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gram Analyst\Closing - MFF\2019\Forecasts\07-JUL\07-12-19\Material Shipped &amp; Backlog\"/>
    </mc:Choice>
  </mc:AlternateContent>
  <xr:revisionPtr revIDLastSave="0" documentId="13_ncr:1_{C8D5BEA3-8E08-44DC-B356-0D194BA737D7}" xr6:coauthVersionLast="36" xr6:coauthVersionMax="36" xr10:uidLastSave="{00000000-0000-0000-0000-000000000000}"/>
  <bookViews>
    <workbookView xWindow="-120" yWindow="-120" windowWidth="29040" windowHeight="15840" tabRatio="888" xr2:uid="{00000000-000D-0000-FFFF-FFFF00000000}"/>
  </bookViews>
  <sheets>
    <sheet name="Summary - Shipped &amp; Backlog" sheetId="12" r:id="rId1"/>
    <sheet name="Prior by Month" sheetId="13" r:id="rId2"/>
    <sheet name="Future by Month" sheetId="14" r:id="rId3"/>
    <sheet name="Details" sheetId="11" r:id="rId4"/>
    <sheet name="OPR - Brittany" sheetId="1" state="hidden" r:id="rId5"/>
    <sheet name="Feb BL - Brittany" sheetId="2" state="hidden" r:id="rId6"/>
    <sheet name="Mar BL - Brittany" sheetId="3" state="hidden" r:id="rId7"/>
    <sheet name="TBD BL - Brittany" sheetId="4" state="hidden" r:id="rId8"/>
    <sheet name="Future BL - Brittany" sheetId="5" state="hidden" r:id="rId9"/>
    <sheet name="OPR - MOLLY" sheetId="6" state="hidden" r:id="rId10"/>
    <sheet name="FEB BL - MOLLY" sheetId="7" state="hidden" r:id="rId11"/>
    <sheet name="MAR BL - MOLLY" sheetId="8" state="hidden" r:id="rId12"/>
    <sheet name="TBD BL - MOLLY" sheetId="9" state="hidden" r:id="rId13"/>
    <sheet name="FUTURE BL - MOLLY" sheetId="10" state="hidden" r:id="rId14"/>
  </sheets>
  <externalReferences>
    <externalReference r:id="rId15"/>
  </externalReferences>
  <definedNames>
    <definedName name="_xlnm._FilterDatabase" localSheetId="3" hidden="1">Details!$A$2:$N$3065</definedName>
    <definedName name="_xlnm._FilterDatabase" localSheetId="5" hidden="1">'Feb BL - Brittany'!$A$2:$AG$511</definedName>
    <definedName name="_xlnm._FilterDatabase" localSheetId="10" hidden="1">'FEB BL - MOLLY'!$A$2:$AG$478</definedName>
    <definedName name="_xlnm._FilterDatabase" localSheetId="8" hidden="1">'Future BL - Brittany'!$A$2:$AG$107</definedName>
    <definedName name="_xlnm._FilterDatabase" localSheetId="13" hidden="1">'FUTURE BL - MOLLY'!$A$2:$AG$305</definedName>
    <definedName name="_xlnm._FilterDatabase" localSheetId="6" hidden="1">'Mar BL - Brittany'!$A$2:$AG$94</definedName>
    <definedName name="_xlnm._FilterDatabase" localSheetId="11" hidden="1">'MAR BL - MOLLY'!$A$2:$AG$239</definedName>
    <definedName name="_xlnm._FilterDatabase" localSheetId="4" hidden="1">'OPR - Brittany'!$A$2:$AL$326</definedName>
    <definedName name="_xlnm._FilterDatabase" localSheetId="9" hidden="1">'OPR - MOLLY'!$A$2:$AL$347</definedName>
    <definedName name="_xlnm._FilterDatabase" localSheetId="7" hidden="1">'TBD BL - Brittany'!$A$2:$AG$649</definedName>
    <definedName name="_xlnm._FilterDatabase" localSheetId="12" hidden="1">'TBD BL - MOLLY'!$A$2:$AG$429</definedName>
    <definedName name="Recover">[1]Macro1!$A$60</definedName>
    <definedName name="TableName">"Dummy"</definedName>
  </definedNames>
  <calcPr calcId="191029"/>
  <pivotCaches>
    <pivotCache cacheId="16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" i="11" l="1"/>
  <c r="H1" i="11"/>
  <c r="J1" i="11" l="1"/>
  <c r="K1" i="11" s="1"/>
  <c r="V305" i="10" l="1"/>
  <c r="V304" i="10"/>
  <c r="W304" i="10" s="1"/>
  <c r="V303" i="10"/>
  <c r="W303" i="10" s="1"/>
  <c r="V302" i="10"/>
  <c r="AG302" i="10" s="1"/>
  <c r="V301" i="10"/>
  <c r="V300" i="10"/>
  <c r="W300" i="10" s="1"/>
  <c r="V299" i="10"/>
  <c r="W299" i="10" s="1"/>
  <c r="V298" i="10"/>
  <c r="AG298" i="10" s="1"/>
  <c r="V297" i="10"/>
  <c r="V296" i="10"/>
  <c r="W296" i="10" s="1"/>
  <c r="V295" i="10"/>
  <c r="AG295" i="10" s="1"/>
  <c r="V294" i="10"/>
  <c r="AG294" i="10" s="1"/>
  <c r="V293" i="10"/>
  <c r="V292" i="10"/>
  <c r="AG292" i="10" s="1"/>
  <c r="V291" i="10"/>
  <c r="AG291" i="10" s="1"/>
  <c r="V290" i="10"/>
  <c r="AG290" i="10" s="1"/>
  <c r="V289" i="10"/>
  <c r="V288" i="10"/>
  <c r="W288" i="10" s="1"/>
  <c r="V287" i="10"/>
  <c r="W287" i="10" s="1"/>
  <c r="V286" i="10"/>
  <c r="AG286" i="10" s="1"/>
  <c r="V285" i="10"/>
  <c r="V284" i="10"/>
  <c r="W284" i="10" s="1"/>
  <c r="V283" i="10"/>
  <c r="AG283" i="10" s="1"/>
  <c r="V282" i="10"/>
  <c r="AG282" i="10" s="1"/>
  <c r="V281" i="10"/>
  <c r="V280" i="10"/>
  <c r="W280" i="10" s="1"/>
  <c r="V279" i="10"/>
  <c r="AG279" i="10" s="1"/>
  <c r="V278" i="10"/>
  <c r="AG278" i="10" s="1"/>
  <c r="V277" i="10"/>
  <c r="V276" i="10"/>
  <c r="W276" i="10" s="1"/>
  <c r="V275" i="10"/>
  <c r="AG275" i="10" s="1"/>
  <c r="V274" i="10"/>
  <c r="AG274" i="10" s="1"/>
  <c r="V273" i="10"/>
  <c r="V272" i="10"/>
  <c r="W272" i="10" s="1"/>
  <c r="V271" i="10"/>
  <c r="W271" i="10" s="1"/>
  <c r="V270" i="10"/>
  <c r="V269" i="10"/>
  <c r="V268" i="10"/>
  <c r="W268" i="10" s="1"/>
  <c r="V267" i="10"/>
  <c r="V266" i="10"/>
  <c r="V265" i="10"/>
  <c r="V264" i="10"/>
  <c r="W264" i="10" s="1"/>
  <c r="V263" i="10"/>
  <c r="AG263" i="10" s="1"/>
  <c r="V262" i="10"/>
  <c r="AG262" i="10" s="1"/>
  <c r="V261" i="10"/>
  <c r="V260" i="10"/>
  <c r="W260" i="10" s="1"/>
  <c r="V259" i="10"/>
  <c r="AG259" i="10" s="1"/>
  <c r="V258" i="10"/>
  <c r="AG258" i="10" s="1"/>
  <c r="V257" i="10"/>
  <c r="V256" i="10"/>
  <c r="W256" i="10" s="1"/>
  <c r="V255" i="10"/>
  <c r="AG255" i="10" s="1"/>
  <c r="V254" i="10"/>
  <c r="AG254" i="10" s="1"/>
  <c r="V253" i="10"/>
  <c r="V252" i="10"/>
  <c r="W252" i="10" s="1"/>
  <c r="V251" i="10"/>
  <c r="AG251" i="10" s="1"/>
  <c r="V250" i="10"/>
  <c r="AG250" i="10" s="1"/>
  <c r="V249" i="10"/>
  <c r="V248" i="10"/>
  <c r="W248" i="10" s="1"/>
  <c r="V247" i="10"/>
  <c r="AG247" i="10" s="1"/>
  <c r="V246" i="10"/>
  <c r="V245" i="10"/>
  <c r="V244" i="10"/>
  <c r="AG244" i="10" s="1"/>
  <c r="V243" i="10"/>
  <c r="AG243" i="10" s="1"/>
  <c r="V242" i="10"/>
  <c r="V241" i="10"/>
  <c r="V240" i="10"/>
  <c r="W240" i="10" s="1"/>
  <c r="V239" i="10"/>
  <c r="W239" i="10" s="1"/>
  <c r="V238" i="10"/>
  <c r="V237" i="10"/>
  <c r="V236" i="10"/>
  <c r="W236" i="10" s="1"/>
  <c r="V235" i="10"/>
  <c r="AG235" i="10" s="1"/>
  <c r="V234" i="10"/>
  <c r="V233" i="10"/>
  <c r="V232" i="10"/>
  <c r="W232" i="10" s="1"/>
  <c r="V231" i="10"/>
  <c r="AG231" i="10" s="1"/>
  <c r="V230" i="10"/>
  <c r="V229" i="10"/>
  <c r="V228" i="10"/>
  <c r="W228" i="10" s="1"/>
  <c r="V227" i="10"/>
  <c r="AG227" i="10" s="1"/>
  <c r="V226" i="10"/>
  <c r="V225" i="10"/>
  <c r="V224" i="10"/>
  <c r="W224" i="10" s="1"/>
  <c r="V223" i="10"/>
  <c r="W223" i="10" s="1"/>
  <c r="V222" i="10"/>
  <c r="V221" i="10"/>
  <c r="V220" i="10"/>
  <c r="W220" i="10" s="1"/>
  <c r="V219" i="10"/>
  <c r="W219" i="10" s="1"/>
  <c r="V218" i="10"/>
  <c r="V217" i="10"/>
  <c r="V216" i="10"/>
  <c r="W216" i="10" s="1"/>
  <c r="V215" i="10"/>
  <c r="AG215" i="10" s="1"/>
  <c r="V214" i="10"/>
  <c r="V213" i="10"/>
  <c r="V212" i="10"/>
  <c r="W212" i="10" s="1"/>
  <c r="V211" i="10"/>
  <c r="AG211" i="10" s="1"/>
  <c r="V210" i="10"/>
  <c r="V209" i="10"/>
  <c r="V208" i="10"/>
  <c r="W208" i="10" s="1"/>
  <c r="V207" i="10"/>
  <c r="W207" i="10" s="1"/>
  <c r="V206" i="10"/>
  <c r="V205" i="10"/>
  <c r="V204" i="10"/>
  <c r="W204" i="10" s="1"/>
  <c r="V203" i="10"/>
  <c r="AG203" i="10" s="1"/>
  <c r="V202" i="10"/>
  <c r="V201" i="10"/>
  <c r="V200" i="10"/>
  <c r="W200" i="10" s="1"/>
  <c r="V199" i="10"/>
  <c r="AG199" i="10" s="1"/>
  <c r="V198" i="10"/>
  <c r="V197" i="10"/>
  <c r="V196" i="10"/>
  <c r="W196" i="10" s="1"/>
  <c r="V195" i="10"/>
  <c r="AG195" i="10" s="1"/>
  <c r="V194" i="10"/>
  <c r="V193" i="10"/>
  <c r="V192" i="10"/>
  <c r="W192" i="10" s="1"/>
  <c r="V191" i="10"/>
  <c r="W191" i="10" s="1"/>
  <c r="V190" i="10"/>
  <c r="V189" i="10"/>
  <c r="V188" i="10"/>
  <c r="W188" i="10" s="1"/>
  <c r="AG187" i="10"/>
  <c r="V187" i="10"/>
  <c r="W187" i="10" s="1"/>
  <c r="V186" i="10"/>
  <c r="V185" i="10"/>
  <c r="AG185" i="10" s="1"/>
  <c r="V184" i="10"/>
  <c r="V183" i="10"/>
  <c r="AG183" i="10" s="1"/>
  <c r="V182" i="10"/>
  <c r="AG182" i="10" s="1"/>
  <c r="V181" i="10"/>
  <c r="V180" i="10"/>
  <c r="W180" i="10" s="1"/>
  <c r="V179" i="10"/>
  <c r="W179" i="10" s="1"/>
  <c r="V178" i="10"/>
  <c r="V177" i="10"/>
  <c r="AG177" i="10" s="1"/>
  <c r="V176" i="10"/>
  <c r="V175" i="10"/>
  <c r="AG175" i="10" s="1"/>
  <c r="V174" i="10"/>
  <c r="AG174" i="10" s="1"/>
  <c r="V173" i="10"/>
  <c r="V172" i="10"/>
  <c r="W172" i="10" s="1"/>
  <c r="V171" i="10"/>
  <c r="AG171" i="10" s="1"/>
  <c r="V170" i="10"/>
  <c r="V169" i="10"/>
  <c r="AG169" i="10" s="1"/>
  <c r="V168" i="10"/>
  <c r="V167" i="10"/>
  <c r="AG167" i="10" s="1"/>
  <c r="V166" i="10"/>
  <c r="AG166" i="10" s="1"/>
  <c r="V165" i="10"/>
  <c r="V164" i="10"/>
  <c r="AG164" i="10" s="1"/>
  <c r="V163" i="10"/>
  <c r="AG163" i="10" s="1"/>
  <c r="V162" i="10"/>
  <c r="AG162" i="10" s="1"/>
  <c r="V161" i="10"/>
  <c r="V160" i="10"/>
  <c r="V159" i="10"/>
  <c r="AG159" i="10" s="1"/>
  <c r="V158" i="10"/>
  <c r="AG158" i="10" s="1"/>
  <c r="V157" i="10"/>
  <c r="V156" i="10"/>
  <c r="AG156" i="10" s="1"/>
  <c r="V155" i="10"/>
  <c r="AG155" i="10" s="1"/>
  <c r="V154" i="10"/>
  <c r="AG154" i="10" s="1"/>
  <c r="V153" i="10"/>
  <c r="V152" i="10"/>
  <c r="AG152" i="10" s="1"/>
  <c r="V151" i="10"/>
  <c r="AG151" i="10" s="1"/>
  <c r="V150" i="10"/>
  <c r="AG150" i="10" s="1"/>
  <c r="V149" i="10"/>
  <c r="V148" i="10"/>
  <c r="AG148" i="10" s="1"/>
  <c r="V147" i="10"/>
  <c r="W147" i="10" s="1"/>
  <c r="V146" i="10"/>
  <c r="AG146" i="10" s="1"/>
  <c r="V145" i="10"/>
  <c r="V144" i="10"/>
  <c r="AG144" i="10" s="1"/>
  <c r="V143" i="10"/>
  <c r="W143" i="10" s="1"/>
  <c r="V142" i="10"/>
  <c r="AG142" i="10" s="1"/>
  <c r="V141" i="10"/>
  <c r="V140" i="10"/>
  <c r="AG140" i="10" s="1"/>
  <c r="V139" i="10"/>
  <c r="W139" i="10" s="1"/>
  <c r="V138" i="10"/>
  <c r="AG138" i="10" s="1"/>
  <c r="V137" i="10"/>
  <c r="V136" i="10"/>
  <c r="AG136" i="10" s="1"/>
  <c r="V135" i="10"/>
  <c r="W135" i="10" s="1"/>
  <c r="V134" i="10"/>
  <c r="AG134" i="10" s="1"/>
  <c r="V133" i="10"/>
  <c r="V132" i="10"/>
  <c r="AG132" i="10" s="1"/>
  <c r="V131" i="10"/>
  <c r="W131" i="10" s="1"/>
  <c r="V130" i="10"/>
  <c r="AG130" i="10" s="1"/>
  <c r="V129" i="10"/>
  <c r="V128" i="10"/>
  <c r="AG128" i="10" s="1"/>
  <c r="V127" i="10"/>
  <c r="W127" i="10" s="1"/>
  <c r="V126" i="10"/>
  <c r="AG126" i="10" s="1"/>
  <c r="V125" i="10"/>
  <c r="V124" i="10"/>
  <c r="AG124" i="10" s="1"/>
  <c r="V123" i="10"/>
  <c r="W123" i="10" s="1"/>
  <c r="V122" i="10"/>
  <c r="AG122" i="10" s="1"/>
  <c r="V121" i="10"/>
  <c r="V120" i="10"/>
  <c r="AG120" i="10" s="1"/>
  <c r="V119" i="10"/>
  <c r="W119" i="10" s="1"/>
  <c r="V118" i="10"/>
  <c r="AG118" i="10" s="1"/>
  <c r="V117" i="10"/>
  <c r="V116" i="10"/>
  <c r="AG116" i="10" s="1"/>
  <c r="V115" i="10"/>
  <c r="W115" i="10" s="1"/>
  <c r="V114" i="10"/>
  <c r="AG114" i="10" s="1"/>
  <c r="V113" i="10"/>
  <c r="V112" i="10"/>
  <c r="AG112" i="10" s="1"/>
  <c r="V111" i="10"/>
  <c r="W111" i="10" s="1"/>
  <c r="V110" i="10"/>
  <c r="W110" i="10" s="1"/>
  <c r="V109" i="10"/>
  <c r="V108" i="10"/>
  <c r="AG108" i="10" s="1"/>
  <c r="V107" i="10"/>
  <c r="W107" i="10" s="1"/>
  <c r="V106" i="10"/>
  <c r="AG106" i="10" s="1"/>
  <c r="V105" i="10"/>
  <c r="V104" i="10"/>
  <c r="AG104" i="10" s="1"/>
  <c r="V103" i="10"/>
  <c r="W103" i="10" s="1"/>
  <c r="V102" i="10"/>
  <c r="AG102" i="10" s="1"/>
  <c r="V101" i="10"/>
  <c r="V100" i="10"/>
  <c r="AG100" i="10" s="1"/>
  <c r="V99" i="10"/>
  <c r="W99" i="10" s="1"/>
  <c r="V98" i="10"/>
  <c r="AG98" i="10" s="1"/>
  <c r="V97" i="10"/>
  <c r="V96" i="10"/>
  <c r="AG96" i="10" s="1"/>
  <c r="V95" i="10"/>
  <c r="W95" i="10" s="1"/>
  <c r="V94" i="10"/>
  <c r="AG94" i="10" s="1"/>
  <c r="V93" i="10"/>
  <c r="V92" i="10"/>
  <c r="V91" i="10"/>
  <c r="W91" i="10" s="1"/>
  <c r="V90" i="10"/>
  <c r="AG90" i="10" s="1"/>
  <c r="V89" i="10"/>
  <c r="V88" i="10"/>
  <c r="AG88" i="10" s="1"/>
  <c r="V87" i="10"/>
  <c r="W87" i="10" s="1"/>
  <c r="V86" i="10"/>
  <c r="AG86" i="10" s="1"/>
  <c r="V85" i="10"/>
  <c r="V84" i="10"/>
  <c r="AG84" i="10" s="1"/>
  <c r="V83" i="10"/>
  <c r="W83" i="10" s="1"/>
  <c r="V82" i="10"/>
  <c r="W82" i="10" s="1"/>
  <c r="V81" i="10"/>
  <c r="V80" i="10"/>
  <c r="AG80" i="10" s="1"/>
  <c r="V79" i="10"/>
  <c r="W79" i="10" s="1"/>
  <c r="V78" i="10"/>
  <c r="AG78" i="10" s="1"/>
  <c r="V77" i="10"/>
  <c r="V76" i="10"/>
  <c r="AG76" i="10" s="1"/>
  <c r="V75" i="10"/>
  <c r="W75" i="10" s="1"/>
  <c r="V74" i="10"/>
  <c r="AG74" i="10" s="1"/>
  <c r="V73" i="10"/>
  <c r="V72" i="10"/>
  <c r="AG72" i="10" s="1"/>
  <c r="V71" i="10"/>
  <c r="W71" i="10" s="1"/>
  <c r="V70" i="10"/>
  <c r="AG70" i="10" s="1"/>
  <c r="V69" i="10"/>
  <c r="V68" i="10"/>
  <c r="AG68" i="10" s="1"/>
  <c r="V67" i="10"/>
  <c r="W67" i="10" s="1"/>
  <c r="V66" i="10"/>
  <c r="AG66" i="10" s="1"/>
  <c r="V65" i="10"/>
  <c r="V64" i="10"/>
  <c r="AG64" i="10" s="1"/>
  <c r="V63" i="10"/>
  <c r="AG63" i="10" s="1"/>
  <c r="V62" i="10"/>
  <c r="AG62" i="10" s="1"/>
  <c r="V61" i="10"/>
  <c r="V60" i="10"/>
  <c r="AG60" i="10" s="1"/>
  <c r="V59" i="10"/>
  <c r="AG59" i="10" s="1"/>
  <c r="V58" i="10"/>
  <c r="AG58" i="10" s="1"/>
  <c r="V57" i="10"/>
  <c r="V56" i="10"/>
  <c r="AG56" i="10" s="1"/>
  <c r="V55" i="10"/>
  <c r="AG55" i="10" s="1"/>
  <c r="V54" i="10"/>
  <c r="AG54" i="10" s="1"/>
  <c r="V53" i="10"/>
  <c r="V52" i="10"/>
  <c r="W51" i="10"/>
  <c r="V51" i="10"/>
  <c r="AG51" i="10" s="1"/>
  <c r="V50" i="10"/>
  <c r="AG50" i="10" s="1"/>
  <c r="V49" i="10"/>
  <c r="AG49" i="10" s="1"/>
  <c r="V48" i="10"/>
  <c r="V47" i="10"/>
  <c r="W47" i="10" s="1"/>
  <c r="V46" i="10"/>
  <c r="V45" i="10"/>
  <c r="AG45" i="10" s="1"/>
  <c r="V44" i="10"/>
  <c r="V43" i="10"/>
  <c r="W43" i="10" s="1"/>
  <c r="V42" i="10"/>
  <c r="AG42" i="10" s="1"/>
  <c r="V41" i="10"/>
  <c r="AG41" i="10" s="1"/>
  <c r="V40" i="10"/>
  <c r="V39" i="10"/>
  <c r="AG39" i="10" s="1"/>
  <c r="V38" i="10"/>
  <c r="W38" i="10" s="1"/>
  <c r="V37" i="10"/>
  <c r="V36" i="10"/>
  <c r="V35" i="10"/>
  <c r="W35" i="10" s="1"/>
  <c r="V34" i="10"/>
  <c r="W33" i="10"/>
  <c r="V33" i="10"/>
  <c r="AG33" i="10" s="1"/>
  <c r="V32" i="10"/>
  <c r="W32" i="10" s="1"/>
  <c r="V31" i="10"/>
  <c r="W31" i="10" s="1"/>
  <c r="V30" i="10"/>
  <c r="V29" i="10"/>
  <c r="AG29" i="10" s="1"/>
  <c r="V28" i="10"/>
  <c r="W28" i="10" s="1"/>
  <c r="V27" i="10"/>
  <c r="AG27" i="10" s="1"/>
  <c r="V26" i="10"/>
  <c r="V25" i="10"/>
  <c r="AG25" i="10" s="1"/>
  <c r="V24" i="10"/>
  <c r="W24" i="10" s="1"/>
  <c r="V23" i="10"/>
  <c r="W23" i="10" s="1"/>
  <c r="V22" i="10"/>
  <c r="T1" i="10"/>
  <c r="V21" i="10"/>
  <c r="AG21" i="10" s="1"/>
  <c r="V20" i="10"/>
  <c r="W20" i="10" s="1"/>
  <c r="V19" i="10"/>
  <c r="AG19" i="10" s="1"/>
  <c r="V18" i="10"/>
  <c r="V17" i="10"/>
  <c r="AG17" i="10" s="1"/>
  <c r="V16" i="10"/>
  <c r="W16" i="10" s="1"/>
  <c r="V15" i="10"/>
  <c r="AG15" i="10" s="1"/>
  <c r="V14" i="10"/>
  <c r="V13" i="10"/>
  <c r="AG13" i="10" s="1"/>
  <c r="V12" i="10"/>
  <c r="W12" i="10" s="1"/>
  <c r="V11" i="10"/>
  <c r="AG11" i="10" s="1"/>
  <c r="V10" i="10"/>
  <c r="V9" i="10"/>
  <c r="AG9" i="10" s="1"/>
  <c r="V8" i="10"/>
  <c r="W8" i="10" s="1"/>
  <c r="V7" i="10"/>
  <c r="AG7" i="10" s="1"/>
  <c r="V6" i="10"/>
  <c r="V5" i="10"/>
  <c r="AG5" i="10" s="1"/>
  <c r="V4" i="10"/>
  <c r="W4" i="10" s="1"/>
  <c r="V3" i="10"/>
  <c r="AG3" i="10" s="1"/>
  <c r="AD1" i="10"/>
  <c r="AB1" i="10"/>
  <c r="AA1" i="10"/>
  <c r="Y1" i="10"/>
  <c r="V430" i="9"/>
  <c r="AG430" i="9" s="1"/>
  <c r="V429" i="9"/>
  <c r="V428" i="9"/>
  <c r="AG428" i="9" s="1"/>
  <c r="V427" i="9"/>
  <c r="V426" i="9"/>
  <c r="AG426" i="9" s="1"/>
  <c r="V425" i="9"/>
  <c r="V424" i="9"/>
  <c r="V423" i="9"/>
  <c r="V422" i="9"/>
  <c r="AG422" i="9" s="1"/>
  <c r="V421" i="9"/>
  <c r="W420" i="9"/>
  <c r="V420" i="9"/>
  <c r="AG420" i="9" s="1"/>
  <c r="V419" i="9"/>
  <c r="V418" i="9"/>
  <c r="AG418" i="9" s="1"/>
  <c r="V417" i="9"/>
  <c r="V416" i="9"/>
  <c r="AG416" i="9" s="1"/>
  <c r="V415" i="9"/>
  <c r="V414" i="9"/>
  <c r="AG414" i="9" s="1"/>
  <c r="V413" i="9"/>
  <c r="V412" i="9"/>
  <c r="AG412" i="9" s="1"/>
  <c r="V411" i="9"/>
  <c r="V410" i="9"/>
  <c r="V409" i="9"/>
  <c r="AG409" i="9" s="1"/>
  <c r="V408" i="9"/>
  <c r="AG408" i="9" s="1"/>
  <c r="V407" i="9"/>
  <c r="V406" i="9"/>
  <c r="AG406" i="9" s="1"/>
  <c r="V405" i="9"/>
  <c r="V404" i="9"/>
  <c r="AG404" i="9" s="1"/>
  <c r="V403" i="9"/>
  <c r="V402" i="9"/>
  <c r="V401" i="9"/>
  <c r="W401" i="9" s="1"/>
  <c r="V400" i="9"/>
  <c r="AG400" i="9" s="1"/>
  <c r="V399" i="9"/>
  <c r="AG399" i="9" s="1"/>
  <c r="V398" i="9"/>
  <c r="V397" i="9"/>
  <c r="W397" i="9" s="1"/>
  <c r="V396" i="9"/>
  <c r="AG396" i="9" s="1"/>
  <c r="V395" i="9"/>
  <c r="AG395" i="9" s="1"/>
  <c r="V394" i="9"/>
  <c r="V393" i="9"/>
  <c r="W393" i="9" s="1"/>
  <c r="V392" i="9"/>
  <c r="V391" i="9"/>
  <c r="V390" i="9"/>
  <c r="V389" i="9"/>
  <c r="V388" i="9"/>
  <c r="W388" i="9" s="1"/>
  <c r="V387" i="9"/>
  <c r="V386" i="9"/>
  <c r="V385" i="9"/>
  <c r="W385" i="9" s="1"/>
  <c r="W384" i="9"/>
  <c r="V384" i="9"/>
  <c r="AG384" i="9" s="1"/>
  <c r="V383" i="9"/>
  <c r="V382" i="9"/>
  <c r="V381" i="9"/>
  <c r="W381" i="9" s="1"/>
  <c r="V380" i="9"/>
  <c r="AG380" i="9" s="1"/>
  <c r="V379" i="9"/>
  <c r="V378" i="9"/>
  <c r="V377" i="9"/>
  <c r="W377" i="9" s="1"/>
  <c r="V376" i="9"/>
  <c r="V375" i="9"/>
  <c r="AG375" i="9" s="1"/>
  <c r="V374" i="9"/>
  <c r="V373" i="9"/>
  <c r="W373" i="9" s="1"/>
  <c r="V372" i="9"/>
  <c r="W371" i="9"/>
  <c r="V371" i="9"/>
  <c r="AG371" i="9" s="1"/>
  <c r="V370" i="9"/>
  <c r="AG369" i="9"/>
  <c r="V369" i="9"/>
  <c r="W369" i="9" s="1"/>
  <c r="V368" i="9"/>
  <c r="V367" i="9"/>
  <c r="AG367" i="9" s="1"/>
  <c r="V366" i="9"/>
  <c r="V365" i="9"/>
  <c r="W365" i="9" s="1"/>
  <c r="V364" i="9"/>
  <c r="V363" i="9"/>
  <c r="V362" i="9"/>
  <c r="V361" i="9"/>
  <c r="W361" i="9" s="1"/>
  <c r="V360" i="9"/>
  <c r="W359" i="9"/>
  <c r="V359" i="9"/>
  <c r="AG359" i="9" s="1"/>
  <c r="V358" i="9"/>
  <c r="V357" i="9"/>
  <c r="W357" i="9" s="1"/>
  <c r="V356" i="9"/>
  <c r="W355" i="9"/>
  <c r="V355" i="9"/>
  <c r="AG355" i="9" s="1"/>
  <c r="V354" i="9"/>
  <c r="AG353" i="9"/>
  <c r="V353" i="9"/>
  <c r="W353" i="9" s="1"/>
  <c r="V352" i="9"/>
  <c r="W351" i="9"/>
  <c r="V351" i="9"/>
  <c r="AG351" i="9" s="1"/>
  <c r="V350" i="9"/>
  <c r="V349" i="9"/>
  <c r="W349" i="9" s="1"/>
  <c r="V348" i="9"/>
  <c r="V347" i="9"/>
  <c r="V346" i="9"/>
  <c r="V345" i="9"/>
  <c r="W345" i="9" s="1"/>
  <c r="V344" i="9"/>
  <c r="V343" i="9"/>
  <c r="AG343" i="9" s="1"/>
  <c r="V342" i="9"/>
  <c r="AG341" i="9"/>
  <c r="V341" i="9"/>
  <c r="W341" i="9" s="1"/>
  <c r="V340" i="9"/>
  <c r="V339" i="9"/>
  <c r="AG339" i="9" s="1"/>
  <c r="V338" i="9"/>
  <c r="V337" i="9"/>
  <c r="W337" i="9" s="1"/>
  <c r="V336" i="9"/>
  <c r="W335" i="9"/>
  <c r="V335" i="9"/>
  <c r="AG335" i="9" s="1"/>
  <c r="V334" i="9"/>
  <c r="V333" i="9"/>
  <c r="W333" i="9" s="1"/>
  <c r="V332" i="9"/>
  <c r="V331" i="9"/>
  <c r="V330" i="9"/>
  <c r="V329" i="9"/>
  <c r="W329" i="9" s="1"/>
  <c r="V328" i="9"/>
  <c r="V327" i="9"/>
  <c r="AG327" i="9" s="1"/>
  <c r="V326" i="9"/>
  <c r="V325" i="9"/>
  <c r="W325" i="9" s="1"/>
  <c r="V324" i="9"/>
  <c r="W323" i="9"/>
  <c r="V323" i="9"/>
  <c r="AG323" i="9" s="1"/>
  <c r="V322" i="9"/>
  <c r="V321" i="9"/>
  <c r="W321" i="9" s="1"/>
  <c r="V320" i="9"/>
  <c r="V319" i="9"/>
  <c r="AG319" i="9" s="1"/>
  <c r="V318" i="9"/>
  <c r="V317" i="9"/>
  <c r="W317" i="9" s="1"/>
  <c r="V316" i="9"/>
  <c r="V315" i="9"/>
  <c r="V314" i="9"/>
  <c r="V313" i="9"/>
  <c r="W313" i="9" s="1"/>
  <c r="V312" i="9"/>
  <c r="V311" i="9"/>
  <c r="AG311" i="9" s="1"/>
  <c r="V310" i="9"/>
  <c r="AG309" i="9"/>
  <c r="V309" i="9"/>
  <c r="W309" i="9" s="1"/>
  <c r="V308" i="9"/>
  <c r="V307" i="9"/>
  <c r="AG307" i="9" s="1"/>
  <c r="V306" i="9"/>
  <c r="AG305" i="9"/>
  <c r="V305" i="9"/>
  <c r="W305" i="9" s="1"/>
  <c r="V304" i="9"/>
  <c r="V303" i="9"/>
  <c r="V302" i="9"/>
  <c r="V301" i="9"/>
  <c r="V300" i="9"/>
  <c r="AG300" i="9" s="1"/>
  <c r="V299" i="9"/>
  <c r="V298" i="9"/>
  <c r="V297" i="9"/>
  <c r="W297" i="9" s="1"/>
  <c r="V296" i="9"/>
  <c r="AG296" i="9" s="1"/>
  <c r="V295" i="9"/>
  <c r="V294" i="9"/>
  <c r="AG293" i="9"/>
  <c r="V293" i="9"/>
  <c r="W293" i="9" s="1"/>
  <c r="V292" i="9"/>
  <c r="AG292" i="9" s="1"/>
  <c r="V291" i="9"/>
  <c r="V290" i="9"/>
  <c r="V289" i="9"/>
  <c r="W289" i="9" s="1"/>
  <c r="V288" i="9"/>
  <c r="V287" i="9"/>
  <c r="V286" i="9"/>
  <c r="V285" i="9"/>
  <c r="W284" i="9"/>
  <c r="V284" i="9"/>
  <c r="AG284" i="9" s="1"/>
  <c r="V283" i="9"/>
  <c r="V282" i="9"/>
  <c r="V281" i="9"/>
  <c r="AG281" i="9" s="1"/>
  <c r="V280" i="9"/>
  <c r="W280" i="9" s="1"/>
  <c r="V279" i="9"/>
  <c r="AG279" i="9" s="1"/>
  <c r="V278" i="9"/>
  <c r="V277" i="9"/>
  <c r="W277" i="9" s="1"/>
  <c r="V276" i="9"/>
  <c r="AG276" i="9" s="1"/>
  <c r="V275" i="9"/>
  <c r="AG275" i="9" s="1"/>
  <c r="V274" i="9"/>
  <c r="V273" i="9"/>
  <c r="W273" i="9" s="1"/>
  <c r="V272" i="9"/>
  <c r="V271" i="9"/>
  <c r="AG271" i="9" s="1"/>
  <c r="V270" i="9"/>
  <c r="V269" i="9"/>
  <c r="W268" i="9"/>
  <c r="V268" i="9"/>
  <c r="AG268" i="9" s="1"/>
  <c r="V267" i="9"/>
  <c r="AG267" i="9" s="1"/>
  <c r="V266" i="9"/>
  <c r="AG266" i="9" s="1"/>
  <c r="V265" i="9"/>
  <c r="W265" i="9" s="1"/>
  <c r="V264" i="9"/>
  <c r="AG264" i="9" s="1"/>
  <c r="V263" i="9"/>
  <c r="AG263" i="9" s="1"/>
  <c r="V262" i="9"/>
  <c r="AG262" i="9" s="1"/>
  <c r="V261" i="9"/>
  <c r="AG260" i="9"/>
  <c r="V260" i="9"/>
  <c r="W260" i="9" s="1"/>
  <c r="V259" i="9"/>
  <c r="AG259" i="9" s="1"/>
  <c r="W258" i="9"/>
  <c r="V258" i="9"/>
  <c r="AG258" i="9" s="1"/>
  <c r="V257" i="9"/>
  <c r="W257" i="9" s="1"/>
  <c r="V256" i="9"/>
  <c r="AG256" i="9" s="1"/>
  <c r="V255" i="9"/>
  <c r="V254" i="9"/>
  <c r="AG254" i="9" s="1"/>
  <c r="V253" i="9"/>
  <c r="V252" i="9"/>
  <c r="AG252" i="9" s="1"/>
  <c r="V251" i="9"/>
  <c r="AG251" i="9" s="1"/>
  <c r="V250" i="9"/>
  <c r="V249" i="9"/>
  <c r="W249" i="9" s="1"/>
  <c r="W248" i="9"/>
  <c r="V248" i="9"/>
  <c r="AG248" i="9" s="1"/>
  <c r="V247" i="9"/>
  <c r="AG247" i="9" s="1"/>
  <c r="V246" i="9"/>
  <c r="AG246" i="9" s="1"/>
  <c r="V245" i="9"/>
  <c r="W244" i="9"/>
  <c r="V244" i="9"/>
  <c r="AG244" i="9" s="1"/>
  <c r="V243" i="9"/>
  <c r="AG243" i="9" s="1"/>
  <c r="V242" i="9"/>
  <c r="AG242" i="9" s="1"/>
  <c r="V241" i="9"/>
  <c r="W241" i="9" s="1"/>
  <c r="V240" i="9"/>
  <c r="AG240" i="9" s="1"/>
  <c r="V239" i="9"/>
  <c r="AG239" i="9" s="1"/>
  <c r="V238" i="9"/>
  <c r="AG238" i="9" s="1"/>
  <c r="V237" i="9"/>
  <c r="V236" i="9"/>
  <c r="V235" i="9"/>
  <c r="AG235" i="9" s="1"/>
  <c r="V234" i="9"/>
  <c r="AG234" i="9" s="1"/>
  <c r="V233" i="9"/>
  <c r="W233" i="9" s="1"/>
  <c r="AG232" i="9"/>
  <c r="V232" i="9"/>
  <c r="W232" i="9" s="1"/>
  <c r="V231" i="9"/>
  <c r="AG231" i="9" s="1"/>
  <c r="V230" i="9"/>
  <c r="AG230" i="9" s="1"/>
  <c r="V229" i="9"/>
  <c r="V228" i="9"/>
  <c r="AG228" i="9" s="1"/>
  <c r="V227" i="9"/>
  <c r="V226" i="9"/>
  <c r="V225" i="9"/>
  <c r="W224" i="9"/>
  <c r="V224" i="9"/>
  <c r="AG224" i="9" s="1"/>
  <c r="W223" i="9"/>
  <c r="V223" i="9"/>
  <c r="AG223" i="9" s="1"/>
  <c r="V222" i="9"/>
  <c r="V221" i="9"/>
  <c r="AG220" i="9"/>
  <c r="V220" i="9"/>
  <c r="W220" i="9" s="1"/>
  <c r="V219" i="9"/>
  <c r="V218" i="9"/>
  <c r="AG218" i="9" s="1"/>
  <c r="V217" i="9"/>
  <c r="AG216" i="9"/>
  <c r="V216" i="9"/>
  <c r="W216" i="9" s="1"/>
  <c r="V215" i="9"/>
  <c r="AG215" i="9" s="1"/>
  <c r="V214" i="9"/>
  <c r="W214" i="9" s="1"/>
  <c r="V213" i="9"/>
  <c r="V212" i="9"/>
  <c r="AG212" i="9" s="1"/>
  <c r="V211" i="9"/>
  <c r="V210" i="9"/>
  <c r="AG210" i="9" s="1"/>
  <c r="V209" i="9"/>
  <c r="V208" i="9"/>
  <c r="AG208" i="9" s="1"/>
  <c r="V207" i="9"/>
  <c r="AG207" i="9" s="1"/>
  <c r="V206" i="9"/>
  <c r="AG206" i="9" s="1"/>
  <c r="V205" i="9"/>
  <c r="AG204" i="9"/>
  <c r="V204" i="9"/>
  <c r="W204" i="9" s="1"/>
  <c r="V203" i="9"/>
  <c r="AG203" i="9" s="1"/>
  <c r="V202" i="9"/>
  <c r="V201" i="9"/>
  <c r="AG200" i="9"/>
  <c r="V200" i="9"/>
  <c r="W200" i="9" s="1"/>
  <c r="W199" i="9"/>
  <c r="V199" i="9"/>
  <c r="AG199" i="9" s="1"/>
  <c r="V198" i="9"/>
  <c r="AG198" i="9" s="1"/>
  <c r="V197" i="9"/>
  <c r="V196" i="9"/>
  <c r="V195" i="9"/>
  <c r="W195" i="9" s="1"/>
  <c r="V194" i="9"/>
  <c r="AG194" i="9" s="1"/>
  <c r="V193" i="9"/>
  <c r="V192" i="9"/>
  <c r="AG192" i="9" s="1"/>
  <c r="V191" i="9"/>
  <c r="V190" i="9"/>
  <c r="AG190" i="9" s="1"/>
  <c r="V189" i="9"/>
  <c r="V188" i="9"/>
  <c r="AG188" i="9" s="1"/>
  <c r="V187" i="9"/>
  <c r="W187" i="9" s="1"/>
  <c r="V186" i="9"/>
  <c r="AG186" i="9" s="1"/>
  <c r="V185" i="9"/>
  <c r="V184" i="9"/>
  <c r="AG184" i="9" s="1"/>
  <c r="V183" i="9"/>
  <c r="AG183" i="9" s="1"/>
  <c r="V182" i="9"/>
  <c r="AG182" i="9" s="1"/>
  <c r="V181" i="9"/>
  <c r="V180" i="9"/>
  <c r="W180" i="9" s="1"/>
  <c r="V179" i="9"/>
  <c r="AG179" i="9" s="1"/>
  <c r="V178" i="9"/>
  <c r="AG178" i="9" s="1"/>
  <c r="V177" i="9"/>
  <c r="V176" i="9"/>
  <c r="AG176" i="9" s="1"/>
  <c r="V175" i="9"/>
  <c r="AG175" i="9" s="1"/>
  <c r="V174" i="9"/>
  <c r="AG174" i="9" s="1"/>
  <c r="V173" i="9"/>
  <c r="AG172" i="9"/>
  <c r="W172" i="9"/>
  <c r="V172" i="9"/>
  <c r="V171" i="9"/>
  <c r="AG171" i="9" s="1"/>
  <c r="V170" i="9"/>
  <c r="AG170" i="9" s="1"/>
  <c r="V169" i="9"/>
  <c r="V168" i="9"/>
  <c r="V167" i="9"/>
  <c r="AG167" i="9" s="1"/>
  <c r="V166" i="9"/>
  <c r="AG166" i="9" s="1"/>
  <c r="V165" i="9"/>
  <c r="V164" i="9"/>
  <c r="AG164" i="9" s="1"/>
  <c r="V163" i="9"/>
  <c r="AG163" i="9" s="1"/>
  <c r="V162" i="9"/>
  <c r="W162" i="9" s="1"/>
  <c r="V161" i="9"/>
  <c r="V160" i="9"/>
  <c r="W160" i="9" s="1"/>
  <c r="V159" i="9"/>
  <c r="AG159" i="9" s="1"/>
  <c r="V158" i="9"/>
  <c r="AG158" i="9" s="1"/>
  <c r="V157" i="9"/>
  <c r="V156" i="9"/>
  <c r="W156" i="9" s="1"/>
  <c r="V155" i="9"/>
  <c r="AG155" i="9" s="1"/>
  <c r="V154" i="9"/>
  <c r="AG154" i="9" s="1"/>
  <c r="V153" i="9"/>
  <c r="V152" i="9"/>
  <c r="W152" i="9" s="1"/>
  <c r="AG151" i="9"/>
  <c r="V151" i="9"/>
  <c r="W151" i="9" s="1"/>
  <c r="V150" i="9"/>
  <c r="AG150" i="9" s="1"/>
  <c r="V149" i="9"/>
  <c r="V148" i="9"/>
  <c r="AG148" i="9" s="1"/>
  <c r="V147" i="9"/>
  <c r="W147" i="9" s="1"/>
  <c r="V146" i="9"/>
  <c r="AG146" i="9" s="1"/>
  <c r="V145" i="9"/>
  <c r="V144" i="9"/>
  <c r="AG144" i="9" s="1"/>
  <c r="V143" i="9"/>
  <c r="W143" i="9" s="1"/>
  <c r="V142" i="9"/>
  <c r="W142" i="9" s="1"/>
  <c r="V141" i="9"/>
  <c r="V140" i="9"/>
  <c r="AG140" i="9" s="1"/>
  <c r="V139" i="9"/>
  <c r="W139" i="9" s="1"/>
  <c r="V138" i="9"/>
  <c r="AG138" i="9" s="1"/>
  <c r="V137" i="9"/>
  <c r="V136" i="9"/>
  <c r="AG136" i="9" s="1"/>
  <c r="V135" i="9"/>
  <c r="W135" i="9" s="1"/>
  <c r="V134" i="9"/>
  <c r="AG134" i="9" s="1"/>
  <c r="V133" i="9"/>
  <c r="V132" i="9"/>
  <c r="AG132" i="9" s="1"/>
  <c r="V131" i="9"/>
  <c r="AG131" i="9" s="1"/>
  <c r="V130" i="9"/>
  <c r="W130" i="9" s="1"/>
  <c r="V129" i="9"/>
  <c r="V128" i="9"/>
  <c r="AG128" i="9" s="1"/>
  <c r="V127" i="9"/>
  <c r="AG127" i="9" s="1"/>
  <c r="V126" i="9"/>
  <c r="V125" i="9"/>
  <c r="V124" i="9"/>
  <c r="W124" i="9" s="1"/>
  <c r="V123" i="9"/>
  <c r="AG123" i="9" s="1"/>
  <c r="V122" i="9"/>
  <c r="AG122" i="9" s="1"/>
  <c r="V121" i="9"/>
  <c r="V120" i="9"/>
  <c r="AG120" i="9" s="1"/>
  <c r="V119" i="9"/>
  <c r="AG119" i="9" s="1"/>
  <c r="V118" i="9"/>
  <c r="V117" i="9"/>
  <c r="W116" i="9"/>
  <c r="V116" i="9"/>
  <c r="AG116" i="9" s="1"/>
  <c r="V115" i="9"/>
  <c r="AG115" i="9" s="1"/>
  <c r="V114" i="9"/>
  <c r="AG114" i="9" s="1"/>
  <c r="V113" i="9"/>
  <c r="W112" i="9"/>
  <c r="V112" i="9"/>
  <c r="AG112" i="9" s="1"/>
  <c r="V111" i="9"/>
  <c r="AG111" i="9" s="1"/>
  <c r="V110" i="9"/>
  <c r="V109" i="9"/>
  <c r="V108" i="9"/>
  <c r="W108" i="9" s="1"/>
  <c r="W107" i="9"/>
  <c r="V107" i="9"/>
  <c r="AG107" i="9" s="1"/>
  <c r="V106" i="9"/>
  <c r="AG106" i="9" s="1"/>
  <c r="V105" i="9"/>
  <c r="V104" i="9"/>
  <c r="AG104" i="9" s="1"/>
  <c r="V103" i="9"/>
  <c r="W103" i="9" s="1"/>
  <c r="V102" i="9"/>
  <c r="AG102" i="9" s="1"/>
  <c r="V101" i="9"/>
  <c r="V100" i="9"/>
  <c r="AG100" i="9" s="1"/>
  <c r="V99" i="9"/>
  <c r="AG99" i="9" s="1"/>
  <c r="V98" i="9"/>
  <c r="AG98" i="9" s="1"/>
  <c r="V97" i="9"/>
  <c r="V96" i="9"/>
  <c r="AG96" i="9" s="1"/>
  <c r="V95" i="9"/>
  <c r="V94" i="9"/>
  <c r="V93" i="9"/>
  <c r="V92" i="9"/>
  <c r="W92" i="9" s="1"/>
  <c r="V91" i="9"/>
  <c r="AG91" i="9" s="1"/>
  <c r="V90" i="9"/>
  <c r="AG90" i="9" s="1"/>
  <c r="V89" i="9"/>
  <c r="V88" i="9"/>
  <c r="W88" i="9" s="1"/>
  <c r="W87" i="9"/>
  <c r="V87" i="9"/>
  <c r="AG87" i="9" s="1"/>
  <c r="V86" i="9"/>
  <c r="AG86" i="9" s="1"/>
  <c r="V85" i="9"/>
  <c r="W84" i="9"/>
  <c r="V84" i="9"/>
  <c r="AG84" i="9" s="1"/>
  <c r="V83" i="9"/>
  <c r="W83" i="9" s="1"/>
  <c r="V82" i="9"/>
  <c r="AG82" i="9" s="1"/>
  <c r="V81" i="9"/>
  <c r="V80" i="9"/>
  <c r="AG80" i="9" s="1"/>
  <c r="V79" i="9"/>
  <c r="W79" i="9" s="1"/>
  <c r="V78" i="9"/>
  <c r="AG78" i="9" s="1"/>
  <c r="V77" i="9"/>
  <c r="V76" i="9"/>
  <c r="AG76" i="9" s="1"/>
  <c r="AG75" i="9"/>
  <c r="V75" i="9"/>
  <c r="W75" i="9" s="1"/>
  <c r="V74" i="9"/>
  <c r="AG74" i="9" s="1"/>
  <c r="V73" i="9"/>
  <c r="V72" i="9"/>
  <c r="AG72" i="9" s="1"/>
  <c r="V71" i="9"/>
  <c r="AG71" i="9" s="1"/>
  <c r="V70" i="9"/>
  <c r="AG70" i="9" s="1"/>
  <c r="V69" i="9"/>
  <c r="V68" i="9"/>
  <c r="AG68" i="9" s="1"/>
  <c r="V67" i="9"/>
  <c r="AG67" i="9" s="1"/>
  <c r="V66" i="9"/>
  <c r="AG66" i="9" s="1"/>
  <c r="V65" i="9"/>
  <c r="V64" i="9"/>
  <c r="AG64" i="9" s="1"/>
  <c r="V63" i="9"/>
  <c r="AG63" i="9" s="1"/>
  <c r="V62" i="9"/>
  <c r="AG62" i="9" s="1"/>
  <c r="V61" i="9"/>
  <c r="V60" i="9"/>
  <c r="AG60" i="9" s="1"/>
  <c r="V59" i="9"/>
  <c r="AG59" i="9" s="1"/>
  <c r="V58" i="9"/>
  <c r="AG58" i="9" s="1"/>
  <c r="V57" i="9"/>
  <c r="W56" i="9"/>
  <c r="V56" i="9"/>
  <c r="AG56" i="9" s="1"/>
  <c r="V55" i="9"/>
  <c r="AG55" i="9" s="1"/>
  <c r="V54" i="9"/>
  <c r="AG54" i="9" s="1"/>
  <c r="V53" i="9"/>
  <c r="V52" i="9"/>
  <c r="W52" i="9" s="1"/>
  <c r="V51" i="9"/>
  <c r="AG51" i="9" s="1"/>
  <c r="V50" i="9"/>
  <c r="AG50" i="9" s="1"/>
  <c r="V49" i="9"/>
  <c r="W49" i="9" s="1"/>
  <c r="V48" i="9"/>
  <c r="W48" i="9" s="1"/>
  <c r="V47" i="9"/>
  <c r="W47" i="9" s="1"/>
  <c r="V46" i="9"/>
  <c r="AG46" i="9" s="1"/>
  <c r="V45" i="9"/>
  <c r="W45" i="9" s="1"/>
  <c r="V44" i="9"/>
  <c r="W44" i="9" s="1"/>
  <c r="V43" i="9"/>
  <c r="V42" i="9"/>
  <c r="AG42" i="9" s="1"/>
  <c r="V41" i="9"/>
  <c r="W41" i="9" s="1"/>
  <c r="V40" i="9"/>
  <c r="AG40" i="9" s="1"/>
  <c r="V39" i="9"/>
  <c r="AG39" i="9" s="1"/>
  <c r="V38" i="9"/>
  <c r="AG38" i="9" s="1"/>
  <c r="V37" i="9"/>
  <c r="W37" i="9" s="1"/>
  <c r="AG36" i="9"/>
  <c r="V36" i="9"/>
  <c r="W36" i="9" s="1"/>
  <c r="V35" i="9"/>
  <c r="W35" i="9" s="1"/>
  <c r="V34" i="9"/>
  <c r="AG34" i="9" s="1"/>
  <c r="V33" i="9"/>
  <c r="W33" i="9" s="1"/>
  <c r="W32" i="9"/>
  <c r="V32" i="9"/>
  <c r="AG32" i="9" s="1"/>
  <c r="V31" i="9"/>
  <c r="AG31" i="9" s="1"/>
  <c r="V30" i="9"/>
  <c r="AG30" i="9" s="1"/>
  <c r="V29" i="9"/>
  <c r="W29" i="9" s="1"/>
  <c r="AG28" i="9"/>
  <c r="W28" i="9"/>
  <c r="V28" i="9"/>
  <c r="W27" i="9"/>
  <c r="V27" i="9"/>
  <c r="AG27" i="9" s="1"/>
  <c r="V26" i="9"/>
  <c r="AG26" i="9" s="1"/>
  <c r="V25" i="9"/>
  <c r="V24" i="9"/>
  <c r="AG24" i="9" s="1"/>
  <c r="V23" i="9"/>
  <c r="AG23" i="9" s="1"/>
  <c r="V22" i="9"/>
  <c r="AG22" i="9" s="1"/>
  <c r="V21" i="9"/>
  <c r="W21" i="9" s="1"/>
  <c r="V20" i="9"/>
  <c r="AG20" i="9" s="1"/>
  <c r="V19" i="9"/>
  <c r="AG19" i="9" s="1"/>
  <c r="V18" i="9"/>
  <c r="W18" i="9" s="1"/>
  <c r="V17" i="9"/>
  <c r="AG17" i="9" s="1"/>
  <c r="V16" i="9"/>
  <c r="AG16" i="9" s="1"/>
  <c r="V15" i="9"/>
  <c r="AG15" i="9" s="1"/>
  <c r="V14" i="9"/>
  <c r="W14" i="9" s="1"/>
  <c r="V13" i="9"/>
  <c r="AG13" i="9" s="1"/>
  <c r="V12" i="9"/>
  <c r="AG12" i="9" s="1"/>
  <c r="V11" i="9"/>
  <c r="AG11" i="9" s="1"/>
  <c r="V10" i="9"/>
  <c r="W10" i="9" s="1"/>
  <c r="V9" i="9"/>
  <c r="AG9" i="9" s="1"/>
  <c r="V8" i="9"/>
  <c r="AG8" i="9" s="1"/>
  <c r="V7" i="9"/>
  <c r="AG7" i="9" s="1"/>
  <c r="V6" i="9"/>
  <c r="W6" i="9" s="1"/>
  <c r="V5" i="9"/>
  <c r="AG5" i="9" s="1"/>
  <c r="V4" i="9"/>
  <c r="AG4" i="9" s="1"/>
  <c r="V3" i="9"/>
  <c r="AG3" i="9" s="1"/>
  <c r="V239" i="8"/>
  <c r="AG239" i="8" s="1"/>
  <c r="V238" i="8"/>
  <c r="AG238" i="8" s="1"/>
  <c r="AG237" i="8"/>
  <c r="V237" i="8"/>
  <c r="W237" i="8" s="1"/>
  <c r="V236" i="8"/>
  <c r="AG236" i="8" s="1"/>
  <c r="V235" i="8"/>
  <c r="AG235" i="8" s="1"/>
  <c r="V234" i="8"/>
  <c r="AG234" i="8" s="1"/>
  <c r="V233" i="8"/>
  <c r="W233" i="8" s="1"/>
  <c r="V232" i="8"/>
  <c r="W232" i="8" s="1"/>
  <c r="V231" i="8"/>
  <c r="AG231" i="8" s="1"/>
  <c r="V230" i="8"/>
  <c r="AG230" i="8" s="1"/>
  <c r="V229" i="8"/>
  <c r="AG229" i="8" s="1"/>
  <c r="V228" i="8"/>
  <c r="AG228" i="8" s="1"/>
  <c r="V227" i="8"/>
  <c r="AG227" i="8" s="1"/>
  <c r="V226" i="8"/>
  <c r="AG226" i="8" s="1"/>
  <c r="V225" i="8"/>
  <c r="AG225" i="8" s="1"/>
  <c r="V224" i="8"/>
  <c r="AG224" i="8" s="1"/>
  <c r="V223" i="8"/>
  <c r="AG223" i="8" s="1"/>
  <c r="V222" i="8"/>
  <c r="AG222" i="8" s="1"/>
  <c r="V221" i="8"/>
  <c r="AG221" i="8" s="1"/>
  <c r="V220" i="8"/>
  <c r="AG220" i="8" s="1"/>
  <c r="V219" i="8"/>
  <c r="AG219" i="8" s="1"/>
  <c r="W218" i="8"/>
  <c r="V218" i="8"/>
  <c r="AG218" i="8" s="1"/>
  <c r="V217" i="8"/>
  <c r="AG217" i="8" s="1"/>
  <c r="V216" i="8"/>
  <c r="AG216" i="8" s="1"/>
  <c r="V215" i="8"/>
  <c r="AG215" i="8" s="1"/>
  <c r="V214" i="8"/>
  <c r="AG214" i="8" s="1"/>
  <c r="V213" i="8"/>
  <c r="V212" i="8"/>
  <c r="AG212" i="8" s="1"/>
  <c r="V211" i="8"/>
  <c r="W211" i="8" s="1"/>
  <c r="V210" i="8"/>
  <c r="AG210" i="8" s="1"/>
  <c r="AG209" i="8"/>
  <c r="V209" i="8"/>
  <c r="W209" i="8" s="1"/>
  <c r="V208" i="8"/>
  <c r="AG208" i="8" s="1"/>
  <c r="V207" i="8"/>
  <c r="W207" i="8" s="1"/>
  <c r="V206" i="8"/>
  <c r="AG206" i="8" s="1"/>
  <c r="AG205" i="8"/>
  <c r="V205" i="8"/>
  <c r="W205" i="8" s="1"/>
  <c r="V204" i="8"/>
  <c r="AG204" i="8" s="1"/>
  <c r="V203" i="8"/>
  <c r="W203" i="8" s="1"/>
  <c r="V202" i="8"/>
  <c r="V201" i="8"/>
  <c r="W201" i="8" s="1"/>
  <c r="V200" i="8"/>
  <c r="AG200" i="8" s="1"/>
  <c r="V199" i="8"/>
  <c r="W199" i="8" s="1"/>
  <c r="V198" i="8"/>
  <c r="AG198" i="8" s="1"/>
  <c r="V197" i="8"/>
  <c r="W197" i="8" s="1"/>
  <c r="V196" i="8"/>
  <c r="AG196" i="8" s="1"/>
  <c r="V195" i="8"/>
  <c r="AG195" i="8" s="1"/>
  <c r="V194" i="8"/>
  <c r="AG194" i="8" s="1"/>
  <c r="V193" i="8"/>
  <c r="W193" i="8" s="1"/>
  <c r="V192" i="8"/>
  <c r="AG192" i="8" s="1"/>
  <c r="V191" i="8"/>
  <c r="W191" i="8" s="1"/>
  <c r="V190" i="8"/>
  <c r="AG190" i="8" s="1"/>
  <c r="V189" i="8"/>
  <c r="W189" i="8" s="1"/>
  <c r="V188" i="8"/>
  <c r="AG188" i="8" s="1"/>
  <c r="V187" i="8"/>
  <c r="W187" i="8" s="1"/>
  <c r="V186" i="8"/>
  <c r="AG186" i="8" s="1"/>
  <c r="V185" i="8"/>
  <c r="W185" i="8" s="1"/>
  <c r="V184" i="8"/>
  <c r="V183" i="8"/>
  <c r="W183" i="8" s="1"/>
  <c r="V182" i="8"/>
  <c r="AG182" i="8" s="1"/>
  <c r="V181" i="8"/>
  <c r="W181" i="8" s="1"/>
  <c r="V180" i="8"/>
  <c r="AG180" i="8" s="1"/>
  <c r="V179" i="8"/>
  <c r="W179" i="8" s="1"/>
  <c r="V178" i="8"/>
  <c r="AG178" i="8" s="1"/>
  <c r="V177" i="8"/>
  <c r="W177" i="8" s="1"/>
  <c r="V176" i="8"/>
  <c r="AG176" i="8" s="1"/>
  <c r="V175" i="8"/>
  <c r="W175" i="8" s="1"/>
  <c r="V174" i="8"/>
  <c r="AG174" i="8" s="1"/>
  <c r="V173" i="8"/>
  <c r="W173" i="8" s="1"/>
  <c r="W172" i="8"/>
  <c r="V172" i="8"/>
  <c r="AG172" i="8" s="1"/>
  <c r="V171" i="8"/>
  <c r="W171" i="8" s="1"/>
  <c r="V170" i="8"/>
  <c r="AG170" i="8" s="1"/>
  <c r="V169" i="8"/>
  <c r="W169" i="8" s="1"/>
  <c r="V168" i="8"/>
  <c r="AG168" i="8" s="1"/>
  <c r="V167" i="8"/>
  <c r="W167" i="8" s="1"/>
  <c r="V166" i="8"/>
  <c r="AG166" i="8" s="1"/>
  <c r="V165" i="8"/>
  <c r="W165" i="8" s="1"/>
  <c r="V164" i="8"/>
  <c r="AG164" i="8" s="1"/>
  <c r="V163" i="8"/>
  <c r="W163" i="8" s="1"/>
  <c r="V162" i="8"/>
  <c r="AG162" i="8" s="1"/>
  <c r="V161" i="8"/>
  <c r="W161" i="8" s="1"/>
  <c r="V160" i="8"/>
  <c r="W160" i="8" s="1"/>
  <c r="V159" i="8"/>
  <c r="W159" i="8" s="1"/>
  <c r="V158" i="8"/>
  <c r="AG158" i="8" s="1"/>
  <c r="V157" i="8"/>
  <c r="W157" i="8" s="1"/>
  <c r="V156" i="8"/>
  <c r="AG156" i="8" s="1"/>
  <c r="V155" i="8"/>
  <c r="W155" i="8" s="1"/>
  <c r="V154" i="8"/>
  <c r="AG154" i="8" s="1"/>
  <c r="V153" i="8"/>
  <c r="W153" i="8" s="1"/>
  <c r="W152" i="8"/>
  <c r="V152" i="8"/>
  <c r="AG152" i="8" s="1"/>
  <c r="V151" i="8"/>
  <c r="AG151" i="8" s="1"/>
  <c r="V150" i="8"/>
  <c r="AG150" i="8" s="1"/>
  <c r="V149" i="8"/>
  <c r="W149" i="8" s="1"/>
  <c r="V148" i="8"/>
  <c r="AG148" i="8" s="1"/>
  <c r="V147" i="8"/>
  <c r="W147" i="8" s="1"/>
  <c r="V146" i="8"/>
  <c r="AG146" i="8" s="1"/>
  <c r="V145" i="8"/>
  <c r="W145" i="8" s="1"/>
  <c r="V144" i="8"/>
  <c r="W144" i="8" s="1"/>
  <c r="V143" i="8"/>
  <c r="AG143" i="8" s="1"/>
  <c r="V142" i="8"/>
  <c r="AG142" i="8" s="1"/>
  <c r="V141" i="8"/>
  <c r="W141" i="8" s="1"/>
  <c r="V140" i="8"/>
  <c r="AG140" i="8" s="1"/>
  <c r="V139" i="8"/>
  <c r="W139" i="8" s="1"/>
  <c r="V138" i="8"/>
  <c r="AG138" i="8" s="1"/>
  <c r="V137" i="8"/>
  <c r="W137" i="8" s="1"/>
  <c r="V136" i="8"/>
  <c r="AG136" i="8" s="1"/>
  <c r="V135" i="8"/>
  <c r="AG135" i="8" s="1"/>
  <c r="V134" i="8"/>
  <c r="AG134" i="8" s="1"/>
  <c r="V133" i="8"/>
  <c r="W133" i="8" s="1"/>
  <c r="AG132" i="8"/>
  <c r="V132" i="8"/>
  <c r="W132" i="8" s="1"/>
  <c r="V131" i="8"/>
  <c r="W131" i="8" s="1"/>
  <c r="V130" i="8"/>
  <c r="AG130" i="8" s="1"/>
  <c r="V129" i="8"/>
  <c r="W129" i="8" s="1"/>
  <c r="V128" i="8"/>
  <c r="AG128" i="8" s="1"/>
  <c r="V127" i="8"/>
  <c r="AG127" i="8" s="1"/>
  <c r="V126" i="8"/>
  <c r="AG126" i="8" s="1"/>
  <c r="V125" i="8"/>
  <c r="W125" i="8" s="1"/>
  <c r="V124" i="8"/>
  <c r="V123" i="8"/>
  <c r="W123" i="8" s="1"/>
  <c r="V122" i="8"/>
  <c r="AG122" i="8" s="1"/>
  <c r="V121" i="8"/>
  <c r="W121" i="8" s="1"/>
  <c r="V120" i="8"/>
  <c r="AG120" i="8" s="1"/>
  <c r="V119" i="8"/>
  <c r="AG119" i="8" s="1"/>
  <c r="V118" i="8"/>
  <c r="AG118" i="8" s="1"/>
  <c r="V117" i="8"/>
  <c r="W117" i="8" s="1"/>
  <c r="V116" i="8"/>
  <c r="AG116" i="8" s="1"/>
  <c r="V115" i="8"/>
  <c r="W115" i="8" s="1"/>
  <c r="V114" i="8"/>
  <c r="AG114" i="8" s="1"/>
  <c r="V113" i="8"/>
  <c r="W113" i="8" s="1"/>
  <c r="V112" i="8"/>
  <c r="V111" i="8"/>
  <c r="V110" i="8"/>
  <c r="W110" i="8" s="1"/>
  <c r="V109" i="8"/>
  <c r="AG109" i="8" s="1"/>
  <c r="V108" i="8"/>
  <c r="V107" i="8"/>
  <c r="AG107" i="8" s="1"/>
  <c r="V106" i="8"/>
  <c r="W106" i="8" s="1"/>
  <c r="V105" i="8"/>
  <c r="AG105" i="8" s="1"/>
  <c r="V104" i="8"/>
  <c r="AG104" i="8" s="1"/>
  <c r="V103" i="8"/>
  <c r="AG103" i="8" s="1"/>
  <c r="V102" i="8"/>
  <c r="W102" i="8" s="1"/>
  <c r="V101" i="8"/>
  <c r="W101" i="8" s="1"/>
  <c r="V100" i="8"/>
  <c r="AG100" i="8" s="1"/>
  <c r="V99" i="8"/>
  <c r="AG99" i="8" s="1"/>
  <c r="V98" i="8"/>
  <c r="W98" i="8" s="1"/>
  <c r="AG97" i="8"/>
  <c r="V97" i="8"/>
  <c r="W97" i="8" s="1"/>
  <c r="V96" i="8"/>
  <c r="AG96" i="8" s="1"/>
  <c r="V95" i="8"/>
  <c r="AG95" i="8" s="1"/>
  <c r="V94" i="8"/>
  <c r="W94" i="8" s="1"/>
  <c r="V93" i="8"/>
  <c r="AG93" i="8" s="1"/>
  <c r="V92" i="8"/>
  <c r="AG92" i="8" s="1"/>
  <c r="V91" i="8"/>
  <c r="AG91" i="8" s="1"/>
  <c r="V90" i="8"/>
  <c r="W90" i="8" s="1"/>
  <c r="V89" i="8"/>
  <c r="AG89" i="8" s="1"/>
  <c r="V88" i="8"/>
  <c r="AG88" i="8" s="1"/>
  <c r="V87" i="8"/>
  <c r="AG87" i="8" s="1"/>
  <c r="V86" i="8"/>
  <c r="W86" i="8" s="1"/>
  <c r="AG85" i="8"/>
  <c r="V85" i="8"/>
  <c r="W85" i="8" s="1"/>
  <c r="V84" i="8"/>
  <c r="AG84" i="8" s="1"/>
  <c r="V83" i="8"/>
  <c r="AG83" i="8" s="1"/>
  <c r="V82" i="8"/>
  <c r="W82" i="8" s="1"/>
  <c r="AG81" i="8"/>
  <c r="V81" i="8"/>
  <c r="W81" i="8" s="1"/>
  <c r="V80" i="8"/>
  <c r="AG80" i="8" s="1"/>
  <c r="V79" i="8"/>
  <c r="AG79" i="8" s="1"/>
  <c r="V78" i="8"/>
  <c r="W78" i="8" s="1"/>
  <c r="V77" i="8"/>
  <c r="AG77" i="8" s="1"/>
  <c r="V76" i="8"/>
  <c r="AG76" i="8" s="1"/>
  <c r="V75" i="8"/>
  <c r="AG75" i="8" s="1"/>
  <c r="V74" i="8"/>
  <c r="W74" i="8" s="1"/>
  <c r="V73" i="8"/>
  <c r="AG73" i="8" s="1"/>
  <c r="V72" i="8"/>
  <c r="AG72" i="8" s="1"/>
  <c r="V71" i="8"/>
  <c r="AG71" i="8" s="1"/>
  <c r="V70" i="8"/>
  <c r="W70" i="8" s="1"/>
  <c r="V69" i="8"/>
  <c r="W69" i="8" s="1"/>
  <c r="V68" i="8"/>
  <c r="AG68" i="8" s="1"/>
  <c r="V67" i="8"/>
  <c r="AG67" i="8" s="1"/>
  <c r="V66" i="8"/>
  <c r="W66" i="8" s="1"/>
  <c r="V65" i="8"/>
  <c r="W65" i="8" s="1"/>
  <c r="V64" i="8"/>
  <c r="AG64" i="8" s="1"/>
  <c r="V63" i="8"/>
  <c r="AG63" i="8" s="1"/>
  <c r="V62" i="8"/>
  <c r="W62" i="8" s="1"/>
  <c r="V61" i="8"/>
  <c r="AG61" i="8" s="1"/>
  <c r="V60" i="8"/>
  <c r="AG60" i="8" s="1"/>
  <c r="V59" i="8"/>
  <c r="AG59" i="8" s="1"/>
  <c r="V58" i="8"/>
  <c r="W58" i="8" s="1"/>
  <c r="V57" i="8"/>
  <c r="AG57" i="8" s="1"/>
  <c r="V56" i="8"/>
  <c r="AG56" i="8" s="1"/>
  <c r="V55" i="8"/>
  <c r="AG55" i="8" s="1"/>
  <c r="V54" i="8"/>
  <c r="W54" i="8" s="1"/>
  <c r="AG53" i="8"/>
  <c r="V53" i="8"/>
  <c r="W53" i="8" s="1"/>
  <c r="V52" i="8"/>
  <c r="AG52" i="8" s="1"/>
  <c r="V51" i="8"/>
  <c r="AG51" i="8" s="1"/>
  <c r="V50" i="8"/>
  <c r="W50" i="8" s="1"/>
  <c r="V49" i="8"/>
  <c r="AG49" i="8" s="1"/>
  <c r="V48" i="8"/>
  <c r="V47" i="8"/>
  <c r="AG47" i="8" s="1"/>
  <c r="V46" i="8"/>
  <c r="W46" i="8" s="1"/>
  <c r="V45" i="8"/>
  <c r="AG45" i="8" s="1"/>
  <c r="V44" i="8"/>
  <c r="AG44" i="8" s="1"/>
  <c r="V43" i="8"/>
  <c r="AG43" i="8" s="1"/>
  <c r="V42" i="8"/>
  <c r="W42" i="8" s="1"/>
  <c r="V41" i="8"/>
  <c r="AG41" i="8" s="1"/>
  <c r="V40" i="8"/>
  <c r="AG40" i="8" s="1"/>
  <c r="V39" i="8"/>
  <c r="AG39" i="8" s="1"/>
  <c r="V38" i="8"/>
  <c r="W38" i="8" s="1"/>
  <c r="V37" i="8"/>
  <c r="W37" i="8" s="1"/>
  <c r="V36" i="8"/>
  <c r="AG36" i="8" s="1"/>
  <c r="V35" i="8"/>
  <c r="AG35" i="8" s="1"/>
  <c r="V34" i="8"/>
  <c r="W34" i="8" s="1"/>
  <c r="AG33" i="8"/>
  <c r="V33" i="8"/>
  <c r="W33" i="8" s="1"/>
  <c r="V32" i="8"/>
  <c r="V31" i="8"/>
  <c r="AG31" i="8" s="1"/>
  <c r="AG30" i="8"/>
  <c r="V30" i="8"/>
  <c r="W30" i="8" s="1"/>
  <c r="V29" i="8"/>
  <c r="AG29" i="8" s="1"/>
  <c r="V28" i="8"/>
  <c r="AG28" i="8" s="1"/>
  <c r="V27" i="8"/>
  <c r="AG27" i="8" s="1"/>
  <c r="V26" i="8"/>
  <c r="W26" i="8" s="1"/>
  <c r="V25" i="8"/>
  <c r="AG25" i="8" s="1"/>
  <c r="V24" i="8"/>
  <c r="AG24" i="8" s="1"/>
  <c r="V23" i="8"/>
  <c r="AG23" i="8" s="1"/>
  <c r="V22" i="8"/>
  <c r="W22" i="8" s="1"/>
  <c r="V21" i="8"/>
  <c r="AG21" i="8" s="1"/>
  <c r="V20" i="8"/>
  <c r="AG20" i="8" s="1"/>
  <c r="V19" i="8"/>
  <c r="AG19" i="8" s="1"/>
  <c r="V18" i="8"/>
  <c r="W18" i="8" s="1"/>
  <c r="W17" i="8"/>
  <c r="V17" i="8"/>
  <c r="AG17" i="8" s="1"/>
  <c r="V16" i="8"/>
  <c r="AG16" i="8" s="1"/>
  <c r="V15" i="8"/>
  <c r="AG15" i="8" s="1"/>
  <c r="V14" i="8"/>
  <c r="W14" i="8" s="1"/>
  <c r="V13" i="8"/>
  <c r="V12" i="8"/>
  <c r="AG12" i="8" s="1"/>
  <c r="V11" i="8"/>
  <c r="AG11" i="8" s="1"/>
  <c r="V10" i="8"/>
  <c r="W10" i="8" s="1"/>
  <c r="V9" i="8"/>
  <c r="AG9" i="8" s="1"/>
  <c r="V8" i="8"/>
  <c r="AG8" i="8" s="1"/>
  <c r="V7" i="8"/>
  <c r="AG7" i="8" s="1"/>
  <c r="V6" i="8"/>
  <c r="W6" i="8" s="1"/>
  <c r="V5" i="8"/>
  <c r="AG5" i="8" s="1"/>
  <c r="V4" i="8"/>
  <c r="AG4" i="8" s="1"/>
  <c r="V3" i="8"/>
  <c r="V479" i="7"/>
  <c r="W479" i="7" s="1"/>
  <c r="V478" i="7"/>
  <c r="V477" i="7"/>
  <c r="AG477" i="7" s="1"/>
  <c r="V476" i="7"/>
  <c r="AG476" i="7" s="1"/>
  <c r="V475" i="7"/>
  <c r="W475" i="7" s="1"/>
  <c r="V474" i="7"/>
  <c r="AG474" i="7" s="1"/>
  <c r="V473" i="7"/>
  <c r="AG473" i="7" s="1"/>
  <c r="V472" i="7"/>
  <c r="AG472" i="7" s="1"/>
  <c r="V471" i="7"/>
  <c r="AG471" i="7" s="1"/>
  <c r="AG470" i="7"/>
  <c r="V470" i="7"/>
  <c r="W470" i="7" s="1"/>
  <c r="V469" i="7"/>
  <c r="V468" i="7"/>
  <c r="AG468" i="7" s="1"/>
  <c r="V467" i="7"/>
  <c r="W466" i="7"/>
  <c r="V466" i="7"/>
  <c r="AG466" i="7" s="1"/>
  <c r="V465" i="7"/>
  <c r="AG465" i="7" s="1"/>
  <c r="V464" i="7"/>
  <c r="AG464" i="7" s="1"/>
  <c r="V463" i="7"/>
  <c r="W462" i="7"/>
  <c r="V462" i="7"/>
  <c r="AG462" i="7" s="1"/>
  <c r="V461" i="7"/>
  <c r="AG461" i="7" s="1"/>
  <c r="V460" i="7"/>
  <c r="V459" i="7"/>
  <c r="V458" i="7"/>
  <c r="AG458" i="7" s="1"/>
  <c r="V457" i="7"/>
  <c r="V456" i="7"/>
  <c r="AG456" i="7" s="1"/>
  <c r="V455" i="7"/>
  <c r="V454" i="7"/>
  <c r="W454" i="7" s="1"/>
  <c r="V453" i="7"/>
  <c r="AG453" i="7" s="1"/>
  <c r="V452" i="7"/>
  <c r="AG452" i="7" s="1"/>
  <c r="V451" i="7"/>
  <c r="AG451" i="7" s="1"/>
  <c r="V450" i="7"/>
  <c r="V449" i="7"/>
  <c r="AG449" i="7" s="1"/>
  <c r="V448" i="7"/>
  <c r="AG448" i="7" s="1"/>
  <c r="V447" i="7"/>
  <c r="W447" i="7" s="1"/>
  <c r="W446" i="7"/>
  <c r="V446" i="7"/>
  <c r="AG446" i="7" s="1"/>
  <c r="V445" i="7"/>
  <c r="AG445" i="7" s="1"/>
  <c r="V444" i="7"/>
  <c r="AG444" i="7" s="1"/>
  <c r="V443" i="7"/>
  <c r="AG443" i="7" s="1"/>
  <c r="V442" i="7"/>
  <c r="V441" i="7"/>
  <c r="V440" i="7"/>
  <c r="AG440" i="7" s="1"/>
  <c r="V439" i="7"/>
  <c r="V438" i="7"/>
  <c r="AG438" i="7" s="1"/>
  <c r="V437" i="7"/>
  <c r="V436" i="7"/>
  <c r="AG436" i="7" s="1"/>
  <c r="V435" i="7"/>
  <c r="AG435" i="7" s="1"/>
  <c r="V434" i="7"/>
  <c r="V433" i="7"/>
  <c r="AG433" i="7" s="1"/>
  <c r="V432" i="7"/>
  <c r="AG432" i="7" s="1"/>
  <c r="V431" i="7"/>
  <c r="V430" i="7"/>
  <c r="AG430" i="7" s="1"/>
  <c r="V429" i="7"/>
  <c r="AG429" i="7" s="1"/>
  <c r="V428" i="7"/>
  <c r="AG428" i="7" s="1"/>
  <c r="V427" i="7"/>
  <c r="AG427" i="7" s="1"/>
  <c r="AG426" i="7"/>
  <c r="V426" i="7"/>
  <c r="W426" i="7" s="1"/>
  <c r="V425" i="7"/>
  <c r="V424" i="7"/>
  <c r="AG424" i="7" s="1"/>
  <c r="V423" i="7"/>
  <c r="V422" i="7"/>
  <c r="AG422" i="7" s="1"/>
  <c r="V421" i="7"/>
  <c r="V420" i="7"/>
  <c r="AG420" i="7" s="1"/>
  <c r="V419" i="7"/>
  <c r="AG419" i="7" s="1"/>
  <c r="V418" i="7"/>
  <c r="V417" i="7"/>
  <c r="AG417" i="7" s="1"/>
  <c r="V416" i="7"/>
  <c r="AG416" i="7" s="1"/>
  <c r="V415" i="7"/>
  <c r="W414" i="7"/>
  <c r="V414" i="7"/>
  <c r="AG414" i="7" s="1"/>
  <c r="V413" i="7"/>
  <c r="AG413" i="7" s="1"/>
  <c r="V412" i="7"/>
  <c r="AG412" i="7" s="1"/>
  <c r="W411" i="7"/>
  <c r="V411" i="7"/>
  <c r="AG411" i="7" s="1"/>
  <c r="V410" i="7"/>
  <c r="W410" i="7" s="1"/>
  <c r="V409" i="7"/>
  <c r="V408" i="7"/>
  <c r="AG408" i="7" s="1"/>
  <c r="V407" i="7"/>
  <c r="V406" i="7"/>
  <c r="AG406" i="7" s="1"/>
  <c r="V405" i="7"/>
  <c r="V404" i="7"/>
  <c r="AG404" i="7" s="1"/>
  <c r="V403" i="7"/>
  <c r="AG403" i="7" s="1"/>
  <c r="V402" i="7"/>
  <c r="V401" i="7"/>
  <c r="AG401" i="7" s="1"/>
  <c r="V400" i="7"/>
  <c r="AG400" i="7" s="1"/>
  <c r="V399" i="7"/>
  <c r="V398" i="7"/>
  <c r="AG398" i="7" s="1"/>
  <c r="V397" i="7"/>
  <c r="AG397" i="7" s="1"/>
  <c r="V396" i="7"/>
  <c r="AG396" i="7" s="1"/>
  <c r="V395" i="7"/>
  <c r="AG395" i="7" s="1"/>
  <c r="AG394" i="7"/>
  <c r="V394" i="7"/>
  <c r="W394" i="7" s="1"/>
  <c r="V393" i="7"/>
  <c r="V392" i="7"/>
  <c r="AG392" i="7" s="1"/>
  <c r="V391" i="7"/>
  <c r="V390" i="7"/>
  <c r="AG390" i="7" s="1"/>
  <c r="V389" i="7"/>
  <c r="V388" i="7"/>
  <c r="AG388" i="7" s="1"/>
  <c r="V387" i="7"/>
  <c r="V386" i="7"/>
  <c r="W386" i="7" s="1"/>
  <c r="V385" i="7"/>
  <c r="AG385" i="7" s="1"/>
  <c r="V384" i="7"/>
  <c r="AG384" i="7" s="1"/>
  <c r="V383" i="7"/>
  <c r="V382" i="7"/>
  <c r="AG382" i="7" s="1"/>
  <c r="V381" i="7"/>
  <c r="AG381" i="7" s="1"/>
  <c r="V380" i="7"/>
  <c r="AG380" i="7" s="1"/>
  <c r="V379" i="7"/>
  <c r="V378" i="7"/>
  <c r="AG378" i="7" s="1"/>
  <c r="V377" i="7"/>
  <c r="AG377" i="7" s="1"/>
  <c r="V376" i="7"/>
  <c r="AG376" i="7" s="1"/>
  <c r="V375" i="7"/>
  <c r="V374" i="7"/>
  <c r="AG374" i="7" s="1"/>
  <c r="V373" i="7"/>
  <c r="AG373" i="7" s="1"/>
  <c r="V372" i="7"/>
  <c r="V371" i="7"/>
  <c r="AG371" i="7" s="1"/>
  <c r="V370" i="7"/>
  <c r="V369" i="7"/>
  <c r="V368" i="7"/>
  <c r="W368" i="7" s="1"/>
  <c r="V367" i="7"/>
  <c r="V366" i="7"/>
  <c r="AG366" i="7" s="1"/>
  <c r="V365" i="7"/>
  <c r="W365" i="7" s="1"/>
  <c r="V364" i="7"/>
  <c r="AG364" i="7" s="1"/>
  <c r="V363" i="7"/>
  <c r="W363" i="7" s="1"/>
  <c r="V362" i="7"/>
  <c r="AG362" i="7" s="1"/>
  <c r="V361" i="7"/>
  <c r="W361" i="7" s="1"/>
  <c r="V360" i="7"/>
  <c r="AG360" i="7" s="1"/>
  <c r="V359" i="7"/>
  <c r="W359" i="7" s="1"/>
  <c r="V358" i="7"/>
  <c r="AG358" i="7" s="1"/>
  <c r="V357" i="7"/>
  <c r="W357" i="7" s="1"/>
  <c r="AG356" i="7"/>
  <c r="V356" i="7"/>
  <c r="W356" i="7" s="1"/>
  <c r="V355" i="7"/>
  <c r="W355" i="7" s="1"/>
  <c r="V354" i="7"/>
  <c r="AG354" i="7" s="1"/>
  <c r="V353" i="7"/>
  <c r="AG353" i="7" s="1"/>
  <c r="V352" i="7"/>
  <c r="W352" i="7" s="1"/>
  <c r="V351" i="7"/>
  <c r="AG351" i="7" s="1"/>
  <c r="V350" i="7"/>
  <c r="V349" i="7"/>
  <c r="AG349" i="7" s="1"/>
  <c r="V348" i="7"/>
  <c r="W348" i="7" s="1"/>
  <c r="V347" i="7"/>
  <c r="AG347" i="7" s="1"/>
  <c r="V346" i="7"/>
  <c r="V345" i="7"/>
  <c r="V344" i="7"/>
  <c r="W344" i="7" s="1"/>
  <c r="V343" i="7"/>
  <c r="AG343" i="7" s="1"/>
  <c r="V342" i="7"/>
  <c r="V341" i="7"/>
  <c r="AG341" i="7" s="1"/>
  <c r="V340" i="7"/>
  <c r="W340" i="7" s="1"/>
  <c r="V339" i="7"/>
  <c r="AG339" i="7" s="1"/>
  <c r="V338" i="7"/>
  <c r="V337" i="7"/>
  <c r="AG337" i="7" s="1"/>
  <c r="V336" i="7"/>
  <c r="W336" i="7" s="1"/>
  <c r="V335" i="7"/>
  <c r="AG335" i="7" s="1"/>
  <c r="V334" i="7"/>
  <c r="V333" i="7"/>
  <c r="AG333" i="7" s="1"/>
  <c r="V332" i="7"/>
  <c r="W332" i="7" s="1"/>
  <c r="V331" i="7"/>
  <c r="AG331" i="7" s="1"/>
  <c r="V330" i="7"/>
  <c r="V329" i="7"/>
  <c r="AG329" i="7" s="1"/>
  <c r="V328" i="7"/>
  <c r="W328" i="7" s="1"/>
  <c r="V327" i="7"/>
  <c r="AG327" i="7" s="1"/>
  <c r="V326" i="7"/>
  <c r="V325" i="7"/>
  <c r="AG325" i="7" s="1"/>
  <c r="V324" i="7"/>
  <c r="W324" i="7" s="1"/>
  <c r="V323" i="7"/>
  <c r="AG323" i="7" s="1"/>
  <c r="V322" i="7"/>
  <c r="V321" i="7"/>
  <c r="AG321" i="7" s="1"/>
  <c r="V320" i="7"/>
  <c r="W320" i="7" s="1"/>
  <c r="V319" i="7"/>
  <c r="AG319" i="7" s="1"/>
  <c r="V318" i="7"/>
  <c r="V317" i="7"/>
  <c r="AG317" i="7" s="1"/>
  <c r="V316" i="7"/>
  <c r="W316" i="7" s="1"/>
  <c r="V315" i="7"/>
  <c r="AG315" i="7" s="1"/>
  <c r="V314" i="7"/>
  <c r="V313" i="7"/>
  <c r="V312" i="7"/>
  <c r="W312" i="7" s="1"/>
  <c r="V311" i="7"/>
  <c r="AG311" i="7" s="1"/>
  <c r="V310" i="7"/>
  <c r="V309" i="7"/>
  <c r="AG309" i="7" s="1"/>
  <c r="V308" i="7"/>
  <c r="W308" i="7" s="1"/>
  <c r="V307" i="7"/>
  <c r="AG307" i="7" s="1"/>
  <c r="V306" i="7"/>
  <c r="W305" i="7"/>
  <c r="V305" i="7"/>
  <c r="AG305" i="7" s="1"/>
  <c r="V304" i="7"/>
  <c r="W304" i="7" s="1"/>
  <c r="V303" i="7"/>
  <c r="AG303" i="7" s="1"/>
  <c r="V302" i="7"/>
  <c r="W301" i="7"/>
  <c r="V301" i="7"/>
  <c r="AG301" i="7" s="1"/>
  <c r="V300" i="7"/>
  <c r="W300" i="7" s="1"/>
  <c r="V299" i="7"/>
  <c r="AG299" i="7" s="1"/>
  <c r="V298" i="7"/>
  <c r="V297" i="7"/>
  <c r="AG297" i="7" s="1"/>
  <c r="V296" i="7"/>
  <c r="W296" i="7" s="1"/>
  <c r="V295" i="7"/>
  <c r="AG295" i="7" s="1"/>
  <c r="V294" i="7"/>
  <c r="V293" i="7"/>
  <c r="AG293" i="7" s="1"/>
  <c r="V292" i="7"/>
  <c r="W292" i="7" s="1"/>
  <c r="V291" i="7"/>
  <c r="AG291" i="7" s="1"/>
  <c r="V290" i="7"/>
  <c r="V289" i="7"/>
  <c r="AG289" i="7" s="1"/>
  <c r="V288" i="7"/>
  <c r="W288" i="7" s="1"/>
  <c r="V287" i="7"/>
  <c r="AG287" i="7" s="1"/>
  <c r="V286" i="7"/>
  <c r="V285" i="7"/>
  <c r="AG285" i="7" s="1"/>
  <c r="V284" i="7"/>
  <c r="W284" i="7" s="1"/>
  <c r="V283" i="7"/>
  <c r="AG283" i="7" s="1"/>
  <c r="V282" i="7"/>
  <c r="V281" i="7"/>
  <c r="V280" i="7"/>
  <c r="W280" i="7" s="1"/>
  <c r="V279" i="7"/>
  <c r="AG279" i="7" s="1"/>
  <c r="V278" i="7"/>
  <c r="W278" i="7" s="1"/>
  <c r="V277" i="7"/>
  <c r="W277" i="7" s="1"/>
  <c r="V276" i="7"/>
  <c r="W276" i="7" s="1"/>
  <c r="V275" i="7"/>
  <c r="AG275" i="7" s="1"/>
  <c r="V274" i="7"/>
  <c r="W274" i="7" s="1"/>
  <c r="W273" i="7"/>
  <c r="V273" i="7"/>
  <c r="AG273" i="7" s="1"/>
  <c r="V272" i="7"/>
  <c r="W272" i="7" s="1"/>
  <c r="V271" i="7"/>
  <c r="AG271" i="7" s="1"/>
  <c r="V270" i="7"/>
  <c r="V269" i="7"/>
  <c r="V268" i="7"/>
  <c r="W268" i="7" s="1"/>
  <c r="V267" i="7"/>
  <c r="AG267" i="7" s="1"/>
  <c r="V266" i="7"/>
  <c r="AG266" i="7" s="1"/>
  <c r="V265" i="7"/>
  <c r="AG265" i="7" s="1"/>
  <c r="V264" i="7"/>
  <c r="W264" i="7" s="1"/>
  <c r="V263" i="7"/>
  <c r="AG263" i="7" s="1"/>
  <c r="V262" i="7"/>
  <c r="W262" i="7" s="1"/>
  <c r="V261" i="7"/>
  <c r="W261" i="7" s="1"/>
  <c r="V260" i="7"/>
  <c r="W260" i="7" s="1"/>
  <c r="V259" i="7"/>
  <c r="AG259" i="7" s="1"/>
  <c r="V258" i="7"/>
  <c r="W258" i="7" s="1"/>
  <c r="AG257" i="7"/>
  <c r="V257" i="7"/>
  <c r="W257" i="7" s="1"/>
  <c r="V256" i="7"/>
  <c r="W256" i="7" s="1"/>
  <c r="V255" i="7"/>
  <c r="AG255" i="7" s="1"/>
  <c r="V254" i="7"/>
  <c r="W254" i="7" s="1"/>
  <c r="V253" i="7"/>
  <c r="V252" i="7"/>
  <c r="W252" i="7" s="1"/>
  <c r="V251" i="7"/>
  <c r="AG251" i="7" s="1"/>
  <c r="V250" i="7"/>
  <c r="V249" i="7"/>
  <c r="AG249" i="7" s="1"/>
  <c r="V248" i="7"/>
  <c r="W248" i="7" s="1"/>
  <c r="V247" i="7"/>
  <c r="AG247" i="7" s="1"/>
  <c r="V246" i="7"/>
  <c r="V245" i="7"/>
  <c r="W245" i="7" s="1"/>
  <c r="V244" i="7"/>
  <c r="W244" i="7" s="1"/>
  <c r="V243" i="7"/>
  <c r="AG243" i="7" s="1"/>
  <c r="V242" i="7"/>
  <c r="W242" i="7" s="1"/>
  <c r="W241" i="7"/>
  <c r="V241" i="7"/>
  <c r="AG241" i="7" s="1"/>
  <c r="V240" i="7"/>
  <c r="W240" i="7" s="1"/>
  <c r="V239" i="7"/>
  <c r="V238" i="7"/>
  <c r="AG238" i="7" s="1"/>
  <c r="V237" i="7"/>
  <c r="AG237" i="7" s="1"/>
  <c r="V236" i="7"/>
  <c r="W236" i="7" s="1"/>
  <c r="V235" i="7"/>
  <c r="W234" i="7"/>
  <c r="V234" i="7"/>
  <c r="AG234" i="7" s="1"/>
  <c r="V233" i="7"/>
  <c r="AG233" i="7" s="1"/>
  <c r="V232" i="7"/>
  <c r="W232" i="7" s="1"/>
  <c r="V231" i="7"/>
  <c r="V230" i="7"/>
  <c r="V229" i="7"/>
  <c r="AG229" i="7" s="1"/>
  <c r="V228" i="7"/>
  <c r="W228" i="7" s="1"/>
  <c r="V227" i="7"/>
  <c r="AG226" i="7"/>
  <c r="W226" i="7"/>
  <c r="V226" i="7"/>
  <c r="V225" i="7"/>
  <c r="AG225" i="7" s="1"/>
  <c r="V224" i="7"/>
  <c r="W224" i="7" s="1"/>
  <c r="V223" i="7"/>
  <c r="V222" i="7"/>
  <c r="AG222" i="7" s="1"/>
  <c r="V221" i="7"/>
  <c r="V220" i="7"/>
  <c r="W220" i="7" s="1"/>
  <c r="V219" i="7"/>
  <c r="V218" i="7"/>
  <c r="AG218" i="7" s="1"/>
  <c r="W217" i="7"/>
  <c r="V217" i="7"/>
  <c r="AG217" i="7" s="1"/>
  <c r="V216" i="7"/>
  <c r="W216" i="7" s="1"/>
  <c r="V215" i="7"/>
  <c r="V214" i="7"/>
  <c r="AG214" i="7" s="1"/>
  <c r="V213" i="7"/>
  <c r="AG213" i="7" s="1"/>
  <c r="V212" i="7"/>
  <c r="W212" i="7" s="1"/>
  <c r="V211" i="7"/>
  <c r="AG210" i="7"/>
  <c r="V210" i="7"/>
  <c r="W210" i="7" s="1"/>
  <c r="W209" i="7"/>
  <c r="V209" i="7"/>
  <c r="V208" i="7"/>
  <c r="W208" i="7" s="1"/>
  <c r="V207" i="7"/>
  <c r="AG206" i="7"/>
  <c r="W206" i="7"/>
  <c r="V206" i="7"/>
  <c r="V205" i="7"/>
  <c r="AG205" i="7" s="1"/>
  <c r="V204" i="7"/>
  <c r="W204" i="7" s="1"/>
  <c r="V203" i="7"/>
  <c r="V202" i="7"/>
  <c r="AG202" i="7" s="1"/>
  <c r="V201" i="7"/>
  <c r="AG201" i="7" s="1"/>
  <c r="V200" i="7"/>
  <c r="V199" i="7"/>
  <c r="AG199" i="7" s="1"/>
  <c r="AG198" i="7"/>
  <c r="V198" i="7"/>
  <c r="W198" i="7" s="1"/>
  <c r="V197" i="7"/>
  <c r="V196" i="7"/>
  <c r="W196" i="7" s="1"/>
  <c r="V195" i="7"/>
  <c r="AG195" i="7" s="1"/>
  <c r="V194" i="7"/>
  <c r="V193" i="7"/>
  <c r="AG193" i="7" s="1"/>
  <c r="V192" i="7"/>
  <c r="W192" i="7" s="1"/>
  <c r="V191" i="7"/>
  <c r="AG191" i="7" s="1"/>
  <c r="V190" i="7"/>
  <c r="W190" i="7" s="1"/>
  <c r="V189" i="7"/>
  <c r="W189" i="7" s="1"/>
  <c r="V188" i="7"/>
  <c r="W188" i="7" s="1"/>
  <c r="AG187" i="7"/>
  <c r="V187" i="7"/>
  <c r="W187" i="7" s="1"/>
  <c r="V186" i="7"/>
  <c r="V185" i="7"/>
  <c r="AG185" i="7" s="1"/>
  <c r="V184" i="7"/>
  <c r="W184" i="7" s="1"/>
  <c r="V183" i="7"/>
  <c r="W183" i="7" s="1"/>
  <c r="V182" i="7"/>
  <c r="W182" i="7" s="1"/>
  <c r="V181" i="7"/>
  <c r="V180" i="7"/>
  <c r="W180" i="7" s="1"/>
  <c r="AG179" i="7"/>
  <c r="V179" i="7"/>
  <c r="W179" i="7" s="1"/>
  <c r="V178" i="7"/>
  <c r="W178" i="7" s="1"/>
  <c r="V177" i="7"/>
  <c r="V176" i="7"/>
  <c r="W176" i="7" s="1"/>
  <c r="AG175" i="7"/>
  <c r="V175" i="7"/>
  <c r="W175" i="7" s="1"/>
  <c r="V174" i="7"/>
  <c r="W174" i="7" s="1"/>
  <c r="V173" i="7"/>
  <c r="V172" i="7"/>
  <c r="W172" i="7" s="1"/>
  <c r="V171" i="7"/>
  <c r="AG171" i="7" s="1"/>
  <c r="AG170" i="7"/>
  <c r="V170" i="7"/>
  <c r="W170" i="7" s="1"/>
  <c r="V169" i="7"/>
  <c r="AG169" i="7" s="1"/>
  <c r="V168" i="7"/>
  <c r="W168" i="7" s="1"/>
  <c r="V167" i="7"/>
  <c r="AG167" i="7" s="1"/>
  <c r="V166" i="7"/>
  <c r="W166" i="7" s="1"/>
  <c r="V165" i="7"/>
  <c r="AG165" i="7" s="1"/>
  <c r="V164" i="7"/>
  <c r="W164" i="7" s="1"/>
  <c r="V163" i="7"/>
  <c r="V162" i="7"/>
  <c r="AG162" i="7" s="1"/>
  <c r="V161" i="7"/>
  <c r="AG161" i="7" s="1"/>
  <c r="V160" i="7"/>
  <c r="W160" i="7" s="1"/>
  <c r="V159" i="7"/>
  <c r="V158" i="7"/>
  <c r="AG158" i="7" s="1"/>
  <c r="V157" i="7"/>
  <c r="AG157" i="7" s="1"/>
  <c r="V156" i="7"/>
  <c r="W156" i="7" s="1"/>
  <c r="V155" i="7"/>
  <c r="W154" i="7"/>
  <c r="V154" i="7"/>
  <c r="AG154" i="7" s="1"/>
  <c r="W153" i="7"/>
  <c r="V153" i="7"/>
  <c r="AG153" i="7" s="1"/>
  <c r="V152" i="7"/>
  <c r="W152" i="7" s="1"/>
  <c r="V151" i="7"/>
  <c r="V150" i="7"/>
  <c r="W150" i="7" s="1"/>
  <c r="V149" i="7"/>
  <c r="AG149" i="7" s="1"/>
  <c r="V148" i="7"/>
  <c r="W148" i="7" s="1"/>
  <c r="V147" i="7"/>
  <c r="V146" i="7"/>
  <c r="W146" i="7" s="1"/>
  <c r="V145" i="7"/>
  <c r="AG145" i="7" s="1"/>
  <c r="V144" i="7"/>
  <c r="W144" i="7" s="1"/>
  <c r="V143" i="7"/>
  <c r="W143" i="7" s="1"/>
  <c r="V142" i="7"/>
  <c r="W142" i="7" s="1"/>
  <c r="V141" i="7"/>
  <c r="AG141" i="7" s="1"/>
  <c r="V140" i="7"/>
  <c r="W140" i="7" s="1"/>
  <c r="V139" i="7"/>
  <c r="W139" i="7" s="1"/>
  <c r="V138" i="7"/>
  <c r="W138" i="7" s="1"/>
  <c r="V137" i="7"/>
  <c r="AG137" i="7" s="1"/>
  <c r="V136" i="7"/>
  <c r="V135" i="7"/>
  <c r="W135" i="7" s="1"/>
  <c r="V134" i="7"/>
  <c r="W134" i="7" s="1"/>
  <c r="V133" i="7"/>
  <c r="AG133" i="7" s="1"/>
  <c r="V132" i="7"/>
  <c r="W132" i="7" s="1"/>
  <c r="V131" i="7"/>
  <c r="AG131" i="7" s="1"/>
  <c r="V130" i="7"/>
  <c r="W130" i="7" s="1"/>
  <c r="V129" i="7"/>
  <c r="V128" i="7"/>
  <c r="W128" i="7" s="1"/>
  <c r="V127" i="7"/>
  <c r="AG127" i="7" s="1"/>
  <c r="V126" i="7"/>
  <c r="W126" i="7" s="1"/>
  <c r="V125" i="7"/>
  <c r="AG125" i="7" s="1"/>
  <c r="V124" i="7"/>
  <c r="W124" i="7" s="1"/>
  <c r="W123" i="7"/>
  <c r="V123" i="7"/>
  <c r="AG123" i="7" s="1"/>
  <c r="V122" i="7"/>
  <c r="W122" i="7" s="1"/>
  <c r="V121" i="7"/>
  <c r="AG121" i="7" s="1"/>
  <c r="V120" i="7"/>
  <c r="W120" i="7" s="1"/>
  <c r="V119" i="7"/>
  <c r="V118" i="7"/>
  <c r="W118" i="7" s="1"/>
  <c r="V117" i="7"/>
  <c r="AG117" i="7" s="1"/>
  <c r="V116" i="7"/>
  <c r="W116" i="7" s="1"/>
  <c r="V115" i="7"/>
  <c r="AG115" i="7" s="1"/>
  <c r="V114" i="7"/>
  <c r="W114" i="7" s="1"/>
  <c r="V113" i="7"/>
  <c r="AG113" i="7" s="1"/>
  <c r="V112" i="7"/>
  <c r="W112" i="7" s="1"/>
  <c r="V111" i="7"/>
  <c r="AG110" i="7"/>
  <c r="V110" i="7"/>
  <c r="W110" i="7" s="1"/>
  <c r="V109" i="7"/>
  <c r="W109" i="7" s="1"/>
  <c r="V108" i="7"/>
  <c r="V107" i="7"/>
  <c r="AG107" i="7" s="1"/>
  <c r="V106" i="7"/>
  <c r="W106" i="7" s="1"/>
  <c r="V105" i="7"/>
  <c r="AG105" i="7" s="1"/>
  <c r="V104" i="7"/>
  <c r="W104" i="7" s="1"/>
  <c r="V103" i="7"/>
  <c r="AG103" i="7" s="1"/>
  <c r="V102" i="7"/>
  <c r="W102" i="7" s="1"/>
  <c r="V101" i="7"/>
  <c r="AG101" i="7" s="1"/>
  <c r="V100" i="7"/>
  <c r="W100" i="7" s="1"/>
  <c r="V99" i="7"/>
  <c r="AG99" i="7" s="1"/>
  <c r="V98" i="7"/>
  <c r="W98" i="7" s="1"/>
  <c r="V97" i="7"/>
  <c r="AG97" i="7" s="1"/>
  <c r="V96" i="7"/>
  <c r="W96" i="7" s="1"/>
  <c r="V95" i="7"/>
  <c r="AG95" i="7" s="1"/>
  <c r="V94" i="7"/>
  <c r="W94" i="7" s="1"/>
  <c r="V93" i="7"/>
  <c r="AG93" i="7" s="1"/>
  <c r="V92" i="7"/>
  <c r="W92" i="7" s="1"/>
  <c r="V91" i="7"/>
  <c r="AG91" i="7" s="1"/>
  <c r="V90" i="7"/>
  <c r="W90" i="7" s="1"/>
  <c r="V89" i="7"/>
  <c r="AG89" i="7" s="1"/>
  <c r="V88" i="7"/>
  <c r="W88" i="7" s="1"/>
  <c r="V87" i="7"/>
  <c r="AG87" i="7" s="1"/>
  <c r="V86" i="7"/>
  <c r="W86" i="7" s="1"/>
  <c r="V85" i="7"/>
  <c r="AG85" i="7" s="1"/>
  <c r="V84" i="7"/>
  <c r="W84" i="7" s="1"/>
  <c r="V83" i="7"/>
  <c r="AG83" i="7" s="1"/>
  <c r="V82" i="7"/>
  <c r="W82" i="7" s="1"/>
  <c r="V81" i="7"/>
  <c r="AG81" i="7" s="1"/>
  <c r="V80" i="7"/>
  <c r="W80" i="7" s="1"/>
  <c r="V79" i="7"/>
  <c r="AG79" i="7" s="1"/>
  <c r="V78" i="7"/>
  <c r="W78" i="7" s="1"/>
  <c r="V77" i="7"/>
  <c r="V76" i="7"/>
  <c r="W76" i="7" s="1"/>
  <c r="V75" i="7"/>
  <c r="AG75" i="7" s="1"/>
  <c r="AG74" i="7"/>
  <c r="V74" i="7"/>
  <c r="W74" i="7" s="1"/>
  <c r="V73" i="7"/>
  <c r="W73" i="7" s="1"/>
  <c r="V72" i="7"/>
  <c r="W72" i="7" s="1"/>
  <c r="V71" i="7"/>
  <c r="AG71" i="7" s="1"/>
  <c r="V70" i="7"/>
  <c r="W70" i="7" s="1"/>
  <c r="W69" i="7"/>
  <c r="V69" i="7"/>
  <c r="AG69" i="7" s="1"/>
  <c r="V68" i="7"/>
  <c r="W68" i="7" s="1"/>
  <c r="V67" i="7"/>
  <c r="AG67" i="7" s="1"/>
  <c r="V66" i="7"/>
  <c r="W66" i="7" s="1"/>
  <c r="V65" i="7"/>
  <c r="AG65" i="7" s="1"/>
  <c r="V64" i="7"/>
  <c r="W64" i="7" s="1"/>
  <c r="V63" i="7"/>
  <c r="AG63" i="7" s="1"/>
  <c r="V62" i="7"/>
  <c r="W62" i="7" s="1"/>
  <c r="V61" i="7"/>
  <c r="AG61" i="7" s="1"/>
  <c r="V60" i="7"/>
  <c r="W60" i="7" s="1"/>
  <c r="V59" i="7"/>
  <c r="AG59" i="7" s="1"/>
  <c r="V58" i="7"/>
  <c r="V57" i="7"/>
  <c r="W57" i="7" s="1"/>
  <c r="V56" i="7"/>
  <c r="W56" i="7" s="1"/>
  <c r="V55" i="7"/>
  <c r="AG55" i="7" s="1"/>
  <c r="V54" i="7"/>
  <c r="W54" i="7" s="1"/>
  <c r="V53" i="7"/>
  <c r="AG53" i="7" s="1"/>
  <c r="V52" i="7"/>
  <c r="W52" i="7" s="1"/>
  <c r="V51" i="7"/>
  <c r="AG51" i="7" s="1"/>
  <c r="V50" i="7"/>
  <c r="W50" i="7" s="1"/>
  <c r="V49" i="7"/>
  <c r="AG49" i="7" s="1"/>
  <c r="V48" i="7"/>
  <c r="V47" i="7"/>
  <c r="AG47" i="7" s="1"/>
  <c r="V46" i="7"/>
  <c r="W46" i="7" s="1"/>
  <c r="V45" i="7"/>
  <c r="V44" i="7"/>
  <c r="V43" i="7"/>
  <c r="AG43" i="7" s="1"/>
  <c r="AG42" i="7"/>
  <c r="V42" i="7"/>
  <c r="W42" i="7" s="1"/>
  <c r="V41" i="7"/>
  <c r="W41" i="7" s="1"/>
  <c r="V40" i="7"/>
  <c r="V39" i="7"/>
  <c r="AG39" i="7" s="1"/>
  <c r="V38" i="7"/>
  <c r="W38" i="7" s="1"/>
  <c r="V37" i="7"/>
  <c r="AG37" i="7" s="1"/>
  <c r="V36" i="7"/>
  <c r="V35" i="7"/>
  <c r="AG35" i="7" s="1"/>
  <c r="V34" i="7"/>
  <c r="W34" i="7" s="1"/>
  <c r="V33" i="7"/>
  <c r="AG33" i="7" s="1"/>
  <c r="V32" i="7"/>
  <c r="V31" i="7"/>
  <c r="AG31" i="7" s="1"/>
  <c r="V30" i="7"/>
  <c r="W30" i="7" s="1"/>
  <c r="V29" i="7"/>
  <c r="AG29" i="7" s="1"/>
  <c r="V28" i="7"/>
  <c r="V27" i="7"/>
  <c r="AG27" i="7" s="1"/>
  <c r="V26" i="7"/>
  <c r="V25" i="7"/>
  <c r="W25" i="7" s="1"/>
  <c r="V24" i="7"/>
  <c r="AG24" i="7" s="1"/>
  <c r="V23" i="7"/>
  <c r="AG23" i="7" s="1"/>
  <c r="V22" i="7"/>
  <c r="W22" i="7" s="1"/>
  <c r="V21" i="7"/>
  <c r="AG21" i="7" s="1"/>
  <c r="V20" i="7"/>
  <c r="AG20" i="7" s="1"/>
  <c r="V19" i="7"/>
  <c r="AG19" i="7" s="1"/>
  <c r="V18" i="7"/>
  <c r="AG18" i="7" s="1"/>
  <c r="V17" i="7"/>
  <c r="AG17" i="7" s="1"/>
  <c r="V16" i="7"/>
  <c r="AG16" i="7" s="1"/>
  <c r="V15" i="7"/>
  <c r="AG15" i="7" s="1"/>
  <c r="V14" i="7"/>
  <c r="W14" i="7" s="1"/>
  <c r="V13" i="7"/>
  <c r="V12" i="7"/>
  <c r="W12" i="7" s="1"/>
  <c r="V11" i="7"/>
  <c r="AG11" i="7" s="1"/>
  <c r="V10" i="7"/>
  <c r="W10" i="7" s="1"/>
  <c r="V9" i="7"/>
  <c r="W9" i="7" s="1"/>
  <c r="AG8" i="7"/>
  <c r="V8" i="7"/>
  <c r="W8" i="7" s="1"/>
  <c r="V7" i="7"/>
  <c r="AG7" i="7" s="1"/>
  <c r="V6" i="7"/>
  <c r="W6" i="7" s="1"/>
  <c r="V5" i="7"/>
  <c r="W5" i="7" s="1"/>
  <c r="V4" i="7"/>
  <c r="AG4" i="7" s="1"/>
  <c r="V3" i="7"/>
  <c r="AJ347" i="6"/>
  <c r="AK347" i="6" s="1"/>
  <c r="U347" i="6"/>
  <c r="AJ346" i="6"/>
  <c r="AK346" i="6" s="1"/>
  <c r="U346" i="6"/>
  <c r="AJ345" i="6"/>
  <c r="AK345" i="6" s="1"/>
  <c r="U345" i="6"/>
  <c r="AJ344" i="6"/>
  <c r="AK344" i="6" s="1"/>
  <c r="U344" i="6"/>
  <c r="V344" i="6" s="1"/>
  <c r="AJ343" i="6"/>
  <c r="AK343" i="6" s="1"/>
  <c r="U343" i="6"/>
  <c r="V343" i="6" s="1"/>
  <c r="AJ342" i="6"/>
  <c r="AK342" i="6" s="1"/>
  <c r="U342" i="6"/>
  <c r="V342" i="6" s="1"/>
  <c r="AJ341" i="6"/>
  <c r="AK341" i="6" s="1"/>
  <c r="V341" i="6"/>
  <c r="U341" i="6"/>
  <c r="AJ340" i="6"/>
  <c r="AK340" i="6" s="1"/>
  <c r="U340" i="6"/>
  <c r="V340" i="6" s="1"/>
  <c r="AJ339" i="6"/>
  <c r="AK339" i="6" s="1"/>
  <c r="U339" i="6"/>
  <c r="AJ338" i="6"/>
  <c r="AK338" i="6" s="1"/>
  <c r="U338" i="6"/>
  <c r="V338" i="6" s="1"/>
  <c r="AJ337" i="6"/>
  <c r="AK337" i="6" s="1"/>
  <c r="V337" i="6"/>
  <c r="U337" i="6"/>
  <c r="AJ336" i="6"/>
  <c r="AK336" i="6" s="1"/>
  <c r="U336" i="6"/>
  <c r="V336" i="6" s="1"/>
  <c r="AJ335" i="6"/>
  <c r="AK335" i="6" s="1"/>
  <c r="U335" i="6"/>
  <c r="AJ334" i="6"/>
  <c r="AK334" i="6" s="1"/>
  <c r="U334" i="6"/>
  <c r="V334" i="6" s="1"/>
  <c r="AJ333" i="6"/>
  <c r="AK333" i="6" s="1"/>
  <c r="U333" i="6"/>
  <c r="AJ332" i="6"/>
  <c r="AK332" i="6" s="1"/>
  <c r="U332" i="6"/>
  <c r="V332" i="6" s="1"/>
  <c r="AJ331" i="6"/>
  <c r="AK331" i="6" s="1"/>
  <c r="U331" i="6"/>
  <c r="AL330" i="6"/>
  <c r="AJ330" i="6"/>
  <c r="AK330" i="6" s="1"/>
  <c r="U330" i="6"/>
  <c r="V330" i="6" s="1"/>
  <c r="AJ329" i="6"/>
  <c r="AK329" i="6" s="1"/>
  <c r="U329" i="6"/>
  <c r="V329" i="6" s="1"/>
  <c r="AJ328" i="6"/>
  <c r="AK328" i="6" s="1"/>
  <c r="U328" i="6"/>
  <c r="V328" i="6" s="1"/>
  <c r="AK327" i="6"/>
  <c r="AJ327" i="6"/>
  <c r="U327" i="6"/>
  <c r="AJ326" i="6"/>
  <c r="AK326" i="6" s="1"/>
  <c r="U326" i="6"/>
  <c r="V326" i="6" s="1"/>
  <c r="AJ325" i="6"/>
  <c r="AK325" i="6" s="1"/>
  <c r="U325" i="6"/>
  <c r="V325" i="6" s="1"/>
  <c r="AJ324" i="6"/>
  <c r="AK324" i="6" s="1"/>
  <c r="U324" i="6"/>
  <c r="V324" i="6" s="1"/>
  <c r="AJ323" i="6"/>
  <c r="AK323" i="6" s="1"/>
  <c r="U323" i="6"/>
  <c r="AL323" i="6" s="1"/>
  <c r="AJ322" i="6"/>
  <c r="AK322" i="6" s="1"/>
  <c r="U322" i="6"/>
  <c r="V322" i="6" s="1"/>
  <c r="AJ321" i="6"/>
  <c r="AK321" i="6" s="1"/>
  <c r="U321" i="6"/>
  <c r="AJ320" i="6"/>
  <c r="AK320" i="6" s="1"/>
  <c r="U320" i="6"/>
  <c r="AJ319" i="6"/>
  <c r="AK319" i="6" s="1"/>
  <c r="U319" i="6"/>
  <c r="V319" i="6" s="1"/>
  <c r="AJ318" i="6"/>
  <c r="AK318" i="6" s="1"/>
  <c r="U318" i="6"/>
  <c r="AJ317" i="6"/>
  <c r="AK317" i="6" s="1"/>
  <c r="V317" i="6"/>
  <c r="U317" i="6"/>
  <c r="AL317" i="6" s="1"/>
  <c r="AJ316" i="6"/>
  <c r="AK316" i="6" s="1"/>
  <c r="U316" i="6"/>
  <c r="V316" i="6" s="1"/>
  <c r="AJ315" i="6"/>
  <c r="AK315" i="6" s="1"/>
  <c r="U315" i="6"/>
  <c r="AJ314" i="6"/>
  <c r="AK314" i="6" s="1"/>
  <c r="U314" i="6"/>
  <c r="V314" i="6" s="1"/>
  <c r="AJ313" i="6"/>
  <c r="AK313" i="6" s="1"/>
  <c r="V313" i="6"/>
  <c r="U313" i="6"/>
  <c r="AJ312" i="6"/>
  <c r="AK312" i="6" s="1"/>
  <c r="U312" i="6"/>
  <c r="AK311" i="6"/>
  <c r="AJ311" i="6"/>
  <c r="U311" i="6"/>
  <c r="AJ310" i="6"/>
  <c r="AK310" i="6" s="1"/>
  <c r="U310" i="6"/>
  <c r="V310" i="6" s="1"/>
  <c r="AJ309" i="6"/>
  <c r="AK309" i="6" s="1"/>
  <c r="U309" i="6"/>
  <c r="V309" i="6" s="1"/>
  <c r="AJ308" i="6"/>
  <c r="AK308" i="6" s="1"/>
  <c r="U308" i="6"/>
  <c r="V308" i="6" s="1"/>
  <c r="AJ307" i="6"/>
  <c r="AK307" i="6" s="1"/>
  <c r="U307" i="6"/>
  <c r="AJ306" i="6"/>
  <c r="AK306" i="6" s="1"/>
  <c r="U306" i="6"/>
  <c r="V306" i="6" s="1"/>
  <c r="AJ305" i="6"/>
  <c r="AK305" i="6" s="1"/>
  <c r="U305" i="6"/>
  <c r="V305" i="6" s="1"/>
  <c r="AJ304" i="6"/>
  <c r="AK304" i="6" s="1"/>
  <c r="U304" i="6"/>
  <c r="V304" i="6" s="1"/>
  <c r="AJ303" i="6"/>
  <c r="AK303" i="6" s="1"/>
  <c r="U303" i="6"/>
  <c r="V303" i="6" s="1"/>
  <c r="AJ302" i="6"/>
  <c r="AK302" i="6" s="1"/>
  <c r="U302" i="6"/>
  <c r="AJ301" i="6"/>
  <c r="AK301" i="6" s="1"/>
  <c r="U301" i="6"/>
  <c r="AK300" i="6"/>
  <c r="AJ300" i="6"/>
  <c r="U300" i="6"/>
  <c r="AJ299" i="6"/>
  <c r="AK299" i="6" s="1"/>
  <c r="U299" i="6"/>
  <c r="V299" i="6" s="1"/>
  <c r="AJ298" i="6"/>
  <c r="AK298" i="6" s="1"/>
  <c r="U298" i="6"/>
  <c r="AJ297" i="6"/>
  <c r="AK297" i="6" s="1"/>
  <c r="U297" i="6"/>
  <c r="V297" i="6" s="1"/>
  <c r="AJ296" i="6"/>
  <c r="AK296" i="6" s="1"/>
  <c r="U296" i="6"/>
  <c r="AJ295" i="6"/>
  <c r="AK295" i="6" s="1"/>
  <c r="U295" i="6"/>
  <c r="V295" i="6" s="1"/>
  <c r="AJ294" i="6"/>
  <c r="AK294" i="6" s="1"/>
  <c r="U294" i="6"/>
  <c r="V294" i="6" s="1"/>
  <c r="AJ293" i="6"/>
  <c r="AK293" i="6" s="1"/>
  <c r="U293" i="6"/>
  <c r="V293" i="6" s="1"/>
  <c r="AJ292" i="6"/>
  <c r="AK292" i="6" s="1"/>
  <c r="U292" i="6"/>
  <c r="AJ291" i="6"/>
  <c r="AK291" i="6" s="1"/>
  <c r="U291" i="6"/>
  <c r="V291" i="6" s="1"/>
  <c r="AJ290" i="6"/>
  <c r="AK290" i="6" s="1"/>
  <c r="U290" i="6"/>
  <c r="AL290" i="6" s="1"/>
  <c r="AJ289" i="6"/>
  <c r="AK289" i="6" s="1"/>
  <c r="U289" i="6"/>
  <c r="AJ288" i="6"/>
  <c r="AK288" i="6" s="1"/>
  <c r="U288" i="6"/>
  <c r="AJ287" i="6"/>
  <c r="AK287" i="6" s="1"/>
  <c r="U287" i="6"/>
  <c r="V287" i="6" s="1"/>
  <c r="AJ286" i="6"/>
  <c r="AK286" i="6" s="1"/>
  <c r="U286" i="6"/>
  <c r="V286" i="6" s="1"/>
  <c r="AJ285" i="6"/>
  <c r="AK285" i="6" s="1"/>
  <c r="U285" i="6"/>
  <c r="V285" i="6" s="1"/>
  <c r="AJ284" i="6"/>
  <c r="U284" i="6"/>
  <c r="V284" i="6" s="1"/>
  <c r="AJ283" i="6"/>
  <c r="U283" i="6"/>
  <c r="AJ282" i="6"/>
  <c r="AK282" i="6" s="1"/>
  <c r="U282" i="6"/>
  <c r="V282" i="6" s="1"/>
  <c r="AJ281" i="6"/>
  <c r="AK281" i="6" s="1"/>
  <c r="U281" i="6"/>
  <c r="AJ280" i="6"/>
  <c r="AK280" i="6" s="1"/>
  <c r="U280" i="6"/>
  <c r="V280" i="6" s="1"/>
  <c r="AJ279" i="6"/>
  <c r="AK279" i="6" s="1"/>
  <c r="U279" i="6"/>
  <c r="V279" i="6" s="1"/>
  <c r="AJ278" i="6"/>
  <c r="AK278" i="6" s="1"/>
  <c r="U278" i="6"/>
  <c r="V278" i="6" s="1"/>
  <c r="AJ277" i="6"/>
  <c r="AK277" i="6" s="1"/>
  <c r="U277" i="6"/>
  <c r="AJ276" i="6"/>
  <c r="AK276" i="6" s="1"/>
  <c r="U276" i="6"/>
  <c r="V276" i="6" s="1"/>
  <c r="AJ275" i="6"/>
  <c r="AK275" i="6" s="1"/>
  <c r="U275" i="6"/>
  <c r="AJ274" i="6"/>
  <c r="AK274" i="6" s="1"/>
  <c r="U274" i="6"/>
  <c r="V274" i="6" s="1"/>
  <c r="AJ273" i="6"/>
  <c r="AK273" i="6" s="1"/>
  <c r="V273" i="6"/>
  <c r="U273" i="6"/>
  <c r="AJ272" i="6"/>
  <c r="AK272" i="6" s="1"/>
  <c r="V272" i="6"/>
  <c r="U272" i="6"/>
  <c r="AJ271" i="6"/>
  <c r="AK271" i="6" s="1"/>
  <c r="U271" i="6"/>
  <c r="AL271" i="6" s="1"/>
  <c r="AJ270" i="6"/>
  <c r="AK270" i="6" s="1"/>
  <c r="U270" i="6"/>
  <c r="V270" i="6" s="1"/>
  <c r="AJ269" i="6"/>
  <c r="AK269" i="6" s="1"/>
  <c r="U269" i="6"/>
  <c r="AJ268" i="6"/>
  <c r="AK268" i="6" s="1"/>
  <c r="U268" i="6"/>
  <c r="V268" i="6" s="1"/>
  <c r="AJ267" i="6"/>
  <c r="U267" i="6"/>
  <c r="AJ266" i="6"/>
  <c r="AK266" i="6" s="1"/>
  <c r="U266" i="6"/>
  <c r="V266" i="6" s="1"/>
  <c r="AJ265" i="6"/>
  <c r="AK265" i="6" s="1"/>
  <c r="U265" i="6"/>
  <c r="V265" i="6" s="1"/>
  <c r="AJ264" i="6"/>
  <c r="AK264" i="6" s="1"/>
  <c r="U264" i="6"/>
  <c r="V264" i="6" s="1"/>
  <c r="AK263" i="6"/>
  <c r="AJ263" i="6"/>
  <c r="U263" i="6"/>
  <c r="AJ262" i="6"/>
  <c r="AK262" i="6" s="1"/>
  <c r="U262" i="6"/>
  <c r="AJ261" i="6"/>
  <c r="AK261" i="6" s="1"/>
  <c r="U261" i="6"/>
  <c r="AJ260" i="6"/>
  <c r="AK260" i="6" s="1"/>
  <c r="U260" i="6"/>
  <c r="V260" i="6" s="1"/>
  <c r="AJ259" i="6"/>
  <c r="AK259" i="6" s="1"/>
  <c r="U259" i="6"/>
  <c r="V259" i="6" s="1"/>
  <c r="AJ258" i="6"/>
  <c r="AK258" i="6" s="1"/>
  <c r="U258" i="6"/>
  <c r="AL258" i="6" s="1"/>
  <c r="AJ257" i="6"/>
  <c r="AK257" i="6" s="1"/>
  <c r="U257" i="6"/>
  <c r="V257" i="6" s="1"/>
  <c r="AK256" i="6"/>
  <c r="AJ256" i="6"/>
  <c r="U256" i="6"/>
  <c r="AJ255" i="6"/>
  <c r="AK255" i="6" s="1"/>
  <c r="U255" i="6"/>
  <c r="V255" i="6" s="1"/>
  <c r="AJ254" i="6"/>
  <c r="AK254" i="6" s="1"/>
  <c r="U254" i="6"/>
  <c r="V254" i="6" s="1"/>
  <c r="AJ253" i="6"/>
  <c r="AK253" i="6" s="1"/>
  <c r="U253" i="6"/>
  <c r="V253" i="6" s="1"/>
  <c r="AJ252" i="6"/>
  <c r="AK252" i="6" s="1"/>
  <c r="U252" i="6"/>
  <c r="AK251" i="6"/>
  <c r="AJ251" i="6"/>
  <c r="U251" i="6"/>
  <c r="AJ250" i="6"/>
  <c r="AK250" i="6" s="1"/>
  <c r="U250" i="6"/>
  <c r="V250" i="6" s="1"/>
  <c r="AJ249" i="6"/>
  <c r="AK249" i="6" s="1"/>
  <c r="U249" i="6"/>
  <c r="V249" i="6" s="1"/>
  <c r="AJ248" i="6"/>
  <c r="AK248" i="6" s="1"/>
  <c r="U248" i="6"/>
  <c r="V248" i="6" s="1"/>
  <c r="AJ247" i="6"/>
  <c r="AK247" i="6" s="1"/>
  <c r="U247" i="6"/>
  <c r="V247" i="6" s="1"/>
  <c r="AJ246" i="6"/>
  <c r="AK246" i="6" s="1"/>
  <c r="U246" i="6"/>
  <c r="V246" i="6" s="1"/>
  <c r="AK245" i="6"/>
  <c r="AJ245" i="6"/>
  <c r="U245" i="6"/>
  <c r="AJ244" i="6"/>
  <c r="AK244" i="6" s="1"/>
  <c r="U244" i="6"/>
  <c r="V244" i="6" s="1"/>
  <c r="AJ243" i="6"/>
  <c r="AK243" i="6" s="1"/>
  <c r="U243" i="6"/>
  <c r="V243" i="6" s="1"/>
  <c r="AJ242" i="6"/>
  <c r="AK242" i="6" s="1"/>
  <c r="U242" i="6"/>
  <c r="V242" i="6" s="1"/>
  <c r="AJ241" i="6"/>
  <c r="AK241" i="6" s="1"/>
  <c r="U241" i="6"/>
  <c r="AJ240" i="6"/>
  <c r="AK240" i="6" s="1"/>
  <c r="U240" i="6"/>
  <c r="AJ239" i="6"/>
  <c r="AK239" i="6" s="1"/>
  <c r="U239" i="6"/>
  <c r="V239" i="6" s="1"/>
  <c r="AJ238" i="6"/>
  <c r="AK238" i="6" s="1"/>
  <c r="U238" i="6"/>
  <c r="V238" i="6" s="1"/>
  <c r="AJ237" i="6"/>
  <c r="AK237" i="6" s="1"/>
  <c r="U237" i="6"/>
  <c r="V237" i="6" s="1"/>
  <c r="AJ236" i="6"/>
  <c r="AK236" i="6" s="1"/>
  <c r="U236" i="6"/>
  <c r="AJ235" i="6"/>
  <c r="AK235" i="6" s="1"/>
  <c r="U235" i="6"/>
  <c r="V235" i="6" s="1"/>
  <c r="AJ234" i="6"/>
  <c r="AK234" i="6" s="1"/>
  <c r="U234" i="6"/>
  <c r="V234" i="6" s="1"/>
  <c r="AJ233" i="6"/>
  <c r="AK233" i="6" s="1"/>
  <c r="U233" i="6"/>
  <c r="V233" i="6" s="1"/>
  <c r="AJ232" i="6"/>
  <c r="AK232" i="6" s="1"/>
  <c r="U232" i="6"/>
  <c r="AJ231" i="6"/>
  <c r="AK231" i="6" s="1"/>
  <c r="U231" i="6"/>
  <c r="V231" i="6" s="1"/>
  <c r="AJ230" i="6"/>
  <c r="AK230" i="6" s="1"/>
  <c r="U230" i="6"/>
  <c r="V230" i="6" s="1"/>
  <c r="AJ229" i="6"/>
  <c r="AK229" i="6" s="1"/>
  <c r="U229" i="6"/>
  <c r="V229" i="6" s="1"/>
  <c r="AK228" i="6"/>
  <c r="AJ228" i="6"/>
  <c r="U228" i="6"/>
  <c r="AJ227" i="6"/>
  <c r="AK227" i="6" s="1"/>
  <c r="U227" i="6"/>
  <c r="V227" i="6" s="1"/>
  <c r="AJ226" i="6"/>
  <c r="AK226" i="6" s="1"/>
  <c r="U226" i="6"/>
  <c r="V226" i="6" s="1"/>
  <c r="AJ225" i="6"/>
  <c r="AK225" i="6" s="1"/>
  <c r="U225" i="6"/>
  <c r="V225" i="6" s="1"/>
  <c r="AJ224" i="6"/>
  <c r="AK224" i="6" s="1"/>
  <c r="U224" i="6"/>
  <c r="AJ223" i="6"/>
  <c r="AK223" i="6" s="1"/>
  <c r="U223" i="6"/>
  <c r="V223" i="6" s="1"/>
  <c r="AJ222" i="6"/>
  <c r="AK222" i="6" s="1"/>
  <c r="V222" i="6"/>
  <c r="U222" i="6"/>
  <c r="AJ221" i="6"/>
  <c r="AK221" i="6" s="1"/>
  <c r="U221" i="6"/>
  <c r="V221" i="6" s="1"/>
  <c r="AJ220" i="6"/>
  <c r="AK220" i="6" s="1"/>
  <c r="U220" i="6"/>
  <c r="AJ219" i="6"/>
  <c r="U219" i="6"/>
  <c r="V219" i="6" s="1"/>
  <c r="AJ218" i="6"/>
  <c r="U218" i="6"/>
  <c r="AJ217" i="6"/>
  <c r="AK217" i="6" s="1"/>
  <c r="U217" i="6"/>
  <c r="V217" i="6" s="1"/>
  <c r="AJ216" i="6"/>
  <c r="AK216" i="6" s="1"/>
  <c r="U216" i="6"/>
  <c r="V216" i="6" s="1"/>
  <c r="AJ215" i="6"/>
  <c r="AK215" i="6" s="1"/>
  <c r="U215" i="6"/>
  <c r="V215" i="6" s="1"/>
  <c r="AJ214" i="6"/>
  <c r="AK214" i="6" s="1"/>
  <c r="U214" i="6"/>
  <c r="AK213" i="6"/>
  <c r="AJ213" i="6"/>
  <c r="U213" i="6"/>
  <c r="AJ212" i="6"/>
  <c r="AK212" i="6" s="1"/>
  <c r="U212" i="6"/>
  <c r="V212" i="6" s="1"/>
  <c r="AJ211" i="6"/>
  <c r="AK211" i="6" s="1"/>
  <c r="V211" i="6"/>
  <c r="U211" i="6"/>
  <c r="AJ210" i="6"/>
  <c r="AK210" i="6" s="1"/>
  <c r="U210" i="6"/>
  <c r="V210" i="6" s="1"/>
  <c r="AJ209" i="6"/>
  <c r="AK209" i="6" s="1"/>
  <c r="U209" i="6"/>
  <c r="V209" i="6" s="1"/>
  <c r="AJ208" i="6"/>
  <c r="AK208" i="6" s="1"/>
  <c r="U208" i="6"/>
  <c r="AJ207" i="6"/>
  <c r="AK207" i="6" s="1"/>
  <c r="U207" i="6"/>
  <c r="V207" i="6" s="1"/>
  <c r="AJ206" i="6"/>
  <c r="AK206" i="6" s="1"/>
  <c r="U206" i="6"/>
  <c r="V206" i="6" s="1"/>
  <c r="AJ205" i="6"/>
  <c r="AK205" i="6" s="1"/>
  <c r="U205" i="6"/>
  <c r="V205" i="6" s="1"/>
  <c r="AJ204" i="6"/>
  <c r="AK204" i="6" s="1"/>
  <c r="U204" i="6"/>
  <c r="AJ203" i="6"/>
  <c r="AK203" i="6" s="1"/>
  <c r="U203" i="6"/>
  <c r="AJ202" i="6"/>
  <c r="AK202" i="6" s="1"/>
  <c r="U202" i="6"/>
  <c r="V202" i="6" s="1"/>
  <c r="AJ201" i="6"/>
  <c r="AK201" i="6" s="1"/>
  <c r="U201" i="6"/>
  <c r="V201" i="6" s="1"/>
  <c r="AJ200" i="6"/>
  <c r="AK200" i="6" s="1"/>
  <c r="U200" i="6"/>
  <c r="V200" i="6" s="1"/>
  <c r="AJ199" i="6"/>
  <c r="AK199" i="6" s="1"/>
  <c r="U199" i="6"/>
  <c r="AJ198" i="6"/>
  <c r="AK198" i="6" s="1"/>
  <c r="U198" i="6"/>
  <c r="V198" i="6" s="1"/>
  <c r="AJ197" i="6"/>
  <c r="AK197" i="6" s="1"/>
  <c r="V197" i="6"/>
  <c r="U197" i="6"/>
  <c r="AJ196" i="6"/>
  <c r="AK196" i="6" s="1"/>
  <c r="U196" i="6"/>
  <c r="V196" i="6" s="1"/>
  <c r="AJ195" i="6"/>
  <c r="AK195" i="6" s="1"/>
  <c r="U195" i="6"/>
  <c r="AJ194" i="6"/>
  <c r="AK194" i="6" s="1"/>
  <c r="U194" i="6"/>
  <c r="V194" i="6" s="1"/>
  <c r="AJ193" i="6"/>
  <c r="AK193" i="6" s="1"/>
  <c r="U193" i="6"/>
  <c r="V193" i="6" s="1"/>
  <c r="AJ192" i="6"/>
  <c r="AK192" i="6" s="1"/>
  <c r="U192" i="6"/>
  <c r="V192" i="6" s="1"/>
  <c r="AK191" i="6"/>
  <c r="AJ191" i="6"/>
  <c r="U191" i="6"/>
  <c r="AJ190" i="6"/>
  <c r="AK190" i="6" s="1"/>
  <c r="U190" i="6"/>
  <c r="V190" i="6" s="1"/>
  <c r="AJ189" i="6"/>
  <c r="AK189" i="6" s="1"/>
  <c r="U189" i="6"/>
  <c r="V189" i="6" s="1"/>
  <c r="AJ188" i="6"/>
  <c r="AK188" i="6" s="1"/>
  <c r="U188" i="6"/>
  <c r="V188" i="6" s="1"/>
  <c r="AJ187" i="6"/>
  <c r="AK187" i="6" s="1"/>
  <c r="U187" i="6"/>
  <c r="AJ186" i="6"/>
  <c r="AK186" i="6" s="1"/>
  <c r="U186" i="6"/>
  <c r="V186" i="6" s="1"/>
  <c r="AJ185" i="6"/>
  <c r="AK185" i="6" s="1"/>
  <c r="V185" i="6"/>
  <c r="U185" i="6"/>
  <c r="AJ184" i="6"/>
  <c r="AK184" i="6" s="1"/>
  <c r="U184" i="6"/>
  <c r="V184" i="6" s="1"/>
  <c r="AJ183" i="6"/>
  <c r="AK183" i="6" s="1"/>
  <c r="U183" i="6"/>
  <c r="AJ182" i="6"/>
  <c r="AK182" i="6" s="1"/>
  <c r="U182" i="6"/>
  <c r="V182" i="6" s="1"/>
  <c r="AJ181" i="6"/>
  <c r="AK181" i="6" s="1"/>
  <c r="V181" i="6"/>
  <c r="U181" i="6"/>
  <c r="AJ180" i="6"/>
  <c r="AK180" i="6" s="1"/>
  <c r="U180" i="6"/>
  <c r="V180" i="6" s="1"/>
  <c r="AJ179" i="6"/>
  <c r="AK179" i="6" s="1"/>
  <c r="U179" i="6"/>
  <c r="AJ178" i="6"/>
  <c r="AK178" i="6" s="1"/>
  <c r="U178" i="6"/>
  <c r="V178" i="6" s="1"/>
  <c r="AK177" i="6"/>
  <c r="AJ177" i="6"/>
  <c r="U177" i="6"/>
  <c r="V177" i="6" s="1"/>
  <c r="AJ176" i="6"/>
  <c r="AK176" i="6" s="1"/>
  <c r="U176" i="6"/>
  <c r="AJ175" i="6"/>
  <c r="AK175" i="6" s="1"/>
  <c r="U175" i="6"/>
  <c r="V175" i="6" s="1"/>
  <c r="AJ174" i="6"/>
  <c r="AK174" i="6" s="1"/>
  <c r="U174" i="6"/>
  <c r="V174" i="6" s="1"/>
  <c r="AJ173" i="6"/>
  <c r="AK173" i="6" s="1"/>
  <c r="U173" i="6"/>
  <c r="AJ172" i="6"/>
  <c r="AK172" i="6" s="1"/>
  <c r="U172" i="6"/>
  <c r="V172" i="6" s="1"/>
  <c r="AJ171" i="6"/>
  <c r="AK171" i="6" s="1"/>
  <c r="U171" i="6"/>
  <c r="V171" i="6" s="1"/>
  <c r="AJ170" i="6"/>
  <c r="AK170" i="6" s="1"/>
  <c r="V170" i="6"/>
  <c r="U170" i="6"/>
  <c r="AL170" i="6" s="1"/>
  <c r="AJ169" i="6"/>
  <c r="AK169" i="6" s="1"/>
  <c r="U169" i="6"/>
  <c r="AL169" i="6" s="1"/>
  <c r="AJ168" i="6"/>
  <c r="AK168" i="6" s="1"/>
  <c r="U168" i="6"/>
  <c r="V168" i="6" s="1"/>
  <c r="AJ167" i="6"/>
  <c r="AK167" i="6" s="1"/>
  <c r="U167" i="6"/>
  <c r="AJ166" i="6"/>
  <c r="AK166" i="6" s="1"/>
  <c r="U166" i="6"/>
  <c r="AJ165" i="6"/>
  <c r="AK165" i="6" s="1"/>
  <c r="U165" i="6"/>
  <c r="AJ164" i="6"/>
  <c r="AK164" i="6" s="1"/>
  <c r="U164" i="6"/>
  <c r="V164" i="6" s="1"/>
  <c r="AJ163" i="6"/>
  <c r="AK163" i="6" s="1"/>
  <c r="U163" i="6"/>
  <c r="V163" i="6" s="1"/>
  <c r="AJ162" i="6"/>
  <c r="AK162" i="6" s="1"/>
  <c r="U162" i="6"/>
  <c r="V162" i="6" s="1"/>
  <c r="AJ161" i="6"/>
  <c r="AK161" i="6" s="1"/>
  <c r="V161" i="6"/>
  <c r="U161" i="6"/>
  <c r="AJ160" i="6"/>
  <c r="AK160" i="6" s="1"/>
  <c r="U160" i="6"/>
  <c r="V160" i="6" s="1"/>
  <c r="AJ159" i="6"/>
  <c r="AK159" i="6" s="1"/>
  <c r="U159" i="6"/>
  <c r="AJ158" i="6"/>
  <c r="AK158" i="6" s="1"/>
  <c r="U158" i="6"/>
  <c r="AJ157" i="6"/>
  <c r="AK157" i="6" s="1"/>
  <c r="U157" i="6"/>
  <c r="AJ156" i="6"/>
  <c r="AK156" i="6" s="1"/>
  <c r="U156" i="6"/>
  <c r="V156" i="6" s="1"/>
  <c r="AJ155" i="6"/>
  <c r="AK155" i="6" s="1"/>
  <c r="U155" i="6"/>
  <c r="V155" i="6" s="1"/>
  <c r="AJ154" i="6"/>
  <c r="AK154" i="6" s="1"/>
  <c r="U154" i="6"/>
  <c r="AJ153" i="6"/>
  <c r="AK153" i="6" s="1"/>
  <c r="U153" i="6"/>
  <c r="AJ152" i="6"/>
  <c r="AK152" i="6" s="1"/>
  <c r="U152" i="6"/>
  <c r="V152" i="6" s="1"/>
  <c r="AJ151" i="6"/>
  <c r="AK151" i="6" s="1"/>
  <c r="U151" i="6"/>
  <c r="AJ150" i="6"/>
  <c r="AK150" i="6" s="1"/>
  <c r="U150" i="6"/>
  <c r="V150" i="6" s="1"/>
  <c r="AJ149" i="6"/>
  <c r="AK149" i="6" s="1"/>
  <c r="U149" i="6"/>
  <c r="V149" i="6" s="1"/>
  <c r="AJ148" i="6"/>
  <c r="AK148" i="6" s="1"/>
  <c r="U148" i="6"/>
  <c r="V148" i="6" s="1"/>
  <c r="AJ147" i="6"/>
  <c r="AK147" i="6" s="1"/>
  <c r="U147" i="6"/>
  <c r="AJ146" i="6"/>
  <c r="AK146" i="6" s="1"/>
  <c r="U146" i="6"/>
  <c r="AJ145" i="6"/>
  <c r="AK145" i="6" s="1"/>
  <c r="U145" i="6"/>
  <c r="V145" i="6" s="1"/>
  <c r="AJ144" i="6"/>
  <c r="AK144" i="6" s="1"/>
  <c r="U144" i="6"/>
  <c r="V144" i="6" s="1"/>
  <c r="AJ143" i="6"/>
  <c r="AK143" i="6" s="1"/>
  <c r="U143" i="6"/>
  <c r="AJ142" i="6"/>
  <c r="AK142" i="6" s="1"/>
  <c r="U142" i="6"/>
  <c r="AJ141" i="6"/>
  <c r="AK141" i="6" s="1"/>
  <c r="U141" i="6"/>
  <c r="V141" i="6" s="1"/>
  <c r="AJ140" i="6"/>
  <c r="AK140" i="6" s="1"/>
  <c r="U140" i="6"/>
  <c r="V140" i="6" s="1"/>
  <c r="AJ139" i="6"/>
  <c r="AK139" i="6" s="1"/>
  <c r="U139" i="6"/>
  <c r="AJ138" i="6"/>
  <c r="AK138" i="6" s="1"/>
  <c r="U138" i="6"/>
  <c r="V138" i="6" s="1"/>
  <c r="AJ137" i="6"/>
  <c r="AK137" i="6" s="1"/>
  <c r="U137" i="6"/>
  <c r="V137" i="6" s="1"/>
  <c r="AJ136" i="6"/>
  <c r="AK136" i="6" s="1"/>
  <c r="U136" i="6"/>
  <c r="V136" i="6" s="1"/>
  <c r="AJ135" i="6"/>
  <c r="AK135" i="6" s="1"/>
  <c r="U135" i="6"/>
  <c r="AJ134" i="6"/>
  <c r="AK134" i="6" s="1"/>
  <c r="U134" i="6"/>
  <c r="AL134" i="6" s="1"/>
  <c r="AJ133" i="6"/>
  <c r="AK133" i="6" s="1"/>
  <c r="U133" i="6"/>
  <c r="V133" i="6" s="1"/>
  <c r="AJ132" i="6"/>
  <c r="AK132" i="6" s="1"/>
  <c r="U132" i="6"/>
  <c r="V132" i="6" s="1"/>
  <c r="AJ131" i="6"/>
  <c r="AK131" i="6" s="1"/>
  <c r="U131" i="6"/>
  <c r="AJ130" i="6"/>
  <c r="AK130" i="6" s="1"/>
  <c r="U130" i="6"/>
  <c r="AL130" i="6" s="1"/>
  <c r="AJ129" i="6"/>
  <c r="AK129" i="6" s="1"/>
  <c r="U129" i="6"/>
  <c r="V129" i="6" s="1"/>
  <c r="AJ128" i="6"/>
  <c r="AK128" i="6" s="1"/>
  <c r="U128" i="6"/>
  <c r="V128" i="6" s="1"/>
  <c r="AJ127" i="6"/>
  <c r="AK127" i="6" s="1"/>
  <c r="U127" i="6"/>
  <c r="V127" i="6" s="1"/>
  <c r="AJ126" i="6"/>
  <c r="AK126" i="6" s="1"/>
  <c r="U126" i="6"/>
  <c r="V126" i="6" s="1"/>
  <c r="AJ125" i="6"/>
  <c r="AK125" i="6" s="1"/>
  <c r="U125" i="6"/>
  <c r="V125" i="6" s="1"/>
  <c r="AJ124" i="6"/>
  <c r="AK124" i="6" s="1"/>
  <c r="U124" i="6"/>
  <c r="AL124" i="6" s="1"/>
  <c r="AJ123" i="6"/>
  <c r="AK123" i="6" s="1"/>
  <c r="U123" i="6"/>
  <c r="V123" i="6" s="1"/>
  <c r="AJ122" i="6"/>
  <c r="AK122" i="6" s="1"/>
  <c r="U122" i="6"/>
  <c r="V122" i="6" s="1"/>
  <c r="AJ121" i="6"/>
  <c r="AK121" i="6" s="1"/>
  <c r="U121" i="6"/>
  <c r="V121" i="6" s="1"/>
  <c r="AJ120" i="6"/>
  <c r="AK120" i="6" s="1"/>
  <c r="U120" i="6"/>
  <c r="AJ119" i="6"/>
  <c r="AK119" i="6" s="1"/>
  <c r="U119" i="6"/>
  <c r="V119" i="6" s="1"/>
  <c r="AJ118" i="6"/>
  <c r="AK118" i="6" s="1"/>
  <c r="U118" i="6"/>
  <c r="V118" i="6" s="1"/>
  <c r="AJ117" i="6"/>
  <c r="AK117" i="6" s="1"/>
  <c r="U117" i="6"/>
  <c r="AJ116" i="6"/>
  <c r="AK116" i="6" s="1"/>
  <c r="U116" i="6"/>
  <c r="AJ115" i="6"/>
  <c r="AK115" i="6" s="1"/>
  <c r="U115" i="6"/>
  <c r="V115" i="6" s="1"/>
  <c r="AJ114" i="6"/>
  <c r="AK114" i="6" s="1"/>
  <c r="U114" i="6"/>
  <c r="V114" i="6" s="1"/>
  <c r="AJ113" i="6"/>
  <c r="AK113" i="6" s="1"/>
  <c r="U113" i="6"/>
  <c r="V113" i="6" s="1"/>
  <c r="AJ112" i="6"/>
  <c r="AK112" i="6" s="1"/>
  <c r="U112" i="6"/>
  <c r="V112" i="6" s="1"/>
  <c r="AJ111" i="6"/>
  <c r="AK111" i="6" s="1"/>
  <c r="U111" i="6"/>
  <c r="V111" i="6" s="1"/>
  <c r="AJ110" i="6"/>
  <c r="AK110" i="6" s="1"/>
  <c r="U110" i="6"/>
  <c r="AJ109" i="6"/>
  <c r="AK109" i="6" s="1"/>
  <c r="U109" i="6"/>
  <c r="V109" i="6" s="1"/>
  <c r="AJ108" i="6"/>
  <c r="AK108" i="6" s="1"/>
  <c r="U108" i="6"/>
  <c r="V108" i="6" s="1"/>
  <c r="AJ107" i="6"/>
  <c r="AK107" i="6" s="1"/>
  <c r="U107" i="6"/>
  <c r="V107" i="6" s="1"/>
  <c r="AJ106" i="6"/>
  <c r="AK106" i="6" s="1"/>
  <c r="U106" i="6"/>
  <c r="AJ105" i="6"/>
  <c r="AK105" i="6" s="1"/>
  <c r="U105" i="6"/>
  <c r="V105" i="6" s="1"/>
  <c r="AJ104" i="6"/>
  <c r="AK104" i="6" s="1"/>
  <c r="U104" i="6"/>
  <c r="V104" i="6" s="1"/>
  <c r="AJ103" i="6"/>
  <c r="AK103" i="6" s="1"/>
  <c r="U103" i="6"/>
  <c r="V103" i="6" s="1"/>
  <c r="AJ102" i="6"/>
  <c r="AK102" i="6" s="1"/>
  <c r="U102" i="6"/>
  <c r="AJ101" i="6"/>
  <c r="AK101" i="6" s="1"/>
  <c r="V101" i="6"/>
  <c r="U101" i="6"/>
  <c r="AJ100" i="6"/>
  <c r="AK100" i="6" s="1"/>
  <c r="U100" i="6"/>
  <c r="V100" i="6" s="1"/>
  <c r="AJ99" i="6"/>
  <c r="AK99" i="6" s="1"/>
  <c r="U99" i="6"/>
  <c r="V99" i="6" s="1"/>
  <c r="AJ98" i="6"/>
  <c r="AK98" i="6" s="1"/>
  <c r="U98" i="6"/>
  <c r="AJ97" i="6"/>
  <c r="AK97" i="6" s="1"/>
  <c r="U97" i="6"/>
  <c r="V97" i="6" s="1"/>
  <c r="AJ96" i="6"/>
  <c r="AK96" i="6" s="1"/>
  <c r="U96" i="6"/>
  <c r="V96" i="6" s="1"/>
  <c r="AJ95" i="6"/>
  <c r="AK95" i="6" s="1"/>
  <c r="U95" i="6"/>
  <c r="AJ94" i="6"/>
  <c r="AK94" i="6" s="1"/>
  <c r="U94" i="6"/>
  <c r="AJ93" i="6"/>
  <c r="AK93" i="6" s="1"/>
  <c r="U93" i="6"/>
  <c r="V93" i="6" s="1"/>
  <c r="AJ92" i="6"/>
  <c r="AK92" i="6" s="1"/>
  <c r="U92" i="6"/>
  <c r="V92" i="6" s="1"/>
  <c r="AJ91" i="6"/>
  <c r="U91" i="6"/>
  <c r="V91" i="6" s="1"/>
  <c r="AK90" i="6"/>
  <c r="AJ90" i="6"/>
  <c r="U90" i="6"/>
  <c r="V90" i="6" s="1"/>
  <c r="AJ89" i="6"/>
  <c r="AK89" i="6" s="1"/>
  <c r="U89" i="6"/>
  <c r="V89" i="6" s="1"/>
  <c r="AJ88" i="6"/>
  <c r="AK88" i="6" s="1"/>
  <c r="U88" i="6"/>
  <c r="AL88" i="6" s="1"/>
  <c r="AJ87" i="6"/>
  <c r="AK87" i="6" s="1"/>
  <c r="U87" i="6"/>
  <c r="V87" i="6" s="1"/>
  <c r="AJ86" i="6"/>
  <c r="AK86" i="6" s="1"/>
  <c r="U86" i="6"/>
  <c r="V86" i="6" s="1"/>
  <c r="AJ85" i="6"/>
  <c r="U85" i="6"/>
  <c r="V85" i="6" s="1"/>
  <c r="AJ84" i="6"/>
  <c r="AK84" i="6" s="1"/>
  <c r="U84" i="6"/>
  <c r="AJ83" i="6"/>
  <c r="AK83" i="6" s="1"/>
  <c r="U83" i="6"/>
  <c r="V83" i="6" s="1"/>
  <c r="AJ82" i="6"/>
  <c r="AK82" i="6" s="1"/>
  <c r="U82" i="6"/>
  <c r="V82" i="6" s="1"/>
  <c r="AJ81" i="6"/>
  <c r="AK81" i="6" s="1"/>
  <c r="U81" i="6"/>
  <c r="AJ80" i="6"/>
  <c r="AK80" i="6" s="1"/>
  <c r="U80" i="6"/>
  <c r="V80" i="6" s="1"/>
  <c r="AJ79" i="6"/>
  <c r="AK79" i="6" s="1"/>
  <c r="U79" i="6"/>
  <c r="V79" i="6" s="1"/>
  <c r="AJ78" i="6"/>
  <c r="AK78" i="6" s="1"/>
  <c r="U78" i="6"/>
  <c r="AJ77" i="6"/>
  <c r="U77" i="6"/>
  <c r="AL77" i="6" s="1"/>
  <c r="AJ76" i="6"/>
  <c r="AK76" i="6" s="1"/>
  <c r="U76" i="6"/>
  <c r="V76" i="6" s="1"/>
  <c r="AJ75" i="6"/>
  <c r="AK75" i="6" s="1"/>
  <c r="U75" i="6"/>
  <c r="V75" i="6" s="1"/>
  <c r="AJ74" i="6"/>
  <c r="AK74" i="6" s="1"/>
  <c r="U74" i="6"/>
  <c r="V74" i="6" s="1"/>
  <c r="AJ73" i="6"/>
  <c r="AK73" i="6" s="1"/>
  <c r="U73" i="6"/>
  <c r="AJ72" i="6"/>
  <c r="AK72" i="6" s="1"/>
  <c r="U72" i="6"/>
  <c r="V72" i="6" s="1"/>
  <c r="AJ71" i="6"/>
  <c r="AK71" i="6" s="1"/>
  <c r="U71" i="6"/>
  <c r="AJ70" i="6"/>
  <c r="AK70" i="6" s="1"/>
  <c r="U70" i="6"/>
  <c r="V70" i="6" s="1"/>
  <c r="AJ69" i="6"/>
  <c r="AK69" i="6" s="1"/>
  <c r="U69" i="6"/>
  <c r="AL69" i="6" s="1"/>
  <c r="AJ68" i="6"/>
  <c r="AK68" i="6" s="1"/>
  <c r="U68" i="6"/>
  <c r="V68" i="6" s="1"/>
  <c r="AJ67" i="6"/>
  <c r="AK67" i="6" s="1"/>
  <c r="U67" i="6"/>
  <c r="V67" i="6" s="1"/>
  <c r="AJ66" i="6"/>
  <c r="AK66" i="6" s="1"/>
  <c r="U66" i="6"/>
  <c r="AJ65" i="6"/>
  <c r="AK65" i="6" s="1"/>
  <c r="U65" i="6"/>
  <c r="AL65" i="6" s="1"/>
  <c r="AJ64" i="6"/>
  <c r="AK64" i="6" s="1"/>
  <c r="U64" i="6"/>
  <c r="V64" i="6" s="1"/>
  <c r="AJ63" i="6"/>
  <c r="AK63" i="6" s="1"/>
  <c r="U63" i="6"/>
  <c r="AL63" i="6" s="1"/>
  <c r="AJ62" i="6"/>
  <c r="AK62" i="6" s="1"/>
  <c r="U62" i="6"/>
  <c r="V62" i="6" s="1"/>
  <c r="AJ61" i="6"/>
  <c r="AK61" i="6" s="1"/>
  <c r="U61" i="6"/>
  <c r="AL61" i="6" s="1"/>
  <c r="AJ60" i="6"/>
  <c r="AK60" i="6" s="1"/>
  <c r="U60" i="6"/>
  <c r="V60" i="6" s="1"/>
  <c r="AJ59" i="6"/>
  <c r="AK59" i="6" s="1"/>
  <c r="U59" i="6"/>
  <c r="AL59" i="6" s="1"/>
  <c r="AJ58" i="6"/>
  <c r="AK58" i="6" s="1"/>
  <c r="U58" i="6"/>
  <c r="V58" i="6" s="1"/>
  <c r="AJ57" i="6"/>
  <c r="AK57" i="6" s="1"/>
  <c r="U57" i="6"/>
  <c r="AL57" i="6" s="1"/>
  <c r="AJ56" i="6"/>
  <c r="AK56" i="6" s="1"/>
  <c r="U56" i="6"/>
  <c r="V56" i="6" s="1"/>
  <c r="AJ55" i="6"/>
  <c r="AK55" i="6" s="1"/>
  <c r="U55" i="6"/>
  <c r="AL55" i="6" s="1"/>
  <c r="AJ54" i="6"/>
  <c r="AK54" i="6" s="1"/>
  <c r="U54" i="6"/>
  <c r="V54" i="6" s="1"/>
  <c r="AJ53" i="6"/>
  <c r="AK53" i="6" s="1"/>
  <c r="U53" i="6"/>
  <c r="AL53" i="6" s="1"/>
  <c r="AJ52" i="6"/>
  <c r="AK52" i="6" s="1"/>
  <c r="U52" i="6"/>
  <c r="V52" i="6" s="1"/>
  <c r="AJ51" i="6"/>
  <c r="AK51" i="6" s="1"/>
  <c r="U51" i="6"/>
  <c r="AJ50" i="6"/>
  <c r="AK50" i="6" s="1"/>
  <c r="U50" i="6"/>
  <c r="V50" i="6" s="1"/>
  <c r="AJ49" i="6"/>
  <c r="AK49" i="6" s="1"/>
  <c r="U49" i="6"/>
  <c r="AL49" i="6" s="1"/>
  <c r="AJ48" i="6"/>
  <c r="AK48" i="6" s="1"/>
  <c r="U48" i="6"/>
  <c r="V48" i="6" s="1"/>
  <c r="AJ47" i="6"/>
  <c r="AK47" i="6" s="1"/>
  <c r="U47" i="6"/>
  <c r="AJ46" i="6"/>
  <c r="AK46" i="6" s="1"/>
  <c r="U46" i="6"/>
  <c r="V46" i="6" s="1"/>
  <c r="AJ45" i="6"/>
  <c r="AK45" i="6" s="1"/>
  <c r="U45" i="6"/>
  <c r="AL45" i="6" s="1"/>
  <c r="AJ44" i="6"/>
  <c r="AK44" i="6" s="1"/>
  <c r="U44" i="6"/>
  <c r="V44" i="6" s="1"/>
  <c r="AJ43" i="6"/>
  <c r="AK43" i="6" s="1"/>
  <c r="U43" i="6"/>
  <c r="AL43" i="6" s="1"/>
  <c r="AJ42" i="6"/>
  <c r="AK42" i="6" s="1"/>
  <c r="U42" i="6"/>
  <c r="V42" i="6" s="1"/>
  <c r="AJ41" i="6"/>
  <c r="AK41" i="6" s="1"/>
  <c r="U41" i="6"/>
  <c r="AL41" i="6" s="1"/>
  <c r="AJ40" i="6"/>
  <c r="AK40" i="6" s="1"/>
  <c r="U40" i="6"/>
  <c r="AJ39" i="6"/>
  <c r="AK39" i="6" s="1"/>
  <c r="U39" i="6"/>
  <c r="V39" i="6" s="1"/>
  <c r="AJ38" i="6"/>
  <c r="AK38" i="6" s="1"/>
  <c r="U38" i="6"/>
  <c r="AJ37" i="6"/>
  <c r="AK37" i="6" s="1"/>
  <c r="U37" i="6"/>
  <c r="V37" i="6" s="1"/>
  <c r="AJ36" i="6"/>
  <c r="AK36" i="6" s="1"/>
  <c r="U36" i="6"/>
  <c r="AJ35" i="6"/>
  <c r="AK35" i="6" s="1"/>
  <c r="U35" i="6"/>
  <c r="V35" i="6" s="1"/>
  <c r="AJ34" i="6"/>
  <c r="AK34" i="6" s="1"/>
  <c r="U34" i="6"/>
  <c r="AJ33" i="6"/>
  <c r="AK33" i="6" s="1"/>
  <c r="U33" i="6"/>
  <c r="V33" i="6" s="1"/>
  <c r="AJ32" i="6"/>
  <c r="AK32" i="6" s="1"/>
  <c r="U32" i="6"/>
  <c r="AJ31" i="6"/>
  <c r="AK31" i="6" s="1"/>
  <c r="U31" i="6"/>
  <c r="V31" i="6" s="1"/>
  <c r="AJ30" i="6"/>
  <c r="AK30" i="6" s="1"/>
  <c r="U30" i="6"/>
  <c r="AJ29" i="6"/>
  <c r="AK29" i="6" s="1"/>
  <c r="U29" i="6"/>
  <c r="V29" i="6" s="1"/>
  <c r="AJ28" i="6"/>
  <c r="AK28" i="6" s="1"/>
  <c r="U28" i="6"/>
  <c r="AJ27" i="6"/>
  <c r="AK27" i="6" s="1"/>
  <c r="U27" i="6"/>
  <c r="V27" i="6" s="1"/>
  <c r="AJ26" i="6"/>
  <c r="AK26" i="6" s="1"/>
  <c r="U26" i="6"/>
  <c r="AJ25" i="6"/>
  <c r="AK25" i="6" s="1"/>
  <c r="U25" i="6"/>
  <c r="V25" i="6" s="1"/>
  <c r="AJ24" i="6"/>
  <c r="AK24" i="6" s="1"/>
  <c r="U24" i="6"/>
  <c r="V24" i="6" s="1"/>
  <c r="AJ23" i="6"/>
  <c r="AK23" i="6" s="1"/>
  <c r="U23" i="6"/>
  <c r="AL23" i="6" s="1"/>
  <c r="AJ22" i="6"/>
  <c r="AK22" i="6" s="1"/>
  <c r="U22" i="6"/>
  <c r="V22" i="6" s="1"/>
  <c r="AJ21" i="6"/>
  <c r="AK21" i="6" s="1"/>
  <c r="U21" i="6"/>
  <c r="V21" i="6" s="1"/>
  <c r="AJ20" i="6"/>
  <c r="AK20" i="6" s="1"/>
  <c r="U20" i="6"/>
  <c r="V20" i="6" s="1"/>
  <c r="AJ19" i="6"/>
  <c r="AK19" i="6" s="1"/>
  <c r="U19" i="6"/>
  <c r="AL19" i="6" s="1"/>
  <c r="AJ18" i="6"/>
  <c r="AK18" i="6" s="1"/>
  <c r="U18" i="6"/>
  <c r="V18" i="6" s="1"/>
  <c r="AJ17" i="6"/>
  <c r="AK17" i="6" s="1"/>
  <c r="U17" i="6"/>
  <c r="V17" i="6" s="1"/>
  <c r="AJ16" i="6"/>
  <c r="AK16" i="6" s="1"/>
  <c r="U16" i="6"/>
  <c r="V16" i="6" s="1"/>
  <c r="AJ15" i="6"/>
  <c r="AK15" i="6" s="1"/>
  <c r="U15" i="6"/>
  <c r="AL15" i="6" s="1"/>
  <c r="AJ14" i="6"/>
  <c r="AK14" i="6" s="1"/>
  <c r="U14" i="6"/>
  <c r="V14" i="6" s="1"/>
  <c r="AJ13" i="6"/>
  <c r="AK13" i="6" s="1"/>
  <c r="U13" i="6"/>
  <c r="V13" i="6" s="1"/>
  <c r="AJ12" i="6"/>
  <c r="AK12" i="6" s="1"/>
  <c r="U12" i="6"/>
  <c r="AJ11" i="6"/>
  <c r="AK11" i="6" s="1"/>
  <c r="U11" i="6"/>
  <c r="V11" i="6" s="1"/>
  <c r="AJ10" i="6"/>
  <c r="AK10" i="6" s="1"/>
  <c r="U10" i="6"/>
  <c r="AJ9" i="6"/>
  <c r="AK9" i="6" s="1"/>
  <c r="U9" i="6"/>
  <c r="AJ8" i="6"/>
  <c r="AK8" i="6" s="1"/>
  <c r="U8" i="6"/>
  <c r="AJ7" i="6"/>
  <c r="AK7" i="6" s="1"/>
  <c r="V7" i="6"/>
  <c r="U7" i="6"/>
  <c r="AL7" i="6" s="1"/>
  <c r="AJ6" i="6"/>
  <c r="AK6" i="6" s="1"/>
  <c r="U6" i="6"/>
  <c r="V6" i="6" s="1"/>
  <c r="AJ5" i="6"/>
  <c r="AK5" i="6" s="1"/>
  <c r="U5" i="6"/>
  <c r="V5" i="6" s="1"/>
  <c r="AJ4" i="6"/>
  <c r="AK4" i="6" s="1"/>
  <c r="U4" i="6"/>
  <c r="AL4" i="6" s="1"/>
  <c r="AJ3" i="6"/>
  <c r="AK3" i="6" s="1"/>
  <c r="U3" i="6"/>
  <c r="V3" i="6" s="1"/>
  <c r="AL263" i="6" l="1"/>
  <c r="V323" i="6"/>
  <c r="AG50" i="7"/>
  <c r="AG174" i="7"/>
  <c r="W205" i="7"/>
  <c r="AG245" i="7"/>
  <c r="AG278" i="7"/>
  <c r="W293" i="7"/>
  <c r="W413" i="7"/>
  <c r="W21" i="8"/>
  <c r="W49" i="8"/>
  <c r="AG62" i="8"/>
  <c r="AG207" i="8"/>
  <c r="W19" i="9"/>
  <c r="AG44" i="9"/>
  <c r="W58" i="9"/>
  <c r="W80" i="9"/>
  <c r="W86" i="9"/>
  <c r="W120" i="9"/>
  <c r="W127" i="9"/>
  <c r="W155" i="9"/>
  <c r="W175" i="9"/>
  <c r="W240" i="9"/>
  <c r="W264" i="9"/>
  <c r="AG277" i="9"/>
  <c r="AG297" i="9"/>
  <c r="AG321" i="9"/>
  <c r="W339" i="9"/>
  <c r="AG357" i="9"/>
  <c r="W375" i="9"/>
  <c r="AG401" i="9"/>
  <c r="AG219" i="10"/>
  <c r="AL153" i="6"/>
  <c r="V263" i="6"/>
  <c r="AL313" i="6"/>
  <c r="AL337" i="6"/>
  <c r="AG22" i="7"/>
  <c r="W37" i="7"/>
  <c r="AG122" i="7"/>
  <c r="AG135" i="7"/>
  <c r="W169" i="7"/>
  <c r="W329" i="7"/>
  <c r="W364" i="7"/>
  <c r="W377" i="7"/>
  <c r="W395" i="7"/>
  <c r="W427" i="7"/>
  <c r="AG447" i="7"/>
  <c r="W453" i="7"/>
  <c r="W471" i="7"/>
  <c r="W327" i="9"/>
  <c r="AG388" i="9"/>
  <c r="W416" i="9"/>
  <c r="W428" i="9"/>
  <c r="AG110" i="10"/>
  <c r="AL84" i="6"/>
  <c r="AL106" i="6"/>
  <c r="AL267" i="6"/>
  <c r="W128" i="9"/>
  <c r="AG156" i="9"/>
  <c r="W396" i="9"/>
  <c r="W337" i="7"/>
  <c r="W378" i="7"/>
  <c r="AG410" i="7"/>
  <c r="AG454" i="7"/>
  <c r="W461" i="7"/>
  <c r="AG10" i="8"/>
  <c r="V271" i="6"/>
  <c r="W61" i="7"/>
  <c r="AG82" i="7"/>
  <c r="W105" i="7"/>
  <c r="AG118" i="7"/>
  <c r="W158" i="7"/>
  <c r="W165" i="7"/>
  <c r="AG183" i="7"/>
  <c r="AG189" i="7"/>
  <c r="W202" i="7"/>
  <c r="W218" i="7"/>
  <c r="W229" i="7"/>
  <c r="AG261" i="7"/>
  <c r="W325" i="7"/>
  <c r="W360" i="7"/>
  <c r="W385" i="7"/>
  <c r="W397" i="7"/>
  <c r="W429" i="7"/>
  <c r="W473" i="7"/>
  <c r="AG65" i="8"/>
  <c r="AG115" i="8"/>
  <c r="AG144" i="8"/>
  <c r="AG10" i="9"/>
  <c r="W212" i="9"/>
  <c r="W218" i="9"/>
  <c r="W256" i="9"/>
  <c r="AG280" i="9"/>
  <c r="W300" i="9"/>
  <c r="W311" i="9"/>
  <c r="W367" i="9"/>
  <c r="AG82" i="10"/>
  <c r="AL318" i="6"/>
  <c r="W225" i="7"/>
  <c r="W249" i="7"/>
  <c r="W297" i="7"/>
  <c r="W374" i="7"/>
  <c r="AG94" i="8"/>
  <c r="W319" i="9"/>
  <c r="AG337" i="9"/>
  <c r="AG373" i="9"/>
  <c r="AG385" i="9"/>
  <c r="AL78" i="6"/>
  <c r="W113" i="7"/>
  <c r="AG139" i="7"/>
  <c r="AG190" i="7"/>
  <c r="W214" i="7"/>
  <c r="W237" i="7"/>
  <c r="AG262" i="7"/>
  <c r="W333" i="7"/>
  <c r="AG368" i="7"/>
  <c r="AG386" i="7"/>
  <c r="W398" i="7"/>
  <c r="W430" i="7"/>
  <c r="W451" i="7"/>
  <c r="W11" i="9"/>
  <c r="AG18" i="9"/>
  <c r="W188" i="9"/>
  <c r="AG195" i="9"/>
  <c r="W307" i="9"/>
  <c r="AG325" i="9"/>
  <c r="W343" i="9"/>
  <c r="W380" i="9"/>
  <c r="W414" i="9"/>
  <c r="AG23" i="10"/>
  <c r="V301" i="6"/>
  <c r="AL301" i="6"/>
  <c r="W58" i="7"/>
  <c r="AG58" i="7"/>
  <c r="AG221" i="7"/>
  <c r="W221" i="7"/>
  <c r="W112" i="8"/>
  <c r="AG112" i="8"/>
  <c r="AG315" i="9"/>
  <c r="W315" i="9"/>
  <c r="W267" i="10"/>
  <c r="AG267" i="10"/>
  <c r="AL8" i="6"/>
  <c r="AL28" i="6"/>
  <c r="AL32" i="6"/>
  <c r="AL36" i="6"/>
  <c r="AL40" i="6"/>
  <c r="AL298" i="6"/>
  <c r="V298" i="6"/>
  <c r="AL347" i="6"/>
  <c r="V347" i="6"/>
  <c r="AG129" i="7"/>
  <c r="W129" i="7"/>
  <c r="W246" i="7"/>
  <c r="AG246" i="7"/>
  <c r="AG389" i="7"/>
  <c r="W389" i="7"/>
  <c r="AG421" i="7"/>
  <c r="W421" i="7"/>
  <c r="AG478" i="7"/>
  <c r="W478" i="7"/>
  <c r="AG202" i="8"/>
  <c r="W202" i="8"/>
  <c r="W191" i="9"/>
  <c r="AG191" i="9"/>
  <c r="AG410" i="9"/>
  <c r="W410" i="9"/>
  <c r="W399" i="7"/>
  <c r="AG399" i="7"/>
  <c r="AG184" i="8"/>
  <c r="W184" i="8"/>
  <c r="AG363" i="9"/>
  <c r="W363" i="9"/>
  <c r="AG45" i="7"/>
  <c r="W45" i="7"/>
  <c r="W442" i="7"/>
  <c r="AG442" i="7"/>
  <c r="AG95" i="9"/>
  <c r="W95" i="9"/>
  <c r="AG211" i="9"/>
  <c r="W211" i="9"/>
  <c r="AG255" i="9"/>
  <c r="W255" i="9"/>
  <c r="AG347" i="9"/>
  <c r="W347" i="9"/>
  <c r="W13" i="7"/>
  <c r="AG13" i="7"/>
  <c r="W369" i="7"/>
  <c r="AG369" i="7"/>
  <c r="AG281" i="7"/>
  <c r="W281" i="7"/>
  <c r="AG345" i="7"/>
  <c r="W345" i="7"/>
  <c r="W415" i="7"/>
  <c r="AG415" i="7"/>
  <c r="AG236" i="9"/>
  <c r="W236" i="9"/>
  <c r="AG196" i="9"/>
  <c r="W196" i="9"/>
  <c r="AL179" i="6"/>
  <c r="V179" i="6"/>
  <c r="AL307" i="6"/>
  <c r="V307" i="6"/>
  <c r="W405" i="9"/>
  <c r="AG405" i="9"/>
  <c r="AG424" i="9"/>
  <c r="W424" i="9"/>
  <c r="AG313" i="7"/>
  <c r="W313" i="7"/>
  <c r="W431" i="7"/>
  <c r="AG431" i="7"/>
  <c r="AG226" i="9"/>
  <c r="W226" i="9"/>
  <c r="AL10" i="6"/>
  <c r="AL26" i="6"/>
  <c r="AL30" i="6"/>
  <c r="AL34" i="6"/>
  <c r="AL66" i="6"/>
  <c r="W26" i="7"/>
  <c r="AG26" i="7"/>
  <c r="AG230" i="7"/>
  <c r="W230" i="7"/>
  <c r="AG405" i="7"/>
  <c r="W405" i="7"/>
  <c r="AG437" i="7"/>
  <c r="W437" i="7"/>
  <c r="W124" i="8"/>
  <c r="AG124" i="8"/>
  <c r="AG118" i="9"/>
  <c r="W118" i="9"/>
  <c r="AG250" i="9"/>
  <c r="W250" i="9"/>
  <c r="AG331" i="9"/>
  <c r="W331" i="9"/>
  <c r="V173" i="6"/>
  <c r="AL173" i="6"/>
  <c r="AG77" i="7"/>
  <c r="W77" i="7"/>
  <c r="W147" i="7"/>
  <c r="AG147" i="7"/>
  <c r="W270" i="7"/>
  <c r="AG270" i="7"/>
  <c r="AG457" i="7"/>
  <c r="W457" i="7"/>
  <c r="AG13" i="8"/>
  <c r="W13" i="8"/>
  <c r="W25" i="9"/>
  <c r="AG25" i="9"/>
  <c r="AG168" i="9"/>
  <c r="W168" i="9"/>
  <c r="AG46" i="10"/>
  <c r="W46" i="10"/>
  <c r="AL73" i="6"/>
  <c r="AL95" i="6"/>
  <c r="AL117" i="6"/>
  <c r="AL162" i="6"/>
  <c r="AL175" i="6"/>
  <c r="AL341" i="6"/>
  <c r="AL110" i="6"/>
  <c r="V258" i="6"/>
  <c r="AL276" i="6"/>
  <c r="AG34" i="7"/>
  <c r="W53" i="7"/>
  <c r="AG66" i="7"/>
  <c r="W85" i="7"/>
  <c r="AG130" i="7"/>
  <c r="W193" i="7"/>
  <c r="W213" i="7"/>
  <c r="W222" i="7"/>
  <c r="AG254" i="7"/>
  <c r="W265" i="7"/>
  <c r="AG277" i="7"/>
  <c r="W289" i="7"/>
  <c r="W321" i="7"/>
  <c r="W353" i="7"/>
  <c r="AG359" i="7"/>
  <c r="W390" i="7"/>
  <c r="W406" i="7"/>
  <c r="W422" i="7"/>
  <c r="W438" i="7"/>
  <c r="W443" i="7"/>
  <c r="W458" i="7"/>
  <c r="AG479" i="7"/>
  <c r="AG18" i="8"/>
  <c r="W120" i="8"/>
  <c r="W166" i="8"/>
  <c r="W180" i="8"/>
  <c r="W192" i="8"/>
  <c r="W220" i="8"/>
  <c r="W9" i="9"/>
  <c r="W26" i="9"/>
  <c r="W96" i="9"/>
  <c r="W119" i="9"/>
  <c r="W164" i="9"/>
  <c r="W174" i="9"/>
  <c r="AG187" i="9"/>
  <c r="W192" i="9"/>
  <c r="W206" i="9"/>
  <c r="AL326" i="6"/>
  <c r="AG143" i="7"/>
  <c r="W161" i="7"/>
  <c r="AG166" i="7"/>
  <c r="W309" i="7"/>
  <c r="W341" i="7"/>
  <c r="W381" i="7"/>
  <c r="W474" i="7"/>
  <c r="AG14" i="8"/>
  <c r="AG37" i="8"/>
  <c r="AG69" i="8"/>
  <c r="AG101" i="8"/>
  <c r="AG147" i="8"/>
  <c r="AG160" i="8"/>
  <c r="AG203" i="8"/>
  <c r="W234" i="8"/>
  <c r="W3" i="9"/>
  <c r="W91" i="9"/>
  <c r="W159" i="9"/>
  <c r="W203" i="9"/>
  <c r="W228" i="9"/>
  <c r="W242" i="9"/>
  <c r="W252" i="9"/>
  <c r="W266" i="9"/>
  <c r="W296" i="9"/>
  <c r="AG317" i="9"/>
  <c r="AG333" i="9"/>
  <c r="AG349" i="9"/>
  <c r="AG365" i="9"/>
  <c r="AG381" i="9"/>
  <c r="AG397" i="9"/>
  <c r="W412" i="9"/>
  <c r="W430" i="9"/>
  <c r="W185" i="10"/>
  <c r="AL71" i="6"/>
  <c r="AL142" i="6"/>
  <c r="AL146" i="6"/>
  <c r="V169" i="6"/>
  <c r="V290" i="6"/>
  <c r="AL305" i="6"/>
  <c r="V318" i="6"/>
  <c r="AL333" i="6"/>
  <c r="W29" i="7"/>
  <c r="W408" i="9"/>
  <c r="W426" i="9"/>
  <c r="AG43" i="10"/>
  <c r="W62" i="10"/>
  <c r="W163" i="10"/>
  <c r="AL131" i="6"/>
  <c r="AL135" i="6"/>
  <c r="AL154" i="6"/>
  <c r="AL161" i="6"/>
  <c r="AL272" i="6"/>
  <c r="AL294" i="6"/>
  <c r="V333" i="6"/>
  <c r="AG5" i="7"/>
  <c r="AG102" i="7"/>
  <c r="W121" i="7"/>
  <c r="W157" i="7"/>
  <c r="W162" i="7"/>
  <c r="AG178" i="7"/>
  <c r="W201" i="7"/>
  <c r="W233" i="7"/>
  <c r="W238" i="7"/>
  <c r="W285" i="7"/>
  <c r="W317" i="7"/>
  <c r="W349" i="7"/>
  <c r="W373" i="7"/>
  <c r="W382" i="7"/>
  <c r="W403" i="7"/>
  <c r="W419" i="7"/>
  <c r="W435" i="7"/>
  <c r="W445" i="7"/>
  <c r="W465" i="7"/>
  <c r="W4" i="8"/>
  <c r="AG46" i="8"/>
  <c r="AG78" i="8"/>
  <c r="AG110" i="8"/>
  <c r="W182" i="8"/>
  <c r="AG193" i="8"/>
  <c r="W230" i="8"/>
  <c r="W17" i="9"/>
  <c r="W106" i="9"/>
  <c r="W183" i="9"/>
  <c r="W234" i="9"/>
  <c r="W239" i="9"/>
  <c r="AG313" i="9"/>
  <c r="AG329" i="9"/>
  <c r="AG345" i="9"/>
  <c r="AG361" i="9"/>
  <c r="AG377" i="9"/>
  <c r="AG393" i="9"/>
  <c r="W404" i="9"/>
  <c r="W422" i="9"/>
  <c r="AL139" i="6"/>
  <c r="AL143" i="6"/>
  <c r="AL147" i="6"/>
  <c r="AL151" i="6"/>
  <c r="W399" i="9"/>
  <c r="W418" i="9"/>
  <c r="W42" i="10"/>
  <c r="W55" i="10"/>
  <c r="AG67" i="10"/>
  <c r="W126" i="10"/>
  <c r="W171" i="10"/>
  <c r="W177" i="10"/>
  <c r="W58" i="10"/>
  <c r="AG71" i="10"/>
  <c r="W74" i="10"/>
  <c r="AG91" i="10"/>
  <c r="W94" i="10"/>
  <c r="W159" i="10"/>
  <c r="W169" i="10"/>
  <c r="AG296" i="10"/>
  <c r="AG299" i="10"/>
  <c r="AG16" i="10"/>
  <c r="W142" i="10"/>
  <c r="AG179" i="10"/>
  <c r="W70" i="10"/>
  <c r="AG4" i="10"/>
  <c r="AG20" i="10"/>
  <c r="AG31" i="10"/>
  <c r="W54" i="10"/>
  <c r="W63" i="10"/>
  <c r="AG103" i="10"/>
  <c r="W106" i="10"/>
  <c r="AG119" i="10"/>
  <c r="W122" i="10"/>
  <c r="AG135" i="10"/>
  <c r="W138" i="10"/>
  <c r="W151" i="10"/>
  <c r="W167" i="10"/>
  <c r="W175" i="10"/>
  <c r="W183" i="10"/>
  <c r="AG191" i="10"/>
  <c r="AG200" i="10"/>
  <c r="W203" i="10"/>
  <c r="AG212" i="10"/>
  <c r="W215" i="10"/>
  <c r="AG223" i="10"/>
  <c r="AG232" i="10"/>
  <c r="W235" i="10"/>
  <c r="W247" i="10"/>
  <c r="AG252" i="10"/>
  <c r="W255" i="10"/>
  <c r="AG260" i="10"/>
  <c r="W263" i="10"/>
  <c r="AG271" i="10"/>
  <c r="AG280" i="10"/>
  <c r="W283" i="10"/>
  <c r="W295" i="10"/>
  <c r="AG303" i="10"/>
  <c r="AG8" i="10"/>
  <c r="W27" i="10"/>
  <c r="W29" i="10"/>
  <c r="AG47" i="10"/>
  <c r="W50" i="10"/>
  <c r="W59" i="10"/>
  <c r="W66" i="10"/>
  <c r="AG75" i="10"/>
  <c r="W78" i="10"/>
  <c r="AG87" i="10"/>
  <c r="W90" i="10"/>
  <c r="W98" i="10"/>
  <c r="AG111" i="10"/>
  <c r="W114" i="10"/>
  <c r="AG127" i="10"/>
  <c r="W130" i="10"/>
  <c r="AG143" i="10"/>
  <c r="W146" i="10"/>
  <c r="W155" i="10"/>
  <c r="AG12" i="10"/>
  <c r="W21" i="10"/>
  <c r="W25" i="10"/>
  <c r="AG35" i="10"/>
  <c r="AG38" i="10"/>
  <c r="AG107" i="10"/>
  <c r="AG123" i="10"/>
  <c r="AG139" i="10"/>
  <c r="AG196" i="10"/>
  <c r="W199" i="10"/>
  <c r="AG207" i="10"/>
  <c r="AG216" i="10"/>
  <c r="AG228" i="10"/>
  <c r="W231" i="10"/>
  <c r="AG239" i="10"/>
  <c r="AG248" i="10"/>
  <c r="W251" i="10"/>
  <c r="AG256" i="10"/>
  <c r="W259" i="10"/>
  <c r="AG264" i="10"/>
  <c r="AG276" i="10"/>
  <c r="W279" i="10"/>
  <c r="AG287" i="10"/>
  <c r="W3" i="10"/>
  <c r="W7" i="10"/>
  <c r="W11" i="10"/>
  <c r="W15" i="10"/>
  <c r="W19" i="10"/>
  <c r="AG24" i="10"/>
  <c r="AG28" i="10"/>
  <c r="AG32" i="10"/>
  <c r="W39" i="10"/>
  <c r="W41" i="10"/>
  <c r="AG83" i="10"/>
  <c r="W86" i="10"/>
  <c r="AG99" i="10"/>
  <c r="W102" i="10"/>
  <c r="AG115" i="10"/>
  <c r="W118" i="10"/>
  <c r="AG131" i="10"/>
  <c r="W134" i="10"/>
  <c r="AG147" i="10"/>
  <c r="W150" i="10"/>
  <c r="W154" i="10"/>
  <c r="W158" i="10"/>
  <c r="W162" i="10"/>
  <c r="W166" i="10"/>
  <c r="W174" i="10"/>
  <c r="W182" i="10"/>
  <c r="AG192" i="10"/>
  <c r="W195" i="10"/>
  <c r="AG208" i="10"/>
  <c r="W211" i="10"/>
  <c r="AG224" i="10"/>
  <c r="W227" i="10"/>
  <c r="AG240" i="10"/>
  <c r="W243" i="10"/>
  <c r="AG272" i="10"/>
  <c r="W275" i="10"/>
  <c r="AG288" i="10"/>
  <c r="W291" i="10"/>
  <c r="W302" i="10"/>
  <c r="W5" i="10"/>
  <c r="W9" i="10"/>
  <c r="W13" i="10"/>
  <c r="W17" i="10"/>
  <c r="W49" i="10"/>
  <c r="AG79" i="10"/>
  <c r="AG95" i="10"/>
  <c r="AG172" i="10"/>
  <c r="AG180" i="10"/>
  <c r="AG188" i="10"/>
  <c r="AG204" i="10"/>
  <c r="AG220" i="10"/>
  <c r="AG236" i="10"/>
  <c r="W250" i="10"/>
  <c r="W254" i="10"/>
  <c r="W258" i="10"/>
  <c r="W262" i="10"/>
  <c r="AG268" i="10"/>
  <c r="AG284" i="10"/>
  <c r="AG300" i="10"/>
  <c r="AG304" i="10"/>
  <c r="AG48" i="9"/>
  <c r="W51" i="9"/>
  <c r="AG52" i="9"/>
  <c r="W55" i="9"/>
  <c r="W60" i="9"/>
  <c r="W64" i="9"/>
  <c r="W68" i="9"/>
  <c r="W70" i="9"/>
  <c r="AG79" i="9"/>
  <c r="AG83" i="9"/>
  <c r="AG88" i="9"/>
  <c r="AG92" i="9"/>
  <c r="AG124" i="9"/>
  <c r="W176" i="9"/>
  <c r="AG180" i="9"/>
  <c r="AG202" i="9"/>
  <c r="W202" i="9"/>
  <c r="W221" i="9"/>
  <c r="AG221" i="9"/>
  <c r="W237" i="9"/>
  <c r="AG237" i="9"/>
  <c r="W253" i="9"/>
  <c r="AG253" i="9"/>
  <c r="W269" i="9"/>
  <c r="AG269" i="9"/>
  <c r="W285" i="9"/>
  <c r="AG285" i="9"/>
  <c r="W301" i="9"/>
  <c r="AG301" i="9"/>
  <c r="W389" i="9"/>
  <c r="AG389" i="9"/>
  <c r="W400" i="9"/>
  <c r="W421" i="9"/>
  <c r="AG421" i="9"/>
  <c r="AG6" i="9"/>
  <c r="W13" i="9"/>
  <c r="W15" i="9"/>
  <c r="W22" i="9"/>
  <c r="W24" i="9"/>
  <c r="AG29" i="9"/>
  <c r="W31" i="9"/>
  <c r="AG47" i="9"/>
  <c r="W59" i="9"/>
  <c r="W63" i="9"/>
  <c r="W67" i="9"/>
  <c r="W72" i="9"/>
  <c r="W76" i="9"/>
  <c r="W78" i="9"/>
  <c r="W100" i="9"/>
  <c r="W102" i="9"/>
  <c r="W104" i="9"/>
  <c r="AG108" i="9"/>
  <c r="W111" i="9"/>
  <c r="W115" i="9"/>
  <c r="W123" i="9"/>
  <c r="W132" i="9"/>
  <c r="W134" i="9"/>
  <c r="W136" i="9"/>
  <c r="AG139" i="9"/>
  <c r="W144" i="9"/>
  <c r="AG147" i="9"/>
  <c r="AG160" i="9"/>
  <c r="W163" i="9"/>
  <c r="W167" i="9"/>
  <c r="W171" i="9"/>
  <c r="W179" i="9"/>
  <c r="W198" i="9"/>
  <c r="W208" i="9"/>
  <c r="W215" i="9"/>
  <c r="W231" i="9"/>
  <c r="W247" i="9"/>
  <c r="W263" i="9"/>
  <c r="AG273" i="9"/>
  <c r="W276" i="9"/>
  <c r="AG289" i="9"/>
  <c r="W292" i="9"/>
  <c r="AG308" i="9"/>
  <c r="W308" i="9"/>
  <c r="AG316" i="9"/>
  <c r="W316" i="9"/>
  <c r="AG324" i="9"/>
  <c r="W324" i="9"/>
  <c r="AG332" i="9"/>
  <c r="W332" i="9"/>
  <c r="AG340" i="9"/>
  <c r="W340" i="9"/>
  <c r="AG348" i="9"/>
  <c r="W348" i="9"/>
  <c r="AG356" i="9"/>
  <c r="W356" i="9"/>
  <c r="AG364" i="9"/>
  <c r="W364" i="9"/>
  <c r="AG372" i="9"/>
  <c r="W372" i="9"/>
  <c r="W417" i="9"/>
  <c r="AG417" i="9"/>
  <c r="AG35" i="9"/>
  <c r="W40" i="9"/>
  <c r="W71" i="9"/>
  <c r="W150" i="9"/>
  <c r="W184" i="9"/>
  <c r="W186" i="9"/>
  <c r="W229" i="9"/>
  <c r="AG229" i="9"/>
  <c r="W245" i="9"/>
  <c r="AG245" i="9"/>
  <c r="W261" i="9"/>
  <c r="AG261" i="9"/>
  <c r="W413" i="9"/>
  <c r="AG413" i="9"/>
  <c r="W429" i="9"/>
  <c r="AG429" i="9"/>
  <c r="W5" i="9"/>
  <c r="W7" i="9"/>
  <c r="AG14" i="9"/>
  <c r="AG21" i="9"/>
  <c r="W23" i="9"/>
  <c r="W30" i="9"/>
  <c r="AG33" i="9"/>
  <c r="W99" i="9"/>
  <c r="AG103" i="9"/>
  <c r="AG110" i="9"/>
  <c r="W110" i="9"/>
  <c r="W131" i="9"/>
  <c r="AG135" i="9"/>
  <c r="W140" i="9"/>
  <c r="AG143" i="9"/>
  <c r="W148" i="9"/>
  <c r="AG152" i="9"/>
  <c r="W207" i="9"/>
  <c r="AG272" i="9"/>
  <c r="W272" i="9"/>
  <c r="AG288" i="9"/>
  <c r="W288" i="9"/>
  <c r="AG304" i="9"/>
  <c r="W304" i="9"/>
  <c r="AG312" i="9"/>
  <c r="W312" i="9"/>
  <c r="AG320" i="9"/>
  <c r="W320" i="9"/>
  <c r="AG328" i="9"/>
  <c r="W328" i="9"/>
  <c r="AG336" i="9"/>
  <c r="W336" i="9"/>
  <c r="AG344" i="9"/>
  <c r="W344" i="9"/>
  <c r="AG352" i="9"/>
  <c r="W352" i="9"/>
  <c r="AG360" i="9"/>
  <c r="W360" i="9"/>
  <c r="AG368" i="9"/>
  <c r="W368" i="9"/>
  <c r="AG376" i="9"/>
  <c r="W376" i="9"/>
  <c r="AG392" i="9"/>
  <c r="W392" i="9"/>
  <c r="W425" i="9"/>
  <c r="AG425" i="9"/>
  <c r="AG6" i="8"/>
  <c r="W9" i="8"/>
  <c r="AG26" i="8"/>
  <c r="W29" i="8"/>
  <c r="AG42" i="8"/>
  <c r="W45" i="8"/>
  <c r="AG58" i="8"/>
  <c r="W61" i="8"/>
  <c r="AG74" i="8"/>
  <c r="W77" i="8"/>
  <c r="AG90" i="8"/>
  <c r="W93" i="8"/>
  <c r="AG106" i="8"/>
  <c r="W109" i="8"/>
  <c r="AG123" i="8"/>
  <c r="W128" i="8"/>
  <c r="W140" i="8"/>
  <c r="AG157" i="8"/>
  <c r="AG159" i="8"/>
  <c r="W168" i="8"/>
  <c r="W170" i="8"/>
  <c r="W174" i="8"/>
  <c r="W176" i="8"/>
  <c r="W178" i="8"/>
  <c r="W186" i="8"/>
  <c r="W188" i="8"/>
  <c r="W190" i="8"/>
  <c r="W194" i="8"/>
  <c r="W196" i="8"/>
  <c r="W198" i="8"/>
  <c r="W200" i="8"/>
  <c r="W204" i="8"/>
  <c r="W206" i="8"/>
  <c r="W214" i="8"/>
  <c r="W216" i="8"/>
  <c r="W226" i="8"/>
  <c r="W228" i="8"/>
  <c r="AG233" i="8"/>
  <c r="W5" i="8"/>
  <c r="AG22" i="8"/>
  <c r="W25" i="8"/>
  <c r="AG38" i="8"/>
  <c r="W41" i="8"/>
  <c r="AG54" i="8"/>
  <c r="W57" i="8"/>
  <c r="AG70" i="8"/>
  <c r="W73" i="8"/>
  <c r="AG86" i="8"/>
  <c r="W89" i="8"/>
  <c r="AG102" i="8"/>
  <c r="W105" i="8"/>
  <c r="W116" i="8"/>
  <c r="AG131" i="8"/>
  <c r="W136" i="8"/>
  <c r="W148" i="8"/>
  <c r="W156" i="8"/>
  <c r="W164" i="8"/>
  <c r="AG183" i="8"/>
  <c r="W208" i="8"/>
  <c r="W210" i="8"/>
  <c r="W212" i="8"/>
  <c r="W222" i="8"/>
  <c r="W224" i="8"/>
  <c r="W236" i="8"/>
  <c r="W238" i="8"/>
  <c r="AG34" i="8"/>
  <c r="AG50" i="8"/>
  <c r="AG66" i="8"/>
  <c r="AG82" i="8"/>
  <c r="AG98" i="8"/>
  <c r="AG139" i="8"/>
  <c r="W158" i="8"/>
  <c r="W162" i="8"/>
  <c r="AG173" i="8"/>
  <c r="AG175" i="8"/>
  <c r="AG185" i="8"/>
  <c r="AG187" i="8"/>
  <c r="AG12" i="7"/>
  <c r="AG25" i="7"/>
  <c r="AG41" i="7"/>
  <c r="AG57" i="7"/>
  <c r="AG73" i="7"/>
  <c r="AG109" i="7"/>
  <c r="AG134" i="7"/>
  <c r="AG138" i="7"/>
  <c r="AG142" i="7"/>
  <c r="AG146" i="7"/>
  <c r="AG150" i="7"/>
  <c r="AG177" i="7"/>
  <c r="W177" i="7"/>
  <c r="AG182" i="7"/>
  <c r="W215" i="7"/>
  <c r="AG215" i="7"/>
  <c r="W231" i="7"/>
  <c r="AG231" i="7"/>
  <c r="W239" i="7"/>
  <c r="AG239" i="7"/>
  <c r="AG269" i="7"/>
  <c r="W269" i="7"/>
  <c r="W286" i="7"/>
  <c r="AG286" i="7"/>
  <c r="W302" i="7"/>
  <c r="AG302" i="7"/>
  <c r="W318" i="7"/>
  <c r="AG318" i="7"/>
  <c r="W334" i="7"/>
  <c r="AG334" i="7"/>
  <c r="W350" i="7"/>
  <c r="AG350" i="7"/>
  <c r="W383" i="7"/>
  <c r="AG383" i="7"/>
  <c r="AG441" i="7"/>
  <c r="W441" i="7"/>
  <c r="W463" i="7"/>
  <c r="AG463" i="7"/>
  <c r="AG469" i="7"/>
  <c r="W469" i="7"/>
  <c r="W4" i="7"/>
  <c r="W15" i="7"/>
  <c r="W19" i="7"/>
  <c r="W24" i="7"/>
  <c r="AG30" i="7"/>
  <c r="W33" i="7"/>
  <c r="AG46" i="7"/>
  <c r="W49" i="7"/>
  <c r="AG62" i="7"/>
  <c r="W65" i="7"/>
  <c r="AG78" i="7"/>
  <c r="W81" i="7"/>
  <c r="AG90" i="7"/>
  <c r="W93" i="7"/>
  <c r="AG98" i="7"/>
  <c r="W101" i="7"/>
  <c r="AG114" i="7"/>
  <c r="W117" i="7"/>
  <c r="AG126" i="7"/>
  <c r="W133" i="7"/>
  <c r="W137" i="7"/>
  <c r="W141" i="7"/>
  <c r="W145" i="7"/>
  <c r="W149" i="7"/>
  <c r="W151" i="7"/>
  <c r="AG151" i="7"/>
  <c r="W159" i="7"/>
  <c r="AG159" i="7"/>
  <c r="AG186" i="7"/>
  <c r="W186" i="7"/>
  <c r="AG197" i="7"/>
  <c r="W197" i="7"/>
  <c r="W211" i="7"/>
  <c r="AG211" i="7"/>
  <c r="W227" i="7"/>
  <c r="AG227" i="7"/>
  <c r="W290" i="7"/>
  <c r="AG290" i="7"/>
  <c r="W306" i="7"/>
  <c r="AG306" i="7"/>
  <c r="W322" i="7"/>
  <c r="AG322" i="7"/>
  <c r="W338" i="7"/>
  <c r="AG338" i="7"/>
  <c r="AG391" i="7"/>
  <c r="W391" i="7"/>
  <c r="AG402" i="7"/>
  <c r="W402" i="7"/>
  <c r="AG407" i="7"/>
  <c r="W407" i="7"/>
  <c r="AG418" i="7"/>
  <c r="W418" i="7"/>
  <c r="AG423" i="7"/>
  <c r="W423" i="7"/>
  <c r="AG434" i="7"/>
  <c r="W434" i="7"/>
  <c r="AG173" i="7"/>
  <c r="W173" i="7"/>
  <c r="AG181" i="7"/>
  <c r="W181" i="7"/>
  <c r="W194" i="7"/>
  <c r="AG194" i="7"/>
  <c r="W207" i="7"/>
  <c r="AG207" i="7"/>
  <c r="W223" i="7"/>
  <c r="AG223" i="7"/>
  <c r="W235" i="7"/>
  <c r="AG235" i="7"/>
  <c r="AG253" i="7"/>
  <c r="W253" i="7"/>
  <c r="W294" i="7"/>
  <c r="AG294" i="7"/>
  <c r="W310" i="7"/>
  <c r="AG310" i="7"/>
  <c r="W326" i="7"/>
  <c r="AG326" i="7"/>
  <c r="W342" i="7"/>
  <c r="AG342" i="7"/>
  <c r="W367" i="7"/>
  <c r="AG367" i="7"/>
  <c r="W379" i="7"/>
  <c r="AG379" i="7"/>
  <c r="AG439" i="7"/>
  <c r="W439" i="7"/>
  <c r="AG450" i="7"/>
  <c r="W450" i="7"/>
  <c r="W459" i="7"/>
  <c r="AG459" i="7"/>
  <c r="AG467" i="7"/>
  <c r="W467" i="7"/>
  <c r="AG9" i="7"/>
  <c r="W18" i="7"/>
  <c r="AG38" i="7"/>
  <c r="AG54" i="7"/>
  <c r="AG70" i="7"/>
  <c r="AG86" i="7"/>
  <c r="W89" i="7"/>
  <c r="AG94" i="7"/>
  <c r="W97" i="7"/>
  <c r="AG106" i="7"/>
  <c r="W125" i="7"/>
  <c r="W127" i="7"/>
  <c r="W155" i="7"/>
  <c r="AG155" i="7"/>
  <c r="W163" i="7"/>
  <c r="AG163" i="7"/>
  <c r="W203" i="7"/>
  <c r="AG203" i="7"/>
  <c r="W219" i="7"/>
  <c r="AG219" i="7"/>
  <c r="W250" i="7"/>
  <c r="AG250" i="7"/>
  <c r="W282" i="7"/>
  <c r="AG282" i="7"/>
  <c r="W298" i="7"/>
  <c r="AG298" i="7"/>
  <c r="W314" i="7"/>
  <c r="AG314" i="7"/>
  <c r="W330" i="7"/>
  <c r="AG330" i="7"/>
  <c r="W346" i="7"/>
  <c r="AG346" i="7"/>
  <c r="W375" i="7"/>
  <c r="AG375" i="7"/>
  <c r="W387" i="7"/>
  <c r="AG387" i="7"/>
  <c r="AG393" i="7"/>
  <c r="W393" i="7"/>
  <c r="AG409" i="7"/>
  <c r="W409" i="7"/>
  <c r="AG425" i="7"/>
  <c r="W425" i="7"/>
  <c r="W455" i="7"/>
  <c r="AG455" i="7"/>
  <c r="W477" i="7"/>
  <c r="W185" i="7"/>
  <c r="AG242" i="7"/>
  <c r="AG258" i="7"/>
  <c r="AG274" i="7"/>
  <c r="W283" i="7"/>
  <c r="W287" i="7"/>
  <c r="W291" i="7"/>
  <c r="W295" i="7"/>
  <c r="W299" i="7"/>
  <c r="W303" i="7"/>
  <c r="W307" i="7"/>
  <c r="W311" i="7"/>
  <c r="W315" i="7"/>
  <c r="W319" i="7"/>
  <c r="W323" i="7"/>
  <c r="W327" i="7"/>
  <c r="W331" i="7"/>
  <c r="W335" i="7"/>
  <c r="W339" i="7"/>
  <c r="W343" i="7"/>
  <c r="W347" i="7"/>
  <c r="W351" i="7"/>
  <c r="W401" i="7"/>
  <c r="W417" i="7"/>
  <c r="W433" i="7"/>
  <c r="W449" i="7"/>
  <c r="AG475" i="7"/>
  <c r="AL12" i="6"/>
  <c r="V8" i="6"/>
  <c r="V12" i="6"/>
  <c r="V28" i="6"/>
  <c r="V32" i="6"/>
  <c r="V36" i="6"/>
  <c r="V40" i="6"/>
  <c r="V41" i="6"/>
  <c r="V45" i="6"/>
  <c r="V49" i="6"/>
  <c r="V53" i="6"/>
  <c r="V57" i="6"/>
  <c r="V61" i="6"/>
  <c r="V65" i="6"/>
  <c r="V66" i="6"/>
  <c r="V71" i="6"/>
  <c r="AL94" i="6"/>
  <c r="V95" i="6"/>
  <c r="AL98" i="6"/>
  <c r="AL102" i="6"/>
  <c r="V131" i="6"/>
  <c r="V135" i="6"/>
  <c r="AL138" i="6"/>
  <c r="V139" i="6"/>
  <c r="V143" i="6"/>
  <c r="V147" i="6"/>
  <c r="V151" i="6"/>
  <c r="AL183" i="6"/>
  <c r="V183" i="6"/>
  <c r="AL191" i="6"/>
  <c r="V191" i="6"/>
  <c r="AL199" i="6"/>
  <c r="V199" i="6"/>
  <c r="AL213" i="6"/>
  <c r="V213" i="6"/>
  <c r="AL245" i="6"/>
  <c r="V245" i="6"/>
  <c r="AL251" i="6"/>
  <c r="V251" i="6"/>
  <c r="AL277" i="6"/>
  <c r="V277" i="6"/>
  <c r="AL345" i="6"/>
  <c r="V345" i="6"/>
  <c r="AL38" i="6"/>
  <c r="AL47" i="6"/>
  <c r="AL51" i="6"/>
  <c r="AL85" i="6"/>
  <c r="V94" i="6"/>
  <c r="AL97" i="6"/>
  <c r="V98" i="6"/>
  <c r="AL101" i="6"/>
  <c r="V102" i="6"/>
  <c r="AL105" i="6"/>
  <c r="V106" i="6"/>
  <c r="AL109" i="6"/>
  <c r="V110" i="6"/>
  <c r="V130" i="6"/>
  <c r="V134" i="6"/>
  <c r="V142" i="6"/>
  <c r="V146" i="6"/>
  <c r="AL155" i="6"/>
  <c r="AL159" i="6"/>
  <c r="V159" i="6"/>
  <c r="AL204" i="6"/>
  <c r="V204" i="6"/>
  <c r="AL220" i="6"/>
  <c r="V220" i="6"/>
  <c r="AL228" i="6"/>
  <c r="V228" i="6"/>
  <c r="AL236" i="6"/>
  <c r="V236" i="6"/>
  <c r="AL256" i="6"/>
  <c r="V256" i="6"/>
  <c r="V262" i="6"/>
  <c r="AL262" i="6"/>
  <c r="V312" i="6"/>
  <c r="AL312" i="6"/>
  <c r="AL327" i="6"/>
  <c r="V327" i="6"/>
  <c r="V10" i="6"/>
  <c r="V15" i="6"/>
  <c r="V19" i="6"/>
  <c r="V23" i="6"/>
  <c r="V26" i="6"/>
  <c r="V30" i="6"/>
  <c r="V34" i="6"/>
  <c r="V38" i="6"/>
  <c r="V43" i="6"/>
  <c r="V47" i="6"/>
  <c r="V51" i="6"/>
  <c r="V55" i="6"/>
  <c r="V59" i="6"/>
  <c r="V63" i="6"/>
  <c r="V69" i="6"/>
  <c r="V73" i="6"/>
  <c r="V77" i="6"/>
  <c r="AL116" i="6"/>
  <c r="V117" i="6"/>
  <c r="AL120" i="6"/>
  <c r="AL187" i="6"/>
  <c r="V187" i="6"/>
  <c r="AL195" i="6"/>
  <c r="V195" i="6"/>
  <c r="AL203" i="6"/>
  <c r="V203" i="6"/>
  <c r="AL241" i="6"/>
  <c r="V241" i="6"/>
  <c r="AL261" i="6"/>
  <c r="V261" i="6"/>
  <c r="AL281" i="6"/>
  <c r="V281" i="6"/>
  <c r="V289" i="6"/>
  <c r="AL289" i="6"/>
  <c r="AL311" i="6"/>
  <c r="V311" i="6"/>
  <c r="V346" i="6"/>
  <c r="AL346" i="6"/>
  <c r="AL17" i="6"/>
  <c r="AL21" i="6"/>
  <c r="AL75" i="6"/>
  <c r="V88" i="6"/>
  <c r="V116" i="6"/>
  <c r="V120" i="6"/>
  <c r="AL123" i="6"/>
  <c r="V124" i="6"/>
  <c r="V153" i="6"/>
  <c r="V154" i="6"/>
  <c r="AL167" i="6"/>
  <c r="V167" i="6"/>
  <c r="AL208" i="6"/>
  <c r="V208" i="6"/>
  <c r="AL214" i="6"/>
  <c r="V214" i="6"/>
  <c r="AL224" i="6"/>
  <c r="V224" i="6"/>
  <c r="AL232" i="6"/>
  <c r="V232" i="6"/>
  <c r="AL240" i="6"/>
  <c r="V240" i="6"/>
  <c r="AL252" i="6"/>
  <c r="V252" i="6"/>
  <c r="AL288" i="6"/>
  <c r="V288" i="6"/>
  <c r="AL302" i="6"/>
  <c r="V302" i="6"/>
  <c r="AL157" i="6"/>
  <c r="AL158" i="6"/>
  <c r="AL165" i="6"/>
  <c r="AL166" i="6"/>
  <c r="AL176" i="6"/>
  <c r="AL180" i="6"/>
  <c r="AL264" i="6"/>
  <c r="AL269" i="6"/>
  <c r="AL275" i="6"/>
  <c r="AL292" i="6"/>
  <c r="AL296" i="6"/>
  <c r="AL300" i="6"/>
  <c r="AL308" i="6"/>
  <c r="AL315" i="6"/>
  <c r="AL320" i="6"/>
  <c r="AL321" i="6"/>
  <c r="AL325" i="6"/>
  <c r="AL331" i="6"/>
  <c r="AL335" i="6"/>
  <c r="AL339" i="6"/>
  <c r="AL342" i="6"/>
  <c r="V157" i="6"/>
  <c r="V158" i="6"/>
  <c r="AL163" i="6"/>
  <c r="V165" i="6"/>
  <c r="V166" i="6"/>
  <c r="AL171" i="6"/>
  <c r="V176" i="6"/>
  <c r="AL181" i="6"/>
  <c r="AL185" i="6"/>
  <c r="AL189" i="6"/>
  <c r="AL193" i="6"/>
  <c r="AL197" i="6"/>
  <c r="AL201" i="6"/>
  <c r="AL206" i="6"/>
  <c r="AL210" i="6"/>
  <c r="AL211" i="6"/>
  <c r="AL216" i="6"/>
  <c r="AL222" i="6"/>
  <c r="AL226" i="6"/>
  <c r="AL230" i="6"/>
  <c r="AL234" i="6"/>
  <c r="AL238" i="6"/>
  <c r="AL243" i="6"/>
  <c r="AL247" i="6"/>
  <c r="AL248" i="6"/>
  <c r="AL249" i="6"/>
  <c r="AL254" i="6"/>
  <c r="AL259" i="6"/>
  <c r="AL265" i="6"/>
  <c r="V269" i="6"/>
  <c r="V275" i="6"/>
  <c r="AL279" i="6"/>
  <c r="AL283" i="6"/>
  <c r="AL285" i="6"/>
  <c r="V292" i="6"/>
  <c r="V296" i="6"/>
  <c r="V300" i="6"/>
  <c r="AL304" i="6"/>
  <c r="AL309" i="6"/>
  <c r="V315" i="6"/>
  <c r="V320" i="6"/>
  <c r="V321" i="6"/>
  <c r="AL329" i="6"/>
  <c r="V331" i="6"/>
  <c r="V335" i="6"/>
  <c r="V339" i="6"/>
  <c r="AL343" i="6"/>
  <c r="AG6" i="7"/>
  <c r="AG10" i="7"/>
  <c r="AG14" i="7"/>
  <c r="W17" i="7"/>
  <c r="W21" i="7"/>
  <c r="W32" i="7"/>
  <c r="AG32" i="7"/>
  <c r="W16" i="7"/>
  <c r="W20" i="7"/>
  <c r="W23" i="7"/>
  <c r="W28" i="7"/>
  <c r="AG28" i="7"/>
  <c r="W48" i="7"/>
  <c r="AG48" i="7"/>
  <c r="W3" i="7"/>
  <c r="W7" i="7"/>
  <c r="W11" i="7"/>
  <c r="W40" i="7"/>
  <c r="AG40" i="7"/>
  <c r="W44" i="7"/>
  <c r="AG44" i="7"/>
  <c r="AG3" i="7"/>
  <c r="W36" i="7"/>
  <c r="AG36" i="7"/>
  <c r="W27" i="7"/>
  <c r="W31" i="7"/>
  <c r="W35" i="7"/>
  <c r="W39" i="7"/>
  <c r="W43" i="7"/>
  <c r="W47" i="7"/>
  <c r="W51" i="7"/>
  <c r="AG52" i="7"/>
  <c r="W55" i="7"/>
  <c r="AG56" i="7"/>
  <c r="W59" i="7"/>
  <c r="AG60" i="7"/>
  <c r="W63" i="7"/>
  <c r="AG64" i="7"/>
  <c r="W67" i="7"/>
  <c r="AG68" i="7"/>
  <c r="W71" i="7"/>
  <c r="AG72" i="7"/>
  <c r="W75" i="7"/>
  <c r="AG76" i="7"/>
  <c r="W79" i="7"/>
  <c r="AG80" i="7"/>
  <c r="W83" i="7"/>
  <c r="AG84" i="7"/>
  <c r="W87" i="7"/>
  <c r="AG88" i="7"/>
  <c r="W91" i="7"/>
  <c r="AG92" i="7"/>
  <c r="W95" i="7"/>
  <c r="AG96" i="7"/>
  <c r="W99" i="7"/>
  <c r="AG100" i="7"/>
  <c r="W103" i="7"/>
  <c r="AG104" i="7"/>
  <c r="W107" i="7"/>
  <c r="AG108" i="7"/>
  <c r="W111" i="7"/>
  <c r="AG112" i="7"/>
  <c r="W115" i="7"/>
  <c r="AG116" i="7"/>
  <c r="W119" i="7"/>
  <c r="AG120" i="7"/>
  <c r="AG124" i="7"/>
  <c r="AG128" i="7"/>
  <c r="W131" i="7"/>
  <c r="AG132" i="7"/>
  <c r="AG136" i="7"/>
  <c r="AG140" i="7"/>
  <c r="AG144" i="7"/>
  <c r="AG148" i="7"/>
  <c r="AG152" i="7"/>
  <c r="AG156" i="7"/>
  <c r="AG160" i="7"/>
  <c r="AG164" i="7"/>
  <c r="W167" i="7"/>
  <c r="AG168" i="7"/>
  <c r="W171" i="7"/>
  <c r="AG172" i="7"/>
  <c r="AG176" i="7"/>
  <c r="AG180" i="7"/>
  <c r="AG184" i="7"/>
  <c r="AG188" i="7"/>
  <c r="W191" i="7"/>
  <c r="AG192" i="7"/>
  <c r="W195" i="7"/>
  <c r="AG196" i="7"/>
  <c r="W199" i="7"/>
  <c r="AG200" i="7"/>
  <c r="AG204" i="7"/>
  <c r="AG208" i="7"/>
  <c r="AG212" i="7"/>
  <c r="AG216" i="7"/>
  <c r="AG220" i="7"/>
  <c r="AG224" i="7"/>
  <c r="AG228" i="7"/>
  <c r="AG232" i="7"/>
  <c r="AG236" i="7"/>
  <c r="AG240" i="7"/>
  <c r="W243" i="7"/>
  <c r="AG244" i="7"/>
  <c r="W247" i="7"/>
  <c r="AG248" i="7"/>
  <c r="W251" i="7"/>
  <c r="AG252" i="7"/>
  <c r="W255" i="7"/>
  <c r="AG256" i="7"/>
  <c r="W259" i="7"/>
  <c r="AG260" i="7"/>
  <c r="W263" i="7"/>
  <c r="AG264" i="7"/>
  <c r="W267" i="7"/>
  <c r="AG268" i="7"/>
  <c r="W271" i="7"/>
  <c r="AG272" i="7"/>
  <c r="W275" i="7"/>
  <c r="AG276" i="7"/>
  <c r="W279" i="7"/>
  <c r="AG280" i="7"/>
  <c r="AG284" i="7"/>
  <c r="AG288" i="7"/>
  <c r="AG292" i="7"/>
  <c r="AG296" i="7"/>
  <c r="AG300" i="7"/>
  <c r="AG304" i="7"/>
  <c r="AG308" i="7"/>
  <c r="AG312" i="7"/>
  <c r="AG316" i="7"/>
  <c r="AG320" i="7"/>
  <c r="AG324" i="7"/>
  <c r="AG328" i="7"/>
  <c r="AG332" i="7"/>
  <c r="AG336" i="7"/>
  <c r="AG340" i="7"/>
  <c r="AG344" i="7"/>
  <c r="AG348" i="7"/>
  <c r="AG352" i="7"/>
  <c r="AG355" i="7"/>
  <c r="AG363" i="7"/>
  <c r="AG370" i="7"/>
  <c r="W370" i="7"/>
  <c r="AG111" i="7"/>
  <c r="AG119" i="7"/>
  <c r="W266" i="7"/>
  <c r="W354" i="7"/>
  <c r="AG357" i="7"/>
  <c r="W362" i="7"/>
  <c r="AG365" i="7"/>
  <c r="W108" i="7"/>
  <c r="W136" i="7"/>
  <c r="W200" i="7"/>
  <c r="AG209" i="7"/>
  <c r="W358" i="7"/>
  <c r="AG361" i="7"/>
  <c r="W366" i="7"/>
  <c r="W195" i="8"/>
  <c r="W8" i="8"/>
  <c r="W12" i="8"/>
  <c r="W16" i="8"/>
  <c r="W20" i="8"/>
  <c r="W24" i="8"/>
  <c r="W28" i="8"/>
  <c r="W32" i="8"/>
  <c r="W36" i="8"/>
  <c r="W40" i="8"/>
  <c r="W44" i="8"/>
  <c r="W48" i="8"/>
  <c r="W52" i="8"/>
  <c r="W56" i="8"/>
  <c r="W60" i="8"/>
  <c r="W64" i="8"/>
  <c r="W68" i="8"/>
  <c r="W72" i="8"/>
  <c r="W76" i="8"/>
  <c r="W80" i="8"/>
  <c r="W84" i="8"/>
  <c r="W88" i="8"/>
  <c r="W92" i="8"/>
  <c r="W96" i="8"/>
  <c r="W100" i="8"/>
  <c r="W104" i="8"/>
  <c r="W108" i="8"/>
  <c r="W111" i="8"/>
  <c r="W114" i="8"/>
  <c r="AG117" i="8"/>
  <c r="W119" i="8"/>
  <c r="W122" i="8"/>
  <c r="AG125" i="8"/>
  <c r="W127" i="8"/>
  <c r="W130" i="8"/>
  <c r="AG133" i="8"/>
  <c r="W135" i="8"/>
  <c r="W138" i="8"/>
  <c r="AG141" i="8"/>
  <c r="W143" i="8"/>
  <c r="W146" i="8"/>
  <c r="AG149" i="8"/>
  <c r="W151" i="8"/>
  <c r="W154" i="8"/>
  <c r="AG161" i="8"/>
  <c r="AG163" i="8"/>
  <c r="AG177" i="8"/>
  <c r="AG179" i="8"/>
  <c r="AG211" i="8"/>
  <c r="W372" i="7"/>
  <c r="W376" i="7"/>
  <c r="W380" i="7"/>
  <c r="W384" i="7"/>
  <c r="W388" i="7"/>
  <c r="W392" i="7"/>
  <c r="W396" i="7"/>
  <c r="W400" i="7"/>
  <c r="W404" i="7"/>
  <c r="W408" i="7"/>
  <c r="W412" i="7"/>
  <c r="W416" i="7"/>
  <c r="W420" i="7"/>
  <c r="W424" i="7"/>
  <c r="W428" i="7"/>
  <c r="W432" i="7"/>
  <c r="W436" i="7"/>
  <c r="W440" i="7"/>
  <c r="W444" i="7"/>
  <c r="W448" i="7"/>
  <c r="W452" i="7"/>
  <c r="W456" i="7"/>
  <c r="W460" i="7"/>
  <c r="W464" i="7"/>
  <c r="W468" i="7"/>
  <c r="W472" i="7"/>
  <c r="W476" i="7"/>
  <c r="W3" i="8"/>
  <c r="W7" i="8"/>
  <c r="W11" i="8"/>
  <c r="W15" i="8"/>
  <c r="W19" i="8"/>
  <c r="W23" i="8"/>
  <c r="W27" i="8"/>
  <c r="W31" i="8"/>
  <c r="AG32" i="8"/>
  <c r="W35" i="8"/>
  <c r="W39" i="8"/>
  <c r="W43" i="8"/>
  <c r="W47" i="8"/>
  <c r="AG48" i="8"/>
  <c r="W51" i="8"/>
  <c r="W55" i="8"/>
  <c r="W59" i="8"/>
  <c r="W63" i="8"/>
  <c r="W67" i="8"/>
  <c r="W71" i="8"/>
  <c r="W75" i="8"/>
  <c r="W79" i="8"/>
  <c r="W83" i="8"/>
  <c r="W87" i="8"/>
  <c r="W91" i="8"/>
  <c r="W95" i="8"/>
  <c r="W99" i="8"/>
  <c r="W103" i="8"/>
  <c r="W107" i="8"/>
  <c r="AG108" i="8"/>
  <c r="AG111" i="8"/>
  <c r="AG165" i="8"/>
  <c r="AG167" i="8"/>
  <c r="AG181" i="8"/>
  <c r="AG189" i="8"/>
  <c r="AG191" i="8"/>
  <c r="AG197" i="8"/>
  <c r="AG199" i="8"/>
  <c r="AG201" i="8"/>
  <c r="W213" i="8"/>
  <c r="W371" i="7"/>
  <c r="AG372" i="7"/>
  <c r="AG460" i="7"/>
  <c r="AG3" i="8"/>
  <c r="AG113" i="8"/>
  <c r="W118" i="8"/>
  <c r="AG121" i="8"/>
  <c r="W126" i="8"/>
  <c r="AG129" i="8"/>
  <c r="W134" i="8"/>
  <c r="AG137" i="8"/>
  <c r="W142" i="8"/>
  <c r="AG145" i="8"/>
  <c r="W150" i="8"/>
  <c r="AG153" i="8"/>
  <c r="AG155" i="8"/>
  <c r="AG169" i="8"/>
  <c r="AG171" i="8"/>
  <c r="AG213" i="8"/>
  <c r="W215" i="8"/>
  <c r="W219" i="8"/>
  <c r="W223" i="8"/>
  <c r="W227" i="8"/>
  <c r="W231" i="8"/>
  <c r="AG232" i="8"/>
  <c r="W235" i="8"/>
  <c r="W239" i="8"/>
  <c r="W34" i="9"/>
  <c r="W38" i="9"/>
  <c r="AG41" i="9"/>
  <c r="AG45" i="9"/>
  <c r="W50" i="9"/>
  <c r="AG61" i="9"/>
  <c r="W61" i="9"/>
  <c r="AG65" i="9"/>
  <c r="W65" i="9"/>
  <c r="W74" i="9"/>
  <c r="AG81" i="9"/>
  <c r="W81" i="9"/>
  <c r="W90" i="9"/>
  <c r="AG97" i="9"/>
  <c r="W97" i="9"/>
  <c r="W114" i="9"/>
  <c r="W122" i="9"/>
  <c r="AG137" i="9"/>
  <c r="W137" i="9"/>
  <c r="W146" i="9"/>
  <c r="AG153" i="9"/>
  <c r="W153" i="9"/>
  <c r="AG157" i="9"/>
  <c r="W157" i="9"/>
  <c r="AG161" i="9"/>
  <c r="W161" i="9"/>
  <c r="W166" i="9"/>
  <c r="W170" i="9"/>
  <c r="AG177" i="9"/>
  <c r="W177" i="9"/>
  <c r="W182" i="9"/>
  <c r="W190" i="9"/>
  <c r="W194" i="9"/>
  <c r="AG209" i="9"/>
  <c r="W209" i="9"/>
  <c r="AG222" i="9"/>
  <c r="W222" i="9"/>
  <c r="AG274" i="9"/>
  <c r="W274" i="9"/>
  <c r="AG291" i="9"/>
  <c r="W291" i="9"/>
  <c r="AG379" i="9"/>
  <c r="W379" i="9"/>
  <c r="AG391" i="9"/>
  <c r="W391" i="9"/>
  <c r="AG57" i="9"/>
  <c r="W57" i="9"/>
  <c r="AG69" i="9"/>
  <c r="W69" i="9"/>
  <c r="AG85" i="9"/>
  <c r="W85" i="9"/>
  <c r="AG94" i="9"/>
  <c r="AG101" i="9"/>
  <c r="W101" i="9"/>
  <c r="AG105" i="9"/>
  <c r="W105" i="9"/>
  <c r="AG109" i="9"/>
  <c r="W109" i="9"/>
  <c r="AG117" i="9"/>
  <c r="W117" i="9"/>
  <c r="AG126" i="9"/>
  <c r="AG129" i="9"/>
  <c r="W129" i="9"/>
  <c r="AG141" i="9"/>
  <c r="W141" i="9"/>
  <c r="AG181" i="9"/>
  <c r="W181" i="9"/>
  <c r="AG185" i="9"/>
  <c r="W185" i="9"/>
  <c r="AG197" i="9"/>
  <c r="W197" i="9"/>
  <c r="AG201" i="9"/>
  <c r="W201" i="9"/>
  <c r="AG213" i="9"/>
  <c r="W213" i="9"/>
  <c r="AG270" i="9"/>
  <c r="W270" i="9"/>
  <c r="AG287" i="9"/>
  <c r="W287" i="9"/>
  <c r="AG303" i="9"/>
  <c r="W303" i="9"/>
  <c r="AG387" i="9"/>
  <c r="W387" i="9"/>
  <c r="W217" i="8"/>
  <c r="W221" i="8"/>
  <c r="W225" i="8"/>
  <c r="W229" i="8"/>
  <c r="W4" i="9"/>
  <c r="W8" i="9"/>
  <c r="W12" i="9"/>
  <c r="W16" i="9"/>
  <c r="W20" i="9"/>
  <c r="AG37" i="9"/>
  <c r="W39" i="9"/>
  <c r="W42" i="9"/>
  <c r="W43" i="9"/>
  <c r="W46" i="9"/>
  <c r="AG49" i="9"/>
  <c r="W54" i="9"/>
  <c r="W62" i="9"/>
  <c r="W66" i="9"/>
  <c r="AG73" i="9"/>
  <c r="W73" i="9"/>
  <c r="W82" i="9"/>
  <c r="AG89" i="9"/>
  <c r="W89" i="9"/>
  <c r="W94" i="9"/>
  <c r="W98" i="9"/>
  <c r="AG113" i="9"/>
  <c r="W113" i="9"/>
  <c r="AG121" i="9"/>
  <c r="W121" i="9"/>
  <c r="W126" i="9"/>
  <c r="W138" i="9"/>
  <c r="AG145" i="9"/>
  <c r="W145" i="9"/>
  <c r="W154" i="9"/>
  <c r="W158" i="9"/>
  <c r="AG162" i="9"/>
  <c r="AG165" i="9"/>
  <c r="W165" i="9"/>
  <c r="AG169" i="9"/>
  <c r="W169" i="9"/>
  <c r="W178" i="9"/>
  <c r="AG189" i="9"/>
  <c r="W189" i="9"/>
  <c r="AG193" i="9"/>
  <c r="W193" i="9"/>
  <c r="W210" i="9"/>
  <c r="AG219" i="9"/>
  <c r="W219" i="9"/>
  <c r="AG227" i="9"/>
  <c r="W227" i="9"/>
  <c r="AG283" i="9"/>
  <c r="W283" i="9"/>
  <c r="AG299" i="9"/>
  <c r="W299" i="9"/>
  <c r="AG383" i="9"/>
  <c r="W383" i="9"/>
  <c r="AG403" i="9"/>
  <c r="W403" i="9"/>
  <c r="AG407" i="9"/>
  <c r="W407" i="9"/>
  <c r="AG43" i="9"/>
  <c r="AG53" i="9"/>
  <c r="W53" i="9"/>
  <c r="AG77" i="9"/>
  <c r="W77" i="9"/>
  <c r="AG93" i="9"/>
  <c r="W93" i="9"/>
  <c r="AG125" i="9"/>
  <c r="W125" i="9"/>
  <c r="AG130" i="9"/>
  <c r="AG133" i="9"/>
  <c r="W133" i="9"/>
  <c r="AG142" i="9"/>
  <c r="AG149" i="9"/>
  <c r="W149" i="9"/>
  <c r="AG173" i="9"/>
  <c r="W173" i="9"/>
  <c r="AG205" i="9"/>
  <c r="W205" i="9"/>
  <c r="AG214" i="9"/>
  <c r="W217" i="9"/>
  <c r="AG217" i="9"/>
  <c r="W225" i="9"/>
  <c r="AG225" i="9"/>
  <c r="AG278" i="9"/>
  <c r="W278" i="9"/>
  <c r="AG295" i="9"/>
  <c r="W295" i="9"/>
  <c r="AG37" i="10"/>
  <c r="W37" i="10"/>
  <c r="AG69" i="10"/>
  <c r="W69" i="10"/>
  <c r="AG411" i="9"/>
  <c r="W411" i="9"/>
  <c r="AG415" i="9"/>
  <c r="W415" i="9"/>
  <c r="AG419" i="9"/>
  <c r="W419" i="9"/>
  <c r="AG18" i="10"/>
  <c r="W18" i="10"/>
  <c r="AG34" i="10"/>
  <c r="W34" i="10"/>
  <c r="U1" i="10"/>
  <c r="V1" i="10" s="1"/>
  <c r="AG161" i="10"/>
  <c r="W161" i="10"/>
  <c r="AG165" i="10"/>
  <c r="W165" i="10"/>
  <c r="AG173" i="10"/>
  <c r="W173" i="10"/>
  <c r="AG181" i="10"/>
  <c r="W181" i="10"/>
  <c r="AG194" i="10"/>
  <c r="W194" i="10"/>
  <c r="AG210" i="10"/>
  <c r="W210" i="10"/>
  <c r="AG226" i="10"/>
  <c r="W226" i="10"/>
  <c r="AG289" i="10"/>
  <c r="W289" i="10"/>
  <c r="W230" i="9"/>
  <c r="AG233" i="9"/>
  <c r="W235" i="9"/>
  <c r="W238" i="9"/>
  <c r="AG241" i="9"/>
  <c r="W243" i="9"/>
  <c r="W246" i="9"/>
  <c r="AG249" i="9"/>
  <c r="W251" i="9"/>
  <c r="W254" i="9"/>
  <c r="AG257" i="9"/>
  <c r="W259" i="9"/>
  <c r="W262" i="9"/>
  <c r="AG265" i="9"/>
  <c r="W267" i="9"/>
  <c r="W271" i="9"/>
  <c r="W275" i="9"/>
  <c r="W279" i="9"/>
  <c r="AG306" i="9"/>
  <c r="W306" i="9"/>
  <c r="AG310" i="9"/>
  <c r="W310" i="9"/>
  <c r="AG314" i="9"/>
  <c r="W314" i="9"/>
  <c r="AG318" i="9"/>
  <c r="W318" i="9"/>
  <c r="AG322" i="9"/>
  <c r="W322" i="9"/>
  <c r="AG326" i="9"/>
  <c r="W326" i="9"/>
  <c r="AG330" i="9"/>
  <c r="W330" i="9"/>
  <c r="AG334" i="9"/>
  <c r="W334" i="9"/>
  <c r="AG338" i="9"/>
  <c r="W338" i="9"/>
  <c r="AG342" i="9"/>
  <c r="W342" i="9"/>
  <c r="AG346" i="9"/>
  <c r="W346" i="9"/>
  <c r="AG350" i="9"/>
  <c r="W350" i="9"/>
  <c r="AG354" i="9"/>
  <c r="W354" i="9"/>
  <c r="AG358" i="9"/>
  <c r="W358" i="9"/>
  <c r="AG362" i="9"/>
  <c r="W362" i="9"/>
  <c r="AG366" i="9"/>
  <c r="W366" i="9"/>
  <c r="AG370" i="9"/>
  <c r="W370" i="9"/>
  <c r="AG374" i="9"/>
  <c r="W374" i="9"/>
  <c r="AG378" i="9"/>
  <c r="W378" i="9"/>
  <c r="W395" i="9"/>
  <c r="AG398" i="9"/>
  <c r="W398" i="9"/>
  <c r="AG402" i="9"/>
  <c r="W402" i="9"/>
  <c r="AG423" i="9"/>
  <c r="W423" i="9"/>
  <c r="AG6" i="10"/>
  <c r="W6" i="10"/>
  <c r="AG10" i="10"/>
  <c r="W10" i="10"/>
  <c r="AG14" i="10"/>
  <c r="W14" i="10"/>
  <c r="AG22" i="10"/>
  <c r="W22" i="10"/>
  <c r="AG26" i="10"/>
  <c r="W26" i="10"/>
  <c r="AG30" i="10"/>
  <c r="W30" i="10"/>
  <c r="AG40" i="10"/>
  <c r="W40" i="10"/>
  <c r="AG93" i="10"/>
  <c r="W93" i="10"/>
  <c r="AG282" i="9"/>
  <c r="W282" i="9"/>
  <c r="AG286" i="9"/>
  <c r="W286" i="9"/>
  <c r="AG290" i="9"/>
  <c r="W290" i="9"/>
  <c r="AG294" i="9"/>
  <c r="W294" i="9"/>
  <c r="AG298" i="9"/>
  <c r="W298" i="9"/>
  <c r="AG302" i="9"/>
  <c r="W302" i="9"/>
  <c r="AG382" i="9"/>
  <c r="W382" i="9"/>
  <c r="AG386" i="9"/>
  <c r="W386" i="9"/>
  <c r="AG390" i="9"/>
  <c r="W390" i="9"/>
  <c r="AG394" i="9"/>
  <c r="W394" i="9"/>
  <c r="AG427" i="9"/>
  <c r="W427" i="9"/>
  <c r="AG117" i="10"/>
  <c r="W117" i="10"/>
  <c r="AG133" i="10"/>
  <c r="W133" i="10"/>
  <c r="AG149" i="10"/>
  <c r="W149" i="10"/>
  <c r="AG153" i="10"/>
  <c r="W153" i="10"/>
  <c r="AG238" i="10"/>
  <c r="W238" i="10"/>
  <c r="AC1" i="10"/>
  <c r="AE1" i="10" s="1"/>
  <c r="AG44" i="10"/>
  <c r="W44" i="10"/>
  <c r="AG53" i="10"/>
  <c r="W53" i="10"/>
  <c r="AG57" i="10"/>
  <c r="W57" i="10"/>
  <c r="AG61" i="10"/>
  <c r="W61" i="10"/>
  <c r="AG81" i="10"/>
  <c r="W81" i="10"/>
  <c r="AG101" i="10"/>
  <c r="W101" i="10"/>
  <c r="AG109" i="10"/>
  <c r="W109" i="10"/>
  <c r="AG113" i="10"/>
  <c r="W113" i="10"/>
  <c r="AG129" i="10"/>
  <c r="W129" i="10"/>
  <c r="AG145" i="10"/>
  <c r="W145" i="10"/>
  <c r="AG157" i="10"/>
  <c r="W157" i="10"/>
  <c r="AG190" i="10"/>
  <c r="W190" i="10"/>
  <c r="AG206" i="10"/>
  <c r="W206" i="10"/>
  <c r="AG222" i="10"/>
  <c r="W222" i="10"/>
  <c r="AG234" i="10"/>
  <c r="W234" i="10"/>
  <c r="AG246" i="10"/>
  <c r="W246" i="10"/>
  <c r="W406" i="9"/>
  <c r="W36" i="10"/>
  <c r="AG48" i="10"/>
  <c r="W48" i="10"/>
  <c r="AG65" i="10"/>
  <c r="W65" i="10"/>
  <c r="AG73" i="10"/>
  <c r="W73" i="10"/>
  <c r="AG77" i="10"/>
  <c r="W77" i="10"/>
  <c r="AG85" i="10"/>
  <c r="W85" i="10"/>
  <c r="AG89" i="10"/>
  <c r="W89" i="10"/>
  <c r="AG105" i="10"/>
  <c r="W105" i="10"/>
  <c r="AG125" i="10"/>
  <c r="W125" i="10"/>
  <c r="AG141" i="10"/>
  <c r="W141" i="10"/>
  <c r="AG170" i="10"/>
  <c r="W170" i="10"/>
  <c r="AG178" i="10"/>
  <c r="W178" i="10"/>
  <c r="AG186" i="10"/>
  <c r="W186" i="10"/>
  <c r="AG202" i="10"/>
  <c r="W202" i="10"/>
  <c r="AG218" i="10"/>
  <c r="W218" i="10"/>
  <c r="AG266" i="10"/>
  <c r="W266" i="10"/>
  <c r="W281" i="9"/>
  <c r="W409" i="9"/>
  <c r="AG36" i="10"/>
  <c r="W45" i="10"/>
  <c r="AG52" i="10"/>
  <c r="W52" i="10"/>
  <c r="AG97" i="10"/>
  <c r="W97" i="10"/>
  <c r="AG121" i="10"/>
  <c r="W121" i="10"/>
  <c r="AG137" i="10"/>
  <c r="W137" i="10"/>
  <c r="W168" i="10"/>
  <c r="AG168" i="10"/>
  <c r="W176" i="10"/>
  <c r="AG176" i="10"/>
  <c r="W184" i="10"/>
  <c r="AG184" i="10"/>
  <c r="AG198" i="10"/>
  <c r="W198" i="10"/>
  <c r="AG214" i="10"/>
  <c r="W214" i="10"/>
  <c r="AG230" i="10"/>
  <c r="W230" i="10"/>
  <c r="AG242" i="10"/>
  <c r="W242" i="10"/>
  <c r="AG270" i="10"/>
  <c r="W270" i="10"/>
  <c r="AG273" i="10"/>
  <c r="W273" i="10"/>
  <c r="AG277" i="10"/>
  <c r="W277" i="10"/>
  <c r="AG281" i="10"/>
  <c r="W281" i="10"/>
  <c r="AG285" i="10"/>
  <c r="W285" i="10"/>
  <c r="AG293" i="10"/>
  <c r="W293" i="10"/>
  <c r="AG297" i="10"/>
  <c r="W297" i="10"/>
  <c r="AG301" i="10"/>
  <c r="W301" i="10"/>
  <c r="W56" i="10"/>
  <c r="W60" i="10"/>
  <c r="W64" i="10"/>
  <c r="W68" i="10"/>
  <c r="W72" i="10"/>
  <c r="W76" i="10"/>
  <c r="W80" i="10"/>
  <c r="W84" i="10"/>
  <c r="W88" i="10"/>
  <c r="W92" i="10"/>
  <c r="W96" i="10"/>
  <c r="W100" i="10"/>
  <c r="W104" i="10"/>
  <c r="W108" i="10"/>
  <c r="W112" i="10"/>
  <c r="W116" i="10"/>
  <c r="W120" i="10"/>
  <c r="W124" i="10"/>
  <c r="W128" i="10"/>
  <c r="W132" i="10"/>
  <c r="W136" i="10"/>
  <c r="W140" i="10"/>
  <c r="W144" i="10"/>
  <c r="W148" i="10"/>
  <c r="W152" i="10"/>
  <c r="W156" i="10"/>
  <c r="W160" i="10"/>
  <c r="W164" i="10"/>
  <c r="AG249" i="10"/>
  <c r="W249" i="10"/>
  <c r="AG253" i="10"/>
  <c r="W253" i="10"/>
  <c r="AG257" i="10"/>
  <c r="W257" i="10"/>
  <c r="AG261" i="10"/>
  <c r="W261" i="10"/>
  <c r="AG265" i="10"/>
  <c r="W265" i="10"/>
  <c r="AG269" i="10"/>
  <c r="W269" i="10"/>
  <c r="W290" i="10"/>
  <c r="AG305" i="10"/>
  <c r="W305" i="10"/>
  <c r="AG92" i="10"/>
  <c r="AG160" i="10"/>
  <c r="AG189" i="10"/>
  <c r="W189" i="10"/>
  <c r="AG193" i="10"/>
  <c r="W193" i="10"/>
  <c r="AG197" i="10"/>
  <c r="W197" i="10"/>
  <c r="AG201" i="10"/>
  <c r="W201" i="10"/>
  <c r="AG205" i="10"/>
  <c r="W205" i="10"/>
  <c r="AG209" i="10"/>
  <c r="W209" i="10"/>
  <c r="AG213" i="10"/>
  <c r="W213" i="10"/>
  <c r="AG217" i="10"/>
  <c r="W217" i="10"/>
  <c r="AG221" i="10"/>
  <c r="W221" i="10"/>
  <c r="AG225" i="10"/>
  <c r="W225" i="10"/>
  <c r="AG229" i="10"/>
  <c r="W229" i="10"/>
  <c r="AG233" i="10"/>
  <c r="W233" i="10"/>
  <c r="AG237" i="10"/>
  <c r="W237" i="10"/>
  <c r="AG241" i="10"/>
  <c r="W241" i="10"/>
  <c r="AG245" i="10"/>
  <c r="W245" i="10"/>
  <c r="W274" i="10"/>
  <c r="W278" i="10"/>
  <c r="W282" i="10"/>
  <c r="W286" i="10"/>
  <c r="W294" i="10"/>
  <c r="W298" i="10"/>
  <c r="W244" i="10"/>
  <c r="W292" i="10"/>
  <c r="AL9" i="6"/>
  <c r="AL16" i="6"/>
  <c r="AL20" i="6"/>
  <c r="AL24" i="6"/>
  <c r="AL27" i="6"/>
  <c r="AL31" i="6"/>
  <c r="AL35" i="6"/>
  <c r="AL39" i="6"/>
  <c r="AL42" i="6"/>
  <c r="AL46" i="6"/>
  <c r="AL50" i="6"/>
  <c r="AL54" i="6"/>
  <c r="AL58" i="6"/>
  <c r="AL62" i="6"/>
  <c r="AL68" i="6"/>
  <c r="AL72" i="6"/>
  <c r="AL76" i="6"/>
  <c r="AL80" i="6"/>
  <c r="V81" i="6"/>
  <c r="V4" i="6"/>
  <c r="AL5" i="6"/>
  <c r="AL6" i="6"/>
  <c r="AL3" i="6"/>
  <c r="V9" i="6"/>
  <c r="AL13" i="6"/>
  <c r="AK77" i="6"/>
  <c r="V78" i="6"/>
  <c r="AL11" i="6"/>
  <c r="AL14" i="6"/>
  <c r="AL18" i="6"/>
  <c r="AL22" i="6"/>
  <c r="AL25" i="6"/>
  <c r="AL29" i="6"/>
  <c r="AL33" i="6"/>
  <c r="AL37" i="6"/>
  <c r="AL44" i="6"/>
  <c r="AL48" i="6"/>
  <c r="AL52" i="6"/>
  <c r="AL56" i="6"/>
  <c r="AL60" i="6"/>
  <c r="AL64" i="6"/>
  <c r="AL70" i="6"/>
  <c r="AL74" i="6"/>
  <c r="V84" i="6"/>
  <c r="AL67" i="6"/>
  <c r="AL81" i="6"/>
  <c r="AL83" i="6"/>
  <c r="AK85" i="6"/>
  <c r="AL91" i="6"/>
  <c r="AL113" i="6"/>
  <c r="AL127" i="6"/>
  <c r="AL150" i="6"/>
  <c r="AL178" i="6"/>
  <c r="AL182" i="6"/>
  <c r="AL86" i="6"/>
  <c r="AL89" i="6"/>
  <c r="AL92" i="6"/>
  <c r="AL99" i="6"/>
  <c r="AL103" i="6"/>
  <c r="AL107" i="6"/>
  <c r="AL111" i="6"/>
  <c r="AL114" i="6"/>
  <c r="AL118" i="6"/>
  <c r="AL121" i="6"/>
  <c r="AL125" i="6"/>
  <c r="AL128" i="6"/>
  <c r="AL132" i="6"/>
  <c r="AL136" i="6"/>
  <c r="AL140" i="6"/>
  <c r="AL144" i="6"/>
  <c r="AL148" i="6"/>
  <c r="AL79" i="6"/>
  <c r="AL82" i="6"/>
  <c r="AL87" i="6"/>
  <c r="AL90" i="6"/>
  <c r="AL93" i="6"/>
  <c r="AL96" i="6"/>
  <c r="AL100" i="6"/>
  <c r="AL104" i="6"/>
  <c r="AL108" i="6"/>
  <c r="AL112" i="6"/>
  <c r="AL115" i="6"/>
  <c r="AL119" i="6"/>
  <c r="AL122" i="6"/>
  <c r="AL126" i="6"/>
  <c r="AL129" i="6"/>
  <c r="AL133" i="6"/>
  <c r="AL137" i="6"/>
  <c r="AL141" i="6"/>
  <c r="AL145" i="6"/>
  <c r="AL149" i="6"/>
  <c r="AL152" i="6"/>
  <c r="AL156" i="6"/>
  <c r="AL160" i="6"/>
  <c r="AL164" i="6"/>
  <c r="AL168" i="6"/>
  <c r="AL172" i="6"/>
  <c r="AK91" i="6"/>
  <c r="AL174" i="6"/>
  <c r="AL177" i="6"/>
  <c r="AL184" i="6"/>
  <c r="AL186" i="6"/>
  <c r="AL190" i="6"/>
  <c r="AL194" i="6"/>
  <c r="AL198" i="6"/>
  <c r="AL202" i="6"/>
  <c r="AL205" i="6"/>
  <c r="AL209" i="6"/>
  <c r="AL212" i="6"/>
  <c r="AL215" i="6"/>
  <c r="AL218" i="6"/>
  <c r="AL221" i="6"/>
  <c r="AL225" i="6"/>
  <c r="AL229" i="6"/>
  <c r="AL233" i="6"/>
  <c r="AL237" i="6"/>
  <c r="AL244" i="6"/>
  <c r="AL250" i="6"/>
  <c r="AL253" i="6"/>
  <c r="AL266" i="6"/>
  <c r="AK267" i="6"/>
  <c r="AL270" i="6"/>
  <c r="AK284" i="6"/>
  <c r="AL297" i="6"/>
  <c r="AL319" i="6"/>
  <c r="AL334" i="6"/>
  <c r="V218" i="6"/>
  <c r="AK219" i="6"/>
  <c r="AL257" i="6"/>
  <c r="AL322" i="6"/>
  <c r="AL338" i="6"/>
  <c r="AL188" i="6"/>
  <c r="AL192" i="6"/>
  <c r="AL196" i="6"/>
  <c r="AL200" i="6"/>
  <c r="AL207" i="6"/>
  <c r="AL217" i="6"/>
  <c r="AL219" i="6"/>
  <c r="AL223" i="6"/>
  <c r="AL227" i="6"/>
  <c r="AL231" i="6"/>
  <c r="AL235" i="6"/>
  <c r="AL239" i="6"/>
  <c r="AL242" i="6"/>
  <c r="AL246" i="6"/>
  <c r="AL255" i="6"/>
  <c r="V283" i="6"/>
  <c r="AK218" i="6"/>
  <c r="AL260" i="6"/>
  <c r="V267" i="6"/>
  <c r="AL280" i="6"/>
  <c r="AL293" i="6"/>
  <c r="AL316" i="6"/>
  <c r="AL273" i="6"/>
  <c r="AL286" i="6"/>
  <c r="AL268" i="6"/>
  <c r="AL274" i="6"/>
  <c r="AL278" i="6"/>
  <c r="AL282" i="6"/>
  <c r="AL284" i="6"/>
  <c r="AL287" i="6"/>
  <c r="AL291" i="6"/>
  <c r="AL295" i="6"/>
  <c r="AL299" i="6"/>
  <c r="AL303" i="6"/>
  <c r="AL306" i="6"/>
  <c r="AL310" i="6"/>
  <c r="AL314" i="6"/>
  <c r="AL324" i="6"/>
  <c r="AL328" i="6"/>
  <c r="AL332" i="6"/>
  <c r="AL336" i="6"/>
  <c r="AL340" i="6"/>
  <c r="AL344" i="6"/>
  <c r="AK283" i="6"/>
  <c r="W1" i="10" l="1"/>
  <c r="AG1" i="10"/>
  <c r="AE107" i="5" l="1"/>
  <c r="V107" i="5"/>
  <c r="AG107" i="5" s="1"/>
  <c r="AE106" i="5"/>
  <c r="V106" i="5"/>
  <c r="AG106" i="5" s="1"/>
  <c r="AE105" i="5"/>
  <c r="V105" i="5"/>
  <c r="AE104" i="5"/>
  <c r="V104" i="5"/>
  <c r="AG104" i="5" s="1"/>
  <c r="AE103" i="5"/>
  <c r="V103" i="5"/>
  <c r="AG103" i="5" s="1"/>
  <c r="AE102" i="5"/>
  <c r="V102" i="5"/>
  <c r="AG102" i="5" s="1"/>
  <c r="AE101" i="5"/>
  <c r="V101" i="5"/>
  <c r="AE100" i="5"/>
  <c r="V100" i="5"/>
  <c r="AG100" i="5" s="1"/>
  <c r="AE99" i="5"/>
  <c r="V99" i="5"/>
  <c r="AG99" i="5" s="1"/>
  <c r="AE98" i="5"/>
  <c r="V98" i="5"/>
  <c r="AG98" i="5" s="1"/>
  <c r="AE97" i="5"/>
  <c r="V97" i="5"/>
  <c r="AG97" i="5" s="1"/>
  <c r="AE96" i="5"/>
  <c r="V96" i="5"/>
  <c r="AG96" i="5" s="1"/>
  <c r="AE95" i="5"/>
  <c r="V95" i="5"/>
  <c r="AG95" i="5" s="1"/>
  <c r="AE94" i="5"/>
  <c r="V94" i="5"/>
  <c r="AG94" i="5" s="1"/>
  <c r="AE93" i="5"/>
  <c r="V93" i="5"/>
  <c r="AG93" i="5" s="1"/>
  <c r="AE92" i="5"/>
  <c r="V92" i="5"/>
  <c r="AG92" i="5" s="1"/>
  <c r="AE91" i="5"/>
  <c r="V91" i="5"/>
  <c r="AG91" i="5" s="1"/>
  <c r="AE90" i="5"/>
  <c r="V90" i="5"/>
  <c r="AG90" i="5" s="1"/>
  <c r="AE89" i="5"/>
  <c r="V89" i="5"/>
  <c r="AG89" i="5" s="1"/>
  <c r="AE88" i="5"/>
  <c r="V88" i="5"/>
  <c r="AG88" i="5" s="1"/>
  <c r="AE87" i="5"/>
  <c r="V87" i="5"/>
  <c r="AG87" i="5" s="1"/>
  <c r="AE86" i="5"/>
  <c r="V86" i="5"/>
  <c r="AG86" i="5" s="1"/>
  <c r="AE85" i="5"/>
  <c r="V85" i="5"/>
  <c r="AG85" i="5" s="1"/>
  <c r="AE84" i="5"/>
  <c r="V84" i="5"/>
  <c r="AG84" i="5" s="1"/>
  <c r="AE83" i="5"/>
  <c r="V83" i="5"/>
  <c r="AG83" i="5" s="1"/>
  <c r="AE82" i="5"/>
  <c r="V82" i="5"/>
  <c r="AG82" i="5" s="1"/>
  <c r="AE81" i="5"/>
  <c r="V81" i="5"/>
  <c r="AG81" i="5" s="1"/>
  <c r="AE80" i="5"/>
  <c r="V80" i="5"/>
  <c r="AE79" i="5"/>
  <c r="V79" i="5"/>
  <c r="AE78" i="5"/>
  <c r="V78" i="5"/>
  <c r="AE77" i="5"/>
  <c r="V77" i="5"/>
  <c r="AE76" i="5"/>
  <c r="V76" i="5"/>
  <c r="AE75" i="5"/>
  <c r="V75" i="5"/>
  <c r="AE74" i="5"/>
  <c r="V74" i="5"/>
  <c r="AE73" i="5"/>
  <c r="V73" i="5"/>
  <c r="AE72" i="5"/>
  <c r="V72" i="5"/>
  <c r="AE71" i="5"/>
  <c r="V71" i="5"/>
  <c r="AE70" i="5"/>
  <c r="V70" i="5"/>
  <c r="AE69" i="5"/>
  <c r="V69" i="5"/>
  <c r="AG69" i="5" s="1"/>
  <c r="AE68" i="5"/>
  <c r="V68" i="5"/>
  <c r="AE67" i="5"/>
  <c r="V67" i="5"/>
  <c r="AE66" i="5"/>
  <c r="V66" i="5"/>
  <c r="AE65" i="5"/>
  <c r="V65" i="5"/>
  <c r="AG65" i="5" s="1"/>
  <c r="AE64" i="5"/>
  <c r="V64" i="5"/>
  <c r="AE63" i="5"/>
  <c r="V63" i="5"/>
  <c r="AE62" i="5"/>
  <c r="V62" i="5"/>
  <c r="AE61" i="5"/>
  <c r="V61" i="5"/>
  <c r="W61" i="5" s="1"/>
  <c r="AE60" i="5"/>
  <c r="V60" i="5"/>
  <c r="AG60" i="5" s="1"/>
  <c r="AE59" i="5"/>
  <c r="V59" i="5"/>
  <c r="AG59" i="5" s="1"/>
  <c r="AE58" i="5"/>
  <c r="V58" i="5"/>
  <c r="AG58" i="5" s="1"/>
  <c r="AE57" i="5"/>
  <c r="V57" i="5"/>
  <c r="AG57" i="5" s="1"/>
  <c r="AE56" i="5"/>
  <c r="V56" i="5"/>
  <c r="AG56" i="5" s="1"/>
  <c r="AE55" i="5"/>
  <c r="V55" i="5"/>
  <c r="AG55" i="5" s="1"/>
  <c r="AE54" i="5"/>
  <c r="V54" i="5"/>
  <c r="AG54" i="5" s="1"/>
  <c r="AE53" i="5"/>
  <c r="V53" i="5"/>
  <c r="AG53" i="5" s="1"/>
  <c r="AE52" i="5"/>
  <c r="V52" i="5"/>
  <c r="AG52" i="5" s="1"/>
  <c r="AE51" i="5"/>
  <c r="V51" i="5"/>
  <c r="AG51" i="5" s="1"/>
  <c r="AE50" i="5"/>
  <c r="V50" i="5"/>
  <c r="AG50" i="5" s="1"/>
  <c r="AE49" i="5"/>
  <c r="V49" i="5"/>
  <c r="AG49" i="5" s="1"/>
  <c r="AE48" i="5"/>
  <c r="V48" i="5"/>
  <c r="AG48" i="5" s="1"/>
  <c r="AE47" i="5"/>
  <c r="V47" i="5"/>
  <c r="AG47" i="5" s="1"/>
  <c r="AE46" i="5"/>
  <c r="V46" i="5"/>
  <c r="AG46" i="5" s="1"/>
  <c r="AE45" i="5"/>
  <c r="V45" i="5"/>
  <c r="AG45" i="5" s="1"/>
  <c r="AE44" i="5"/>
  <c r="V44" i="5"/>
  <c r="AG44" i="5" s="1"/>
  <c r="AE43" i="5"/>
  <c r="V43" i="5"/>
  <c r="AG43" i="5" s="1"/>
  <c r="AE42" i="5"/>
  <c r="V42" i="5"/>
  <c r="AG42" i="5" s="1"/>
  <c r="AE41" i="5"/>
  <c r="V41" i="5"/>
  <c r="AG41" i="5" s="1"/>
  <c r="AE40" i="5"/>
  <c r="V40" i="5"/>
  <c r="AG40" i="5" s="1"/>
  <c r="AE39" i="5"/>
  <c r="V39" i="5"/>
  <c r="AG39" i="5" s="1"/>
  <c r="AE38" i="5"/>
  <c r="V38" i="5"/>
  <c r="AG38" i="5" s="1"/>
  <c r="AE37" i="5"/>
  <c r="V37" i="5"/>
  <c r="AG37" i="5" s="1"/>
  <c r="AE36" i="5"/>
  <c r="V36" i="5"/>
  <c r="AG36" i="5" s="1"/>
  <c r="AE35" i="5"/>
  <c r="V35" i="5"/>
  <c r="AG35" i="5" s="1"/>
  <c r="AE34" i="5"/>
  <c r="V34" i="5"/>
  <c r="AG34" i="5" s="1"/>
  <c r="AE33" i="5"/>
  <c r="V33" i="5"/>
  <c r="AG33" i="5" s="1"/>
  <c r="AE32" i="5"/>
  <c r="V32" i="5"/>
  <c r="AG32" i="5" s="1"/>
  <c r="AE31" i="5"/>
  <c r="V31" i="5"/>
  <c r="AG31" i="5" s="1"/>
  <c r="AE30" i="5"/>
  <c r="V30" i="5"/>
  <c r="AG30" i="5" s="1"/>
  <c r="AE29" i="5"/>
  <c r="V29" i="5"/>
  <c r="AG29" i="5" s="1"/>
  <c r="AE28" i="5"/>
  <c r="V28" i="5"/>
  <c r="AG28" i="5" s="1"/>
  <c r="AE27" i="5"/>
  <c r="U27" i="5"/>
  <c r="T27" i="5"/>
  <c r="AE26" i="5"/>
  <c r="V26" i="5"/>
  <c r="W26" i="5" s="1"/>
  <c r="AE25" i="5"/>
  <c r="V25" i="5"/>
  <c r="W25" i="5" s="1"/>
  <c r="AE24" i="5"/>
  <c r="V24" i="5"/>
  <c r="W24" i="5" s="1"/>
  <c r="AE23" i="5"/>
  <c r="V23" i="5"/>
  <c r="W23" i="5" s="1"/>
  <c r="AE22" i="5"/>
  <c r="V22" i="5"/>
  <c r="W22" i="5" s="1"/>
  <c r="AE21" i="5"/>
  <c r="V21" i="5"/>
  <c r="W21" i="5" s="1"/>
  <c r="AE20" i="5"/>
  <c r="V20" i="5"/>
  <c r="AE19" i="5"/>
  <c r="V19" i="5"/>
  <c r="AE18" i="5"/>
  <c r="V18" i="5"/>
  <c r="AG18" i="5" s="1"/>
  <c r="AE17" i="5"/>
  <c r="V17" i="5"/>
  <c r="AE16" i="5"/>
  <c r="W16" i="5"/>
  <c r="V16" i="5"/>
  <c r="AE15" i="5"/>
  <c r="V15" i="5"/>
  <c r="AE14" i="5"/>
  <c r="V14" i="5"/>
  <c r="AE13" i="5"/>
  <c r="V13" i="5"/>
  <c r="AE12" i="5"/>
  <c r="V12" i="5"/>
  <c r="AE11" i="5"/>
  <c r="V11" i="5"/>
  <c r="AE10" i="5"/>
  <c r="V10" i="5"/>
  <c r="AE9" i="5"/>
  <c r="V9" i="5"/>
  <c r="AE8" i="5"/>
  <c r="V8" i="5"/>
  <c r="AE7" i="5"/>
  <c r="V7" i="5"/>
  <c r="AE6" i="5"/>
  <c r="V6" i="5"/>
  <c r="AE5" i="5"/>
  <c r="V5" i="5"/>
  <c r="AE4" i="5"/>
  <c r="V4" i="5"/>
  <c r="AE3" i="5"/>
  <c r="V3" i="5"/>
  <c r="AD1" i="5"/>
  <c r="AC1" i="5"/>
  <c r="AB1" i="5"/>
  <c r="AA1" i="5"/>
  <c r="Y1" i="5"/>
  <c r="AE649" i="4"/>
  <c r="V649" i="4"/>
  <c r="AE648" i="4"/>
  <c r="V648" i="4"/>
  <c r="AG648" i="4" s="1"/>
  <c r="AE647" i="4"/>
  <c r="V647" i="4"/>
  <c r="AE646" i="4"/>
  <c r="V646" i="4"/>
  <c r="AG646" i="4" s="1"/>
  <c r="AE645" i="4"/>
  <c r="V645" i="4"/>
  <c r="AE644" i="4"/>
  <c r="V644" i="4"/>
  <c r="AG644" i="4" s="1"/>
  <c r="AE643" i="4"/>
  <c r="V643" i="4"/>
  <c r="AE642" i="4"/>
  <c r="V642" i="4"/>
  <c r="AG642" i="4" s="1"/>
  <c r="AE641" i="4"/>
  <c r="V641" i="4"/>
  <c r="AE640" i="4"/>
  <c r="V640" i="4"/>
  <c r="AG640" i="4" s="1"/>
  <c r="AE639" i="4"/>
  <c r="V639" i="4"/>
  <c r="AE638" i="4"/>
  <c r="V638" i="4"/>
  <c r="AG638" i="4" s="1"/>
  <c r="AE637" i="4"/>
  <c r="V637" i="4"/>
  <c r="AE636" i="4"/>
  <c r="V636" i="4"/>
  <c r="AG636" i="4" s="1"/>
  <c r="AE635" i="4"/>
  <c r="V635" i="4"/>
  <c r="AE634" i="4"/>
  <c r="V634" i="4"/>
  <c r="AG634" i="4" s="1"/>
  <c r="AE633" i="4"/>
  <c r="V633" i="4"/>
  <c r="AE632" i="4"/>
  <c r="V632" i="4"/>
  <c r="AG632" i="4" s="1"/>
  <c r="AE631" i="4"/>
  <c r="V631" i="4"/>
  <c r="AE630" i="4"/>
  <c r="V630" i="4"/>
  <c r="AG630" i="4" s="1"/>
  <c r="AE629" i="4"/>
  <c r="V629" i="4"/>
  <c r="AE628" i="4"/>
  <c r="V628" i="4"/>
  <c r="AG628" i="4" s="1"/>
  <c r="AE627" i="4"/>
  <c r="V627" i="4"/>
  <c r="AE626" i="4"/>
  <c r="V626" i="4"/>
  <c r="AG626" i="4" s="1"/>
  <c r="AE625" i="4"/>
  <c r="V625" i="4"/>
  <c r="AE624" i="4"/>
  <c r="V624" i="4"/>
  <c r="AG624" i="4" s="1"/>
  <c r="AE623" i="4"/>
  <c r="V623" i="4"/>
  <c r="AE622" i="4"/>
  <c r="V622" i="4"/>
  <c r="AE621" i="4"/>
  <c r="V621" i="4"/>
  <c r="AE620" i="4"/>
  <c r="V620" i="4"/>
  <c r="AE619" i="4"/>
  <c r="V619" i="4"/>
  <c r="AE618" i="4"/>
  <c r="V618" i="4"/>
  <c r="AE617" i="4"/>
  <c r="V617" i="4"/>
  <c r="AE616" i="4"/>
  <c r="V616" i="4"/>
  <c r="AE615" i="4"/>
  <c r="V615" i="4"/>
  <c r="AE614" i="4"/>
  <c r="V614" i="4"/>
  <c r="AE613" i="4"/>
  <c r="V613" i="4"/>
  <c r="AE612" i="4"/>
  <c r="V612" i="4"/>
  <c r="AE611" i="4"/>
  <c r="V611" i="4"/>
  <c r="AE610" i="4"/>
  <c r="V610" i="4"/>
  <c r="AE609" i="4"/>
  <c r="V609" i="4"/>
  <c r="AE608" i="4"/>
  <c r="V608" i="4"/>
  <c r="AE607" i="4"/>
  <c r="V607" i="4"/>
  <c r="AE606" i="4"/>
  <c r="V606" i="4"/>
  <c r="AE605" i="4"/>
  <c r="V605" i="4"/>
  <c r="AE604" i="4"/>
  <c r="V604" i="4"/>
  <c r="AE603" i="4"/>
  <c r="V603" i="4"/>
  <c r="AE602" i="4"/>
  <c r="V602" i="4"/>
  <c r="AE601" i="4"/>
  <c r="V601" i="4"/>
  <c r="AE600" i="4"/>
  <c r="V600" i="4"/>
  <c r="AE599" i="4"/>
  <c r="V599" i="4"/>
  <c r="AE598" i="4"/>
  <c r="V598" i="4"/>
  <c r="AE597" i="4"/>
  <c r="V597" i="4"/>
  <c r="W597" i="4" s="1"/>
  <c r="AE596" i="4"/>
  <c r="W596" i="4"/>
  <c r="V596" i="4"/>
  <c r="AE595" i="4"/>
  <c r="V595" i="4"/>
  <c r="AE594" i="4"/>
  <c r="V594" i="4"/>
  <c r="AE593" i="4"/>
  <c r="V593" i="4"/>
  <c r="AE592" i="4"/>
  <c r="V592" i="4"/>
  <c r="W592" i="4" s="1"/>
  <c r="AE591" i="4"/>
  <c r="V591" i="4"/>
  <c r="AE590" i="4"/>
  <c r="V590" i="4"/>
  <c r="AE589" i="4"/>
  <c r="V589" i="4"/>
  <c r="AE588" i="4"/>
  <c r="V588" i="4"/>
  <c r="W588" i="4" s="1"/>
  <c r="AE587" i="4"/>
  <c r="V587" i="4"/>
  <c r="AE586" i="4"/>
  <c r="V586" i="4"/>
  <c r="AE585" i="4"/>
  <c r="V585" i="4"/>
  <c r="AE584" i="4"/>
  <c r="V584" i="4"/>
  <c r="AE583" i="4"/>
  <c r="V583" i="4"/>
  <c r="AE582" i="4"/>
  <c r="V582" i="4"/>
  <c r="W582" i="4" s="1"/>
  <c r="AE581" i="4"/>
  <c r="V581" i="4"/>
  <c r="AE580" i="4"/>
  <c r="V580" i="4"/>
  <c r="AG580" i="4" s="1"/>
  <c r="AE579" i="4"/>
  <c r="V579" i="4"/>
  <c r="AE578" i="4"/>
  <c r="V578" i="4"/>
  <c r="AE577" i="4"/>
  <c r="V577" i="4"/>
  <c r="AE576" i="4"/>
  <c r="V576" i="4"/>
  <c r="AE575" i="4"/>
  <c r="V575" i="4"/>
  <c r="AE574" i="4"/>
  <c r="V574" i="4"/>
  <c r="AE573" i="4"/>
  <c r="V573" i="4"/>
  <c r="AE572" i="4"/>
  <c r="V572" i="4"/>
  <c r="AE571" i="4"/>
  <c r="V571" i="4"/>
  <c r="AE570" i="4"/>
  <c r="V570" i="4"/>
  <c r="AE569" i="4"/>
  <c r="V569" i="4"/>
  <c r="AE568" i="4"/>
  <c r="V568" i="4"/>
  <c r="AG568" i="4" s="1"/>
  <c r="AE567" i="4"/>
  <c r="V567" i="4"/>
  <c r="AE566" i="4"/>
  <c r="V566" i="4"/>
  <c r="AE565" i="4"/>
  <c r="V565" i="4"/>
  <c r="AE564" i="4"/>
  <c r="V564" i="4"/>
  <c r="AG564" i="4" s="1"/>
  <c r="AE563" i="4"/>
  <c r="V563" i="4"/>
  <c r="AE562" i="4"/>
  <c r="V562" i="4"/>
  <c r="AG562" i="4" s="1"/>
  <c r="AE561" i="4"/>
  <c r="V561" i="4"/>
  <c r="AE560" i="4"/>
  <c r="W560" i="4"/>
  <c r="V560" i="4"/>
  <c r="AE559" i="4"/>
  <c r="V559" i="4"/>
  <c r="AE558" i="4"/>
  <c r="V558" i="4"/>
  <c r="AE557" i="4"/>
  <c r="V557" i="4"/>
  <c r="AE556" i="4"/>
  <c r="V556" i="4"/>
  <c r="W556" i="4" s="1"/>
  <c r="AE555" i="4"/>
  <c r="V555" i="4"/>
  <c r="AE554" i="4"/>
  <c r="V554" i="4"/>
  <c r="AE553" i="4"/>
  <c r="V553" i="4"/>
  <c r="AE552" i="4"/>
  <c r="V552" i="4"/>
  <c r="W552" i="4" s="1"/>
  <c r="AE551" i="4"/>
  <c r="V551" i="4"/>
  <c r="AE550" i="4"/>
  <c r="V550" i="4"/>
  <c r="W550" i="4" s="1"/>
  <c r="AE549" i="4"/>
  <c r="V549" i="4"/>
  <c r="AE548" i="4"/>
  <c r="V548" i="4"/>
  <c r="AE547" i="4"/>
  <c r="V547" i="4"/>
  <c r="AE546" i="4"/>
  <c r="V546" i="4"/>
  <c r="AE545" i="4"/>
  <c r="V545" i="4"/>
  <c r="AE544" i="4"/>
  <c r="V544" i="4"/>
  <c r="W544" i="4" s="1"/>
  <c r="AE543" i="4"/>
  <c r="V543" i="4"/>
  <c r="AE542" i="4"/>
  <c r="V542" i="4"/>
  <c r="AE541" i="4"/>
  <c r="V541" i="4"/>
  <c r="AE540" i="4"/>
  <c r="V540" i="4"/>
  <c r="AE539" i="4"/>
  <c r="V539" i="4"/>
  <c r="AE538" i="4"/>
  <c r="V538" i="4"/>
  <c r="AE537" i="4"/>
  <c r="V537" i="4"/>
  <c r="AE536" i="4"/>
  <c r="V536" i="4"/>
  <c r="AE535" i="4"/>
  <c r="V535" i="4"/>
  <c r="AE534" i="4"/>
  <c r="V534" i="4"/>
  <c r="AG534" i="4" s="1"/>
  <c r="AE533" i="4"/>
  <c r="V533" i="4"/>
  <c r="AE532" i="4"/>
  <c r="V532" i="4"/>
  <c r="AE531" i="4"/>
  <c r="V531" i="4"/>
  <c r="AE530" i="4"/>
  <c r="V530" i="4"/>
  <c r="W530" i="4" s="1"/>
  <c r="AE529" i="4"/>
  <c r="V529" i="4"/>
  <c r="W529" i="4" s="1"/>
  <c r="AE528" i="4"/>
  <c r="V528" i="4"/>
  <c r="W528" i="4" s="1"/>
  <c r="AE527" i="4"/>
  <c r="V527" i="4"/>
  <c r="W527" i="4" s="1"/>
  <c r="AE526" i="4"/>
  <c r="V526" i="4"/>
  <c r="AG526" i="4" s="1"/>
  <c r="AE525" i="4"/>
  <c r="V525" i="4"/>
  <c r="W525" i="4" s="1"/>
  <c r="AE524" i="4"/>
  <c r="V524" i="4"/>
  <c r="AE523" i="4"/>
  <c r="V523" i="4"/>
  <c r="AE522" i="4"/>
  <c r="V522" i="4"/>
  <c r="AE521" i="4"/>
  <c r="V521" i="4"/>
  <c r="AE520" i="4"/>
  <c r="V520" i="4"/>
  <c r="W520" i="4" s="1"/>
  <c r="AE519" i="4"/>
  <c r="V519" i="4"/>
  <c r="AE518" i="4"/>
  <c r="V518" i="4"/>
  <c r="AE517" i="4"/>
  <c r="V517" i="4"/>
  <c r="AE516" i="4"/>
  <c r="V516" i="4"/>
  <c r="W516" i="4" s="1"/>
  <c r="AE515" i="4"/>
  <c r="V515" i="4"/>
  <c r="W515" i="4" s="1"/>
  <c r="AE514" i="4"/>
  <c r="V514" i="4"/>
  <c r="AE513" i="4"/>
  <c r="V513" i="4"/>
  <c r="AG513" i="4" s="1"/>
  <c r="AE512" i="4"/>
  <c r="V512" i="4"/>
  <c r="W512" i="4" s="1"/>
  <c r="AE511" i="4"/>
  <c r="V511" i="4"/>
  <c r="W511" i="4" s="1"/>
  <c r="AE510" i="4"/>
  <c r="V510" i="4"/>
  <c r="AE509" i="4"/>
  <c r="V509" i="4"/>
  <c r="AE508" i="4"/>
  <c r="V508" i="4"/>
  <c r="AE507" i="4"/>
  <c r="V507" i="4"/>
  <c r="AE506" i="4"/>
  <c r="V506" i="4"/>
  <c r="W506" i="4" s="1"/>
  <c r="AE505" i="4"/>
  <c r="V505" i="4"/>
  <c r="W505" i="4" s="1"/>
  <c r="AE504" i="4"/>
  <c r="V504" i="4"/>
  <c r="AE503" i="4"/>
  <c r="V503" i="4"/>
  <c r="AE502" i="4"/>
  <c r="V502" i="4"/>
  <c r="W502" i="4" s="1"/>
  <c r="AE501" i="4"/>
  <c r="V501" i="4"/>
  <c r="AG501" i="4" s="1"/>
  <c r="AE500" i="4"/>
  <c r="V500" i="4"/>
  <c r="AE499" i="4"/>
  <c r="V499" i="4"/>
  <c r="AE498" i="4"/>
  <c r="V498" i="4"/>
  <c r="W498" i="4" s="1"/>
  <c r="AE497" i="4"/>
  <c r="V497" i="4"/>
  <c r="AG497" i="4" s="1"/>
  <c r="AE496" i="4"/>
  <c r="V496" i="4"/>
  <c r="AE495" i="4"/>
  <c r="V495" i="4"/>
  <c r="AE494" i="4"/>
  <c r="V494" i="4"/>
  <c r="W494" i="4" s="1"/>
  <c r="AE493" i="4"/>
  <c r="W493" i="4"/>
  <c r="V493" i="4"/>
  <c r="AG493" i="4" s="1"/>
  <c r="AE492" i="4"/>
  <c r="V492" i="4"/>
  <c r="AE491" i="4"/>
  <c r="V491" i="4"/>
  <c r="AE490" i="4"/>
  <c r="V490" i="4"/>
  <c r="W490" i="4" s="1"/>
  <c r="AE489" i="4"/>
  <c r="V489" i="4"/>
  <c r="AE488" i="4"/>
  <c r="V488" i="4"/>
  <c r="AE487" i="4"/>
  <c r="V487" i="4"/>
  <c r="AE486" i="4"/>
  <c r="V486" i="4"/>
  <c r="W486" i="4" s="1"/>
  <c r="AE485" i="4"/>
  <c r="V485" i="4"/>
  <c r="AE484" i="4"/>
  <c r="V484" i="4"/>
  <c r="AE483" i="4"/>
  <c r="V483" i="4"/>
  <c r="AE482" i="4"/>
  <c r="V482" i="4"/>
  <c r="AE481" i="4"/>
  <c r="V481" i="4"/>
  <c r="AE480" i="4"/>
  <c r="V480" i="4"/>
  <c r="AE479" i="4"/>
  <c r="V479" i="4"/>
  <c r="AE478" i="4"/>
  <c r="V478" i="4"/>
  <c r="AE477" i="4"/>
  <c r="V477" i="4"/>
  <c r="AE476" i="4"/>
  <c r="V476" i="4"/>
  <c r="AE475" i="4"/>
  <c r="V475" i="4"/>
  <c r="AE474" i="4"/>
  <c r="V474" i="4"/>
  <c r="AE473" i="4"/>
  <c r="V473" i="4"/>
  <c r="AE472" i="4"/>
  <c r="V472" i="4"/>
  <c r="W472" i="4" s="1"/>
  <c r="AE471" i="4"/>
  <c r="V471" i="4"/>
  <c r="W471" i="4" s="1"/>
  <c r="AE470" i="4"/>
  <c r="V470" i="4"/>
  <c r="AE469" i="4"/>
  <c r="V469" i="4"/>
  <c r="AE468" i="4"/>
  <c r="V468" i="4"/>
  <c r="W468" i="4" s="1"/>
  <c r="AE467" i="4"/>
  <c r="V467" i="4"/>
  <c r="AE466" i="4"/>
  <c r="V466" i="4"/>
  <c r="AE465" i="4"/>
  <c r="V465" i="4"/>
  <c r="AE464" i="4"/>
  <c r="V464" i="4"/>
  <c r="W464" i="4" s="1"/>
  <c r="AE463" i="4"/>
  <c r="V463" i="4"/>
  <c r="AE462" i="4"/>
  <c r="V462" i="4"/>
  <c r="AE461" i="4"/>
  <c r="V461" i="4"/>
  <c r="AE460" i="4"/>
  <c r="V460" i="4"/>
  <c r="W460" i="4" s="1"/>
  <c r="AE459" i="4"/>
  <c r="V459" i="4"/>
  <c r="AE458" i="4"/>
  <c r="V458" i="4"/>
  <c r="AE457" i="4"/>
  <c r="V457" i="4"/>
  <c r="AE456" i="4"/>
  <c r="V456" i="4"/>
  <c r="W456" i="4" s="1"/>
  <c r="AE455" i="4"/>
  <c r="V455" i="4"/>
  <c r="W455" i="4" s="1"/>
  <c r="AE454" i="4"/>
  <c r="V454" i="4"/>
  <c r="AE453" i="4"/>
  <c r="V453" i="4"/>
  <c r="AE452" i="4"/>
  <c r="V452" i="4"/>
  <c r="W452" i="4" s="1"/>
  <c r="AE451" i="4"/>
  <c r="V451" i="4"/>
  <c r="AE450" i="4"/>
  <c r="V450" i="4"/>
  <c r="AE449" i="4"/>
  <c r="V449" i="4"/>
  <c r="AE448" i="4"/>
  <c r="V448" i="4"/>
  <c r="W448" i="4" s="1"/>
  <c r="AE447" i="4"/>
  <c r="V447" i="4"/>
  <c r="AE446" i="4"/>
  <c r="V446" i="4"/>
  <c r="AE445" i="4"/>
  <c r="V445" i="4"/>
  <c r="AE444" i="4"/>
  <c r="V444" i="4"/>
  <c r="W444" i="4" s="1"/>
  <c r="AE443" i="4"/>
  <c r="V443" i="4"/>
  <c r="AE442" i="4"/>
  <c r="V442" i="4"/>
  <c r="AE441" i="4"/>
  <c r="V441" i="4"/>
  <c r="AE440" i="4"/>
  <c r="V440" i="4"/>
  <c r="W440" i="4" s="1"/>
  <c r="AE439" i="4"/>
  <c r="V439" i="4"/>
  <c r="AE438" i="4"/>
  <c r="V438" i="4"/>
  <c r="AE437" i="4"/>
  <c r="V437" i="4"/>
  <c r="AE436" i="4"/>
  <c r="V436" i="4"/>
  <c r="W436" i="4" s="1"/>
  <c r="AE435" i="4"/>
  <c r="V435" i="4"/>
  <c r="AE434" i="4"/>
  <c r="V434" i="4"/>
  <c r="AE433" i="4"/>
  <c r="V433" i="4"/>
  <c r="AE432" i="4"/>
  <c r="V432" i="4"/>
  <c r="W432" i="4" s="1"/>
  <c r="AE431" i="4"/>
  <c r="V431" i="4"/>
  <c r="AE430" i="4"/>
  <c r="V430" i="4"/>
  <c r="AE429" i="4"/>
  <c r="V429" i="4"/>
  <c r="AE428" i="4"/>
  <c r="V428" i="4"/>
  <c r="W428" i="4" s="1"/>
  <c r="AE427" i="4"/>
  <c r="V427" i="4"/>
  <c r="AG427" i="4" s="1"/>
  <c r="AE426" i="4"/>
  <c r="V426" i="4"/>
  <c r="AE425" i="4"/>
  <c r="V425" i="4"/>
  <c r="AE424" i="4"/>
  <c r="V424" i="4"/>
  <c r="W424" i="4" s="1"/>
  <c r="AE423" i="4"/>
  <c r="V423" i="4"/>
  <c r="AE422" i="4"/>
  <c r="V422" i="4"/>
  <c r="AE421" i="4"/>
  <c r="V421" i="4"/>
  <c r="AE420" i="4"/>
  <c r="V420" i="4"/>
  <c r="W420" i="4" s="1"/>
  <c r="AE419" i="4"/>
  <c r="V419" i="4"/>
  <c r="AG419" i="4" s="1"/>
  <c r="AE418" i="4"/>
  <c r="V418" i="4"/>
  <c r="AG418" i="4" s="1"/>
  <c r="AE417" i="4"/>
  <c r="V417" i="4"/>
  <c r="AE416" i="4"/>
  <c r="V416" i="4"/>
  <c r="W416" i="4" s="1"/>
  <c r="AE415" i="4"/>
  <c r="V415" i="4"/>
  <c r="AG415" i="4" s="1"/>
  <c r="AE414" i="4"/>
  <c r="V414" i="4"/>
  <c r="AE413" i="4"/>
  <c r="V413" i="4"/>
  <c r="AE412" i="4"/>
  <c r="V412" i="4"/>
  <c r="W412" i="4" s="1"/>
  <c r="AE411" i="4"/>
  <c r="W411" i="4"/>
  <c r="V411" i="4"/>
  <c r="AE410" i="4"/>
  <c r="V410" i="4"/>
  <c r="AE409" i="4"/>
  <c r="V409" i="4"/>
  <c r="AE408" i="4"/>
  <c r="V408" i="4"/>
  <c r="W408" i="4" s="1"/>
  <c r="AE407" i="4"/>
  <c r="V407" i="4"/>
  <c r="AE406" i="4"/>
  <c r="V406" i="4"/>
  <c r="AE405" i="4"/>
  <c r="V405" i="4"/>
  <c r="AE404" i="4"/>
  <c r="V404" i="4"/>
  <c r="W404" i="4" s="1"/>
  <c r="AE403" i="4"/>
  <c r="V403" i="4"/>
  <c r="AE402" i="4"/>
  <c r="V402" i="4"/>
  <c r="AE401" i="4"/>
  <c r="V401" i="4"/>
  <c r="AE400" i="4"/>
  <c r="V400" i="4"/>
  <c r="W400" i="4" s="1"/>
  <c r="AE399" i="4"/>
  <c r="V399" i="4"/>
  <c r="AE398" i="4"/>
  <c r="V398" i="4"/>
  <c r="AE397" i="4"/>
  <c r="V397" i="4"/>
  <c r="AE396" i="4"/>
  <c r="V396" i="4"/>
  <c r="W396" i="4" s="1"/>
  <c r="AE395" i="4"/>
  <c r="V395" i="4"/>
  <c r="W395" i="4" s="1"/>
  <c r="AE394" i="4"/>
  <c r="V394" i="4"/>
  <c r="AE393" i="4"/>
  <c r="V393" i="4"/>
  <c r="AE392" i="4"/>
  <c r="V392" i="4"/>
  <c r="W392" i="4" s="1"/>
  <c r="AE391" i="4"/>
  <c r="V391" i="4"/>
  <c r="AE390" i="4"/>
  <c r="V390" i="4"/>
  <c r="AE389" i="4"/>
  <c r="V389" i="4"/>
  <c r="AE388" i="4"/>
  <c r="V388" i="4"/>
  <c r="W388" i="4" s="1"/>
  <c r="AE387" i="4"/>
  <c r="V387" i="4"/>
  <c r="AE386" i="4"/>
  <c r="V386" i="4"/>
  <c r="AE385" i="4"/>
  <c r="V385" i="4"/>
  <c r="AE384" i="4"/>
  <c r="V384" i="4"/>
  <c r="W384" i="4" s="1"/>
  <c r="AE383" i="4"/>
  <c r="V383" i="4"/>
  <c r="AE382" i="4"/>
  <c r="V382" i="4"/>
  <c r="AE381" i="4"/>
  <c r="V381" i="4"/>
  <c r="AE380" i="4"/>
  <c r="V380" i="4"/>
  <c r="W380" i="4" s="1"/>
  <c r="AE379" i="4"/>
  <c r="V379" i="4"/>
  <c r="W379" i="4" s="1"/>
  <c r="AE378" i="4"/>
  <c r="V378" i="4"/>
  <c r="AE377" i="4"/>
  <c r="V377" i="4"/>
  <c r="AE376" i="4"/>
  <c r="V376" i="4"/>
  <c r="W376" i="4" s="1"/>
  <c r="AE375" i="4"/>
  <c r="V375" i="4"/>
  <c r="AE374" i="4"/>
  <c r="V374" i="4"/>
  <c r="AE373" i="4"/>
  <c r="V373" i="4"/>
  <c r="AE372" i="4"/>
  <c r="V372" i="4"/>
  <c r="W372" i="4" s="1"/>
  <c r="AE371" i="4"/>
  <c r="V371" i="4"/>
  <c r="W371" i="4" s="1"/>
  <c r="AE370" i="4"/>
  <c r="V370" i="4"/>
  <c r="AE369" i="4"/>
  <c r="V369" i="4"/>
  <c r="AE368" i="4"/>
  <c r="V368" i="4"/>
  <c r="W368" i="4" s="1"/>
  <c r="AE367" i="4"/>
  <c r="V367" i="4"/>
  <c r="AE366" i="4"/>
  <c r="V366" i="4"/>
  <c r="AE365" i="4"/>
  <c r="V365" i="4"/>
  <c r="AE364" i="4"/>
  <c r="V364" i="4"/>
  <c r="W364" i="4" s="1"/>
  <c r="AE363" i="4"/>
  <c r="V363" i="4"/>
  <c r="W363" i="4" s="1"/>
  <c r="AE362" i="4"/>
  <c r="V362" i="4"/>
  <c r="AE361" i="4"/>
  <c r="V361" i="4"/>
  <c r="AE360" i="4"/>
  <c r="V360" i="4"/>
  <c r="W360" i="4" s="1"/>
  <c r="AE359" i="4"/>
  <c r="V359" i="4"/>
  <c r="AE358" i="4"/>
  <c r="V358" i="4"/>
  <c r="AE357" i="4"/>
  <c r="V357" i="4"/>
  <c r="AE356" i="4"/>
  <c r="V356" i="4"/>
  <c r="W356" i="4" s="1"/>
  <c r="AE355" i="4"/>
  <c r="V355" i="4"/>
  <c r="AE354" i="4"/>
  <c r="V354" i="4"/>
  <c r="AE353" i="4"/>
  <c r="V353" i="4"/>
  <c r="AE352" i="4"/>
  <c r="V352" i="4"/>
  <c r="W352" i="4" s="1"/>
  <c r="AE351" i="4"/>
  <c r="V351" i="4"/>
  <c r="AE350" i="4"/>
  <c r="V350" i="4"/>
  <c r="AE349" i="4"/>
  <c r="V349" i="4"/>
  <c r="AE348" i="4"/>
  <c r="V348" i="4"/>
  <c r="W348" i="4" s="1"/>
  <c r="AE347" i="4"/>
  <c r="V347" i="4"/>
  <c r="AE346" i="4"/>
  <c r="V346" i="4"/>
  <c r="AE345" i="4"/>
  <c r="V345" i="4"/>
  <c r="AE344" i="4"/>
  <c r="V344" i="4"/>
  <c r="AE343" i="4"/>
  <c r="V343" i="4"/>
  <c r="W343" i="4" s="1"/>
  <c r="AE342" i="4"/>
  <c r="V342" i="4"/>
  <c r="W342" i="4" s="1"/>
  <c r="AE341" i="4"/>
  <c r="V341" i="4"/>
  <c r="W341" i="4" s="1"/>
  <c r="AE340" i="4"/>
  <c r="V340" i="4"/>
  <c r="AE339" i="4"/>
  <c r="V339" i="4"/>
  <c r="W339" i="4" s="1"/>
  <c r="AE338" i="4"/>
  <c r="V338" i="4"/>
  <c r="W338" i="4" s="1"/>
  <c r="AE337" i="4"/>
  <c r="V337" i="4"/>
  <c r="W337" i="4" s="1"/>
  <c r="AE336" i="4"/>
  <c r="V336" i="4"/>
  <c r="AE335" i="4"/>
  <c r="V335" i="4"/>
  <c r="W335" i="4" s="1"/>
  <c r="AE334" i="4"/>
  <c r="V334" i="4"/>
  <c r="W334" i="4" s="1"/>
  <c r="AE333" i="4"/>
  <c r="V333" i="4"/>
  <c r="W333" i="4" s="1"/>
  <c r="AE332" i="4"/>
  <c r="V332" i="4"/>
  <c r="AE331" i="4"/>
  <c r="V331" i="4"/>
  <c r="W331" i="4" s="1"/>
  <c r="AE330" i="4"/>
  <c r="V330" i="4"/>
  <c r="W330" i="4" s="1"/>
  <c r="AE329" i="4"/>
  <c r="V329" i="4"/>
  <c r="W329" i="4" s="1"/>
  <c r="AE328" i="4"/>
  <c r="V328" i="4"/>
  <c r="W328" i="4" s="1"/>
  <c r="AE327" i="4"/>
  <c r="V327" i="4"/>
  <c r="W327" i="4" s="1"/>
  <c r="AE326" i="4"/>
  <c r="V326" i="4"/>
  <c r="W326" i="4" s="1"/>
  <c r="AE325" i="4"/>
  <c r="V325" i="4"/>
  <c r="W325" i="4" s="1"/>
  <c r="AE324" i="4"/>
  <c r="V324" i="4"/>
  <c r="W324" i="4" s="1"/>
  <c r="AE323" i="4"/>
  <c r="V323" i="4"/>
  <c r="W323" i="4" s="1"/>
  <c r="AE322" i="4"/>
  <c r="V322" i="4"/>
  <c r="W322" i="4" s="1"/>
  <c r="AE321" i="4"/>
  <c r="V321" i="4"/>
  <c r="W321" i="4" s="1"/>
  <c r="AE320" i="4"/>
  <c r="V320" i="4"/>
  <c r="W320" i="4" s="1"/>
  <c r="AE319" i="4"/>
  <c r="V319" i="4"/>
  <c r="W319" i="4" s="1"/>
  <c r="AE318" i="4"/>
  <c r="V318" i="4"/>
  <c r="W318" i="4" s="1"/>
  <c r="AE317" i="4"/>
  <c r="V317" i="4"/>
  <c r="W317" i="4" s="1"/>
  <c r="AE316" i="4"/>
  <c r="V316" i="4"/>
  <c r="W316" i="4" s="1"/>
  <c r="AE315" i="4"/>
  <c r="V315" i="4"/>
  <c r="W315" i="4" s="1"/>
  <c r="AE314" i="4"/>
  <c r="V314" i="4"/>
  <c r="W314" i="4" s="1"/>
  <c r="AE313" i="4"/>
  <c r="V313" i="4"/>
  <c r="W313" i="4" s="1"/>
  <c r="AE312" i="4"/>
  <c r="V312" i="4"/>
  <c r="W312" i="4" s="1"/>
  <c r="AE311" i="4"/>
  <c r="V311" i="4"/>
  <c r="W311" i="4" s="1"/>
  <c r="AE310" i="4"/>
  <c r="V310" i="4"/>
  <c r="W310" i="4" s="1"/>
  <c r="AE309" i="4"/>
  <c r="V309" i="4"/>
  <c r="W309" i="4" s="1"/>
  <c r="AE308" i="4"/>
  <c r="V308" i="4"/>
  <c r="W308" i="4" s="1"/>
  <c r="AE307" i="4"/>
  <c r="V307" i="4"/>
  <c r="W307" i="4" s="1"/>
  <c r="AE306" i="4"/>
  <c r="V306" i="4"/>
  <c r="W306" i="4" s="1"/>
  <c r="AE305" i="4"/>
  <c r="V305" i="4"/>
  <c r="W305" i="4" s="1"/>
  <c r="AE304" i="4"/>
  <c r="V304" i="4"/>
  <c r="W304" i="4" s="1"/>
  <c r="AE303" i="4"/>
  <c r="V303" i="4"/>
  <c r="W303" i="4" s="1"/>
  <c r="AE302" i="4"/>
  <c r="V302" i="4"/>
  <c r="W302" i="4" s="1"/>
  <c r="AE301" i="4"/>
  <c r="V301" i="4"/>
  <c r="W301" i="4" s="1"/>
  <c r="AE300" i="4"/>
  <c r="V300" i="4"/>
  <c r="W300" i="4" s="1"/>
  <c r="AE299" i="4"/>
  <c r="V299" i="4"/>
  <c r="W299" i="4" s="1"/>
  <c r="AE298" i="4"/>
  <c r="V298" i="4"/>
  <c r="W298" i="4" s="1"/>
  <c r="AE297" i="4"/>
  <c r="V297" i="4"/>
  <c r="W297" i="4" s="1"/>
  <c r="AE296" i="4"/>
  <c r="V296" i="4"/>
  <c r="W296" i="4" s="1"/>
  <c r="AE295" i="4"/>
  <c r="V295" i="4"/>
  <c r="W295" i="4" s="1"/>
  <c r="AE294" i="4"/>
  <c r="V294" i="4"/>
  <c r="W294" i="4" s="1"/>
  <c r="AE293" i="4"/>
  <c r="V293" i="4"/>
  <c r="W293" i="4" s="1"/>
  <c r="AE292" i="4"/>
  <c r="V292" i="4"/>
  <c r="W292" i="4" s="1"/>
  <c r="AE291" i="4"/>
  <c r="V291" i="4"/>
  <c r="W291" i="4" s="1"/>
  <c r="AE290" i="4"/>
  <c r="V290" i="4"/>
  <c r="W290" i="4" s="1"/>
  <c r="AE289" i="4"/>
  <c r="V289" i="4"/>
  <c r="W289" i="4" s="1"/>
  <c r="AE288" i="4"/>
  <c r="V288" i="4"/>
  <c r="W288" i="4" s="1"/>
  <c r="AE287" i="4"/>
  <c r="V287" i="4"/>
  <c r="W287" i="4" s="1"/>
  <c r="AE286" i="4"/>
  <c r="V286" i="4"/>
  <c r="W286" i="4" s="1"/>
  <c r="AE285" i="4"/>
  <c r="V285" i="4"/>
  <c r="W285" i="4" s="1"/>
  <c r="AE284" i="4"/>
  <c r="V284" i="4"/>
  <c r="W284" i="4" s="1"/>
  <c r="AE283" i="4"/>
  <c r="V283" i="4"/>
  <c r="W283" i="4" s="1"/>
  <c r="AE282" i="4"/>
  <c r="V282" i="4"/>
  <c r="W282" i="4" s="1"/>
  <c r="AE281" i="4"/>
  <c r="V281" i="4"/>
  <c r="W281" i="4" s="1"/>
  <c r="AE280" i="4"/>
  <c r="V280" i="4"/>
  <c r="W280" i="4" s="1"/>
  <c r="AE279" i="4"/>
  <c r="V279" i="4"/>
  <c r="W279" i="4" s="1"/>
  <c r="AE278" i="4"/>
  <c r="V278" i="4"/>
  <c r="W278" i="4" s="1"/>
  <c r="AE277" i="4"/>
  <c r="V277" i="4"/>
  <c r="W277" i="4" s="1"/>
  <c r="AE276" i="4"/>
  <c r="V276" i="4"/>
  <c r="W276" i="4" s="1"/>
  <c r="AE275" i="4"/>
  <c r="V275" i="4"/>
  <c r="W275" i="4" s="1"/>
  <c r="AE274" i="4"/>
  <c r="V274" i="4"/>
  <c r="W274" i="4" s="1"/>
  <c r="AE273" i="4"/>
  <c r="V273" i="4"/>
  <c r="W273" i="4" s="1"/>
  <c r="AE272" i="4"/>
  <c r="V272" i="4"/>
  <c r="W272" i="4" s="1"/>
  <c r="AE271" i="4"/>
  <c r="V271" i="4"/>
  <c r="W271" i="4" s="1"/>
  <c r="AE270" i="4"/>
  <c r="V270" i="4"/>
  <c r="W270" i="4" s="1"/>
  <c r="AE269" i="4"/>
  <c r="V269" i="4"/>
  <c r="W269" i="4" s="1"/>
  <c r="AE268" i="4"/>
  <c r="V268" i="4"/>
  <c r="W268" i="4" s="1"/>
  <c r="AE267" i="4"/>
  <c r="V267" i="4"/>
  <c r="W267" i="4" s="1"/>
  <c r="AE266" i="4"/>
  <c r="V266" i="4"/>
  <c r="W266" i="4" s="1"/>
  <c r="AE265" i="4"/>
  <c r="V265" i="4"/>
  <c r="W265" i="4" s="1"/>
  <c r="AE264" i="4"/>
  <c r="V264" i="4"/>
  <c r="W264" i="4" s="1"/>
  <c r="AE263" i="4"/>
  <c r="V263" i="4"/>
  <c r="W263" i="4" s="1"/>
  <c r="AE262" i="4"/>
  <c r="V262" i="4"/>
  <c r="W262" i="4" s="1"/>
  <c r="AE261" i="4"/>
  <c r="V261" i="4"/>
  <c r="W261" i="4" s="1"/>
  <c r="AE260" i="4"/>
  <c r="V260" i="4"/>
  <c r="W260" i="4" s="1"/>
  <c r="AE259" i="4"/>
  <c r="V259" i="4"/>
  <c r="W259" i="4" s="1"/>
  <c r="AE258" i="4"/>
  <c r="V258" i="4"/>
  <c r="W258" i="4" s="1"/>
  <c r="AE257" i="4"/>
  <c r="V257" i="4"/>
  <c r="W257" i="4" s="1"/>
  <c r="AE256" i="4"/>
  <c r="V256" i="4"/>
  <c r="W256" i="4" s="1"/>
  <c r="AE255" i="4"/>
  <c r="V255" i="4"/>
  <c r="W255" i="4" s="1"/>
  <c r="AE254" i="4"/>
  <c r="V254" i="4"/>
  <c r="W254" i="4" s="1"/>
  <c r="AE253" i="4"/>
  <c r="V253" i="4"/>
  <c r="W253" i="4" s="1"/>
  <c r="AE252" i="4"/>
  <c r="V252" i="4"/>
  <c r="W252" i="4" s="1"/>
  <c r="AE251" i="4"/>
  <c r="V251" i="4"/>
  <c r="W251" i="4" s="1"/>
  <c r="AE250" i="4"/>
  <c r="V250" i="4"/>
  <c r="W250" i="4" s="1"/>
  <c r="AE249" i="4"/>
  <c r="V249" i="4"/>
  <c r="W249" i="4" s="1"/>
  <c r="AE248" i="4"/>
  <c r="V248" i="4"/>
  <c r="W248" i="4" s="1"/>
  <c r="AE247" i="4"/>
  <c r="V247" i="4"/>
  <c r="W247" i="4" s="1"/>
  <c r="AE246" i="4"/>
  <c r="V246" i="4"/>
  <c r="W246" i="4" s="1"/>
  <c r="AE245" i="4"/>
  <c r="V245" i="4"/>
  <c r="W245" i="4" s="1"/>
  <c r="AE244" i="4"/>
  <c r="V244" i="4"/>
  <c r="W244" i="4" s="1"/>
  <c r="AE243" i="4"/>
  <c r="V243" i="4"/>
  <c r="W243" i="4" s="1"/>
  <c r="AE242" i="4"/>
  <c r="V242" i="4"/>
  <c r="W242" i="4" s="1"/>
  <c r="AE241" i="4"/>
  <c r="V241" i="4"/>
  <c r="W241" i="4" s="1"/>
  <c r="AE240" i="4"/>
  <c r="V240" i="4"/>
  <c r="W240" i="4" s="1"/>
  <c r="AE239" i="4"/>
  <c r="V239" i="4"/>
  <c r="W239" i="4" s="1"/>
  <c r="AE238" i="4"/>
  <c r="V238" i="4"/>
  <c r="W238" i="4" s="1"/>
  <c r="AE237" i="4"/>
  <c r="V237" i="4"/>
  <c r="W237" i="4" s="1"/>
  <c r="AE236" i="4"/>
  <c r="V236" i="4"/>
  <c r="W236" i="4" s="1"/>
  <c r="AE235" i="4"/>
  <c r="V235" i="4"/>
  <c r="W235" i="4" s="1"/>
  <c r="AE234" i="4"/>
  <c r="V234" i="4"/>
  <c r="W234" i="4" s="1"/>
  <c r="AE233" i="4"/>
  <c r="V233" i="4"/>
  <c r="W233" i="4" s="1"/>
  <c r="AE232" i="4"/>
  <c r="V232" i="4"/>
  <c r="W232" i="4" s="1"/>
  <c r="AE231" i="4"/>
  <c r="V231" i="4"/>
  <c r="W231" i="4" s="1"/>
  <c r="AE230" i="4"/>
  <c r="V230" i="4"/>
  <c r="W230" i="4" s="1"/>
  <c r="AE229" i="4"/>
  <c r="V229" i="4"/>
  <c r="W229" i="4" s="1"/>
  <c r="AE228" i="4"/>
  <c r="V228" i="4"/>
  <c r="W228" i="4" s="1"/>
  <c r="AE227" i="4"/>
  <c r="V227" i="4"/>
  <c r="W227" i="4" s="1"/>
  <c r="AE226" i="4"/>
  <c r="V226" i="4"/>
  <c r="W226" i="4" s="1"/>
  <c r="AE225" i="4"/>
  <c r="V225" i="4"/>
  <c r="W225" i="4" s="1"/>
  <c r="AE224" i="4"/>
  <c r="V224" i="4"/>
  <c r="W224" i="4" s="1"/>
  <c r="AE223" i="4"/>
  <c r="V223" i="4"/>
  <c r="W223" i="4" s="1"/>
  <c r="AE222" i="4"/>
  <c r="V222" i="4"/>
  <c r="W222" i="4" s="1"/>
  <c r="AE221" i="4"/>
  <c r="V221" i="4"/>
  <c r="W221" i="4" s="1"/>
  <c r="AE220" i="4"/>
  <c r="V220" i="4"/>
  <c r="W220" i="4" s="1"/>
  <c r="AE219" i="4"/>
  <c r="V219" i="4"/>
  <c r="W219" i="4" s="1"/>
  <c r="AE218" i="4"/>
  <c r="V218" i="4"/>
  <c r="W218" i="4" s="1"/>
  <c r="AE217" i="4"/>
  <c r="V217" i="4"/>
  <c r="W217" i="4" s="1"/>
  <c r="AE216" i="4"/>
  <c r="V216" i="4"/>
  <c r="W216" i="4" s="1"/>
  <c r="AE215" i="4"/>
  <c r="V215" i="4"/>
  <c r="W215" i="4" s="1"/>
  <c r="AE214" i="4"/>
  <c r="V214" i="4"/>
  <c r="W214" i="4" s="1"/>
  <c r="AE213" i="4"/>
  <c r="V213" i="4"/>
  <c r="W213" i="4" s="1"/>
  <c r="AE212" i="4"/>
  <c r="V212" i="4"/>
  <c r="W212" i="4" s="1"/>
  <c r="AE211" i="4"/>
  <c r="V211" i="4"/>
  <c r="W211" i="4" s="1"/>
  <c r="AE210" i="4"/>
  <c r="V210" i="4"/>
  <c r="W210" i="4" s="1"/>
  <c r="AE209" i="4"/>
  <c r="V209" i="4"/>
  <c r="W209" i="4" s="1"/>
  <c r="AE208" i="4"/>
  <c r="V208" i="4"/>
  <c r="W208" i="4" s="1"/>
  <c r="AE207" i="4"/>
  <c r="V207" i="4"/>
  <c r="W207" i="4" s="1"/>
  <c r="AE206" i="4"/>
  <c r="V206" i="4"/>
  <c r="W206" i="4" s="1"/>
  <c r="AE205" i="4"/>
  <c r="V205" i="4"/>
  <c r="W205" i="4" s="1"/>
  <c r="AE204" i="4"/>
  <c r="V204" i="4"/>
  <c r="W204" i="4" s="1"/>
  <c r="AE203" i="4"/>
  <c r="V203" i="4"/>
  <c r="W203" i="4" s="1"/>
  <c r="AE202" i="4"/>
  <c r="V202" i="4"/>
  <c r="W202" i="4" s="1"/>
  <c r="AE201" i="4"/>
  <c r="V201" i="4"/>
  <c r="W201" i="4" s="1"/>
  <c r="AE200" i="4"/>
  <c r="V200" i="4"/>
  <c r="W200" i="4" s="1"/>
  <c r="AE199" i="4"/>
  <c r="V199" i="4"/>
  <c r="W199" i="4" s="1"/>
  <c r="AE198" i="4"/>
  <c r="V198" i="4"/>
  <c r="W198" i="4" s="1"/>
  <c r="AE197" i="4"/>
  <c r="V197" i="4"/>
  <c r="W197" i="4" s="1"/>
  <c r="AE196" i="4"/>
  <c r="V196" i="4"/>
  <c r="W196" i="4" s="1"/>
  <c r="AE195" i="4"/>
  <c r="V195" i="4"/>
  <c r="W195" i="4" s="1"/>
  <c r="AE194" i="4"/>
  <c r="V194" i="4"/>
  <c r="W194" i="4" s="1"/>
  <c r="AE193" i="4"/>
  <c r="V193" i="4"/>
  <c r="W193" i="4" s="1"/>
  <c r="AE192" i="4"/>
  <c r="V192" i="4"/>
  <c r="W192" i="4" s="1"/>
  <c r="AE191" i="4"/>
  <c r="V191" i="4"/>
  <c r="W191" i="4" s="1"/>
  <c r="AE190" i="4"/>
  <c r="V190" i="4"/>
  <c r="W190" i="4" s="1"/>
  <c r="AE189" i="4"/>
  <c r="V189" i="4"/>
  <c r="W189" i="4" s="1"/>
  <c r="AE188" i="4"/>
  <c r="V188" i="4"/>
  <c r="W188" i="4" s="1"/>
  <c r="AE187" i="4"/>
  <c r="V187" i="4"/>
  <c r="W187" i="4" s="1"/>
  <c r="AE186" i="4"/>
  <c r="V186" i="4"/>
  <c r="W186" i="4" s="1"/>
  <c r="AE185" i="4"/>
  <c r="V185" i="4"/>
  <c r="W185" i="4" s="1"/>
  <c r="AE184" i="4"/>
  <c r="V184" i="4"/>
  <c r="W184" i="4" s="1"/>
  <c r="AE183" i="4"/>
  <c r="V183" i="4"/>
  <c r="W183" i="4" s="1"/>
  <c r="AE182" i="4"/>
  <c r="V182" i="4"/>
  <c r="W182" i="4" s="1"/>
  <c r="AE181" i="4"/>
  <c r="V181" i="4"/>
  <c r="W181" i="4" s="1"/>
  <c r="AE180" i="4"/>
  <c r="V180" i="4"/>
  <c r="W180" i="4" s="1"/>
  <c r="AE179" i="4"/>
  <c r="V179" i="4"/>
  <c r="W179" i="4" s="1"/>
  <c r="AE178" i="4"/>
  <c r="V178" i="4"/>
  <c r="W178" i="4" s="1"/>
  <c r="AE177" i="4"/>
  <c r="V177" i="4"/>
  <c r="W177" i="4" s="1"/>
  <c r="AE176" i="4"/>
  <c r="V176" i="4"/>
  <c r="W176" i="4" s="1"/>
  <c r="AE175" i="4"/>
  <c r="V175" i="4"/>
  <c r="W175" i="4" s="1"/>
  <c r="AE174" i="4"/>
  <c r="V174" i="4"/>
  <c r="W174" i="4" s="1"/>
  <c r="AE173" i="4"/>
  <c r="V173" i="4"/>
  <c r="W173" i="4" s="1"/>
  <c r="AE172" i="4"/>
  <c r="V172" i="4"/>
  <c r="W172" i="4" s="1"/>
  <c r="AE171" i="4"/>
  <c r="V171" i="4"/>
  <c r="W171" i="4" s="1"/>
  <c r="AE170" i="4"/>
  <c r="V170" i="4"/>
  <c r="W170" i="4" s="1"/>
  <c r="AE169" i="4"/>
  <c r="V169" i="4"/>
  <c r="W169" i="4" s="1"/>
  <c r="AE168" i="4"/>
  <c r="V168" i="4"/>
  <c r="W168" i="4" s="1"/>
  <c r="AE167" i="4"/>
  <c r="V167" i="4"/>
  <c r="W167" i="4" s="1"/>
  <c r="AE166" i="4"/>
  <c r="V166" i="4"/>
  <c r="W166" i="4" s="1"/>
  <c r="AE165" i="4"/>
  <c r="V165" i="4"/>
  <c r="W165" i="4" s="1"/>
  <c r="AE164" i="4"/>
  <c r="V164" i="4"/>
  <c r="W164" i="4" s="1"/>
  <c r="AE163" i="4"/>
  <c r="V163" i="4"/>
  <c r="W163" i="4" s="1"/>
  <c r="AE162" i="4"/>
  <c r="V162" i="4"/>
  <c r="W162" i="4" s="1"/>
  <c r="AE161" i="4"/>
  <c r="V161" i="4"/>
  <c r="W161" i="4" s="1"/>
  <c r="AE160" i="4"/>
  <c r="V160" i="4"/>
  <c r="W160" i="4" s="1"/>
  <c r="AE159" i="4"/>
  <c r="V159" i="4"/>
  <c r="W159" i="4" s="1"/>
  <c r="AE158" i="4"/>
  <c r="V158" i="4"/>
  <c r="W158" i="4" s="1"/>
  <c r="AE157" i="4"/>
  <c r="V157" i="4"/>
  <c r="W157" i="4" s="1"/>
  <c r="AE156" i="4"/>
  <c r="V156" i="4"/>
  <c r="W156" i="4" s="1"/>
  <c r="AE155" i="4"/>
  <c r="V155" i="4"/>
  <c r="W155" i="4" s="1"/>
  <c r="AE154" i="4"/>
  <c r="V154" i="4"/>
  <c r="W154" i="4" s="1"/>
  <c r="AE153" i="4"/>
  <c r="V153" i="4"/>
  <c r="W153" i="4" s="1"/>
  <c r="AE152" i="4"/>
  <c r="V152" i="4"/>
  <c r="W152" i="4" s="1"/>
  <c r="AE151" i="4"/>
  <c r="V151" i="4"/>
  <c r="W151" i="4" s="1"/>
  <c r="AE150" i="4"/>
  <c r="V150" i="4"/>
  <c r="W150" i="4" s="1"/>
  <c r="AE149" i="4"/>
  <c r="V149" i="4"/>
  <c r="W149" i="4" s="1"/>
  <c r="AE148" i="4"/>
  <c r="V148" i="4"/>
  <c r="W148" i="4" s="1"/>
  <c r="AE147" i="4"/>
  <c r="V147" i="4"/>
  <c r="W147" i="4" s="1"/>
  <c r="AE146" i="4"/>
  <c r="V146" i="4"/>
  <c r="W146" i="4" s="1"/>
  <c r="AE145" i="4"/>
  <c r="V145" i="4"/>
  <c r="W145" i="4" s="1"/>
  <c r="AE144" i="4"/>
  <c r="V144" i="4"/>
  <c r="W144" i="4" s="1"/>
  <c r="AE143" i="4"/>
  <c r="V143" i="4"/>
  <c r="W143" i="4" s="1"/>
  <c r="AE142" i="4"/>
  <c r="V142" i="4"/>
  <c r="W142" i="4" s="1"/>
  <c r="AE141" i="4"/>
  <c r="V141" i="4"/>
  <c r="W141" i="4" s="1"/>
  <c r="AE140" i="4"/>
  <c r="V140" i="4"/>
  <c r="W140" i="4" s="1"/>
  <c r="AE139" i="4"/>
  <c r="V139" i="4"/>
  <c r="W139" i="4" s="1"/>
  <c r="AE138" i="4"/>
  <c r="V138" i="4"/>
  <c r="W138" i="4" s="1"/>
  <c r="AE137" i="4"/>
  <c r="V137" i="4"/>
  <c r="W137" i="4" s="1"/>
  <c r="AE136" i="4"/>
  <c r="V136" i="4"/>
  <c r="W136" i="4" s="1"/>
  <c r="AE135" i="4"/>
  <c r="V135" i="4"/>
  <c r="W135" i="4" s="1"/>
  <c r="AE134" i="4"/>
  <c r="V134" i="4"/>
  <c r="W134" i="4" s="1"/>
  <c r="AE133" i="4"/>
  <c r="V133" i="4"/>
  <c r="W133" i="4" s="1"/>
  <c r="AE132" i="4"/>
  <c r="V132" i="4"/>
  <c r="W132" i="4" s="1"/>
  <c r="AE131" i="4"/>
  <c r="V131" i="4"/>
  <c r="W131" i="4" s="1"/>
  <c r="AE130" i="4"/>
  <c r="V130" i="4"/>
  <c r="W130" i="4" s="1"/>
  <c r="AE129" i="4"/>
  <c r="V129" i="4"/>
  <c r="W129" i="4" s="1"/>
  <c r="AE128" i="4"/>
  <c r="V128" i="4"/>
  <c r="W128" i="4" s="1"/>
  <c r="AE127" i="4"/>
  <c r="V127" i="4"/>
  <c r="W127" i="4" s="1"/>
  <c r="AE126" i="4"/>
  <c r="V126" i="4"/>
  <c r="W126" i="4" s="1"/>
  <c r="AE125" i="4"/>
  <c r="V125" i="4"/>
  <c r="W125" i="4" s="1"/>
  <c r="AE124" i="4"/>
  <c r="V124" i="4"/>
  <c r="W124" i="4" s="1"/>
  <c r="AE123" i="4"/>
  <c r="V123" i="4"/>
  <c r="W123" i="4" s="1"/>
  <c r="AE122" i="4"/>
  <c r="V122" i="4"/>
  <c r="W122" i="4" s="1"/>
  <c r="AE121" i="4"/>
  <c r="V121" i="4"/>
  <c r="W121" i="4" s="1"/>
  <c r="AE120" i="4"/>
  <c r="V120" i="4"/>
  <c r="W120" i="4" s="1"/>
  <c r="AE119" i="4"/>
  <c r="V119" i="4"/>
  <c r="W119" i="4" s="1"/>
  <c r="AE118" i="4"/>
  <c r="V118" i="4"/>
  <c r="W118" i="4" s="1"/>
  <c r="AE117" i="4"/>
  <c r="V117" i="4"/>
  <c r="W117" i="4" s="1"/>
  <c r="AE116" i="4"/>
  <c r="V116" i="4"/>
  <c r="W116" i="4" s="1"/>
  <c r="AE115" i="4"/>
  <c r="V115" i="4"/>
  <c r="W115" i="4" s="1"/>
  <c r="AE114" i="4"/>
  <c r="V114" i="4"/>
  <c r="W114" i="4" s="1"/>
  <c r="AE113" i="4"/>
  <c r="V113" i="4"/>
  <c r="W113" i="4" s="1"/>
  <c r="AE112" i="4"/>
  <c r="V112" i="4"/>
  <c r="W112" i="4" s="1"/>
  <c r="AE111" i="4"/>
  <c r="V111" i="4"/>
  <c r="W111" i="4" s="1"/>
  <c r="AE110" i="4"/>
  <c r="V110" i="4"/>
  <c r="W110" i="4" s="1"/>
  <c r="AE109" i="4"/>
  <c r="V109" i="4"/>
  <c r="W109" i="4" s="1"/>
  <c r="AE108" i="4"/>
  <c r="V108" i="4"/>
  <c r="W108" i="4" s="1"/>
  <c r="AE107" i="4"/>
  <c r="V107" i="4"/>
  <c r="W107" i="4" s="1"/>
  <c r="AE106" i="4"/>
  <c r="V106" i="4"/>
  <c r="W106" i="4" s="1"/>
  <c r="AE105" i="4"/>
  <c r="V105" i="4"/>
  <c r="W105" i="4" s="1"/>
  <c r="AE104" i="4"/>
  <c r="V104" i="4"/>
  <c r="W104" i="4" s="1"/>
  <c r="AE103" i="4"/>
  <c r="V103" i="4"/>
  <c r="W103" i="4" s="1"/>
  <c r="AE102" i="4"/>
  <c r="V102" i="4"/>
  <c r="W102" i="4" s="1"/>
  <c r="AE101" i="4"/>
  <c r="V101" i="4"/>
  <c r="W101" i="4" s="1"/>
  <c r="AE100" i="4"/>
  <c r="V100" i="4"/>
  <c r="W100" i="4" s="1"/>
  <c r="AE99" i="4"/>
  <c r="V99" i="4"/>
  <c r="W99" i="4" s="1"/>
  <c r="AE98" i="4"/>
  <c r="V98" i="4"/>
  <c r="W98" i="4" s="1"/>
  <c r="AE97" i="4"/>
  <c r="V97" i="4"/>
  <c r="W97" i="4" s="1"/>
  <c r="AE96" i="4"/>
  <c r="V96" i="4"/>
  <c r="W96" i="4" s="1"/>
  <c r="AE95" i="4"/>
  <c r="V95" i="4"/>
  <c r="W95" i="4" s="1"/>
  <c r="AE94" i="4"/>
  <c r="V94" i="4"/>
  <c r="W94" i="4" s="1"/>
  <c r="AE93" i="4"/>
  <c r="V93" i="4"/>
  <c r="W93" i="4" s="1"/>
  <c r="AE92" i="4"/>
  <c r="V92" i="4"/>
  <c r="W92" i="4" s="1"/>
  <c r="AE91" i="4"/>
  <c r="V91" i="4"/>
  <c r="W91" i="4" s="1"/>
  <c r="AE90" i="4"/>
  <c r="V90" i="4"/>
  <c r="W90" i="4" s="1"/>
  <c r="AE89" i="4"/>
  <c r="V89" i="4"/>
  <c r="W89" i="4" s="1"/>
  <c r="AE88" i="4"/>
  <c r="V88" i="4"/>
  <c r="W88" i="4" s="1"/>
  <c r="AE87" i="4"/>
  <c r="V87" i="4"/>
  <c r="W87" i="4" s="1"/>
  <c r="AE86" i="4"/>
  <c r="V86" i="4"/>
  <c r="W86" i="4" s="1"/>
  <c r="AE85" i="4"/>
  <c r="V85" i="4"/>
  <c r="W85" i="4" s="1"/>
  <c r="AE84" i="4"/>
  <c r="V84" i="4"/>
  <c r="W84" i="4" s="1"/>
  <c r="AE83" i="4"/>
  <c r="V83" i="4"/>
  <c r="W83" i="4" s="1"/>
  <c r="AE82" i="4"/>
  <c r="V82" i="4"/>
  <c r="W82" i="4" s="1"/>
  <c r="AE81" i="4"/>
  <c r="V81" i="4"/>
  <c r="W81" i="4" s="1"/>
  <c r="AE80" i="4"/>
  <c r="V80" i="4"/>
  <c r="W80" i="4" s="1"/>
  <c r="AE79" i="4"/>
  <c r="V79" i="4"/>
  <c r="W79" i="4" s="1"/>
  <c r="AE78" i="4"/>
  <c r="V78" i="4"/>
  <c r="W78" i="4" s="1"/>
  <c r="AE77" i="4"/>
  <c r="V77" i="4"/>
  <c r="W77" i="4" s="1"/>
  <c r="AE76" i="4"/>
  <c r="V76" i="4"/>
  <c r="W76" i="4" s="1"/>
  <c r="AE75" i="4"/>
  <c r="V75" i="4"/>
  <c r="W75" i="4" s="1"/>
  <c r="AE74" i="4"/>
  <c r="V74" i="4"/>
  <c r="W74" i="4" s="1"/>
  <c r="AE73" i="4"/>
  <c r="V73" i="4"/>
  <c r="W73" i="4" s="1"/>
  <c r="AE72" i="4"/>
  <c r="V72" i="4"/>
  <c r="W72" i="4" s="1"/>
  <c r="AE71" i="4"/>
  <c r="V71" i="4"/>
  <c r="W71" i="4" s="1"/>
  <c r="AE70" i="4"/>
  <c r="V70" i="4"/>
  <c r="W70" i="4" s="1"/>
  <c r="AE69" i="4"/>
  <c r="V69" i="4"/>
  <c r="W69" i="4" s="1"/>
  <c r="AE68" i="4"/>
  <c r="V68" i="4"/>
  <c r="AE67" i="4"/>
  <c r="V67" i="4"/>
  <c r="AE66" i="4"/>
  <c r="V66" i="4"/>
  <c r="AE65" i="4"/>
  <c r="V65" i="4"/>
  <c r="AE64" i="4"/>
  <c r="V64" i="4"/>
  <c r="AE63" i="4"/>
  <c r="V63" i="4"/>
  <c r="AE62" i="4"/>
  <c r="V62" i="4"/>
  <c r="AE61" i="4"/>
  <c r="V61" i="4"/>
  <c r="AE60" i="4"/>
  <c r="V60" i="4"/>
  <c r="AE59" i="4"/>
  <c r="V59" i="4"/>
  <c r="AE58" i="4"/>
  <c r="V58" i="4"/>
  <c r="AE57" i="4"/>
  <c r="V57" i="4"/>
  <c r="AE56" i="4"/>
  <c r="V56" i="4"/>
  <c r="AE55" i="4"/>
  <c r="U55" i="4"/>
  <c r="U1" i="4" s="1"/>
  <c r="T55" i="4"/>
  <c r="AE54" i="4"/>
  <c r="V54" i="4"/>
  <c r="W54" i="4" s="1"/>
  <c r="AE53" i="4"/>
  <c r="V53" i="4"/>
  <c r="W53" i="4" s="1"/>
  <c r="AE52" i="4"/>
  <c r="V52" i="4"/>
  <c r="W52" i="4" s="1"/>
  <c r="AE51" i="4"/>
  <c r="V51" i="4"/>
  <c r="W51" i="4" s="1"/>
  <c r="AE50" i="4"/>
  <c r="V50" i="4"/>
  <c r="W50" i="4" s="1"/>
  <c r="AE49" i="4"/>
  <c r="V49" i="4"/>
  <c r="W49" i="4" s="1"/>
  <c r="AE48" i="4"/>
  <c r="V48" i="4"/>
  <c r="W48" i="4" s="1"/>
  <c r="AE47" i="4"/>
  <c r="V47" i="4"/>
  <c r="W47" i="4" s="1"/>
  <c r="AE46" i="4"/>
  <c r="V46" i="4"/>
  <c r="W46" i="4" s="1"/>
  <c r="AE45" i="4"/>
  <c r="V45" i="4"/>
  <c r="W45" i="4" s="1"/>
  <c r="AE44" i="4"/>
  <c r="V44" i="4"/>
  <c r="W44" i="4" s="1"/>
  <c r="AE43" i="4"/>
  <c r="V43" i="4"/>
  <c r="W43" i="4" s="1"/>
  <c r="AE42" i="4"/>
  <c r="V42" i="4"/>
  <c r="W42" i="4" s="1"/>
  <c r="AE41" i="4"/>
  <c r="V41" i="4"/>
  <c r="W41" i="4" s="1"/>
  <c r="AE40" i="4"/>
  <c r="V40" i="4"/>
  <c r="W40" i="4" s="1"/>
  <c r="AE39" i="4"/>
  <c r="V39" i="4"/>
  <c r="W39" i="4" s="1"/>
  <c r="AE38" i="4"/>
  <c r="V38" i="4"/>
  <c r="W38" i="4" s="1"/>
  <c r="AE37" i="4"/>
  <c r="V37" i="4"/>
  <c r="W37" i="4" s="1"/>
  <c r="AE36" i="4"/>
  <c r="V36" i="4"/>
  <c r="W36" i="4" s="1"/>
  <c r="AE35" i="4"/>
  <c r="V35" i="4"/>
  <c r="W35" i="4" s="1"/>
  <c r="AE34" i="4"/>
  <c r="V34" i="4"/>
  <c r="W34" i="4" s="1"/>
  <c r="AE33" i="4"/>
  <c r="V33" i="4"/>
  <c r="W33" i="4" s="1"/>
  <c r="AE32" i="4"/>
  <c r="V32" i="4"/>
  <c r="W32" i="4" s="1"/>
  <c r="AE31" i="4"/>
  <c r="V31" i="4"/>
  <c r="W31" i="4" s="1"/>
  <c r="AE30" i="4"/>
  <c r="V30" i="4"/>
  <c r="W30" i="4" s="1"/>
  <c r="AE29" i="4"/>
  <c r="V29" i="4"/>
  <c r="W29" i="4" s="1"/>
  <c r="AE28" i="4"/>
  <c r="V28" i="4"/>
  <c r="W28" i="4" s="1"/>
  <c r="AE27" i="4"/>
  <c r="V27" i="4"/>
  <c r="W27" i="4" s="1"/>
  <c r="AE26" i="4"/>
  <c r="V26" i="4"/>
  <c r="W26" i="4" s="1"/>
  <c r="AE25" i="4"/>
  <c r="V25" i="4"/>
  <c r="W25" i="4" s="1"/>
  <c r="AE24" i="4"/>
  <c r="V24" i="4"/>
  <c r="W24" i="4" s="1"/>
  <c r="AE23" i="4"/>
  <c r="V23" i="4"/>
  <c r="W23" i="4" s="1"/>
  <c r="AE22" i="4"/>
  <c r="V22" i="4"/>
  <c r="W22" i="4" s="1"/>
  <c r="AE21" i="4"/>
  <c r="V21" i="4"/>
  <c r="W21" i="4" s="1"/>
  <c r="AE20" i="4"/>
  <c r="V20" i="4"/>
  <c r="W20" i="4" s="1"/>
  <c r="AE19" i="4"/>
  <c r="V19" i="4"/>
  <c r="W19" i="4" s="1"/>
  <c r="AE18" i="4"/>
  <c r="V18" i="4"/>
  <c r="W18" i="4" s="1"/>
  <c r="AE17" i="4"/>
  <c r="V17" i="4"/>
  <c r="W17" i="4" s="1"/>
  <c r="AE16" i="4"/>
  <c r="V16" i="4"/>
  <c r="W16" i="4" s="1"/>
  <c r="AE15" i="4"/>
  <c r="V15" i="4"/>
  <c r="W15" i="4" s="1"/>
  <c r="AE14" i="4"/>
  <c r="V14" i="4"/>
  <c r="W14" i="4" s="1"/>
  <c r="AE13" i="4"/>
  <c r="V13" i="4"/>
  <c r="W13" i="4" s="1"/>
  <c r="AE12" i="4"/>
  <c r="V12" i="4"/>
  <c r="W12" i="4" s="1"/>
  <c r="AE11" i="4"/>
  <c r="V11" i="4"/>
  <c r="W11" i="4" s="1"/>
  <c r="AE10" i="4"/>
  <c r="V10" i="4"/>
  <c r="W10" i="4" s="1"/>
  <c r="AE9" i="4"/>
  <c r="V9" i="4"/>
  <c r="W9" i="4" s="1"/>
  <c r="AE8" i="4"/>
  <c r="V8" i="4"/>
  <c r="W8" i="4" s="1"/>
  <c r="AE7" i="4"/>
  <c r="V7" i="4"/>
  <c r="AE6" i="4"/>
  <c r="V6" i="4"/>
  <c r="W6" i="4" s="1"/>
  <c r="AE5" i="4"/>
  <c r="V5" i="4"/>
  <c r="AE4" i="4"/>
  <c r="V4" i="4"/>
  <c r="AE3" i="4"/>
  <c r="V3" i="4"/>
  <c r="W3" i="4" s="1"/>
  <c r="AD1" i="4"/>
  <c r="AB1" i="4"/>
  <c r="AA1" i="4"/>
  <c r="Y1" i="4"/>
  <c r="AE108" i="3"/>
  <c r="V108" i="3"/>
  <c r="AE107" i="3"/>
  <c r="V107" i="3"/>
  <c r="AE106" i="3"/>
  <c r="V106" i="3"/>
  <c r="W106" i="3" s="1"/>
  <c r="AE105" i="3"/>
  <c r="V105" i="3"/>
  <c r="AE104" i="3"/>
  <c r="V104" i="3"/>
  <c r="AE103" i="3"/>
  <c r="V103" i="3"/>
  <c r="AE102" i="3"/>
  <c r="V102" i="3"/>
  <c r="W102" i="3" s="1"/>
  <c r="AE101" i="3"/>
  <c r="V101" i="3"/>
  <c r="AE100" i="3"/>
  <c r="V100" i="3"/>
  <c r="AE99" i="3"/>
  <c r="V99" i="3"/>
  <c r="AE98" i="3"/>
  <c r="V98" i="3"/>
  <c r="AE97" i="3"/>
  <c r="V97" i="3"/>
  <c r="AE96" i="3"/>
  <c r="V96" i="3"/>
  <c r="AE95" i="3"/>
  <c r="V95" i="3"/>
  <c r="AE94" i="3"/>
  <c r="W94" i="3"/>
  <c r="V94" i="3"/>
  <c r="AE93" i="3"/>
  <c r="V93" i="3"/>
  <c r="AE92" i="3"/>
  <c r="V92" i="3"/>
  <c r="AE91" i="3"/>
  <c r="V91" i="3"/>
  <c r="AE90" i="3"/>
  <c r="V90" i="3"/>
  <c r="AE89" i="3"/>
  <c r="V89" i="3"/>
  <c r="AE88" i="3"/>
  <c r="V88" i="3"/>
  <c r="AE87" i="3"/>
  <c r="V87" i="3"/>
  <c r="AE86" i="3"/>
  <c r="V86" i="3"/>
  <c r="W86" i="3" s="1"/>
  <c r="AE85" i="3"/>
  <c r="V85" i="3"/>
  <c r="AE84" i="3"/>
  <c r="W84" i="3"/>
  <c r="V84" i="3"/>
  <c r="AG84" i="3" s="1"/>
  <c r="AE83" i="3"/>
  <c r="V83" i="3"/>
  <c r="AG83" i="3" s="1"/>
  <c r="AE82" i="3"/>
  <c r="V82" i="3"/>
  <c r="AG82" i="3" s="1"/>
  <c r="AE81" i="3"/>
  <c r="V81" i="3"/>
  <c r="AE80" i="3"/>
  <c r="W80" i="3"/>
  <c r="V80" i="3"/>
  <c r="AE79" i="3"/>
  <c r="V79" i="3"/>
  <c r="AG79" i="3" s="1"/>
  <c r="AE78" i="3"/>
  <c r="V78" i="3"/>
  <c r="AG78" i="3" s="1"/>
  <c r="AE77" i="3"/>
  <c r="W77" i="3"/>
  <c r="V77" i="3"/>
  <c r="AE76" i="3"/>
  <c r="V76" i="3"/>
  <c r="AE75" i="3"/>
  <c r="V75" i="3"/>
  <c r="W75" i="3" s="1"/>
  <c r="AE74" i="3"/>
  <c r="V74" i="3"/>
  <c r="W74" i="3" s="1"/>
  <c r="AE73" i="3"/>
  <c r="V73" i="3"/>
  <c r="W73" i="3" s="1"/>
  <c r="AE72" i="3"/>
  <c r="V72" i="3"/>
  <c r="AG72" i="3" s="1"/>
  <c r="AE71" i="3"/>
  <c r="W71" i="3"/>
  <c r="V71" i="3"/>
  <c r="AE70" i="3"/>
  <c r="V70" i="3"/>
  <c r="AE69" i="3"/>
  <c r="V69" i="3"/>
  <c r="W69" i="3" s="1"/>
  <c r="AE68" i="3"/>
  <c r="V68" i="3"/>
  <c r="W68" i="3" s="1"/>
  <c r="AE67" i="3"/>
  <c r="V67" i="3"/>
  <c r="W67" i="3" s="1"/>
  <c r="AE66" i="3"/>
  <c r="V66" i="3"/>
  <c r="W66" i="3" s="1"/>
  <c r="AE65" i="3"/>
  <c r="V65" i="3"/>
  <c r="W65" i="3" s="1"/>
  <c r="AE64" i="3"/>
  <c r="AG64" i="3" s="1"/>
  <c r="V64" i="3"/>
  <c r="W64" i="3" s="1"/>
  <c r="AE63" i="3"/>
  <c r="V63" i="3"/>
  <c r="W63" i="3" s="1"/>
  <c r="AE62" i="3"/>
  <c r="V62" i="3"/>
  <c r="W62" i="3" s="1"/>
  <c r="AE61" i="3"/>
  <c r="V61" i="3"/>
  <c r="AE60" i="3"/>
  <c r="V60" i="3"/>
  <c r="AE59" i="3"/>
  <c r="V59" i="3"/>
  <c r="AE58" i="3"/>
  <c r="V58" i="3"/>
  <c r="AG58" i="3" s="1"/>
  <c r="AE57" i="3"/>
  <c r="W57" i="3"/>
  <c r="V57" i="3"/>
  <c r="AE56" i="3"/>
  <c r="V56" i="3"/>
  <c r="W56" i="3" s="1"/>
  <c r="AE55" i="3"/>
  <c r="V55" i="3"/>
  <c r="AG55" i="3" s="1"/>
  <c r="AE54" i="3"/>
  <c r="V54" i="3"/>
  <c r="AE53" i="3"/>
  <c r="V53" i="3"/>
  <c r="AE52" i="3"/>
  <c r="V52" i="3"/>
  <c r="AE51" i="3"/>
  <c r="V51" i="3"/>
  <c r="AG51" i="3" s="1"/>
  <c r="AE50" i="3"/>
  <c r="V50" i="3"/>
  <c r="W50" i="3" s="1"/>
  <c r="AE49" i="3"/>
  <c r="V49" i="3"/>
  <c r="W49" i="3" s="1"/>
  <c r="AE48" i="3"/>
  <c r="V48" i="3"/>
  <c r="W48" i="3" s="1"/>
  <c r="AE47" i="3"/>
  <c r="V47" i="3"/>
  <c r="W47" i="3" s="1"/>
  <c r="AE46" i="3"/>
  <c r="V46" i="3"/>
  <c r="W46" i="3" s="1"/>
  <c r="AE45" i="3"/>
  <c r="V45" i="3"/>
  <c r="W45" i="3" s="1"/>
  <c r="AE44" i="3"/>
  <c r="V44" i="3"/>
  <c r="W44" i="3" s="1"/>
  <c r="AE43" i="3"/>
  <c r="V43" i="3"/>
  <c r="W43" i="3" s="1"/>
  <c r="AE42" i="3"/>
  <c r="V42" i="3"/>
  <c r="W42" i="3" s="1"/>
  <c r="AE41" i="3"/>
  <c r="V41" i="3"/>
  <c r="W41" i="3" s="1"/>
  <c r="AE40" i="3"/>
  <c r="V40" i="3"/>
  <c r="W40" i="3" s="1"/>
  <c r="AE39" i="3"/>
  <c r="V39" i="3"/>
  <c r="W39" i="3" s="1"/>
  <c r="AE38" i="3"/>
  <c r="V38" i="3"/>
  <c r="W38" i="3" s="1"/>
  <c r="AE37" i="3"/>
  <c r="V37" i="3"/>
  <c r="W37" i="3" s="1"/>
  <c r="AE36" i="3"/>
  <c r="V36" i="3"/>
  <c r="W36" i="3" s="1"/>
  <c r="AE35" i="3"/>
  <c r="V35" i="3"/>
  <c r="AE34" i="3"/>
  <c r="V34" i="3"/>
  <c r="AG34" i="3" s="1"/>
  <c r="AE33" i="3"/>
  <c r="V33" i="3"/>
  <c r="W33" i="3" s="1"/>
  <c r="AE32" i="3"/>
  <c r="V32" i="3"/>
  <c r="AE31" i="3"/>
  <c r="V31" i="3"/>
  <c r="AE30" i="3"/>
  <c r="V30" i="3"/>
  <c r="AE29" i="3"/>
  <c r="V29" i="3"/>
  <c r="AG29" i="3" s="1"/>
  <c r="AE28" i="3"/>
  <c r="V28" i="3"/>
  <c r="AE27" i="3"/>
  <c r="V27" i="3"/>
  <c r="AG27" i="3" s="1"/>
  <c r="AE26" i="3"/>
  <c r="V26" i="3"/>
  <c r="AE25" i="3"/>
  <c r="W25" i="3"/>
  <c r="V25" i="3"/>
  <c r="AE24" i="3"/>
  <c r="V24" i="3"/>
  <c r="W24" i="3" s="1"/>
  <c r="AE23" i="3"/>
  <c r="V23" i="3"/>
  <c r="W23" i="3" s="1"/>
  <c r="AE22" i="3"/>
  <c r="V22" i="3"/>
  <c r="AE21" i="3"/>
  <c r="V21" i="3"/>
  <c r="AG21" i="3" s="1"/>
  <c r="AE20" i="3"/>
  <c r="V20" i="3"/>
  <c r="AE19" i="3"/>
  <c r="V19" i="3"/>
  <c r="W19" i="3" s="1"/>
  <c r="AE18" i="3"/>
  <c r="V18" i="3"/>
  <c r="AE17" i="3"/>
  <c r="V17" i="3"/>
  <c r="W17" i="3" s="1"/>
  <c r="AE16" i="3"/>
  <c r="V16" i="3"/>
  <c r="AE15" i="3"/>
  <c r="V15" i="3"/>
  <c r="AE14" i="3"/>
  <c r="V14" i="3"/>
  <c r="AE13" i="3"/>
  <c r="V13" i="3"/>
  <c r="AG13" i="3" s="1"/>
  <c r="AE12" i="3"/>
  <c r="V12" i="3"/>
  <c r="AE11" i="3"/>
  <c r="W11" i="3"/>
  <c r="V11" i="3"/>
  <c r="AG11" i="3" s="1"/>
  <c r="AE10" i="3"/>
  <c r="V10" i="3"/>
  <c r="AE9" i="3"/>
  <c r="V9" i="3"/>
  <c r="W9" i="3" s="1"/>
  <c r="AE8" i="3"/>
  <c r="V8" i="3"/>
  <c r="AE7" i="3"/>
  <c r="V7" i="3"/>
  <c r="AE6" i="3"/>
  <c r="V6" i="3"/>
  <c r="AE5" i="3"/>
  <c r="V5" i="3"/>
  <c r="W5" i="3" s="1"/>
  <c r="AE4" i="3"/>
  <c r="V4" i="3"/>
  <c r="T1" i="3"/>
  <c r="AE3" i="3"/>
  <c r="V3" i="3"/>
  <c r="AB1" i="3"/>
  <c r="AA1" i="3"/>
  <c r="Y1" i="3"/>
  <c r="AE511" i="2"/>
  <c r="V511" i="2"/>
  <c r="AE510" i="2"/>
  <c r="V510" i="2"/>
  <c r="AE509" i="2"/>
  <c r="V509" i="2"/>
  <c r="AE508" i="2"/>
  <c r="V508" i="2"/>
  <c r="AG508" i="2" s="1"/>
  <c r="AE507" i="2"/>
  <c r="V507" i="2"/>
  <c r="AE506" i="2"/>
  <c r="V506" i="2"/>
  <c r="AE505" i="2"/>
  <c r="V505" i="2"/>
  <c r="AE504" i="2"/>
  <c r="V504" i="2"/>
  <c r="AG504" i="2" s="1"/>
  <c r="AE503" i="2"/>
  <c r="V503" i="2"/>
  <c r="AE502" i="2"/>
  <c r="V502" i="2"/>
  <c r="AE501" i="2"/>
  <c r="V501" i="2"/>
  <c r="AE500" i="2"/>
  <c r="V500" i="2"/>
  <c r="AG500" i="2" s="1"/>
  <c r="AE499" i="2"/>
  <c r="V499" i="2"/>
  <c r="AE498" i="2"/>
  <c r="V498" i="2"/>
  <c r="AE497" i="2"/>
  <c r="V497" i="2"/>
  <c r="AE496" i="2"/>
  <c r="V496" i="2"/>
  <c r="AG496" i="2" s="1"/>
  <c r="AE495" i="2"/>
  <c r="V495" i="2"/>
  <c r="AE494" i="2"/>
  <c r="V494" i="2"/>
  <c r="AE493" i="2"/>
  <c r="V493" i="2"/>
  <c r="AE492" i="2"/>
  <c r="V492" i="2"/>
  <c r="AG492" i="2" s="1"/>
  <c r="AE491" i="2"/>
  <c r="V491" i="2"/>
  <c r="AE490" i="2"/>
  <c r="V490" i="2"/>
  <c r="AE489" i="2"/>
  <c r="V489" i="2"/>
  <c r="AE488" i="2"/>
  <c r="V488" i="2"/>
  <c r="AG488" i="2" s="1"/>
  <c r="AE487" i="2"/>
  <c r="V487" i="2"/>
  <c r="AE486" i="2"/>
  <c r="V486" i="2"/>
  <c r="AE485" i="2"/>
  <c r="V485" i="2"/>
  <c r="AE484" i="2"/>
  <c r="V484" i="2"/>
  <c r="AG484" i="2" s="1"/>
  <c r="AE483" i="2"/>
  <c r="V483" i="2"/>
  <c r="AE482" i="2"/>
  <c r="V482" i="2"/>
  <c r="AE481" i="2"/>
  <c r="V481" i="2"/>
  <c r="AE480" i="2"/>
  <c r="V480" i="2"/>
  <c r="AG480" i="2" s="1"/>
  <c r="AE479" i="2"/>
  <c r="V479" i="2"/>
  <c r="AE478" i="2"/>
  <c r="V478" i="2"/>
  <c r="AE477" i="2"/>
  <c r="V477" i="2"/>
  <c r="AE476" i="2"/>
  <c r="V476" i="2"/>
  <c r="AE475" i="2"/>
  <c r="V475" i="2"/>
  <c r="AE474" i="2"/>
  <c r="V474" i="2"/>
  <c r="AE473" i="2"/>
  <c r="V473" i="2"/>
  <c r="AE472" i="2"/>
  <c r="V472" i="2"/>
  <c r="AE471" i="2"/>
  <c r="V471" i="2"/>
  <c r="AE470" i="2"/>
  <c r="V470" i="2"/>
  <c r="AE469" i="2"/>
  <c r="V469" i="2"/>
  <c r="AE468" i="2"/>
  <c r="V468" i="2"/>
  <c r="AE467" i="2"/>
  <c r="V467" i="2"/>
  <c r="AE466" i="2"/>
  <c r="V466" i="2"/>
  <c r="AE465" i="2"/>
  <c r="V465" i="2"/>
  <c r="AE464" i="2"/>
  <c r="V464" i="2"/>
  <c r="AE463" i="2"/>
  <c r="V463" i="2"/>
  <c r="AE462" i="2"/>
  <c r="V462" i="2"/>
  <c r="AE461" i="2"/>
  <c r="V461" i="2"/>
  <c r="AE460" i="2"/>
  <c r="V460" i="2"/>
  <c r="AE459" i="2"/>
  <c r="V459" i="2"/>
  <c r="AE458" i="2"/>
  <c r="V458" i="2"/>
  <c r="AE457" i="2"/>
  <c r="V457" i="2"/>
  <c r="AE456" i="2"/>
  <c r="V456" i="2"/>
  <c r="AE455" i="2"/>
  <c r="V455" i="2"/>
  <c r="AE454" i="2"/>
  <c r="V454" i="2"/>
  <c r="AE453" i="2"/>
  <c r="V453" i="2"/>
  <c r="AE452" i="2"/>
  <c r="V452" i="2"/>
  <c r="AE451" i="2"/>
  <c r="V451" i="2"/>
  <c r="AE450" i="2"/>
  <c r="V450" i="2"/>
  <c r="AE449" i="2"/>
  <c r="V449" i="2"/>
  <c r="AE448" i="2"/>
  <c r="V448" i="2"/>
  <c r="AE447" i="2"/>
  <c r="V447" i="2"/>
  <c r="AE446" i="2"/>
  <c r="V446" i="2"/>
  <c r="AE445" i="2"/>
  <c r="V445" i="2"/>
  <c r="AE444" i="2"/>
  <c r="V444" i="2"/>
  <c r="AE443" i="2"/>
  <c r="V443" i="2"/>
  <c r="AE442" i="2"/>
  <c r="V442" i="2"/>
  <c r="AE441" i="2"/>
  <c r="V441" i="2"/>
  <c r="AE440" i="2"/>
  <c r="V440" i="2"/>
  <c r="AE439" i="2"/>
  <c r="V439" i="2"/>
  <c r="AE438" i="2"/>
  <c r="V438" i="2"/>
  <c r="AE437" i="2"/>
  <c r="V437" i="2"/>
  <c r="AE436" i="2"/>
  <c r="V436" i="2"/>
  <c r="AE435" i="2"/>
  <c r="V435" i="2"/>
  <c r="AE434" i="2"/>
  <c r="V434" i="2"/>
  <c r="AE433" i="2"/>
  <c r="V433" i="2"/>
  <c r="AE432" i="2"/>
  <c r="V432" i="2"/>
  <c r="W432" i="2" s="1"/>
  <c r="AE431" i="2"/>
  <c r="V431" i="2"/>
  <c r="AE430" i="2"/>
  <c r="V430" i="2"/>
  <c r="AE429" i="2"/>
  <c r="V429" i="2"/>
  <c r="AE428" i="2"/>
  <c r="V428" i="2"/>
  <c r="W428" i="2" s="1"/>
  <c r="AE427" i="2"/>
  <c r="V427" i="2"/>
  <c r="AE426" i="2"/>
  <c r="V426" i="2"/>
  <c r="W426" i="2" s="1"/>
  <c r="AE425" i="2"/>
  <c r="V425" i="2"/>
  <c r="AG425" i="2" s="1"/>
  <c r="AE424" i="2"/>
  <c r="V424" i="2"/>
  <c r="AE423" i="2"/>
  <c r="V423" i="2"/>
  <c r="AE422" i="2"/>
  <c r="V422" i="2"/>
  <c r="AE421" i="2"/>
  <c r="V421" i="2"/>
  <c r="AE420" i="2"/>
  <c r="V420" i="2"/>
  <c r="AG420" i="2" s="1"/>
  <c r="AE419" i="2"/>
  <c r="V419" i="2"/>
  <c r="AE418" i="2"/>
  <c r="V418" i="2"/>
  <c r="AE417" i="2"/>
  <c r="V417" i="2"/>
  <c r="AE416" i="2"/>
  <c r="W416" i="2"/>
  <c r="V416" i="2"/>
  <c r="AG416" i="2" s="1"/>
  <c r="AE415" i="2"/>
  <c r="V415" i="2"/>
  <c r="AE414" i="2"/>
  <c r="V414" i="2"/>
  <c r="AE413" i="2"/>
  <c r="V413" i="2"/>
  <c r="AG413" i="2" s="1"/>
  <c r="AE412" i="2"/>
  <c r="V412" i="2"/>
  <c r="AE411" i="2"/>
  <c r="V411" i="2"/>
  <c r="AE410" i="2"/>
  <c r="V410" i="2"/>
  <c r="AE409" i="2"/>
  <c r="V409" i="2"/>
  <c r="AG409" i="2" s="1"/>
  <c r="AE408" i="2"/>
  <c r="V408" i="2"/>
  <c r="AE407" i="2"/>
  <c r="V407" i="2"/>
  <c r="AE406" i="2"/>
  <c r="V406" i="2"/>
  <c r="AE405" i="2"/>
  <c r="V405" i="2"/>
  <c r="AE404" i="2"/>
  <c r="V404" i="2"/>
  <c r="AE403" i="2"/>
  <c r="V403" i="2"/>
  <c r="AE402" i="2"/>
  <c r="V402" i="2"/>
  <c r="AE401" i="2"/>
  <c r="V401" i="2"/>
  <c r="AE400" i="2"/>
  <c r="W400" i="2"/>
  <c r="U400" i="2"/>
  <c r="V400" i="2" s="1"/>
  <c r="AE399" i="2"/>
  <c r="V399" i="2"/>
  <c r="W399" i="2" s="1"/>
  <c r="AE398" i="2"/>
  <c r="V398" i="2"/>
  <c r="W398" i="2" s="1"/>
  <c r="AE397" i="2"/>
  <c r="W397" i="2"/>
  <c r="V397" i="2"/>
  <c r="AE396" i="2"/>
  <c r="V396" i="2"/>
  <c r="W396" i="2" s="1"/>
  <c r="AE395" i="2"/>
  <c r="V395" i="2"/>
  <c r="W395" i="2" s="1"/>
  <c r="AE394" i="2"/>
  <c r="V394" i="2"/>
  <c r="W394" i="2" s="1"/>
  <c r="AE393" i="2"/>
  <c r="V393" i="2"/>
  <c r="W393" i="2" s="1"/>
  <c r="AE392" i="2"/>
  <c r="AG392" i="2" s="1"/>
  <c r="V392" i="2"/>
  <c r="W392" i="2" s="1"/>
  <c r="AE391" i="2"/>
  <c r="V391" i="2"/>
  <c r="W391" i="2" s="1"/>
  <c r="AE390" i="2"/>
  <c r="V390" i="2"/>
  <c r="W390" i="2" s="1"/>
  <c r="AE389" i="2"/>
  <c r="W389" i="2"/>
  <c r="V389" i="2"/>
  <c r="AE388" i="2"/>
  <c r="T388" i="2"/>
  <c r="V388" i="2" s="1"/>
  <c r="W388" i="2" s="1"/>
  <c r="AE387" i="2"/>
  <c r="T387" i="2"/>
  <c r="AE386" i="2"/>
  <c r="V386" i="2"/>
  <c r="W386" i="2" s="1"/>
  <c r="AE385" i="2"/>
  <c r="V385" i="2"/>
  <c r="W385" i="2" s="1"/>
  <c r="AE384" i="2"/>
  <c r="V384" i="2"/>
  <c r="W384" i="2" s="1"/>
  <c r="AE383" i="2"/>
  <c r="V383" i="2"/>
  <c r="W383" i="2" s="1"/>
  <c r="AE382" i="2"/>
  <c r="V382" i="2"/>
  <c r="W382" i="2" s="1"/>
  <c r="AE381" i="2"/>
  <c r="V381" i="2"/>
  <c r="W381" i="2" s="1"/>
  <c r="AE380" i="2"/>
  <c r="V380" i="2"/>
  <c r="W380" i="2" s="1"/>
  <c r="AE379" i="2"/>
  <c r="V379" i="2"/>
  <c r="AE378" i="2"/>
  <c r="V378" i="2"/>
  <c r="W378" i="2" s="1"/>
  <c r="AE377" i="2"/>
  <c r="V377" i="2"/>
  <c r="W377" i="2" s="1"/>
  <c r="AE376" i="2"/>
  <c r="V376" i="2"/>
  <c r="W376" i="2" s="1"/>
  <c r="AE375" i="2"/>
  <c r="V375" i="2"/>
  <c r="W375" i="2" s="1"/>
  <c r="AE374" i="2"/>
  <c r="V374" i="2"/>
  <c r="W374" i="2" s="1"/>
  <c r="AE373" i="2"/>
  <c r="V373" i="2"/>
  <c r="W373" i="2" s="1"/>
  <c r="AE372" i="2"/>
  <c r="V372" i="2"/>
  <c r="W372" i="2" s="1"/>
  <c r="AE371" i="2"/>
  <c r="V371" i="2"/>
  <c r="W371" i="2" s="1"/>
  <c r="AE370" i="2"/>
  <c r="V370" i="2"/>
  <c r="AE369" i="2"/>
  <c r="V369" i="2"/>
  <c r="W369" i="2" s="1"/>
  <c r="AG368" i="2"/>
  <c r="AE368" i="2"/>
  <c r="V368" i="2"/>
  <c r="W368" i="2" s="1"/>
  <c r="AE367" i="2"/>
  <c r="V367" i="2"/>
  <c r="W367" i="2" s="1"/>
  <c r="AE366" i="2"/>
  <c r="V366" i="2"/>
  <c r="W366" i="2" s="1"/>
  <c r="AE365" i="2"/>
  <c r="V365" i="2"/>
  <c r="W365" i="2" s="1"/>
  <c r="AE364" i="2"/>
  <c r="V364" i="2"/>
  <c r="AE363" i="2"/>
  <c r="V363" i="2"/>
  <c r="W363" i="2" s="1"/>
  <c r="AE362" i="2"/>
  <c r="V362" i="2"/>
  <c r="W362" i="2" s="1"/>
  <c r="AE361" i="2"/>
  <c r="V361" i="2"/>
  <c r="W361" i="2" s="1"/>
  <c r="AE360" i="2"/>
  <c r="V360" i="2"/>
  <c r="AE359" i="2"/>
  <c r="V359" i="2"/>
  <c r="AE358" i="2"/>
  <c r="V358" i="2"/>
  <c r="AE357" i="2"/>
  <c r="V357" i="2"/>
  <c r="AE356" i="2"/>
  <c r="V356" i="2"/>
  <c r="AE355" i="2"/>
  <c r="V355" i="2"/>
  <c r="AE354" i="2"/>
  <c r="V354" i="2"/>
  <c r="AE353" i="2"/>
  <c r="V353" i="2"/>
  <c r="AE352" i="2"/>
  <c r="V352" i="2"/>
  <c r="AE351" i="2"/>
  <c r="V351" i="2"/>
  <c r="AE350" i="2"/>
  <c r="V350" i="2"/>
  <c r="AE349" i="2"/>
  <c r="V349" i="2"/>
  <c r="AE348" i="2"/>
  <c r="V348" i="2"/>
  <c r="AE347" i="2"/>
  <c r="V347" i="2"/>
  <c r="AE346" i="2"/>
  <c r="V346" i="2"/>
  <c r="AE345" i="2"/>
  <c r="V345" i="2"/>
  <c r="AE344" i="2"/>
  <c r="V344" i="2"/>
  <c r="AE343" i="2"/>
  <c r="V343" i="2"/>
  <c r="AE342" i="2"/>
  <c r="V342" i="2"/>
  <c r="AE341" i="2"/>
  <c r="V341" i="2"/>
  <c r="AE340" i="2"/>
  <c r="V340" i="2"/>
  <c r="AE339" i="2"/>
  <c r="V339" i="2"/>
  <c r="AE338" i="2"/>
  <c r="V338" i="2"/>
  <c r="AE337" i="2"/>
  <c r="V337" i="2"/>
  <c r="AE336" i="2"/>
  <c r="V336" i="2"/>
  <c r="AE335" i="2"/>
  <c r="V335" i="2"/>
  <c r="AE334" i="2"/>
  <c r="V334" i="2"/>
  <c r="AE333" i="2"/>
  <c r="V333" i="2"/>
  <c r="AE332" i="2"/>
  <c r="V332" i="2"/>
  <c r="AE331" i="2"/>
  <c r="V331" i="2"/>
  <c r="AE330" i="2"/>
  <c r="V330" i="2"/>
  <c r="AE329" i="2"/>
  <c r="V329" i="2"/>
  <c r="AE328" i="2"/>
  <c r="V328" i="2"/>
  <c r="AE327" i="2"/>
  <c r="V327" i="2"/>
  <c r="AE326" i="2"/>
  <c r="V326" i="2"/>
  <c r="AE325" i="2"/>
  <c r="V325" i="2"/>
  <c r="AE324" i="2"/>
  <c r="V324" i="2"/>
  <c r="AE323" i="2"/>
  <c r="V323" i="2"/>
  <c r="AE322" i="2"/>
  <c r="V322" i="2"/>
  <c r="AE321" i="2"/>
  <c r="V321" i="2"/>
  <c r="AE320" i="2"/>
  <c r="V320" i="2"/>
  <c r="AE319" i="2"/>
  <c r="V319" i="2"/>
  <c r="AE318" i="2"/>
  <c r="V318" i="2"/>
  <c r="AE317" i="2"/>
  <c r="V317" i="2"/>
  <c r="AE316" i="2"/>
  <c r="V316" i="2"/>
  <c r="AE315" i="2"/>
  <c r="V315" i="2"/>
  <c r="AE314" i="2"/>
  <c r="V314" i="2"/>
  <c r="AE313" i="2"/>
  <c r="V313" i="2"/>
  <c r="AE312" i="2"/>
  <c r="V312" i="2"/>
  <c r="AE311" i="2"/>
  <c r="V311" i="2"/>
  <c r="AE310" i="2"/>
  <c r="V310" i="2"/>
  <c r="AE309" i="2"/>
  <c r="V309" i="2"/>
  <c r="AE308" i="2"/>
  <c r="V308" i="2"/>
  <c r="AE307" i="2"/>
  <c r="V307" i="2"/>
  <c r="AE306" i="2"/>
  <c r="V306" i="2"/>
  <c r="AE305" i="2"/>
  <c r="V305" i="2"/>
  <c r="AE304" i="2"/>
  <c r="V304" i="2"/>
  <c r="AE303" i="2"/>
  <c r="V303" i="2"/>
  <c r="AE302" i="2"/>
  <c r="V302" i="2"/>
  <c r="AE301" i="2"/>
  <c r="V301" i="2"/>
  <c r="AG301" i="2" s="1"/>
  <c r="AE300" i="2"/>
  <c r="V300" i="2"/>
  <c r="AE299" i="2"/>
  <c r="V299" i="2"/>
  <c r="AG299" i="2" s="1"/>
  <c r="AE298" i="2"/>
  <c r="V298" i="2"/>
  <c r="AE297" i="2"/>
  <c r="V297" i="2"/>
  <c r="AG297" i="2" s="1"/>
  <c r="AE296" i="2"/>
  <c r="V296" i="2"/>
  <c r="AE295" i="2"/>
  <c r="V295" i="2"/>
  <c r="AG295" i="2" s="1"/>
  <c r="AE294" i="2"/>
  <c r="V294" i="2"/>
  <c r="AE293" i="2"/>
  <c r="V293" i="2"/>
  <c r="AG293" i="2" s="1"/>
  <c r="AE292" i="2"/>
  <c r="V292" i="2"/>
  <c r="AE291" i="2"/>
  <c r="V291" i="2"/>
  <c r="AG291" i="2" s="1"/>
  <c r="AE290" i="2"/>
  <c r="V290" i="2"/>
  <c r="AE289" i="2"/>
  <c r="V289" i="2"/>
  <c r="AG289" i="2" s="1"/>
  <c r="AE288" i="2"/>
  <c r="V288" i="2"/>
  <c r="AE287" i="2"/>
  <c r="V287" i="2"/>
  <c r="AG287" i="2" s="1"/>
  <c r="AE286" i="2"/>
  <c r="V286" i="2"/>
  <c r="AE285" i="2"/>
  <c r="V285" i="2"/>
  <c r="AG285" i="2" s="1"/>
  <c r="AE284" i="2"/>
  <c r="V284" i="2"/>
  <c r="AE283" i="2"/>
  <c r="V283" i="2"/>
  <c r="AG283" i="2" s="1"/>
  <c r="AE282" i="2"/>
  <c r="V282" i="2"/>
  <c r="AE281" i="2"/>
  <c r="V281" i="2"/>
  <c r="AG281" i="2" s="1"/>
  <c r="AE280" i="2"/>
  <c r="V280" i="2"/>
  <c r="AE279" i="2"/>
  <c r="V279" i="2"/>
  <c r="AG279" i="2" s="1"/>
  <c r="AE278" i="2"/>
  <c r="V278" i="2"/>
  <c r="AE277" i="2"/>
  <c r="V277" i="2"/>
  <c r="AG277" i="2" s="1"/>
  <c r="AE276" i="2"/>
  <c r="V276" i="2"/>
  <c r="AE275" i="2"/>
  <c r="V275" i="2"/>
  <c r="AG275" i="2" s="1"/>
  <c r="AE274" i="2"/>
  <c r="V274" i="2"/>
  <c r="AE273" i="2"/>
  <c r="V273" i="2"/>
  <c r="AG273" i="2" s="1"/>
  <c r="AE272" i="2"/>
  <c r="V272" i="2"/>
  <c r="AE271" i="2"/>
  <c r="V271" i="2"/>
  <c r="AG271" i="2" s="1"/>
  <c r="AE270" i="2"/>
  <c r="V270" i="2"/>
  <c r="AE269" i="2"/>
  <c r="V269" i="2"/>
  <c r="AG269" i="2" s="1"/>
  <c r="AE268" i="2"/>
  <c r="V268" i="2"/>
  <c r="AE267" i="2"/>
  <c r="V267" i="2"/>
  <c r="AG267" i="2" s="1"/>
  <c r="AE266" i="2"/>
  <c r="V266" i="2"/>
  <c r="AE265" i="2"/>
  <c r="V265" i="2"/>
  <c r="AG265" i="2" s="1"/>
  <c r="AE264" i="2"/>
  <c r="V264" i="2"/>
  <c r="AE263" i="2"/>
  <c r="V263" i="2"/>
  <c r="AG263" i="2" s="1"/>
  <c r="AE262" i="2"/>
  <c r="V262" i="2"/>
  <c r="AE261" i="2"/>
  <c r="V261" i="2"/>
  <c r="AG261" i="2" s="1"/>
  <c r="AE260" i="2"/>
  <c r="V260" i="2"/>
  <c r="AE259" i="2"/>
  <c r="V259" i="2"/>
  <c r="AG259" i="2" s="1"/>
  <c r="AE258" i="2"/>
  <c r="V258" i="2"/>
  <c r="AE257" i="2"/>
  <c r="V257" i="2"/>
  <c r="AG257" i="2" s="1"/>
  <c r="AE256" i="2"/>
  <c r="V256" i="2"/>
  <c r="AE255" i="2"/>
  <c r="V255" i="2"/>
  <c r="AG255" i="2" s="1"/>
  <c r="AE254" i="2"/>
  <c r="V254" i="2"/>
  <c r="AE253" i="2"/>
  <c r="V253" i="2"/>
  <c r="AG253" i="2" s="1"/>
  <c r="AE252" i="2"/>
  <c r="V252" i="2"/>
  <c r="AE251" i="2"/>
  <c r="V251" i="2"/>
  <c r="AG251" i="2" s="1"/>
  <c r="AE250" i="2"/>
  <c r="V250" i="2"/>
  <c r="AE249" i="2"/>
  <c r="V249" i="2"/>
  <c r="AG249" i="2" s="1"/>
  <c r="AE248" i="2"/>
  <c r="V248" i="2"/>
  <c r="AE247" i="2"/>
  <c r="V247" i="2"/>
  <c r="AG247" i="2" s="1"/>
  <c r="AE246" i="2"/>
  <c r="V246" i="2"/>
  <c r="AE245" i="2"/>
  <c r="V245" i="2"/>
  <c r="AG245" i="2" s="1"/>
  <c r="AE244" i="2"/>
  <c r="V244" i="2"/>
  <c r="AE243" i="2"/>
  <c r="V243" i="2"/>
  <c r="AG243" i="2" s="1"/>
  <c r="AE242" i="2"/>
  <c r="V242" i="2"/>
  <c r="AE241" i="2"/>
  <c r="V241" i="2"/>
  <c r="AG241" i="2" s="1"/>
  <c r="AE240" i="2"/>
  <c r="V240" i="2"/>
  <c r="AE239" i="2"/>
  <c r="V239" i="2"/>
  <c r="AG239" i="2" s="1"/>
  <c r="AE238" i="2"/>
  <c r="V238" i="2"/>
  <c r="AE237" i="2"/>
  <c r="V237" i="2"/>
  <c r="AG237" i="2" s="1"/>
  <c r="AE236" i="2"/>
  <c r="V236" i="2"/>
  <c r="AE235" i="2"/>
  <c r="V235" i="2"/>
  <c r="AG235" i="2" s="1"/>
  <c r="AE234" i="2"/>
  <c r="V234" i="2"/>
  <c r="AE233" i="2"/>
  <c r="V233" i="2"/>
  <c r="AG233" i="2" s="1"/>
  <c r="AE232" i="2"/>
  <c r="V232" i="2"/>
  <c r="AE231" i="2"/>
  <c r="V231" i="2"/>
  <c r="AE230" i="2"/>
  <c r="V230" i="2"/>
  <c r="AE229" i="2"/>
  <c r="V229" i="2"/>
  <c r="AE228" i="2"/>
  <c r="V228" i="2"/>
  <c r="AE227" i="2"/>
  <c r="V227" i="2"/>
  <c r="AE226" i="2"/>
  <c r="V226" i="2"/>
  <c r="AE225" i="2"/>
  <c r="V225" i="2"/>
  <c r="AE224" i="2"/>
  <c r="V224" i="2"/>
  <c r="AE223" i="2"/>
  <c r="V223" i="2"/>
  <c r="AE222" i="2"/>
  <c r="V222" i="2"/>
  <c r="AE221" i="2"/>
  <c r="V221" i="2"/>
  <c r="AE220" i="2"/>
  <c r="V220" i="2"/>
  <c r="AE219" i="2"/>
  <c r="V219" i="2"/>
  <c r="AE218" i="2"/>
  <c r="V218" i="2"/>
  <c r="AE217" i="2"/>
  <c r="V217" i="2"/>
  <c r="AE216" i="2"/>
  <c r="V216" i="2"/>
  <c r="AE215" i="2"/>
  <c r="V215" i="2"/>
  <c r="AE214" i="2"/>
  <c r="V214" i="2"/>
  <c r="AE213" i="2"/>
  <c r="V213" i="2"/>
  <c r="AE212" i="2"/>
  <c r="V212" i="2"/>
  <c r="AE211" i="2"/>
  <c r="V211" i="2"/>
  <c r="AE210" i="2"/>
  <c r="V210" i="2"/>
  <c r="AE209" i="2"/>
  <c r="V209" i="2"/>
  <c r="AE208" i="2"/>
  <c r="V208" i="2"/>
  <c r="AE207" i="2"/>
  <c r="V207" i="2"/>
  <c r="AE206" i="2"/>
  <c r="V206" i="2"/>
  <c r="AE205" i="2"/>
  <c r="V205" i="2"/>
  <c r="AE204" i="2"/>
  <c r="V204" i="2"/>
  <c r="AE203" i="2"/>
  <c r="V203" i="2"/>
  <c r="AE202" i="2"/>
  <c r="V202" i="2"/>
  <c r="AE201" i="2"/>
  <c r="V201" i="2"/>
  <c r="AE200" i="2"/>
  <c r="V200" i="2"/>
  <c r="AE199" i="2"/>
  <c r="V199" i="2"/>
  <c r="AE198" i="2"/>
  <c r="V198" i="2"/>
  <c r="AE197" i="2"/>
  <c r="V197" i="2"/>
  <c r="AE196" i="2"/>
  <c r="V196" i="2"/>
  <c r="AE195" i="2"/>
  <c r="V195" i="2"/>
  <c r="AE194" i="2"/>
  <c r="V194" i="2"/>
  <c r="AE193" i="2"/>
  <c r="V193" i="2"/>
  <c r="AE192" i="2"/>
  <c r="V192" i="2"/>
  <c r="AE191" i="2"/>
  <c r="V191" i="2"/>
  <c r="AE190" i="2"/>
  <c r="V190" i="2"/>
  <c r="AE189" i="2"/>
  <c r="V189" i="2"/>
  <c r="AE188" i="2"/>
  <c r="V188" i="2"/>
  <c r="AE187" i="2"/>
  <c r="V187" i="2"/>
  <c r="AE186" i="2"/>
  <c r="V186" i="2"/>
  <c r="AE185" i="2"/>
  <c r="V185" i="2"/>
  <c r="AE184" i="2"/>
  <c r="V184" i="2"/>
  <c r="AE183" i="2"/>
  <c r="V183" i="2"/>
  <c r="AE182" i="2"/>
  <c r="V182" i="2"/>
  <c r="AE181" i="2"/>
  <c r="V181" i="2"/>
  <c r="AE180" i="2"/>
  <c r="V180" i="2"/>
  <c r="AE179" i="2"/>
  <c r="V179" i="2"/>
  <c r="AE178" i="2"/>
  <c r="V178" i="2"/>
  <c r="AE177" i="2"/>
  <c r="V177" i="2"/>
  <c r="AE176" i="2"/>
  <c r="V176" i="2"/>
  <c r="AE175" i="2"/>
  <c r="V175" i="2"/>
  <c r="AE174" i="2"/>
  <c r="V174" i="2"/>
  <c r="AE173" i="2"/>
  <c r="V173" i="2"/>
  <c r="AE172" i="2"/>
  <c r="V172" i="2"/>
  <c r="AE171" i="2"/>
  <c r="V171" i="2"/>
  <c r="AE170" i="2"/>
  <c r="V170" i="2"/>
  <c r="AE169" i="2"/>
  <c r="V169" i="2"/>
  <c r="AE168" i="2"/>
  <c r="V168" i="2"/>
  <c r="AE167" i="2"/>
  <c r="V167" i="2"/>
  <c r="AE166" i="2"/>
  <c r="V166" i="2"/>
  <c r="AE165" i="2"/>
  <c r="V165" i="2"/>
  <c r="AE164" i="2"/>
  <c r="V164" i="2"/>
  <c r="AE163" i="2"/>
  <c r="V163" i="2"/>
  <c r="AE162" i="2"/>
  <c r="V162" i="2"/>
  <c r="AE161" i="2"/>
  <c r="V161" i="2"/>
  <c r="AE160" i="2"/>
  <c r="V160" i="2"/>
  <c r="AE159" i="2"/>
  <c r="V159" i="2"/>
  <c r="AE158" i="2"/>
  <c r="V158" i="2"/>
  <c r="AE157" i="2"/>
  <c r="V157" i="2"/>
  <c r="AE156" i="2"/>
  <c r="V156" i="2"/>
  <c r="AE155" i="2"/>
  <c r="V155" i="2"/>
  <c r="AE154" i="2"/>
  <c r="V154" i="2"/>
  <c r="AE153" i="2"/>
  <c r="V153" i="2"/>
  <c r="AE152" i="2"/>
  <c r="V152" i="2"/>
  <c r="AE151" i="2"/>
  <c r="V151" i="2"/>
  <c r="AE150" i="2"/>
  <c r="V150" i="2"/>
  <c r="AE149" i="2"/>
  <c r="V149" i="2"/>
  <c r="AE148" i="2"/>
  <c r="V148" i="2"/>
  <c r="AE147" i="2"/>
  <c r="V147" i="2"/>
  <c r="AE146" i="2"/>
  <c r="V146" i="2"/>
  <c r="AE145" i="2"/>
  <c r="V145" i="2"/>
  <c r="AE144" i="2"/>
  <c r="V144" i="2"/>
  <c r="AE143" i="2"/>
  <c r="V143" i="2"/>
  <c r="AE142" i="2"/>
  <c r="V142" i="2"/>
  <c r="AE141" i="2"/>
  <c r="V141" i="2"/>
  <c r="AE140" i="2"/>
  <c r="V140" i="2"/>
  <c r="AE139" i="2"/>
  <c r="V139" i="2"/>
  <c r="AE138" i="2"/>
  <c r="V138" i="2"/>
  <c r="AE137" i="2"/>
  <c r="V137" i="2"/>
  <c r="AE136" i="2"/>
  <c r="V136" i="2"/>
  <c r="AE135" i="2"/>
  <c r="V135" i="2"/>
  <c r="AE134" i="2"/>
  <c r="V134" i="2"/>
  <c r="AE133" i="2"/>
  <c r="V133" i="2"/>
  <c r="AE132" i="2"/>
  <c r="V132" i="2"/>
  <c r="AE131" i="2"/>
  <c r="V131" i="2"/>
  <c r="AE130" i="2"/>
  <c r="V130" i="2"/>
  <c r="AE129" i="2"/>
  <c r="V129" i="2"/>
  <c r="AE128" i="2"/>
  <c r="V128" i="2"/>
  <c r="AE127" i="2"/>
  <c r="V127" i="2"/>
  <c r="AE126" i="2"/>
  <c r="V126" i="2"/>
  <c r="AE125" i="2"/>
  <c r="V125" i="2"/>
  <c r="AE124" i="2"/>
  <c r="V124" i="2"/>
  <c r="AE123" i="2"/>
  <c r="V123" i="2"/>
  <c r="AE122" i="2"/>
  <c r="V122" i="2"/>
  <c r="AE121" i="2"/>
  <c r="V121" i="2"/>
  <c r="AE120" i="2"/>
  <c r="V120" i="2"/>
  <c r="AE119" i="2"/>
  <c r="V119" i="2"/>
  <c r="AE118" i="2"/>
  <c r="V118" i="2"/>
  <c r="AE117" i="2"/>
  <c r="V117" i="2"/>
  <c r="AE116" i="2"/>
  <c r="V116" i="2"/>
  <c r="AE115" i="2"/>
  <c r="V115" i="2"/>
  <c r="AE114" i="2"/>
  <c r="V114" i="2"/>
  <c r="AE113" i="2"/>
  <c r="V113" i="2"/>
  <c r="AE112" i="2"/>
  <c r="V112" i="2"/>
  <c r="AE111" i="2"/>
  <c r="V111" i="2"/>
  <c r="AE110" i="2"/>
  <c r="V110" i="2"/>
  <c r="AE109" i="2"/>
  <c r="V109" i="2"/>
  <c r="AE108" i="2"/>
  <c r="V108" i="2"/>
  <c r="AE107" i="2"/>
  <c r="V107" i="2"/>
  <c r="AE106" i="2"/>
  <c r="V106" i="2"/>
  <c r="AE105" i="2"/>
  <c r="V105" i="2"/>
  <c r="AE104" i="2"/>
  <c r="V104" i="2"/>
  <c r="AE103" i="2"/>
  <c r="V103" i="2"/>
  <c r="AE102" i="2"/>
  <c r="V102" i="2"/>
  <c r="AE101" i="2"/>
  <c r="V101" i="2"/>
  <c r="AE100" i="2"/>
  <c r="V100" i="2"/>
  <c r="AE99" i="2"/>
  <c r="V99" i="2"/>
  <c r="AE98" i="2"/>
  <c r="V98" i="2"/>
  <c r="AE97" i="2"/>
  <c r="V97" i="2"/>
  <c r="AE96" i="2"/>
  <c r="V96" i="2"/>
  <c r="AE95" i="2"/>
  <c r="V95" i="2"/>
  <c r="AE94" i="2"/>
  <c r="V94" i="2"/>
  <c r="AE93" i="2"/>
  <c r="V93" i="2"/>
  <c r="AE92" i="2"/>
  <c r="V92" i="2"/>
  <c r="AE91" i="2"/>
  <c r="V91" i="2"/>
  <c r="AE90" i="2"/>
  <c r="V90" i="2"/>
  <c r="AE89" i="2"/>
  <c r="V89" i="2"/>
  <c r="AE88" i="2"/>
  <c r="V88" i="2"/>
  <c r="AE87" i="2"/>
  <c r="V87" i="2"/>
  <c r="AE86" i="2"/>
  <c r="V86" i="2"/>
  <c r="AE85" i="2"/>
  <c r="V85" i="2"/>
  <c r="AE84" i="2"/>
  <c r="V84" i="2"/>
  <c r="AE83" i="2"/>
  <c r="V83" i="2"/>
  <c r="AE82" i="2"/>
  <c r="V82" i="2"/>
  <c r="AE81" i="2"/>
  <c r="V81" i="2"/>
  <c r="AE80" i="2"/>
  <c r="V80" i="2"/>
  <c r="AE79" i="2"/>
  <c r="V79" i="2"/>
  <c r="AE78" i="2"/>
  <c r="V78" i="2"/>
  <c r="AE77" i="2"/>
  <c r="V77" i="2"/>
  <c r="AE76" i="2"/>
  <c r="V76" i="2"/>
  <c r="AE75" i="2"/>
  <c r="V75" i="2"/>
  <c r="AE74" i="2"/>
  <c r="V74" i="2"/>
  <c r="AE73" i="2"/>
  <c r="V73" i="2"/>
  <c r="AE72" i="2"/>
  <c r="V72" i="2"/>
  <c r="AE71" i="2"/>
  <c r="V71" i="2"/>
  <c r="AE70" i="2"/>
  <c r="V70" i="2"/>
  <c r="AE69" i="2"/>
  <c r="V69" i="2"/>
  <c r="AE68" i="2"/>
  <c r="V68" i="2"/>
  <c r="AE67" i="2"/>
  <c r="V67" i="2"/>
  <c r="AE66" i="2"/>
  <c r="V66" i="2"/>
  <c r="AE65" i="2"/>
  <c r="V65" i="2"/>
  <c r="AE64" i="2"/>
  <c r="V64" i="2"/>
  <c r="AE63" i="2"/>
  <c r="V63" i="2"/>
  <c r="AE62" i="2"/>
  <c r="V62" i="2"/>
  <c r="AE61" i="2"/>
  <c r="V61" i="2"/>
  <c r="AE60" i="2"/>
  <c r="V60" i="2"/>
  <c r="AE59" i="2"/>
  <c r="V59" i="2"/>
  <c r="AE58" i="2"/>
  <c r="V58" i="2"/>
  <c r="AE57" i="2"/>
  <c r="V57" i="2"/>
  <c r="AE56" i="2"/>
  <c r="V56" i="2"/>
  <c r="AE55" i="2"/>
  <c r="V55" i="2"/>
  <c r="AE54" i="2"/>
  <c r="V54" i="2"/>
  <c r="AE53" i="2"/>
  <c r="V53" i="2"/>
  <c r="AE52" i="2"/>
  <c r="V52" i="2"/>
  <c r="AE51" i="2"/>
  <c r="V51" i="2"/>
  <c r="AE50" i="2"/>
  <c r="V50" i="2"/>
  <c r="AE49" i="2"/>
  <c r="V49" i="2"/>
  <c r="AE48" i="2"/>
  <c r="V48" i="2"/>
  <c r="AE47" i="2"/>
  <c r="V47" i="2"/>
  <c r="AE46" i="2"/>
  <c r="V46" i="2"/>
  <c r="AE45" i="2"/>
  <c r="V45" i="2"/>
  <c r="AE44" i="2"/>
  <c r="V44" i="2"/>
  <c r="AE43" i="2"/>
  <c r="V43" i="2"/>
  <c r="AE42" i="2"/>
  <c r="V42" i="2"/>
  <c r="AE41" i="2"/>
  <c r="V41" i="2"/>
  <c r="W41" i="2" s="1"/>
  <c r="AE40" i="2"/>
  <c r="V40" i="2"/>
  <c r="AE39" i="2"/>
  <c r="W39" i="2"/>
  <c r="V39" i="2"/>
  <c r="AE38" i="2"/>
  <c r="V38" i="2"/>
  <c r="W38" i="2" s="1"/>
  <c r="AE37" i="2"/>
  <c r="V37" i="2"/>
  <c r="W37" i="2" s="1"/>
  <c r="AE36" i="2"/>
  <c r="V36" i="2"/>
  <c r="AE35" i="2"/>
  <c r="W35" i="2"/>
  <c r="V35" i="2"/>
  <c r="AE34" i="2"/>
  <c r="V34" i="2"/>
  <c r="W34" i="2" s="1"/>
  <c r="AE33" i="2"/>
  <c r="V33" i="2"/>
  <c r="W33" i="2" s="1"/>
  <c r="AE32" i="2"/>
  <c r="V32" i="2"/>
  <c r="AG32" i="2" s="1"/>
  <c r="AE31" i="2"/>
  <c r="V31" i="2"/>
  <c r="AE30" i="2"/>
  <c r="V30" i="2"/>
  <c r="W30" i="2" s="1"/>
  <c r="AE29" i="2"/>
  <c r="V29" i="2"/>
  <c r="W29" i="2" s="1"/>
  <c r="AE28" i="2"/>
  <c r="V28" i="2"/>
  <c r="AE27" i="2"/>
  <c r="V27" i="2"/>
  <c r="AE26" i="2"/>
  <c r="V26" i="2"/>
  <c r="W26" i="2" s="1"/>
  <c r="AE25" i="2"/>
  <c r="V25" i="2"/>
  <c r="W25" i="2" s="1"/>
  <c r="AE24" i="2"/>
  <c r="V24" i="2"/>
  <c r="AE23" i="2"/>
  <c r="W23" i="2"/>
  <c r="V23" i="2"/>
  <c r="AE22" i="2"/>
  <c r="V22" i="2"/>
  <c r="W22" i="2" s="1"/>
  <c r="AE21" i="2"/>
  <c r="V21" i="2"/>
  <c r="W21" i="2" s="1"/>
  <c r="AE20" i="2"/>
  <c r="V20" i="2"/>
  <c r="AE19" i="2"/>
  <c r="V19" i="2"/>
  <c r="W19" i="2" s="1"/>
  <c r="AE18" i="2"/>
  <c r="V18" i="2"/>
  <c r="W18" i="2" s="1"/>
  <c r="AE17" i="2"/>
  <c r="V17" i="2"/>
  <c r="W17" i="2" s="1"/>
  <c r="AE16" i="2"/>
  <c r="V16" i="2"/>
  <c r="AE15" i="2"/>
  <c r="V15" i="2"/>
  <c r="W15" i="2" s="1"/>
  <c r="AE14" i="2"/>
  <c r="V14" i="2"/>
  <c r="W14" i="2" s="1"/>
  <c r="AE13" i="2"/>
  <c r="V13" i="2"/>
  <c r="W13" i="2" s="1"/>
  <c r="AE12" i="2"/>
  <c r="V12" i="2"/>
  <c r="AE11" i="2"/>
  <c r="V11" i="2"/>
  <c r="W11" i="2" s="1"/>
  <c r="AE10" i="2"/>
  <c r="V10" i="2"/>
  <c r="AE9" i="2"/>
  <c r="V9" i="2"/>
  <c r="AE8" i="2"/>
  <c r="V8" i="2"/>
  <c r="AE7" i="2"/>
  <c r="V7" i="2"/>
  <c r="W7" i="2" s="1"/>
  <c r="AE6" i="2"/>
  <c r="V6" i="2"/>
  <c r="AE5" i="2"/>
  <c r="W5" i="2"/>
  <c r="V5" i="2"/>
  <c r="AE4" i="2"/>
  <c r="V4" i="2"/>
  <c r="AE3" i="2"/>
  <c r="V3" i="2"/>
  <c r="W3" i="2" s="1"/>
  <c r="AC1" i="2"/>
  <c r="AB1" i="2"/>
  <c r="AA1" i="2"/>
  <c r="Y1" i="2"/>
  <c r="U1" i="2"/>
  <c r="AJ326" i="1"/>
  <c r="AK326" i="1" s="1"/>
  <c r="U326" i="1"/>
  <c r="V326" i="1" s="1"/>
  <c r="AJ325" i="1"/>
  <c r="AK325" i="1" s="1"/>
  <c r="U325" i="1"/>
  <c r="AJ324" i="1"/>
  <c r="AK324" i="1" s="1"/>
  <c r="U324" i="1"/>
  <c r="AJ323" i="1"/>
  <c r="AK323" i="1" s="1"/>
  <c r="U323" i="1"/>
  <c r="V323" i="1" s="1"/>
  <c r="AJ322" i="1"/>
  <c r="AK322" i="1" s="1"/>
  <c r="U322" i="1"/>
  <c r="V322" i="1" s="1"/>
  <c r="AJ321" i="1"/>
  <c r="AK321" i="1" s="1"/>
  <c r="U321" i="1"/>
  <c r="AJ320" i="1"/>
  <c r="AK320" i="1" s="1"/>
  <c r="U320" i="1"/>
  <c r="AL320" i="1" s="1"/>
  <c r="AJ319" i="1"/>
  <c r="AK319" i="1" s="1"/>
  <c r="U319" i="1"/>
  <c r="V319" i="1" s="1"/>
  <c r="AJ318" i="1"/>
  <c r="AK318" i="1" s="1"/>
  <c r="U318" i="1"/>
  <c r="AJ317" i="1"/>
  <c r="AK317" i="1" s="1"/>
  <c r="U317" i="1"/>
  <c r="V317" i="1" s="1"/>
  <c r="AJ316" i="1"/>
  <c r="AK316" i="1" s="1"/>
  <c r="U316" i="1"/>
  <c r="V316" i="1" s="1"/>
  <c r="AJ315" i="1"/>
  <c r="AK315" i="1" s="1"/>
  <c r="U315" i="1"/>
  <c r="AJ314" i="1"/>
  <c r="AK314" i="1" s="1"/>
  <c r="U314" i="1"/>
  <c r="V314" i="1" s="1"/>
  <c r="AJ313" i="1"/>
  <c r="AK313" i="1" s="1"/>
  <c r="U313" i="1"/>
  <c r="V313" i="1" s="1"/>
  <c r="AJ312" i="1"/>
  <c r="AK312" i="1" s="1"/>
  <c r="U312" i="1"/>
  <c r="V312" i="1" s="1"/>
  <c r="AJ311" i="1"/>
  <c r="AK311" i="1" s="1"/>
  <c r="V311" i="1"/>
  <c r="U311" i="1"/>
  <c r="AJ310" i="1"/>
  <c r="AK310" i="1" s="1"/>
  <c r="U310" i="1"/>
  <c r="V310" i="1" s="1"/>
  <c r="AJ309" i="1"/>
  <c r="AK309" i="1" s="1"/>
  <c r="U309" i="1"/>
  <c r="V309" i="1" s="1"/>
  <c r="AJ308" i="1"/>
  <c r="AK308" i="1" s="1"/>
  <c r="U308" i="1"/>
  <c r="V308" i="1" s="1"/>
  <c r="AJ307" i="1"/>
  <c r="AK307" i="1" s="1"/>
  <c r="U307" i="1"/>
  <c r="AJ306" i="1"/>
  <c r="AK306" i="1" s="1"/>
  <c r="U306" i="1"/>
  <c r="V306" i="1" s="1"/>
  <c r="AJ305" i="1"/>
  <c r="AK305" i="1" s="1"/>
  <c r="U305" i="1"/>
  <c r="V305" i="1" s="1"/>
  <c r="AJ304" i="1"/>
  <c r="AK304" i="1" s="1"/>
  <c r="U304" i="1"/>
  <c r="AJ303" i="1"/>
  <c r="AK303" i="1" s="1"/>
  <c r="U303" i="1"/>
  <c r="V303" i="1" s="1"/>
  <c r="AJ302" i="1"/>
  <c r="AK302" i="1" s="1"/>
  <c r="U302" i="1"/>
  <c r="V302" i="1" s="1"/>
  <c r="AJ301" i="1"/>
  <c r="AK301" i="1" s="1"/>
  <c r="U301" i="1"/>
  <c r="V301" i="1" s="1"/>
  <c r="AJ300" i="1"/>
  <c r="AK300" i="1" s="1"/>
  <c r="U300" i="1"/>
  <c r="AJ299" i="1"/>
  <c r="AK299" i="1" s="1"/>
  <c r="U299" i="1"/>
  <c r="V299" i="1" s="1"/>
  <c r="AJ298" i="1"/>
  <c r="U298" i="1"/>
  <c r="V298" i="1" s="1"/>
  <c r="AJ297" i="1"/>
  <c r="AK297" i="1" s="1"/>
  <c r="U297" i="1"/>
  <c r="V297" i="1" s="1"/>
  <c r="AJ296" i="1"/>
  <c r="AK296" i="1" s="1"/>
  <c r="U296" i="1"/>
  <c r="V296" i="1" s="1"/>
  <c r="AJ295" i="1"/>
  <c r="AK295" i="1" s="1"/>
  <c r="U295" i="1"/>
  <c r="V295" i="1" s="1"/>
  <c r="AJ294" i="1"/>
  <c r="AK294" i="1" s="1"/>
  <c r="U294" i="1"/>
  <c r="V294" i="1" s="1"/>
  <c r="AK293" i="1"/>
  <c r="AJ293" i="1"/>
  <c r="U293" i="1"/>
  <c r="V293" i="1" s="1"/>
  <c r="AJ292" i="1"/>
  <c r="AK292" i="1" s="1"/>
  <c r="V292" i="1"/>
  <c r="U292" i="1"/>
  <c r="AK291" i="1"/>
  <c r="AJ291" i="1"/>
  <c r="V291" i="1"/>
  <c r="U291" i="1"/>
  <c r="AJ290" i="1"/>
  <c r="U290" i="1"/>
  <c r="V290" i="1" s="1"/>
  <c r="AK289" i="1"/>
  <c r="AJ289" i="1"/>
  <c r="U289" i="1"/>
  <c r="V289" i="1" s="1"/>
  <c r="AJ288" i="1"/>
  <c r="AK288" i="1" s="1"/>
  <c r="V288" i="1"/>
  <c r="U288" i="1"/>
  <c r="AK287" i="1"/>
  <c r="AJ287" i="1"/>
  <c r="V287" i="1"/>
  <c r="U287" i="1"/>
  <c r="AJ286" i="1"/>
  <c r="AK286" i="1" s="1"/>
  <c r="U286" i="1"/>
  <c r="V286" i="1" s="1"/>
  <c r="AJ285" i="1"/>
  <c r="AK285" i="1" s="1"/>
  <c r="U285" i="1"/>
  <c r="V285" i="1" s="1"/>
  <c r="AJ284" i="1"/>
  <c r="AK284" i="1" s="1"/>
  <c r="U284" i="1"/>
  <c r="V284" i="1" s="1"/>
  <c r="AJ283" i="1"/>
  <c r="AK283" i="1" s="1"/>
  <c r="U283" i="1"/>
  <c r="AJ282" i="1"/>
  <c r="AK282" i="1" s="1"/>
  <c r="U282" i="1"/>
  <c r="V282" i="1" s="1"/>
  <c r="AJ281" i="1"/>
  <c r="AK281" i="1" s="1"/>
  <c r="U281" i="1"/>
  <c r="V281" i="1" s="1"/>
  <c r="AJ280" i="1"/>
  <c r="AK280" i="1" s="1"/>
  <c r="U280" i="1"/>
  <c r="AJ279" i="1"/>
  <c r="AK279" i="1" s="1"/>
  <c r="U279" i="1"/>
  <c r="V279" i="1" s="1"/>
  <c r="AJ278" i="1"/>
  <c r="V278" i="1"/>
  <c r="U278" i="1"/>
  <c r="AK277" i="1"/>
  <c r="AJ277" i="1"/>
  <c r="U277" i="1"/>
  <c r="V277" i="1" s="1"/>
  <c r="AJ276" i="1"/>
  <c r="AK276" i="1" s="1"/>
  <c r="V276" i="1"/>
  <c r="U276" i="1"/>
  <c r="AK275" i="1"/>
  <c r="AJ275" i="1"/>
  <c r="V275" i="1"/>
  <c r="U275" i="1"/>
  <c r="AL275" i="1" s="1"/>
  <c r="AJ274" i="1"/>
  <c r="AK274" i="1" s="1"/>
  <c r="U274" i="1"/>
  <c r="V274" i="1" s="1"/>
  <c r="AK273" i="1"/>
  <c r="AJ273" i="1"/>
  <c r="U273" i="1"/>
  <c r="V273" i="1" s="1"/>
  <c r="AJ272" i="1"/>
  <c r="AK272" i="1" s="1"/>
  <c r="V272" i="1"/>
  <c r="U272" i="1"/>
  <c r="AL272" i="1" s="1"/>
  <c r="AK271" i="1"/>
  <c r="AJ271" i="1"/>
  <c r="U271" i="1"/>
  <c r="AL271" i="1" s="1"/>
  <c r="AJ270" i="1"/>
  <c r="AK270" i="1" s="1"/>
  <c r="U270" i="1"/>
  <c r="V270" i="1" s="1"/>
  <c r="AJ269" i="1"/>
  <c r="AK269" i="1" s="1"/>
  <c r="U269" i="1"/>
  <c r="V269" i="1" s="1"/>
  <c r="AJ268" i="1"/>
  <c r="AK268" i="1" s="1"/>
  <c r="U268" i="1"/>
  <c r="V268" i="1" s="1"/>
  <c r="AJ267" i="1"/>
  <c r="AK267" i="1" s="1"/>
  <c r="U267" i="1"/>
  <c r="AL267" i="1" s="1"/>
  <c r="AJ266" i="1"/>
  <c r="AK266" i="1" s="1"/>
  <c r="U266" i="1"/>
  <c r="V266" i="1" s="1"/>
  <c r="AJ265" i="1"/>
  <c r="AK265" i="1" s="1"/>
  <c r="U265" i="1"/>
  <c r="V265" i="1" s="1"/>
  <c r="AJ264" i="1"/>
  <c r="AK264" i="1" s="1"/>
  <c r="U264" i="1"/>
  <c r="AL264" i="1" s="1"/>
  <c r="AJ263" i="1"/>
  <c r="AK263" i="1" s="1"/>
  <c r="U263" i="1"/>
  <c r="AJ262" i="1"/>
  <c r="U262" i="1"/>
  <c r="V262" i="1" s="1"/>
  <c r="AK261" i="1"/>
  <c r="AJ261" i="1"/>
  <c r="U261" i="1"/>
  <c r="V261" i="1" s="1"/>
  <c r="AJ260" i="1"/>
  <c r="AK260" i="1" s="1"/>
  <c r="U260" i="1"/>
  <c r="AJ259" i="1"/>
  <c r="AK259" i="1" s="1"/>
  <c r="U259" i="1"/>
  <c r="AJ258" i="1"/>
  <c r="AK258" i="1" s="1"/>
  <c r="U258" i="1"/>
  <c r="V258" i="1" s="1"/>
  <c r="AJ257" i="1"/>
  <c r="AK257" i="1" s="1"/>
  <c r="U257" i="1"/>
  <c r="V257" i="1" s="1"/>
  <c r="AJ256" i="1"/>
  <c r="AK256" i="1" s="1"/>
  <c r="U256" i="1"/>
  <c r="AJ255" i="1"/>
  <c r="AK255" i="1" s="1"/>
  <c r="U255" i="1"/>
  <c r="AJ254" i="1"/>
  <c r="AK254" i="1" s="1"/>
  <c r="U254" i="1"/>
  <c r="AJ253" i="1"/>
  <c r="S253" i="1"/>
  <c r="U253" i="1" s="1"/>
  <c r="AJ252" i="1"/>
  <c r="AK252" i="1" s="1"/>
  <c r="U252" i="1"/>
  <c r="V252" i="1" s="1"/>
  <c r="AJ251" i="1"/>
  <c r="AK251" i="1" s="1"/>
  <c r="U251" i="1"/>
  <c r="AJ250" i="1"/>
  <c r="AK250" i="1" s="1"/>
  <c r="U250" i="1"/>
  <c r="AJ249" i="1"/>
  <c r="AK249" i="1" s="1"/>
  <c r="U249" i="1"/>
  <c r="V249" i="1" s="1"/>
  <c r="AJ248" i="1"/>
  <c r="AK248" i="1" s="1"/>
  <c r="U248" i="1"/>
  <c r="V248" i="1" s="1"/>
  <c r="AJ247" i="1"/>
  <c r="AK247" i="1" s="1"/>
  <c r="U247" i="1"/>
  <c r="AJ246" i="1"/>
  <c r="AK246" i="1" s="1"/>
  <c r="U246" i="1"/>
  <c r="AJ245" i="1"/>
  <c r="AK245" i="1" s="1"/>
  <c r="U245" i="1"/>
  <c r="V245" i="1" s="1"/>
  <c r="AK244" i="1"/>
  <c r="AJ244" i="1"/>
  <c r="U244" i="1"/>
  <c r="V244" i="1" s="1"/>
  <c r="AJ243" i="1"/>
  <c r="AK243" i="1" s="1"/>
  <c r="U243" i="1"/>
  <c r="V243" i="1" s="1"/>
  <c r="AJ242" i="1"/>
  <c r="AK242" i="1" s="1"/>
  <c r="U242" i="1"/>
  <c r="AL242" i="1" s="1"/>
  <c r="AJ241" i="1"/>
  <c r="AK241" i="1" s="1"/>
  <c r="U241" i="1"/>
  <c r="V241" i="1" s="1"/>
  <c r="AJ240" i="1"/>
  <c r="AK240" i="1" s="1"/>
  <c r="V240" i="1"/>
  <c r="U240" i="1"/>
  <c r="AL240" i="1" s="1"/>
  <c r="AJ239" i="1"/>
  <c r="AK239" i="1" s="1"/>
  <c r="U239" i="1"/>
  <c r="AJ238" i="1"/>
  <c r="AK238" i="1" s="1"/>
  <c r="U238" i="1"/>
  <c r="V238" i="1" s="1"/>
  <c r="AJ237" i="1"/>
  <c r="AK237" i="1" s="1"/>
  <c r="U237" i="1"/>
  <c r="V237" i="1" s="1"/>
  <c r="AJ236" i="1"/>
  <c r="AK236" i="1" s="1"/>
  <c r="U236" i="1"/>
  <c r="AJ235" i="1"/>
  <c r="AK235" i="1" s="1"/>
  <c r="U235" i="1"/>
  <c r="V235" i="1" s="1"/>
  <c r="AJ234" i="1"/>
  <c r="AK234" i="1" s="1"/>
  <c r="U234" i="1"/>
  <c r="V234" i="1" s="1"/>
  <c r="AK233" i="1"/>
  <c r="AJ233" i="1"/>
  <c r="U233" i="1"/>
  <c r="V233" i="1" s="1"/>
  <c r="AJ232" i="1"/>
  <c r="AK232" i="1" s="1"/>
  <c r="U232" i="1"/>
  <c r="AJ231" i="1"/>
  <c r="AK231" i="1" s="1"/>
  <c r="U231" i="1"/>
  <c r="V231" i="1" s="1"/>
  <c r="AJ230" i="1"/>
  <c r="AK230" i="1" s="1"/>
  <c r="U230" i="1"/>
  <c r="AJ229" i="1"/>
  <c r="AK229" i="1" s="1"/>
  <c r="U229" i="1"/>
  <c r="V229" i="1" s="1"/>
  <c r="AJ228" i="1"/>
  <c r="AK228" i="1" s="1"/>
  <c r="U228" i="1"/>
  <c r="V228" i="1" s="1"/>
  <c r="AJ227" i="1"/>
  <c r="AK227" i="1" s="1"/>
  <c r="U227" i="1"/>
  <c r="AJ226" i="1"/>
  <c r="AK226" i="1" s="1"/>
  <c r="U226" i="1"/>
  <c r="V226" i="1" s="1"/>
  <c r="AJ225" i="1"/>
  <c r="AK225" i="1" s="1"/>
  <c r="U225" i="1"/>
  <c r="AJ224" i="1"/>
  <c r="AK224" i="1" s="1"/>
  <c r="U224" i="1"/>
  <c r="AJ223" i="1"/>
  <c r="AK223" i="1" s="1"/>
  <c r="U223" i="1"/>
  <c r="V223" i="1" s="1"/>
  <c r="AJ222" i="1"/>
  <c r="AK222" i="1" s="1"/>
  <c r="U222" i="1"/>
  <c r="AJ221" i="1"/>
  <c r="AK221" i="1" s="1"/>
  <c r="U221" i="1"/>
  <c r="V221" i="1" s="1"/>
  <c r="AJ220" i="1"/>
  <c r="AK220" i="1" s="1"/>
  <c r="U220" i="1"/>
  <c r="AJ219" i="1"/>
  <c r="AK219" i="1" s="1"/>
  <c r="U219" i="1"/>
  <c r="V219" i="1" s="1"/>
  <c r="AJ218" i="1"/>
  <c r="AK218" i="1" s="1"/>
  <c r="U218" i="1"/>
  <c r="AJ217" i="1"/>
  <c r="AK217" i="1" s="1"/>
  <c r="U217" i="1"/>
  <c r="V217" i="1" s="1"/>
  <c r="AJ216" i="1"/>
  <c r="U216" i="1"/>
  <c r="AJ215" i="1"/>
  <c r="AK215" i="1" s="1"/>
  <c r="U215" i="1"/>
  <c r="V215" i="1" s="1"/>
  <c r="AJ214" i="1"/>
  <c r="AK214" i="1" s="1"/>
  <c r="V214" i="1"/>
  <c r="U214" i="1"/>
  <c r="AL214" i="1" s="1"/>
  <c r="AJ213" i="1"/>
  <c r="AK213" i="1" s="1"/>
  <c r="U213" i="1"/>
  <c r="V213" i="1" s="1"/>
  <c r="AK212" i="1"/>
  <c r="AJ212" i="1"/>
  <c r="U212" i="1"/>
  <c r="AL212" i="1" s="1"/>
  <c r="AJ211" i="1"/>
  <c r="AK211" i="1" s="1"/>
  <c r="U211" i="1"/>
  <c r="V211" i="1" s="1"/>
  <c r="AJ210" i="1"/>
  <c r="AK210" i="1" s="1"/>
  <c r="U210" i="1"/>
  <c r="AJ209" i="1"/>
  <c r="AK209" i="1" s="1"/>
  <c r="U209" i="1"/>
  <c r="V209" i="1" s="1"/>
  <c r="AJ208" i="1"/>
  <c r="AK208" i="1" s="1"/>
  <c r="U208" i="1"/>
  <c r="AJ207" i="1"/>
  <c r="AK207" i="1" s="1"/>
  <c r="U207" i="1"/>
  <c r="V207" i="1" s="1"/>
  <c r="AJ206" i="1"/>
  <c r="AK206" i="1" s="1"/>
  <c r="U206" i="1"/>
  <c r="AJ205" i="1"/>
  <c r="AK205" i="1" s="1"/>
  <c r="U205" i="1"/>
  <c r="V205" i="1" s="1"/>
  <c r="AJ204" i="1"/>
  <c r="AK204" i="1" s="1"/>
  <c r="U204" i="1"/>
  <c r="AJ203" i="1"/>
  <c r="AK203" i="1" s="1"/>
  <c r="U203" i="1"/>
  <c r="V203" i="1" s="1"/>
  <c r="AJ202" i="1"/>
  <c r="AK202" i="1" s="1"/>
  <c r="U202" i="1"/>
  <c r="AJ201" i="1"/>
  <c r="AK201" i="1" s="1"/>
  <c r="U201" i="1"/>
  <c r="V201" i="1" s="1"/>
  <c r="AJ200" i="1"/>
  <c r="AK200" i="1" s="1"/>
  <c r="U200" i="1"/>
  <c r="AJ199" i="1"/>
  <c r="AK199" i="1" s="1"/>
  <c r="U199" i="1"/>
  <c r="V199" i="1" s="1"/>
  <c r="AJ198" i="1"/>
  <c r="AK198" i="1" s="1"/>
  <c r="U198" i="1"/>
  <c r="AJ197" i="1"/>
  <c r="AK197" i="1" s="1"/>
  <c r="U197" i="1"/>
  <c r="V197" i="1" s="1"/>
  <c r="AJ196" i="1"/>
  <c r="AK196" i="1" s="1"/>
  <c r="U196" i="1"/>
  <c r="AJ195" i="1"/>
  <c r="U195" i="1"/>
  <c r="V195" i="1" s="1"/>
  <c r="AJ194" i="1"/>
  <c r="AK194" i="1" s="1"/>
  <c r="U194" i="1"/>
  <c r="V194" i="1" s="1"/>
  <c r="AJ193" i="1"/>
  <c r="AK193" i="1" s="1"/>
  <c r="U193" i="1"/>
  <c r="AJ192" i="1"/>
  <c r="AK192" i="1" s="1"/>
  <c r="U192" i="1"/>
  <c r="V192" i="1" s="1"/>
  <c r="AJ191" i="1"/>
  <c r="AK191" i="1" s="1"/>
  <c r="U191" i="1"/>
  <c r="AJ190" i="1"/>
  <c r="U190" i="1"/>
  <c r="AJ189" i="1"/>
  <c r="AK189" i="1" s="1"/>
  <c r="U189" i="1"/>
  <c r="AJ188" i="1"/>
  <c r="AK188" i="1" s="1"/>
  <c r="U188" i="1"/>
  <c r="AJ187" i="1"/>
  <c r="U187" i="1"/>
  <c r="V187" i="1" s="1"/>
  <c r="AJ186" i="1"/>
  <c r="AK186" i="1" s="1"/>
  <c r="U186" i="1"/>
  <c r="V186" i="1" s="1"/>
  <c r="AJ185" i="1"/>
  <c r="AK185" i="1" s="1"/>
  <c r="U185" i="1"/>
  <c r="V185" i="1" s="1"/>
  <c r="AJ184" i="1"/>
  <c r="AK184" i="1" s="1"/>
  <c r="U184" i="1"/>
  <c r="V184" i="1" s="1"/>
  <c r="AJ183" i="1"/>
  <c r="AK183" i="1" s="1"/>
  <c r="U183" i="1"/>
  <c r="AJ182" i="1"/>
  <c r="AK182" i="1" s="1"/>
  <c r="U182" i="1"/>
  <c r="V182" i="1" s="1"/>
  <c r="AJ181" i="1"/>
  <c r="AK181" i="1" s="1"/>
  <c r="U181" i="1"/>
  <c r="V181" i="1" s="1"/>
  <c r="AJ180" i="1"/>
  <c r="AK180" i="1" s="1"/>
  <c r="U180" i="1"/>
  <c r="V180" i="1" s="1"/>
  <c r="AJ179" i="1"/>
  <c r="AK179" i="1" s="1"/>
  <c r="U179" i="1"/>
  <c r="AJ178" i="1"/>
  <c r="AK178" i="1" s="1"/>
  <c r="U178" i="1"/>
  <c r="V178" i="1" s="1"/>
  <c r="AJ177" i="1"/>
  <c r="AK177" i="1" s="1"/>
  <c r="U177" i="1"/>
  <c r="V177" i="1" s="1"/>
  <c r="AJ176" i="1"/>
  <c r="AK176" i="1" s="1"/>
  <c r="U176" i="1"/>
  <c r="V176" i="1" s="1"/>
  <c r="AJ175" i="1"/>
  <c r="AK175" i="1" s="1"/>
  <c r="U175" i="1"/>
  <c r="AJ174" i="1"/>
  <c r="AK174" i="1" s="1"/>
  <c r="U174" i="1"/>
  <c r="V174" i="1" s="1"/>
  <c r="AJ173" i="1"/>
  <c r="AK173" i="1" s="1"/>
  <c r="U173" i="1"/>
  <c r="V173" i="1" s="1"/>
  <c r="AJ172" i="1"/>
  <c r="AK172" i="1" s="1"/>
  <c r="U172" i="1"/>
  <c r="AJ171" i="1"/>
  <c r="AK171" i="1" s="1"/>
  <c r="U171" i="1"/>
  <c r="V171" i="1" s="1"/>
  <c r="AJ170" i="1"/>
  <c r="AK170" i="1" s="1"/>
  <c r="U170" i="1"/>
  <c r="V170" i="1" s="1"/>
  <c r="AJ169" i="1"/>
  <c r="AK169" i="1" s="1"/>
  <c r="U169" i="1"/>
  <c r="V169" i="1" s="1"/>
  <c r="AJ168" i="1"/>
  <c r="AK168" i="1" s="1"/>
  <c r="U168" i="1"/>
  <c r="AJ167" i="1"/>
  <c r="AK167" i="1" s="1"/>
  <c r="U167" i="1"/>
  <c r="V167" i="1" s="1"/>
  <c r="AJ166" i="1"/>
  <c r="AK166" i="1" s="1"/>
  <c r="U166" i="1"/>
  <c r="V166" i="1" s="1"/>
  <c r="AJ165" i="1"/>
  <c r="AK165" i="1" s="1"/>
  <c r="U165" i="1"/>
  <c r="V165" i="1" s="1"/>
  <c r="AJ164" i="1"/>
  <c r="AK164" i="1" s="1"/>
  <c r="U164" i="1"/>
  <c r="AJ163" i="1"/>
  <c r="AK163" i="1" s="1"/>
  <c r="U163" i="1"/>
  <c r="V163" i="1" s="1"/>
  <c r="AJ162" i="1"/>
  <c r="AK162" i="1" s="1"/>
  <c r="U162" i="1"/>
  <c r="V162" i="1" s="1"/>
  <c r="AJ161" i="1"/>
  <c r="AK161" i="1" s="1"/>
  <c r="U161" i="1"/>
  <c r="V161" i="1" s="1"/>
  <c r="AJ160" i="1"/>
  <c r="AK160" i="1" s="1"/>
  <c r="U160" i="1"/>
  <c r="AJ159" i="1"/>
  <c r="AK159" i="1" s="1"/>
  <c r="U159" i="1"/>
  <c r="AJ158" i="1"/>
  <c r="AK158" i="1" s="1"/>
  <c r="U158" i="1"/>
  <c r="V158" i="1" s="1"/>
  <c r="AJ157" i="1"/>
  <c r="AK157" i="1" s="1"/>
  <c r="V157" i="1"/>
  <c r="U157" i="1"/>
  <c r="AJ156" i="1"/>
  <c r="AK156" i="1" s="1"/>
  <c r="U156" i="1"/>
  <c r="AJ155" i="1"/>
  <c r="AK155" i="1" s="1"/>
  <c r="U155" i="1"/>
  <c r="V155" i="1" s="1"/>
  <c r="AJ154" i="1"/>
  <c r="AK154" i="1" s="1"/>
  <c r="U154" i="1"/>
  <c r="AJ153" i="1"/>
  <c r="AK153" i="1" s="1"/>
  <c r="U153" i="1"/>
  <c r="AJ152" i="1"/>
  <c r="AK152" i="1" s="1"/>
  <c r="U152" i="1"/>
  <c r="V152" i="1" s="1"/>
  <c r="AJ151" i="1"/>
  <c r="AK151" i="1" s="1"/>
  <c r="U151" i="1"/>
  <c r="V151" i="1" s="1"/>
  <c r="AJ150" i="1"/>
  <c r="AK150" i="1" s="1"/>
  <c r="U150" i="1"/>
  <c r="AJ149" i="1"/>
  <c r="AK149" i="1" s="1"/>
  <c r="V149" i="1"/>
  <c r="U149" i="1"/>
  <c r="AJ148" i="1"/>
  <c r="AK148" i="1" s="1"/>
  <c r="U148" i="1"/>
  <c r="AJ147" i="1"/>
  <c r="AK147" i="1" s="1"/>
  <c r="U147" i="1"/>
  <c r="AJ146" i="1"/>
  <c r="AK146" i="1" s="1"/>
  <c r="U146" i="1"/>
  <c r="V146" i="1" s="1"/>
  <c r="AJ145" i="1"/>
  <c r="AK145" i="1" s="1"/>
  <c r="U145" i="1"/>
  <c r="AK144" i="1"/>
  <c r="AJ144" i="1"/>
  <c r="U144" i="1"/>
  <c r="V144" i="1" s="1"/>
  <c r="AJ143" i="1"/>
  <c r="AK143" i="1" s="1"/>
  <c r="U143" i="1"/>
  <c r="AJ142" i="1"/>
  <c r="AK142" i="1" s="1"/>
  <c r="U142" i="1"/>
  <c r="AL142" i="1" s="1"/>
  <c r="AJ141" i="1"/>
  <c r="AK141" i="1" s="1"/>
  <c r="U141" i="1"/>
  <c r="V141" i="1" s="1"/>
  <c r="AJ140" i="1"/>
  <c r="AK140" i="1" s="1"/>
  <c r="U140" i="1"/>
  <c r="V140" i="1" s="1"/>
  <c r="AJ139" i="1"/>
  <c r="AK139" i="1" s="1"/>
  <c r="U139" i="1"/>
  <c r="AJ138" i="1"/>
  <c r="AK138" i="1" s="1"/>
  <c r="U138" i="1"/>
  <c r="AJ137" i="1"/>
  <c r="AK137" i="1" s="1"/>
  <c r="U137" i="1"/>
  <c r="AK136" i="1"/>
  <c r="AJ136" i="1"/>
  <c r="U136" i="1"/>
  <c r="V136" i="1" s="1"/>
  <c r="AJ135" i="1"/>
  <c r="AK135" i="1" s="1"/>
  <c r="U135" i="1"/>
  <c r="AJ134" i="1"/>
  <c r="AK134" i="1" s="1"/>
  <c r="U134" i="1"/>
  <c r="AL134" i="1" s="1"/>
  <c r="AJ133" i="1"/>
  <c r="AK133" i="1" s="1"/>
  <c r="U133" i="1"/>
  <c r="AJ132" i="1"/>
  <c r="AK132" i="1" s="1"/>
  <c r="U132" i="1"/>
  <c r="V132" i="1" s="1"/>
  <c r="AJ131" i="1"/>
  <c r="AK131" i="1" s="1"/>
  <c r="U131" i="1"/>
  <c r="AJ130" i="1"/>
  <c r="AK130" i="1" s="1"/>
  <c r="U130" i="1"/>
  <c r="AJ129" i="1"/>
  <c r="AK129" i="1" s="1"/>
  <c r="U129" i="1"/>
  <c r="AK128" i="1"/>
  <c r="AJ128" i="1"/>
  <c r="U128" i="1"/>
  <c r="V128" i="1" s="1"/>
  <c r="AJ127" i="1"/>
  <c r="AK127" i="1" s="1"/>
  <c r="U127" i="1"/>
  <c r="AJ126" i="1"/>
  <c r="AK126" i="1" s="1"/>
  <c r="U126" i="1"/>
  <c r="AL126" i="1" s="1"/>
  <c r="AK125" i="1"/>
  <c r="AJ125" i="1"/>
  <c r="U125" i="1"/>
  <c r="AJ124" i="1"/>
  <c r="AK124" i="1" s="1"/>
  <c r="U124" i="1"/>
  <c r="V124" i="1" s="1"/>
  <c r="AJ123" i="1"/>
  <c r="AK123" i="1" s="1"/>
  <c r="U123" i="1"/>
  <c r="AJ122" i="1"/>
  <c r="AK122" i="1" s="1"/>
  <c r="U122" i="1"/>
  <c r="V122" i="1" s="1"/>
  <c r="AJ121" i="1"/>
  <c r="AK121" i="1" s="1"/>
  <c r="U121" i="1"/>
  <c r="V121" i="1" s="1"/>
  <c r="AK120" i="1"/>
  <c r="AJ120" i="1"/>
  <c r="U120" i="1"/>
  <c r="V120" i="1" s="1"/>
  <c r="AJ119" i="1"/>
  <c r="AK119" i="1" s="1"/>
  <c r="U119" i="1"/>
  <c r="AJ118" i="1"/>
  <c r="AK118" i="1" s="1"/>
  <c r="U118" i="1"/>
  <c r="AJ117" i="1"/>
  <c r="AK117" i="1" s="1"/>
  <c r="U117" i="1"/>
  <c r="AJ116" i="1"/>
  <c r="AK116" i="1" s="1"/>
  <c r="U116" i="1"/>
  <c r="V116" i="1" s="1"/>
  <c r="AJ115" i="1"/>
  <c r="AK115" i="1" s="1"/>
  <c r="V115" i="1"/>
  <c r="U115" i="1"/>
  <c r="AJ114" i="1"/>
  <c r="AK114" i="1" s="1"/>
  <c r="U114" i="1"/>
  <c r="AJ113" i="1"/>
  <c r="AK113" i="1" s="1"/>
  <c r="U113" i="1"/>
  <c r="V113" i="1" s="1"/>
  <c r="AJ112" i="1"/>
  <c r="AK112" i="1" s="1"/>
  <c r="U112" i="1"/>
  <c r="V112" i="1" s="1"/>
  <c r="AJ111" i="1"/>
  <c r="AK111" i="1" s="1"/>
  <c r="U111" i="1"/>
  <c r="AJ110" i="1"/>
  <c r="AK110" i="1" s="1"/>
  <c r="U110" i="1"/>
  <c r="AJ109" i="1"/>
  <c r="AK109" i="1" s="1"/>
  <c r="U109" i="1"/>
  <c r="AJ108" i="1"/>
  <c r="AK108" i="1" s="1"/>
  <c r="U108" i="1"/>
  <c r="V108" i="1" s="1"/>
  <c r="AJ107" i="1"/>
  <c r="AK107" i="1" s="1"/>
  <c r="U107" i="1"/>
  <c r="AJ106" i="1"/>
  <c r="AK106" i="1" s="1"/>
  <c r="U106" i="1"/>
  <c r="AJ105" i="1"/>
  <c r="AK105" i="1" s="1"/>
  <c r="U105" i="1"/>
  <c r="AL105" i="1" s="1"/>
  <c r="AK104" i="1"/>
  <c r="AJ104" i="1"/>
  <c r="U104" i="1"/>
  <c r="V104" i="1" s="1"/>
  <c r="AJ103" i="1"/>
  <c r="AK103" i="1" s="1"/>
  <c r="U103" i="1"/>
  <c r="AJ102" i="1"/>
  <c r="AK102" i="1" s="1"/>
  <c r="U102" i="1"/>
  <c r="AL102" i="1" s="1"/>
  <c r="AJ101" i="1"/>
  <c r="AK101" i="1" s="1"/>
  <c r="U101" i="1"/>
  <c r="AJ100" i="1"/>
  <c r="AK100" i="1" s="1"/>
  <c r="U100" i="1"/>
  <c r="V100" i="1" s="1"/>
  <c r="AJ99" i="1"/>
  <c r="AK99" i="1" s="1"/>
  <c r="U99" i="1"/>
  <c r="AL99" i="1" s="1"/>
  <c r="AJ98" i="1"/>
  <c r="AK98" i="1" s="1"/>
  <c r="U98" i="1"/>
  <c r="AJ97" i="1"/>
  <c r="AK97" i="1" s="1"/>
  <c r="V97" i="1"/>
  <c r="U97" i="1"/>
  <c r="AJ96" i="1"/>
  <c r="AK96" i="1" s="1"/>
  <c r="U96" i="1"/>
  <c r="V96" i="1" s="1"/>
  <c r="AJ95" i="1"/>
  <c r="AK95" i="1" s="1"/>
  <c r="U95" i="1"/>
  <c r="AJ94" i="1"/>
  <c r="AK94" i="1" s="1"/>
  <c r="U94" i="1"/>
  <c r="AJ93" i="1"/>
  <c r="AK93" i="1" s="1"/>
  <c r="U93" i="1"/>
  <c r="AJ92" i="1"/>
  <c r="U92" i="1"/>
  <c r="V92" i="1" s="1"/>
  <c r="AJ91" i="1"/>
  <c r="AK91" i="1" s="1"/>
  <c r="U91" i="1"/>
  <c r="AJ90" i="1"/>
  <c r="AK90" i="1" s="1"/>
  <c r="U90" i="1"/>
  <c r="AK89" i="1"/>
  <c r="AJ89" i="1"/>
  <c r="V89" i="1"/>
  <c r="U89" i="1"/>
  <c r="AL89" i="1" s="1"/>
  <c r="AJ88" i="1"/>
  <c r="AK88" i="1" s="1"/>
  <c r="U88" i="1"/>
  <c r="V88" i="1" s="1"/>
  <c r="AJ87" i="1"/>
  <c r="AK87" i="1" s="1"/>
  <c r="U87" i="1"/>
  <c r="V87" i="1" s="1"/>
  <c r="AJ86" i="1"/>
  <c r="AK86" i="1" s="1"/>
  <c r="U86" i="1"/>
  <c r="AL86" i="1" s="1"/>
  <c r="AJ85" i="1"/>
  <c r="AK85" i="1" s="1"/>
  <c r="U85" i="1"/>
  <c r="V85" i="1" s="1"/>
  <c r="AJ84" i="1"/>
  <c r="AK84" i="1" s="1"/>
  <c r="U84" i="1"/>
  <c r="AJ83" i="1"/>
  <c r="AK83" i="1" s="1"/>
  <c r="U83" i="1"/>
  <c r="AJ82" i="1"/>
  <c r="AK82" i="1" s="1"/>
  <c r="U82" i="1"/>
  <c r="V82" i="1" s="1"/>
  <c r="AK81" i="1"/>
  <c r="AJ81" i="1"/>
  <c r="V81" i="1"/>
  <c r="U81" i="1"/>
  <c r="AL81" i="1" s="1"/>
  <c r="AJ80" i="1"/>
  <c r="AK80" i="1" s="1"/>
  <c r="U80" i="1"/>
  <c r="AK79" i="1"/>
  <c r="AJ79" i="1"/>
  <c r="V79" i="1"/>
  <c r="U79" i="1"/>
  <c r="AL79" i="1" s="1"/>
  <c r="AK78" i="1"/>
  <c r="AJ78" i="1"/>
  <c r="U78" i="1"/>
  <c r="AL78" i="1" s="1"/>
  <c r="AJ77" i="1"/>
  <c r="U77" i="1"/>
  <c r="AJ76" i="1"/>
  <c r="U76" i="1"/>
  <c r="V76" i="1" s="1"/>
  <c r="AJ75" i="1"/>
  <c r="AK75" i="1" s="1"/>
  <c r="U75" i="1"/>
  <c r="AJ74" i="1"/>
  <c r="AK74" i="1" s="1"/>
  <c r="V74" i="1"/>
  <c r="U74" i="1"/>
  <c r="AJ73" i="1"/>
  <c r="U73" i="1"/>
  <c r="AJ72" i="1"/>
  <c r="U72" i="1"/>
  <c r="AJ71" i="1"/>
  <c r="U71" i="1"/>
  <c r="V71" i="1" s="1"/>
  <c r="AJ70" i="1"/>
  <c r="AK70" i="1" s="1"/>
  <c r="U70" i="1"/>
  <c r="AJ69" i="1"/>
  <c r="AK69" i="1" s="1"/>
  <c r="U69" i="1"/>
  <c r="V69" i="1" s="1"/>
  <c r="AJ68" i="1"/>
  <c r="AK68" i="1" s="1"/>
  <c r="U68" i="1"/>
  <c r="AJ67" i="1"/>
  <c r="AK67" i="1" s="1"/>
  <c r="U67" i="1"/>
  <c r="V67" i="1" s="1"/>
  <c r="AK66" i="1"/>
  <c r="AJ66" i="1"/>
  <c r="V66" i="1"/>
  <c r="U66" i="1"/>
  <c r="AK65" i="1"/>
  <c r="AJ65" i="1"/>
  <c r="U65" i="1"/>
  <c r="AL65" i="1" s="1"/>
  <c r="AJ64" i="1"/>
  <c r="AK64" i="1" s="1"/>
  <c r="U64" i="1"/>
  <c r="AJ63" i="1"/>
  <c r="AK63" i="1" s="1"/>
  <c r="U63" i="1"/>
  <c r="AJ62" i="1"/>
  <c r="AK62" i="1" s="1"/>
  <c r="U62" i="1"/>
  <c r="AJ61" i="1"/>
  <c r="AK61" i="1" s="1"/>
  <c r="U61" i="1"/>
  <c r="AJ60" i="1"/>
  <c r="AK60" i="1" s="1"/>
  <c r="U60" i="1"/>
  <c r="AJ59" i="1"/>
  <c r="AK59" i="1" s="1"/>
  <c r="U59" i="1"/>
  <c r="V59" i="1" s="1"/>
  <c r="AJ58" i="1"/>
  <c r="AK58" i="1" s="1"/>
  <c r="U58" i="1"/>
  <c r="AJ57" i="1"/>
  <c r="AK57" i="1" s="1"/>
  <c r="U57" i="1"/>
  <c r="AJ56" i="1"/>
  <c r="AK56" i="1" s="1"/>
  <c r="U56" i="1"/>
  <c r="AJ55" i="1"/>
  <c r="AK55" i="1" s="1"/>
  <c r="U55" i="1"/>
  <c r="V55" i="1" s="1"/>
  <c r="AJ54" i="1"/>
  <c r="AK54" i="1" s="1"/>
  <c r="U54" i="1"/>
  <c r="V54" i="1" s="1"/>
  <c r="AJ53" i="1"/>
  <c r="AK53" i="1" s="1"/>
  <c r="U53" i="1"/>
  <c r="AJ52" i="1"/>
  <c r="AK52" i="1" s="1"/>
  <c r="U52" i="1"/>
  <c r="AJ51" i="1"/>
  <c r="AK51" i="1" s="1"/>
  <c r="U51" i="1"/>
  <c r="V51" i="1" s="1"/>
  <c r="AJ50" i="1"/>
  <c r="AK50" i="1" s="1"/>
  <c r="U50" i="1"/>
  <c r="V50" i="1" s="1"/>
  <c r="AK49" i="1"/>
  <c r="AJ49" i="1"/>
  <c r="U49" i="1"/>
  <c r="AK48" i="1"/>
  <c r="AJ48" i="1"/>
  <c r="U48" i="1"/>
  <c r="V48" i="1" s="1"/>
  <c r="AJ47" i="1"/>
  <c r="AK47" i="1" s="1"/>
  <c r="U47" i="1"/>
  <c r="AJ46" i="1"/>
  <c r="AK46" i="1" s="1"/>
  <c r="U46" i="1"/>
  <c r="AJ45" i="1"/>
  <c r="AK45" i="1" s="1"/>
  <c r="U45" i="1"/>
  <c r="V45" i="1" s="1"/>
  <c r="AJ44" i="1"/>
  <c r="AK44" i="1" s="1"/>
  <c r="U44" i="1"/>
  <c r="V44" i="1" s="1"/>
  <c r="AJ43" i="1"/>
  <c r="AK43" i="1" s="1"/>
  <c r="U43" i="1"/>
  <c r="AJ42" i="1"/>
  <c r="AK42" i="1" s="1"/>
  <c r="U42" i="1"/>
  <c r="AJ41" i="1"/>
  <c r="AK41" i="1" s="1"/>
  <c r="U41" i="1"/>
  <c r="AJ40" i="1"/>
  <c r="AK40" i="1" s="1"/>
  <c r="U40" i="1"/>
  <c r="AL40" i="1" s="1"/>
  <c r="AJ39" i="1"/>
  <c r="AK39" i="1" s="1"/>
  <c r="V39" i="1"/>
  <c r="U39" i="1"/>
  <c r="AJ38" i="1"/>
  <c r="AK38" i="1" s="1"/>
  <c r="U38" i="1"/>
  <c r="V38" i="1" s="1"/>
  <c r="AJ37" i="1"/>
  <c r="AK37" i="1" s="1"/>
  <c r="U37" i="1"/>
  <c r="AJ36" i="1"/>
  <c r="AK36" i="1" s="1"/>
  <c r="V36" i="1"/>
  <c r="U36" i="1"/>
  <c r="AJ35" i="1"/>
  <c r="AK35" i="1" s="1"/>
  <c r="U35" i="1"/>
  <c r="AJ34" i="1"/>
  <c r="AK34" i="1" s="1"/>
  <c r="U34" i="1"/>
  <c r="V34" i="1" s="1"/>
  <c r="AJ33" i="1"/>
  <c r="AK33" i="1" s="1"/>
  <c r="U33" i="1"/>
  <c r="V33" i="1" s="1"/>
  <c r="AJ32" i="1"/>
  <c r="AK32" i="1" s="1"/>
  <c r="U32" i="1"/>
  <c r="AJ31" i="1"/>
  <c r="AK31" i="1" s="1"/>
  <c r="U31" i="1"/>
  <c r="V31" i="1" s="1"/>
  <c r="AJ30" i="1"/>
  <c r="AK30" i="1" s="1"/>
  <c r="U30" i="1"/>
  <c r="AJ29" i="1"/>
  <c r="AK29" i="1" s="1"/>
  <c r="U29" i="1"/>
  <c r="AJ28" i="1"/>
  <c r="U28" i="1"/>
  <c r="AJ27" i="1"/>
  <c r="AK27" i="1" s="1"/>
  <c r="U27" i="1"/>
  <c r="V27" i="1" s="1"/>
  <c r="AJ26" i="1"/>
  <c r="AK26" i="1" s="1"/>
  <c r="U26" i="1"/>
  <c r="AJ25" i="1"/>
  <c r="AK25" i="1" s="1"/>
  <c r="U25" i="1"/>
  <c r="AL25" i="1" s="1"/>
  <c r="AJ24" i="1"/>
  <c r="AK24" i="1" s="1"/>
  <c r="U24" i="1"/>
  <c r="V24" i="1" s="1"/>
  <c r="AJ23" i="1"/>
  <c r="AK23" i="1" s="1"/>
  <c r="U23" i="1"/>
  <c r="V23" i="1" s="1"/>
  <c r="AJ22" i="1"/>
  <c r="AK22" i="1" s="1"/>
  <c r="U22" i="1"/>
  <c r="AJ21" i="1"/>
  <c r="AK21" i="1" s="1"/>
  <c r="U21" i="1"/>
  <c r="V21" i="1" s="1"/>
  <c r="AJ20" i="1"/>
  <c r="AK20" i="1" s="1"/>
  <c r="U20" i="1"/>
  <c r="V20" i="1" s="1"/>
  <c r="AJ19" i="1"/>
  <c r="AK19" i="1" s="1"/>
  <c r="U19" i="1"/>
  <c r="AJ18" i="1"/>
  <c r="AK18" i="1" s="1"/>
  <c r="V18" i="1"/>
  <c r="U18" i="1"/>
  <c r="AJ17" i="1"/>
  <c r="U17" i="1"/>
  <c r="AJ16" i="1"/>
  <c r="AK16" i="1" s="1"/>
  <c r="U16" i="1"/>
  <c r="AL16" i="1" s="1"/>
  <c r="AJ15" i="1"/>
  <c r="AK15" i="1" s="1"/>
  <c r="U15" i="1"/>
  <c r="AK14" i="1"/>
  <c r="AJ14" i="1"/>
  <c r="V14" i="1"/>
  <c r="U14" i="1"/>
  <c r="AL14" i="1" s="1"/>
  <c r="AJ13" i="1"/>
  <c r="AK13" i="1" s="1"/>
  <c r="U13" i="1"/>
  <c r="V13" i="1" s="1"/>
  <c r="AJ12" i="1"/>
  <c r="AK12" i="1" s="1"/>
  <c r="U12" i="1"/>
  <c r="V12" i="1" s="1"/>
  <c r="AJ11" i="1"/>
  <c r="AK11" i="1" s="1"/>
  <c r="V11" i="1"/>
  <c r="U11" i="1"/>
  <c r="AL11" i="1" s="1"/>
  <c r="AJ10" i="1"/>
  <c r="AK10" i="1" s="1"/>
  <c r="U10" i="1"/>
  <c r="V10" i="1" s="1"/>
  <c r="AJ9" i="1"/>
  <c r="AK9" i="1" s="1"/>
  <c r="U9" i="1"/>
  <c r="V9" i="1" s="1"/>
  <c r="AJ8" i="1"/>
  <c r="AK8" i="1" s="1"/>
  <c r="U8" i="1"/>
  <c r="AJ7" i="1"/>
  <c r="AK7" i="1" s="1"/>
  <c r="U7" i="1"/>
  <c r="V7" i="1" s="1"/>
  <c r="AJ6" i="1"/>
  <c r="AK6" i="1" s="1"/>
  <c r="U6" i="1"/>
  <c r="V6" i="1" s="1"/>
  <c r="AJ5" i="1"/>
  <c r="AK5" i="1" s="1"/>
  <c r="U5" i="1"/>
  <c r="V5" i="1" s="1"/>
  <c r="AJ4" i="1"/>
  <c r="AK4" i="1" s="1"/>
  <c r="U4" i="1"/>
  <c r="AJ3" i="1"/>
  <c r="V3" i="1"/>
  <c r="U3" i="1"/>
  <c r="AA1" i="1"/>
  <c r="Z1" i="1"/>
  <c r="Y1" i="1"/>
  <c r="X1" i="1"/>
  <c r="W1" i="1"/>
  <c r="T1" i="1"/>
  <c r="V86" i="1" l="1"/>
  <c r="V99" i="1"/>
  <c r="V102" i="1"/>
  <c r="V105" i="1"/>
  <c r="AL130" i="1"/>
  <c r="AL137" i="1"/>
  <c r="AL148" i="1"/>
  <c r="AL262" i="1"/>
  <c r="AG47" i="3"/>
  <c r="W51" i="3"/>
  <c r="W79" i="3"/>
  <c r="W29" i="5"/>
  <c r="W31" i="5"/>
  <c r="W33" i="5"/>
  <c r="W35" i="5"/>
  <c r="W37" i="5"/>
  <c r="W39" i="5"/>
  <c r="W41" i="5"/>
  <c r="W43" i="5"/>
  <c r="W45" i="5"/>
  <c r="W47" i="5"/>
  <c r="W49" i="5"/>
  <c r="W51" i="5"/>
  <c r="W53" i="5"/>
  <c r="W55" i="5"/>
  <c r="W57" i="5"/>
  <c r="W59" i="5"/>
  <c r="AL35" i="1"/>
  <c r="V40" i="1"/>
  <c r="AL84" i="1"/>
  <c r="AL260" i="1"/>
  <c r="AG40" i="2"/>
  <c r="AG36" i="3"/>
  <c r="AG59" i="3"/>
  <c r="W82" i="3"/>
  <c r="AG7" i="4"/>
  <c r="AG20" i="5"/>
  <c r="W69" i="5"/>
  <c r="AG101" i="5"/>
  <c r="AG105" i="5"/>
  <c r="S1" i="1"/>
  <c r="U1" i="1" s="1"/>
  <c r="AL17" i="1"/>
  <c r="AL28" i="1"/>
  <c r="V35" i="1"/>
  <c r="AL58" i="1"/>
  <c r="V84" i="1"/>
  <c r="AL110" i="1"/>
  <c r="AL117" i="1"/>
  <c r="AL138" i="1"/>
  <c r="AL145" i="1"/>
  <c r="AL156" i="1"/>
  <c r="V260" i="1"/>
  <c r="AG383" i="2"/>
  <c r="AG429" i="2"/>
  <c r="AG40" i="3"/>
  <c r="W59" i="3"/>
  <c r="AG80" i="3"/>
  <c r="AG104" i="3"/>
  <c r="W7" i="4"/>
  <c r="V55" i="4"/>
  <c r="AG102" i="4"/>
  <c r="AG118" i="4"/>
  <c r="AG134" i="4"/>
  <c r="AG150" i="4"/>
  <c r="AG166" i="4"/>
  <c r="AG182" i="4"/>
  <c r="AG218" i="4"/>
  <c r="AG222" i="4"/>
  <c r="AG226" i="4"/>
  <c r="AG234" i="4"/>
  <c r="AG238" i="4"/>
  <c r="AG242" i="4"/>
  <c r="AG246" i="4"/>
  <c r="AG250" i="4"/>
  <c r="AG254" i="4"/>
  <c r="AG258" i="4"/>
  <c r="AG262" i="4"/>
  <c r="AG266" i="4"/>
  <c r="AG270" i="4"/>
  <c r="AG274" i="4"/>
  <c r="AG278" i="4"/>
  <c r="AG282" i="4"/>
  <c r="AG286" i="4"/>
  <c r="AG481" i="4"/>
  <c r="AG548" i="4"/>
  <c r="W20" i="5"/>
  <c r="AL4" i="1"/>
  <c r="AL29" i="1"/>
  <c r="AL49" i="1"/>
  <c r="AL66" i="1"/>
  <c r="AL107" i="1"/>
  <c r="AL125" i="1"/>
  <c r="AL153" i="1"/>
  <c r="AL311" i="1"/>
  <c r="W27" i="3"/>
  <c r="AG53" i="3"/>
  <c r="AG71" i="3"/>
  <c r="W83" i="3"/>
  <c r="AG367" i="4"/>
  <c r="AG375" i="4"/>
  <c r="AG383" i="4"/>
  <c r="AG387" i="4"/>
  <c r="W580" i="4"/>
  <c r="W28" i="5"/>
  <c r="W30" i="5"/>
  <c r="W32" i="5"/>
  <c r="W34" i="5"/>
  <c r="W36" i="5"/>
  <c r="W38" i="5"/>
  <c r="W40" i="5"/>
  <c r="W42" i="5"/>
  <c r="W44" i="5"/>
  <c r="W46" i="5"/>
  <c r="W48" i="5"/>
  <c r="W50" i="5"/>
  <c r="W52" i="5"/>
  <c r="W54" i="5"/>
  <c r="W56" i="5"/>
  <c r="W58" i="5"/>
  <c r="W60" i="5"/>
  <c r="AL22" i="1"/>
  <c r="AL118" i="1"/>
  <c r="AL254" i="1"/>
  <c r="AL280" i="1"/>
  <c r="AG27" i="2"/>
  <c r="AG31" i="2"/>
  <c r="AG478" i="2"/>
  <c r="AG482" i="2"/>
  <c r="AG486" i="2"/>
  <c r="AG490" i="2"/>
  <c r="AG494" i="2"/>
  <c r="AG498" i="2"/>
  <c r="AG502" i="2"/>
  <c r="AG506" i="2"/>
  <c r="AG510" i="2"/>
  <c r="AG81" i="3"/>
  <c r="AG459" i="4"/>
  <c r="AL15" i="1"/>
  <c r="AL30" i="1"/>
  <c r="AL83" i="1"/>
  <c r="AL129" i="1"/>
  <c r="AL133" i="1"/>
  <c r="AL236" i="1"/>
  <c r="AL251" i="1"/>
  <c r="AG16" i="2"/>
  <c r="AG20" i="2"/>
  <c r="AG39" i="2"/>
  <c r="AG404" i="2"/>
  <c r="AG408" i="2"/>
  <c r="AG18" i="3"/>
  <c r="AG61" i="3"/>
  <c r="W81" i="3"/>
  <c r="AG87" i="3"/>
  <c r="W459" i="4"/>
  <c r="AG463" i="4"/>
  <c r="AG467" i="4"/>
  <c r="AG546" i="4"/>
  <c r="V30" i="1"/>
  <c r="AL36" i="1"/>
  <c r="AL39" i="1"/>
  <c r="AL54" i="1"/>
  <c r="AL115" i="1"/>
  <c r="V117" i="1"/>
  <c r="V125" i="1"/>
  <c r="V130" i="1"/>
  <c r="V133" i="1"/>
  <c r="V138" i="1"/>
  <c r="AL250" i="1"/>
  <c r="AL259" i="1"/>
  <c r="AL300" i="1"/>
  <c r="AL18" i="1"/>
  <c r="AL74" i="1"/>
  <c r="AL149" i="1"/>
  <c r="AL152" i="1"/>
  <c r="AL157" i="1"/>
  <c r="AL233" i="1"/>
  <c r="V250" i="1"/>
  <c r="V259" i="1"/>
  <c r="AL268" i="1"/>
  <c r="AL270" i="1"/>
  <c r="AL276" i="1"/>
  <c r="V300" i="1"/>
  <c r="AG4" i="2"/>
  <c r="AG15" i="2"/>
  <c r="AG36" i="2"/>
  <c r="W420" i="2"/>
  <c r="AG424" i="2"/>
  <c r="AG7" i="3"/>
  <c r="AG10" i="3"/>
  <c r="W13" i="3"/>
  <c r="AG23" i="3"/>
  <c r="AG26" i="3"/>
  <c r="W29" i="3"/>
  <c r="W53" i="3"/>
  <c r="AG56" i="3"/>
  <c r="AG70" i="3"/>
  <c r="AG86" i="3"/>
  <c r="AG97" i="3"/>
  <c r="AG354" i="4"/>
  <c r="AG483" i="4"/>
  <c r="W534" i="4"/>
  <c r="AG538" i="4"/>
  <c r="W568" i="4"/>
  <c r="AG572" i="4"/>
  <c r="AG576" i="4"/>
  <c r="AG5" i="5"/>
  <c r="AG9" i="5"/>
  <c r="W65" i="5"/>
  <c r="AG396" i="2"/>
  <c r="AG417" i="2"/>
  <c r="W424" i="2"/>
  <c r="AG428" i="2"/>
  <c r="AG479" i="2"/>
  <c r="AG483" i="2"/>
  <c r="AG487" i="2"/>
  <c r="AG491" i="2"/>
  <c r="AG495" i="2"/>
  <c r="AG499" i="2"/>
  <c r="AG503" i="2"/>
  <c r="AG507" i="2"/>
  <c r="AG511" i="2"/>
  <c r="W7" i="3"/>
  <c r="AG17" i="3"/>
  <c r="AG33" i="3"/>
  <c r="AG77" i="3"/>
  <c r="AG105" i="3"/>
  <c r="AG55" i="4"/>
  <c r="V28" i="1"/>
  <c r="V49" i="1"/>
  <c r="V58" i="1"/>
  <c r="V65" i="1"/>
  <c r="V78" i="1"/>
  <c r="V83" i="1"/>
  <c r="AK262" i="1"/>
  <c r="AG12" i="2"/>
  <c r="AG23" i="2"/>
  <c r="AG421" i="2"/>
  <c r="AG432" i="2"/>
  <c r="AG14" i="3"/>
  <c r="AG30" i="3"/>
  <c r="AG54" i="3"/>
  <c r="AG98" i="3"/>
  <c r="AG4" i="4"/>
  <c r="AG59" i="4"/>
  <c r="AG63" i="4"/>
  <c r="AG67" i="4"/>
  <c r="AG347" i="4"/>
  <c r="AG351" i="4"/>
  <c r="AG355" i="4"/>
  <c r="AG363" i="4"/>
  <c r="AG402" i="4"/>
  <c r="V15" i="1"/>
  <c r="V22" i="1"/>
  <c r="V107" i="1"/>
  <c r="V110" i="1"/>
  <c r="V118" i="1"/>
  <c r="V126" i="1"/>
  <c r="V129" i="1"/>
  <c r="V134" i="1"/>
  <c r="V137" i="1"/>
  <c r="V142" i="1"/>
  <c r="V145" i="1"/>
  <c r="V251" i="1"/>
  <c r="AL263" i="1"/>
  <c r="V280" i="1"/>
  <c r="AL283" i="1"/>
  <c r="AL325" i="1"/>
  <c r="W27" i="2"/>
  <c r="W404" i="2"/>
  <c r="AG15" i="3"/>
  <c r="W21" i="3"/>
  <c r="AG31" i="3"/>
  <c r="AG44" i="3"/>
  <c r="AG68" i="3"/>
  <c r="AG399" i="4"/>
  <c r="AG403" i="4"/>
  <c r="AG407" i="4"/>
  <c r="AG411" i="4"/>
  <c r="W481" i="4"/>
  <c r="AG485" i="4"/>
  <c r="AG536" i="4"/>
  <c r="AG570" i="4"/>
  <c r="AG574" i="4"/>
  <c r="AG3" i="5"/>
  <c r="AG7" i="5"/>
  <c r="AG11" i="5"/>
  <c r="W18" i="5"/>
  <c r="AG67" i="5"/>
  <c r="AL116" i="1"/>
  <c r="V148" i="1"/>
  <c r="V153" i="1"/>
  <c r="V156" i="1"/>
  <c r="AL245" i="1"/>
  <c r="AL286" i="1"/>
  <c r="AG24" i="2"/>
  <c r="W31" i="2"/>
  <c r="AG35" i="2"/>
  <c r="AG391" i="2"/>
  <c r="W408" i="2"/>
  <c r="AG412" i="2"/>
  <c r="AG481" i="2"/>
  <c r="AG485" i="2"/>
  <c r="AG489" i="2"/>
  <c r="AG493" i="2"/>
  <c r="AG497" i="2"/>
  <c r="AG501" i="2"/>
  <c r="AG505" i="2"/>
  <c r="AG509" i="2"/>
  <c r="AG9" i="3"/>
  <c r="W15" i="3"/>
  <c r="AG25" i="3"/>
  <c r="W31" i="3"/>
  <c r="AG48" i="3"/>
  <c r="AG65" i="3"/>
  <c r="AG88" i="3"/>
  <c r="AG103" i="3"/>
  <c r="AG443" i="4"/>
  <c r="AL141" i="1"/>
  <c r="AL146" i="1"/>
  <c r="AL230" i="1"/>
  <c r="V236" i="1"/>
  <c r="V267" i="1"/>
  <c r="AL294" i="1"/>
  <c r="AG28" i="2"/>
  <c r="AG373" i="2"/>
  <c r="W412" i="2"/>
  <c r="AG6" i="3"/>
  <c r="AG22" i="3"/>
  <c r="AG35" i="3"/>
  <c r="AG96" i="3"/>
  <c r="AG100" i="3"/>
  <c r="AG107" i="3"/>
  <c r="AG57" i="4"/>
  <c r="AG61" i="4"/>
  <c r="W443" i="4"/>
  <c r="AG447" i="4"/>
  <c r="AG451" i="4"/>
  <c r="AG590" i="4"/>
  <c r="AG16" i="5"/>
  <c r="AG19" i="5"/>
  <c r="AG61" i="5"/>
  <c r="AG290" i="4"/>
  <c r="AG294" i="4"/>
  <c r="AG302" i="4"/>
  <c r="AG306" i="4"/>
  <c r="AG318" i="4"/>
  <c r="AG322" i="4"/>
  <c r="AG326" i="4"/>
  <c r="W485" i="4"/>
  <c r="AG489" i="4"/>
  <c r="AG584" i="4"/>
  <c r="AG434" i="4"/>
  <c r="AG531" i="4"/>
  <c r="W538" i="4"/>
  <c r="AG540" i="4"/>
  <c r="AG542" i="4"/>
  <c r="AG544" i="4"/>
  <c r="W564" i="4"/>
  <c r="AG566" i="4"/>
  <c r="W584" i="4"/>
  <c r="AG588" i="4"/>
  <c r="AG3" i="4"/>
  <c r="AG203" i="4"/>
  <c r="AG311" i="4"/>
  <c r="W347" i="4"/>
  <c r="AG475" i="4"/>
  <c r="AG477" i="4"/>
  <c r="AG479" i="4"/>
  <c r="AG552" i="4"/>
  <c r="AG5" i="4"/>
  <c r="AG56" i="4"/>
  <c r="AG58" i="4"/>
  <c r="AG60" i="4"/>
  <c r="AG62" i="4"/>
  <c r="AG64" i="4"/>
  <c r="W355" i="4"/>
  <c r="AG359" i="4"/>
  <c r="W427" i="4"/>
  <c r="AG431" i="4"/>
  <c r="AG435" i="4"/>
  <c r="AG532" i="4"/>
  <c r="AG554" i="4"/>
  <c r="AG558" i="4"/>
  <c r="W576" i="4"/>
  <c r="AG578" i="4"/>
  <c r="AG594" i="4"/>
  <c r="AG86" i="4"/>
  <c r="AG94" i="4"/>
  <c r="AG123" i="4"/>
  <c r="AG162" i="4"/>
  <c r="AG187" i="4"/>
  <c r="AG191" i="4"/>
  <c r="AG223" i="4"/>
  <c r="AG239" i="4"/>
  <c r="AG255" i="4"/>
  <c r="AG271" i="4"/>
  <c r="AG287" i="4"/>
  <c r="AG298" i="4"/>
  <c r="AG303" i="4"/>
  <c r="AG314" i="4"/>
  <c r="AG319" i="4"/>
  <c r="AG330" i="4"/>
  <c r="AG362" i="4"/>
  <c r="AG394" i="4"/>
  <c r="W403" i="4"/>
  <c r="W540" i="4"/>
  <c r="W548" i="4"/>
  <c r="W572" i="4"/>
  <c r="AG139" i="4"/>
  <c r="AG143" i="4"/>
  <c r="AG207" i="4"/>
  <c r="AG227" i="4"/>
  <c r="AG243" i="4"/>
  <c r="AG259" i="4"/>
  <c r="AG275" i="4"/>
  <c r="AG291" i="4"/>
  <c r="AG307" i="4"/>
  <c r="AG323" i="4"/>
  <c r="AG334" i="4"/>
  <c r="AG370" i="4"/>
  <c r="AG426" i="4"/>
  <c r="W435" i="4"/>
  <c r="AG439" i="4"/>
  <c r="W475" i="4"/>
  <c r="W483" i="4"/>
  <c r="W497" i="4"/>
  <c r="W542" i="4"/>
  <c r="W558" i="4"/>
  <c r="W566" i="4"/>
  <c r="W574" i="4"/>
  <c r="W590" i="4"/>
  <c r="AG592" i="4"/>
  <c r="AG130" i="4"/>
  <c r="AG155" i="4"/>
  <c r="AG159" i="4"/>
  <c r="AG215" i="4"/>
  <c r="AG231" i="4"/>
  <c r="AG247" i="4"/>
  <c r="AG263" i="4"/>
  <c r="AG279" i="4"/>
  <c r="AG295" i="4"/>
  <c r="AG327" i="4"/>
  <c r="AG338" i="4"/>
  <c r="AG346" i="4"/>
  <c r="W387" i="4"/>
  <c r="AG391" i="4"/>
  <c r="AG410" i="4"/>
  <c r="W419" i="4"/>
  <c r="W463" i="4"/>
  <c r="W477" i="4"/>
  <c r="W501" i="4"/>
  <c r="AG514" i="4"/>
  <c r="W536" i="4"/>
  <c r="AG586" i="4"/>
  <c r="W5" i="4"/>
  <c r="AG107" i="4"/>
  <c r="AG146" i="4"/>
  <c r="AG171" i="4"/>
  <c r="AG175" i="4"/>
  <c r="AG219" i="4"/>
  <c r="AG230" i="4"/>
  <c r="AG235" i="4"/>
  <c r="AG251" i="4"/>
  <c r="AG267" i="4"/>
  <c r="AG283" i="4"/>
  <c r="AG299" i="4"/>
  <c r="AG310" i="4"/>
  <c r="AG315" i="4"/>
  <c r="AG342" i="4"/>
  <c r="AG386" i="4"/>
  <c r="AG423" i="4"/>
  <c r="AG442" i="4"/>
  <c r="W451" i="4"/>
  <c r="AG455" i="4"/>
  <c r="W467" i="4"/>
  <c r="W479" i="4"/>
  <c r="W489" i="4"/>
  <c r="W546" i="4"/>
  <c r="W554" i="4"/>
  <c r="W562" i="4"/>
  <c r="W570" i="4"/>
  <c r="W578" i="4"/>
  <c r="W586" i="4"/>
  <c r="W594" i="4"/>
  <c r="AG13" i="5"/>
  <c r="AG15" i="5"/>
  <c r="W19" i="5"/>
  <c r="AG21" i="5"/>
  <c r="AG22" i="5"/>
  <c r="AG23" i="5"/>
  <c r="AG24" i="5"/>
  <c r="AG25" i="5"/>
  <c r="AG26" i="5"/>
  <c r="AG64" i="5"/>
  <c r="W67" i="5"/>
  <c r="AG17" i="5"/>
  <c r="AG63" i="5"/>
  <c r="AE1" i="5"/>
  <c r="AG4" i="5"/>
  <c r="AG6" i="5"/>
  <c r="AG8" i="5"/>
  <c r="AG10" i="5"/>
  <c r="AG12" i="5"/>
  <c r="AG14" i="5"/>
  <c r="W17" i="5"/>
  <c r="W63" i="5"/>
  <c r="AG68" i="5"/>
  <c r="AG75" i="4"/>
  <c r="AG91" i="4"/>
  <c r="W332" i="4"/>
  <c r="AG332" i="4"/>
  <c r="AG535" i="4"/>
  <c r="W535" i="4"/>
  <c r="AG543" i="4"/>
  <c r="W543" i="4"/>
  <c r="AG551" i="4"/>
  <c r="W551" i="4"/>
  <c r="AG559" i="4"/>
  <c r="W559" i="4"/>
  <c r="AG567" i="4"/>
  <c r="W567" i="4"/>
  <c r="AG575" i="4"/>
  <c r="W575" i="4"/>
  <c r="AG583" i="4"/>
  <c r="W583" i="4"/>
  <c r="AG591" i="4"/>
  <c r="W591" i="4"/>
  <c r="AG79" i="4"/>
  <c r="AG90" i="4"/>
  <c r="AG95" i="4"/>
  <c r="AG106" i="4"/>
  <c r="AG111" i="4"/>
  <c r="AG122" i="4"/>
  <c r="AG127" i="4"/>
  <c r="AG138" i="4"/>
  <c r="AG154" i="4"/>
  <c r="AG170" i="4"/>
  <c r="AG186" i="4"/>
  <c r="AG214" i="4"/>
  <c r="W336" i="4"/>
  <c r="AG336" i="4"/>
  <c r="AG478" i="4"/>
  <c r="W478" i="4"/>
  <c r="W4" i="4"/>
  <c r="AG83" i="4"/>
  <c r="AG99" i="4"/>
  <c r="AG110" i="4"/>
  <c r="AG115" i="4"/>
  <c r="AG126" i="4"/>
  <c r="AG131" i="4"/>
  <c r="AG142" i="4"/>
  <c r="AG147" i="4"/>
  <c r="AG158" i="4"/>
  <c r="AG163" i="4"/>
  <c r="AG174" i="4"/>
  <c r="AG179" i="4"/>
  <c r="AG190" i="4"/>
  <c r="AG195" i="4"/>
  <c r="AG211" i="4"/>
  <c r="AG217" i="4"/>
  <c r="AG221" i="4"/>
  <c r="AG225" i="4"/>
  <c r="AG229" i="4"/>
  <c r="AG233" i="4"/>
  <c r="AG237" i="4"/>
  <c r="AG241" i="4"/>
  <c r="AG245" i="4"/>
  <c r="AG249" i="4"/>
  <c r="AG253" i="4"/>
  <c r="AG257" i="4"/>
  <c r="AG261" i="4"/>
  <c r="AG265" i="4"/>
  <c r="AG269" i="4"/>
  <c r="AG273" i="4"/>
  <c r="AG277" i="4"/>
  <c r="AG281" i="4"/>
  <c r="AG285" i="4"/>
  <c r="AG289" i="4"/>
  <c r="AG293" i="4"/>
  <c r="AG297" i="4"/>
  <c r="AG301" i="4"/>
  <c r="AG305" i="4"/>
  <c r="AG309" i="4"/>
  <c r="AG313" i="4"/>
  <c r="AG317" i="4"/>
  <c r="AG321" i="4"/>
  <c r="AG325" i="4"/>
  <c r="AG329" i="4"/>
  <c r="W340" i="4"/>
  <c r="AG340" i="4"/>
  <c r="AG539" i="4"/>
  <c r="W539" i="4"/>
  <c r="AG547" i="4"/>
  <c r="W547" i="4"/>
  <c r="AG555" i="4"/>
  <c r="W555" i="4"/>
  <c r="AG563" i="4"/>
  <c r="W563" i="4"/>
  <c r="AG571" i="4"/>
  <c r="W571" i="4"/>
  <c r="AG579" i="4"/>
  <c r="W579" i="4"/>
  <c r="AG587" i="4"/>
  <c r="W587" i="4"/>
  <c r="AG595" i="4"/>
  <c r="W595" i="4"/>
  <c r="AG6" i="4"/>
  <c r="AG66" i="4"/>
  <c r="AG68" i="4"/>
  <c r="AG71" i="4"/>
  <c r="AG87" i="4"/>
  <c r="AG98" i="4"/>
  <c r="AG103" i="4"/>
  <c r="AG114" i="4"/>
  <c r="AG119" i="4"/>
  <c r="AG135" i="4"/>
  <c r="AG151" i="4"/>
  <c r="AG167" i="4"/>
  <c r="AG178" i="4"/>
  <c r="AG183" i="4"/>
  <c r="AG199" i="4"/>
  <c r="AG213" i="4"/>
  <c r="AG216" i="4"/>
  <c r="AG220" i="4"/>
  <c r="AG224" i="4"/>
  <c r="AG228" i="4"/>
  <c r="AG232" i="4"/>
  <c r="AG236" i="4"/>
  <c r="AG240" i="4"/>
  <c r="AG244" i="4"/>
  <c r="AG248" i="4"/>
  <c r="AG252" i="4"/>
  <c r="AG256" i="4"/>
  <c r="AG260" i="4"/>
  <c r="AG264" i="4"/>
  <c r="AG268" i="4"/>
  <c r="AG272" i="4"/>
  <c r="AG276" i="4"/>
  <c r="AG280" i="4"/>
  <c r="AG284" i="4"/>
  <c r="AG288" i="4"/>
  <c r="AG292" i="4"/>
  <c r="AG296" i="4"/>
  <c r="AG300" i="4"/>
  <c r="AG304" i="4"/>
  <c r="AG308" i="4"/>
  <c r="AG312" i="4"/>
  <c r="AG316" i="4"/>
  <c r="AG320" i="4"/>
  <c r="AG324" i="4"/>
  <c r="AG328" i="4"/>
  <c r="W344" i="4"/>
  <c r="AG344" i="4"/>
  <c r="AG482" i="4"/>
  <c r="W482" i="4"/>
  <c r="AG333" i="4"/>
  <c r="AG337" i="4"/>
  <c r="AG341" i="4"/>
  <c r="AG378" i="4"/>
  <c r="AG450" i="4"/>
  <c r="AG458" i="4"/>
  <c r="AG466" i="4"/>
  <c r="AG469" i="4"/>
  <c r="AG474" i="4"/>
  <c r="AG507" i="4"/>
  <c r="AG509" i="4"/>
  <c r="AG518" i="4"/>
  <c r="AG522" i="4"/>
  <c r="AG524" i="4"/>
  <c r="AG550" i="4"/>
  <c r="AG582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AG476" i="4"/>
  <c r="AG480" i="4"/>
  <c r="AG484" i="4"/>
  <c r="AG533" i="4"/>
  <c r="AG537" i="4"/>
  <c r="AG541" i="4"/>
  <c r="AG545" i="4"/>
  <c r="AG549" i="4"/>
  <c r="AG553" i="4"/>
  <c r="AG557" i="4"/>
  <c r="AG561" i="4"/>
  <c r="AG565" i="4"/>
  <c r="AG569" i="4"/>
  <c r="AG573" i="4"/>
  <c r="AG577" i="4"/>
  <c r="AG581" i="4"/>
  <c r="AG585" i="4"/>
  <c r="AG589" i="4"/>
  <c r="AG593" i="4"/>
  <c r="AG331" i="4"/>
  <c r="AG335" i="4"/>
  <c r="AG339" i="4"/>
  <c r="AG343" i="4"/>
  <c r="AG350" i="4"/>
  <c r="AG358" i="4"/>
  <c r="AG366" i="4"/>
  <c r="AG371" i="4"/>
  <c r="AG374" i="4"/>
  <c r="AG379" i="4"/>
  <c r="AG382" i="4"/>
  <c r="AG390" i="4"/>
  <c r="AG395" i="4"/>
  <c r="AG398" i="4"/>
  <c r="AG406" i="4"/>
  <c r="AG414" i="4"/>
  <c r="AG422" i="4"/>
  <c r="AG430" i="4"/>
  <c r="AG438" i="4"/>
  <c r="AG446" i="4"/>
  <c r="AG454" i="4"/>
  <c r="AG462" i="4"/>
  <c r="AG465" i="4"/>
  <c r="AG470" i="4"/>
  <c r="AG473" i="4"/>
  <c r="W476" i="4"/>
  <c r="W480" i="4"/>
  <c r="W484" i="4"/>
  <c r="AG505" i="4"/>
  <c r="AG510" i="4"/>
  <c r="AG517" i="4"/>
  <c r="AG519" i="4"/>
  <c r="AG521" i="4"/>
  <c r="AG523" i="4"/>
  <c r="W533" i="4"/>
  <c r="W537" i="4"/>
  <c r="W541" i="4"/>
  <c r="W545" i="4"/>
  <c r="W549" i="4"/>
  <c r="W553" i="4"/>
  <c r="AG556" i="4"/>
  <c r="W557" i="4"/>
  <c r="AG560" i="4"/>
  <c r="W561" i="4"/>
  <c r="W565" i="4"/>
  <c r="W569" i="4"/>
  <c r="W573" i="4"/>
  <c r="W577" i="4"/>
  <c r="W581" i="4"/>
  <c r="W585" i="4"/>
  <c r="W589" i="4"/>
  <c r="W593" i="4"/>
  <c r="AG625" i="4"/>
  <c r="AG627" i="4"/>
  <c r="AG629" i="4"/>
  <c r="AG631" i="4"/>
  <c r="AG633" i="4"/>
  <c r="AG635" i="4"/>
  <c r="AG637" i="4"/>
  <c r="AG639" i="4"/>
  <c r="AG641" i="4"/>
  <c r="AG643" i="4"/>
  <c r="AG645" i="4"/>
  <c r="AG647" i="4"/>
  <c r="AG649" i="4"/>
  <c r="AG5" i="3"/>
  <c r="W6" i="3"/>
  <c r="W10" i="3"/>
  <c r="W14" i="3"/>
  <c r="W18" i="3"/>
  <c r="W22" i="3"/>
  <c r="W26" i="3"/>
  <c r="W30" i="3"/>
  <c r="W34" i="3"/>
  <c r="AG39" i="3"/>
  <c r="AG43" i="3"/>
  <c r="W54" i="3"/>
  <c r="W58" i="3"/>
  <c r="AG63" i="3"/>
  <c r="AG67" i="3"/>
  <c r="W70" i="3"/>
  <c r="W78" i="3"/>
  <c r="AG91" i="3"/>
  <c r="AG93" i="3"/>
  <c r="W98" i="3"/>
  <c r="AG102" i="3"/>
  <c r="AG3" i="3"/>
  <c r="AG4" i="3"/>
  <c r="AG8" i="3"/>
  <c r="AG12" i="3"/>
  <c r="AG16" i="3"/>
  <c r="AG20" i="3"/>
  <c r="AG28" i="3"/>
  <c r="AG32" i="3"/>
  <c r="AG38" i="3"/>
  <c r="AG42" i="3"/>
  <c r="AG46" i="3"/>
  <c r="AG52" i="3"/>
  <c r="AG60" i="3"/>
  <c r="AG62" i="3"/>
  <c r="AG66" i="3"/>
  <c r="AG74" i="3"/>
  <c r="AG76" i="3"/>
  <c r="AG90" i="3"/>
  <c r="AG106" i="3"/>
  <c r="W3" i="3"/>
  <c r="W4" i="3"/>
  <c r="W8" i="3"/>
  <c r="W12" i="3"/>
  <c r="W16" i="3"/>
  <c r="AG19" i="3"/>
  <c r="W20" i="3"/>
  <c r="W28" i="3"/>
  <c r="W32" i="3"/>
  <c r="AG37" i="3"/>
  <c r="AG41" i="3"/>
  <c r="AG45" i="3"/>
  <c r="AG49" i="3"/>
  <c r="W52" i="3"/>
  <c r="W60" i="3"/>
  <c r="AG73" i="3"/>
  <c r="W76" i="3"/>
  <c r="W90" i="3"/>
  <c r="AG92" i="3"/>
  <c r="AG99" i="3"/>
  <c r="AG108" i="3"/>
  <c r="AG9" i="2"/>
  <c r="W9" i="2"/>
  <c r="AG402" i="2"/>
  <c r="W402" i="2"/>
  <c r="AG418" i="2"/>
  <c r="W418" i="2"/>
  <c r="AG6" i="2"/>
  <c r="W364" i="2"/>
  <c r="AG364" i="2"/>
  <c r="W379" i="2"/>
  <c r="AG379" i="2"/>
  <c r="AG410" i="2"/>
  <c r="W410" i="2"/>
  <c r="AG370" i="2"/>
  <c r="AG19" i="2"/>
  <c r="AG303" i="2"/>
  <c r="AG305" i="2"/>
  <c r="AG307" i="2"/>
  <c r="AG309" i="2"/>
  <c r="AG311" i="2"/>
  <c r="AG313" i="2"/>
  <c r="AG315" i="2"/>
  <c r="AG317" i="2"/>
  <c r="AG319" i="2"/>
  <c r="AG321" i="2"/>
  <c r="AG323" i="2"/>
  <c r="AG325" i="2"/>
  <c r="AG327" i="2"/>
  <c r="AG331" i="2"/>
  <c r="AG333" i="2"/>
  <c r="AG335" i="2"/>
  <c r="AG337" i="2"/>
  <c r="AG339" i="2"/>
  <c r="AG341" i="2"/>
  <c r="AG343" i="2"/>
  <c r="AG345" i="2"/>
  <c r="AG347" i="2"/>
  <c r="AG349" i="2"/>
  <c r="AG351" i="2"/>
  <c r="AG353" i="2"/>
  <c r="AG355" i="2"/>
  <c r="AG357" i="2"/>
  <c r="AG367" i="2"/>
  <c r="AG380" i="2"/>
  <c r="AG395" i="2"/>
  <c r="AG399" i="2"/>
  <c r="AG407" i="2"/>
  <c r="AG415" i="2"/>
  <c r="AG423" i="2"/>
  <c r="AG431" i="2"/>
  <c r="AG390" i="2"/>
  <c r="AG394" i="2"/>
  <c r="AG398" i="2"/>
  <c r="AG406" i="2"/>
  <c r="AG414" i="2"/>
  <c r="AG422" i="2"/>
  <c r="AG430" i="2"/>
  <c r="AG10" i="2"/>
  <c r="AG234" i="2"/>
  <c r="AG236" i="2"/>
  <c r="AG238" i="2"/>
  <c r="AG240" i="2"/>
  <c r="AG242" i="2"/>
  <c r="AG244" i="2"/>
  <c r="AG246" i="2"/>
  <c r="AG248" i="2"/>
  <c r="AG250" i="2"/>
  <c r="AG252" i="2"/>
  <c r="AG254" i="2"/>
  <c r="AG256" i="2"/>
  <c r="AG258" i="2"/>
  <c r="AG260" i="2"/>
  <c r="AG262" i="2"/>
  <c r="AG264" i="2"/>
  <c r="AG266" i="2"/>
  <c r="AG268" i="2"/>
  <c r="AG270" i="2"/>
  <c r="AG272" i="2"/>
  <c r="AG274" i="2"/>
  <c r="AG276" i="2"/>
  <c r="AG278" i="2"/>
  <c r="AG280" i="2"/>
  <c r="AG282" i="2"/>
  <c r="AG284" i="2"/>
  <c r="AG286" i="2"/>
  <c r="AG288" i="2"/>
  <c r="AG290" i="2"/>
  <c r="AG292" i="2"/>
  <c r="AG294" i="2"/>
  <c r="AG296" i="2"/>
  <c r="AG298" i="2"/>
  <c r="AG300" i="2"/>
  <c r="AG302" i="2"/>
  <c r="AG304" i="2"/>
  <c r="AG306" i="2"/>
  <c r="AG308" i="2"/>
  <c r="AG310" i="2"/>
  <c r="AG312" i="2"/>
  <c r="AG314" i="2"/>
  <c r="AG316" i="2"/>
  <c r="AG318" i="2"/>
  <c r="AG320" i="2"/>
  <c r="AG322" i="2"/>
  <c r="AG324" i="2"/>
  <c r="AG326" i="2"/>
  <c r="AG328" i="2"/>
  <c r="AG330" i="2"/>
  <c r="AG332" i="2"/>
  <c r="AG334" i="2"/>
  <c r="AG336" i="2"/>
  <c r="AG338" i="2"/>
  <c r="AG340" i="2"/>
  <c r="AG342" i="2"/>
  <c r="AG344" i="2"/>
  <c r="AG346" i="2"/>
  <c r="AG348" i="2"/>
  <c r="AG350" i="2"/>
  <c r="AG352" i="2"/>
  <c r="AG354" i="2"/>
  <c r="AG356" i="2"/>
  <c r="AG363" i="2"/>
  <c r="AG374" i="2"/>
  <c r="AG384" i="2"/>
  <c r="AG389" i="2"/>
  <c r="AG393" i="2"/>
  <c r="AG397" i="2"/>
  <c r="AG403" i="2"/>
  <c r="W406" i="2"/>
  <c r="AG411" i="2"/>
  <c r="W414" i="2"/>
  <c r="AG419" i="2"/>
  <c r="W422" i="2"/>
  <c r="AG427" i="2"/>
  <c r="W430" i="2"/>
  <c r="V16" i="1"/>
  <c r="V17" i="1"/>
  <c r="V25" i="1"/>
  <c r="V29" i="1"/>
  <c r="AL56" i="1"/>
  <c r="V56" i="1"/>
  <c r="AL63" i="1"/>
  <c r="V63" i="1"/>
  <c r="AL94" i="1"/>
  <c r="V94" i="1"/>
  <c r="AL111" i="1"/>
  <c r="V111" i="1"/>
  <c r="AL119" i="1"/>
  <c r="V119" i="1"/>
  <c r="AL127" i="1"/>
  <c r="V127" i="1"/>
  <c r="AL135" i="1"/>
  <c r="V135" i="1"/>
  <c r="AL143" i="1"/>
  <c r="V143" i="1"/>
  <c r="AL175" i="1"/>
  <c r="V175" i="1"/>
  <c r="AL183" i="1"/>
  <c r="V183" i="1"/>
  <c r="AL191" i="1"/>
  <c r="V191" i="1"/>
  <c r="AL216" i="1"/>
  <c r="V216" i="1"/>
  <c r="AL224" i="1"/>
  <c r="V224" i="1"/>
  <c r="AL290" i="1"/>
  <c r="AK290" i="1"/>
  <c r="AL315" i="1"/>
  <c r="V315" i="1"/>
  <c r="AL8" i="1"/>
  <c r="AL32" i="1"/>
  <c r="AL37" i="1"/>
  <c r="V37" i="1"/>
  <c r="AL46" i="1"/>
  <c r="V46" i="1"/>
  <c r="AL298" i="1"/>
  <c r="AK298" i="1"/>
  <c r="AL304" i="1"/>
  <c r="V304" i="1"/>
  <c r="V4" i="1"/>
  <c r="AL7" i="1"/>
  <c r="V8" i="1"/>
  <c r="V32" i="1"/>
  <c r="AL57" i="1"/>
  <c r="V57" i="1"/>
  <c r="AL64" i="1"/>
  <c r="V64" i="1"/>
  <c r="AL93" i="1"/>
  <c r="V93" i="1"/>
  <c r="AL95" i="1"/>
  <c r="V95" i="1"/>
  <c r="AL101" i="1"/>
  <c r="V101" i="1"/>
  <c r="AL150" i="1"/>
  <c r="V150" i="1"/>
  <c r="AL164" i="1"/>
  <c r="V164" i="1"/>
  <c r="AL172" i="1"/>
  <c r="V172" i="1"/>
  <c r="AL198" i="1"/>
  <c r="V198" i="1"/>
  <c r="AL202" i="1"/>
  <c r="V202" i="1"/>
  <c r="AL206" i="1"/>
  <c r="V206" i="1"/>
  <c r="AL210" i="1"/>
  <c r="V210" i="1"/>
  <c r="AL227" i="1"/>
  <c r="V227" i="1"/>
  <c r="AL321" i="1"/>
  <c r="V321" i="1"/>
  <c r="AL21" i="1"/>
  <c r="AL47" i="1"/>
  <c r="V47" i="1"/>
  <c r="AL106" i="1"/>
  <c r="V106" i="1"/>
  <c r="AL239" i="1"/>
  <c r="V239" i="1"/>
  <c r="AL253" i="1"/>
  <c r="V253" i="1"/>
  <c r="AL80" i="1"/>
  <c r="AL90" i="1"/>
  <c r="AL188" i="1"/>
  <c r="AL218" i="1"/>
  <c r="AL246" i="1"/>
  <c r="AL247" i="1"/>
  <c r="AL255" i="1"/>
  <c r="AL256" i="1"/>
  <c r="AL41" i="1"/>
  <c r="AL42" i="1"/>
  <c r="AL43" i="1"/>
  <c r="AL52" i="1"/>
  <c r="AL53" i="1"/>
  <c r="AL60" i="1"/>
  <c r="AL61" i="1"/>
  <c r="AL68" i="1"/>
  <c r="AL70" i="1"/>
  <c r="AL98" i="1"/>
  <c r="AL103" i="1"/>
  <c r="AL109" i="1"/>
  <c r="AL114" i="1"/>
  <c r="AL123" i="1"/>
  <c r="AL131" i="1"/>
  <c r="AL139" i="1"/>
  <c r="AL154" i="1"/>
  <c r="AL159" i="1"/>
  <c r="AL160" i="1"/>
  <c r="AL168" i="1"/>
  <c r="AL179" i="1"/>
  <c r="AL193" i="1"/>
  <c r="AL196" i="1"/>
  <c r="AL200" i="1"/>
  <c r="AL204" i="1"/>
  <c r="AL208" i="1"/>
  <c r="AL220" i="1"/>
  <c r="AL229" i="1"/>
  <c r="V230" i="1"/>
  <c r="AL232" i="1"/>
  <c r="V242" i="1"/>
  <c r="V246" i="1"/>
  <c r="V247" i="1"/>
  <c r="AL249" i="1"/>
  <c r="V255" i="1"/>
  <c r="V256" i="1"/>
  <c r="AL258" i="1"/>
  <c r="V263" i="1"/>
  <c r="V264" i="1"/>
  <c r="AL266" i="1"/>
  <c r="V271" i="1"/>
  <c r="AL274" i="1"/>
  <c r="AL307" i="1"/>
  <c r="AL318" i="1"/>
  <c r="V320" i="1"/>
  <c r="AL324" i="1"/>
  <c r="V325" i="1"/>
  <c r="V41" i="1"/>
  <c r="V42" i="1"/>
  <c r="V43" i="1"/>
  <c r="V52" i="1"/>
  <c r="V53" i="1"/>
  <c r="V60" i="1"/>
  <c r="V61" i="1"/>
  <c r="V68" i="1"/>
  <c r="V70" i="1"/>
  <c r="AL72" i="1"/>
  <c r="AL75" i="1"/>
  <c r="AL91" i="1"/>
  <c r="AL92" i="1"/>
  <c r="AL97" i="1"/>
  <c r="V98" i="1"/>
  <c r="V103" i="1"/>
  <c r="V109" i="1"/>
  <c r="AL113" i="1"/>
  <c r="V114" i="1"/>
  <c r="AL121" i="1"/>
  <c r="V123" i="1"/>
  <c r="V131" i="1"/>
  <c r="V139" i="1"/>
  <c r="V154" i="1"/>
  <c r="V159" i="1"/>
  <c r="V160" i="1"/>
  <c r="V168" i="1"/>
  <c r="V179" i="1"/>
  <c r="V193" i="1"/>
  <c r="V196" i="1"/>
  <c r="V200" i="1"/>
  <c r="V204" i="1"/>
  <c r="V208" i="1"/>
  <c r="V220" i="1"/>
  <c r="AL222" i="1"/>
  <c r="AL225" i="1"/>
  <c r="V307" i="1"/>
  <c r="AL317" i="1"/>
  <c r="V318" i="1"/>
  <c r="V324" i="1"/>
  <c r="AG5" i="2"/>
  <c r="W6" i="2"/>
  <c r="AG7" i="2"/>
  <c r="W8" i="2"/>
  <c r="AG11" i="2"/>
  <c r="AG13" i="2"/>
  <c r="AG17" i="2"/>
  <c r="AG21" i="2"/>
  <c r="AG25" i="2"/>
  <c r="AG29" i="2"/>
  <c r="AG33" i="2"/>
  <c r="AG37" i="2"/>
  <c r="AG41" i="2"/>
  <c r="AG43" i="2"/>
  <c r="W43" i="2"/>
  <c r="AG45" i="2"/>
  <c r="W45" i="2"/>
  <c r="AG47" i="2"/>
  <c r="W47" i="2"/>
  <c r="AG49" i="2"/>
  <c r="W49" i="2"/>
  <c r="AG51" i="2"/>
  <c r="W51" i="2"/>
  <c r="AG53" i="2"/>
  <c r="W53" i="2"/>
  <c r="AG55" i="2"/>
  <c r="W55" i="2"/>
  <c r="AG57" i="2"/>
  <c r="W57" i="2"/>
  <c r="AG59" i="2"/>
  <c r="W59" i="2"/>
  <c r="AG62" i="2"/>
  <c r="W62" i="2"/>
  <c r="AG64" i="2"/>
  <c r="W64" i="2"/>
  <c r="AG66" i="2"/>
  <c r="W66" i="2"/>
  <c r="AG68" i="2"/>
  <c r="W68" i="2"/>
  <c r="AG70" i="2"/>
  <c r="W70" i="2"/>
  <c r="AG72" i="2"/>
  <c r="W72" i="2"/>
  <c r="AG74" i="2"/>
  <c r="W74" i="2"/>
  <c r="AG76" i="2"/>
  <c r="W76" i="2"/>
  <c r="AG78" i="2"/>
  <c r="W78" i="2"/>
  <c r="AG80" i="2"/>
  <c r="W80" i="2"/>
  <c r="AG81" i="2"/>
  <c r="W81" i="2"/>
  <c r="AG83" i="2"/>
  <c r="W83" i="2"/>
  <c r="AG85" i="2"/>
  <c r="W85" i="2"/>
  <c r="AG87" i="2"/>
  <c r="W87" i="2"/>
  <c r="AG89" i="2"/>
  <c r="W89" i="2"/>
  <c r="AG91" i="2"/>
  <c r="W91" i="2"/>
  <c r="AG94" i="2"/>
  <c r="W94" i="2"/>
  <c r="AG96" i="2"/>
  <c r="W96" i="2"/>
  <c r="AG99" i="2"/>
  <c r="W99" i="2"/>
  <c r="AG100" i="2"/>
  <c r="W100" i="2"/>
  <c r="AG102" i="2"/>
  <c r="W102" i="2"/>
  <c r="AG104" i="2"/>
  <c r="W104" i="2"/>
  <c r="AG106" i="2"/>
  <c r="W106" i="2"/>
  <c r="AG109" i="2"/>
  <c r="W109" i="2"/>
  <c r="AG112" i="2"/>
  <c r="W112" i="2"/>
  <c r="AG113" i="2"/>
  <c r="W113" i="2"/>
  <c r="AG114" i="2"/>
  <c r="W114" i="2"/>
  <c r="AG116" i="2"/>
  <c r="W116" i="2"/>
  <c r="AG118" i="2"/>
  <c r="W118" i="2"/>
  <c r="AG120" i="2"/>
  <c r="W120" i="2"/>
  <c r="AG123" i="2"/>
  <c r="W123" i="2"/>
  <c r="AG125" i="2"/>
  <c r="W125" i="2"/>
  <c r="AG127" i="2"/>
  <c r="W127" i="2"/>
  <c r="AG129" i="2"/>
  <c r="W129" i="2"/>
  <c r="AG130" i="2"/>
  <c r="W130" i="2"/>
  <c r="AG131" i="2"/>
  <c r="W131" i="2"/>
  <c r="AG133" i="2"/>
  <c r="W133" i="2"/>
  <c r="AG135" i="2"/>
  <c r="W135" i="2"/>
  <c r="AG136" i="2"/>
  <c r="W136" i="2"/>
  <c r="AG137" i="2"/>
  <c r="W137" i="2"/>
  <c r="AG139" i="2"/>
  <c r="W139" i="2"/>
  <c r="AG140" i="2"/>
  <c r="W140" i="2"/>
  <c r="AG141" i="2"/>
  <c r="W141" i="2"/>
  <c r="AG143" i="2"/>
  <c r="W143" i="2"/>
  <c r="AG145" i="2"/>
  <c r="W145" i="2"/>
  <c r="AG147" i="2"/>
  <c r="W147" i="2"/>
  <c r="AG149" i="2"/>
  <c r="W149" i="2"/>
  <c r="AG151" i="2"/>
  <c r="W151" i="2"/>
  <c r="AG153" i="2"/>
  <c r="W153" i="2"/>
  <c r="AG155" i="2"/>
  <c r="W155" i="2"/>
  <c r="AG157" i="2"/>
  <c r="W157" i="2"/>
  <c r="AG159" i="2"/>
  <c r="W159" i="2"/>
  <c r="AG161" i="2"/>
  <c r="W161" i="2"/>
  <c r="AG163" i="2"/>
  <c r="W163" i="2"/>
  <c r="AG165" i="2"/>
  <c r="W165" i="2"/>
  <c r="AG167" i="2"/>
  <c r="W167" i="2"/>
  <c r="AG169" i="2"/>
  <c r="W169" i="2"/>
  <c r="AG171" i="2"/>
  <c r="W171" i="2"/>
  <c r="AG173" i="2"/>
  <c r="W173" i="2"/>
  <c r="AG175" i="2"/>
  <c r="W175" i="2"/>
  <c r="AG177" i="2"/>
  <c r="W177" i="2"/>
  <c r="AG179" i="2"/>
  <c r="W179" i="2"/>
  <c r="AG181" i="2"/>
  <c r="W181" i="2"/>
  <c r="AG183" i="2"/>
  <c r="W183" i="2"/>
  <c r="AG185" i="2"/>
  <c r="W185" i="2"/>
  <c r="AG187" i="2"/>
  <c r="W187" i="2"/>
  <c r="AG189" i="2"/>
  <c r="W189" i="2"/>
  <c r="AG191" i="2"/>
  <c r="W191" i="2"/>
  <c r="AG193" i="2"/>
  <c r="W193" i="2"/>
  <c r="AG195" i="2"/>
  <c r="W195" i="2"/>
  <c r="AG197" i="2"/>
  <c r="W197" i="2"/>
  <c r="AG199" i="2"/>
  <c r="W199" i="2"/>
  <c r="AG201" i="2"/>
  <c r="W201" i="2"/>
  <c r="AG203" i="2"/>
  <c r="W203" i="2"/>
  <c r="AG205" i="2"/>
  <c r="W205" i="2"/>
  <c r="AG207" i="2"/>
  <c r="W207" i="2"/>
  <c r="AG209" i="2"/>
  <c r="W209" i="2"/>
  <c r="AG211" i="2"/>
  <c r="W211" i="2"/>
  <c r="AG213" i="2"/>
  <c r="W213" i="2"/>
  <c r="AG215" i="2"/>
  <c r="W215" i="2"/>
  <c r="AG217" i="2"/>
  <c r="W217" i="2"/>
  <c r="AG219" i="2"/>
  <c r="W219" i="2"/>
  <c r="AG221" i="2"/>
  <c r="W221" i="2"/>
  <c r="AG223" i="2"/>
  <c r="W223" i="2"/>
  <c r="AG225" i="2"/>
  <c r="W225" i="2"/>
  <c r="AG227" i="2"/>
  <c r="W227" i="2"/>
  <c r="AG229" i="2"/>
  <c r="W229" i="2"/>
  <c r="AG231" i="2"/>
  <c r="W231" i="2"/>
  <c r="AG3" i="2"/>
  <c r="W4" i="2"/>
  <c r="AD1" i="2"/>
  <c r="AE1" i="2" s="1"/>
  <c r="W10" i="2"/>
  <c r="W12" i="2"/>
  <c r="W16" i="2"/>
  <c r="W20" i="2"/>
  <c r="W24" i="2"/>
  <c r="W28" i="2"/>
  <c r="W32" i="2"/>
  <c r="W36" i="2"/>
  <c r="W40" i="2"/>
  <c r="AG8" i="2"/>
  <c r="AG14" i="2"/>
  <c r="AG18" i="2"/>
  <c r="AG22" i="2"/>
  <c r="AG26" i="2"/>
  <c r="AG30" i="2"/>
  <c r="AG34" i="2"/>
  <c r="AG38" i="2"/>
  <c r="AG42" i="2"/>
  <c r="W42" i="2"/>
  <c r="AG44" i="2"/>
  <c r="W44" i="2"/>
  <c r="AG46" i="2"/>
  <c r="W46" i="2"/>
  <c r="AG48" i="2"/>
  <c r="W48" i="2"/>
  <c r="AG50" i="2"/>
  <c r="W50" i="2"/>
  <c r="AG52" i="2"/>
  <c r="W52" i="2"/>
  <c r="AG54" i="2"/>
  <c r="W54" i="2"/>
  <c r="AG56" i="2"/>
  <c r="W56" i="2"/>
  <c r="AG58" i="2"/>
  <c r="W58" i="2"/>
  <c r="AG60" i="2"/>
  <c r="W60" i="2"/>
  <c r="AG61" i="2"/>
  <c r="W61" i="2"/>
  <c r="AG63" i="2"/>
  <c r="W63" i="2"/>
  <c r="AG65" i="2"/>
  <c r="W65" i="2"/>
  <c r="AG67" i="2"/>
  <c r="W67" i="2"/>
  <c r="AG69" i="2"/>
  <c r="W69" i="2"/>
  <c r="AG71" i="2"/>
  <c r="W71" i="2"/>
  <c r="AG73" i="2"/>
  <c r="W73" i="2"/>
  <c r="AG75" i="2"/>
  <c r="W75" i="2"/>
  <c r="AG77" i="2"/>
  <c r="W77" i="2"/>
  <c r="AG79" i="2"/>
  <c r="W79" i="2"/>
  <c r="AG82" i="2"/>
  <c r="W82" i="2"/>
  <c r="AG84" i="2"/>
  <c r="W84" i="2"/>
  <c r="AG86" i="2"/>
  <c r="W86" i="2"/>
  <c r="AG88" i="2"/>
  <c r="W88" i="2"/>
  <c r="AG90" i="2"/>
  <c r="W90" i="2"/>
  <c r="AG92" i="2"/>
  <c r="W92" i="2"/>
  <c r="AG93" i="2"/>
  <c r="W93" i="2"/>
  <c r="AG95" i="2"/>
  <c r="W95" i="2"/>
  <c r="AG97" i="2"/>
  <c r="W97" i="2"/>
  <c r="AG98" i="2"/>
  <c r="W98" i="2"/>
  <c r="AG101" i="2"/>
  <c r="W101" i="2"/>
  <c r="AG103" i="2"/>
  <c r="W103" i="2"/>
  <c r="AG105" i="2"/>
  <c r="W105" i="2"/>
  <c r="AG107" i="2"/>
  <c r="W107" i="2"/>
  <c r="AG108" i="2"/>
  <c r="W108" i="2"/>
  <c r="AG110" i="2"/>
  <c r="W110" i="2"/>
  <c r="AG111" i="2"/>
  <c r="W111" i="2"/>
  <c r="AG115" i="2"/>
  <c r="W115" i="2"/>
  <c r="AG117" i="2"/>
  <c r="W117" i="2"/>
  <c r="AG119" i="2"/>
  <c r="W119" i="2"/>
  <c r="AG121" i="2"/>
  <c r="W121" i="2"/>
  <c r="AG122" i="2"/>
  <c r="W122" i="2"/>
  <c r="AG124" i="2"/>
  <c r="W124" i="2"/>
  <c r="AG126" i="2"/>
  <c r="W126" i="2"/>
  <c r="AG128" i="2"/>
  <c r="W128" i="2"/>
  <c r="AG132" i="2"/>
  <c r="W132" i="2"/>
  <c r="AG134" i="2"/>
  <c r="W134" i="2"/>
  <c r="AG138" i="2"/>
  <c r="W138" i="2"/>
  <c r="AG142" i="2"/>
  <c r="W142" i="2"/>
  <c r="AG144" i="2"/>
  <c r="W144" i="2"/>
  <c r="AG146" i="2"/>
  <c r="W146" i="2"/>
  <c r="AG148" i="2"/>
  <c r="W148" i="2"/>
  <c r="AG150" i="2"/>
  <c r="W150" i="2"/>
  <c r="AG152" i="2"/>
  <c r="W152" i="2"/>
  <c r="AG154" i="2"/>
  <c r="W154" i="2"/>
  <c r="AG156" i="2"/>
  <c r="W156" i="2"/>
  <c r="AG158" i="2"/>
  <c r="W158" i="2"/>
  <c r="AG160" i="2"/>
  <c r="W160" i="2"/>
  <c r="AG162" i="2"/>
  <c r="W162" i="2"/>
  <c r="AG164" i="2"/>
  <c r="W164" i="2"/>
  <c r="AG166" i="2"/>
  <c r="W166" i="2"/>
  <c r="AG168" i="2"/>
  <c r="W168" i="2"/>
  <c r="AG170" i="2"/>
  <c r="W170" i="2"/>
  <c r="AG172" i="2"/>
  <c r="W172" i="2"/>
  <c r="AG174" i="2"/>
  <c r="W174" i="2"/>
  <c r="AG176" i="2"/>
  <c r="W176" i="2"/>
  <c r="AG178" i="2"/>
  <c r="W178" i="2"/>
  <c r="AG180" i="2"/>
  <c r="W180" i="2"/>
  <c r="AG182" i="2"/>
  <c r="W182" i="2"/>
  <c r="AG184" i="2"/>
  <c r="W184" i="2"/>
  <c r="AG186" i="2"/>
  <c r="W186" i="2"/>
  <c r="AG188" i="2"/>
  <c r="W188" i="2"/>
  <c r="AG190" i="2"/>
  <c r="W190" i="2"/>
  <c r="AG192" i="2"/>
  <c r="W192" i="2"/>
  <c r="AG194" i="2"/>
  <c r="W194" i="2"/>
  <c r="AG196" i="2"/>
  <c r="W196" i="2"/>
  <c r="AG198" i="2"/>
  <c r="W198" i="2"/>
  <c r="AG200" i="2"/>
  <c r="W200" i="2"/>
  <c r="AG202" i="2"/>
  <c r="W202" i="2"/>
  <c r="AG204" i="2"/>
  <c r="W204" i="2"/>
  <c r="AG206" i="2"/>
  <c r="W206" i="2"/>
  <c r="AG208" i="2"/>
  <c r="W208" i="2"/>
  <c r="AG210" i="2"/>
  <c r="W210" i="2"/>
  <c r="AG212" i="2"/>
  <c r="W212" i="2"/>
  <c r="AG214" i="2"/>
  <c r="W214" i="2"/>
  <c r="AG216" i="2"/>
  <c r="W216" i="2"/>
  <c r="AG218" i="2"/>
  <c r="W218" i="2"/>
  <c r="AG220" i="2"/>
  <c r="W220" i="2"/>
  <c r="AG222" i="2"/>
  <c r="W222" i="2"/>
  <c r="AG224" i="2"/>
  <c r="W224" i="2"/>
  <c r="AG226" i="2"/>
  <c r="W226" i="2"/>
  <c r="AG228" i="2"/>
  <c r="W228" i="2"/>
  <c r="AG230" i="2"/>
  <c r="W230" i="2"/>
  <c r="AG232" i="2"/>
  <c r="W232" i="2"/>
  <c r="AG434" i="2"/>
  <c r="W434" i="2"/>
  <c r="AG436" i="2"/>
  <c r="W436" i="2"/>
  <c r="AG438" i="2"/>
  <c r="W438" i="2"/>
  <c r="AG440" i="2"/>
  <c r="W440" i="2"/>
  <c r="AG442" i="2"/>
  <c r="W442" i="2"/>
  <c r="AG444" i="2"/>
  <c r="W444" i="2"/>
  <c r="AG446" i="2"/>
  <c r="W446" i="2"/>
  <c r="AG448" i="2"/>
  <c r="W448" i="2"/>
  <c r="AG450" i="2"/>
  <c r="W450" i="2"/>
  <c r="AG452" i="2"/>
  <c r="W452" i="2"/>
  <c r="AG454" i="2"/>
  <c r="W454" i="2"/>
  <c r="AG456" i="2"/>
  <c r="W456" i="2"/>
  <c r="AG458" i="2"/>
  <c r="W458" i="2"/>
  <c r="AG460" i="2"/>
  <c r="W460" i="2"/>
  <c r="AG462" i="2"/>
  <c r="W462" i="2"/>
  <c r="AG464" i="2"/>
  <c r="W464" i="2"/>
  <c r="AG466" i="2"/>
  <c r="W466" i="2"/>
  <c r="AG468" i="2"/>
  <c r="W468" i="2"/>
  <c r="AG470" i="2"/>
  <c r="W470" i="2"/>
  <c r="AG472" i="2"/>
  <c r="W472" i="2"/>
  <c r="AG474" i="2"/>
  <c r="W474" i="2"/>
  <c r="AG476" i="2"/>
  <c r="W476" i="2"/>
  <c r="AD1" i="3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AG358" i="2"/>
  <c r="W359" i="2"/>
  <c r="AG360" i="2"/>
  <c r="AG361" i="2"/>
  <c r="AG362" i="2"/>
  <c r="AG366" i="2"/>
  <c r="W370" i="2"/>
  <c r="AG372" i="2"/>
  <c r="AG376" i="2"/>
  <c r="AG378" i="2"/>
  <c r="AG382" i="2"/>
  <c r="AG386" i="2"/>
  <c r="AG388" i="2"/>
  <c r="W403" i="2"/>
  <c r="W407" i="2"/>
  <c r="W411" i="2"/>
  <c r="W415" i="2"/>
  <c r="W419" i="2"/>
  <c r="W423" i="2"/>
  <c r="AG426" i="2"/>
  <c r="W427" i="2"/>
  <c r="W431" i="2"/>
  <c r="AG365" i="2"/>
  <c r="AG369" i="2"/>
  <c r="AG371" i="2"/>
  <c r="AG375" i="2"/>
  <c r="AG377" i="2"/>
  <c r="AG381" i="2"/>
  <c r="AG385" i="2"/>
  <c r="V387" i="2"/>
  <c r="AG401" i="2"/>
  <c r="AG405" i="2"/>
  <c r="AG433" i="2"/>
  <c r="W433" i="2"/>
  <c r="AG435" i="2"/>
  <c r="W435" i="2"/>
  <c r="AG437" i="2"/>
  <c r="W437" i="2"/>
  <c r="AG439" i="2"/>
  <c r="W439" i="2"/>
  <c r="AG441" i="2"/>
  <c r="W441" i="2"/>
  <c r="AG443" i="2"/>
  <c r="W443" i="2"/>
  <c r="AG445" i="2"/>
  <c r="W445" i="2"/>
  <c r="AG447" i="2"/>
  <c r="W447" i="2"/>
  <c r="AG449" i="2"/>
  <c r="W449" i="2"/>
  <c r="AG451" i="2"/>
  <c r="W451" i="2"/>
  <c r="AG453" i="2"/>
  <c r="W453" i="2"/>
  <c r="AG455" i="2"/>
  <c r="W455" i="2"/>
  <c r="AG457" i="2"/>
  <c r="W457" i="2"/>
  <c r="AG459" i="2"/>
  <c r="W459" i="2"/>
  <c r="AG461" i="2"/>
  <c r="W461" i="2"/>
  <c r="AG463" i="2"/>
  <c r="W463" i="2"/>
  <c r="AG465" i="2"/>
  <c r="W465" i="2"/>
  <c r="AG467" i="2"/>
  <c r="W467" i="2"/>
  <c r="AG469" i="2"/>
  <c r="W469" i="2"/>
  <c r="AG471" i="2"/>
  <c r="W471" i="2"/>
  <c r="AG473" i="2"/>
  <c r="W473" i="2"/>
  <c r="AG475" i="2"/>
  <c r="W475" i="2"/>
  <c r="AG477" i="2"/>
  <c r="W477" i="2"/>
  <c r="U1" i="3"/>
  <c r="V1" i="3" s="1"/>
  <c r="AG329" i="2"/>
  <c r="W358" i="2"/>
  <c r="AG359" i="2"/>
  <c r="W360" i="2"/>
  <c r="AG400" i="2"/>
  <c r="W401" i="2"/>
  <c r="W405" i="2"/>
  <c r="W409" i="2"/>
  <c r="W413" i="2"/>
  <c r="W417" i="2"/>
  <c r="W421" i="2"/>
  <c r="W425" i="2"/>
  <c r="W429" i="2"/>
  <c r="AC1" i="3"/>
  <c r="AG85" i="3"/>
  <c r="AG89" i="3"/>
  <c r="AG101" i="3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85" i="3"/>
  <c r="W89" i="3"/>
  <c r="W93" i="3"/>
  <c r="W97" i="3"/>
  <c r="W101" i="3"/>
  <c r="W105" i="3"/>
  <c r="AG24" i="3"/>
  <c r="W35" i="3"/>
  <c r="AG50" i="3"/>
  <c r="W55" i="3"/>
  <c r="AG57" i="3"/>
  <c r="W61" i="3"/>
  <c r="AG69" i="3"/>
  <c r="W72" i="3"/>
  <c r="AG75" i="3"/>
  <c r="W88" i="3"/>
  <c r="W92" i="3"/>
  <c r="AG95" i="3"/>
  <c r="W96" i="3"/>
  <c r="W100" i="3"/>
  <c r="W104" i="3"/>
  <c r="W108" i="3"/>
  <c r="W87" i="3"/>
  <c r="W91" i="3"/>
  <c r="AG94" i="3"/>
  <c r="W95" i="3"/>
  <c r="W99" i="3"/>
  <c r="W103" i="3"/>
  <c r="W107" i="3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AG70" i="4"/>
  <c r="AG74" i="4"/>
  <c r="AG78" i="4"/>
  <c r="AG82" i="4"/>
  <c r="AG194" i="4"/>
  <c r="AG198" i="4"/>
  <c r="AG202" i="4"/>
  <c r="AG206" i="4"/>
  <c r="AG210" i="4"/>
  <c r="T1" i="4"/>
  <c r="V1" i="4" s="1"/>
  <c r="AC1" i="4"/>
  <c r="AE1" i="4" s="1"/>
  <c r="AG69" i="4"/>
  <c r="AG73" i="4"/>
  <c r="AG77" i="4"/>
  <c r="AG81" i="4"/>
  <c r="AG85" i="4"/>
  <c r="AG89" i="4"/>
  <c r="AG93" i="4"/>
  <c r="AG97" i="4"/>
  <c r="AG101" i="4"/>
  <c r="AG105" i="4"/>
  <c r="AG109" i="4"/>
  <c r="AG113" i="4"/>
  <c r="AG117" i="4"/>
  <c r="AG121" i="4"/>
  <c r="AG125" i="4"/>
  <c r="AG129" i="4"/>
  <c r="AG133" i="4"/>
  <c r="AG137" i="4"/>
  <c r="AG141" i="4"/>
  <c r="AG145" i="4"/>
  <c r="AG149" i="4"/>
  <c r="AG153" i="4"/>
  <c r="AG157" i="4"/>
  <c r="AG161" i="4"/>
  <c r="AG165" i="4"/>
  <c r="AG169" i="4"/>
  <c r="AG173" i="4"/>
  <c r="AG177" i="4"/>
  <c r="AG181" i="4"/>
  <c r="AG185" i="4"/>
  <c r="AG189" i="4"/>
  <c r="AG193" i="4"/>
  <c r="AG197" i="4"/>
  <c r="AG201" i="4"/>
  <c r="AG205" i="4"/>
  <c r="AG209" i="4"/>
  <c r="AG65" i="4"/>
  <c r="AG72" i="4"/>
  <c r="AG76" i="4"/>
  <c r="AG80" i="4"/>
  <c r="AG84" i="4"/>
  <c r="AG88" i="4"/>
  <c r="AG92" i="4"/>
  <c r="AG96" i="4"/>
  <c r="AG100" i="4"/>
  <c r="AG104" i="4"/>
  <c r="AG108" i="4"/>
  <c r="AG112" i="4"/>
  <c r="AG116" i="4"/>
  <c r="AG120" i="4"/>
  <c r="AG124" i="4"/>
  <c r="AG128" i="4"/>
  <c r="AG132" i="4"/>
  <c r="AG136" i="4"/>
  <c r="AG140" i="4"/>
  <c r="AG144" i="4"/>
  <c r="AG148" i="4"/>
  <c r="AG152" i="4"/>
  <c r="AG156" i="4"/>
  <c r="AG160" i="4"/>
  <c r="AG164" i="4"/>
  <c r="AG168" i="4"/>
  <c r="AG172" i="4"/>
  <c r="AG176" i="4"/>
  <c r="AG180" i="4"/>
  <c r="AG184" i="4"/>
  <c r="AG188" i="4"/>
  <c r="AG192" i="4"/>
  <c r="AG196" i="4"/>
  <c r="AG200" i="4"/>
  <c r="AG204" i="4"/>
  <c r="AG208" i="4"/>
  <c r="AG212" i="4"/>
  <c r="AG471" i="4"/>
  <c r="AG492" i="4"/>
  <c r="W492" i="4"/>
  <c r="AG500" i="4"/>
  <c r="W500" i="4"/>
  <c r="AG345" i="4"/>
  <c r="W346" i="4"/>
  <c r="AG349" i="4"/>
  <c r="W350" i="4"/>
  <c r="AG353" i="4"/>
  <c r="W354" i="4"/>
  <c r="AG357" i="4"/>
  <c r="W358" i="4"/>
  <c r="AG361" i="4"/>
  <c r="W362" i="4"/>
  <c r="AG365" i="4"/>
  <c r="W366" i="4"/>
  <c r="AG369" i="4"/>
  <c r="W370" i="4"/>
  <c r="AG373" i="4"/>
  <c r="W374" i="4"/>
  <c r="AG377" i="4"/>
  <c r="W378" i="4"/>
  <c r="AG381" i="4"/>
  <c r="W382" i="4"/>
  <c r="AG385" i="4"/>
  <c r="W386" i="4"/>
  <c r="AG389" i="4"/>
  <c r="W390" i="4"/>
  <c r="AG393" i="4"/>
  <c r="W394" i="4"/>
  <c r="AG397" i="4"/>
  <c r="W398" i="4"/>
  <c r="AG401" i="4"/>
  <c r="W402" i="4"/>
  <c r="AG405" i="4"/>
  <c r="W406" i="4"/>
  <c r="AG409" i="4"/>
  <c r="W410" i="4"/>
  <c r="AG413" i="4"/>
  <c r="W414" i="4"/>
  <c r="AG417" i="4"/>
  <c r="W418" i="4"/>
  <c r="AG421" i="4"/>
  <c r="W422" i="4"/>
  <c r="AG425" i="4"/>
  <c r="W426" i="4"/>
  <c r="AG429" i="4"/>
  <c r="W430" i="4"/>
  <c r="AG433" i="4"/>
  <c r="W434" i="4"/>
  <c r="AG437" i="4"/>
  <c r="W438" i="4"/>
  <c r="AG441" i="4"/>
  <c r="W442" i="4"/>
  <c r="AG445" i="4"/>
  <c r="W446" i="4"/>
  <c r="AG449" i="4"/>
  <c r="W450" i="4"/>
  <c r="AG453" i="4"/>
  <c r="W454" i="4"/>
  <c r="AG457" i="4"/>
  <c r="W458" i="4"/>
  <c r="AG461" i="4"/>
  <c r="W462" i="4"/>
  <c r="W466" i="4"/>
  <c r="W470" i="4"/>
  <c r="W474" i="4"/>
  <c r="AG488" i="4"/>
  <c r="W488" i="4"/>
  <c r="AG496" i="4"/>
  <c r="W496" i="4"/>
  <c r="AG504" i="4"/>
  <c r="W504" i="4"/>
  <c r="W345" i="4"/>
  <c r="AG348" i="4"/>
  <c r="W349" i="4"/>
  <c r="AG352" i="4"/>
  <c r="W353" i="4"/>
  <c r="AG356" i="4"/>
  <c r="W357" i="4"/>
  <c r="AG360" i="4"/>
  <c r="W361" i="4"/>
  <c r="AG364" i="4"/>
  <c r="W365" i="4"/>
  <c r="AG368" i="4"/>
  <c r="W369" i="4"/>
  <c r="AG372" i="4"/>
  <c r="W373" i="4"/>
  <c r="AG376" i="4"/>
  <c r="W377" i="4"/>
  <c r="AG380" i="4"/>
  <c r="W381" i="4"/>
  <c r="AG384" i="4"/>
  <c r="W385" i="4"/>
  <c r="AG388" i="4"/>
  <c r="W389" i="4"/>
  <c r="AG392" i="4"/>
  <c r="W393" i="4"/>
  <c r="AG396" i="4"/>
  <c r="W397" i="4"/>
  <c r="AG400" i="4"/>
  <c r="W401" i="4"/>
  <c r="AG404" i="4"/>
  <c r="W405" i="4"/>
  <c r="AG408" i="4"/>
  <c r="W409" i="4"/>
  <c r="AG412" i="4"/>
  <c r="W413" i="4"/>
  <c r="AG416" i="4"/>
  <c r="W417" i="4"/>
  <c r="AG420" i="4"/>
  <c r="W421" i="4"/>
  <c r="AG424" i="4"/>
  <c r="W425" i="4"/>
  <c r="AG428" i="4"/>
  <c r="W429" i="4"/>
  <c r="AG432" i="4"/>
  <c r="W433" i="4"/>
  <c r="AG436" i="4"/>
  <c r="W437" i="4"/>
  <c r="AG440" i="4"/>
  <c r="W441" i="4"/>
  <c r="AG444" i="4"/>
  <c r="W445" i="4"/>
  <c r="AG448" i="4"/>
  <c r="W449" i="4"/>
  <c r="AG452" i="4"/>
  <c r="W453" i="4"/>
  <c r="AG456" i="4"/>
  <c r="W457" i="4"/>
  <c r="AG460" i="4"/>
  <c r="W461" i="4"/>
  <c r="AG464" i="4"/>
  <c r="W465" i="4"/>
  <c r="AG468" i="4"/>
  <c r="W469" i="4"/>
  <c r="AG472" i="4"/>
  <c r="W473" i="4"/>
  <c r="W508" i="4"/>
  <c r="AG511" i="4"/>
  <c r="AG515" i="4"/>
  <c r="AG525" i="4"/>
  <c r="AG527" i="4"/>
  <c r="AG529" i="4"/>
  <c r="AG487" i="4"/>
  <c r="AG491" i="4"/>
  <c r="AG495" i="4"/>
  <c r="AG499" i="4"/>
  <c r="AG503" i="4"/>
  <c r="W510" i="4"/>
  <c r="W514" i="4"/>
  <c r="W518" i="4"/>
  <c r="W522" i="4"/>
  <c r="W524" i="4"/>
  <c r="W526" i="4"/>
  <c r="W532" i="4"/>
  <c r="AG486" i="4"/>
  <c r="W487" i="4"/>
  <c r="AG490" i="4"/>
  <c r="W491" i="4"/>
  <c r="AG494" i="4"/>
  <c r="W495" i="4"/>
  <c r="AG498" i="4"/>
  <c r="W499" i="4"/>
  <c r="AG502" i="4"/>
  <c r="W503" i="4"/>
  <c r="AG506" i="4"/>
  <c r="W507" i="4"/>
  <c r="AG508" i="4"/>
  <c r="W509" i="4"/>
  <c r="AG512" i="4"/>
  <c r="W513" i="4"/>
  <c r="AG516" i="4"/>
  <c r="W517" i="4"/>
  <c r="W519" i="4"/>
  <c r="AG520" i="4"/>
  <c r="W521" i="4"/>
  <c r="W523" i="4"/>
  <c r="AG528" i="4"/>
  <c r="AG530" i="4"/>
  <c r="W531" i="4"/>
  <c r="AG596" i="4"/>
  <c r="AG599" i="4"/>
  <c r="W599" i="4"/>
  <c r="AG601" i="4"/>
  <c r="W601" i="4"/>
  <c r="AG603" i="4"/>
  <c r="W603" i="4"/>
  <c r="AG604" i="4"/>
  <c r="W604" i="4"/>
  <c r="AG606" i="4"/>
  <c r="W606" i="4"/>
  <c r="AG608" i="4"/>
  <c r="W608" i="4"/>
  <c r="AG610" i="4"/>
  <c r="W610" i="4"/>
  <c r="AG612" i="4"/>
  <c r="W612" i="4"/>
  <c r="AG614" i="4"/>
  <c r="W614" i="4"/>
  <c r="AG616" i="4"/>
  <c r="W616" i="4"/>
  <c r="AG618" i="4"/>
  <c r="W618" i="4"/>
  <c r="AG620" i="4"/>
  <c r="W620" i="4"/>
  <c r="AG622" i="4"/>
  <c r="W622" i="4"/>
  <c r="AG597" i="4"/>
  <c r="AG598" i="4"/>
  <c r="W598" i="4"/>
  <c r="AG600" i="4"/>
  <c r="W600" i="4"/>
  <c r="AG602" i="4"/>
  <c r="W602" i="4"/>
  <c r="AG605" i="4"/>
  <c r="W605" i="4"/>
  <c r="AG607" i="4"/>
  <c r="W607" i="4"/>
  <c r="AG609" i="4"/>
  <c r="W609" i="4"/>
  <c r="AG611" i="4"/>
  <c r="W611" i="4"/>
  <c r="AG613" i="4"/>
  <c r="W613" i="4"/>
  <c r="AG615" i="4"/>
  <c r="W615" i="4"/>
  <c r="AG617" i="4"/>
  <c r="W617" i="4"/>
  <c r="AG619" i="4"/>
  <c r="W619" i="4"/>
  <c r="AG621" i="4"/>
  <c r="W621" i="4"/>
  <c r="AG623" i="4"/>
  <c r="W623" i="4"/>
  <c r="T1" i="5"/>
  <c r="W3" i="5"/>
  <c r="W4" i="5"/>
  <c r="W5" i="5"/>
  <c r="W6" i="5"/>
  <c r="U1" i="5"/>
  <c r="W7" i="5"/>
  <c r="W8" i="5"/>
  <c r="W9" i="5"/>
  <c r="W10" i="5"/>
  <c r="W11" i="5"/>
  <c r="W12" i="5"/>
  <c r="W13" i="5"/>
  <c r="W14" i="5"/>
  <c r="W15" i="5"/>
  <c r="AG62" i="5"/>
  <c r="AG66" i="5"/>
  <c r="AG73" i="5"/>
  <c r="W73" i="5"/>
  <c r="AG76" i="5"/>
  <c r="W76" i="5"/>
  <c r="AG78" i="5"/>
  <c r="W78" i="5"/>
  <c r="AG80" i="5"/>
  <c r="W80" i="5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V27" i="5"/>
  <c r="W62" i="5"/>
  <c r="W66" i="5"/>
  <c r="AG70" i="5"/>
  <c r="W70" i="5"/>
  <c r="AG71" i="5"/>
  <c r="W71" i="5"/>
  <c r="AG72" i="5"/>
  <c r="W72" i="5"/>
  <c r="AG74" i="5"/>
  <c r="W74" i="5"/>
  <c r="AG75" i="5"/>
  <c r="W75" i="5"/>
  <c r="AG77" i="5"/>
  <c r="W77" i="5"/>
  <c r="AG79" i="5"/>
  <c r="W79" i="5"/>
  <c r="W64" i="5"/>
  <c r="W68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V1" i="1"/>
  <c r="AL12" i="1"/>
  <c r="AL19" i="1"/>
  <c r="AL23" i="1"/>
  <c r="AL26" i="1"/>
  <c r="AL33" i="1"/>
  <c r="AL44" i="1"/>
  <c r="AL50" i="1"/>
  <c r="AK71" i="1"/>
  <c r="V72" i="1"/>
  <c r="AK73" i="1"/>
  <c r="V75" i="1"/>
  <c r="AK76" i="1"/>
  <c r="V77" i="1"/>
  <c r="V80" i="1"/>
  <c r="AL87" i="1"/>
  <c r="V90" i="1"/>
  <c r="V91" i="1"/>
  <c r="AL96" i="1"/>
  <c r="AL100" i="1"/>
  <c r="AL104" i="1"/>
  <c r="AL108" i="1"/>
  <c r="AL112" i="1"/>
  <c r="AL5" i="1"/>
  <c r="AL9" i="1"/>
  <c r="AK3" i="1"/>
  <c r="AL6" i="1"/>
  <c r="AL10" i="1"/>
  <c r="AL13" i="1"/>
  <c r="AK17" i="1"/>
  <c r="V19" i="1"/>
  <c r="AL20" i="1"/>
  <c r="AL24" i="1"/>
  <c r="V26" i="1"/>
  <c r="AL27" i="1"/>
  <c r="AK28" i="1"/>
  <c r="AL31" i="1"/>
  <c r="AL34" i="1"/>
  <c r="AL38" i="1"/>
  <c r="AL45" i="1"/>
  <c r="AL48" i="1"/>
  <c r="AL51" i="1"/>
  <c r="AL55" i="1"/>
  <c r="AL59" i="1"/>
  <c r="AL62" i="1"/>
  <c r="AL71" i="1"/>
  <c r="AL73" i="1"/>
  <c r="AL76" i="1"/>
  <c r="AL82" i="1"/>
  <c r="AL85" i="1"/>
  <c r="AL88" i="1"/>
  <c r="AI1" i="1"/>
  <c r="AL3" i="1"/>
  <c r="V62" i="1"/>
  <c r="AL69" i="1"/>
  <c r="AK72" i="1"/>
  <c r="V73" i="1"/>
  <c r="AK77" i="1"/>
  <c r="AK92" i="1"/>
  <c r="AL120" i="1"/>
  <c r="AH1" i="1"/>
  <c r="AJ1" i="1" s="1"/>
  <c r="AK1" i="1" s="1"/>
  <c r="AL67" i="1"/>
  <c r="AL77" i="1"/>
  <c r="AL122" i="1"/>
  <c r="AL124" i="1"/>
  <c r="AL128" i="1"/>
  <c r="AL132" i="1"/>
  <c r="AL136" i="1"/>
  <c r="AL140" i="1"/>
  <c r="AL144" i="1"/>
  <c r="AL147" i="1"/>
  <c r="AL151" i="1"/>
  <c r="AL155" i="1"/>
  <c r="AL158" i="1"/>
  <c r="AL161" i="1"/>
  <c r="AL165" i="1"/>
  <c r="AL169" i="1"/>
  <c r="AL173" i="1"/>
  <c r="AL176" i="1"/>
  <c r="AL180" i="1"/>
  <c r="AL184" i="1"/>
  <c r="AL187" i="1"/>
  <c r="V147" i="1"/>
  <c r="AL162" i="1"/>
  <c r="AL166" i="1"/>
  <c r="AL170" i="1"/>
  <c r="AL174" i="1"/>
  <c r="AL177" i="1"/>
  <c r="AL181" i="1"/>
  <c r="AL185" i="1"/>
  <c r="V189" i="1"/>
  <c r="AL189" i="1"/>
  <c r="AL163" i="1"/>
  <c r="AL167" i="1"/>
  <c r="AL171" i="1"/>
  <c r="AL178" i="1"/>
  <c r="AL182" i="1"/>
  <c r="AL186" i="1"/>
  <c r="V188" i="1"/>
  <c r="AK187" i="1"/>
  <c r="AL190" i="1"/>
  <c r="AL194" i="1"/>
  <c r="AL197" i="1"/>
  <c r="AL201" i="1"/>
  <c r="AL205" i="1"/>
  <c r="AL209" i="1"/>
  <c r="V212" i="1"/>
  <c r="AL213" i="1"/>
  <c r="V218" i="1"/>
  <c r="AL219" i="1"/>
  <c r="V222" i="1"/>
  <c r="AL223" i="1"/>
  <c r="V225" i="1"/>
  <c r="AL226" i="1"/>
  <c r="V232" i="1"/>
  <c r="AL234" i="1"/>
  <c r="AL237" i="1"/>
  <c r="AL289" i="1"/>
  <c r="AL293" i="1"/>
  <c r="AL297" i="1"/>
  <c r="AL302" i="1"/>
  <c r="AL303" i="1"/>
  <c r="AL306" i="1"/>
  <c r="AL309" i="1"/>
  <c r="AL310" i="1"/>
  <c r="AL313" i="1"/>
  <c r="AL314" i="1"/>
  <c r="AL323" i="1"/>
  <c r="V190" i="1"/>
  <c r="AK195" i="1"/>
  <c r="AL238" i="1"/>
  <c r="AL241" i="1"/>
  <c r="AL243" i="1"/>
  <c r="AK253" i="1"/>
  <c r="AK278" i="1"/>
  <c r="AL282" i="1"/>
  <c r="V283" i="1"/>
  <c r="AL284" i="1"/>
  <c r="AL285" i="1"/>
  <c r="AL287" i="1"/>
  <c r="AL288" i="1"/>
  <c r="AL291" i="1"/>
  <c r="AL292" i="1"/>
  <c r="AL295" i="1"/>
  <c r="AL296" i="1"/>
  <c r="AL299" i="1"/>
  <c r="AL192" i="1"/>
  <c r="AL195" i="1"/>
  <c r="AL199" i="1"/>
  <c r="AL203" i="1"/>
  <c r="AL207" i="1"/>
  <c r="AL211" i="1"/>
  <c r="AL215" i="1"/>
  <c r="AL217" i="1"/>
  <c r="AL221" i="1"/>
  <c r="AL231" i="1"/>
  <c r="AL244" i="1"/>
  <c r="AL248" i="1"/>
  <c r="AL252" i="1"/>
  <c r="AL257" i="1"/>
  <c r="AL261" i="1"/>
  <c r="AL265" i="1"/>
  <c r="AL269" i="1"/>
  <c r="AL273" i="1"/>
  <c r="AL277" i="1"/>
  <c r="AL278" i="1"/>
  <c r="AK190" i="1"/>
  <c r="AK216" i="1"/>
  <c r="AL228" i="1"/>
  <c r="AL235" i="1"/>
  <c r="V254" i="1"/>
  <c r="AL301" i="1"/>
  <c r="AL305" i="1"/>
  <c r="AL308" i="1"/>
  <c r="AL312" i="1"/>
  <c r="AL316" i="1"/>
  <c r="AL319" i="1"/>
  <c r="AL322" i="1"/>
  <c r="AL326" i="1"/>
  <c r="AL281" i="1"/>
  <c r="AL279" i="1"/>
  <c r="AE1" i="3" l="1"/>
  <c r="V1" i="5"/>
  <c r="W387" i="2"/>
  <c r="AG387" i="2"/>
  <c r="W1" i="4"/>
  <c r="AG1" i="4"/>
  <c r="W1" i="3"/>
  <c r="AG1" i="3"/>
  <c r="T1" i="2"/>
  <c r="V1" i="2" s="1"/>
  <c r="W27" i="5"/>
  <c r="AG27" i="5"/>
  <c r="AL1" i="1"/>
  <c r="AG1" i="2" l="1"/>
  <c r="W1" i="2"/>
  <c r="W1" i="5"/>
  <c r="AG1" i="5"/>
</calcChain>
</file>

<file path=xl/sharedStrings.xml><?xml version="1.0" encoding="utf-8"?>
<sst xmlns="http://schemas.openxmlformats.org/spreadsheetml/2006/main" count="96278" uniqueCount="9241">
  <si>
    <t>Standard - OPR</t>
  </si>
  <si>
    <t>Divison</t>
  </si>
  <si>
    <t>Financial Program Hist</t>
  </si>
  <si>
    <t>P And L Hist</t>
  </si>
  <si>
    <t>Sales Channel</t>
  </si>
  <si>
    <t>Financial Analyst</t>
  </si>
  <si>
    <t>Bill To Customer Name</t>
  </si>
  <si>
    <t>Ship To Customer Name</t>
  </si>
  <si>
    <t>External Sales Rep</t>
  </si>
  <si>
    <t>Internal Sales Rep</t>
  </si>
  <si>
    <t>Buyer</t>
  </si>
  <si>
    <t>Invoice Number</t>
  </si>
  <si>
    <t>Invoice Date</t>
  </si>
  <si>
    <t>GL Date</t>
  </si>
  <si>
    <t>OE Ordered Date</t>
  </si>
  <si>
    <t>GL Period</t>
  </si>
  <si>
    <t>Customer PO</t>
  </si>
  <si>
    <t>Inv Functional Currency Code</t>
  </si>
  <si>
    <t>Order Number</t>
  </si>
  <si>
    <t>Sum(Reporting Revenue)</t>
  </si>
  <si>
    <t>Sum(Reporting Cost)</t>
  </si>
  <si>
    <t>Sum(Reporting GP)</t>
  </si>
  <si>
    <t>RPTG GP%(Reporting GP)</t>
  </si>
  <si>
    <t>Sum(Distribution Cost)</t>
  </si>
  <si>
    <t>Sum(Average Cost Variance)</t>
  </si>
  <si>
    <t>Sales Discounts Ent</t>
  </si>
  <si>
    <t>Sales Discounts Func</t>
  </si>
  <si>
    <t>Sum(Reserve Fund Amount)</t>
  </si>
  <si>
    <t>WWT PO Number</t>
  </si>
  <si>
    <t>Vendor Name</t>
  </si>
  <si>
    <t>Gl Code Combination</t>
  </si>
  <si>
    <t>Data Source</t>
  </si>
  <si>
    <t>Mtl Org Code</t>
  </si>
  <si>
    <t>Quote Number</t>
  </si>
  <si>
    <t>Sum(Quote Revenue)</t>
  </si>
  <si>
    <t>Sum(Quote Cost)</t>
  </si>
  <si>
    <t>Sum(Quote GP)</t>
  </si>
  <si>
    <t>Quoted GP %</t>
  </si>
  <si>
    <t>GP Difference</t>
  </si>
  <si>
    <t>World Wide Technology, Inc.</t>
  </si>
  <si>
    <t>Public Sector</t>
  </si>
  <si>
    <t>Federal SOF/SWA/Europe</t>
  </si>
  <si>
    <t>Federal Army - Boyd</t>
  </si>
  <si>
    <t>Brittany Crocker</t>
  </si>
  <si>
    <t>DFAS Indianapolis</t>
  </si>
  <si>
    <t>Dover Air Force Base</t>
  </si>
  <si>
    <t>Boyd, Bryan L</t>
  </si>
  <si>
    <t>PALLISER, CHRIS</t>
  </si>
  <si>
    <t>Jostes, Richelle M. (Shelly)</t>
  </si>
  <si>
    <t>5258279</t>
  </si>
  <si>
    <t>FEB-19</t>
  </si>
  <si>
    <t>W912D218F5043</t>
  </si>
  <si>
    <t>USD</t>
  </si>
  <si>
    <t>8179703</t>
  </si>
  <si>
    <t/>
  </si>
  <si>
    <t>-</t>
  </si>
  <si>
    <t>N/A</t>
  </si>
  <si>
    <t>01.1766.40000.799</t>
  </si>
  <si>
    <t>WWT_INVOICE_PROFITABILITY</t>
  </si>
  <si>
    <t>40</t>
  </si>
  <si>
    <t>01.1766.50210.799</t>
  </si>
  <si>
    <t>Fort Huachuca</t>
  </si>
  <si>
    <t>173133</t>
  </si>
  <si>
    <t>W91RUS18C0033</t>
  </si>
  <si>
    <t>8009000</t>
  </si>
  <si>
    <t>3408004</t>
  </si>
  <si>
    <t>Netria Corporation</t>
  </si>
  <si>
    <t>OPR_AR_ADJ</t>
  </si>
  <si>
    <t>04</t>
  </si>
  <si>
    <t>4771913.4</t>
  </si>
  <si>
    <t>manually plugging rebill</t>
  </si>
  <si>
    <t>Oracle comments: Pending all SO's to close to subm inv to customer/ cust required one invoice</t>
  </si>
  <si>
    <t>172082</t>
  </si>
  <si>
    <t>8009011</t>
  </si>
  <si>
    <t>3408002</t>
  </si>
  <si>
    <t>EC America</t>
  </si>
  <si>
    <t>172655</t>
  </si>
  <si>
    <t>8009012</t>
  </si>
  <si>
    <t>3408003</t>
  </si>
  <si>
    <t>Walker &amp; Associates, Inc.</t>
  </si>
  <si>
    <t>172666</t>
  </si>
  <si>
    <t>8009548</t>
  </si>
  <si>
    <t>172667</t>
  </si>
  <si>
    <t>8009549</t>
  </si>
  <si>
    <t>175770</t>
  </si>
  <si>
    <t>8046744</t>
  </si>
  <si>
    <t>3421077</t>
  </si>
  <si>
    <t>Keysight Technologies, Inc.</t>
  </si>
  <si>
    <t>4805696.2</t>
  </si>
  <si>
    <t>Federal Army Enterprise</t>
  </si>
  <si>
    <t>Federal Army - Harder</t>
  </si>
  <si>
    <t>Schofield Barracks</t>
  </si>
  <si>
    <t>Harder, Bradley (Brad)</t>
  </si>
  <si>
    <t>CABIBBO, JESSICA J</t>
  </si>
  <si>
    <t>Kasban, Amber</t>
  </si>
  <si>
    <t>5255291</t>
  </si>
  <si>
    <t>CC4847160</t>
  </si>
  <si>
    <t>8157549</t>
  </si>
  <si>
    <t>3464203</t>
  </si>
  <si>
    <t>Cisco Systems Inc</t>
  </si>
  <si>
    <t>01.1756.40000.799</t>
  </si>
  <si>
    <t>4847160.3</t>
  </si>
  <si>
    <t>5256831</t>
  </si>
  <si>
    <t>W912CN19F0179</t>
  </si>
  <si>
    <t>8178595</t>
  </si>
  <si>
    <t>3469412</t>
  </si>
  <si>
    <t>4846681.5</t>
  </si>
  <si>
    <t>5258558</t>
  </si>
  <si>
    <t>3469411</t>
  </si>
  <si>
    <t>Tech Data Corporation</t>
  </si>
  <si>
    <t>Fort Richardson</t>
  </si>
  <si>
    <t>5255120</t>
  </si>
  <si>
    <t>W91ZRU19F1005</t>
  </si>
  <si>
    <t>8155370</t>
  </si>
  <si>
    <t>3463355</t>
  </si>
  <si>
    <t>4851538.9</t>
  </si>
  <si>
    <t>5255934</t>
  </si>
  <si>
    <t>Federal Army - Kupstas</t>
  </si>
  <si>
    <t>DFAS Columbus Center</t>
  </si>
  <si>
    <t>Fort Belvoir</t>
  </si>
  <si>
    <t>Kupstas, Justin T</t>
  </si>
  <si>
    <t>Jump, Chuck</t>
  </si>
  <si>
    <t>5257563</t>
  </si>
  <si>
    <t>0032</t>
  </si>
  <si>
    <t>8203406</t>
  </si>
  <si>
    <t>ITC services</t>
  </si>
  <si>
    <t>3353640</t>
  </si>
  <si>
    <t>Verizon Federal Inc (WWT)</t>
  </si>
  <si>
    <t>5255358</t>
  </si>
  <si>
    <t>L900017-01</t>
  </si>
  <si>
    <t>8183082</t>
  </si>
  <si>
    <t>3471079</t>
  </si>
  <si>
    <t>4783190.2</t>
  </si>
  <si>
    <t>5256843</t>
  </si>
  <si>
    <t>5258586</t>
  </si>
  <si>
    <t>5255984</t>
  </si>
  <si>
    <t>3471081</t>
  </si>
  <si>
    <t>Graybar Electric Company</t>
  </si>
  <si>
    <t>5256116</t>
  </si>
  <si>
    <t>L900030-01</t>
  </si>
  <si>
    <t>8196660</t>
  </si>
  <si>
    <t>3478364</t>
  </si>
  <si>
    <t>4875915.2</t>
  </si>
  <si>
    <t>5256411</t>
  </si>
  <si>
    <t>Federal Army Tactical</t>
  </si>
  <si>
    <t>Federal Army - McCauley</t>
  </si>
  <si>
    <t>CACI Inc. - Federal</t>
  </si>
  <si>
    <t>Aberdeen Proving Ground</t>
  </si>
  <si>
    <t>McCauley, Ryan</t>
  </si>
  <si>
    <t>PLAGGENBURG, MARY KATHERINE (K</t>
  </si>
  <si>
    <t>5256202</t>
  </si>
  <si>
    <t>4773316</t>
  </si>
  <si>
    <t>8003569</t>
  </si>
  <si>
    <t>3478065</t>
  </si>
  <si>
    <t>Synnex Information Technologies</t>
  </si>
  <si>
    <t>01.1781.40000.799</t>
  </si>
  <si>
    <t>4773316.3</t>
  </si>
  <si>
    <t>Core Systems USA</t>
  </si>
  <si>
    <t>5258260</t>
  </si>
  <si>
    <t>A09719</t>
  </si>
  <si>
    <t>8108494</t>
  </si>
  <si>
    <t>3411754</t>
  </si>
  <si>
    <t>Sunhillo Corporation</t>
  </si>
  <si>
    <t>4835205.2</t>
  </si>
  <si>
    <t>5256217</t>
  </si>
  <si>
    <t>P000064210</t>
  </si>
  <si>
    <t>8192193</t>
  </si>
  <si>
    <t>3476943</t>
  </si>
  <si>
    <t>4770421.8</t>
  </si>
  <si>
    <t>5256384</t>
  </si>
  <si>
    <t>5256613</t>
  </si>
  <si>
    <t>SAIC Oak Ridge</t>
  </si>
  <si>
    <t>Army Research Lab</t>
  </si>
  <si>
    <t>5256612</t>
  </si>
  <si>
    <t>P010238972</t>
  </si>
  <si>
    <t>8192190</t>
  </si>
  <si>
    <t>3476951</t>
  </si>
  <si>
    <t>4823431.3</t>
  </si>
  <si>
    <t>5258447</t>
  </si>
  <si>
    <t>Federal Army - Robson</t>
  </si>
  <si>
    <t>US Army Human Resources Command</t>
  </si>
  <si>
    <t>Robson, Kyle P.</t>
  </si>
  <si>
    <t>SEILER, ERINN E.</t>
  </si>
  <si>
    <t>Van Iseghem, Laura Ann</t>
  </si>
  <si>
    <t>5256999</t>
  </si>
  <si>
    <t>2E65</t>
  </si>
  <si>
    <t>7313447</t>
  </si>
  <si>
    <t>3177230</t>
  </si>
  <si>
    <t>AVT Technology Solutions LLC</t>
  </si>
  <si>
    <t>4383121.10</t>
  </si>
  <si>
    <t>US Army Reserve Command (USAR)</t>
  </si>
  <si>
    <t>Stevens, Mary Beth</t>
  </si>
  <si>
    <t>5256701</t>
  </si>
  <si>
    <t>P000060784</t>
  </si>
  <si>
    <t>8072403</t>
  </si>
  <si>
    <t>4789061.10</t>
  </si>
  <si>
    <t>81002937</t>
  </si>
  <si>
    <t>WWTINCSAAS215</t>
  </si>
  <si>
    <t>5258287</t>
  </si>
  <si>
    <t>P000064196</t>
  </si>
  <si>
    <t>8181723</t>
  </si>
  <si>
    <t>3470375</t>
  </si>
  <si>
    <t>4829955.10</t>
  </si>
  <si>
    <t>3470383</t>
  </si>
  <si>
    <t>Anixter Inc</t>
  </si>
  <si>
    <t>5256544</t>
  </si>
  <si>
    <t>3470384</t>
  </si>
  <si>
    <t>3470416</t>
  </si>
  <si>
    <t>Accu-Tech Corporation</t>
  </si>
  <si>
    <t>5254729</t>
  </si>
  <si>
    <t>Federal Army - Rose</t>
  </si>
  <si>
    <t>Yuma Proving Ground</t>
  </si>
  <si>
    <t>Rose, Ryan T.</t>
  </si>
  <si>
    <t>COLLICO, AMANDA (MANDY)</t>
  </si>
  <si>
    <t>5258387</t>
  </si>
  <si>
    <t>2102838236</t>
  </si>
  <si>
    <t>8132889</t>
  </si>
  <si>
    <t>3458060</t>
  </si>
  <si>
    <t>4796207.5</t>
  </si>
  <si>
    <t>Fort Bliss</t>
  </si>
  <si>
    <t>5257136</t>
  </si>
  <si>
    <t>4832492</t>
  </si>
  <si>
    <t>8131071</t>
  </si>
  <si>
    <t>3454043</t>
  </si>
  <si>
    <t>4832492.3</t>
  </si>
  <si>
    <t>5258201</t>
  </si>
  <si>
    <t>Fort Hood</t>
  </si>
  <si>
    <t>5257497</t>
  </si>
  <si>
    <t>4859383</t>
  </si>
  <si>
    <t>8199162</t>
  </si>
  <si>
    <t>3479071</t>
  </si>
  <si>
    <t>4859383.3</t>
  </si>
  <si>
    <t>5258496</t>
  </si>
  <si>
    <t>W91RUS18F0389</t>
  </si>
  <si>
    <t>8013455</t>
  </si>
  <si>
    <t>3409998</t>
  </si>
  <si>
    <t>ADB Companies, Inc.</t>
  </si>
  <si>
    <t>4750992.5</t>
  </si>
  <si>
    <t>Federal Army - Waltz</t>
  </si>
  <si>
    <t>Presidio of Monterey</t>
  </si>
  <si>
    <t>Waltz, Brian D</t>
  </si>
  <si>
    <t>BUEHLER, ANDREW J (ANDY)</t>
  </si>
  <si>
    <t>5256414</t>
  </si>
  <si>
    <t>4845917</t>
  </si>
  <si>
    <t>8196531</t>
  </si>
  <si>
    <t>3478291</t>
  </si>
  <si>
    <t>4845917.2</t>
  </si>
  <si>
    <t>5256136</t>
  </si>
  <si>
    <t>5254807</t>
  </si>
  <si>
    <t>3478306</t>
  </si>
  <si>
    <t>Federal Army - Watson</t>
  </si>
  <si>
    <t>General Dynamics Information Tech</t>
  </si>
  <si>
    <t>NGIC/INSCOM Contracting</t>
  </si>
  <si>
    <t>Watson, Michael H. (Mike)</t>
  </si>
  <si>
    <t>HUGHES, VALERIE</t>
  </si>
  <si>
    <t>5256938</t>
  </si>
  <si>
    <t>07ESM1062838</t>
  </si>
  <si>
    <t>8159737</t>
  </si>
  <si>
    <t>3464744</t>
  </si>
  <si>
    <t>4678743.9</t>
  </si>
  <si>
    <t>5255862</t>
  </si>
  <si>
    <t>3464745</t>
  </si>
  <si>
    <t>Ground Intelligence Support Activity(GISA)</t>
  </si>
  <si>
    <t>5258193</t>
  </si>
  <si>
    <t>07ESM1065825</t>
  </si>
  <si>
    <t>8159752</t>
  </si>
  <si>
    <t>3464746</t>
  </si>
  <si>
    <t>4852708.3</t>
  </si>
  <si>
    <t>Metova Federal, LLC</t>
  </si>
  <si>
    <t>Fort Gordon</t>
  </si>
  <si>
    <t>5257091</t>
  </si>
  <si>
    <t>CBL-284</t>
  </si>
  <si>
    <t>8196751</t>
  </si>
  <si>
    <t>3478414</t>
  </si>
  <si>
    <t>4875818.2</t>
  </si>
  <si>
    <t>5256083</t>
  </si>
  <si>
    <t>PEO EIS Technology Application Office</t>
  </si>
  <si>
    <t>INSCOM</t>
  </si>
  <si>
    <t>5254883</t>
  </si>
  <si>
    <t>W904TE-19-F-0115</t>
  </si>
  <si>
    <t>8147065</t>
  </si>
  <si>
    <t>3462021</t>
  </si>
  <si>
    <t>4837064.7</t>
  </si>
  <si>
    <t>5255928</t>
  </si>
  <si>
    <t>5258207</t>
  </si>
  <si>
    <t>5256909</t>
  </si>
  <si>
    <t>5256520</t>
  </si>
  <si>
    <t>W904TE-19-F-0179</t>
  </si>
  <si>
    <t>8176089</t>
  </si>
  <si>
    <t>3469202</t>
  </si>
  <si>
    <t>4824140.5</t>
  </si>
  <si>
    <t>5254814</t>
  </si>
  <si>
    <t>5256643</t>
  </si>
  <si>
    <t>W9124918F0096</t>
  </si>
  <si>
    <t>7913500</t>
  </si>
  <si>
    <t>3361053</t>
  </si>
  <si>
    <t>4694439.5</t>
  </si>
  <si>
    <t>Federal Army Guard - Deckard</t>
  </si>
  <si>
    <t>Affigent (fka TKC Integration Services, LLC)</t>
  </si>
  <si>
    <t>Florida Army National Guard</t>
  </si>
  <si>
    <t>Deckard, Justin J.</t>
  </si>
  <si>
    <t>HUGHES, MAUREEN</t>
  </si>
  <si>
    <t>Magaletta, Victoria (Tori)</t>
  </si>
  <si>
    <t>5255865</t>
  </si>
  <si>
    <t>C-SS002240</t>
  </si>
  <si>
    <t>8090200</t>
  </si>
  <si>
    <t>3437343</t>
  </si>
  <si>
    <t>4701839.9</t>
  </si>
  <si>
    <t>Iowa Army National Guard</t>
  </si>
  <si>
    <t>Boyer, Samantha E. (Samantha)</t>
  </si>
  <si>
    <t>5256656</t>
  </si>
  <si>
    <t>W912LP19F0009</t>
  </si>
  <si>
    <t>8187020</t>
  </si>
  <si>
    <t>3472261</t>
  </si>
  <si>
    <t>4843203.2</t>
  </si>
  <si>
    <t>5254723</t>
  </si>
  <si>
    <t>Missouri Army National Guard</t>
  </si>
  <si>
    <t>5257000</t>
  </si>
  <si>
    <t>W912NS18F0023</t>
  </si>
  <si>
    <t>7945319</t>
  </si>
  <si>
    <t>3373324</t>
  </si>
  <si>
    <t>Carahsoft Technology Corp.</t>
  </si>
  <si>
    <t>4735243.3</t>
  </si>
  <si>
    <t>Federal Army Guard - DeYoung</t>
  </si>
  <si>
    <t>DeYoung, Matt James</t>
  </si>
  <si>
    <t>5257049</t>
  </si>
  <si>
    <t>4855600</t>
  </si>
  <si>
    <t>8175095</t>
  </si>
  <si>
    <t>3469042</t>
  </si>
  <si>
    <t>4855600.2</t>
  </si>
  <si>
    <t>5255117</t>
  </si>
  <si>
    <t>Wampler</t>
  </si>
  <si>
    <t>8153951</t>
  </si>
  <si>
    <t>3463207</t>
  </si>
  <si>
    <t>4801117.3</t>
  </si>
  <si>
    <t>5255884</t>
  </si>
  <si>
    <t>Federal Army Guard - Waltz</t>
  </si>
  <si>
    <t>Arizona National Guard</t>
  </si>
  <si>
    <t>5256763</t>
  </si>
  <si>
    <t>W912L219F0035</t>
  </si>
  <si>
    <t>8172700</t>
  </si>
  <si>
    <t>3467903</t>
  </si>
  <si>
    <t>4844018.3</t>
  </si>
  <si>
    <t>5257875</t>
  </si>
  <si>
    <t>Federal Asia Pac DoD - Harder</t>
  </si>
  <si>
    <t>AFAS-K, 8TH ARMY G8</t>
  </si>
  <si>
    <t>United States Forces-Korea</t>
  </si>
  <si>
    <t>BARELA, THOMAS R.</t>
  </si>
  <si>
    <t>5256889</t>
  </si>
  <si>
    <t>W90VN818F0156</t>
  </si>
  <si>
    <t>8009300</t>
  </si>
  <si>
    <t>3408070</t>
  </si>
  <si>
    <t>4781241.3</t>
  </si>
  <si>
    <t>Federal Law Enforcement</t>
  </si>
  <si>
    <t>Federal Civilian - Bergfeld</t>
  </si>
  <si>
    <t>Trofholz Technologies, Inc.</t>
  </si>
  <si>
    <t>U.S. Secret Service</t>
  </si>
  <si>
    <t>Bergfeld, Joseph E (Joe)</t>
  </si>
  <si>
    <t>BERGFELD, JOSEPH E (JOE)</t>
  </si>
  <si>
    <t>Eldridge, Dawn</t>
  </si>
  <si>
    <t>5257493</t>
  </si>
  <si>
    <t>4412</t>
  </si>
  <si>
    <t>8196093</t>
  </si>
  <si>
    <t>3478179</t>
  </si>
  <si>
    <t>Open Text Inc.</t>
  </si>
  <si>
    <t>01.1471.40000.799</t>
  </si>
  <si>
    <t>quoted info not pulling bc SO is a copy - margin okay per quote 4706926.</t>
  </si>
  <si>
    <t>Federal Civilian - Bujac</t>
  </si>
  <si>
    <t>HCI Management Services Company</t>
  </si>
  <si>
    <t>Bujac, Scott</t>
  </si>
  <si>
    <t>COLLINS, ANGELA M. (ANGIE)</t>
  </si>
  <si>
    <t>5255990</t>
  </si>
  <si>
    <t>PO18-00480</t>
  </si>
  <si>
    <t>8156234</t>
  </si>
  <si>
    <t>3463635</t>
  </si>
  <si>
    <t>4789267.4</t>
  </si>
  <si>
    <t>5254988</t>
  </si>
  <si>
    <t>5254728</t>
  </si>
  <si>
    <t>PO18-00488</t>
  </si>
  <si>
    <t>8170784</t>
  </si>
  <si>
    <t>3467759</t>
  </si>
  <si>
    <t>4780311.4</t>
  </si>
  <si>
    <t>Federal Scientific/Citizen Services</t>
  </si>
  <si>
    <t>Federal Civilian - Candelaria</t>
  </si>
  <si>
    <t>Leidos</t>
  </si>
  <si>
    <t>Candelaria, Thomas (Tom)</t>
  </si>
  <si>
    <t>Larkin, Sally</t>
  </si>
  <si>
    <t>5254895</t>
  </si>
  <si>
    <t>P010217408</t>
  </si>
  <si>
    <t>8046918</t>
  </si>
  <si>
    <t>3421186</t>
  </si>
  <si>
    <t>EMC Corporation</t>
  </si>
  <si>
    <t>01.1661.40000.799</t>
  </si>
  <si>
    <t>4774402.5</t>
  </si>
  <si>
    <t>Federal Civilian - Charaipotra</t>
  </si>
  <si>
    <t>4 Star Technologies, Inc</t>
  </si>
  <si>
    <t>U.S. Security &amp; Exchange Commision</t>
  </si>
  <si>
    <t>Charaipotra, Nitin H (Nick)</t>
  </si>
  <si>
    <t>5255351</t>
  </si>
  <si>
    <t>30443B-AP01</t>
  </si>
  <si>
    <t>8146789</t>
  </si>
  <si>
    <t>3461924</t>
  </si>
  <si>
    <t>4843056.3</t>
  </si>
  <si>
    <t>81002980</t>
  </si>
  <si>
    <t>WWTINCSAAS217</t>
  </si>
  <si>
    <t>MANUALLY ADDED COST FOR NOW</t>
  </si>
  <si>
    <t>Federal Civilian - USDA Cisco Catalog</t>
  </si>
  <si>
    <t>FCN Inc</t>
  </si>
  <si>
    <t>U.S. Department of Agriculture</t>
  </si>
  <si>
    <t>Heuer, Joseph D. (Joe)</t>
  </si>
  <si>
    <t>BAER, RYNE M</t>
  </si>
  <si>
    <t>5256676</t>
  </si>
  <si>
    <t>40888P</t>
  </si>
  <si>
    <t>7997219</t>
  </si>
  <si>
    <t>3403814</t>
  </si>
  <si>
    <t>4774280.4</t>
  </si>
  <si>
    <t>5256677</t>
  </si>
  <si>
    <t>41327P</t>
  </si>
  <si>
    <t>8012883</t>
  </si>
  <si>
    <t>3410535</t>
  </si>
  <si>
    <t>4613497.5</t>
  </si>
  <si>
    <t>5255910</t>
  </si>
  <si>
    <t>42244P</t>
  </si>
  <si>
    <t>8157233</t>
  </si>
  <si>
    <t>3464106</t>
  </si>
  <si>
    <t>4849437.2</t>
  </si>
  <si>
    <t>5255906</t>
  </si>
  <si>
    <t>4828115</t>
  </si>
  <si>
    <t>8127312</t>
  </si>
  <si>
    <t>3452380</t>
  </si>
  <si>
    <t>4828115.2</t>
  </si>
  <si>
    <t>5256304</t>
  </si>
  <si>
    <t>Federal Civilian DOJ Printer BPA</t>
  </si>
  <si>
    <t>Department of Justice</t>
  </si>
  <si>
    <t>Williams, Jeffrey M. (Jeff)</t>
  </si>
  <si>
    <t>SHAPARD, TRACY A.</t>
  </si>
  <si>
    <t>Renner, David</t>
  </si>
  <si>
    <t>5255715</t>
  </si>
  <si>
    <t>0006 Q2</t>
  </si>
  <si>
    <t>8195875</t>
  </si>
  <si>
    <t>3478294</t>
  </si>
  <si>
    <t>4873694.2</t>
  </si>
  <si>
    <t>5255716</t>
  </si>
  <si>
    <t>0006 Q3</t>
  </si>
  <si>
    <t>5257888</t>
  </si>
  <si>
    <t>15JPSS19F00000258</t>
  </si>
  <si>
    <t>Federal Civilian DOJ Toner BPA</t>
  </si>
  <si>
    <t>5255185</t>
  </si>
  <si>
    <t>15JPSS18F00000762</t>
  </si>
  <si>
    <t>8189414</t>
  </si>
  <si>
    <t>4870728.2</t>
  </si>
  <si>
    <t>3472869</t>
  </si>
  <si>
    <t>Dolan, Robert Andrew (Drew)</t>
  </si>
  <si>
    <t>5254801</t>
  </si>
  <si>
    <t>CAN-PRINTER-SUPPLIES</t>
  </si>
  <si>
    <t>8195674</t>
  </si>
  <si>
    <t>3478004</t>
  </si>
  <si>
    <t>4874861.2</t>
  </si>
  <si>
    <t>5255317</t>
  </si>
  <si>
    <t>CC-4873102</t>
  </si>
  <si>
    <t>8193967</t>
  </si>
  <si>
    <t>3477661</t>
  </si>
  <si>
    <t>4873102.6</t>
  </si>
  <si>
    <t>5255111</t>
  </si>
  <si>
    <t>CC-4873111</t>
  </si>
  <si>
    <t>8193964</t>
  </si>
  <si>
    <t>3477660</t>
  </si>
  <si>
    <t>4873111.5</t>
  </si>
  <si>
    <t>5255106</t>
  </si>
  <si>
    <t>CC-4873112</t>
  </si>
  <si>
    <t>8193962</t>
  </si>
  <si>
    <t>3477658</t>
  </si>
  <si>
    <t>4873112.5</t>
  </si>
  <si>
    <t>5254999</t>
  </si>
  <si>
    <t>DJJ-15F-EOA02-0067</t>
  </si>
  <si>
    <t>8191371</t>
  </si>
  <si>
    <t>3474882</t>
  </si>
  <si>
    <t>4872902.2</t>
  </si>
  <si>
    <t>5254766</t>
  </si>
  <si>
    <t>8193744</t>
  </si>
  <si>
    <t>3477537</t>
  </si>
  <si>
    <t>4874080.2</t>
  </si>
  <si>
    <t>5255199</t>
  </si>
  <si>
    <t>8193745</t>
  </si>
  <si>
    <t>3477538</t>
  </si>
  <si>
    <t>5254772</t>
  </si>
  <si>
    <t>8193746</t>
  </si>
  <si>
    <t>3477541</t>
  </si>
  <si>
    <t>5254767</t>
  </si>
  <si>
    <t>8193747</t>
  </si>
  <si>
    <t>3477540</t>
  </si>
  <si>
    <t>5254769</t>
  </si>
  <si>
    <t>8193748</t>
  </si>
  <si>
    <t>3477542</t>
  </si>
  <si>
    <t>5255430</t>
  </si>
  <si>
    <t>8193749</t>
  </si>
  <si>
    <t>3477543</t>
  </si>
  <si>
    <t>5254771</t>
  </si>
  <si>
    <t>8193751</t>
  </si>
  <si>
    <t>3477545</t>
  </si>
  <si>
    <t>5255151</t>
  </si>
  <si>
    <t>8193755</t>
  </si>
  <si>
    <t>3477548</t>
  </si>
  <si>
    <t>5255150</t>
  </si>
  <si>
    <t>8193768</t>
  </si>
  <si>
    <t>3477556</t>
  </si>
  <si>
    <t>5255434</t>
  </si>
  <si>
    <t>8193771</t>
  </si>
  <si>
    <t>3477559</t>
  </si>
  <si>
    <t>5255116</t>
  </si>
  <si>
    <t>8193776</t>
  </si>
  <si>
    <t>3477563</t>
  </si>
  <si>
    <t>5255428</t>
  </si>
  <si>
    <t>8193777</t>
  </si>
  <si>
    <t>3477564</t>
  </si>
  <si>
    <t>5255121</t>
  </si>
  <si>
    <t>8193779</t>
  </si>
  <si>
    <t>3477565</t>
  </si>
  <si>
    <t>5255149</t>
  </si>
  <si>
    <t>8193788</t>
  </si>
  <si>
    <t>3477528</t>
  </si>
  <si>
    <t>5255429</t>
  </si>
  <si>
    <t>8193834</t>
  </si>
  <si>
    <t>3477536</t>
  </si>
  <si>
    <t>5255714</t>
  </si>
  <si>
    <t>8196052</t>
  </si>
  <si>
    <t>3478105</t>
  </si>
  <si>
    <t>4875397.2</t>
  </si>
  <si>
    <t>5255717</t>
  </si>
  <si>
    <t>8196057</t>
  </si>
  <si>
    <t>3478108</t>
  </si>
  <si>
    <t>5255758</t>
  </si>
  <si>
    <t>8196058</t>
  </si>
  <si>
    <t>3478109</t>
  </si>
  <si>
    <t>5255759</t>
  </si>
  <si>
    <t>8196066</t>
  </si>
  <si>
    <t>3478114</t>
  </si>
  <si>
    <t>5255731</t>
  </si>
  <si>
    <t>8196068</t>
  </si>
  <si>
    <t>3478116</t>
  </si>
  <si>
    <t>5255730</t>
  </si>
  <si>
    <t>8196077</t>
  </si>
  <si>
    <t>3478120</t>
  </si>
  <si>
    <t>5256176</t>
  </si>
  <si>
    <t>8196079</t>
  </si>
  <si>
    <t>3478123</t>
  </si>
  <si>
    <t>5256122</t>
  </si>
  <si>
    <t>8196080</t>
  </si>
  <si>
    <t>3478122</t>
  </si>
  <si>
    <t>5256139</t>
  </si>
  <si>
    <t>8196084</t>
  </si>
  <si>
    <t>3478126</t>
  </si>
  <si>
    <t>5256140</t>
  </si>
  <si>
    <t>8196087</t>
  </si>
  <si>
    <t>3478128</t>
  </si>
  <si>
    <t>5256147</t>
  </si>
  <si>
    <t>8196089</t>
  </si>
  <si>
    <t>3478130</t>
  </si>
  <si>
    <t>5254806</t>
  </si>
  <si>
    <t>8196098</t>
  </si>
  <si>
    <t>3478137</t>
  </si>
  <si>
    <t>5256124</t>
  </si>
  <si>
    <t>8196099</t>
  </si>
  <si>
    <t>3478138</t>
  </si>
  <si>
    <t>5257567</t>
  </si>
  <si>
    <t>8198691</t>
  </si>
  <si>
    <t>3478813</t>
  </si>
  <si>
    <t>4876874.2</t>
  </si>
  <si>
    <t>5256175</t>
  </si>
  <si>
    <t>8198692</t>
  </si>
  <si>
    <t>3478818</t>
  </si>
  <si>
    <t>5257626</t>
  </si>
  <si>
    <t>8198693</t>
  </si>
  <si>
    <t>3478819</t>
  </si>
  <si>
    <t>5257565</t>
  </si>
  <si>
    <t>8198696</t>
  </si>
  <si>
    <t>3478816</t>
  </si>
  <si>
    <t>5257926</t>
  </si>
  <si>
    <t>8198697</t>
  </si>
  <si>
    <t>3478817</t>
  </si>
  <si>
    <t>5257929</t>
  </si>
  <si>
    <t>8198704</t>
  </si>
  <si>
    <t>3478823</t>
  </si>
  <si>
    <t>5257931</t>
  </si>
  <si>
    <t>8198708</t>
  </si>
  <si>
    <t>3478825</t>
  </si>
  <si>
    <t>5257733</t>
  </si>
  <si>
    <t>8198710</t>
  </si>
  <si>
    <t>3478805</t>
  </si>
  <si>
    <t>5256121</t>
  </si>
  <si>
    <t>8198712</t>
  </si>
  <si>
    <t>3478806</t>
  </si>
  <si>
    <t>5258340</t>
  </si>
  <si>
    <t>8198713</t>
  </si>
  <si>
    <t>3478826</t>
  </si>
  <si>
    <t>5258341</t>
  </si>
  <si>
    <t>8198718</t>
  </si>
  <si>
    <t>3478829</t>
  </si>
  <si>
    <t>5258416</t>
  </si>
  <si>
    <t>8198720</t>
  </si>
  <si>
    <t>3478797</t>
  </si>
  <si>
    <t>5257732</t>
  </si>
  <si>
    <t>8198721</t>
  </si>
  <si>
    <t>3478807</t>
  </si>
  <si>
    <t>5258408</t>
  </si>
  <si>
    <t>8198730</t>
  </si>
  <si>
    <t>3478834</t>
  </si>
  <si>
    <t>5258415</t>
  </si>
  <si>
    <t>8198731</t>
  </si>
  <si>
    <t>3478798</t>
  </si>
  <si>
    <t>5257734</t>
  </si>
  <si>
    <t>8198737</t>
  </si>
  <si>
    <t>3478809</t>
  </si>
  <si>
    <t>5258339</t>
  </si>
  <si>
    <t>8198740</t>
  </si>
  <si>
    <t>3478837</t>
  </si>
  <si>
    <t>5258134</t>
  </si>
  <si>
    <t>8201684</t>
  </si>
  <si>
    <t>3479506</t>
  </si>
  <si>
    <t>4878150.2</t>
  </si>
  <si>
    <t>5257629</t>
  </si>
  <si>
    <t>8201686</t>
  </si>
  <si>
    <t>3479507</t>
  </si>
  <si>
    <t>5257636</t>
  </si>
  <si>
    <t>8201696</t>
  </si>
  <si>
    <t>3479468</t>
  </si>
  <si>
    <t>5257627</t>
  </si>
  <si>
    <t>8201717</t>
  </si>
  <si>
    <t>3479480</t>
  </si>
  <si>
    <t>5257628</t>
  </si>
  <si>
    <t>8201718</t>
  </si>
  <si>
    <t>3479481</t>
  </si>
  <si>
    <t>5257634</t>
  </si>
  <si>
    <t>8201760</t>
  </si>
  <si>
    <t>3479492</t>
  </si>
  <si>
    <t>5254736</t>
  </si>
  <si>
    <t>HI-PRINTER-SUPPLIES-1/31</t>
  </si>
  <si>
    <t>8195580</t>
  </si>
  <si>
    <t>3477991</t>
  </si>
  <si>
    <t>4874858.2</t>
  </si>
  <si>
    <t>5255729</t>
  </si>
  <si>
    <t>Jack-577-staple</t>
  </si>
  <si>
    <t>8196024</t>
  </si>
  <si>
    <t>3478102</t>
  </si>
  <si>
    <t>4875421.2</t>
  </si>
  <si>
    <t>Federal Civilian EOUSA Server/Desktop/Laptop BPA</t>
  </si>
  <si>
    <t>5255688</t>
  </si>
  <si>
    <t>15JPSS18F00000530</t>
  </si>
  <si>
    <t>7872562</t>
  </si>
  <si>
    <t>3349384</t>
  </si>
  <si>
    <t>4724394.2</t>
  </si>
  <si>
    <t>5256201</t>
  </si>
  <si>
    <t>15JPSS18F00000541</t>
  </si>
  <si>
    <t>7887232</t>
  </si>
  <si>
    <t>3352909</t>
  </si>
  <si>
    <t>4728880.2</t>
  </si>
  <si>
    <t>5257488</t>
  </si>
  <si>
    <t>15JPSS18F00000749</t>
  </si>
  <si>
    <t>7994493</t>
  </si>
  <si>
    <t>3440220</t>
  </si>
  <si>
    <t>Ingram Micro</t>
  </si>
  <si>
    <t>4774462.2</t>
  </si>
  <si>
    <t>5256753</t>
  </si>
  <si>
    <t>Department of Justice, EOUSA</t>
  </si>
  <si>
    <t>5258426</t>
  </si>
  <si>
    <t>15JPSS18F00000753</t>
  </si>
  <si>
    <t>8004893</t>
  </si>
  <si>
    <t>3406665</t>
  </si>
  <si>
    <t>4785754.2</t>
  </si>
  <si>
    <t>5257437</t>
  </si>
  <si>
    <t>1747581</t>
  </si>
  <si>
    <t>5257438</t>
  </si>
  <si>
    <t>1751843</t>
  </si>
  <si>
    <t>5258056</t>
  </si>
  <si>
    <t>15JPSS19F00000175</t>
  </si>
  <si>
    <t>8132137</t>
  </si>
  <si>
    <t>3455987</t>
  </si>
  <si>
    <t>4723967.5</t>
  </si>
  <si>
    <t>5256817</t>
  </si>
  <si>
    <t>15JPSS19F00000177</t>
  </si>
  <si>
    <t>8132359</t>
  </si>
  <si>
    <t>3456096</t>
  </si>
  <si>
    <t>4832557.2</t>
  </si>
  <si>
    <t>3456092</t>
  </si>
  <si>
    <t>5254860</t>
  </si>
  <si>
    <t>DJJ2692-0064</t>
  </si>
  <si>
    <t>8005115</t>
  </si>
  <si>
    <t>4786472.2</t>
  </si>
  <si>
    <t>transfering to consigned</t>
  </si>
  <si>
    <t>Federal Civilian House</t>
  </si>
  <si>
    <t>Peterson, Robert K. (Bobby)</t>
  </si>
  <si>
    <t>5255165</t>
  </si>
  <si>
    <t>P010219846</t>
  </si>
  <si>
    <t>8167759</t>
  </si>
  <si>
    <t>3466418</t>
  </si>
  <si>
    <t>01.1466.40000.799</t>
  </si>
  <si>
    <t>4859505.3</t>
  </si>
  <si>
    <t>5256078</t>
  </si>
  <si>
    <t>Federal Civilian Team 1 - Hantman</t>
  </si>
  <si>
    <t>Architect of the Capital</t>
  </si>
  <si>
    <t>Hantman, David (David)</t>
  </si>
  <si>
    <t>JOHNSTON, AUDRA LEE</t>
  </si>
  <si>
    <t>5256091</t>
  </si>
  <si>
    <t>AOC19G1013</t>
  </si>
  <si>
    <t>8196839</t>
  </si>
  <si>
    <t>3478422</t>
  </si>
  <si>
    <t>4840928.4</t>
  </si>
  <si>
    <t>ePlus Group Inc.</t>
  </si>
  <si>
    <t>US Bureau of Census</t>
  </si>
  <si>
    <t>Flipping Material for DOA</t>
  </si>
  <si>
    <t>8201608</t>
  </si>
  <si>
    <t>01.1661.50210.799</t>
  </si>
  <si>
    <t>World Wide Technology</t>
  </si>
  <si>
    <t>5258282</t>
  </si>
  <si>
    <t>LEG-000053</t>
  </si>
  <si>
    <t>8058080</t>
  </si>
  <si>
    <t>3425193</t>
  </si>
  <si>
    <t>4793366.9</t>
  </si>
  <si>
    <t>5255352</t>
  </si>
  <si>
    <t>5256563</t>
  </si>
  <si>
    <t>LEG-000053-3</t>
  </si>
  <si>
    <t>8182618</t>
  </si>
  <si>
    <t>3470591</t>
  </si>
  <si>
    <t>4847777.8</t>
  </si>
  <si>
    <t>5258549</t>
  </si>
  <si>
    <t>3470593</t>
  </si>
  <si>
    <t>5255184</t>
  </si>
  <si>
    <t>3470595</t>
  </si>
  <si>
    <t>5256927</t>
  </si>
  <si>
    <t>LEG-000053-4</t>
  </si>
  <si>
    <t>8198957</t>
  </si>
  <si>
    <t>3479005</t>
  </si>
  <si>
    <t>4877114.2</t>
  </si>
  <si>
    <t>5258383</t>
  </si>
  <si>
    <t>Unisys Corporation</t>
  </si>
  <si>
    <t>5257047</t>
  </si>
  <si>
    <t>SAP-000964</t>
  </si>
  <si>
    <t>8189401</t>
  </si>
  <si>
    <t>3472876</t>
  </si>
  <si>
    <t>4852635.4</t>
  </si>
  <si>
    <t>5255099</t>
  </si>
  <si>
    <t>5258281</t>
  </si>
  <si>
    <t>Systematic ship cable</t>
  </si>
  <si>
    <t>1765568</t>
  </si>
  <si>
    <t>Federal Civilian Team 1 - Smith</t>
  </si>
  <si>
    <t>U.S. Postal Service</t>
  </si>
  <si>
    <t>Smith, Andrew C (Andy)</t>
  </si>
  <si>
    <t>5255885</t>
  </si>
  <si>
    <t>1CDATA-16-C-0037_214588-1</t>
  </si>
  <si>
    <t>8103256</t>
  </si>
  <si>
    <t>3441769</t>
  </si>
  <si>
    <t>4810157.10</t>
  </si>
  <si>
    <t>5255076</t>
  </si>
  <si>
    <t>5255685</t>
  </si>
  <si>
    <t>1CDATA-19-C-0007</t>
  </si>
  <si>
    <t>8147682</t>
  </si>
  <si>
    <t>3462914</t>
  </si>
  <si>
    <t>4788308.15</t>
  </si>
  <si>
    <t>5254991</t>
  </si>
  <si>
    <t>1CDATA-19-C-0009</t>
  </si>
  <si>
    <t>8147680</t>
  </si>
  <si>
    <t>3462336</t>
  </si>
  <si>
    <t>4800536.13</t>
  </si>
  <si>
    <t>5255971</t>
  </si>
  <si>
    <t>1CDATA-19-C-0010</t>
  </si>
  <si>
    <t>8143138</t>
  </si>
  <si>
    <t>3461187</t>
  </si>
  <si>
    <t>4810887.11</t>
  </si>
  <si>
    <t>5254713</t>
  </si>
  <si>
    <t>5255886</t>
  </si>
  <si>
    <t>1CDATA-19-C-0011</t>
  </si>
  <si>
    <t>8138319</t>
  </si>
  <si>
    <t>3460425</t>
  </si>
  <si>
    <t>4834013.4</t>
  </si>
  <si>
    <t>5255157</t>
  </si>
  <si>
    <t>5256595</t>
  </si>
  <si>
    <t>1CDATA-19-C-0013</t>
  </si>
  <si>
    <t>8164026</t>
  </si>
  <si>
    <t>3465647</t>
  </si>
  <si>
    <t>4824634.6</t>
  </si>
  <si>
    <t>5254763</t>
  </si>
  <si>
    <t>4850225</t>
  </si>
  <si>
    <t>8136299</t>
  </si>
  <si>
    <t>3459301</t>
  </si>
  <si>
    <t>4850225.2</t>
  </si>
  <si>
    <t>Booz Allen &amp; Hamilton</t>
  </si>
  <si>
    <t>5257681</t>
  </si>
  <si>
    <t>D355283</t>
  </si>
  <si>
    <t>8160097</t>
  </si>
  <si>
    <t>3464854</t>
  </si>
  <si>
    <t>4852816.4</t>
  </si>
  <si>
    <t>Federal Civilian Team 1 - Vespa</t>
  </si>
  <si>
    <t>ActioNet, Inc</t>
  </si>
  <si>
    <t>Argonne National Laboratory</t>
  </si>
  <si>
    <t>Vespa, Daniel J (Danny)</t>
  </si>
  <si>
    <t>RITTER, KATIE</t>
  </si>
  <si>
    <t>5257849</t>
  </si>
  <si>
    <t>18-1036</t>
  </si>
  <si>
    <t>8016068</t>
  </si>
  <si>
    <t>3410633</t>
  </si>
  <si>
    <t>4720971.4</t>
  </si>
  <si>
    <t>KBRWyle</t>
  </si>
  <si>
    <t>5256918</t>
  </si>
  <si>
    <t>COS151582</t>
  </si>
  <si>
    <t>8155807</t>
  </si>
  <si>
    <t>3463495</t>
  </si>
  <si>
    <t>4815175.2</t>
  </si>
  <si>
    <t>Federal Aviation Administration</t>
  </si>
  <si>
    <t>5257674</t>
  </si>
  <si>
    <t>TPC-18-064397</t>
  </si>
  <si>
    <t>7749812</t>
  </si>
  <si>
    <t>3316678</t>
  </si>
  <si>
    <t>4675718.6</t>
  </si>
  <si>
    <t>Federal Civilian Team 2 - Heuer</t>
  </si>
  <si>
    <t>5258038</t>
  </si>
  <si>
    <t>12319818F0125</t>
  </si>
  <si>
    <t>8005631</t>
  </si>
  <si>
    <t>3407011</t>
  </si>
  <si>
    <t>4712650.4</t>
  </si>
  <si>
    <t>5258280</t>
  </si>
  <si>
    <t>12639518F1446</t>
  </si>
  <si>
    <t>8028027</t>
  </si>
  <si>
    <t>3414682</t>
  </si>
  <si>
    <t>4761051.4</t>
  </si>
  <si>
    <t>5045480</t>
  </si>
  <si>
    <t>39201P</t>
  </si>
  <si>
    <t>7804413</t>
  </si>
  <si>
    <t>3329536</t>
  </si>
  <si>
    <t>4636790.5</t>
  </si>
  <si>
    <t>Government Acquisitions, Inc.</t>
  </si>
  <si>
    <t>5255974</t>
  </si>
  <si>
    <t>76335</t>
  </si>
  <si>
    <t>8005632</t>
  </si>
  <si>
    <t>3407354</t>
  </si>
  <si>
    <t>4774581.2</t>
  </si>
  <si>
    <t>5256383</t>
  </si>
  <si>
    <t>Federal Healthcare</t>
  </si>
  <si>
    <t>Federal DoD Health - Goltz</t>
  </si>
  <si>
    <t>Defense Health Agency (DHA)</t>
  </si>
  <si>
    <t>Goltz, Laura L</t>
  </si>
  <si>
    <t>GOLTZ, LAURA</t>
  </si>
  <si>
    <t>5255674</t>
  </si>
  <si>
    <t>W81XWH18F0391</t>
  </si>
  <si>
    <t>8017304</t>
  </si>
  <si>
    <t>3411034</t>
  </si>
  <si>
    <t>Tech Data Government Solutions</t>
  </si>
  <si>
    <t>01.1461.40000.799</t>
  </si>
  <si>
    <t>4765527.4</t>
  </si>
  <si>
    <t>3411032</t>
  </si>
  <si>
    <t>3411049</t>
  </si>
  <si>
    <t>Schneider Electric IT USA, Inc.</t>
  </si>
  <si>
    <t>3411050</t>
  </si>
  <si>
    <t>5254823</t>
  </si>
  <si>
    <t>8019268</t>
  </si>
  <si>
    <t>3411809</t>
  </si>
  <si>
    <t>4790513.2</t>
  </si>
  <si>
    <t>5254913</t>
  </si>
  <si>
    <t>3411777</t>
  </si>
  <si>
    <t>3411820</t>
  </si>
  <si>
    <t>3411830</t>
  </si>
  <si>
    <t>5255675</t>
  </si>
  <si>
    <t>8019585</t>
  </si>
  <si>
    <t>3411866</t>
  </si>
  <si>
    <t>4789888.2</t>
  </si>
  <si>
    <t>3411878</t>
  </si>
  <si>
    <t>3411865</t>
  </si>
  <si>
    <t>3411879</t>
  </si>
  <si>
    <t>5255606</t>
  </si>
  <si>
    <t>8028710</t>
  </si>
  <si>
    <t>4797562.2</t>
  </si>
  <si>
    <t>3415017</t>
  </si>
  <si>
    <t>3415019</t>
  </si>
  <si>
    <t>3415504</t>
  </si>
  <si>
    <t>3415489</t>
  </si>
  <si>
    <t>3415020</t>
  </si>
  <si>
    <t>Federal DoD Health - Mate</t>
  </si>
  <si>
    <t>Brooke Army Medical Center</t>
  </si>
  <si>
    <t>Mate, Brian R</t>
  </si>
  <si>
    <t>TESSON, JOANN CATHERINE</t>
  </si>
  <si>
    <t>5256209</t>
  </si>
  <si>
    <t>09/18-0003DP</t>
  </si>
  <si>
    <t>7952221</t>
  </si>
  <si>
    <t>3381612</t>
  </si>
  <si>
    <t>4740744.4</t>
  </si>
  <si>
    <t>Federal Intel</t>
  </si>
  <si>
    <t>Federal Intel  - Palliser</t>
  </si>
  <si>
    <t>NGA</t>
  </si>
  <si>
    <t>Palliser, Timothy J</t>
  </si>
  <si>
    <t>SCHLICHTER, JAYME MICHELLE</t>
  </si>
  <si>
    <t>5255452</t>
  </si>
  <si>
    <t>07ESM1068596</t>
  </si>
  <si>
    <t>8179547</t>
  </si>
  <si>
    <t>3469481</t>
  </si>
  <si>
    <t>01.1950.40000.799</t>
  </si>
  <si>
    <t>4855791.2</t>
  </si>
  <si>
    <t>5254726</t>
  </si>
  <si>
    <t>07ESM1069790</t>
  </si>
  <si>
    <t>8185985</t>
  </si>
  <si>
    <t>3471870</t>
  </si>
  <si>
    <t>4848115.4</t>
  </si>
  <si>
    <t>5256662</t>
  </si>
  <si>
    <t>5258578</t>
  </si>
  <si>
    <t>ECS Federal, LLC</t>
  </si>
  <si>
    <t>Sierra Nevada Corporation</t>
  </si>
  <si>
    <t>SCHUETTE, WHITNEY</t>
  </si>
  <si>
    <t>5256579</t>
  </si>
  <si>
    <t>18000066</t>
  </si>
  <si>
    <t>7961456</t>
  </si>
  <si>
    <t>3384445</t>
  </si>
  <si>
    <t>Dell Federal Systems L.P.</t>
  </si>
  <si>
    <t>4680731.5</t>
  </si>
  <si>
    <t>5255813</t>
  </si>
  <si>
    <t>18001307</t>
  </si>
  <si>
    <t>8149923</t>
  </si>
  <si>
    <t>3464753</t>
  </si>
  <si>
    <t>4853287.2</t>
  </si>
  <si>
    <t>Lockheed Martin</t>
  </si>
  <si>
    <t>5256313</t>
  </si>
  <si>
    <t>4103980717</t>
  </si>
  <si>
    <t>8188767</t>
  </si>
  <si>
    <t>3472636</t>
  </si>
  <si>
    <t>4861147.3</t>
  </si>
  <si>
    <t>5256114</t>
  </si>
  <si>
    <t>Federal Intel - Aerospace</t>
  </si>
  <si>
    <t>The Aerospace Corporation</t>
  </si>
  <si>
    <t>Pendergast, Katherine R (Katie)</t>
  </si>
  <si>
    <t>5254996</t>
  </si>
  <si>
    <t>4500248584</t>
  </si>
  <si>
    <t>8149949</t>
  </si>
  <si>
    <t>3462714</t>
  </si>
  <si>
    <t>4648770.6</t>
  </si>
  <si>
    <t>5255970</t>
  </si>
  <si>
    <t>Disys Solutions, Inc.</t>
  </si>
  <si>
    <t>5255122</t>
  </si>
  <si>
    <t>SWPO0038895</t>
  </si>
  <si>
    <t>8190845</t>
  </si>
  <si>
    <t>3472981</t>
  </si>
  <si>
    <t>4859091.5</t>
  </si>
  <si>
    <t>Federal Intel - Davis</t>
  </si>
  <si>
    <t>Knack Works, Inc.</t>
  </si>
  <si>
    <t>Davis, Scott E</t>
  </si>
  <si>
    <t>GABRIS, MARGARET (MAGGIE)</t>
  </si>
  <si>
    <t>5254951</t>
  </si>
  <si>
    <t>1002</t>
  </si>
  <si>
    <t>8172496</t>
  </si>
  <si>
    <t>3467867</t>
  </si>
  <si>
    <t>4848569.7</t>
  </si>
  <si>
    <t>5257744</t>
  </si>
  <si>
    <t>5255982</t>
  </si>
  <si>
    <t>5256531</t>
  </si>
  <si>
    <t>Zeta Associates Incorporated</t>
  </si>
  <si>
    <t>5256226</t>
  </si>
  <si>
    <t>18-1943</t>
  </si>
  <si>
    <t>8125022</t>
  </si>
  <si>
    <t>3451870</t>
  </si>
  <si>
    <t>4840617.4</t>
  </si>
  <si>
    <t>5256461</t>
  </si>
  <si>
    <t>5255381</t>
  </si>
  <si>
    <t>18-1944</t>
  </si>
  <si>
    <t>8125026</t>
  </si>
  <si>
    <t>3451871</t>
  </si>
  <si>
    <t>4840032.2</t>
  </si>
  <si>
    <t>5256381</t>
  </si>
  <si>
    <t>5255785</t>
  </si>
  <si>
    <t>5255242</t>
  </si>
  <si>
    <t>4103937133</t>
  </si>
  <si>
    <t>8113919</t>
  </si>
  <si>
    <t>3445331</t>
  </si>
  <si>
    <t>4820986.4</t>
  </si>
  <si>
    <t>5255929</t>
  </si>
  <si>
    <t>5258501</t>
  </si>
  <si>
    <t>4103967904</t>
  </si>
  <si>
    <t>8183854</t>
  </si>
  <si>
    <t>3471190</t>
  </si>
  <si>
    <t>4834999.7</t>
  </si>
  <si>
    <t>5256235</t>
  </si>
  <si>
    <t>5254727</t>
  </si>
  <si>
    <t>5256541</t>
  </si>
  <si>
    <t>Raytheon</t>
  </si>
  <si>
    <t>Hulcer, Claire</t>
  </si>
  <si>
    <t>5254941</t>
  </si>
  <si>
    <t>4201793458</t>
  </si>
  <si>
    <t>7955471</t>
  </si>
  <si>
    <t>3382304</t>
  </si>
  <si>
    <t>4758843.2</t>
  </si>
  <si>
    <t>5256854</t>
  </si>
  <si>
    <t>8198867</t>
  </si>
  <si>
    <t>Solers, Inc.</t>
  </si>
  <si>
    <t>5257119</t>
  </si>
  <si>
    <t>4301G</t>
  </si>
  <si>
    <t>8121304</t>
  </si>
  <si>
    <t>3450469</t>
  </si>
  <si>
    <t>4802225.3</t>
  </si>
  <si>
    <t>5258132</t>
  </si>
  <si>
    <t>5255819</t>
  </si>
  <si>
    <t>4329G</t>
  </si>
  <si>
    <t>8196557</t>
  </si>
  <si>
    <t>3478312</t>
  </si>
  <si>
    <t>Dell Marketing L.P.</t>
  </si>
  <si>
    <t>4871438.2</t>
  </si>
  <si>
    <t>5256212</t>
  </si>
  <si>
    <t>BB9153</t>
  </si>
  <si>
    <t>8185858</t>
  </si>
  <si>
    <t>3471802</t>
  </si>
  <si>
    <t>4867674.3</t>
  </si>
  <si>
    <t>Arete Associates</t>
  </si>
  <si>
    <t>5255708</t>
  </si>
  <si>
    <t>CA-211217</t>
  </si>
  <si>
    <t>8120266</t>
  </si>
  <si>
    <t>3449793</t>
  </si>
  <si>
    <t>4700846.2</t>
  </si>
  <si>
    <t>Utah State University - Research Foundation</t>
  </si>
  <si>
    <t>5255949</t>
  </si>
  <si>
    <t>HP0053982</t>
  </si>
  <si>
    <t>8161635</t>
  </si>
  <si>
    <t>3465162</t>
  </si>
  <si>
    <t>4856761.2</t>
  </si>
  <si>
    <t>5256170</t>
  </si>
  <si>
    <t>HP0054010</t>
  </si>
  <si>
    <t>8164235</t>
  </si>
  <si>
    <t>3465714</t>
  </si>
  <si>
    <t>4856949.2</t>
  </si>
  <si>
    <t>Systems &amp; Technology Research</t>
  </si>
  <si>
    <t>5257057</t>
  </si>
  <si>
    <t>I-20180558</t>
  </si>
  <si>
    <t>8124721</t>
  </si>
  <si>
    <t>3451766</t>
  </si>
  <si>
    <t>4829909.2</t>
  </si>
  <si>
    <t>Federal Intel - Davis Cloud Broker</t>
  </si>
  <si>
    <t>5255238</t>
  </si>
  <si>
    <t>4201612380</t>
  </si>
  <si>
    <t>8196031</t>
  </si>
  <si>
    <t>4784720.2</t>
  </si>
  <si>
    <t>backing out for now</t>
  </si>
  <si>
    <t>Federal Intel - Franko</t>
  </si>
  <si>
    <t>Hewlett Packard Enterprise Company</t>
  </si>
  <si>
    <t>Franko, Lori A.</t>
  </si>
  <si>
    <t>POWELL, KATHRYN C. (KATY)</t>
  </si>
  <si>
    <t>5255790</t>
  </si>
  <si>
    <t>56645661</t>
  </si>
  <si>
    <t>7953319</t>
  </si>
  <si>
    <t>3381866</t>
  </si>
  <si>
    <t>4756711.2</t>
  </si>
  <si>
    <t>Klingler, Andrew</t>
  </si>
  <si>
    <t>5257447</t>
  </si>
  <si>
    <t>56655736</t>
  </si>
  <si>
    <t>1766251</t>
  </si>
  <si>
    <t>5256420</t>
  </si>
  <si>
    <t>56665861</t>
  </si>
  <si>
    <t>7956032</t>
  </si>
  <si>
    <t>3382531</t>
  </si>
  <si>
    <t>4758592.2</t>
  </si>
  <si>
    <t>5255788</t>
  </si>
  <si>
    <t>5257783</t>
  </si>
  <si>
    <t>56748474</t>
  </si>
  <si>
    <t>8161987</t>
  </si>
  <si>
    <t>3465305</t>
  </si>
  <si>
    <t>4859336.2</t>
  </si>
  <si>
    <t>5257150</t>
  </si>
  <si>
    <t>KETTLER, HOLLY L.</t>
  </si>
  <si>
    <t>5255108</t>
  </si>
  <si>
    <t>56752795</t>
  </si>
  <si>
    <t>8174932</t>
  </si>
  <si>
    <t>3468978</t>
  </si>
  <si>
    <t>4864604.2</t>
  </si>
  <si>
    <t>5258217</t>
  </si>
  <si>
    <t>56758138</t>
  </si>
  <si>
    <t>8190915</t>
  </si>
  <si>
    <t>3472994</t>
  </si>
  <si>
    <t>4872304.2</t>
  </si>
  <si>
    <t>5256605</t>
  </si>
  <si>
    <t>56758139</t>
  </si>
  <si>
    <t>8190918</t>
  </si>
  <si>
    <t>3472995</t>
  </si>
  <si>
    <t>4872561.2</t>
  </si>
  <si>
    <t>5257735</t>
  </si>
  <si>
    <t>56758204</t>
  </si>
  <si>
    <t>8190928</t>
  </si>
  <si>
    <t>3472996</t>
  </si>
  <si>
    <t>4872569.2</t>
  </si>
  <si>
    <t>5257736</t>
  </si>
  <si>
    <t>56758282</t>
  </si>
  <si>
    <t>8191727</t>
  </si>
  <si>
    <t>3475268</t>
  </si>
  <si>
    <t>4872589.3</t>
  </si>
  <si>
    <t>ManTech International Corp</t>
  </si>
  <si>
    <t>5256020</t>
  </si>
  <si>
    <t>MASI0-MAT0013290</t>
  </si>
  <si>
    <t>8061827</t>
  </si>
  <si>
    <t>3427099</t>
  </si>
  <si>
    <t>Control Cable, Inc.</t>
  </si>
  <si>
    <t>4725971.10</t>
  </si>
  <si>
    <t>3427098</t>
  </si>
  <si>
    <t>3427096</t>
  </si>
  <si>
    <t>3427097</t>
  </si>
  <si>
    <t>5255882</t>
  </si>
  <si>
    <t>8089975</t>
  </si>
  <si>
    <t>3437235</t>
  </si>
  <si>
    <t>4813411.2</t>
  </si>
  <si>
    <t>3437237</t>
  </si>
  <si>
    <t>3437236</t>
  </si>
  <si>
    <t>Fibertronics Inc.</t>
  </si>
  <si>
    <t>3437234</t>
  </si>
  <si>
    <t>Racktop Systems, Inc</t>
  </si>
  <si>
    <t>5255851</t>
  </si>
  <si>
    <t>8193369</t>
  </si>
  <si>
    <t>3477486</t>
  </si>
  <si>
    <t>4873941.2</t>
  </si>
  <si>
    <t>U.S. Department of State</t>
  </si>
  <si>
    <t>5255105</t>
  </si>
  <si>
    <t>PO19-560380</t>
  </si>
  <si>
    <t>8169950</t>
  </si>
  <si>
    <t>3467164</t>
  </si>
  <si>
    <t>4833158.3</t>
  </si>
  <si>
    <t>5256835</t>
  </si>
  <si>
    <t>Trilogy Innovations</t>
  </si>
  <si>
    <t>Maryland Procurement</t>
  </si>
  <si>
    <t>5256145</t>
  </si>
  <si>
    <t>TP98522</t>
  </si>
  <si>
    <t>8180553</t>
  </si>
  <si>
    <t>3469839</t>
  </si>
  <si>
    <t>4866269.4</t>
  </si>
  <si>
    <t>Federal Law Enforcement - Holst</t>
  </si>
  <si>
    <t>CenturyLink, Inc</t>
  </si>
  <si>
    <t>Level 3 Communications</t>
  </si>
  <si>
    <t>Holst, Dustin D.</t>
  </si>
  <si>
    <t>5256499</t>
  </si>
  <si>
    <t>450304911</t>
  </si>
  <si>
    <t>1765870</t>
  </si>
  <si>
    <t>CenturyLink Communications, LLC</t>
  </si>
  <si>
    <t>5256697</t>
  </si>
  <si>
    <t>8201207</t>
  </si>
  <si>
    <t>Blackstone Technology Group</t>
  </si>
  <si>
    <t>5256113</t>
  </si>
  <si>
    <t>4860752</t>
  </si>
  <si>
    <t>8193854</t>
  </si>
  <si>
    <t>3477721</t>
  </si>
  <si>
    <t>4860752.5</t>
  </si>
  <si>
    <t>Federal Law Enforcement - Turner</t>
  </si>
  <si>
    <t>CSRA LLC</t>
  </si>
  <si>
    <t>Department of Homeland Security</t>
  </si>
  <si>
    <t>Turner, Maurice Lionell (Mo)</t>
  </si>
  <si>
    <t>5257133</t>
  </si>
  <si>
    <t>7PB00265TM</t>
  </si>
  <si>
    <t>8134763</t>
  </si>
  <si>
    <t>3458979</t>
  </si>
  <si>
    <t>4830646.7</t>
  </si>
  <si>
    <t>5257878</t>
  </si>
  <si>
    <t>Federal SOF - King</t>
  </si>
  <si>
    <t>Raytheon Blackbird Technologies, Inc.</t>
  </si>
  <si>
    <t>King, Travis D</t>
  </si>
  <si>
    <t>LEWIS, BRYON</t>
  </si>
  <si>
    <t>5255091</t>
  </si>
  <si>
    <t>4201881015</t>
  </si>
  <si>
    <t>8134343</t>
  </si>
  <si>
    <t>3458545</t>
  </si>
  <si>
    <t>4813223.8</t>
  </si>
  <si>
    <t>NELO Detachment</t>
  </si>
  <si>
    <t>5256200</t>
  </si>
  <si>
    <t>42367P</t>
  </si>
  <si>
    <t>8175162</t>
  </si>
  <si>
    <t>3469114</t>
  </si>
  <si>
    <t>4839985.2</t>
  </si>
  <si>
    <t>5256315</t>
  </si>
  <si>
    <t>Federal SOF - Mong</t>
  </si>
  <si>
    <t>ADS, Inc.</t>
  </si>
  <si>
    <t>USSOCOM PEO C4</t>
  </si>
  <si>
    <t>Mong, Jeffrey J (Jeff)</t>
  </si>
  <si>
    <t>VOSSEN, JACOB R. (JAKE)</t>
  </si>
  <si>
    <t>5258541</t>
  </si>
  <si>
    <t>1005794</t>
  </si>
  <si>
    <t>8186398</t>
  </si>
  <si>
    <t>3478564</t>
  </si>
  <si>
    <t>4808195.4</t>
  </si>
  <si>
    <t>Hurlburt Field</t>
  </si>
  <si>
    <t>ANDREW (AJ) HEUER</t>
  </si>
  <si>
    <t>5256969</t>
  </si>
  <si>
    <t>4830613.3</t>
  </si>
  <si>
    <t>8167028</t>
  </si>
  <si>
    <t>3466173</t>
  </si>
  <si>
    <t>5257797</t>
  </si>
  <si>
    <t>USSOCOM SOFSA</t>
  </si>
  <si>
    <t>5256945</t>
  </si>
  <si>
    <t>76912/A</t>
  </si>
  <si>
    <t>8167809</t>
  </si>
  <si>
    <t>3466450</t>
  </si>
  <si>
    <t>4835633.3</t>
  </si>
  <si>
    <t>5255350</t>
  </si>
  <si>
    <t>Blue Tech, Inc.</t>
  </si>
  <si>
    <t>SPAWAR- Tampa</t>
  </si>
  <si>
    <t>5256134</t>
  </si>
  <si>
    <t>PO0043296</t>
  </si>
  <si>
    <t>8130269</t>
  </si>
  <si>
    <t>3453742</t>
  </si>
  <si>
    <t>4842673.3</t>
  </si>
  <si>
    <t>5256310</t>
  </si>
  <si>
    <t>3453741</t>
  </si>
  <si>
    <t>5257131</t>
  </si>
  <si>
    <t>Special Operations Command (SOCOM)</t>
  </si>
  <si>
    <t>5258441</t>
  </si>
  <si>
    <t>PO0043735</t>
  </si>
  <si>
    <t>8190812</t>
  </si>
  <si>
    <t>3474321</t>
  </si>
  <si>
    <t>4861412.2</t>
  </si>
  <si>
    <t>5256524</t>
  </si>
  <si>
    <t>PO0043746</t>
  </si>
  <si>
    <t>8186352</t>
  </si>
  <si>
    <t>3472291</t>
  </si>
  <si>
    <t>4843778.2</t>
  </si>
  <si>
    <t>5256900</t>
  </si>
  <si>
    <t>PO0043761</t>
  </si>
  <si>
    <t>8186623</t>
  </si>
  <si>
    <t>3472292</t>
  </si>
  <si>
    <t>4844507.3</t>
  </si>
  <si>
    <t>5256118</t>
  </si>
  <si>
    <t>5257638</t>
  </si>
  <si>
    <t>Federal SOF - Pollock</t>
  </si>
  <si>
    <t>HQ USAFE</t>
  </si>
  <si>
    <t>Pollock, Benjamin D</t>
  </si>
  <si>
    <t>MAYER, KYLE S</t>
  </si>
  <si>
    <t>5257518</t>
  </si>
  <si>
    <t>19-027</t>
  </si>
  <si>
    <t>8162071</t>
  </si>
  <si>
    <t>3465347</t>
  </si>
  <si>
    <t>4831302.2</t>
  </si>
  <si>
    <t>SRA International</t>
  </si>
  <si>
    <t>US AFRICOM</t>
  </si>
  <si>
    <t>5258054</t>
  </si>
  <si>
    <t>4PB00262PP</t>
  </si>
  <si>
    <t>8201816</t>
  </si>
  <si>
    <t>3479522</t>
  </si>
  <si>
    <t>4858735.2</t>
  </si>
  <si>
    <t>USAFRICOM</t>
  </si>
  <si>
    <t>Kozel, Beth A</t>
  </si>
  <si>
    <t>5254687</t>
  </si>
  <si>
    <t>4PX00021JP</t>
  </si>
  <si>
    <t>1765591</t>
  </si>
  <si>
    <t>EUCOM</t>
  </si>
  <si>
    <t>5255147</t>
  </si>
  <si>
    <t>4PX00109JP</t>
  </si>
  <si>
    <t>7995413</t>
  </si>
  <si>
    <t>3401107</t>
  </si>
  <si>
    <t>4772365.2</t>
  </si>
  <si>
    <t>US Army Medical Material Center- Europe</t>
  </si>
  <si>
    <t>5255252</t>
  </si>
  <si>
    <t>CC4853785</t>
  </si>
  <si>
    <t>8194387</t>
  </si>
  <si>
    <t>3477799</t>
  </si>
  <si>
    <t>4853785.3</t>
  </si>
  <si>
    <t>5258176</t>
  </si>
  <si>
    <t>FA561318F5720</t>
  </si>
  <si>
    <t>8108160</t>
  </si>
  <si>
    <t>3443436</t>
  </si>
  <si>
    <t>4834766.2</t>
  </si>
  <si>
    <t>Federal SOF - Thompson</t>
  </si>
  <si>
    <t>Torch Technologies, Inc.</t>
  </si>
  <si>
    <t>Thompson, Greggory L (Gregg)</t>
  </si>
  <si>
    <t>STANOWSKI, ERIC</t>
  </si>
  <si>
    <t>5256614</t>
  </si>
  <si>
    <t>182784</t>
  </si>
  <si>
    <t>8190377</t>
  </si>
  <si>
    <t>3472968</t>
  </si>
  <si>
    <t>4837648.2</t>
  </si>
  <si>
    <t>5258445</t>
  </si>
  <si>
    <t>5258446</t>
  </si>
  <si>
    <t>182892</t>
  </si>
  <si>
    <t>8190781</t>
  </si>
  <si>
    <t>3474311</t>
  </si>
  <si>
    <t>4868724.2</t>
  </si>
  <si>
    <t>3474312</t>
  </si>
  <si>
    <t>5256743</t>
  </si>
  <si>
    <t>5256899</t>
  </si>
  <si>
    <t>190054</t>
  </si>
  <si>
    <t>8186339</t>
  </si>
  <si>
    <t>3472173</t>
  </si>
  <si>
    <t>4739184.13</t>
  </si>
  <si>
    <t>5257637</t>
  </si>
  <si>
    <t>Joint Communication Support Element</t>
  </si>
  <si>
    <t>5254898</t>
  </si>
  <si>
    <t>42436P</t>
  </si>
  <si>
    <t>8190366</t>
  </si>
  <si>
    <t>3472986</t>
  </si>
  <si>
    <t>4852069.1</t>
  </si>
  <si>
    <t>5257492</t>
  </si>
  <si>
    <t>Modern Technology Solutions, Inc.</t>
  </si>
  <si>
    <t>US Army AMRDEC</t>
  </si>
  <si>
    <t>5255888</t>
  </si>
  <si>
    <t>PO18-24010-WWT-01</t>
  </si>
  <si>
    <t>8138421</t>
  </si>
  <si>
    <t>3461188</t>
  </si>
  <si>
    <t>4745764.5</t>
  </si>
  <si>
    <t>5254797</t>
  </si>
  <si>
    <t>Federal USACE/Pac NW - Waltz</t>
  </si>
  <si>
    <t>Strategic Weapons Facility Pacific</t>
  </si>
  <si>
    <t>THORSEN, ANGELA E.</t>
  </si>
  <si>
    <t>5256229</t>
  </si>
  <si>
    <t>4521512374</t>
  </si>
  <si>
    <t>8122072</t>
  </si>
  <si>
    <t>3450784</t>
  </si>
  <si>
    <t>4823969.3</t>
  </si>
  <si>
    <t>Joint Base Lewis McChord</t>
  </si>
  <si>
    <t>5255887</t>
  </si>
  <si>
    <t>4828186</t>
  </si>
  <si>
    <t>8119005</t>
  </si>
  <si>
    <t>3449479</t>
  </si>
  <si>
    <t>4828186.2</t>
  </si>
  <si>
    <t>5255510</t>
  </si>
  <si>
    <t>Federal VA - Dick</t>
  </si>
  <si>
    <t>ThunderCat Technology, LLC</t>
  </si>
  <si>
    <t>Dick, Kyle Bishop</t>
  </si>
  <si>
    <t>SALTSMAN, VALERIE</t>
  </si>
  <si>
    <t>5256965</t>
  </si>
  <si>
    <t>10548</t>
  </si>
  <si>
    <t>6744190</t>
  </si>
  <si>
    <t>2992613</t>
  </si>
  <si>
    <t>Avnet Technology Solutions</t>
  </si>
  <si>
    <t>Three Wire Systems, LLC</t>
  </si>
  <si>
    <t>Department of Veterans Affairs</t>
  </si>
  <si>
    <t>CATCHING, SHAREKA K.</t>
  </si>
  <si>
    <t>5255841</t>
  </si>
  <si>
    <t>SQ003180</t>
  </si>
  <si>
    <t>8166561</t>
  </si>
  <si>
    <t>3466176</t>
  </si>
  <si>
    <t>4852121.2</t>
  </si>
  <si>
    <t>5257791</t>
  </si>
  <si>
    <t>3466175</t>
  </si>
  <si>
    <t>5256392</t>
  </si>
  <si>
    <t>5257020</t>
  </si>
  <si>
    <t>5255825</t>
  </si>
  <si>
    <t>5257023</t>
  </si>
  <si>
    <t>Grand Total</t>
  </si>
  <si>
    <t>Financial Reporting - Backlog Order Summary</t>
  </si>
  <si>
    <t>Company</t>
  </si>
  <si>
    <t>Financial Rptg Program</t>
  </si>
  <si>
    <t>P L</t>
  </si>
  <si>
    <t>Customer Name</t>
  </si>
  <si>
    <t>OE Sched Ship Period</t>
  </si>
  <si>
    <t>OE Sched Ship Date</t>
  </si>
  <si>
    <t>OE Calc Ship Date</t>
  </si>
  <si>
    <t>SO Promise Date</t>
  </si>
  <si>
    <t>OE Line Flow Type</t>
  </si>
  <si>
    <t>TBD Flag</t>
  </si>
  <si>
    <t>Cust PO Number</t>
  </si>
  <si>
    <t>Organization Code</t>
  </si>
  <si>
    <t>OE Func Currency Code</t>
  </si>
  <si>
    <t>Sum(OE Func Ext Revenue)</t>
  </si>
  <si>
    <t>Sum(Func Ext Calculated Cost)</t>
  </si>
  <si>
    <t>Sum(Func Ext GP)</t>
  </si>
  <si>
    <t>GP Pct Order Summary</t>
  </si>
  <si>
    <t>Costing Method</t>
  </si>
  <si>
    <t>Sum(PO Func Ext Cost)</t>
  </si>
  <si>
    <t>Sum(Rebate Amount)</t>
  </si>
  <si>
    <t>Sum(Reserve Fund)</t>
  </si>
  <si>
    <t>Sum(Quoted Func Ext Revenue)</t>
  </si>
  <si>
    <t>Sum(Quoted Func Ext Cost)</t>
  </si>
  <si>
    <t>Sum(Quoted Func Ext GP)</t>
  </si>
  <si>
    <t>OE Pay Terms</t>
  </si>
  <si>
    <t>IAP World Services, Inc</t>
  </si>
  <si>
    <t>DROP_SHIP</t>
  </si>
  <si>
    <t>Y</t>
  </si>
  <si>
    <t>MEC-000009</t>
  </si>
  <si>
    <t>PO Cost</t>
  </si>
  <si>
    <t>3480241</t>
  </si>
  <si>
    <t>45 NET</t>
  </si>
  <si>
    <t>MEC-000010</t>
  </si>
  <si>
    <t>3480242</t>
  </si>
  <si>
    <t>408th Contracting Support Brigade</t>
  </si>
  <si>
    <t>OE_TO_PO</t>
  </si>
  <si>
    <t>N</t>
  </si>
  <si>
    <t>W912D119F0027</t>
  </si>
  <si>
    <t>3449493</t>
  </si>
  <si>
    <t>30 NET</t>
  </si>
  <si>
    <t>W912D219F0009</t>
  </si>
  <si>
    <t>3460091</t>
  </si>
  <si>
    <t>CC4855575</t>
  </si>
  <si>
    <t>3472668</t>
  </si>
  <si>
    <t>Credit Card</t>
  </si>
  <si>
    <t>W912CN19F0178</t>
  </si>
  <si>
    <t>3469414</t>
  </si>
  <si>
    <t>3469413</t>
  </si>
  <si>
    <t>Fort Shafter</t>
  </si>
  <si>
    <t>W91RUS19F0039</t>
  </si>
  <si>
    <t>3477959</t>
  </si>
  <si>
    <t>NON_SHIPPABLE</t>
  </si>
  <si>
    <t>Channel Default GP%: .096</t>
  </si>
  <si>
    <t>leaving in Feb for now (half) - pushing other half to TBD</t>
  </si>
  <si>
    <t>STOCK</t>
  </si>
  <si>
    <t>pushing half from Feb to TBD</t>
  </si>
  <si>
    <t>0000005679</t>
  </si>
  <si>
    <t>3458157</t>
  </si>
  <si>
    <t>60 NET</t>
  </si>
  <si>
    <t>3458162</t>
  </si>
  <si>
    <t>3458164</t>
  </si>
  <si>
    <t>Rock Island Arsenal</t>
  </si>
  <si>
    <t>4878967</t>
  </si>
  <si>
    <t>3480236</t>
  </si>
  <si>
    <t>0000005679 CO1</t>
  </si>
  <si>
    <t>3466508</t>
  </si>
  <si>
    <t>3466509</t>
  </si>
  <si>
    <t>0032 replacement</t>
  </si>
  <si>
    <t>3465953</t>
  </si>
  <si>
    <t>L900010-01</t>
  </si>
  <si>
    <t>3468000</t>
  </si>
  <si>
    <t>L900011-01</t>
  </si>
  <si>
    <t>3470308</t>
  </si>
  <si>
    <t>L900016-01</t>
  </si>
  <si>
    <t>3471058</t>
  </si>
  <si>
    <t>PO18-067</t>
  </si>
  <si>
    <t>3450428</t>
  </si>
  <si>
    <t>Fort Eustis</t>
  </si>
  <si>
    <t>W911S018F0203</t>
  </si>
  <si>
    <t>3449642</t>
  </si>
  <si>
    <t>4871875</t>
  </si>
  <si>
    <t>3472867</t>
  </si>
  <si>
    <t>C-KCH00778</t>
  </si>
  <si>
    <t>3465161</t>
  </si>
  <si>
    <t>D357869</t>
  </si>
  <si>
    <t>3479567</t>
  </si>
  <si>
    <t>W911QX18F0039</t>
  </si>
  <si>
    <t>3410087</t>
  </si>
  <si>
    <t>quoted info not pulling</t>
  </si>
  <si>
    <t>W911QX18F0083</t>
  </si>
  <si>
    <t>3381784</t>
  </si>
  <si>
    <t>3381785</t>
  </si>
  <si>
    <t>W91ZLK19F0009</t>
  </si>
  <si>
    <t>3453049</t>
  </si>
  <si>
    <t>3453052</t>
  </si>
  <si>
    <t>3453048</t>
  </si>
  <si>
    <t>3469802</t>
  </si>
  <si>
    <t>3453050</t>
  </si>
  <si>
    <t>3463451</t>
  </si>
  <si>
    <t>3453060</t>
  </si>
  <si>
    <t>3453059</t>
  </si>
  <si>
    <t>3453058</t>
  </si>
  <si>
    <t>3453062</t>
  </si>
  <si>
    <t>3453056</t>
  </si>
  <si>
    <t>3453051</t>
  </si>
  <si>
    <t>Fort Carson</t>
  </si>
  <si>
    <t>4827901</t>
  </si>
  <si>
    <t>3472131</t>
  </si>
  <si>
    <t>US ARMY FINANCIAL MANAGEMENT COMMAND (USAFMCOM)</t>
  </si>
  <si>
    <t>4828463</t>
  </si>
  <si>
    <t>3450739</t>
  </si>
  <si>
    <t>USMEPCOM</t>
  </si>
  <si>
    <t>83310886</t>
  </si>
  <si>
    <t>3453168</t>
  </si>
  <si>
    <t>Fort Benning</t>
  </si>
  <si>
    <t>NAFIB5-19-F-0040</t>
  </si>
  <si>
    <t>3478188</t>
  </si>
  <si>
    <t>3478187</t>
  </si>
  <si>
    <t>3470418</t>
  </si>
  <si>
    <t>PKR19-0066</t>
  </si>
  <si>
    <t>3475283</t>
  </si>
  <si>
    <t>Iron Bow Technologies</t>
  </si>
  <si>
    <t>30100120  -RMA replacement</t>
  </si>
  <si>
    <t>3480059</t>
  </si>
  <si>
    <t>General Services Administration (San Fran)</t>
  </si>
  <si>
    <t>47QFSA18F0020 -2</t>
  </si>
  <si>
    <t>3479085</t>
  </si>
  <si>
    <t>C-KC01423</t>
  </si>
  <si>
    <t>3406389</t>
  </si>
  <si>
    <t>W9124R18F0018</t>
  </si>
  <si>
    <t>3394503</t>
  </si>
  <si>
    <t>Fort Leavenworth</t>
  </si>
  <si>
    <t>W91QF419F0020</t>
  </si>
  <si>
    <t>3444413</t>
  </si>
  <si>
    <t>General Dynamics Mission Systems</t>
  </si>
  <si>
    <t>07ESM1070899</t>
  </si>
  <si>
    <t>3479087</t>
  </si>
  <si>
    <t>P19-030</t>
  </si>
  <si>
    <t>3480223</t>
  </si>
  <si>
    <t>3478362</t>
  </si>
  <si>
    <t>3469197</t>
  </si>
  <si>
    <t>Minnesota Army National Guard</t>
  </si>
  <si>
    <t>4806964</t>
  </si>
  <si>
    <t>3476945</t>
  </si>
  <si>
    <t>INDIANA ARMY NATIONAL GUARD</t>
  </si>
  <si>
    <t>4858213</t>
  </si>
  <si>
    <t>3465298</t>
  </si>
  <si>
    <t>4863573</t>
  </si>
  <si>
    <t>3479070</t>
  </si>
  <si>
    <t>4814389</t>
  </si>
  <si>
    <t>3471059</t>
  </si>
  <si>
    <t>PO2016751</t>
  </si>
  <si>
    <t>3472817</t>
  </si>
  <si>
    <t>Federal Army Guard - McCauley</t>
  </si>
  <si>
    <t>C-CB000926</t>
  </si>
  <si>
    <t>3183529</t>
  </si>
  <si>
    <t>CDO Technologies</t>
  </si>
  <si>
    <t>32470</t>
  </si>
  <si>
    <t>3411905</t>
  </si>
  <si>
    <t>07ESM1046856</t>
  </si>
  <si>
    <t>3413605</t>
  </si>
  <si>
    <t>CC4731649</t>
  </si>
  <si>
    <t>3421657</t>
  </si>
  <si>
    <t>W90VN918F0227</t>
  </si>
  <si>
    <t>3439509</t>
  </si>
  <si>
    <t>3439510</t>
  </si>
  <si>
    <t>3449816</t>
  </si>
  <si>
    <t>3449817</t>
  </si>
  <si>
    <t>US Army Corps of Engineers-Far East District</t>
  </si>
  <si>
    <t>W912UM18F0109</t>
  </si>
  <si>
    <t>3411701</t>
  </si>
  <si>
    <t>Impres Technology Solutions, Inc</t>
  </si>
  <si>
    <t>258829</t>
  </si>
  <si>
    <t>3043654</t>
  </si>
  <si>
    <t>259149</t>
  </si>
  <si>
    <t>3085924</t>
  </si>
  <si>
    <t>260263</t>
  </si>
  <si>
    <t>3250319</t>
  </si>
  <si>
    <t>260267</t>
  </si>
  <si>
    <t>3250006</t>
  </si>
  <si>
    <t>19AQMM18F3008</t>
  </si>
  <si>
    <t>3382481</t>
  </si>
  <si>
    <t>August Schell Enterprise, Inc.</t>
  </si>
  <si>
    <t>PO2016-0936</t>
  </si>
  <si>
    <t>3000835</t>
  </si>
  <si>
    <t>U.S. Department of Labor</t>
  </si>
  <si>
    <t>4784605</t>
  </si>
  <si>
    <t>29468B-AP01</t>
  </si>
  <si>
    <t>3337619</t>
  </si>
  <si>
    <t>Federal Energy Regulatory Commission</t>
  </si>
  <si>
    <t>89603019F0015</t>
  </si>
  <si>
    <t>3465374</t>
  </si>
  <si>
    <t xml:space="preserve">didn't hear back from procurement, pushing for now </t>
  </si>
  <si>
    <t>Channel Default GP%: .05</t>
  </si>
  <si>
    <t>3465375</t>
  </si>
  <si>
    <t>FERC-16-F-0059</t>
  </si>
  <si>
    <t>2907158</t>
  </si>
  <si>
    <t>Federal Civilian - Dryer</t>
  </si>
  <si>
    <t>Dryer, Matthew (Matt)</t>
  </si>
  <si>
    <t>Eagan, Jim</t>
  </si>
  <si>
    <t>C-JDN002549</t>
  </si>
  <si>
    <t>2974097</t>
  </si>
  <si>
    <t>36351P</t>
  </si>
  <si>
    <t>3178226</t>
  </si>
  <si>
    <t>41298P</t>
  </si>
  <si>
    <t>3407996</t>
  </si>
  <si>
    <t>15JPSS18F00000358</t>
  </si>
  <si>
    <t>3478103</t>
  </si>
  <si>
    <t>ARW-PRINTER-SUPPLIES-2/4</t>
  </si>
  <si>
    <t>3479329</t>
  </si>
  <si>
    <t>CAC-PRINTER-SUPS.</t>
  </si>
  <si>
    <t>3480202</t>
  </si>
  <si>
    <t>CAC-RIVERSIDE-PRINTER</t>
  </si>
  <si>
    <t>3480214</t>
  </si>
  <si>
    <t>Catalog-47346</t>
  </si>
  <si>
    <t>3480220</t>
  </si>
  <si>
    <t>Catalog-47418</t>
  </si>
  <si>
    <t>3480215</t>
  </si>
  <si>
    <t>Catalog-47419</t>
  </si>
  <si>
    <t>3480212</t>
  </si>
  <si>
    <t>3424833</t>
  </si>
  <si>
    <t>Seeger, Todd</t>
  </si>
  <si>
    <t>3433694</t>
  </si>
  <si>
    <t>3443963</t>
  </si>
  <si>
    <t>3478106</t>
  </si>
  <si>
    <t>3478107</t>
  </si>
  <si>
    <t>3478111</t>
  </si>
  <si>
    <t>3478110</t>
  </si>
  <si>
    <t>3478112</t>
  </si>
  <si>
    <t>3478113</t>
  </si>
  <si>
    <t>3478115</t>
  </si>
  <si>
    <t>3478117</t>
  </si>
  <si>
    <t>3478118</t>
  </si>
  <si>
    <t>3478119</t>
  </si>
  <si>
    <t>3478121</t>
  </si>
  <si>
    <t>3478124</t>
  </si>
  <si>
    <t>3478125</t>
  </si>
  <si>
    <t>3478127</t>
  </si>
  <si>
    <t>3478129</t>
  </si>
  <si>
    <t>3478131</t>
  </si>
  <si>
    <t>3478811</t>
  </si>
  <si>
    <t>3478812</t>
  </si>
  <si>
    <t>3478820</t>
  </si>
  <si>
    <t>3478821</t>
  </si>
  <si>
    <t>3478822</t>
  </si>
  <si>
    <t>3478794</t>
  </si>
  <si>
    <t>3478842</t>
  </si>
  <si>
    <t>3478824</t>
  </si>
  <si>
    <t>3478795</t>
  </si>
  <si>
    <t>3478796</t>
  </si>
  <si>
    <t>3478827</t>
  </si>
  <si>
    <t>3478828</t>
  </si>
  <si>
    <t>3478830</t>
  </si>
  <si>
    <t>3478808</t>
  </si>
  <si>
    <t>3478831</t>
  </si>
  <si>
    <t>3478833</t>
  </si>
  <si>
    <t>3478832</t>
  </si>
  <si>
    <t>3478835</t>
  </si>
  <si>
    <t>3478836</t>
  </si>
  <si>
    <t>3478847</t>
  </si>
  <si>
    <t>3479494</t>
  </si>
  <si>
    <t>3479493</t>
  </si>
  <si>
    <t>3479495</t>
  </si>
  <si>
    <t>3479496</t>
  </si>
  <si>
    <t>3479497</t>
  </si>
  <si>
    <t>3479498</t>
  </si>
  <si>
    <t>3479499</t>
  </si>
  <si>
    <t>3479502</t>
  </si>
  <si>
    <t>3479500</t>
  </si>
  <si>
    <t>3479501</t>
  </si>
  <si>
    <t>3479503</t>
  </si>
  <si>
    <t>3479504</t>
  </si>
  <si>
    <t>3479505</t>
  </si>
  <si>
    <t>3479508</t>
  </si>
  <si>
    <t>3479509</t>
  </si>
  <si>
    <t>3479465</t>
  </si>
  <si>
    <t>3479473</t>
  </si>
  <si>
    <t>3479466</t>
  </si>
  <si>
    <t>3479467</t>
  </si>
  <si>
    <t>3479469</t>
  </si>
  <si>
    <t>3479470</t>
  </si>
  <si>
    <t>3479471</t>
  </si>
  <si>
    <t>3479472</t>
  </si>
  <si>
    <t>3479474</t>
  </si>
  <si>
    <t>3479475</t>
  </si>
  <si>
    <t>3479476</t>
  </si>
  <si>
    <t>3479477</t>
  </si>
  <si>
    <t>3479478</t>
  </si>
  <si>
    <t>3479479</t>
  </si>
  <si>
    <t>3479482</t>
  </si>
  <si>
    <t>PAE-2-1-19/rush 8002 black</t>
  </si>
  <si>
    <t>3478744</t>
  </si>
  <si>
    <t>PR-PRINTER-SUPPLIES-2/5</t>
  </si>
  <si>
    <t>3480170</t>
  </si>
  <si>
    <t>SC-HP577BLK-2-5-19</t>
  </si>
  <si>
    <t>3480219</t>
  </si>
  <si>
    <t>15JPSS18F00000544</t>
  </si>
  <si>
    <t>3357565</t>
  </si>
  <si>
    <t>3400680</t>
  </si>
  <si>
    <t>3405014</t>
  </si>
  <si>
    <t>3413629</t>
  </si>
  <si>
    <t>15JPSS18FPZM00121</t>
  </si>
  <si>
    <t>3349123</t>
  </si>
  <si>
    <t>15JPSS18FPZM00167</t>
  </si>
  <si>
    <t>3413445</t>
  </si>
  <si>
    <t>15JPSS19F00000228</t>
  </si>
  <si>
    <t>3460268</t>
  </si>
  <si>
    <t>per D. Renner, pushing to March - vendor won't give solid date</t>
  </si>
  <si>
    <t>3460269</t>
  </si>
  <si>
    <t>3460267</t>
  </si>
  <si>
    <t>15JPSS19F00000229</t>
  </si>
  <si>
    <t>3460259</t>
  </si>
  <si>
    <t>3460258</t>
  </si>
  <si>
    <t>Williams, Abigail (Abby)</t>
  </si>
  <si>
    <t>DJJ2630-0022</t>
  </si>
  <si>
    <t>3142288</t>
  </si>
  <si>
    <t>DJJ2692-0037</t>
  </si>
  <si>
    <t>3168836</t>
  </si>
  <si>
    <t>EOUSA-PANZURA-REPAIR</t>
  </si>
  <si>
    <t>3445594</t>
  </si>
  <si>
    <t>THINCLIENT-DEMOUNITS</t>
  </si>
  <si>
    <t>3479920</t>
  </si>
  <si>
    <t>Federal Civilian FBI</t>
  </si>
  <si>
    <t>30096170</t>
  </si>
  <si>
    <t>3412207</t>
  </si>
  <si>
    <t>3412208</t>
  </si>
  <si>
    <t>3412209</t>
  </si>
  <si>
    <t>Federal Bureau of Investigation</t>
  </si>
  <si>
    <t>15F06718F0002716</t>
  </si>
  <si>
    <t>3408394</t>
  </si>
  <si>
    <t>okay - close to quoted margin</t>
  </si>
  <si>
    <t>DJF-17-1200-E-0004881</t>
  </si>
  <si>
    <t>3104871</t>
  </si>
  <si>
    <t>3466420</t>
  </si>
  <si>
    <t>PC04800</t>
  </si>
  <si>
    <t>3330427</t>
  </si>
  <si>
    <t>Federal Civilian Team 1 - Cronk</t>
  </si>
  <si>
    <t>Cronk, Gary John</t>
  </si>
  <si>
    <t>Bureau of Land Management</t>
  </si>
  <si>
    <t>140L0118F0184</t>
  </si>
  <si>
    <t>3401072</t>
  </si>
  <si>
    <t>L17PB00659 0001</t>
  </si>
  <si>
    <t>3180585</t>
  </si>
  <si>
    <t>Federal Civilian Team 1 - Grover</t>
  </si>
  <si>
    <t>Grover, Vaneet K (Vinny)</t>
  </si>
  <si>
    <t>Anacapa Micro Products, Inc.</t>
  </si>
  <si>
    <t>1052417</t>
  </si>
  <si>
    <t>3186709</t>
  </si>
  <si>
    <t>leaving to be conservative</t>
  </si>
  <si>
    <t>Akira Technologies, Inc.</t>
  </si>
  <si>
    <t>CANO9351-01</t>
  </si>
  <si>
    <t>3190082</t>
  </si>
  <si>
    <t>1901 Group</t>
  </si>
  <si>
    <t>4335542</t>
  </si>
  <si>
    <t>3043653</t>
  </si>
  <si>
    <t>C-BO000108-02</t>
  </si>
  <si>
    <t>3405882</t>
  </si>
  <si>
    <t>Consumer Product Safety Commission</t>
  </si>
  <si>
    <t>CPSC-F-17-0065</t>
  </si>
  <si>
    <t>3138090</t>
  </si>
  <si>
    <t>3423934</t>
  </si>
  <si>
    <t>PUSHING TO MARCH FOR NOW // per Sam: LEG-000053-3 keeps flipping between March  and February</t>
  </si>
  <si>
    <t>3470597</t>
  </si>
  <si>
    <t>3470596</t>
  </si>
  <si>
    <t>3479044</t>
  </si>
  <si>
    <t>leaving for now until Ops says otherwise</t>
  </si>
  <si>
    <t>3479050</t>
  </si>
  <si>
    <t>3479049</t>
  </si>
  <si>
    <t>3479056</t>
  </si>
  <si>
    <t>3479045</t>
  </si>
  <si>
    <t>3479054</t>
  </si>
  <si>
    <t>3479047</t>
  </si>
  <si>
    <t>3479048</t>
  </si>
  <si>
    <t>3479046</t>
  </si>
  <si>
    <t>3479051</t>
  </si>
  <si>
    <t>3479055</t>
  </si>
  <si>
    <t>3479060</t>
  </si>
  <si>
    <t>3479053</t>
  </si>
  <si>
    <t>Federal Civilian Team 1 - Matter</t>
  </si>
  <si>
    <t>Matter, Timothy M (Tim)</t>
  </si>
  <si>
    <t>MIT Lincoln Laboratory</t>
  </si>
  <si>
    <t>7000431095</t>
  </si>
  <si>
    <t>3396743</t>
  </si>
  <si>
    <t>1CDATA-15-B-0015_002</t>
  </si>
  <si>
    <t>2843349</t>
  </si>
  <si>
    <t>1CDATA-15-B-0015_006</t>
  </si>
  <si>
    <t>3418953</t>
  </si>
  <si>
    <t>WILLIAMS, ABIGAIL (ABBY)</t>
  </si>
  <si>
    <t>1CDATA-16-C-0037_224287-1</t>
  </si>
  <si>
    <t>3472352</t>
  </si>
  <si>
    <t>1CDATA-16-C-0037_224319-1</t>
  </si>
  <si>
    <t>3479535</t>
  </si>
  <si>
    <t>1CDATA-16-C-0037_225113-1</t>
  </si>
  <si>
    <t>3479607</t>
  </si>
  <si>
    <t>1CDATA-17-C-0021</t>
  </si>
  <si>
    <t>3465730</t>
  </si>
  <si>
    <t>3465731</t>
  </si>
  <si>
    <t>3465741</t>
  </si>
  <si>
    <t>3465740</t>
  </si>
  <si>
    <t>3465744</t>
  </si>
  <si>
    <t>3465743</t>
  </si>
  <si>
    <t>3465761</t>
  </si>
  <si>
    <t>3465748</t>
  </si>
  <si>
    <t>3465750</t>
  </si>
  <si>
    <t>3479529</t>
  </si>
  <si>
    <t>3479562</t>
  </si>
  <si>
    <t>1CDATA-18-C-0053</t>
  </si>
  <si>
    <t>3469596</t>
  </si>
  <si>
    <t>LEAVING FOR NOW UNTIL I HEAR BACK FROM PROCUREMENT (DON'T WANT TO PUSH ALL OF ANDY'S FEB GP)</t>
  </si>
  <si>
    <t>1CDATA-18-C-0088</t>
  </si>
  <si>
    <t>3479680</t>
  </si>
  <si>
    <t>1CDATA-19-C-0004</t>
  </si>
  <si>
    <t>3451579</t>
  </si>
  <si>
    <t>Channel Default GP%: .092</t>
  </si>
  <si>
    <t>3479649</t>
  </si>
  <si>
    <t>1CDATA-19-C-0012</t>
  </si>
  <si>
    <t>3462356</t>
  </si>
  <si>
    <t>1CDATA-19-C-0015</t>
  </si>
  <si>
    <t>3472345</t>
  </si>
  <si>
    <t>1CDATA-19-C-0017</t>
  </si>
  <si>
    <t>3479636</t>
  </si>
  <si>
    <t>6HQOIG-14-C-0044_004</t>
  </si>
  <si>
    <t>3254184</t>
  </si>
  <si>
    <t>6HQOIG-19-C-0010</t>
  </si>
  <si>
    <t>3469827</t>
  </si>
  <si>
    <t>C-TG001797</t>
  </si>
  <si>
    <t>3450792</t>
  </si>
  <si>
    <t>4773618</t>
  </si>
  <si>
    <t>3398129</t>
  </si>
  <si>
    <t>4836262</t>
  </si>
  <si>
    <t>3479633</t>
  </si>
  <si>
    <t>12314418F0596/P00001</t>
  </si>
  <si>
    <t>3407846</t>
  </si>
  <si>
    <t>12314418P0179</t>
  </si>
  <si>
    <t>3407847</t>
  </si>
  <si>
    <t>12639519P0060</t>
  </si>
  <si>
    <t>3480227</t>
  </si>
  <si>
    <t>Dell Federal Systems LP</t>
  </si>
  <si>
    <t>2120339782385401</t>
  </si>
  <si>
    <t>3427640</t>
  </si>
  <si>
    <t>per Ops, should close in Feb</t>
  </si>
  <si>
    <t>2120342732385301</t>
  </si>
  <si>
    <t>3427626</t>
  </si>
  <si>
    <t>3411037</t>
  </si>
  <si>
    <t>PER Ops, majority should close in Feb aside from some DOA items, pushing some lines to be conservative</t>
  </si>
  <si>
    <t>3411035</t>
  </si>
  <si>
    <t>3411036</t>
  </si>
  <si>
    <t>3411031</t>
  </si>
  <si>
    <t>3411038</t>
  </si>
  <si>
    <t>Channel Default GP%: .099</t>
  </si>
  <si>
    <t>3411650</t>
  </si>
  <si>
    <t>3411645</t>
  </si>
  <si>
    <t>3411648</t>
  </si>
  <si>
    <t>3411776</t>
  </si>
  <si>
    <t>3411654</t>
  </si>
  <si>
    <t>3411647</t>
  </si>
  <si>
    <t>3411651</t>
  </si>
  <si>
    <t>3411739</t>
  </si>
  <si>
    <t>3411737</t>
  </si>
  <si>
    <t>3411722</t>
  </si>
  <si>
    <t>3411738</t>
  </si>
  <si>
    <t>3411951</t>
  </si>
  <si>
    <t>3411954</t>
  </si>
  <si>
    <t>3411958</t>
  </si>
  <si>
    <t>3411957</t>
  </si>
  <si>
    <t>3478780</t>
  </si>
  <si>
    <t>Federal Healthcare HHS - Thompson</t>
  </si>
  <si>
    <t>Thompson, Kimberly Rene (Kim)</t>
  </si>
  <si>
    <t>Food and Drug Administration</t>
  </si>
  <si>
    <t>HHSF223201610139W</t>
  </si>
  <si>
    <t>2952987</t>
  </si>
  <si>
    <t>Federal Healthcare VA - LaBerge</t>
  </si>
  <si>
    <t>La Berge, Danielle</t>
  </si>
  <si>
    <t>P91108</t>
  </si>
  <si>
    <t>3462525</t>
  </si>
  <si>
    <t>4103980624</t>
  </si>
  <si>
    <t>3472964</t>
  </si>
  <si>
    <t>4103983587</t>
  </si>
  <si>
    <t>3477504</t>
  </si>
  <si>
    <t>4103987864</t>
  </si>
  <si>
    <t>3479386</t>
  </si>
  <si>
    <t>07ESM1070116</t>
  </si>
  <si>
    <t>3475264</t>
  </si>
  <si>
    <t>P010222585</t>
  </si>
  <si>
    <t>3480221</t>
  </si>
  <si>
    <t>PC08362</t>
  </si>
  <si>
    <t>3479382</t>
  </si>
  <si>
    <t>4837313</t>
  </si>
  <si>
    <t>3464562</t>
  </si>
  <si>
    <t>4872676</t>
  </si>
  <si>
    <t>3479166</t>
  </si>
  <si>
    <t>4877060</t>
  </si>
  <si>
    <t>3479749</t>
  </si>
  <si>
    <t>4500248582</t>
  </si>
  <si>
    <t>3462759</t>
  </si>
  <si>
    <t>Feb per Ops</t>
  </si>
  <si>
    <t>4500248653</t>
  </si>
  <si>
    <t>3466262</t>
  </si>
  <si>
    <t>4500248878</t>
  </si>
  <si>
    <t>3479177</t>
  </si>
  <si>
    <t>4317G</t>
  </si>
  <si>
    <t>3465166</t>
  </si>
  <si>
    <t>4806864</t>
  </si>
  <si>
    <t>3449705</t>
  </si>
  <si>
    <t>Northrop Grumman</t>
  </si>
  <si>
    <t>3011911016</t>
  </si>
  <si>
    <t>3475279</t>
  </si>
  <si>
    <t>33 NET</t>
  </si>
  <si>
    <t>4103934109</t>
  </si>
  <si>
    <t>3444221</t>
  </si>
  <si>
    <t>3467495</t>
  </si>
  <si>
    <t>zero-ing these out for now to be conservative</t>
  </si>
  <si>
    <t>3467494</t>
  </si>
  <si>
    <t>4201819074</t>
  </si>
  <si>
    <t>3477488</t>
  </si>
  <si>
    <t>4201903506</t>
  </si>
  <si>
    <t>3478957</t>
  </si>
  <si>
    <t>Harris Corporation</t>
  </si>
  <si>
    <t>01105-0000001362</t>
  </si>
  <si>
    <t>3471800</t>
  </si>
  <si>
    <t>18-1965</t>
  </si>
  <si>
    <t>3452203</t>
  </si>
  <si>
    <t>18-1988</t>
  </si>
  <si>
    <t>3458276</t>
  </si>
  <si>
    <t>18-1989</t>
  </si>
  <si>
    <t>3458274</t>
  </si>
  <si>
    <t>PENDERGAST, KATHERINE R(KATIE)</t>
  </si>
  <si>
    <t>Harris IT Services Corporation</t>
  </si>
  <si>
    <t>Cloud Broker AmazonPO January</t>
  </si>
  <si>
    <t>3479756</t>
  </si>
  <si>
    <t>Federal Intel - Dinga</t>
  </si>
  <si>
    <t>Dinga, Linda Kirk</t>
  </si>
  <si>
    <t>4103987640</t>
  </si>
  <si>
    <t>3478906</t>
  </si>
  <si>
    <t>20519-BB9230</t>
  </si>
  <si>
    <t>3478787</t>
  </si>
  <si>
    <t>3478786</t>
  </si>
  <si>
    <t>4328G</t>
  </si>
  <si>
    <t>3478943</t>
  </si>
  <si>
    <t>per Ops, reached out to Dell for ship dates - pushing to TBD for now</t>
  </si>
  <si>
    <t>KEYW Corporation</t>
  </si>
  <si>
    <t>50002715</t>
  </si>
  <si>
    <t>3469828</t>
  </si>
  <si>
    <t>3465306</t>
  </si>
  <si>
    <t>56752446</t>
  </si>
  <si>
    <t>3470407</t>
  </si>
  <si>
    <t>56752449</t>
  </si>
  <si>
    <t>3470422</t>
  </si>
  <si>
    <t>56759118</t>
  </si>
  <si>
    <t>3477935</t>
  </si>
  <si>
    <t>56760237</t>
  </si>
  <si>
    <t>3478841</t>
  </si>
  <si>
    <t>56760251</t>
  </si>
  <si>
    <t>3478849</t>
  </si>
  <si>
    <t>56760255</t>
  </si>
  <si>
    <t>3480173</t>
  </si>
  <si>
    <t>56761625</t>
  </si>
  <si>
    <t>3480108</t>
  </si>
  <si>
    <t>56761626</t>
  </si>
  <si>
    <t>3480101</t>
  </si>
  <si>
    <t>7600026557</t>
  </si>
  <si>
    <t>3464790</t>
  </si>
  <si>
    <t>HPE852372</t>
  </si>
  <si>
    <t>3472982</t>
  </si>
  <si>
    <t>HPE852375</t>
  </si>
  <si>
    <t>3472979</t>
  </si>
  <si>
    <t>HPE852379</t>
  </si>
  <si>
    <t>3472987</t>
  </si>
  <si>
    <t>P010221827</t>
  </si>
  <si>
    <t>3468980</t>
  </si>
  <si>
    <t>Federal Intel - Pettit</t>
  </si>
  <si>
    <t>Pettit, Michael Gene (Mike)</t>
  </si>
  <si>
    <t>MASI0-MAT0012775</t>
  </si>
  <si>
    <t>3444074</t>
  </si>
  <si>
    <t>per Ops, shipping 2/20 aside from some DOA items - leaving at channel default to be conservative, I know GP is understated righ tnow</t>
  </si>
  <si>
    <t>MASI0-MAT0014120</t>
  </si>
  <si>
    <t>3467119</t>
  </si>
  <si>
    <t>4201901426</t>
  </si>
  <si>
    <t>3478164</t>
  </si>
  <si>
    <t>4201901711</t>
  </si>
  <si>
    <t>3478281</t>
  </si>
  <si>
    <t>3469117</t>
  </si>
  <si>
    <t>Patriot Technologies, Inc.</t>
  </si>
  <si>
    <t>PT00000080</t>
  </si>
  <si>
    <t>Channel Default GP%: .089</t>
  </si>
  <si>
    <t>quoted margin actually higher - leaving to be conservative</t>
  </si>
  <si>
    <t>Technology Applications Office</t>
  </si>
  <si>
    <t>W904TE-18-M-1830</t>
  </si>
  <si>
    <t>3349776</t>
  </si>
  <si>
    <t>DOD CRP-01</t>
  </si>
  <si>
    <t>W904TE-19-M-0141</t>
  </si>
  <si>
    <t>3468163</t>
  </si>
  <si>
    <t>966195</t>
  </si>
  <si>
    <t>3348624</t>
  </si>
  <si>
    <t>3478565</t>
  </si>
  <si>
    <t>1668494</t>
  </si>
  <si>
    <t>3477841</t>
  </si>
  <si>
    <t>3477839</t>
  </si>
  <si>
    <t>3477840</t>
  </si>
  <si>
    <t>4863066</t>
  </si>
  <si>
    <t>3472844</t>
  </si>
  <si>
    <t>4863499</t>
  </si>
  <si>
    <t>3479771</t>
  </si>
  <si>
    <t>4867376</t>
  </si>
  <si>
    <t>3479088</t>
  </si>
  <si>
    <t>76901/A</t>
  </si>
  <si>
    <t>3465358</t>
  </si>
  <si>
    <t>3466449</t>
  </si>
  <si>
    <t>CC-4770835</t>
  </si>
  <si>
    <t>3428866</t>
  </si>
  <si>
    <t>PO0043836</t>
  </si>
  <si>
    <t>3478703</t>
  </si>
  <si>
    <t>3478702</t>
  </si>
  <si>
    <t>4PB00253PP</t>
  </si>
  <si>
    <t>3469597</t>
  </si>
  <si>
    <t>4PX00011SC</t>
  </si>
  <si>
    <t>3453757</t>
  </si>
  <si>
    <t>3453752</t>
  </si>
  <si>
    <t>4PX00058JP</t>
  </si>
  <si>
    <t>3438519</t>
  </si>
  <si>
    <t>4PX00140JP</t>
  </si>
  <si>
    <t>3438704</t>
  </si>
  <si>
    <t>CC352389</t>
  </si>
  <si>
    <t>3413596</t>
  </si>
  <si>
    <t>CC4855682</t>
  </si>
  <si>
    <t>3477811</t>
  </si>
  <si>
    <t>FA561318F0236</t>
  </si>
  <si>
    <t>3406103</t>
  </si>
  <si>
    <t>FA561318F0358</t>
  </si>
  <si>
    <t>3399107</t>
  </si>
  <si>
    <t>HQ USAREUR</t>
  </si>
  <si>
    <t>W52P1J19F0051</t>
  </si>
  <si>
    <t>3437860</t>
  </si>
  <si>
    <t>W904TE-18-F-2413</t>
  </si>
  <si>
    <t>3414381</t>
  </si>
  <si>
    <t>409th Contracting Support Brigade - ECC Europe</t>
  </si>
  <si>
    <t>W912PA18F0056</t>
  </si>
  <si>
    <t>3405570</t>
  </si>
  <si>
    <t>JMSC</t>
  </si>
  <si>
    <t>W912PB18F3398</t>
  </si>
  <si>
    <t>3467839</t>
  </si>
  <si>
    <t>HQ US Army - Europe</t>
  </si>
  <si>
    <t>W91CRB-18-P-5059</t>
  </si>
  <si>
    <t>3401133</t>
  </si>
  <si>
    <t>3401134</t>
  </si>
  <si>
    <t>3401135</t>
  </si>
  <si>
    <t>COLSA Corporation</t>
  </si>
  <si>
    <t>34345</t>
  </si>
  <si>
    <t>3199412</t>
  </si>
  <si>
    <t>182590</t>
  </si>
  <si>
    <t>3451244</t>
  </si>
  <si>
    <t>3451245</t>
  </si>
  <si>
    <t>182856</t>
  </si>
  <si>
    <t>3460069</t>
  </si>
  <si>
    <t>190081</t>
  </si>
  <si>
    <t>3466391</t>
  </si>
  <si>
    <t>190130</t>
  </si>
  <si>
    <t>3471578</t>
  </si>
  <si>
    <t>4801038</t>
  </si>
  <si>
    <t>3440067</t>
  </si>
  <si>
    <t>A000465664</t>
  </si>
  <si>
    <t>3466458</t>
  </si>
  <si>
    <t>U.S. SOUTHCOM</t>
  </si>
  <si>
    <t>C4PS-18341-0642</t>
  </si>
  <si>
    <t>3464154</t>
  </si>
  <si>
    <t>3464153</t>
  </si>
  <si>
    <t>D348366</t>
  </si>
  <si>
    <t>3444711</t>
  </si>
  <si>
    <t>PEO STRI</t>
  </si>
  <si>
    <t>POC-02646</t>
  </si>
  <si>
    <t>3443087</t>
  </si>
  <si>
    <t>3465804</t>
  </si>
  <si>
    <t>Redstone Arsenal</t>
  </si>
  <si>
    <t>SSI330</t>
  </si>
  <si>
    <t>3443208</t>
  </si>
  <si>
    <t>4809473</t>
  </si>
  <si>
    <t>3426777</t>
  </si>
  <si>
    <t>116Q90843</t>
  </si>
  <si>
    <t>3470452</t>
  </si>
  <si>
    <t>MAR-19</t>
  </si>
  <si>
    <t>MEC-000005</t>
  </si>
  <si>
    <t>3471084</t>
  </si>
  <si>
    <t>3464202</t>
  </si>
  <si>
    <t>3479086</t>
  </si>
  <si>
    <t>P000064256</t>
  </si>
  <si>
    <t>3471220</t>
  </si>
  <si>
    <t>C-SS002441</t>
  </si>
  <si>
    <t>3479802</t>
  </si>
  <si>
    <t>Maine Army National Guard</t>
  </si>
  <si>
    <t>0B09</t>
  </si>
  <si>
    <t>3183158</t>
  </si>
  <si>
    <t>32670</t>
  </si>
  <si>
    <t>3445314</t>
  </si>
  <si>
    <t>CC4809422</t>
  </si>
  <si>
    <t>3434111</t>
  </si>
  <si>
    <t>89603019F0007</t>
  </si>
  <si>
    <t>3465164</t>
  </si>
  <si>
    <t>3465165</t>
  </si>
  <si>
    <t>DJJ2630-0019</t>
  </si>
  <si>
    <t>3119174</t>
  </si>
  <si>
    <t>56676953</t>
  </si>
  <si>
    <t>3398355</t>
  </si>
  <si>
    <t>3470594</t>
  </si>
  <si>
    <t>3470602</t>
  </si>
  <si>
    <t>3470592</t>
  </si>
  <si>
    <t>LEG-00053-2</t>
  </si>
  <si>
    <t>3479534</t>
  </si>
  <si>
    <t>1CDATA-18-C-0091</t>
  </si>
  <si>
    <t>3410104</t>
  </si>
  <si>
    <t>4878045</t>
  </si>
  <si>
    <t>3479659</t>
  </si>
  <si>
    <t>Federal DoD Health - Rooney</t>
  </si>
  <si>
    <t>Rooney, Sean</t>
  </si>
  <si>
    <t>Walter Reed Army Institute of Research</t>
  </si>
  <si>
    <t>2102877161</t>
  </si>
  <si>
    <t>3472588</t>
  </si>
  <si>
    <t>3472587</t>
  </si>
  <si>
    <t>7000443075</t>
  </si>
  <si>
    <t>3472499</t>
  </si>
  <si>
    <t>R-00383313</t>
  </si>
  <si>
    <t>3469518</t>
  </si>
  <si>
    <t>3479770</t>
  </si>
  <si>
    <t>Spathe Systems LLC</t>
  </si>
  <si>
    <t>H92404-18-P0005</t>
  </si>
  <si>
    <t>3401914</t>
  </si>
  <si>
    <t>PO0043323</t>
  </si>
  <si>
    <t>3456022</t>
  </si>
  <si>
    <t>CC262454</t>
  </si>
  <si>
    <t>3470402</t>
  </si>
  <si>
    <t>W564KV18F0221</t>
  </si>
  <si>
    <t>3399289</t>
  </si>
  <si>
    <t>W564KV18F0259</t>
  </si>
  <si>
    <t>3407113</t>
  </si>
  <si>
    <t>U.S. Army Contracting Command - Europe</t>
  </si>
  <si>
    <t>W91RUS-18-F-0211</t>
  </si>
  <si>
    <t>3479544</t>
  </si>
  <si>
    <t>3472172</t>
  </si>
  <si>
    <t>PEO Missiles and Space</t>
  </si>
  <si>
    <t>HHSP233201900030W</t>
  </si>
  <si>
    <t>3472959</t>
  </si>
  <si>
    <t>PURS 956</t>
  </si>
  <si>
    <t>3463110</t>
  </si>
  <si>
    <t>FAERBER, STEPHANIE</t>
  </si>
  <si>
    <t>VT Milcom (fna - Milcom Systems Corporation)</t>
  </si>
  <si>
    <t>Heuer, Mary A. (Angie)</t>
  </si>
  <si>
    <t>RETURN</t>
  </si>
  <si>
    <t>2136652</t>
  </si>
  <si>
    <t>GREEN, MICHAEL A. (MIKE)</t>
  </si>
  <si>
    <t>4101840540</t>
  </si>
  <si>
    <t>JAN-19</t>
  </si>
  <si>
    <t>W912D119F0021</t>
  </si>
  <si>
    <t>3452070</t>
  </si>
  <si>
    <t>3452073</t>
  </si>
  <si>
    <t>3452069</t>
  </si>
  <si>
    <t>Federal Army - House</t>
  </si>
  <si>
    <t>Hoffman, Phillip D</t>
  </si>
  <si>
    <t>United States Army Reserve Command - USARC</t>
  </si>
  <si>
    <t>2CDB</t>
  </si>
  <si>
    <t>Tabash, Matt</t>
  </si>
  <si>
    <t>U.S. Army</t>
  </si>
  <si>
    <t>ORourke, Sean P.</t>
  </si>
  <si>
    <t>test 2099142</t>
  </si>
  <si>
    <t>Defense Engineering, Inc.</t>
  </si>
  <si>
    <t>JUN-16</t>
  </si>
  <si>
    <t>ITA-EES-100414-WWT-008</t>
  </si>
  <si>
    <t>TBD</t>
  </si>
  <si>
    <t>INVOICE_ONLY</t>
  </si>
  <si>
    <t>2102843555</t>
  </si>
  <si>
    <t>Federal Army - NG Team Southeast (McCauley)</t>
  </si>
  <si>
    <t>KALKBRENNER, GABE</t>
  </si>
  <si>
    <t>L-3 National Security Solutions - STRATIS</t>
  </si>
  <si>
    <t>Knese, Krystal Renee</t>
  </si>
  <si>
    <t>MAR-16</t>
  </si>
  <si>
    <t>7922</t>
  </si>
  <si>
    <t>2822627</t>
  </si>
  <si>
    <t>WYND, TRICIA K</t>
  </si>
  <si>
    <t>70237</t>
  </si>
  <si>
    <t>Fort Knox</t>
  </si>
  <si>
    <t>2EFD</t>
  </si>
  <si>
    <t>US Army Human Resource Agency</t>
  </si>
  <si>
    <t>2T11</t>
  </si>
  <si>
    <t>P000053081</t>
  </si>
  <si>
    <t>PO# 70237E</t>
  </si>
  <si>
    <t>4458818</t>
  </si>
  <si>
    <t>4839001</t>
  </si>
  <si>
    <t>CO8272</t>
  </si>
  <si>
    <t>W904TE-18-F-2362</t>
  </si>
  <si>
    <t>15SRS00525</t>
  </si>
  <si>
    <t>TEXAS ARMY NATIONAL GUARD</t>
  </si>
  <si>
    <t>NOV-18</t>
  </si>
  <si>
    <t>W912L118F0062</t>
  </si>
  <si>
    <t>3394499</t>
  </si>
  <si>
    <t>31549</t>
  </si>
  <si>
    <t>3203031</t>
  </si>
  <si>
    <t>32663</t>
  </si>
  <si>
    <t>3445318</t>
  </si>
  <si>
    <t>CC4808659</t>
  </si>
  <si>
    <t>3451763</t>
  </si>
  <si>
    <t>GOETZKE, MICHAEL A</t>
  </si>
  <si>
    <t>APR-18</t>
  </si>
  <si>
    <t>P000029707</t>
  </si>
  <si>
    <t>CGI Federal</t>
  </si>
  <si>
    <t>PR17002979</t>
  </si>
  <si>
    <t>JUL-18</t>
  </si>
  <si>
    <t>9301793</t>
  </si>
  <si>
    <t>3353778</t>
  </si>
  <si>
    <t>3461922</t>
  </si>
  <si>
    <t>transacted on OPR</t>
  </si>
  <si>
    <t>Federal Retirement Thrift Investment Board</t>
  </si>
  <si>
    <t>TIB-2019-F-0008</t>
  </si>
  <si>
    <t>3464849</t>
  </si>
  <si>
    <t>JAN-18</t>
  </si>
  <si>
    <t>36843P</t>
  </si>
  <si>
    <t>39422P</t>
  </si>
  <si>
    <t>41126P</t>
  </si>
  <si>
    <t>Taylor, Tracy</t>
  </si>
  <si>
    <t>DJJ1596-0187</t>
  </si>
  <si>
    <t>Stockwell, Kayla A.</t>
  </si>
  <si>
    <t>DJJ1596-0201</t>
  </si>
  <si>
    <t>DJJ2630-0003</t>
  </si>
  <si>
    <t>2976735</t>
  </si>
  <si>
    <t>DJJ2630-0007</t>
  </si>
  <si>
    <t>2980312</t>
  </si>
  <si>
    <t>TNM- staples</t>
  </si>
  <si>
    <t>3472594</t>
  </si>
  <si>
    <t>AZ-TUCSON-RICOH-SUPPLIES</t>
  </si>
  <si>
    <t>3477533</t>
  </si>
  <si>
    <t>SEP-18</t>
  </si>
  <si>
    <t>Catalog-36675</t>
  </si>
  <si>
    <t>3386624</t>
  </si>
  <si>
    <t>Catalog-36676</t>
  </si>
  <si>
    <t>3389258</t>
  </si>
  <si>
    <t>OCT-18</t>
  </si>
  <si>
    <t>Catalog-39643</t>
  </si>
  <si>
    <t>3471557</t>
  </si>
  <si>
    <t>Catalog-42797</t>
  </si>
  <si>
    <t>3438752</t>
  </si>
  <si>
    <t>DE-8002 TONER SHORTAGE</t>
  </si>
  <si>
    <t>3472571</t>
  </si>
  <si>
    <t>MAR-15</t>
  </si>
  <si>
    <t>2671910</t>
  </si>
  <si>
    <t>JUN-15</t>
  </si>
  <si>
    <t>2714453</t>
  </si>
  <si>
    <t>2720909</t>
  </si>
  <si>
    <t>AUG-15</t>
  </si>
  <si>
    <t>2753904</t>
  </si>
  <si>
    <t>2753905</t>
  </si>
  <si>
    <t>SEP-15</t>
  </si>
  <si>
    <t>2764856</t>
  </si>
  <si>
    <t>2764901</t>
  </si>
  <si>
    <t>2771328</t>
  </si>
  <si>
    <t>2771327</t>
  </si>
  <si>
    <t>2771331</t>
  </si>
  <si>
    <t>OCT-15</t>
  </si>
  <si>
    <t>2787357</t>
  </si>
  <si>
    <t>DEC-15</t>
  </si>
  <si>
    <t>2817190</t>
  </si>
  <si>
    <t>2819773</t>
  </si>
  <si>
    <t>JAN-16</t>
  </si>
  <si>
    <t>2846316</t>
  </si>
  <si>
    <t>2862797</t>
  </si>
  <si>
    <t>APR-16</t>
  </si>
  <si>
    <t>2885499</t>
  </si>
  <si>
    <t>MAY-16</t>
  </si>
  <si>
    <t>2906491</t>
  </si>
  <si>
    <t>JUL-16</t>
  </si>
  <si>
    <t>AUG-16</t>
  </si>
  <si>
    <t>2933123</t>
  </si>
  <si>
    <t>2933143</t>
  </si>
  <si>
    <t>2933138</t>
  </si>
  <si>
    <t>2972458</t>
  </si>
  <si>
    <t>SEP-16</t>
  </si>
  <si>
    <t>OCT-16</t>
  </si>
  <si>
    <t>2988779</t>
  </si>
  <si>
    <t>DEC-16</t>
  </si>
  <si>
    <t>2989471</t>
  </si>
  <si>
    <t>2993474</t>
  </si>
  <si>
    <t>2993487</t>
  </si>
  <si>
    <t>2994006</t>
  </si>
  <si>
    <t>3001503</t>
  </si>
  <si>
    <t>MAY-17</t>
  </si>
  <si>
    <t>3097261</t>
  </si>
  <si>
    <t>JUN-17</t>
  </si>
  <si>
    <t>JUL-17</t>
  </si>
  <si>
    <t>AUG-17</t>
  </si>
  <si>
    <t>SEP-17</t>
  </si>
  <si>
    <t>3179311</t>
  </si>
  <si>
    <t>NOV-17</t>
  </si>
  <si>
    <t>OCT-17</t>
  </si>
  <si>
    <t>3215473</t>
  </si>
  <si>
    <t>DEC-18</t>
  </si>
  <si>
    <t>3246819</t>
  </si>
  <si>
    <t>3252047</t>
  </si>
  <si>
    <t>3252086</t>
  </si>
  <si>
    <t>FEB-18</t>
  </si>
  <si>
    <t>3258973</t>
  </si>
  <si>
    <t>3262655</t>
  </si>
  <si>
    <t>3262705</t>
  </si>
  <si>
    <t>3262710</t>
  </si>
  <si>
    <t>3262716</t>
  </si>
  <si>
    <t>3262719</t>
  </si>
  <si>
    <t>3262752</t>
  </si>
  <si>
    <t>3262760</t>
  </si>
  <si>
    <t>3262766</t>
  </si>
  <si>
    <t>3262769</t>
  </si>
  <si>
    <t>3262793</t>
  </si>
  <si>
    <t>3262795</t>
  </si>
  <si>
    <t>3262809</t>
  </si>
  <si>
    <t>3262811</t>
  </si>
  <si>
    <t>3262817</t>
  </si>
  <si>
    <t>3262819</t>
  </si>
  <si>
    <t>3262821</t>
  </si>
  <si>
    <t>3262835</t>
  </si>
  <si>
    <t>3262839</t>
  </si>
  <si>
    <t>3262845</t>
  </si>
  <si>
    <t>3262848</t>
  </si>
  <si>
    <t>3262853</t>
  </si>
  <si>
    <t>3262861</t>
  </si>
  <si>
    <t>3262863</t>
  </si>
  <si>
    <t>3262864</t>
  </si>
  <si>
    <t>3262875</t>
  </si>
  <si>
    <t>3262883</t>
  </si>
  <si>
    <t>3262887</t>
  </si>
  <si>
    <t>3262889</t>
  </si>
  <si>
    <t>3262891</t>
  </si>
  <si>
    <t>3262892</t>
  </si>
  <si>
    <t>3262902</t>
  </si>
  <si>
    <t>3262903</t>
  </si>
  <si>
    <t>MAR-18</t>
  </si>
  <si>
    <t>3281109</t>
  </si>
  <si>
    <t>3283337</t>
  </si>
  <si>
    <t>3283320</t>
  </si>
  <si>
    <t>3283339</t>
  </si>
  <si>
    <t>3283341</t>
  </si>
  <si>
    <t>3286649</t>
  </si>
  <si>
    <t>JUN-18</t>
  </si>
  <si>
    <t>3332951</t>
  </si>
  <si>
    <t>3333395</t>
  </si>
  <si>
    <t>3350968</t>
  </si>
  <si>
    <t>3350913</t>
  </si>
  <si>
    <t>3350922</t>
  </si>
  <si>
    <t>3351115</t>
  </si>
  <si>
    <t>3351134</t>
  </si>
  <si>
    <t>3352650</t>
  </si>
  <si>
    <t>3352668</t>
  </si>
  <si>
    <t>3352669</t>
  </si>
  <si>
    <t>AUG-18</t>
  </si>
  <si>
    <t>3385965</t>
  </si>
  <si>
    <t>3385964</t>
  </si>
  <si>
    <t>3385966</t>
  </si>
  <si>
    <t>3385967</t>
  </si>
  <si>
    <t>3385969</t>
  </si>
  <si>
    <t>3385972</t>
  </si>
  <si>
    <t>3385974</t>
  </si>
  <si>
    <t>3385976</t>
  </si>
  <si>
    <t>3385975</t>
  </si>
  <si>
    <t>3385980</t>
  </si>
  <si>
    <t>3385981</t>
  </si>
  <si>
    <t>3385982</t>
  </si>
  <si>
    <t>3385983</t>
  </si>
  <si>
    <t>3385984</t>
  </si>
  <si>
    <t>3385985</t>
  </si>
  <si>
    <t>3385986</t>
  </si>
  <si>
    <t>3385990</t>
  </si>
  <si>
    <t>3385991</t>
  </si>
  <si>
    <t>3385992</t>
  </si>
  <si>
    <t>3385994</t>
  </si>
  <si>
    <t>3385996</t>
  </si>
  <si>
    <t>3386220</t>
  </si>
  <si>
    <t>3386232</t>
  </si>
  <si>
    <t>3387175</t>
  </si>
  <si>
    <t>3389312</t>
  </si>
  <si>
    <t>3389315</t>
  </si>
  <si>
    <t>3422996</t>
  </si>
  <si>
    <t>3428890</t>
  </si>
  <si>
    <t>3428893</t>
  </si>
  <si>
    <t>3432858</t>
  </si>
  <si>
    <t>3432860</t>
  </si>
  <si>
    <t>3432873</t>
  </si>
  <si>
    <t>3437618</t>
  </si>
  <si>
    <t>3437621</t>
  </si>
  <si>
    <t>3437857</t>
  </si>
  <si>
    <t>3438887</t>
  </si>
  <si>
    <t>3438898</t>
  </si>
  <si>
    <t>3438896</t>
  </si>
  <si>
    <t>3449244</t>
  </si>
  <si>
    <t>3449256</t>
  </si>
  <si>
    <t>3449257</t>
  </si>
  <si>
    <t>3449259</t>
  </si>
  <si>
    <t>3449266</t>
  </si>
  <si>
    <t>3449716</t>
  </si>
  <si>
    <t>3449718</t>
  </si>
  <si>
    <t>3449720</t>
  </si>
  <si>
    <t>3449725</t>
  </si>
  <si>
    <t>3460860</t>
  </si>
  <si>
    <t>3465660</t>
  </si>
  <si>
    <t>3465661</t>
  </si>
  <si>
    <t>3465662</t>
  </si>
  <si>
    <t>3465667</t>
  </si>
  <si>
    <t>3465670</t>
  </si>
  <si>
    <t>3465672</t>
  </si>
  <si>
    <t>3465677</t>
  </si>
  <si>
    <t>3465679</t>
  </si>
  <si>
    <t>3465689</t>
  </si>
  <si>
    <t>3465692</t>
  </si>
  <si>
    <t>3466135</t>
  </si>
  <si>
    <t>3466140</t>
  </si>
  <si>
    <t>3466144</t>
  </si>
  <si>
    <t>3466149</t>
  </si>
  <si>
    <t>3466151</t>
  </si>
  <si>
    <t>3466154</t>
  </si>
  <si>
    <t>3466156</t>
  </si>
  <si>
    <t>3466157</t>
  </si>
  <si>
    <t>3466159</t>
  </si>
  <si>
    <t>3466163</t>
  </si>
  <si>
    <t>3467094</t>
  </si>
  <si>
    <t>3467095</t>
  </si>
  <si>
    <t>3467099</t>
  </si>
  <si>
    <t>3467077</t>
  </si>
  <si>
    <t>3467103</t>
  </si>
  <si>
    <t>3467096</t>
  </si>
  <si>
    <t>3467105</t>
  </si>
  <si>
    <t>3467104</t>
  </si>
  <si>
    <t>3467076</t>
  </si>
  <si>
    <t>3467080</t>
  </si>
  <si>
    <t>3467084</t>
  </si>
  <si>
    <t>3467081</t>
  </si>
  <si>
    <t>3467085</t>
  </si>
  <si>
    <t>3467111</t>
  </si>
  <si>
    <t>3467074</t>
  </si>
  <si>
    <t>3467697</t>
  </si>
  <si>
    <t>3467698</t>
  </si>
  <si>
    <t>3467699</t>
  </si>
  <si>
    <t>3467700</t>
  </si>
  <si>
    <t>3467703</t>
  </si>
  <si>
    <t>3467704</t>
  </si>
  <si>
    <t>3467705</t>
  </si>
  <si>
    <t>3467709</t>
  </si>
  <si>
    <t>3467710</t>
  </si>
  <si>
    <t>3467711</t>
  </si>
  <si>
    <t>3467714</t>
  </si>
  <si>
    <t>3467715</t>
  </si>
  <si>
    <t>3467716</t>
  </si>
  <si>
    <t>3467717</t>
  </si>
  <si>
    <t>3467718</t>
  </si>
  <si>
    <t>3467719</t>
  </si>
  <si>
    <t>3467682</t>
  </si>
  <si>
    <t>3468731</t>
  </si>
  <si>
    <t>3468732</t>
  </si>
  <si>
    <t>3468733</t>
  </si>
  <si>
    <t>3468736</t>
  </si>
  <si>
    <t>3468737</t>
  </si>
  <si>
    <t>3468738</t>
  </si>
  <si>
    <t>3468740</t>
  </si>
  <si>
    <t>3468741</t>
  </si>
  <si>
    <t>3468743</t>
  </si>
  <si>
    <t>3468742</t>
  </si>
  <si>
    <t>3468745</t>
  </si>
  <si>
    <t>3468746</t>
  </si>
  <si>
    <t>3468747</t>
  </si>
  <si>
    <t>3468748</t>
  </si>
  <si>
    <t>3468749</t>
  </si>
  <si>
    <t>3469710</t>
  </si>
  <si>
    <t>3469711</t>
  </si>
  <si>
    <t>3469712</t>
  </si>
  <si>
    <t>3469713</t>
  </si>
  <si>
    <t>3469715</t>
  </si>
  <si>
    <t>3469732</t>
  </si>
  <si>
    <t>3469733</t>
  </si>
  <si>
    <t>3469734</t>
  </si>
  <si>
    <t>3469738</t>
  </si>
  <si>
    <t>3469739</t>
  </si>
  <si>
    <t>3469756</t>
  </si>
  <si>
    <t>3469747</t>
  </si>
  <si>
    <t>3469748</t>
  </si>
  <si>
    <t>3469749</t>
  </si>
  <si>
    <t>3469759</t>
  </si>
  <si>
    <t>3469750</t>
  </si>
  <si>
    <t>3469751</t>
  </si>
  <si>
    <t>3469761</t>
  </si>
  <si>
    <t>3469752</t>
  </si>
  <si>
    <t>3470503</t>
  </si>
  <si>
    <t>3470504</t>
  </si>
  <si>
    <t>3470561</t>
  </si>
  <si>
    <t>3470563</t>
  </si>
  <si>
    <t>3470560</t>
  </si>
  <si>
    <t>3470570</t>
  </si>
  <si>
    <t>3470572</t>
  </si>
  <si>
    <t>3471339</t>
  </si>
  <si>
    <t>3471340</t>
  </si>
  <si>
    <t>3471343</t>
  </si>
  <si>
    <t>3471353</t>
  </si>
  <si>
    <t>3471355</t>
  </si>
  <si>
    <t>3471351</t>
  </si>
  <si>
    <t>3471357</t>
  </si>
  <si>
    <t>3471352</t>
  </si>
  <si>
    <t>3471358</t>
  </si>
  <si>
    <t>3471359</t>
  </si>
  <si>
    <t>3471858</t>
  </si>
  <si>
    <t>3471842</t>
  </si>
  <si>
    <t>3471843</t>
  </si>
  <si>
    <t>3471844</t>
  </si>
  <si>
    <t>3471847</t>
  </si>
  <si>
    <t>3471856</t>
  </si>
  <si>
    <t>3472683</t>
  </si>
  <si>
    <t>3472684</t>
  </si>
  <si>
    <t>3472685</t>
  </si>
  <si>
    <t>3472690</t>
  </si>
  <si>
    <t>3472691</t>
  </si>
  <si>
    <t>3472692</t>
  </si>
  <si>
    <t>3472701</t>
  </si>
  <si>
    <t>3472702</t>
  </si>
  <si>
    <t>3472703</t>
  </si>
  <si>
    <t>3472705</t>
  </si>
  <si>
    <t>3472707</t>
  </si>
  <si>
    <t>3474881</t>
  </si>
  <si>
    <t>3474883</t>
  </si>
  <si>
    <t>3474884</t>
  </si>
  <si>
    <t>3474887</t>
  </si>
  <si>
    <t>3474890</t>
  </si>
  <si>
    <t>3474893</t>
  </si>
  <si>
    <t>3474895</t>
  </si>
  <si>
    <t>3474896</t>
  </si>
  <si>
    <t>3474897</t>
  </si>
  <si>
    <t>3474900</t>
  </si>
  <si>
    <t>3477544</t>
  </si>
  <si>
    <t>3477546</t>
  </si>
  <si>
    <t>3477547</t>
  </si>
  <si>
    <t>3477575</t>
  </si>
  <si>
    <t>3477550</t>
  </si>
  <si>
    <t>3477551</t>
  </si>
  <si>
    <t>3477552</t>
  </si>
  <si>
    <t>3477554</t>
  </si>
  <si>
    <t>3477555</t>
  </si>
  <si>
    <t>3477557</t>
  </si>
  <si>
    <t>3477558</t>
  </si>
  <si>
    <t>3477577</t>
  </si>
  <si>
    <t>3477576</t>
  </si>
  <si>
    <t>3477562</t>
  </si>
  <si>
    <t>3477566</t>
  </si>
  <si>
    <t>3477567</t>
  </si>
  <si>
    <t>3477568</t>
  </si>
  <si>
    <t>3477569</t>
  </si>
  <si>
    <t>3477570</t>
  </si>
  <si>
    <t>3477529</t>
  </si>
  <si>
    <t>3477530</t>
  </si>
  <si>
    <t>SEP-14</t>
  </si>
  <si>
    <t>PO:0009/DJJ13GEOA020059</t>
  </si>
  <si>
    <t>2561458</t>
  </si>
  <si>
    <t>TXS-HOUSTON-PRINTER</t>
  </si>
  <si>
    <t>3457976</t>
  </si>
  <si>
    <t>15JPSS18F00000360</t>
  </si>
  <si>
    <t>3461311</t>
  </si>
  <si>
    <t>15JPSS18F00000435</t>
  </si>
  <si>
    <t>3325842</t>
  </si>
  <si>
    <t>3471452</t>
  </si>
  <si>
    <t>3456028</t>
  </si>
  <si>
    <t>3456094</t>
  </si>
  <si>
    <t>3456095</t>
  </si>
  <si>
    <t>4714535-TRADEIN-FUNDS</t>
  </si>
  <si>
    <t>Hampton, Charles D. Jr.</t>
  </si>
  <si>
    <t>JUL-13</t>
  </si>
  <si>
    <t>DJJ1901-0026</t>
  </si>
  <si>
    <t>72</t>
  </si>
  <si>
    <t>AUG-13</t>
  </si>
  <si>
    <t>Systematic Shipment</t>
  </si>
  <si>
    <t>A2D207194</t>
  </si>
  <si>
    <t>140L3718F0137</t>
  </si>
  <si>
    <t>DEC-17</t>
  </si>
  <si>
    <t>National Gallery of Art</t>
  </si>
  <si>
    <t>NGA-17-GWAC-1618GC</t>
  </si>
  <si>
    <t>WILLIAMS, KELLY</t>
  </si>
  <si>
    <t>FEB-09</t>
  </si>
  <si>
    <t>1020815</t>
  </si>
  <si>
    <t>1626663</t>
  </si>
  <si>
    <t>Milcorp</t>
  </si>
  <si>
    <t>POW14-0174</t>
  </si>
  <si>
    <t>Federal Civilian Team 1 - House</t>
  </si>
  <si>
    <t>Pearson, Kevin P</t>
  </si>
  <si>
    <t>JUN-14</t>
  </si>
  <si>
    <t>1920148</t>
  </si>
  <si>
    <t>2497472</t>
  </si>
  <si>
    <t>MASI0-MAT0008008</t>
  </si>
  <si>
    <t>MASI0-MAT0008178</t>
  </si>
  <si>
    <t>MASI0-MAT0012698</t>
  </si>
  <si>
    <t>1CDATA-15-B-0015_012</t>
  </si>
  <si>
    <t>Federal Civilian Team 1 - Williams</t>
  </si>
  <si>
    <t>Hlavaty, Alexander (Alex)</t>
  </si>
  <si>
    <t>JAN-13</t>
  </si>
  <si>
    <t>WWTAS</t>
  </si>
  <si>
    <t>66592</t>
  </si>
  <si>
    <t>U.S. Department of Agriculture - DC</t>
  </si>
  <si>
    <t>2119721</t>
  </si>
  <si>
    <t>39977P</t>
  </si>
  <si>
    <t>70881/A</t>
  </si>
  <si>
    <t>3038137</t>
  </si>
  <si>
    <t>USDA Client Technology Services</t>
  </si>
  <si>
    <t>AG-3144-P-17-0052</t>
  </si>
  <si>
    <t>3073238</t>
  </si>
  <si>
    <t>Federal Civilian Team 2 - Miller</t>
  </si>
  <si>
    <t>MAR-14</t>
  </si>
  <si>
    <t>1885438</t>
  </si>
  <si>
    <t>2462508</t>
  </si>
  <si>
    <t>MAY-14</t>
  </si>
  <si>
    <t>4101307040</t>
  </si>
  <si>
    <t>2468657</t>
  </si>
  <si>
    <t>Federal DoD Health - Fairley</t>
  </si>
  <si>
    <t>Fairley, Heather C</t>
  </si>
  <si>
    <t>IRVIN, AMBER THERESE</t>
  </si>
  <si>
    <t>Walter Reed National Military Medical Center</t>
  </si>
  <si>
    <t>Z0I1930-01</t>
  </si>
  <si>
    <t>SPAWAR ATLANTIC - CHARLESTON, SC</t>
  </si>
  <si>
    <t>0091</t>
  </si>
  <si>
    <t>3411751</t>
  </si>
  <si>
    <t>3411750</t>
  </si>
  <si>
    <t>Federal DoD Health - Martinez</t>
  </si>
  <si>
    <t>WRIGHT, JORDAN E</t>
  </si>
  <si>
    <t>USAMITC</t>
  </si>
  <si>
    <t>ZW86</t>
  </si>
  <si>
    <t>2663055</t>
  </si>
  <si>
    <t>WILSON, TODD</t>
  </si>
  <si>
    <t>US ARMY CORPS OF ENGINEERS</t>
  </si>
  <si>
    <t>2848867</t>
  </si>
  <si>
    <t>Naval Hospital Camp Pendleton</t>
  </si>
  <si>
    <t>N68836-18-P-0822</t>
  </si>
  <si>
    <t>Regional Health Command-Atlantic (RHC-A)</t>
  </si>
  <si>
    <t>W91YTZ18F0071</t>
  </si>
  <si>
    <t>3405111</t>
  </si>
  <si>
    <t>Federal DoD Health - Miles</t>
  </si>
  <si>
    <t>Miles, Laura Lee (Laura)</t>
  </si>
  <si>
    <t>SLAYBACK, ASHLEE J</t>
  </si>
  <si>
    <t>WWT0006</t>
  </si>
  <si>
    <t>3097625</t>
  </si>
  <si>
    <t>Fort Belvoir Community Hospital</t>
  </si>
  <si>
    <t>W912DY17F0281</t>
  </si>
  <si>
    <t>Verizon WITS 3</t>
  </si>
  <si>
    <t>ZRI1641-01</t>
  </si>
  <si>
    <t>ZSA1735-01</t>
  </si>
  <si>
    <t>ROSE, MARY H</t>
  </si>
  <si>
    <t>Department of Health and Human Services</t>
  </si>
  <si>
    <t>JAN-17</t>
  </si>
  <si>
    <t>HHSP233201400018W</t>
  </si>
  <si>
    <t>2441362</t>
  </si>
  <si>
    <t>SQ003120</t>
  </si>
  <si>
    <t>3404317</t>
  </si>
  <si>
    <t>MAINTENANCE</t>
  </si>
  <si>
    <t>VA69D-14-F-4405/695C80559</t>
  </si>
  <si>
    <t>06</t>
  </si>
  <si>
    <t>3382515</t>
  </si>
  <si>
    <t>NJVC, LLC</t>
  </si>
  <si>
    <t>11846</t>
  </si>
  <si>
    <t>2864975</t>
  </si>
  <si>
    <t>12004</t>
  </si>
  <si>
    <t>2932211</t>
  </si>
  <si>
    <t>0193796</t>
  </si>
  <si>
    <t>2999159</t>
  </si>
  <si>
    <t>General Dynamics Gov't Systems Corp.</t>
  </si>
  <si>
    <t>07ESM879229</t>
  </si>
  <si>
    <t>Channel Default GP%: .084</t>
  </si>
  <si>
    <t>07ESM965622</t>
  </si>
  <si>
    <t>Defense Intelligence Agency</t>
  </si>
  <si>
    <t>HHM402-16-F-0084</t>
  </si>
  <si>
    <t>3276495</t>
  </si>
  <si>
    <t>HM157517F0247</t>
  </si>
  <si>
    <t>4354270</t>
  </si>
  <si>
    <t>4201817397</t>
  </si>
  <si>
    <t>3412885</t>
  </si>
  <si>
    <t>3329G</t>
  </si>
  <si>
    <t>2724760</t>
  </si>
  <si>
    <t>P000024486</t>
  </si>
  <si>
    <t>TASC</t>
  </si>
  <si>
    <t>RQ-51657</t>
  </si>
  <si>
    <t>2810134</t>
  </si>
  <si>
    <t>Federal Intel - Davis Aerospace</t>
  </si>
  <si>
    <t>4500242088</t>
  </si>
  <si>
    <t>Cloud Broker AmazonPO August</t>
  </si>
  <si>
    <t>3396370</t>
  </si>
  <si>
    <t>Cloud Broker AmazonPO June</t>
  </si>
  <si>
    <t>3342921</t>
  </si>
  <si>
    <t>Cloud Broker Cisco PO December</t>
  </si>
  <si>
    <t>3464671</t>
  </si>
  <si>
    <t>Cloud Broker Cisco PO July</t>
  </si>
  <si>
    <t>3370505</t>
  </si>
  <si>
    <t>Federal Intel - Davis Pilsner</t>
  </si>
  <si>
    <t>AT&amp;T Government Solutions, Inc</t>
  </si>
  <si>
    <t>0000002889</t>
  </si>
  <si>
    <t>7000335266</t>
  </si>
  <si>
    <t>8200195375</t>
  </si>
  <si>
    <t>Federal Intel - Davis Pilsner Boeing</t>
  </si>
  <si>
    <t>Boeing</t>
  </si>
  <si>
    <t>1105944479</t>
  </si>
  <si>
    <t>3478307</t>
  </si>
  <si>
    <t>per Ops, reached out to Dell for ship dates - pushing to be conservative</t>
  </si>
  <si>
    <t>56586337</t>
  </si>
  <si>
    <t>3426836</t>
  </si>
  <si>
    <t>56594953</t>
  </si>
  <si>
    <t>56611330</t>
  </si>
  <si>
    <t>3326333</t>
  </si>
  <si>
    <t>56760254</t>
  </si>
  <si>
    <t>HPE843986</t>
  </si>
  <si>
    <t>3467851</t>
  </si>
  <si>
    <t>Federal Intel - Moran</t>
  </si>
  <si>
    <t>Moran, Francis (Fran)</t>
  </si>
  <si>
    <t>Silicon Graphics International (SGI)</t>
  </si>
  <si>
    <t>30153500</t>
  </si>
  <si>
    <t>2788118</t>
  </si>
  <si>
    <t>3462032</t>
  </si>
  <si>
    <t>HARTRICH, MARY</t>
  </si>
  <si>
    <t>Force Protection, Inc</t>
  </si>
  <si>
    <t>DEC-14</t>
  </si>
  <si>
    <t>84407</t>
  </si>
  <si>
    <t>1765197</t>
  </si>
  <si>
    <t>1782290</t>
  </si>
  <si>
    <t>1782766</t>
  </si>
  <si>
    <t>Arma Global Corporation</t>
  </si>
  <si>
    <t>2167088</t>
  </si>
  <si>
    <t>3477</t>
  </si>
  <si>
    <t>CHAMBERS, WESLEY P (WES)</t>
  </si>
  <si>
    <t>2053237</t>
  </si>
  <si>
    <t>Seneca Telecommunications LLC</t>
  </si>
  <si>
    <t>310000227</t>
  </si>
  <si>
    <t>2904280</t>
  </si>
  <si>
    <t>29940P</t>
  </si>
  <si>
    <t>PO0041561</t>
  </si>
  <si>
    <t>Belcom UK LTD</t>
  </si>
  <si>
    <t>13414</t>
  </si>
  <si>
    <t>13415</t>
  </si>
  <si>
    <t>13416</t>
  </si>
  <si>
    <t>13417</t>
  </si>
  <si>
    <t>4PX00085DW</t>
  </si>
  <si>
    <t>Department of Defense-Education Activity-Europe</t>
  </si>
  <si>
    <t>JAN-12</t>
  </si>
  <si>
    <t>9Y08</t>
  </si>
  <si>
    <t>09</t>
  </si>
  <si>
    <t>2060719</t>
  </si>
  <si>
    <t>FA558718F0172</t>
  </si>
  <si>
    <t>FA558718F0174</t>
  </si>
  <si>
    <t>AIT Engineering</t>
  </si>
  <si>
    <t>AIT-5002</t>
  </si>
  <si>
    <t>Criterion Critical Systems, Inc.</t>
  </si>
  <si>
    <t>1291</t>
  </si>
  <si>
    <t>Channel Default GP%: .09</t>
  </si>
  <si>
    <t>ID Technologies</t>
  </si>
  <si>
    <t>0207462</t>
  </si>
  <si>
    <t>3407353</t>
  </si>
  <si>
    <t>Army Analytics Group</t>
  </si>
  <si>
    <t>4710488</t>
  </si>
  <si>
    <t>3394166</t>
  </si>
  <si>
    <t>Responsive Communication Services, Inc.</t>
  </si>
  <si>
    <t>0418993198</t>
  </si>
  <si>
    <t>3306073</t>
  </si>
  <si>
    <t>0718993237</t>
  </si>
  <si>
    <t>3453663</t>
  </si>
  <si>
    <t>Puget Sound Naval Shipyard</t>
  </si>
  <si>
    <t>47QDCC18M7X0D</t>
  </si>
  <si>
    <t>3337547</t>
  </si>
  <si>
    <t>HC102817F0344</t>
  </si>
  <si>
    <t>HC102817F0345</t>
  </si>
  <si>
    <t>United States Marine Corps</t>
  </si>
  <si>
    <t>M6890917P7650</t>
  </si>
  <si>
    <t>Nevada Army National Guard</t>
  </si>
  <si>
    <t>W9124X18F0030</t>
  </si>
  <si>
    <t>3398032</t>
  </si>
  <si>
    <t>California Army National Guard</t>
  </si>
  <si>
    <t>W912LA18F0045</t>
  </si>
  <si>
    <t>3410084</t>
  </si>
  <si>
    <t>Army Contracting Command - Aberdeen (ACC-APG)</t>
  </si>
  <si>
    <t>W91CRB18F0359</t>
  </si>
  <si>
    <t>3404797</t>
  </si>
  <si>
    <t>Federal VA - Conroy</t>
  </si>
  <si>
    <t>Conroy, Courtney</t>
  </si>
  <si>
    <t>Systems Made Simple, Inc.</t>
  </si>
  <si>
    <t>NOV-14</t>
  </si>
  <si>
    <t>PO-0001145</t>
  </si>
  <si>
    <t>2586681</t>
  </si>
  <si>
    <t>JAN-15</t>
  </si>
  <si>
    <t>116-Q90396</t>
  </si>
  <si>
    <t>116S86561</t>
  </si>
  <si>
    <t>3389350</t>
  </si>
  <si>
    <t>ECPO2824</t>
  </si>
  <si>
    <t>3080491</t>
  </si>
  <si>
    <t>SQ003093</t>
  </si>
  <si>
    <t>3382517</t>
  </si>
  <si>
    <t>Federal VA - Elzein</t>
  </si>
  <si>
    <t>SQ000602</t>
  </si>
  <si>
    <t>2561598</t>
  </si>
  <si>
    <t>Federal VA - Hartman</t>
  </si>
  <si>
    <t>Hartman, Scot D</t>
  </si>
  <si>
    <t>Veterans Administration Medical Center</t>
  </si>
  <si>
    <t>Biederman, Brian R</t>
  </si>
  <si>
    <t>SEP-13</t>
  </si>
  <si>
    <t>605-A30200 VA262-13-F-6071</t>
  </si>
  <si>
    <t>Channel Default GP%: .164</t>
  </si>
  <si>
    <t>691-A30294 VA262-13-F-6061</t>
  </si>
  <si>
    <t>2366659</t>
  </si>
  <si>
    <t>Federal VA - Heironimus</t>
  </si>
  <si>
    <t>Heironimus, Edward Lewis (Ed)</t>
  </si>
  <si>
    <t>Department of Veterans Affairs Medical Center</t>
  </si>
  <si>
    <t>11921</t>
  </si>
  <si>
    <t>3464613</t>
  </si>
  <si>
    <t>JUN-19</t>
  </si>
  <si>
    <t>W912D119F0039</t>
  </si>
  <si>
    <t>3464751</t>
  </si>
  <si>
    <t>3464762</t>
  </si>
  <si>
    <t>3464798</t>
  </si>
  <si>
    <t>3464799</t>
  </si>
  <si>
    <t>ALASKA ARMY NATIONAL GUARD</t>
  </si>
  <si>
    <t>DEC-19</t>
  </si>
  <si>
    <t>W91ZRU-19-R-0002_Cisco SME</t>
  </si>
  <si>
    <t>3465227</t>
  </si>
  <si>
    <t>Knight Point Systems, LLC</t>
  </si>
  <si>
    <t>MAY-20</t>
  </si>
  <si>
    <t>02000-WWT-09092017</t>
  </si>
  <si>
    <t>3172736</t>
  </si>
  <si>
    <t>APR-19</t>
  </si>
  <si>
    <t>Letterkenny Army Depot</t>
  </si>
  <si>
    <t>W911N219F0114</t>
  </si>
  <si>
    <t>3440017</t>
  </si>
  <si>
    <t>30041020</t>
  </si>
  <si>
    <t>2779737</t>
  </si>
  <si>
    <t>P000064594</t>
  </si>
  <si>
    <t>3472891</t>
  </si>
  <si>
    <t>MAY-19</t>
  </si>
  <si>
    <t>P000064628</t>
  </si>
  <si>
    <t>3477809</t>
  </si>
  <si>
    <t>SEP-20</t>
  </si>
  <si>
    <t>Biometrics Identity Management Agency</t>
  </si>
  <si>
    <t>18-01257</t>
  </si>
  <si>
    <t>3398288</t>
  </si>
  <si>
    <t>3462022</t>
  </si>
  <si>
    <t>Georgia Army National Guard</t>
  </si>
  <si>
    <t>SEP-19</t>
  </si>
  <si>
    <t>W912JM18F0072</t>
  </si>
  <si>
    <t>W912LP18F0072</t>
  </si>
  <si>
    <t>3408169</t>
  </si>
  <si>
    <t>C-KCH00604</t>
  </si>
  <si>
    <t>3400240</t>
  </si>
  <si>
    <t>C-RK000627</t>
  </si>
  <si>
    <t>3380161</t>
  </si>
  <si>
    <t>NOV-19</t>
  </si>
  <si>
    <t>260269</t>
  </si>
  <si>
    <t>3250008</t>
  </si>
  <si>
    <t>260271</t>
  </si>
  <si>
    <t>3250007</t>
  </si>
  <si>
    <t>260648</t>
  </si>
  <si>
    <t>3302805</t>
  </si>
  <si>
    <t>DEC-20</t>
  </si>
  <si>
    <t>3462409</t>
  </si>
  <si>
    <t>JAN-20</t>
  </si>
  <si>
    <t>transacted on OPR?</t>
  </si>
  <si>
    <t>36057P</t>
  </si>
  <si>
    <t>3170796</t>
  </si>
  <si>
    <t>U.S. Commodity Futures Trading Commission</t>
  </si>
  <si>
    <t>9523ZY-17-F-ODT0201</t>
  </si>
  <si>
    <t>3166315</t>
  </si>
  <si>
    <t>Federal Bureau of Prisons</t>
  </si>
  <si>
    <t>DJBP0700NAS158</t>
  </si>
  <si>
    <t>3182376</t>
  </si>
  <si>
    <t>CounterTrade Products, Inc.</t>
  </si>
  <si>
    <t>B-431266-01</t>
  </si>
  <si>
    <t>3407958</t>
  </si>
  <si>
    <t>3437587</t>
  </si>
  <si>
    <t>3440976</t>
  </si>
  <si>
    <t>15JPSS18FPZM00009</t>
  </si>
  <si>
    <t>3383234</t>
  </si>
  <si>
    <t>3416792</t>
  </si>
  <si>
    <t>3462039</t>
  </si>
  <si>
    <t>3470565</t>
  </si>
  <si>
    <t>3470558</t>
  </si>
  <si>
    <t>3470575</t>
  </si>
  <si>
    <t>3470574</t>
  </si>
  <si>
    <t>3470566</t>
  </si>
  <si>
    <t>15JPSS18FPZM00114</t>
  </si>
  <si>
    <t>3401308</t>
  </si>
  <si>
    <t>15JPSS18FPZM00124</t>
  </si>
  <si>
    <t>3363390</t>
  </si>
  <si>
    <t>15JPSS18FPZM00126</t>
  </si>
  <si>
    <t>3363397</t>
  </si>
  <si>
    <t>DJJ2630-0009</t>
  </si>
  <si>
    <t>2988427</t>
  </si>
  <si>
    <t>2988230</t>
  </si>
  <si>
    <t>DJJ2630-0025</t>
  </si>
  <si>
    <t>3205198</t>
  </si>
  <si>
    <t>15JPSS18F00000363</t>
  </si>
  <si>
    <t>3306456</t>
  </si>
  <si>
    <t>15JPSS18F00000601</t>
  </si>
  <si>
    <t>3372937</t>
  </si>
  <si>
    <t>3444432</t>
  </si>
  <si>
    <t>15JPSS18F00000757</t>
  </si>
  <si>
    <t>3405104</t>
  </si>
  <si>
    <t>3398983</t>
  </si>
  <si>
    <t>3409266</t>
  </si>
  <si>
    <t>3409789</t>
  </si>
  <si>
    <t>3413537</t>
  </si>
  <si>
    <t>3413614</t>
  </si>
  <si>
    <t>3437576</t>
  </si>
  <si>
    <t>3445441</t>
  </si>
  <si>
    <t>3460260</t>
  </si>
  <si>
    <t>3340916</t>
  </si>
  <si>
    <t>AUG-19</t>
  </si>
  <si>
    <t>PM10001551</t>
  </si>
  <si>
    <t>3214631</t>
  </si>
  <si>
    <t>3479009</t>
  </si>
  <si>
    <t>R-00386209</t>
  </si>
  <si>
    <t>JUL-19</t>
  </si>
  <si>
    <t>Wave 1 Overshipment Parts</t>
  </si>
  <si>
    <t>3458440</t>
  </si>
  <si>
    <t>3461251</t>
  </si>
  <si>
    <t>3458439</t>
  </si>
  <si>
    <t>1CDATA-15-B-0015_004</t>
  </si>
  <si>
    <t>2860090</t>
  </si>
  <si>
    <t>15JCRM18F00000067</t>
  </si>
  <si>
    <t>3336608</t>
  </si>
  <si>
    <t>ZOH1930-01</t>
  </si>
  <si>
    <t>USNS Comfort</t>
  </si>
  <si>
    <t>ZW21</t>
  </si>
  <si>
    <t>2987089</t>
  </si>
  <si>
    <t>0094- XSMALL</t>
  </si>
  <si>
    <t>Irwin Army Community Hospital</t>
  </si>
  <si>
    <t>1G03</t>
  </si>
  <si>
    <t>2973961</t>
  </si>
  <si>
    <t>HUGHES, ANGELA</t>
  </si>
  <si>
    <t>ZWA2</t>
  </si>
  <si>
    <t>2717219</t>
  </si>
  <si>
    <t>OCT-19</t>
  </si>
  <si>
    <t>ZW23</t>
  </si>
  <si>
    <t>2988165</t>
  </si>
  <si>
    <t>P000040051</t>
  </si>
  <si>
    <t>3119477</t>
  </si>
  <si>
    <t>5500006995</t>
  </si>
  <si>
    <t>3467602</t>
  </si>
  <si>
    <t>3411698</t>
  </si>
  <si>
    <t>3411203</t>
  </si>
  <si>
    <t>3465795</t>
  </si>
  <si>
    <t>MASI0-MAT0005707</t>
  </si>
  <si>
    <t>3067558</t>
  </si>
  <si>
    <t>PO0041452</t>
  </si>
  <si>
    <t>3407720</t>
  </si>
  <si>
    <t>Clearshark, LLC</t>
  </si>
  <si>
    <t>PO-9569</t>
  </si>
  <si>
    <t>3358808</t>
  </si>
  <si>
    <t>3404263</t>
  </si>
  <si>
    <t>C-SS000821</t>
  </si>
  <si>
    <t>3183595</t>
  </si>
  <si>
    <t>PO0032433</t>
  </si>
  <si>
    <t>3182110</t>
  </si>
  <si>
    <t>PO0039370</t>
  </si>
  <si>
    <t>3370561</t>
  </si>
  <si>
    <t>3295069</t>
  </si>
  <si>
    <t>OCT-20</t>
  </si>
  <si>
    <t>EX93000255</t>
  </si>
  <si>
    <t>2984025</t>
  </si>
  <si>
    <t>EX93000259</t>
  </si>
  <si>
    <t>2984010</t>
  </si>
  <si>
    <t>79157</t>
  </si>
  <si>
    <t>3246045</t>
  </si>
  <si>
    <t>C4PS-18039-0484</t>
  </si>
  <si>
    <t>3264000</t>
  </si>
  <si>
    <t>Epoch Concepts, LLC</t>
  </si>
  <si>
    <t>ECPO4545</t>
  </si>
  <si>
    <t>3397919</t>
  </si>
  <si>
    <t>VA69D-14-F-4405/695C70512</t>
  </si>
  <si>
    <t>3228253</t>
  </si>
  <si>
    <t>Revenue</t>
  </si>
  <si>
    <t>Cost</t>
  </si>
  <si>
    <t>GP</t>
  </si>
  <si>
    <t>GP %</t>
  </si>
  <si>
    <t>Dist Cost</t>
  </si>
  <si>
    <t>Avg Cost Variance</t>
  </si>
  <si>
    <t>Federal Air Force</t>
  </si>
  <si>
    <t>Federal Air Force - Barnes</t>
  </si>
  <si>
    <t>Molly Fienup</t>
  </si>
  <si>
    <t>Tracewell Systems, Inc.</t>
  </si>
  <si>
    <t>Barnes, Joseph (Joe)</t>
  </si>
  <si>
    <t>PANDOLFO, KRISTIN L</t>
  </si>
  <si>
    <t>5256597</t>
  </si>
  <si>
    <t>076845-00</t>
  </si>
  <si>
    <t>8198898</t>
  </si>
  <si>
    <t>3464929</t>
  </si>
  <si>
    <t>01.1456.40000.799</t>
  </si>
  <si>
    <t>Maxwell Air Force Base</t>
  </si>
  <si>
    <t>ROWE, LAURA</t>
  </si>
  <si>
    <t>Miller, Lindsey Marie (Lindsey)</t>
  </si>
  <si>
    <t>5255946</t>
  </si>
  <si>
    <t>CC4848860</t>
  </si>
  <si>
    <t>8161711</t>
  </si>
  <si>
    <t>3465201</t>
  </si>
  <si>
    <t>4848860.3</t>
  </si>
  <si>
    <t>5256410</t>
  </si>
  <si>
    <t>Noble Supply &amp; Logistics</t>
  </si>
  <si>
    <t>5258139</t>
  </si>
  <si>
    <t>P1262532</t>
  </si>
  <si>
    <t>8202011</t>
  </si>
  <si>
    <t>3479653</t>
  </si>
  <si>
    <t>4786813.5</t>
  </si>
  <si>
    <t>Federal Air Force – Linenberger</t>
  </si>
  <si>
    <t>DFAS Limestone</t>
  </si>
  <si>
    <t>Langley Air Force Base</t>
  </si>
  <si>
    <t>Linenberger, Keith</t>
  </si>
  <si>
    <t>WALTERS, KATHERINE MARY (KATE)</t>
  </si>
  <si>
    <t>5254859</t>
  </si>
  <si>
    <t>FA703718F1087</t>
  </si>
  <si>
    <t>8180539</t>
  </si>
  <si>
    <t>3285425</t>
  </si>
  <si>
    <t>4854063.2</t>
  </si>
  <si>
    <t>3401515</t>
  </si>
  <si>
    <t>3337030</t>
  </si>
  <si>
    <t>Lackland Air Force Base</t>
  </si>
  <si>
    <t>5203672</t>
  </si>
  <si>
    <t>FA7037-18-F-1094</t>
  </si>
  <si>
    <t>7985217</t>
  </si>
  <si>
    <t>3397819</t>
  </si>
  <si>
    <t>Federal Air Force - Nash</t>
  </si>
  <si>
    <t>Nash, Hayes W.</t>
  </si>
  <si>
    <t>5256594</t>
  </si>
  <si>
    <t>07ESM1069756</t>
  </si>
  <si>
    <t>8185904</t>
  </si>
  <si>
    <t>3471836</t>
  </si>
  <si>
    <t>4850123.5</t>
  </si>
  <si>
    <t>5258039</t>
  </si>
  <si>
    <t>Peterson Air Force Base</t>
  </si>
  <si>
    <t>5256187</t>
  </si>
  <si>
    <t>19-034</t>
  </si>
  <si>
    <t>8130365</t>
  </si>
  <si>
    <t>3453759</t>
  </si>
  <si>
    <t>4838345.2</t>
  </si>
  <si>
    <t>Braxton Technologies</t>
  </si>
  <si>
    <t>5257115</t>
  </si>
  <si>
    <t>20190122VN</t>
  </si>
  <si>
    <t>8198307</t>
  </si>
  <si>
    <t>3478692</t>
  </si>
  <si>
    <t>4849316.5</t>
  </si>
  <si>
    <t>5257642</t>
  </si>
  <si>
    <t>InDyne Incorporated</t>
  </si>
  <si>
    <t>5257144</t>
  </si>
  <si>
    <t>F19-0889</t>
  </si>
  <si>
    <t>8186877</t>
  </si>
  <si>
    <t>3472252</t>
  </si>
  <si>
    <t>4763975.6</t>
  </si>
  <si>
    <t>3472257</t>
  </si>
  <si>
    <t>5258382</t>
  </si>
  <si>
    <t>5256016</t>
  </si>
  <si>
    <t>FA251719FA002</t>
  </si>
  <si>
    <t>8153778</t>
  </si>
  <si>
    <t>3463167</t>
  </si>
  <si>
    <t>4829030.2</t>
  </si>
  <si>
    <t>5254986</t>
  </si>
  <si>
    <t>Luke Air Force Base</t>
  </si>
  <si>
    <t>5254968</t>
  </si>
  <si>
    <t>FA488718F0185 P00004</t>
  </si>
  <si>
    <t>8186366</t>
  </si>
  <si>
    <t>3472096</t>
  </si>
  <si>
    <t>4784705.3</t>
  </si>
  <si>
    <t>5256063</t>
  </si>
  <si>
    <t>P000055878</t>
  </si>
  <si>
    <t>7904986</t>
  </si>
  <si>
    <t>3357761</t>
  </si>
  <si>
    <t>4704844.3</t>
  </si>
  <si>
    <t>Federal Air Force - Pelache</t>
  </si>
  <si>
    <t>Bowhead Operations &amp; Maintenance Solutions, LLC</t>
  </si>
  <si>
    <t>Pelache, Roberto Junior</t>
  </si>
  <si>
    <t>5255969</t>
  </si>
  <si>
    <t>10840000800</t>
  </si>
  <si>
    <t>8139713</t>
  </si>
  <si>
    <t>3460585</t>
  </si>
  <si>
    <t>4848377.5</t>
  </si>
  <si>
    <t>5255166</t>
  </si>
  <si>
    <t>5256621</t>
  </si>
  <si>
    <t>3100</t>
  </si>
  <si>
    <t>8183881</t>
  </si>
  <si>
    <t>3471213</t>
  </si>
  <si>
    <t>4855225.4</t>
  </si>
  <si>
    <t>5258579</t>
  </si>
  <si>
    <t>5255450</t>
  </si>
  <si>
    <t>3101</t>
  </si>
  <si>
    <t>5256234</t>
  </si>
  <si>
    <t>3102</t>
  </si>
  <si>
    <t>5256029</t>
  </si>
  <si>
    <t>3103</t>
  </si>
  <si>
    <t>5255454</t>
  </si>
  <si>
    <t>5256051</t>
  </si>
  <si>
    <t>CC221396</t>
  </si>
  <si>
    <t>8191739</t>
  </si>
  <si>
    <t>3475281</t>
  </si>
  <si>
    <t>4864836.5</t>
  </si>
  <si>
    <t>5256299</t>
  </si>
  <si>
    <t>5255193</t>
  </si>
  <si>
    <t>CC221397</t>
  </si>
  <si>
    <t>8191488</t>
  </si>
  <si>
    <t>3474929</t>
  </si>
  <si>
    <t>4864242.5</t>
  </si>
  <si>
    <t>5255935</t>
  </si>
  <si>
    <t>Randolph AFB</t>
  </si>
  <si>
    <t>5256153</t>
  </si>
  <si>
    <t>CC4844258</t>
  </si>
  <si>
    <t>8130605</t>
  </si>
  <si>
    <t>3453865</t>
  </si>
  <si>
    <t>4844258.3</t>
  </si>
  <si>
    <t>5254973</t>
  </si>
  <si>
    <t>CC4860464</t>
  </si>
  <si>
    <t>8192089</t>
  </si>
  <si>
    <t>3476906</t>
  </si>
  <si>
    <t>4860464.4</t>
  </si>
  <si>
    <t>Little Rock AFB</t>
  </si>
  <si>
    <t>5257012</t>
  </si>
  <si>
    <t>CC4870377</t>
  </si>
  <si>
    <t>8198821</t>
  </si>
  <si>
    <t>3478861</t>
  </si>
  <si>
    <t>4870377.3</t>
  </si>
  <si>
    <t>5258451</t>
  </si>
  <si>
    <t>Federal Air Force - Pinon</t>
  </si>
  <si>
    <t>Wright Patterson Air Force Base</t>
  </si>
  <si>
    <t>Pinon, Vincent L II (Vince)</t>
  </si>
  <si>
    <t>5256085</t>
  </si>
  <si>
    <t>0001</t>
  </si>
  <si>
    <t>8193698</t>
  </si>
  <si>
    <t>3477520</t>
  </si>
  <si>
    <t>4843458.8</t>
  </si>
  <si>
    <t>5256839</t>
  </si>
  <si>
    <t>3600</t>
  </si>
  <si>
    <t>8184572</t>
  </si>
  <si>
    <t>3471463</t>
  </si>
  <si>
    <t>4813352.7</t>
  </si>
  <si>
    <t>5256433</t>
  </si>
  <si>
    <t>3471462</t>
  </si>
  <si>
    <t>5258583</t>
  </si>
  <si>
    <t>3471461</t>
  </si>
  <si>
    <t>GERINGER, JOHN E</t>
  </si>
  <si>
    <t>5255342</t>
  </si>
  <si>
    <t>4201879249</t>
  </si>
  <si>
    <t>8146906</t>
  </si>
  <si>
    <t>3461974</t>
  </si>
  <si>
    <t>4841705.2</t>
  </si>
  <si>
    <t>Frequentis, Inc</t>
  </si>
  <si>
    <t>5257070</t>
  </si>
  <si>
    <t>4500137289</t>
  </si>
  <si>
    <t>8139928</t>
  </si>
  <si>
    <t>3460698</t>
  </si>
  <si>
    <t>4838866.2</t>
  </si>
  <si>
    <t>5255417</t>
  </si>
  <si>
    <t>5256832</t>
  </si>
  <si>
    <t>CC219122</t>
  </si>
  <si>
    <t>8179864</t>
  </si>
  <si>
    <t>3469585</t>
  </si>
  <si>
    <t>4810598.3</t>
  </si>
  <si>
    <t>5257550</t>
  </si>
  <si>
    <t>5255312</t>
  </si>
  <si>
    <t>5258188</t>
  </si>
  <si>
    <t>CC220685</t>
  </si>
  <si>
    <t>8185766</t>
  </si>
  <si>
    <t>3471745</t>
  </si>
  <si>
    <t>4827165.3</t>
  </si>
  <si>
    <t>5256810</t>
  </si>
  <si>
    <t>3471744</t>
  </si>
  <si>
    <t>5258187</t>
  </si>
  <si>
    <t>CC220687</t>
  </si>
  <si>
    <t>8185730</t>
  </si>
  <si>
    <t>3471731</t>
  </si>
  <si>
    <t>4839590.3</t>
  </si>
  <si>
    <t>5256807</t>
  </si>
  <si>
    <t>3471726</t>
  </si>
  <si>
    <t>Tinker Air Force Base</t>
  </si>
  <si>
    <t>5256615</t>
  </si>
  <si>
    <t>CC220956</t>
  </si>
  <si>
    <t>8189264</t>
  </si>
  <si>
    <t>3472805</t>
  </si>
  <si>
    <t>4851556.2</t>
  </si>
  <si>
    <t>5257491</t>
  </si>
  <si>
    <t>Offutt Air Force Base</t>
  </si>
  <si>
    <t>5257498</t>
  </si>
  <si>
    <t>CC221188</t>
  </si>
  <si>
    <t>8201298</t>
  </si>
  <si>
    <t>3479320</t>
  </si>
  <si>
    <t>4856849.2</t>
  </si>
  <si>
    <t>Scott Air Force Base</t>
  </si>
  <si>
    <t>5258102</t>
  </si>
  <si>
    <t>CC4803876</t>
  </si>
  <si>
    <t>8170038</t>
  </si>
  <si>
    <t>3467188</t>
  </si>
  <si>
    <t>4803876.4</t>
  </si>
  <si>
    <t>5255201</t>
  </si>
  <si>
    <t>CC4816132</t>
  </si>
  <si>
    <t>8155402</t>
  </si>
  <si>
    <t>3463379</t>
  </si>
  <si>
    <t>4816132.3</t>
  </si>
  <si>
    <t>5258206</t>
  </si>
  <si>
    <t>CC4824832</t>
  </si>
  <si>
    <t>8131241</t>
  </si>
  <si>
    <t>3454147</t>
  </si>
  <si>
    <t>4824832.4</t>
  </si>
  <si>
    <t>5257104</t>
  </si>
  <si>
    <t>5256049</t>
  </si>
  <si>
    <t>CC4832411</t>
  </si>
  <si>
    <t>8196617</t>
  </si>
  <si>
    <t>3478336</t>
  </si>
  <si>
    <t>4832411.2</t>
  </si>
  <si>
    <t>5255140</t>
  </si>
  <si>
    <t>CC4855660</t>
  </si>
  <si>
    <t>8157561</t>
  </si>
  <si>
    <t>3464210</t>
  </si>
  <si>
    <t>4855660.2</t>
  </si>
  <si>
    <t>5255355</t>
  </si>
  <si>
    <t>CC4859847</t>
  </si>
  <si>
    <t>8174785</t>
  </si>
  <si>
    <t>3468974</t>
  </si>
  <si>
    <t>4859847.5</t>
  </si>
  <si>
    <t>Federal Airforce - Campos</t>
  </si>
  <si>
    <t>Edwards Air Force Base</t>
  </si>
  <si>
    <t>Campos, Roman G</t>
  </si>
  <si>
    <t>5256840</t>
  </si>
  <si>
    <t>FA930118FB104</t>
  </si>
  <si>
    <t>7547949</t>
  </si>
  <si>
    <t>3242533</t>
  </si>
  <si>
    <t>Federal Airforce - King</t>
  </si>
  <si>
    <t>Robins Air Force Base</t>
  </si>
  <si>
    <t>King, Bradley A (Brad)</t>
  </si>
  <si>
    <t>SULLIVAN, GABRIELLE R</t>
  </si>
  <si>
    <t>5256639</t>
  </si>
  <si>
    <t>40862P</t>
  </si>
  <si>
    <t>8008255</t>
  </si>
  <si>
    <t>3407660</t>
  </si>
  <si>
    <t>4786700.3</t>
  </si>
  <si>
    <t>Eglin Air Force Base</t>
  </si>
  <si>
    <t>5255967</t>
  </si>
  <si>
    <t>CC220966</t>
  </si>
  <si>
    <t>8155368</t>
  </si>
  <si>
    <t>3463353</t>
  </si>
  <si>
    <t>4844384.2</t>
  </si>
  <si>
    <t>5255197</t>
  </si>
  <si>
    <t>5255118</t>
  </si>
  <si>
    <t>CC220969</t>
  </si>
  <si>
    <t>8155352</t>
  </si>
  <si>
    <t>3463348</t>
  </si>
  <si>
    <t>4844380.2</t>
  </si>
  <si>
    <t>5255924</t>
  </si>
  <si>
    <t>Patrick Air Force Base</t>
  </si>
  <si>
    <t>5257129</t>
  </si>
  <si>
    <t>CC4820262</t>
  </si>
  <si>
    <t>8129054</t>
  </si>
  <si>
    <t>3452937</t>
  </si>
  <si>
    <t>4820262.4</t>
  </si>
  <si>
    <t>5256230</t>
  </si>
  <si>
    <t>CC4832501</t>
  </si>
  <si>
    <t>8122049</t>
  </si>
  <si>
    <t>3450770</t>
  </si>
  <si>
    <t>4832501.3</t>
  </si>
  <si>
    <t>Sumaria Systems, Inc.</t>
  </si>
  <si>
    <t>Range Generation Next (RGNext)</t>
  </si>
  <si>
    <t>5255084</t>
  </si>
  <si>
    <t>PO00011195</t>
  </si>
  <si>
    <t>8191997</t>
  </si>
  <si>
    <t>3476688</t>
  </si>
  <si>
    <t>4860027.5</t>
  </si>
  <si>
    <t>5256537</t>
  </si>
  <si>
    <t>PO00011269</t>
  </si>
  <si>
    <t>8184573</t>
  </si>
  <si>
    <t>3471476</t>
  </si>
  <si>
    <t>4863537.3</t>
  </si>
  <si>
    <t>5258585</t>
  </si>
  <si>
    <t>SLED HI/Comm</t>
  </si>
  <si>
    <t>Federal Asia Pac DoD - Hicks</t>
  </si>
  <si>
    <t>City and County of Honolulu</t>
  </si>
  <si>
    <t>Hicks, Michael</t>
  </si>
  <si>
    <t>SMITH, DANTE L.</t>
  </si>
  <si>
    <t>5258483</t>
  </si>
  <si>
    <t>DO-DIT-1901524</t>
  </si>
  <si>
    <t>8159344</t>
  </si>
  <si>
    <t>3464615</t>
  </si>
  <si>
    <t>01.1031.40000.799</t>
  </si>
  <si>
    <t>4848690.4</t>
  </si>
  <si>
    <t>Federal Asia Pac DoD - Romero</t>
  </si>
  <si>
    <t>Sherman Technologies LLC</t>
  </si>
  <si>
    <t>Romero, Federico Eugene (Fred)</t>
  </si>
  <si>
    <t>5258513</t>
  </si>
  <si>
    <t>18053-3</t>
  </si>
  <si>
    <t>8171641</t>
  </si>
  <si>
    <t>3467524</t>
  </si>
  <si>
    <t>4849590.4</t>
  </si>
  <si>
    <t>5255603</t>
  </si>
  <si>
    <t>3467525</t>
  </si>
  <si>
    <t>KaiHonua</t>
  </si>
  <si>
    <t>Hickam Air Force Base</t>
  </si>
  <si>
    <t>HORNER, ALIKA A.</t>
  </si>
  <si>
    <t>18KHC00052</t>
  </si>
  <si>
    <t>8201653</t>
  </si>
  <si>
    <t>3479486</t>
  </si>
  <si>
    <t>01.1456.50210.799</t>
  </si>
  <si>
    <t>Federal Asia Pac DOD - Stuckey</t>
  </si>
  <si>
    <t>Osan Airbase</t>
  </si>
  <si>
    <t>Stuckey, Evelyn Maria</t>
  </si>
  <si>
    <t>5256734</t>
  </si>
  <si>
    <t>CC4740762</t>
  </si>
  <si>
    <t>8003878</t>
  </si>
  <si>
    <t>3406349</t>
  </si>
  <si>
    <t>4740762.5</t>
  </si>
  <si>
    <t>Elmendorf AFB</t>
  </si>
  <si>
    <t>5256189</t>
  </si>
  <si>
    <t>FA500018F0036</t>
  </si>
  <si>
    <t>8123750</t>
  </si>
  <si>
    <t>3451496</t>
  </si>
  <si>
    <t>4776252.4</t>
  </si>
  <si>
    <t>5256457</t>
  </si>
  <si>
    <t>Federal DISA ESSII</t>
  </si>
  <si>
    <t>Brush, Gregory (Greg)</t>
  </si>
  <si>
    <t>39969</t>
  </si>
  <si>
    <t>OKC HCP Onboarding Pack</t>
  </si>
  <si>
    <t>01.1826.40000.799</t>
  </si>
  <si>
    <t>unsure removing until talk to megan</t>
  </si>
  <si>
    <t>Federal DOE - SLED</t>
  </si>
  <si>
    <t>State of Hawaii Judiciary</t>
  </si>
  <si>
    <t>Beavers, Bart D</t>
  </si>
  <si>
    <t>TORRES, IRISH (IRISH)</t>
  </si>
  <si>
    <t>5258338</t>
  </si>
  <si>
    <t>A63808</t>
  </si>
  <si>
    <t>8129387</t>
  </si>
  <si>
    <t>3453054</t>
  </si>
  <si>
    <t>4845617.2</t>
  </si>
  <si>
    <t>SLED East</t>
  </si>
  <si>
    <t>Federal FL SLED - Chambers</t>
  </si>
  <si>
    <t>Agency for State Technology Southwood</t>
  </si>
  <si>
    <t>Chambers, Wesley P (Wes)</t>
  </si>
  <si>
    <t>LAWYER, MICHAEL</t>
  </si>
  <si>
    <t>5254881</t>
  </si>
  <si>
    <t>B47585</t>
  </si>
  <si>
    <t>8187040</t>
  </si>
  <si>
    <t>3472283</t>
  </si>
  <si>
    <t>Tanium Inc.</t>
  </si>
  <si>
    <t>01.1021.40000.799</t>
  </si>
  <si>
    <t>4836118.3</t>
  </si>
  <si>
    <t>City of Tallahassee</t>
  </si>
  <si>
    <t>Shevlin, Susan</t>
  </si>
  <si>
    <t>5255587</t>
  </si>
  <si>
    <t>COTLH-0001062844</t>
  </si>
  <si>
    <t>8123673</t>
  </si>
  <si>
    <t>3451347</t>
  </si>
  <si>
    <t>4763761.4</t>
  </si>
  <si>
    <t>Federal FL SLED - Johnson</t>
  </si>
  <si>
    <t>Florida Gateway College</t>
  </si>
  <si>
    <t>Johnson, Jonah Wesley</t>
  </si>
  <si>
    <t>5254997</t>
  </si>
  <si>
    <t>P0031542</t>
  </si>
  <si>
    <t>8157451</t>
  </si>
  <si>
    <t>3464320</t>
  </si>
  <si>
    <t>4827162.4</t>
  </si>
  <si>
    <t>5255991</t>
  </si>
  <si>
    <t>DMA SQM F&amp;A</t>
  </si>
  <si>
    <t>Florida Youth Challenge Academy</t>
  </si>
  <si>
    <t>5255508</t>
  </si>
  <si>
    <t>PO1968857</t>
  </si>
  <si>
    <t>8116828</t>
  </si>
  <si>
    <t>3448889</t>
  </si>
  <si>
    <t>4811284.3</t>
  </si>
  <si>
    <t>Federal Hawaii - Kimura</t>
  </si>
  <si>
    <t>Bank of Hawaii</t>
  </si>
  <si>
    <t>Kimura, Terri K</t>
  </si>
  <si>
    <t>5256937</t>
  </si>
  <si>
    <t>0000830345</t>
  </si>
  <si>
    <t>8139963</t>
  </si>
  <si>
    <t>3460706</t>
  </si>
  <si>
    <t>5258524</t>
  </si>
  <si>
    <t>Hawaii State Federal Credit Union</t>
  </si>
  <si>
    <t>5258525</t>
  </si>
  <si>
    <t>4847583.3</t>
  </si>
  <si>
    <t>8134766</t>
  </si>
  <si>
    <t>3458980</t>
  </si>
  <si>
    <t>Arrow Enterprise Comp Sol Inc</t>
  </si>
  <si>
    <t>4847583.4</t>
  </si>
  <si>
    <t>HawaiiUSA Federal Credit Union</t>
  </si>
  <si>
    <t>5254981</t>
  </si>
  <si>
    <t>4848557.2</t>
  </si>
  <si>
    <t>8137693</t>
  </si>
  <si>
    <t>3460169</t>
  </si>
  <si>
    <t>4848557.3</t>
  </si>
  <si>
    <t>5256015</t>
  </si>
  <si>
    <t>Federal Hawaii - Morales</t>
  </si>
  <si>
    <t>Kuakini Medical Center</t>
  </si>
  <si>
    <t>Morales, Michael</t>
  </si>
  <si>
    <t>5256110</t>
  </si>
  <si>
    <t>400838-0-M</t>
  </si>
  <si>
    <t>8194635</t>
  </si>
  <si>
    <t>3478078</t>
  </si>
  <si>
    <t>4862359.3</t>
  </si>
  <si>
    <t>The Queen's Medical Center</t>
  </si>
  <si>
    <t>5256428</t>
  </si>
  <si>
    <t>6000315948</t>
  </si>
  <si>
    <t>8119888</t>
  </si>
  <si>
    <t>3449684</t>
  </si>
  <si>
    <t>4827189.5</t>
  </si>
  <si>
    <t>5256166</t>
  </si>
  <si>
    <t>5254922</t>
  </si>
  <si>
    <t>6000328051</t>
  </si>
  <si>
    <t>8152143</t>
  </si>
  <si>
    <t>3462949</t>
  </si>
  <si>
    <t>4790634.13</t>
  </si>
  <si>
    <t>5256915</t>
  </si>
  <si>
    <t>5256225</t>
  </si>
  <si>
    <t>6000331174</t>
  </si>
  <si>
    <t>8167491</t>
  </si>
  <si>
    <t>3466312</t>
  </si>
  <si>
    <t>4852608.3</t>
  </si>
  <si>
    <t>5255190</t>
  </si>
  <si>
    <t>5256407</t>
  </si>
  <si>
    <t>5256685</t>
  </si>
  <si>
    <t>6000335907</t>
  </si>
  <si>
    <t>8188893</t>
  </si>
  <si>
    <t>3472665</t>
  </si>
  <si>
    <t>4860659.3</t>
  </si>
  <si>
    <t>5255344</t>
  </si>
  <si>
    <t>6000337410</t>
  </si>
  <si>
    <t>8194330</t>
  </si>
  <si>
    <t>3477773</t>
  </si>
  <si>
    <t>4861305.4</t>
  </si>
  <si>
    <t>5255936</t>
  </si>
  <si>
    <t>PUNAHOU SCHOOL</t>
  </si>
  <si>
    <t>5256988</t>
  </si>
  <si>
    <t>IT05195</t>
  </si>
  <si>
    <t>7836380</t>
  </si>
  <si>
    <t>3337779</t>
  </si>
  <si>
    <t>4641172.5</t>
  </si>
  <si>
    <t>5255994</t>
  </si>
  <si>
    <t>IT05536</t>
  </si>
  <si>
    <t>8157897</t>
  </si>
  <si>
    <t>3464330</t>
  </si>
  <si>
    <t>4826113.9</t>
  </si>
  <si>
    <t>5255136</t>
  </si>
  <si>
    <t>5256370</t>
  </si>
  <si>
    <t>IT05573</t>
  </si>
  <si>
    <t>8160233</t>
  </si>
  <si>
    <t>3464885</t>
  </si>
  <si>
    <t>4847221.4</t>
  </si>
  <si>
    <t>5256094</t>
  </si>
  <si>
    <t>5256092</t>
  </si>
  <si>
    <t>IT05615</t>
  </si>
  <si>
    <t>8194579</t>
  </si>
  <si>
    <t>3477805</t>
  </si>
  <si>
    <t>4869595.3</t>
  </si>
  <si>
    <t>Federal Hawaii - Watson</t>
  </si>
  <si>
    <t>Hawaiian Electric Company, Inc.</t>
  </si>
  <si>
    <t>Watson, Frederick K (Fred)</t>
  </si>
  <si>
    <t>5256363</t>
  </si>
  <si>
    <t>4500012539</t>
  </si>
  <si>
    <t>8167502</t>
  </si>
  <si>
    <t>3466318</t>
  </si>
  <si>
    <t>4732801.3</t>
  </si>
  <si>
    <t>5256979</t>
  </si>
  <si>
    <t>5255812</t>
  </si>
  <si>
    <t>5255273</t>
  </si>
  <si>
    <t>4500013197</t>
  </si>
  <si>
    <t>8160230</t>
  </si>
  <si>
    <t>3464883</t>
  </si>
  <si>
    <t>4801667.5</t>
  </si>
  <si>
    <t>5256040</t>
  </si>
  <si>
    <t>HMSA (Hawaii Medical Service Association)</t>
  </si>
  <si>
    <t>5257122</t>
  </si>
  <si>
    <t>FA-10870</t>
  </si>
  <si>
    <t>7932275</t>
  </si>
  <si>
    <t>3367704</t>
  </si>
  <si>
    <t>4747429.2</t>
  </si>
  <si>
    <t>Brigham Young University- Hawaii</t>
  </si>
  <si>
    <t>5255997</t>
  </si>
  <si>
    <t>H:P0-100079</t>
  </si>
  <si>
    <t>8161884</t>
  </si>
  <si>
    <t>3465252</t>
  </si>
  <si>
    <t>4771547.6</t>
  </si>
  <si>
    <t>5255092</t>
  </si>
  <si>
    <t>Federal USMC</t>
  </si>
  <si>
    <t>Federal Marines - East - Everhart</t>
  </si>
  <si>
    <t>Everhart, Brian Keith</t>
  </si>
  <si>
    <t>5256682</t>
  </si>
  <si>
    <t>981716</t>
  </si>
  <si>
    <t>8128835</t>
  </si>
  <si>
    <t>01.1811.40000.799</t>
  </si>
  <si>
    <t>4843961.2</t>
  </si>
  <si>
    <t>3391764</t>
  </si>
  <si>
    <t>5256691</t>
  </si>
  <si>
    <t>8143497</t>
  </si>
  <si>
    <t>4850743.2</t>
  </si>
  <si>
    <t>5256744</t>
  </si>
  <si>
    <t>8143507</t>
  </si>
  <si>
    <t>4850735.2</t>
  </si>
  <si>
    <t>Federal MDA</t>
  </si>
  <si>
    <t>Federal MDA - Smith</t>
  </si>
  <si>
    <t>Network Management Resources, Inc.</t>
  </si>
  <si>
    <t>Missile Defense Agency</t>
  </si>
  <si>
    <t>Smith, Justin</t>
  </si>
  <si>
    <t>Mera, Ric</t>
  </si>
  <si>
    <t>5255960</t>
  </si>
  <si>
    <t>1</t>
  </si>
  <si>
    <t>8172062</t>
  </si>
  <si>
    <t>3467673</t>
  </si>
  <si>
    <t>01.1066.40000.799</t>
  </si>
  <si>
    <t>4855443.1</t>
  </si>
  <si>
    <t>5255810</t>
  </si>
  <si>
    <t>8172154</t>
  </si>
  <si>
    <t>3467727</t>
  </si>
  <si>
    <t>4855452.2</t>
  </si>
  <si>
    <t>5256788</t>
  </si>
  <si>
    <t>2</t>
  </si>
  <si>
    <t>5256534</t>
  </si>
  <si>
    <t>5257787</t>
  </si>
  <si>
    <t>2363821</t>
  </si>
  <si>
    <t>5257937</t>
  </si>
  <si>
    <t>2392344</t>
  </si>
  <si>
    <t>5257701</t>
  </si>
  <si>
    <t>2463230</t>
  </si>
  <si>
    <t>8172205</t>
  </si>
  <si>
    <t>3467671</t>
  </si>
  <si>
    <t>4855422.1</t>
  </si>
  <si>
    <t>5255961</t>
  </si>
  <si>
    <t>5256536</t>
  </si>
  <si>
    <t>3467676</t>
  </si>
  <si>
    <t>Harman Professional, Inc.</t>
  </si>
  <si>
    <t>5257700</t>
  </si>
  <si>
    <t>2520233</t>
  </si>
  <si>
    <t>8172208</t>
  </si>
  <si>
    <t>3467692</t>
  </si>
  <si>
    <t>Extron Electronics</t>
  </si>
  <si>
    <t>4857009.2</t>
  </si>
  <si>
    <t>5256535</t>
  </si>
  <si>
    <t>3467680</t>
  </si>
  <si>
    <t>5257547</t>
  </si>
  <si>
    <t>2520234</t>
  </si>
  <si>
    <t>8172787</t>
  </si>
  <si>
    <t>3467933</t>
  </si>
  <si>
    <t>One Diversified, LLC</t>
  </si>
  <si>
    <t>4856978.2</t>
  </si>
  <si>
    <t>3467932</t>
  </si>
  <si>
    <t>5256797</t>
  </si>
  <si>
    <t>3467935</t>
  </si>
  <si>
    <t>5257788</t>
  </si>
  <si>
    <t>3</t>
  </si>
  <si>
    <t>5257938</t>
  </si>
  <si>
    <t>Federal Network Systems LLC</t>
  </si>
  <si>
    <t>5257994</t>
  </si>
  <si>
    <t>4103976124</t>
  </si>
  <si>
    <t>8187056</t>
  </si>
  <si>
    <t>3472280</t>
  </si>
  <si>
    <t>4843954.4</t>
  </si>
  <si>
    <t>5255662</t>
  </si>
  <si>
    <t>4201882809</t>
  </si>
  <si>
    <t>8169450</t>
  </si>
  <si>
    <t>3467036</t>
  </si>
  <si>
    <t>4809070.3</t>
  </si>
  <si>
    <t>5256829</t>
  </si>
  <si>
    <t>3467037</t>
  </si>
  <si>
    <t>5258152</t>
  </si>
  <si>
    <t>PO-0004957</t>
  </si>
  <si>
    <t>8175442</t>
  </si>
  <si>
    <t>3469163</t>
  </si>
  <si>
    <t>4855144.3</t>
  </si>
  <si>
    <t>Federal MDA - St. John</t>
  </si>
  <si>
    <t>St. John, Joshua (Josh)</t>
  </si>
  <si>
    <t>5258265</t>
  </si>
  <si>
    <t>2417305</t>
  </si>
  <si>
    <t>8051514</t>
  </si>
  <si>
    <t>3423149</t>
  </si>
  <si>
    <t>4807416.2</t>
  </si>
  <si>
    <t>5255047</t>
  </si>
  <si>
    <t>2538060</t>
  </si>
  <si>
    <t>8093410</t>
  </si>
  <si>
    <t>3441627</t>
  </si>
  <si>
    <t>Market Central Inc.</t>
  </si>
  <si>
    <t>4820460.2</t>
  </si>
  <si>
    <t>5257963</t>
  </si>
  <si>
    <t>2538063</t>
  </si>
  <si>
    <t>8122053</t>
  </si>
  <si>
    <t>3467242</t>
  </si>
  <si>
    <t>4831517.2</t>
  </si>
  <si>
    <t>5257001</t>
  </si>
  <si>
    <t>3467230</t>
  </si>
  <si>
    <t>3467231</t>
  </si>
  <si>
    <t>5255044</t>
  </si>
  <si>
    <t>2538069</t>
  </si>
  <si>
    <t>8093395</t>
  </si>
  <si>
    <t>3441622</t>
  </si>
  <si>
    <t>4820462.2</t>
  </si>
  <si>
    <t>5256985</t>
  </si>
  <si>
    <t>2538100</t>
  </si>
  <si>
    <t>8122056</t>
  </si>
  <si>
    <t>3467220</t>
  </si>
  <si>
    <t>4831518.2</t>
  </si>
  <si>
    <t>5257964</t>
  </si>
  <si>
    <t>3467256</t>
  </si>
  <si>
    <t>3467247</t>
  </si>
  <si>
    <t>5254943</t>
  </si>
  <si>
    <t>2538102</t>
  </si>
  <si>
    <t>8093389</t>
  </si>
  <si>
    <t>3441606</t>
  </si>
  <si>
    <t>4820461.2</t>
  </si>
  <si>
    <t>5257968</t>
  </si>
  <si>
    <t>2538104</t>
  </si>
  <si>
    <t>8122058</t>
  </si>
  <si>
    <t>3467243</t>
  </si>
  <si>
    <t>4831519.2</t>
  </si>
  <si>
    <t>3467233</t>
  </si>
  <si>
    <t>5257121</t>
  </si>
  <si>
    <t>3467222</t>
  </si>
  <si>
    <t>5255046</t>
  </si>
  <si>
    <t>2538112</t>
  </si>
  <si>
    <t>8093406</t>
  </si>
  <si>
    <t>3441618</t>
  </si>
  <si>
    <t>4819430.2</t>
  </si>
  <si>
    <t>5256986</t>
  </si>
  <si>
    <t>2538114</t>
  </si>
  <si>
    <t>8122060</t>
  </si>
  <si>
    <t>3467217</t>
  </si>
  <si>
    <t>4831520.2</t>
  </si>
  <si>
    <t>3467249</t>
  </si>
  <si>
    <t>5258126</t>
  </si>
  <si>
    <t>3467251</t>
  </si>
  <si>
    <t>5254944</t>
  </si>
  <si>
    <t>2538117</t>
  </si>
  <si>
    <t>8093400</t>
  </si>
  <si>
    <t>3441587</t>
  </si>
  <si>
    <t>4820459.2</t>
  </si>
  <si>
    <t>5257065</t>
  </si>
  <si>
    <t>2538118</t>
  </si>
  <si>
    <t>8122062</t>
  </si>
  <si>
    <t>3467216</t>
  </si>
  <si>
    <t>4831521.2</t>
  </si>
  <si>
    <t>5257965</t>
  </si>
  <si>
    <t>3467228</t>
  </si>
  <si>
    <t>3467225</t>
  </si>
  <si>
    <t>Teledyne Brown Engineering</t>
  </si>
  <si>
    <t>5255753</t>
  </si>
  <si>
    <t>PO00145146</t>
  </si>
  <si>
    <t>7946426</t>
  </si>
  <si>
    <t>3375355</t>
  </si>
  <si>
    <t>4721027.2</t>
  </si>
  <si>
    <t>5258178</t>
  </si>
  <si>
    <t>RECS-18010</t>
  </si>
  <si>
    <t>8001389</t>
  </si>
  <si>
    <t>3406058</t>
  </si>
  <si>
    <t>4712003.3</t>
  </si>
  <si>
    <t>5258262</t>
  </si>
  <si>
    <t>RECS-18012</t>
  </si>
  <si>
    <t>8051503</t>
  </si>
  <si>
    <t>3423146</t>
  </si>
  <si>
    <t>4721931.2</t>
  </si>
  <si>
    <t>Federal Navy</t>
  </si>
  <si>
    <t>Federal Navy - Hockman</t>
  </si>
  <si>
    <t>Naval Station Newport</t>
  </si>
  <si>
    <t>Hockman, Joseph</t>
  </si>
  <si>
    <t>Hibbler, Keith</t>
  </si>
  <si>
    <t>5255356</t>
  </si>
  <si>
    <t>262307</t>
  </si>
  <si>
    <t>8175444</t>
  </si>
  <si>
    <t>3472032</t>
  </si>
  <si>
    <t>01.1836.40000.799</t>
  </si>
  <si>
    <t>4858505.2</t>
  </si>
  <si>
    <t>5255986</t>
  </si>
  <si>
    <t>Portsmouth Naval Shipyard</t>
  </si>
  <si>
    <t>5255016</t>
  </si>
  <si>
    <t>4019HP199N689</t>
  </si>
  <si>
    <t>8158403</t>
  </si>
  <si>
    <t>3464471</t>
  </si>
  <si>
    <t>4855088.2</t>
  </si>
  <si>
    <t>BAE Systems TSS</t>
  </si>
  <si>
    <t>5255783</t>
  </si>
  <si>
    <t>41-7025718-0</t>
  </si>
  <si>
    <t>8074982</t>
  </si>
  <si>
    <t>3432350</t>
  </si>
  <si>
    <t>4811739.4</t>
  </si>
  <si>
    <t>5256423</t>
  </si>
  <si>
    <t>5256165</t>
  </si>
  <si>
    <t>41-7026227-0</t>
  </si>
  <si>
    <t>8118279</t>
  </si>
  <si>
    <t>3449156</t>
  </si>
  <si>
    <t>4818520.2</t>
  </si>
  <si>
    <t>5256163</t>
  </si>
  <si>
    <t>41-7026267-0</t>
  </si>
  <si>
    <t>8118280</t>
  </si>
  <si>
    <t>3449157</t>
  </si>
  <si>
    <t>4820365.2</t>
  </si>
  <si>
    <t>5255771</t>
  </si>
  <si>
    <t>41-7026868-0</t>
  </si>
  <si>
    <t>8180056</t>
  </si>
  <si>
    <t>3469637</t>
  </si>
  <si>
    <t>4841819.3</t>
  </si>
  <si>
    <t>5256803</t>
  </si>
  <si>
    <t>41-7027588-0</t>
  </si>
  <si>
    <t>8180051</t>
  </si>
  <si>
    <t>3469642</t>
  </si>
  <si>
    <t>4851779.2</t>
  </si>
  <si>
    <t>5255770</t>
  </si>
  <si>
    <t>41-7027850-0</t>
  </si>
  <si>
    <t>8180055</t>
  </si>
  <si>
    <t>3469636</t>
  </si>
  <si>
    <t>4857224.4</t>
  </si>
  <si>
    <t>5257796</t>
  </si>
  <si>
    <t>D356467</t>
  </si>
  <si>
    <t>8175449</t>
  </si>
  <si>
    <t>3469167</t>
  </si>
  <si>
    <t>4774203.9</t>
  </si>
  <si>
    <t>Unicor FPI Memphis</t>
  </si>
  <si>
    <t>5255808</t>
  </si>
  <si>
    <t>DJU4500566577</t>
  </si>
  <si>
    <t>8175462</t>
  </si>
  <si>
    <t>3469169</t>
  </si>
  <si>
    <t>4852083.2</t>
  </si>
  <si>
    <t>5257095</t>
  </si>
  <si>
    <t>5257839</t>
  </si>
  <si>
    <t>Joint Staff</t>
  </si>
  <si>
    <t>Joint Staff Hampton Roads</t>
  </si>
  <si>
    <t>5254688</t>
  </si>
  <si>
    <t>N0018918FZ631</t>
  </si>
  <si>
    <t>1765504</t>
  </si>
  <si>
    <t>5257398</t>
  </si>
  <si>
    <t>N0018918PZ239</t>
  </si>
  <si>
    <t>1693543</t>
  </si>
  <si>
    <t>FGS-LLC</t>
  </si>
  <si>
    <t>5257156</t>
  </si>
  <si>
    <t>P183203535</t>
  </si>
  <si>
    <t>8161599</t>
  </si>
  <si>
    <t>3465150</t>
  </si>
  <si>
    <t>4841890.5</t>
  </si>
  <si>
    <t>5256038</t>
  </si>
  <si>
    <t>5257921</t>
  </si>
  <si>
    <t>5255295</t>
  </si>
  <si>
    <t>P189213544</t>
  </si>
  <si>
    <t>8156104</t>
  </si>
  <si>
    <t>3464152</t>
  </si>
  <si>
    <t>4764335.10</t>
  </si>
  <si>
    <t>5255955</t>
  </si>
  <si>
    <t>5256294</t>
  </si>
  <si>
    <t>5258300</t>
  </si>
  <si>
    <t>3464159</t>
  </si>
  <si>
    <t>5256866</t>
  </si>
  <si>
    <t>Federal Navy - Jones</t>
  </si>
  <si>
    <t>Cypher Analytics, Inc. dba Crown Point Systems</t>
  </si>
  <si>
    <t>Naval Surface Warfare Center</t>
  </si>
  <si>
    <t>Jones, Michael A</t>
  </si>
  <si>
    <t>CARUSO, NICHOLAS JOSEPH (NICK)</t>
  </si>
  <si>
    <t>5257715</t>
  </si>
  <si>
    <t>8160-DO11-1.1</t>
  </si>
  <si>
    <t>8189712</t>
  </si>
  <si>
    <t>3472890</t>
  </si>
  <si>
    <t>4871922.2</t>
  </si>
  <si>
    <t>Georgia Institute of Technology</t>
  </si>
  <si>
    <t>SPAWAR SYSTEM CENTER Pacific</t>
  </si>
  <si>
    <t>5257017</t>
  </si>
  <si>
    <t>D8319-S2</t>
  </si>
  <si>
    <t>8142230</t>
  </si>
  <si>
    <t>3460902</t>
  </si>
  <si>
    <t>4843275.3</t>
  </si>
  <si>
    <t>5257041</t>
  </si>
  <si>
    <t>D8319-S20</t>
  </si>
  <si>
    <t>8125104</t>
  </si>
  <si>
    <t>3451945</t>
  </si>
  <si>
    <t>4834703.3</t>
  </si>
  <si>
    <t>5258127</t>
  </si>
  <si>
    <t>8125151</t>
  </si>
  <si>
    <t>3451976</t>
  </si>
  <si>
    <t>4844303.2</t>
  </si>
  <si>
    <t>5256564</t>
  </si>
  <si>
    <t>5257056</t>
  </si>
  <si>
    <t>8125152</t>
  </si>
  <si>
    <t>3451968</t>
  </si>
  <si>
    <t>4844284.2</t>
  </si>
  <si>
    <t>Federal Navy - Ray</t>
  </si>
  <si>
    <t>Naval Education And Training Center</t>
  </si>
  <si>
    <t>Ray Jr., David Franklin</t>
  </si>
  <si>
    <t>WEAVER, CHRISTOPHER C. (CHRIS)</t>
  </si>
  <si>
    <t>5255600</t>
  </si>
  <si>
    <t>19MD6C025</t>
  </si>
  <si>
    <t>8159811</t>
  </si>
  <si>
    <t>3464796</t>
  </si>
  <si>
    <t>4847575.3</t>
  </si>
  <si>
    <t>5254909</t>
  </si>
  <si>
    <t>4103946355</t>
  </si>
  <si>
    <t>8151315</t>
  </si>
  <si>
    <t>3462848</t>
  </si>
  <si>
    <t>4750675.6</t>
  </si>
  <si>
    <t>5255880</t>
  </si>
  <si>
    <t>Federal Navy - White</t>
  </si>
  <si>
    <t>U.S. Navy</t>
  </si>
  <si>
    <t>White, Michael S</t>
  </si>
  <si>
    <t>5255208</t>
  </si>
  <si>
    <t>4826933</t>
  </si>
  <si>
    <t>8159817</t>
  </si>
  <si>
    <t>3464758</t>
  </si>
  <si>
    <t>4826933.2</t>
  </si>
  <si>
    <t>5255945</t>
  </si>
  <si>
    <t>EMI Technologies, Inc</t>
  </si>
  <si>
    <t>Point Mugu</t>
  </si>
  <si>
    <t>5255687</t>
  </si>
  <si>
    <t>53954</t>
  </si>
  <si>
    <t>8110317</t>
  </si>
  <si>
    <t>3444016</t>
  </si>
  <si>
    <t>4782111.2</t>
  </si>
  <si>
    <t>5257631</t>
  </si>
  <si>
    <t>N6339419P0012</t>
  </si>
  <si>
    <t>8194329</t>
  </si>
  <si>
    <t>3477761</t>
  </si>
  <si>
    <t>4723054.2</t>
  </si>
  <si>
    <t>Federal USACE</t>
  </si>
  <si>
    <t>Federal USACE - Nyhan</t>
  </si>
  <si>
    <t>Army Corps of Engineers</t>
  </si>
  <si>
    <t>McKibben, Taylor (Taylor)</t>
  </si>
  <si>
    <t>KNESE, KRYSTAL RENEE</t>
  </si>
  <si>
    <t>5209636</t>
  </si>
  <si>
    <t>0209187</t>
  </si>
  <si>
    <t>8105413</t>
  </si>
  <si>
    <t>3443016</t>
  </si>
  <si>
    <t>01.1821.40000.799</t>
  </si>
  <si>
    <t>4831565.2</t>
  </si>
  <si>
    <t>Federal USACE/Pac NW - Collico</t>
  </si>
  <si>
    <t>Collico, Timothy P. (Tim)</t>
  </si>
  <si>
    <t>5254916</t>
  </si>
  <si>
    <t>0209579</t>
  </si>
  <si>
    <t>8159956</t>
  </si>
  <si>
    <t>3464828</t>
  </si>
  <si>
    <t>4858198.2</t>
  </si>
  <si>
    <t>5258506</t>
  </si>
  <si>
    <t>0209887</t>
  </si>
  <si>
    <t>8159183</t>
  </si>
  <si>
    <t>3464750</t>
  </si>
  <si>
    <t>BrightSign LLC</t>
  </si>
  <si>
    <t>4857405.2</t>
  </si>
  <si>
    <t>5255162</t>
  </si>
  <si>
    <t>0209965</t>
  </si>
  <si>
    <t>8168140</t>
  </si>
  <si>
    <t>3466932</t>
  </si>
  <si>
    <t>4861617.2</t>
  </si>
  <si>
    <t>5257552</t>
  </si>
  <si>
    <t>0210085</t>
  </si>
  <si>
    <t>8172950</t>
  </si>
  <si>
    <t>3468065</t>
  </si>
  <si>
    <t>4863022.2</t>
  </si>
  <si>
    <t>5256798</t>
  </si>
  <si>
    <t>5254975</t>
  </si>
  <si>
    <t>0210146</t>
  </si>
  <si>
    <t>8173662</t>
  </si>
  <si>
    <t>3468169</t>
  </si>
  <si>
    <t>4864130.2</t>
  </si>
  <si>
    <t>5254730</t>
  </si>
  <si>
    <t>0210212</t>
  </si>
  <si>
    <t>8181598</t>
  </si>
  <si>
    <t>3470335</t>
  </si>
  <si>
    <t>4866986.2</t>
  </si>
  <si>
    <t>5255194</t>
  </si>
  <si>
    <t>0210294</t>
  </si>
  <si>
    <t>8184943</t>
  </si>
  <si>
    <t>3471693</t>
  </si>
  <si>
    <t>4869320.2</t>
  </si>
  <si>
    <t>5256892</t>
  </si>
  <si>
    <t>0210315</t>
  </si>
  <si>
    <t>8189015</t>
  </si>
  <si>
    <t>3472838</t>
  </si>
  <si>
    <t>Singlewire Software, LLC</t>
  </si>
  <si>
    <t>4871713.2</t>
  </si>
  <si>
    <t>5256642</t>
  </si>
  <si>
    <t>0210359</t>
  </si>
  <si>
    <t>8189076</t>
  </si>
  <si>
    <t>3472813</t>
  </si>
  <si>
    <t>4871744.2</t>
  </si>
  <si>
    <t>5256301</t>
  </si>
  <si>
    <t>0210399</t>
  </si>
  <si>
    <t>8189143</t>
  </si>
  <si>
    <t>3472814</t>
  </si>
  <si>
    <t>4871796.2</t>
  </si>
  <si>
    <t>5256181</t>
  </si>
  <si>
    <t>5255690</t>
  </si>
  <si>
    <t>0210427</t>
  </si>
  <si>
    <t>8192152</t>
  </si>
  <si>
    <t>3477413</t>
  </si>
  <si>
    <t>4872681.2</t>
  </si>
  <si>
    <t>5257077</t>
  </si>
  <si>
    <t>0210513</t>
  </si>
  <si>
    <t>8196746</t>
  </si>
  <si>
    <t>3478412</t>
  </si>
  <si>
    <t>4875741.2</t>
  </si>
  <si>
    <t>5258453</t>
  </si>
  <si>
    <t>0210518</t>
  </si>
  <si>
    <t>8197163</t>
  </si>
  <si>
    <t>3478604</t>
  </si>
  <si>
    <t>4875966.2</t>
  </si>
  <si>
    <t>5257078</t>
  </si>
  <si>
    <t>5257890</t>
  </si>
  <si>
    <t>0210519</t>
  </si>
  <si>
    <t>8196537</t>
  </si>
  <si>
    <t>3478325</t>
  </si>
  <si>
    <t>4875793.2</t>
  </si>
  <si>
    <t>5255359</t>
  </si>
  <si>
    <t>1210217</t>
  </si>
  <si>
    <t>8183004</t>
  </si>
  <si>
    <t>3471237</t>
  </si>
  <si>
    <t>4867473.2</t>
  </si>
  <si>
    <t>5255900</t>
  </si>
  <si>
    <t>5258440</t>
  </si>
  <si>
    <t>1210433</t>
  </si>
  <si>
    <t>8189717</t>
  </si>
  <si>
    <t>3472988</t>
  </si>
  <si>
    <t>4872251.2</t>
  </si>
  <si>
    <t>5257553</t>
  </si>
  <si>
    <t>4752003</t>
  </si>
  <si>
    <t>8172956</t>
  </si>
  <si>
    <t>3468003</t>
  </si>
  <si>
    <t>4752003.4</t>
  </si>
  <si>
    <t>5256802</t>
  </si>
  <si>
    <t>SLED Central</t>
  </si>
  <si>
    <t>SLED - Matt Ortbals</t>
  </si>
  <si>
    <t>Washington University</t>
  </si>
  <si>
    <t>Ortbals, Matthew J. (Matt)</t>
  </si>
  <si>
    <t>COOK, MICHELLE</t>
  </si>
  <si>
    <t>Wells, William J</t>
  </si>
  <si>
    <t>5255022</t>
  </si>
  <si>
    <t>44113852M</t>
  </si>
  <si>
    <t>8152051</t>
  </si>
  <si>
    <t>3462923</t>
  </si>
  <si>
    <t>01.1011.40000.799</t>
  </si>
  <si>
    <t>4728426.4</t>
  </si>
  <si>
    <t>5258259</t>
  </si>
  <si>
    <t>4415285M</t>
  </si>
  <si>
    <t>8163379</t>
  </si>
  <si>
    <t>3465522</t>
  </si>
  <si>
    <t>4856671.2</t>
  </si>
  <si>
    <t>5256972</t>
  </si>
  <si>
    <t>4416018M</t>
  </si>
  <si>
    <t>8169086</t>
  </si>
  <si>
    <t>3466950</t>
  </si>
  <si>
    <t>4840052.2</t>
  </si>
  <si>
    <t>5258589</t>
  </si>
  <si>
    <t>4424136M</t>
  </si>
  <si>
    <t>8198884</t>
  </si>
  <si>
    <t>3478888</t>
  </si>
  <si>
    <t>4852068.3</t>
  </si>
  <si>
    <t>University of Missouri - Health Care</t>
  </si>
  <si>
    <t>5258297</t>
  </si>
  <si>
    <t>H000522273</t>
  </si>
  <si>
    <t>8149968</t>
  </si>
  <si>
    <t>3462748</t>
  </si>
  <si>
    <t>4798725.4</t>
  </si>
  <si>
    <t>5256913</t>
  </si>
  <si>
    <t>5256191</t>
  </si>
  <si>
    <t>SLED California</t>
  </si>
  <si>
    <t>SLED CA - Van Arsdale (Education)</t>
  </si>
  <si>
    <t>UCSF Medical</t>
  </si>
  <si>
    <t>Van Arsdale, Jason</t>
  </si>
  <si>
    <t>HILL, DANNIELLE R.</t>
  </si>
  <si>
    <t>Venche, Julie A.</t>
  </si>
  <si>
    <t>5257665</t>
  </si>
  <si>
    <t>B001567108</t>
  </si>
  <si>
    <t>8187149</t>
  </si>
  <si>
    <t>3472343</t>
  </si>
  <si>
    <t>01.1001.40000.799</t>
  </si>
  <si>
    <t>4864667.6</t>
  </si>
  <si>
    <t>SLED CA - Van Arsdale (Government)</t>
  </si>
  <si>
    <t>City and County of San Francisco</t>
  </si>
  <si>
    <t>5255752</t>
  </si>
  <si>
    <t>8197065</t>
  </si>
  <si>
    <t>3478530</t>
  </si>
  <si>
    <t>4875807.8</t>
  </si>
  <si>
    <t>Martin Luther King Jr. Hospital</t>
  </si>
  <si>
    <t>5255055</t>
  </si>
  <si>
    <t>107211</t>
  </si>
  <si>
    <t>8185086</t>
  </si>
  <si>
    <t>3471626</t>
  </si>
  <si>
    <t>4841807.3</t>
  </si>
  <si>
    <t>5255899</t>
  </si>
  <si>
    <t>SLED HI/Comm - Hicks/Kimura HI</t>
  </si>
  <si>
    <t>North Star Scientific Corporation</t>
  </si>
  <si>
    <t>5258216</t>
  </si>
  <si>
    <t>0013259</t>
  </si>
  <si>
    <t>8187016</t>
  </si>
  <si>
    <t>3472259</t>
  </si>
  <si>
    <t>4854252.7</t>
  </si>
  <si>
    <t>State of Hawaii</t>
  </si>
  <si>
    <t>5256896</t>
  </si>
  <si>
    <t>10061526</t>
  </si>
  <si>
    <t>8182865</t>
  </si>
  <si>
    <t>3470714</t>
  </si>
  <si>
    <t>4801597.12</t>
  </si>
  <si>
    <t>5255311</t>
  </si>
  <si>
    <t>3470711</t>
  </si>
  <si>
    <t>HI-DOE</t>
  </si>
  <si>
    <t>5256978</t>
  </si>
  <si>
    <t>PB37440-153M</t>
  </si>
  <si>
    <t>8167499</t>
  </si>
  <si>
    <t>3466315</t>
  </si>
  <si>
    <t>4836676.4</t>
  </si>
  <si>
    <t>5257742</t>
  </si>
  <si>
    <t>SLED HI/Comm - Hirasuna HI</t>
  </si>
  <si>
    <t>INIT Innovations in Transportation, Inc.</t>
  </si>
  <si>
    <t>Hirasuna, Miles K. A. (Alapai)</t>
  </si>
  <si>
    <t>5257617</t>
  </si>
  <si>
    <t>015295-1</t>
  </si>
  <si>
    <t>8181700</t>
  </si>
  <si>
    <t>3470338</t>
  </si>
  <si>
    <t>4851641.5</t>
  </si>
  <si>
    <t>5256695</t>
  </si>
  <si>
    <t>Grace Pacific LLC</t>
  </si>
  <si>
    <t>5256030</t>
  </si>
  <si>
    <t>0185781</t>
  </si>
  <si>
    <t>8182566</t>
  </si>
  <si>
    <t>3470588</t>
  </si>
  <si>
    <t>4851040.3</t>
  </si>
  <si>
    <t>5255315</t>
  </si>
  <si>
    <t>University of Hawaii</t>
  </si>
  <si>
    <t>5256076</t>
  </si>
  <si>
    <t>182337</t>
  </si>
  <si>
    <t>8150065</t>
  </si>
  <si>
    <t>3462763</t>
  </si>
  <si>
    <t>4838518.4</t>
  </si>
  <si>
    <t>5256287</t>
  </si>
  <si>
    <t>5256152</t>
  </si>
  <si>
    <t>182375</t>
  </si>
  <si>
    <t>8150059</t>
  </si>
  <si>
    <t>3462770</t>
  </si>
  <si>
    <t>4842482.4</t>
  </si>
  <si>
    <t>5256273</t>
  </si>
  <si>
    <t>5256046</t>
  </si>
  <si>
    <t>4858373.2</t>
  </si>
  <si>
    <t>8170242</t>
  </si>
  <si>
    <t>3467290</t>
  </si>
  <si>
    <t>4858373.3</t>
  </si>
  <si>
    <t>First Hawaiian Bank</t>
  </si>
  <si>
    <t>ISHIKAWA, ROBYN</t>
  </si>
  <si>
    <t>5258376</t>
  </si>
  <si>
    <t>PO28374</t>
  </si>
  <si>
    <t>8195527</t>
  </si>
  <si>
    <t>3477962</t>
  </si>
  <si>
    <t>Qualys, Inc.</t>
  </si>
  <si>
    <t>4872085.4</t>
  </si>
  <si>
    <t>SLED HI/Comm - Stuckey/Watson HI</t>
  </si>
  <si>
    <t>5257536</t>
  </si>
  <si>
    <t>FA-10958</t>
  </si>
  <si>
    <t>8196711</t>
  </si>
  <si>
    <t>3478397</t>
  </si>
  <si>
    <t>4875960.2</t>
  </si>
  <si>
    <t>SLED SOM - Jones Open MKT</t>
  </si>
  <si>
    <t>MO OA - ITSD - Mental Hlth Central</t>
  </si>
  <si>
    <t>Jones, Molly K</t>
  </si>
  <si>
    <t>5256089</t>
  </si>
  <si>
    <t>01312019</t>
  </si>
  <si>
    <t>8198495</t>
  </si>
  <si>
    <t>3478741</t>
  </si>
  <si>
    <t>4875917.2</t>
  </si>
  <si>
    <t>MO - Public School Retirement Sys</t>
  </si>
  <si>
    <t>5255668</t>
  </si>
  <si>
    <t>52720</t>
  </si>
  <si>
    <t>8173292</t>
  </si>
  <si>
    <t>3468041</t>
  </si>
  <si>
    <t>4856497.2</t>
  </si>
  <si>
    <t>IGT Global Solutions Corporation</t>
  </si>
  <si>
    <t>5255620</t>
  </si>
  <si>
    <t>PHASLAG01312019</t>
  </si>
  <si>
    <t>8195696</t>
  </si>
  <si>
    <t>3478020</t>
  </si>
  <si>
    <t>4874645.2</t>
  </si>
  <si>
    <t>3478019</t>
  </si>
  <si>
    <t>SLED SOM - Jones State</t>
  </si>
  <si>
    <t>University of Missouri - Columbia, MO</t>
  </si>
  <si>
    <t>University of Missouri - St. Louis, MO</t>
  </si>
  <si>
    <t>Geldmacher, Stacey</t>
  </si>
  <si>
    <t>5254693</t>
  </si>
  <si>
    <t>S0000085543</t>
  </si>
  <si>
    <t>1765634</t>
  </si>
  <si>
    <t>SLED SOM - Jones State Cisco</t>
  </si>
  <si>
    <t>MO OA - ITSD DED</t>
  </si>
  <si>
    <t>5255329</t>
  </si>
  <si>
    <t>P3831900179</t>
  </si>
  <si>
    <t>8142716</t>
  </si>
  <si>
    <t>3461129</t>
  </si>
  <si>
    <t>4848450.2</t>
  </si>
  <si>
    <t>5254876</t>
  </si>
  <si>
    <t>P3831900180</t>
  </si>
  <si>
    <t>8149115</t>
  </si>
  <si>
    <t>3462392</t>
  </si>
  <si>
    <t>4836899.2</t>
  </si>
  <si>
    <t>5255095</t>
  </si>
  <si>
    <t>P3831900189</t>
  </si>
  <si>
    <t>8160041</t>
  </si>
  <si>
    <t>3464832</t>
  </si>
  <si>
    <t>4850897.2</t>
  </si>
  <si>
    <t>5256042</t>
  </si>
  <si>
    <t>MO OA - ITSD PS Vet Commission</t>
  </si>
  <si>
    <t>5255285</t>
  </si>
  <si>
    <t>P3911900151</t>
  </si>
  <si>
    <t>8155557</t>
  </si>
  <si>
    <t>3463419</t>
  </si>
  <si>
    <t>4855812.2</t>
  </si>
  <si>
    <t>MO OA - ITSD Corrections</t>
  </si>
  <si>
    <t>5255277</t>
  </si>
  <si>
    <t>P3941900264</t>
  </si>
  <si>
    <t>8156356</t>
  </si>
  <si>
    <t>3463658</t>
  </si>
  <si>
    <t>4852379.2</t>
  </si>
  <si>
    <t>MO OA - ITSD Office of Admin</t>
  </si>
  <si>
    <t>5256150</t>
  </si>
  <si>
    <t>P3941900268</t>
  </si>
  <si>
    <t>8146947</t>
  </si>
  <si>
    <t>3461978</t>
  </si>
  <si>
    <t>4838389.2</t>
  </si>
  <si>
    <t>5256448</t>
  </si>
  <si>
    <t>MO DOT</t>
  </si>
  <si>
    <t>5256939</t>
  </si>
  <si>
    <t>PR011900989</t>
  </si>
  <si>
    <t>8149123</t>
  </si>
  <si>
    <t>3462393</t>
  </si>
  <si>
    <t>4850806.2</t>
  </si>
  <si>
    <t>5255029</t>
  </si>
  <si>
    <t>PR011900999</t>
  </si>
  <si>
    <t>8149916</t>
  </si>
  <si>
    <t>3462713</t>
  </si>
  <si>
    <t>4850819.3</t>
  </si>
  <si>
    <t>SLED SOM - KC Local</t>
  </si>
  <si>
    <t>Johnson County, KS</t>
  </si>
  <si>
    <t>5258021</t>
  </si>
  <si>
    <t>LO02042019</t>
  </si>
  <si>
    <t>8200942</t>
  </si>
  <si>
    <t>3479235</t>
  </si>
  <si>
    <t>4873946.2</t>
  </si>
  <si>
    <t>SLED SOM - Ortbals Cisco</t>
  </si>
  <si>
    <t>Saint Louis Art Museum</t>
  </si>
  <si>
    <t>5255246</t>
  </si>
  <si>
    <t>PO006679</t>
  </si>
  <si>
    <t>8158339</t>
  </si>
  <si>
    <t>3464448</t>
  </si>
  <si>
    <t>4852903.4</t>
  </si>
  <si>
    <t>5256039</t>
  </si>
  <si>
    <t>SLED SOM - Ortbals Education</t>
  </si>
  <si>
    <t>5258442</t>
  </si>
  <si>
    <t>01302019</t>
  </si>
  <si>
    <t>8192220</t>
  </si>
  <si>
    <t>3476967</t>
  </si>
  <si>
    <t>4873313.2</t>
  </si>
  <si>
    <t>5256298</t>
  </si>
  <si>
    <t>C0000409675</t>
  </si>
  <si>
    <t>8186341</t>
  </si>
  <si>
    <t>3472034</t>
  </si>
  <si>
    <t>4853284.6</t>
  </si>
  <si>
    <t>5256108</t>
  </si>
  <si>
    <t>5256087</t>
  </si>
  <si>
    <t>C0000409677</t>
  </si>
  <si>
    <t>8187100</t>
  </si>
  <si>
    <t>3472317</t>
  </si>
  <si>
    <t>4870999.2</t>
  </si>
  <si>
    <t>5257641</t>
  </si>
  <si>
    <t>C0000409678</t>
  </si>
  <si>
    <t>8186959</t>
  </si>
  <si>
    <t>3472226</t>
  </si>
  <si>
    <t>4870857.2</t>
  </si>
  <si>
    <t>5256655</t>
  </si>
  <si>
    <t>5256664</t>
  </si>
  <si>
    <t>C0000409685</t>
  </si>
  <si>
    <t>8186331</t>
  </si>
  <si>
    <t>3472031</t>
  </si>
  <si>
    <t>4848050.5</t>
  </si>
  <si>
    <t>5257646</t>
  </si>
  <si>
    <t>5256205</t>
  </si>
  <si>
    <t>C0000409689</t>
  </si>
  <si>
    <t>8186362</t>
  </si>
  <si>
    <t>3472036</t>
  </si>
  <si>
    <t>4853291.6</t>
  </si>
  <si>
    <t>5256314</t>
  </si>
  <si>
    <t>5256293</t>
  </si>
  <si>
    <t>H000521784</t>
  </si>
  <si>
    <t>8146855</t>
  </si>
  <si>
    <t>3461933</t>
  </si>
  <si>
    <t>4852884.2</t>
  </si>
  <si>
    <t>5256185</t>
  </si>
  <si>
    <t>5255304</t>
  </si>
  <si>
    <t>H000521787</t>
  </si>
  <si>
    <t>8166528</t>
  </si>
  <si>
    <t>3466058</t>
  </si>
  <si>
    <t>4860350.2</t>
  </si>
  <si>
    <t>5256112</t>
  </si>
  <si>
    <t>5255824</t>
  </si>
  <si>
    <t>S0000086386</t>
  </si>
  <si>
    <t>8164574</t>
  </si>
  <si>
    <t>3465791</t>
  </si>
  <si>
    <t>4828360.8</t>
  </si>
  <si>
    <t>5256366</t>
  </si>
  <si>
    <t>5255283</t>
  </si>
  <si>
    <t>5257038</t>
  </si>
  <si>
    <t>S0000086388</t>
  </si>
  <si>
    <t>8164571</t>
  </si>
  <si>
    <t>3465797</t>
  </si>
  <si>
    <t>4854215.4</t>
  </si>
  <si>
    <t>5257473</t>
  </si>
  <si>
    <t>St Charles County Community College, MO</t>
  </si>
  <si>
    <t>5256138</t>
  </si>
  <si>
    <t>ST CHARLES COMMUNITY COLLEGE - 122100 - 2</t>
  </si>
  <si>
    <t>8198827</t>
  </si>
  <si>
    <t>3478866</t>
  </si>
  <si>
    <t>4865964.3</t>
  </si>
  <si>
    <t>SLED SOM - Ortbals Local</t>
  </si>
  <si>
    <t>St. Louis County, MO - Government</t>
  </si>
  <si>
    <t>5258503</t>
  </si>
  <si>
    <t>18006172-00</t>
  </si>
  <si>
    <t>8185599</t>
  </si>
  <si>
    <t>3471675</t>
  </si>
  <si>
    <t>4835845.2</t>
  </si>
  <si>
    <t>5256546</t>
  </si>
  <si>
    <t>Rejis Commission</t>
  </si>
  <si>
    <t>5255877</t>
  </si>
  <si>
    <t>1900272-00</t>
  </si>
  <si>
    <t>8184318</t>
  </si>
  <si>
    <t>3471378</t>
  </si>
  <si>
    <t>4848596.6</t>
  </si>
  <si>
    <t>5256328</t>
  </si>
  <si>
    <t>St Charles County, MO - Government</t>
  </si>
  <si>
    <t>5254885</t>
  </si>
  <si>
    <t>1900861-00</t>
  </si>
  <si>
    <t>8184733</t>
  </si>
  <si>
    <t>3471546</t>
  </si>
  <si>
    <t>Quest Software, Inc.</t>
  </si>
  <si>
    <t>4859645.2</t>
  </si>
  <si>
    <t>Lambert International Airport</t>
  </si>
  <si>
    <t>5255000</t>
  </si>
  <si>
    <t>20192549</t>
  </si>
  <si>
    <t>8193637</t>
  </si>
  <si>
    <t>3477507</t>
  </si>
  <si>
    <t>4871370.3</t>
  </si>
  <si>
    <t>Metropolitan St Louis Sewer District</t>
  </si>
  <si>
    <t>5258020</t>
  </si>
  <si>
    <t>688979</t>
  </si>
  <si>
    <t>8201299</t>
  </si>
  <si>
    <t>3479303</t>
  </si>
  <si>
    <t>4875938.2</t>
  </si>
  <si>
    <t>City of Sunset  Hills, MO - Police Department</t>
  </si>
  <si>
    <t>5257052</t>
  </si>
  <si>
    <t>DK01302019</t>
  </si>
  <si>
    <t>8193668</t>
  </si>
  <si>
    <t>3477513</t>
  </si>
  <si>
    <t>4873168.2</t>
  </si>
  <si>
    <t>5254720</t>
  </si>
  <si>
    <t>PO135</t>
  </si>
  <si>
    <t>8169430</t>
  </si>
  <si>
    <t>3467025</t>
  </si>
  <si>
    <t>4857814.2</t>
  </si>
  <si>
    <t>5255937</t>
  </si>
  <si>
    <t>5255940</t>
  </si>
  <si>
    <t>PO136</t>
  </si>
  <si>
    <t>8169437</t>
  </si>
  <si>
    <t>3467039</t>
  </si>
  <si>
    <t>4861923.2</t>
  </si>
  <si>
    <t>5255296</t>
  </si>
  <si>
    <t>SLED Southwest</t>
  </si>
  <si>
    <t>SLED SW - Hanson AZ</t>
  </si>
  <si>
    <t>City of Tempe</t>
  </si>
  <si>
    <t>Hanson, Thomas (Tom)</t>
  </si>
  <si>
    <t>Grenda, Angela</t>
  </si>
  <si>
    <t>Schwichtenberg, Rachel (Renae)</t>
  </si>
  <si>
    <t>5257440</t>
  </si>
  <si>
    <t>319173</t>
  </si>
  <si>
    <t>1757031</t>
  </si>
  <si>
    <t>01.1046.40000.799</t>
  </si>
  <si>
    <t>Jung, Stephanie Lynn</t>
  </si>
  <si>
    <t>5258593</t>
  </si>
  <si>
    <t>322572</t>
  </si>
  <si>
    <t>8192151</t>
  </si>
  <si>
    <t>3476925</t>
  </si>
  <si>
    <t>4866743.2</t>
  </si>
  <si>
    <t>5255036</t>
  </si>
  <si>
    <t>322659</t>
  </si>
  <si>
    <t>8195682</t>
  </si>
  <si>
    <t>3478015</t>
  </si>
  <si>
    <t>4873932.2</t>
  </si>
  <si>
    <t>SLED SW - White AZ</t>
  </si>
  <si>
    <t>Pima County</t>
  </si>
  <si>
    <t>White, James T (Todd)</t>
  </si>
  <si>
    <t>Smith, Ann</t>
  </si>
  <si>
    <t>5255820</t>
  </si>
  <si>
    <t>8162207</t>
  </si>
  <si>
    <t>3465373</t>
  </si>
  <si>
    <t>4859313.2</t>
  </si>
  <si>
    <t>5254979</t>
  </si>
  <si>
    <t>104</t>
  </si>
  <si>
    <t>5256097</t>
  </si>
  <si>
    <t>106</t>
  </si>
  <si>
    <t>5256098</t>
  </si>
  <si>
    <t>107</t>
  </si>
  <si>
    <t>5256099</t>
  </si>
  <si>
    <t>108</t>
  </si>
  <si>
    <t>5256100</t>
  </si>
  <si>
    <t>109</t>
  </si>
  <si>
    <t>5256103</t>
  </si>
  <si>
    <t>110</t>
  </si>
  <si>
    <t>5257823</t>
  </si>
  <si>
    <t>19000000000000019193</t>
  </si>
  <si>
    <t>5256386</t>
  </si>
  <si>
    <t>5255993</t>
  </si>
  <si>
    <t>5255400</t>
  </si>
  <si>
    <t>3465378</t>
  </si>
  <si>
    <t>5256811</t>
  </si>
  <si>
    <t>19000000000000020054</t>
  </si>
  <si>
    <t>8182052</t>
  </si>
  <si>
    <t>3470516</t>
  </si>
  <si>
    <t>4862053.2</t>
  </si>
  <si>
    <t>5255839</t>
  </si>
  <si>
    <t>UNIVERSITY OF ARIZONA</t>
  </si>
  <si>
    <t>5257537</t>
  </si>
  <si>
    <t>479270</t>
  </si>
  <si>
    <t>8199165</t>
  </si>
  <si>
    <t>3479069</t>
  </si>
  <si>
    <t>4873312.2</t>
  </si>
  <si>
    <t>5254920</t>
  </si>
  <si>
    <t>483377</t>
  </si>
  <si>
    <t>8162235</t>
  </si>
  <si>
    <t>3465410</t>
  </si>
  <si>
    <t>4845637.2</t>
  </si>
  <si>
    <t>5258336</t>
  </si>
  <si>
    <t>5255821</t>
  </si>
  <si>
    <t>53</t>
  </si>
  <si>
    <t>5256518</t>
  </si>
  <si>
    <t>54</t>
  </si>
  <si>
    <t>5255272</t>
  </si>
  <si>
    <t>80</t>
  </si>
  <si>
    <t>5255293</t>
  </si>
  <si>
    <t>85</t>
  </si>
  <si>
    <t>5255294</t>
  </si>
  <si>
    <t>89</t>
  </si>
  <si>
    <t>5255292</t>
  </si>
  <si>
    <t>97</t>
  </si>
  <si>
    <t>New Mexico State University</t>
  </si>
  <si>
    <t>5254758</t>
  </si>
  <si>
    <t>P0189242</t>
  </si>
  <si>
    <t>8167098</t>
  </si>
  <si>
    <t>3466199</t>
  </si>
  <si>
    <t>4861130.2</t>
  </si>
  <si>
    <t>Maricopa Community Colleges</t>
  </si>
  <si>
    <t>5254704</t>
  </si>
  <si>
    <t>SMC07-100057814</t>
  </si>
  <si>
    <t>8147365</t>
  </si>
  <si>
    <t>3462161</t>
  </si>
  <si>
    <t>4853232.2</t>
  </si>
  <si>
    <t>5254751</t>
  </si>
  <si>
    <t>Swanson010819</t>
  </si>
  <si>
    <t>8158128</t>
  </si>
  <si>
    <t>3464379</t>
  </si>
  <si>
    <t>4854896.2</t>
  </si>
  <si>
    <t>Manhattan Beach Unified School District</t>
  </si>
  <si>
    <t>5257602</t>
  </si>
  <si>
    <t>T19-1672</t>
  </si>
  <si>
    <t>8201408</t>
  </si>
  <si>
    <t>3479330</t>
  </si>
  <si>
    <t>4867035.2</t>
  </si>
  <si>
    <t>5255858</t>
  </si>
  <si>
    <t>T19-1674</t>
  </si>
  <si>
    <t>8199101</t>
  </si>
  <si>
    <t>3479030</t>
  </si>
  <si>
    <t>4861196.2</t>
  </si>
  <si>
    <t>SMS Data products Group, Inc.</t>
  </si>
  <si>
    <t>023146</t>
  </si>
  <si>
    <t>3460369</t>
  </si>
  <si>
    <t>023149</t>
  </si>
  <si>
    <t>3460367</t>
  </si>
  <si>
    <t>Altamira Technologies Corporation</t>
  </si>
  <si>
    <t>2018-07-13-CM-19</t>
  </si>
  <si>
    <t>3354802</t>
  </si>
  <si>
    <t>FA330018F0163</t>
  </si>
  <si>
    <t>3410838</t>
  </si>
  <si>
    <t>Hanscom Air Force Base</t>
  </si>
  <si>
    <t>FA872618F0098</t>
  </si>
  <si>
    <t>3439372</t>
  </si>
  <si>
    <t>FA8726-19-F-0002</t>
  </si>
  <si>
    <t>3426721</t>
  </si>
  <si>
    <t>Tracewell - pushing per Sam</t>
  </si>
  <si>
    <t>P1219268</t>
  </si>
  <si>
    <t>3422905</t>
  </si>
  <si>
    <t>3422904</t>
  </si>
  <si>
    <t>R-00337551</t>
  </si>
  <si>
    <t>3408011</t>
  </si>
  <si>
    <t>Federal Air Force - House</t>
  </si>
  <si>
    <t>Elias, Mary (Robin)</t>
  </si>
  <si>
    <t>FA8726-19-F-0022</t>
  </si>
  <si>
    <t>3478405</t>
  </si>
  <si>
    <t>10840000750</t>
  </si>
  <si>
    <t>3404417</t>
  </si>
  <si>
    <t>4201635397</t>
  </si>
  <si>
    <t>3256326</t>
  </si>
  <si>
    <t>3340279</t>
  </si>
  <si>
    <t>4201780248</t>
  </si>
  <si>
    <t>3365369</t>
  </si>
  <si>
    <t>Accenture</t>
  </si>
  <si>
    <t>7500018307</t>
  </si>
  <si>
    <t>3365988</t>
  </si>
  <si>
    <t>3401516</t>
  </si>
  <si>
    <t>Channel Default GP%: .06</t>
  </si>
  <si>
    <t>FA703718F1087 MO</t>
  </si>
  <si>
    <t>FA8307-18-F-0104</t>
  </si>
  <si>
    <t>3408180</t>
  </si>
  <si>
    <t>FA830718F0131</t>
  </si>
  <si>
    <t>3400138</t>
  </si>
  <si>
    <t>20190109VN1</t>
  </si>
  <si>
    <t>3467605</t>
  </si>
  <si>
    <t>3472258</t>
  </si>
  <si>
    <t>FA488718F0185</t>
  </si>
  <si>
    <t>3413494</t>
  </si>
  <si>
    <t>3472091</t>
  </si>
  <si>
    <t>MP18357T</t>
  </si>
  <si>
    <t>3404176</t>
  </si>
  <si>
    <t>0210312</t>
  </si>
  <si>
    <t>3472302</t>
  </si>
  <si>
    <t>32800</t>
  </si>
  <si>
    <t>3471199</t>
  </si>
  <si>
    <t>4201885497</t>
  </si>
  <si>
    <t>3466429</t>
  </si>
  <si>
    <t>3466412</t>
  </si>
  <si>
    <t>3475282</t>
  </si>
  <si>
    <t>3474928</t>
  </si>
  <si>
    <t>CC4837464</t>
  </si>
  <si>
    <t>3453887</t>
  </si>
  <si>
    <t>CC4866964</t>
  </si>
  <si>
    <t>3477789</t>
  </si>
  <si>
    <t>FA301619FA034</t>
  </si>
  <si>
    <t>3467455</t>
  </si>
  <si>
    <t>3477975</t>
  </si>
  <si>
    <t>Sword &amp; Shield Enterprise Security, Inc</t>
  </si>
  <si>
    <t>1185406</t>
  </si>
  <si>
    <t>3318180</t>
  </si>
  <si>
    <t>MidAtlantic Broadband Hospitality Services</t>
  </si>
  <si>
    <t>259601</t>
  </si>
  <si>
    <t>3479537</t>
  </si>
  <si>
    <t>Channel Default GP%: .106</t>
  </si>
  <si>
    <t>41183P</t>
  </si>
  <si>
    <t>3408127</t>
  </si>
  <si>
    <t>3408126</t>
  </si>
  <si>
    <t>4744523</t>
  </si>
  <si>
    <t>3435053</t>
  </si>
  <si>
    <t>3471746</t>
  </si>
  <si>
    <t>3471730</t>
  </si>
  <si>
    <t>3471729</t>
  </si>
  <si>
    <t>CC221122</t>
  </si>
  <si>
    <t>3479302</t>
  </si>
  <si>
    <t>CC222112</t>
  </si>
  <si>
    <t>3479641</t>
  </si>
  <si>
    <t>3467186</t>
  </si>
  <si>
    <t>CC4852143</t>
  </si>
  <si>
    <t>3480235</t>
  </si>
  <si>
    <t>CC4859756</t>
  </si>
  <si>
    <t>3466280</t>
  </si>
  <si>
    <t>CC4860865</t>
  </si>
  <si>
    <t>3472983</t>
  </si>
  <si>
    <t>CC4870428</t>
  </si>
  <si>
    <t>3480230</t>
  </si>
  <si>
    <t>CC4875408</t>
  </si>
  <si>
    <t>3478283</t>
  </si>
  <si>
    <t>CCLE-2018-211</t>
  </si>
  <si>
    <t>3406783</t>
  </si>
  <si>
    <t>FA810118F0409</t>
  </si>
  <si>
    <t>3387693</t>
  </si>
  <si>
    <t>FA810119FA019</t>
  </si>
  <si>
    <t>3479581</t>
  </si>
  <si>
    <t>FA810119FA029</t>
  </si>
  <si>
    <t>3479606</t>
  </si>
  <si>
    <t>FA8604-18-F-2263</t>
  </si>
  <si>
    <t>3408344</t>
  </si>
  <si>
    <t>3407995</t>
  </si>
  <si>
    <t>Tyndall Air Force Base</t>
  </si>
  <si>
    <t>CC221786</t>
  </si>
  <si>
    <t>3469502</t>
  </si>
  <si>
    <t>PO00011257</t>
  </si>
  <si>
    <t>3470436</t>
  </si>
  <si>
    <t>Wolf Creek Federal Services, Inc.</t>
  </si>
  <si>
    <t>RO180237</t>
  </si>
  <si>
    <t>3381822</t>
  </si>
  <si>
    <t>RO180249</t>
  </si>
  <si>
    <t>3405802</t>
  </si>
  <si>
    <t>RO190019</t>
  </si>
  <si>
    <t>3432707</t>
  </si>
  <si>
    <t>Federal Asia Pac DoD - Oglivie</t>
  </si>
  <si>
    <t>Oglivie, Septimus</t>
  </si>
  <si>
    <t>Vision Technologies, Inc.</t>
  </si>
  <si>
    <t>089889</t>
  </si>
  <si>
    <t>3419427</t>
  </si>
  <si>
    <t>3419429</t>
  </si>
  <si>
    <t>3419428</t>
  </si>
  <si>
    <t>Naval Computer &amp; Telecommunications Station</t>
  </si>
  <si>
    <t>63004</t>
  </si>
  <si>
    <t>3407394</t>
  </si>
  <si>
    <t>Marine Corps Base Okinawa</t>
  </si>
  <si>
    <t>M6740018P0129</t>
  </si>
  <si>
    <t>3375381</t>
  </si>
  <si>
    <t>N00406-18-P-1634</t>
  </si>
  <si>
    <t>3401295</t>
  </si>
  <si>
    <t>GC Associates USA</t>
  </si>
  <si>
    <t>GCAXIOKDN</t>
  </si>
  <si>
    <t>3460801</t>
  </si>
  <si>
    <t>GCAXIOYKT</t>
  </si>
  <si>
    <t>3460799</t>
  </si>
  <si>
    <t>Federal Asia Pac DoD - Romero Boeing</t>
  </si>
  <si>
    <t>1662901</t>
  </si>
  <si>
    <t>3467005</t>
  </si>
  <si>
    <t>1668855</t>
  </si>
  <si>
    <t>3467522</t>
  </si>
  <si>
    <t>Yokota Air Force Base</t>
  </si>
  <si>
    <t>FA520918F0188P01</t>
  </si>
  <si>
    <t>3431625</t>
  </si>
  <si>
    <t>SEEGER, TODD</t>
  </si>
  <si>
    <t>Defense Information Systems Agency</t>
  </si>
  <si>
    <t>E15-03-0051</t>
  </si>
  <si>
    <t>3035692</t>
  </si>
  <si>
    <t>Gadsden County Schools</t>
  </si>
  <si>
    <t>0191900015</t>
  </si>
  <si>
    <t>3468028</t>
  </si>
  <si>
    <t>3468031</t>
  </si>
  <si>
    <t>Leon County, FL</t>
  </si>
  <si>
    <t>P0069382</t>
  </si>
  <si>
    <t>3477852</t>
  </si>
  <si>
    <t>Hawaiian Airlines</t>
  </si>
  <si>
    <t>0000949684</t>
  </si>
  <si>
    <t>3389255</t>
  </si>
  <si>
    <t>6000337915</t>
  </si>
  <si>
    <t>3478876</t>
  </si>
  <si>
    <t>IT05576</t>
  </si>
  <si>
    <t>3460170</t>
  </si>
  <si>
    <t>IT05623</t>
  </si>
  <si>
    <t>3478681</t>
  </si>
  <si>
    <t>FA-10926</t>
  </si>
  <si>
    <t>3478675</t>
  </si>
  <si>
    <t>Federal House</t>
  </si>
  <si>
    <t>McKeon, William E. (Bill)</t>
  </si>
  <si>
    <t>Nieters, Melissa</t>
  </si>
  <si>
    <t>Amazon Web Services, Inc.</t>
  </si>
  <si>
    <t>US1530025</t>
  </si>
  <si>
    <t>3441180</t>
  </si>
  <si>
    <t>3441179</t>
  </si>
  <si>
    <t>3441197</t>
  </si>
  <si>
    <t>3478158</t>
  </si>
  <si>
    <t>1004413</t>
  </si>
  <si>
    <t>3469775</t>
  </si>
  <si>
    <t>1004418</t>
  </si>
  <si>
    <t>3467403</t>
  </si>
  <si>
    <t>1006796</t>
  </si>
  <si>
    <t>3479205</t>
  </si>
  <si>
    <t>3479206</t>
  </si>
  <si>
    <t>3479204</t>
  </si>
  <si>
    <t>4796694</t>
  </si>
  <si>
    <t>3465966</t>
  </si>
  <si>
    <t>3390951</t>
  </si>
  <si>
    <t>3479228</t>
  </si>
  <si>
    <t>988654</t>
  </si>
  <si>
    <t>3408567</t>
  </si>
  <si>
    <t>3408566</t>
  </si>
  <si>
    <t>998215</t>
  </si>
  <si>
    <t>3442392</t>
  </si>
  <si>
    <t>3442393</t>
  </si>
  <si>
    <t>3442383</t>
  </si>
  <si>
    <t>3442404</t>
  </si>
  <si>
    <t>3442403</t>
  </si>
  <si>
    <t>iGov.com (fka MicroAge Federal)</t>
  </si>
  <si>
    <t>POE-000713</t>
  </si>
  <si>
    <t>3469465</t>
  </si>
  <si>
    <t>POE-000714</t>
  </si>
  <si>
    <t>3469466</t>
  </si>
  <si>
    <t>Federal Marines - Pacific - Oglivie</t>
  </si>
  <si>
    <t>3419569</t>
  </si>
  <si>
    <t>3419568</t>
  </si>
  <si>
    <t>3419566</t>
  </si>
  <si>
    <t>3420239</t>
  </si>
  <si>
    <t>3450945</t>
  </si>
  <si>
    <t>M6740018P0188_REORDER</t>
  </si>
  <si>
    <t>3478676</t>
  </si>
  <si>
    <t>2211557</t>
  </si>
  <si>
    <t>3469540</t>
  </si>
  <si>
    <t>2222656</t>
  </si>
  <si>
    <t>3467683</t>
  </si>
  <si>
    <t>3467689</t>
  </si>
  <si>
    <t>3467708</t>
  </si>
  <si>
    <t>3467686</t>
  </si>
  <si>
    <t>3467693</t>
  </si>
  <si>
    <t>3467940</t>
  </si>
  <si>
    <t>3467934</t>
  </si>
  <si>
    <t>4103976325</t>
  </si>
  <si>
    <t>3469166</t>
  </si>
  <si>
    <t>4201884862</t>
  </si>
  <si>
    <t>3465098</t>
  </si>
  <si>
    <t>3465099</t>
  </si>
  <si>
    <t>4201889774</t>
  </si>
  <si>
    <t>3469059</t>
  </si>
  <si>
    <t>4201890744</t>
  </si>
  <si>
    <t>3469072</t>
  </si>
  <si>
    <t>7000366159</t>
  </si>
  <si>
    <t>3465105</t>
  </si>
  <si>
    <t>2180565</t>
  </si>
  <si>
    <t>3422954</t>
  </si>
  <si>
    <t>2538129</t>
  </si>
  <si>
    <t>3410018</t>
  </si>
  <si>
    <t>2538131</t>
  </si>
  <si>
    <t>3410020</t>
  </si>
  <si>
    <t>2538135</t>
  </si>
  <si>
    <t>3410023</t>
  </si>
  <si>
    <t>2538136</t>
  </si>
  <si>
    <t>3410028</t>
  </si>
  <si>
    <t>2538139</t>
  </si>
  <si>
    <t>3410009</t>
  </si>
  <si>
    <t>2538140</t>
  </si>
  <si>
    <t>3410012</t>
  </si>
  <si>
    <t>4201858705</t>
  </si>
  <si>
    <t>3441159</t>
  </si>
  <si>
    <t>4201882398</t>
  </si>
  <si>
    <t>3465097</t>
  </si>
  <si>
    <t>MDC1-0637</t>
  </si>
  <si>
    <t>3323586</t>
  </si>
  <si>
    <t>Federal Defense Agencies</t>
  </si>
  <si>
    <t>Federal MDA - St. John Boeing</t>
  </si>
  <si>
    <t>2226750</t>
  </si>
  <si>
    <t>3248923</t>
  </si>
  <si>
    <t>2226751</t>
  </si>
  <si>
    <t>3248930</t>
  </si>
  <si>
    <t>2226754</t>
  </si>
  <si>
    <t>3248900</t>
  </si>
  <si>
    <t>2226755</t>
  </si>
  <si>
    <t>3248902</t>
  </si>
  <si>
    <t>2236134</t>
  </si>
  <si>
    <t>3248980</t>
  </si>
  <si>
    <t>Safety &amp; Security International</t>
  </si>
  <si>
    <t>1002733</t>
  </si>
  <si>
    <t>3468290</t>
  </si>
  <si>
    <t>41-7027852-0</t>
  </si>
  <si>
    <t>3469635</t>
  </si>
  <si>
    <t>41-7028025-0</t>
  </si>
  <si>
    <t>3477804</t>
  </si>
  <si>
    <t>41-7028044-0</t>
  </si>
  <si>
    <t>3479995</t>
  </si>
  <si>
    <t>41-7028048-0</t>
  </si>
  <si>
    <t>3479993</t>
  </si>
  <si>
    <t>Naval Surface Warfare Center - Dahlgren</t>
  </si>
  <si>
    <t>4521534097</t>
  </si>
  <si>
    <t>3479187</t>
  </si>
  <si>
    <t>HC102819F0153</t>
  </si>
  <si>
    <t>3479249</t>
  </si>
  <si>
    <t>Naval Sea Systems Command</t>
  </si>
  <si>
    <t>N0016718F0178</t>
  </si>
  <si>
    <t>3427421</t>
  </si>
  <si>
    <t>Naval Supply Systems Command</t>
  </si>
  <si>
    <t>N0018918FQ242</t>
  </si>
  <si>
    <t>3398481</t>
  </si>
  <si>
    <t>N0018919F0191</t>
  </si>
  <si>
    <t>3472492</t>
  </si>
  <si>
    <t>P193203033</t>
  </si>
  <si>
    <t>3469176</t>
  </si>
  <si>
    <t>New Tech Solutions, Inc</t>
  </si>
  <si>
    <t>183679</t>
  </si>
  <si>
    <t>3331059</t>
  </si>
  <si>
    <t>3331058</t>
  </si>
  <si>
    <t>8160-DO13-1</t>
  </si>
  <si>
    <t>3471435</t>
  </si>
  <si>
    <t>D7787-S12</t>
  </si>
  <si>
    <t>Channel Default GP%: .097</t>
  </si>
  <si>
    <t>Georgia Tech Research Institute</t>
  </si>
  <si>
    <t>3451939</t>
  </si>
  <si>
    <t>3451937</t>
  </si>
  <si>
    <t>3451941</t>
  </si>
  <si>
    <t>3451942</t>
  </si>
  <si>
    <t>3451944</t>
  </si>
  <si>
    <t>3451947</t>
  </si>
  <si>
    <t>3451953</t>
  </si>
  <si>
    <t>3451936</t>
  </si>
  <si>
    <t>3451934</t>
  </si>
  <si>
    <t>D8319-S32</t>
  </si>
  <si>
    <t>3384404</t>
  </si>
  <si>
    <t>3384403</t>
  </si>
  <si>
    <t>3397788</t>
  </si>
  <si>
    <t>3397790</t>
  </si>
  <si>
    <t>3397791</t>
  </si>
  <si>
    <t>3479992</t>
  </si>
  <si>
    <t>ManTech Advanced Sys Int, Inc.</t>
  </si>
  <si>
    <t>MASI0-MAT0014259</t>
  </si>
  <si>
    <t>3480209</t>
  </si>
  <si>
    <t>Department of the Navy - NETPDTC</t>
  </si>
  <si>
    <t>N6832218FD020</t>
  </si>
  <si>
    <t>3333671</t>
  </si>
  <si>
    <t>Unifire, Inc.</t>
  </si>
  <si>
    <t>SOES00E</t>
  </si>
  <si>
    <t>3313000</t>
  </si>
  <si>
    <t>Federal Navy - Oglivie</t>
  </si>
  <si>
    <t>Spawar Systems Activity-Pacific</t>
  </si>
  <si>
    <t>N6600119F0306</t>
  </si>
  <si>
    <t>3478674</t>
  </si>
  <si>
    <t>Naval Education And Training Command</t>
  </si>
  <si>
    <t>19MD6C031</t>
  </si>
  <si>
    <t>3479247</t>
  </si>
  <si>
    <t>4787720</t>
  </si>
  <si>
    <t>3432825</t>
  </si>
  <si>
    <t>47QDCC19M49N4</t>
  </si>
  <si>
    <t>3462846</t>
  </si>
  <si>
    <t>47QDCC19M49NE</t>
  </si>
  <si>
    <t>3462847</t>
  </si>
  <si>
    <t>4857333</t>
  </si>
  <si>
    <t>3465100</t>
  </si>
  <si>
    <t>4860415</t>
  </si>
  <si>
    <t>3470536</t>
  </si>
  <si>
    <t>Navair</t>
  </si>
  <si>
    <t>4863787</t>
  </si>
  <si>
    <t>3479203</t>
  </si>
  <si>
    <t>8144</t>
  </si>
  <si>
    <t>2876430</t>
  </si>
  <si>
    <t>PO0043625</t>
  </si>
  <si>
    <t>3470618</t>
  </si>
  <si>
    <t>R-00349616</t>
  </si>
  <si>
    <t>3419041</t>
  </si>
  <si>
    <t>3472468</t>
  </si>
  <si>
    <t>Naval Air Warfare Center - Weapons Division</t>
  </si>
  <si>
    <t>URSFS52317</t>
  </si>
  <si>
    <t>3322433</t>
  </si>
  <si>
    <t>0205831</t>
  </si>
  <si>
    <t>3463416</t>
  </si>
  <si>
    <t>0208129</t>
  </si>
  <si>
    <t>3417367</t>
  </si>
  <si>
    <t>0208608</t>
  </si>
  <si>
    <t>3464079</t>
  </si>
  <si>
    <t>0209396</t>
  </si>
  <si>
    <t>3444245</t>
  </si>
  <si>
    <t>0209397</t>
  </si>
  <si>
    <t>3444248</t>
  </si>
  <si>
    <t>0209399</t>
  </si>
  <si>
    <t>3444285</t>
  </si>
  <si>
    <t>0209401</t>
  </si>
  <si>
    <t>3444273</t>
  </si>
  <si>
    <t>0209402</t>
  </si>
  <si>
    <t>3444274</t>
  </si>
  <si>
    <t>0209403</t>
  </si>
  <si>
    <t>3444275</t>
  </si>
  <si>
    <t>0209405</t>
  </si>
  <si>
    <t>3444279</t>
  </si>
  <si>
    <t>0209406</t>
  </si>
  <si>
    <t>3444276</t>
  </si>
  <si>
    <t>0209407</t>
  </si>
  <si>
    <t>3444287</t>
  </si>
  <si>
    <t>0209408</t>
  </si>
  <si>
    <t>3444277</t>
  </si>
  <si>
    <t>0209409</t>
  </si>
  <si>
    <t>3444280</t>
  </si>
  <si>
    <t>0209410</t>
  </si>
  <si>
    <t>3444281</t>
  </si>
  <si>
    <t>0209412</t>
  </si>
  <si>
    <t>3444284</t>
  </si>
  <si>
    <t>0209697</t>
  </si>
  <si>
    <t>3460453</t>
  </si>
  <si>
    <t>0210049</t>
  </si>
  <si>
    <t>3467475</t>
  </si>
  <si>
    <t>0210064</t>
  </si>
  <si>
    <t>3468067</t>
  </si>
  <si>
    <t>0210067</t>
  </si>
  <si>
    <t>3468063</t>
  </si>
  <si>
    <t>0210128</t>
  </si>
  <si>
    <t>3469221</t>
  </si>
  <si>
    <t>0210277</t>
  </si>
  <si>
    <t>3471436</t>
  </si>
  <si>
    <t>0210361</t>
  </si>
  <si>
    <t>3472809</t>
  </si>
  <si>
    <t>0210369</t>
  </si>
  <si>
    <t>3472811</t>
  </si>
  <si>
    <t>0210382</t>
  </si>
  <si>
    <t>3472802</t>
  </si>
  <si>
    <t>0210413</t>
  </si>
  <si>
    <t>3472893</t>
  </si>
  <si>
    <t>0210439</t>
  </si>
  <si>
    <t>3477412</t>
  </si>
  <si>
    <t>0210467</t>
  </si>
  <si>
    <t>3477476</t>
  </si>
  <si>
    <t>0210511</t>
  </si>
  <si>
    <t>3478338</t>
  </si>
  <si>
    <t>0210512</t>
  </si>
  <si>
    <t>3478400</t>
  </si>
  <si>
    <t>0210514</t>
  </si>
  <si>
    <t>3478602</t>
  </si>
  <si>
    <t>3478603</t>
  </si>
  <si>
    <t>0210521</t>
  </si>
  <si>
    <t>3478611</t>
  </si>
  <si>
    <t>0210525</t>
  </si>
  <si>
    <t>3478613</t>
  </si>
  <si>
    <t>0210530</t>
  </si>
  <si>
    <t>3478612</t>
  </si>
  <si>
    <t>0210540</t>
  </si>
  <si>
    <t>3478606</t>
  </si>
  <si>
    <t>0210584</t>
  </si>
  <si>
    <t>3479146</t>
  </si>
  <si>
    <t>0210598</t>
  </si>
  <si>
    <t>3479168</t>
  </si>
  <si>
    <t>0210601</t>
  </si>
  <si>
    <t>3479147</t>
  </si>
  <si>
    <t>0210611</t>
  </si>
  <si>
    <t>3479148</t>
  </si>
  <si>
    <t>0210645</t>
  </si>
  <si>
    <t>3480111</t>
  </si>
  <si>
    <t>0210676</t>
  </si>
  <si>
    <t>3480129</t>
  </si>
  <si>
    <t>1209632</t>
  </si>
  <si>
    <t>3458392</t>
  </si>
  <si>
    <t>1209804</t>
  </si>
  <si>
    <t>3463534</t>
  </si>
  <si>
    <t>1210246</t>
  </si>
  <si>
    <t>3471244</t>
  </si>
  <si>
    <t>1210381</t>
  </si>
  <si>
    <t>3472810</t>
  </si>
  <si>
    <t>1210493</t>
  </si>
  <si>
    <t>3478308</t>
  </si>
  <si>
    <t>1210538</t>
  </si>
  <si>
    <t>3478601</t>
  </si>
  <si>
    <t>1210574</t>
  </si>
  <si>
    <t>3479158</t>
  </si>
  <si>
    <t>1210612</t>
  </si>
  <si>
    <t>3479389</t>
  </si>
  <si>
    <t>1210614</t>
  </si>
  <si>
    <t>3479388</t>
  </si>
  <si>
    <t>2209601</t>
  </si>
  <si>
    <t>3458271</t>
  </si>
  <si>
    <t>2209797</t>
  </si>
  <si>
    <t>3463357</t>
  </si>
  <si>
    <t>2209838</t>
  </si>
  <si>
    <t>3463581</t>
  </si>
  <si>
    <t>2210045</t>
  </si>
  <si>
    <t>3467833</t>
  </si>
  <si>
    <t>2210164</t>
  </si>
  <si>
    <t>3469206</t>
  </si>
  <si>
    <t>2210337</t>
  </si>
  <si>
    <t>3472823</t>
  </si>
  <si>
    <t>2210342</t>
  </si>
  <si>
    <t>3472835</t>
  </si>
  <si>
    <t>2210441</t>
  </si>
  <si>
    <t>3477411</t>
  </si>
  <si>
    <t>2210492</t>
  </si>
  <si>
    <t>3478408</t>
  </si>
  <si>
    <t>2210538</t>
  </si>
  <si>
    <t>3479167</t>
  </si>
  <si>
    <t>2210583</t>
  </si>
  <si>
    <t>3479145</t>
  </si>
  <si>
    <t>2210641</t>
  </si>
  <si>
    <t>3480113</t>
  </si>
  <si>
    <t>3209739</t>
  </si>
  <si>
    <t>3461799</t>
  </si>
  <si>
    <t>3210381</t>
  </si>
  <si>
    <t>3472803</t>
  </si>
  <si>
    <t>4859349</t>
  </si>
  <si>
    <t>3471394</t>
  </si>
  <si>
    <t>9031-5608</t>
  </si>
  <si>
    <t>3480157</t>
  </si>
  <si>
    <t>W9126G19F0063</t>
  </si>
  <si>
    <t>3480096</t>
  </si>
  <si>
    <t>W912ER18F0102</t>
  </si>
  <si>
    <t>3325318</t>
  </si>
  <si>
    <t>W912P719F0015</t>
  </si>
  <si>
    <t>3451327</t>
  </si>
  <si>
    <t>SLED - Danny Wynn</t>
  </si>
  <si>
    <t>Wynn, Daniel (Danny)</t>
  </si>
  <si>
    <t>Madison County Government</t>
  </si>
  <si>
    <t>2018-03944</t>
  </si>
  <si>
    <t>3479828</t>
  </si>
  <si>
    <t>4405712M</t>
  </si>
  <si>
    <t>3460939</t>
  </si>
  <si>
    <t>4409301M</t>
  </si>
  <si>
    <t>3461227</t>
  </si>
  <si>
    <t>4418203M</t>
  </si>
  <si>
    <t>3470295</t>
  </si>
  <si>
    <t>4420793M</t>
  </si>
  <si>
    <t>3471869</t>
  </si>
  <si>
    <t>4424132M</t>
  </si>
  <si>
    <t>3478898</t>
  </si>
  <si>
    <t>4424133M</t>
  </si>
  <si>
    <t>3478901</t>
  </si>
  <si>
    <t>3470715</t>
  </si>
  <si>
    <t>4851201.3</t>
  </si>
  <si>
    <t>3465780</t>
  </si>
  <si>
    <t>Pearl Hawaii Federal Credit Union</t>
  </si>
  <si>
    <t>4862411.2</t>
  </si>
  <si>
    <t>3468087</t>
  </si>
  <si>
    <t>University of Hawaii VCHPC</t>
  </si>
  <si>
    <t>Z10195090</t>
  </si>
  <si>
    <t>3478745</t>
  </si>
  <si>
    <t>4500250093</t>
  </si>
  <si>
    <t>3468089</t>
  </si>
  <si>
    <t>MO OA - ITSD DSS</t>
  </si>
  <si>
    <t>P3931900695</t>
  </si>
  <si>
    <t>3479589</t>
  </si>
  <si>
    <t>MO DNR - DEQ Soil &amp; Water Conservation</t>
  </si>
  <si>
    <t>FCOLEMAN02052019</t>
  </si>
  <si>
    <t>3480079</t>
  </si>
  <si>
    <t>P3151900431</t>
  </si>
  <si>
    <t>3462704</t>
  </si>
  <si>
    <t>P3151900493</t>
  </si>
  <si>
    <t>3471428</t>
  </si>
  <si>
    <t>P3409100056</t>
  </si>
  <si>
    <t>3470529</t>
  </si>
  <si>
    <t>P3701900181</t>
  </si>
  <si>
    <t>3471666</t>
  </si>
  <si>
    <t>P3821900116</t>
  </si>
  <si>
    <t>3471672</t>
  </si>
  <si>
    <t>MO OA - ITSD DHSS</t>
  </si>
  <si>
    <t>P3861900378</t>
  </si>
  <si>
    <t>3465529</t>
  </si>
  <si>
    <t>3467751</t>
  </si>
  <si>
    <t>MO OA - ITSD Agriculture</t>
  </si>
  <si>
    <t>P3881900650</t>
  </si>
  <si>
    <t>3471678</t>
  </si>
  <si>
    <t>3471677</t>
  </si>
  <si>
    <t>P3881900657</t>
  </si>
  <si>
    <t>3471671</t>
  </si>
  <si>
    <t>P3881900680</t>
  </si>
  <si>
    <t>3480073</t>
  </si>
  <si>
    <t>P3931900651</t>
  </si>
  <si>
    <t>3471667</t>
  </si>
  <si>
    <t>P3941900337</t>
  </si>
  <si>
    <t>3476966</t>
  </si>
  <si>
    <t>MO OA - ITSD DNR Jefferson Bldg</t>
  </si>
  <si>
    <t>PG 300 31899000008</t>
  </si>
  <si>
    <t>3465269</t>
  </si>
  <si>
    <t>PG 605 P62FY190006</t>
  </si>
  <si>
    <t>3218512</t>
  </si>
  <si>
    <t>MO DOR - State Lottery Commission</t>
  </si>
  <si>
    <t>PG 860 ML000001543</t>
  </si>
  <si>
    <t>3472224</t>
  </si>
  <si>
    <t>MO DCON - ITS Section</t>
  </si>
  <si>
    <t>PM011902243</t>
  </si>
  <si>
    <t>3466192</t>
  </si>
  <si>
    <t>PM011902245</t>
  </si>
  <si>
    <t>3465823</t>
  </si>
  <si>
    <t>PM011902247</t>
  </si>
  <si>
    <t>3469701</t>
  </si>
  <si>
    <t>PM011902269</t>
  </si>
  <si>
    <t>3469691</t>
  </si>
  <si>
    <t>PM011902348</t>
  </si>
  <si>
    <t>3476965</t>
  </si>
  <si>
    <t>PM011902363</t>
  </si>
  <si>
    <t>3477651</t>
  </si>
  <si>
    <t>PM011902364</t>
  </si>
  <si>
    <t>3070801</t>
  </si>
  <si>
    <t>PR011901107</t>
  </si>
  <si>
    <t>3466098</t>
  </si>
  <si>
    <t>PR011901114</t>
  </si>
  <si>
    <t>3479753</t>
  </si>
  <si>
    <t>PR011901133</t>
  </si>
  <si>
    <t>3471573</t>
  </si>
  <si>
    <t>3471572</t>
  </si>
  <si>
    <t>MO DPS - State Highway Patrol</t>
  </si>
  <si>
    <t>SC 812 HP039000067</t>
  </si>
  <si>
    <t>3472312</t>
  </si>
  <si>
    <t>3472316</t>
  </si>
  <si>
    <t>MO OSCA - Administration</t>
  </si>
  <si>
    <t>WASCC012819CVC</t>
  </si>
  <si>
    <t>3476696</t>
  </si>
  <si>
    <t>356311</t>
  </si>
  <si>
    <t>3479405</t>
  </si>
  <si>
    <t>Capital Region Medical Center</t>
  </si>
  <si>
    <t>0148810</t>
  </si>
  <si>
    <t>3471805</t>
  </si>
  <si>
    <t>St. Louis County, MO -  Board of Elections</t>
  </si>
  <si>
    <t>Neske, Jennifer L</t>
  </si>
  <si>
    <t>19000894-00</t>
  </si>
  <si>
    <t>3478886</t>
  </si>
  <si>
    <t>3472035</t>
  </si>
  <si>
    <t>3472313</t>
  </si>
  <si>
    <t>C0000409683</t>
  </si>
  <si>
    <t>3472049</t>
  </si>
  <si>
    <t>University of Missouri - Kansas City, MO</t>
  </si>
  <si>
    <t>K0000089299</t>
  </si>
  <si>
    <t>3479859</t>
  </si>
  <si>
    <t>P0023936</t>
  </si>
  <si>
    <t>3477778</t>
  </si>
  <si>
    <t>3477774</t>
  </si>
  <si>
    <t>University of Missouri - Rolla, MO</t>
  </si>
  <si>
    <t>R0000061055</t>
  </si>
  <si>
    <t>3478887</t>
  </si>
  <si>
    <t>19000535-00</t>
  </si>
  <si>
    <t>3478916</t>
  </si>
  <si>
    <t>City of St. Louis, MO - Bi-State</t>
  </si>
  <si>
    <t>62761</t>
  </si>
  <si>
    <t>3470309</t>
  </si>
  <si>
    <t>688373</t>
  </si>
  <si>
    <t>3470616</t>
  </si>
  <si>
    <t>City of O'Fallon, MO</t>
  </si>
  <si>
    <t>Huff01312019</t>
  </si>
  <si>
    <t>3478871</t>
  </si>
  <si>
    <t>PO006778</t>
  </si>
  <si>
    <t>3467023</t>
  </si>
  <si>
    <t>PO148</t>
  </si>
  <si>
    <t>3472752</t>
  </si>
  <si>
    <t>Maricopa Integrated Health Systems</t>
  </si>
  <si>
    <t>116048CAPB0ND</t>
  </si>
  <si>
    <t>3467311</t>
  </si>
  <si>
    <t>MARICOPA COUNTY</t>
  </si>
  <si>
    <t>PD13190000000803-1</t>
  </si>
  <si>
    <t>3471982</t>
  </si>
  <si>
    <t>SLED SW - Romero CCD/Denver Airport</t>
  </si>
  <si>
    <t>Romero, Theresa Eleanor (Terry)</t>
  </si>
  <si>
    <t>HOPKINS, DANIEL</t>
  </si>
  <si>
    <t>City and County of Denver Denver International Airport</t>
  </si>
  <si>
    <t>Leitner, Crystal</t>
  </si>
  <si>
    <t>00056397</t>
  </si>
  <si>
    <t>3464804</t>
  </si>
  <si>
    <t>SLED SW - Romero MT</t>
  </si>
  <si>
    <t>State of Colorado</t>
  </si>
  <si>
    <t>BHOPKINS1.24.19</t>
  </si>
  <si>
    <t>3471580</t>
  </si>
  <si>
    <t>3470517</t>
  </si>
  <si>
    <t>19000000000000020067</t>
  </si>
  <si>
    <t>3470435</t>
  </si>
  <si>
    <t>19000000000000021053</t>
  </si>
  <si>
    <t>3478323</t>
  </si>
  <si>
    <t>19000000000000021387</t>
  </si>
  <si>
    <t>3479642</t>
  </si>
  <si>
    <t>19000000000000021461</t>
  </si>
  <si>
    <t>3479661</t>
  </si>
  <si>
    <t>Window Rock USD</t>
  </si>
  <si>
    <t>191096</t>
  </si>
  <si>
    <t>3472573</t>
  </si>
  <si>
    <t>Higley Unified School District #60</t>
  </si>
  <si>
    <t>201902477</t>
  </si>
  <si>
    <t>3472574</t>
  </si>
  <si>
    <t>Amphitheater SD</t>
  </si>
  <si>
    <t>3194299</t>
  </si>
  <si>
    <t>3479539</t>
  </si>
  <si>
    <t>Cochise College</t>
  </si>
  <si>
    <t>P0044332</t>
  </si>
  <si>
    <t>3478039</t>
  </si>
  <si>
    <t>Federal DISA</t>
  </si>
  <si>
    <t>Federal DISA - Houser</t>
  </si>
  <si>
    <t>Houser, Michael L.</t>
  </si>
  <si>
    <t>GUILLERMO, STACEY</t>
  </si>
  <si>
    <t>R-00386037</t>
  </si>
  <si>
    <t>3472127</t>
  </si>
  <si>
    <t>FA460018FN024</t>
  </si>
  <si>
    <t>3440924</t>
  </si>
  <si>
    <t>FA877318F0244</t>
  </si>
  <si>
    <t>3407964</t>
  </si>
  <si>
    <t>FA8307-16-F-0066</t>
  </si>
  <si>
    <t>2954902</t>
  </si>
  <si>
    <t>Air Force Research Lab</t>
  </si>
  <si>
    <t>FA875117FA205</t>
  </si>
  <si>
    <t>3179232</t>
  </si>
  <si>
    <t>07ESM1031073</t>
  </si>
  <si>
    <t>3358442</t>
  </si>
  <si>
    <t>39648P</t>
  </si>
  <si>
    <t>3356719</t>
  </si>
  <si>
    <t>P000060518</t>
  </si>
  <si>
    <t>3423320</t>
  </si>
  <si>
    <t>Altus Air Force Base</t>
  </si>
  <si>
    <t>CC4819740</t>
  </si>
  <si>
    <t>3460591</t>
  </si>
  <si>
    <t>Air Force Weather Agency</t>
  </si>
  <si>
    <t>7500160552</t>
  </si>
  <si>
    <t>3312103</t>
  </si>
  <si>
    <t>CC220979</t>
  </si>
  <si>
    <t>3472009</t>
  </si>
  <si>
    <t>CC4842157</t>
  </si>
  <si>
    <t>3472010</t>
  </si>
  <si>
    <t>CC4847768</t>
  </si>
  <si>
    <t>3469822</t>
  </si>
  <si>
    <t>CC4852138</t>
  </si>
  <si>
    <t>3472012</t>
  </si>
  <si>
    <t>CCJD-12 Toni Piasecki</t>
  </si>
  <si>
    <t>3289552</t>
  </si>
  <si>
    <t>FA445218F0111</t>
  </si>
  <si>
    <t>3408096</t>
  </si>
  <si>
    <t>FA8604-18-F-1303</t>
  </si>
  <si>
    <t>3408117</t>
  </si>
  <si>
    <t>CC220744</t>
  </si>
  <si>
    <t>3465139</t>
  </si>
  <si>
    <t>FA252118F0317</t>
  </si>
  <si>
    <t>3427538</t>
  </si>
  <si>
    <t>FA520918F0310</t>
  </si>
  <si>
    <t>3410047</t>
  </si>
  <si>
    <t>3410046</t>
  </si>
  <si>
    <t>Kadena AB</t>
  </si>
  <si>
    <t>FA527018F0139</t>
  </si>
  <si>
    <t>3422479</t>
  </si>
  <si>
    <t>Federal Defense Agencies - Hagenlock</t>
  </si>
  <si>
    <t>Hagenlock, Steven E. (Steve)</t>
  </si>
  <si>
    <t>Defense Logistics Agency</t>
  </si>
  <si>
    <t>C-SS000744</t>
  </si>
  <si>
    <t>3180412</t>
  </si>
  <si>
    <t>SRM sustainment</t>
  </si>
  <si>
    <t>3343739</t>
  </si>
  <si>
    <t>Kawaikini Public Charter School</t>
  </si>
  <si>
    <t>CC 4843615</t>
  </si>
  <si>
    <t>3460535</t>
  </si>
  <si>
    <t>ILC &amp; Swell Realty LLC</t>
  </si>
  <si>
    <t>4631680.8-CC</t>
  </si>
  <si>
    <t>3314112</t>
  </si>
  <si>
    <t>Hawaiian Host Honolulu, Inc</t>
  </si>
  <si>
    <t>CC 4773817.3</t>
  </si>
  <si>
    <t>3437915</t>
  </si>
  <si>
    <t>KINETICOR, Inc.</t>
  </si>
  <si>
    <t>4668541.5-CC</t>
  </si>
  <si>
    <t>3312220</t>
  </si>
  <si>
    <t>FA-10916</t>
  </si>
  <si>
    <t>3431465</t>
  </si>
  <si>
    <t>US1524201</t>
  </si>
  <si>
    <t>3436483</t>
  </si>
  <si>
    <t>3467921</t>
  </si>
  <si>
    <t>3441231</t>
  </si>
  <si>
    <t>3463602</t>
  </si>
  <si>
    <t>3464477</t>
  </si>
  <si>
    <t>1004411</t>
  </si>
  <si>
    <t>3467400</t>
  </si>
  <si>
    <t>3467399</t>
  </si>
  <si>
    <t>1004419</t>
  </si>
  <si>
    <t>3467392</t>
  </si>
  <si>
    <t>1004420</t>
  </si>
  <si>
    <t>3467404</t>
  </si>
  <si>
    <t>1004898</t>
  </si>
  <si>
    <t>3469792</t>
  </si>
  <si>
    <t>3469793</t>
  </si>
  <si>
    <t>3469794</t>
  </si>
  <si>
    <t>3469799</t>
  </si>
  <si>
    <t>1006794</t>
  </si>
  <si>
    <t>3478558</t>
  </si>
  <si>
    <t>3478559</t>
  </si>
  <si>
    <t>3478557</t>
  </si>
  <si>
    <t>3391168</t>
  </si>
  <si>
    <t>3391783</t>
  </si>
  <si>
    <t>3391782</t>
  </si>
  <si>
    <t>BUM18-P-2070</t>
  </si>
  <si>
    <t>3477820</t>
  </si>
  <si>
    <t>3477808</t>
  </si>
  <si>
    <t>3478333</t>
  </si>
  <si>
    <t>Consortium Management Group, Inc.</t>
  </si>
  <si>
    <t>M67854-19-9-4096</t>
  </si>
  <si>
    <t>3480233</t>
  </si>
  <si>
    <t>3480213</t>
  </si>
  <si>
    <t>3480232</t>
  </si>
  <si>
    <t>3480231</t>
  </si>
  <si>
    <t>POE-000712</t>
  </si>
  <si>
    <t>3469464</t>
  </si>
  <si>
    <t>3469071</t>
  </si>
  <si>
    <t>PO-0004962</t>
  </si>
  <si>
    <t>3472634</t>
  </si>
  <si>
    <t>Federal MDA - Smith Boeing</t>
  </si>
  <si>
    <t>1647146</t>
  </si>
  <si>
    <t>3470672</t>
  </si>
  <si>
    <t>3470670</t>
  </si>
  <si>
    <t>3470674</t>
  </si>
  <si>
    <t>3470669</t>
  </si>
  <si>
    <t>3470673</t>
  </si>
  <si>
    <t>3470667</t>
  </si>
  <si>
    <t>3470671</t>
  </si>
  <si>
    <t>3470679</t>
  </si>
  <si>
    <t>3471046</t>
  </si>
  <si>
    <t>3471051</t>
  </si>
  <si>
    <t>3471033</t>
  </si>
  <si>
    <t>3471034</t>
  </si>
  <si>
    <t>3471044</t>
  </si>
  <si>
    <t>3471045</t>
  </si>
  <si>
    <t>3471040</t>
  </si>
  <si>
    <t>3471043</t>
  </si>
  <si>
    <t>3471037</t>
  </si>
  <si>
    <t>3471039</t>
  </si>
  <si>
    <t>3471036</t>
  </si>
  <si>
    <t>3471035</t>
  </si>
  <si>
    <t>3471042</t>
  </si>
  <si>
    <t>3471038</t>
  </si>
  <si>
    <t>3471050</t>
  </si>
  <si>
    <t>3471041</t>
  </si>
  <si>
    <t>3470693</t>
  </si>
  <si>
    <t>3470696</t>
  </si>
  <si>
    <t>3470708</t>
  </si>
  <si>
    <t>3470695</t>
  </si>
  <si>
    <t>3470729</t>
  </si>
  <si>
    <t>3470694</t>
  </si>
  <si>
    <t>3470707</t>
  </si>
  <si>
    <t>3470709</t>
  </si>
  <si>
    <t>3470702</t>
  </si>
  <si>
    <t>3470698</t>
  </si>
  <si>
    <t>3470725</t>
  </si>
  <si>
    <t>3470730</t>
  </si>
  <si>
    <t>3470700</t>
  </si>
  <si>
    <t>3470697</t>
  </si>
  <si>
    <t>3470701</t>
  </si>
  <si>
    <t>3470699</t>
  </si>
  <si>
    <t>3470690</t>
  </si>
  <si>
    <t>3470720</t>
  </si>
  <si>
    <t>3470691</t>
  </si>
  <si>
    <t>3470703</t>
  </si>
  <si>
    <t>3470706</t>
  </si>
  <si>
    <t>3470704</t>
  </si>
  <si>
    <t>3470718</t>
  </si>
  <si>
    <t>3470713</t>
  </si>
  <si>
    <t>3470724</t>
  </si>
  <si>
    <t>3470716</t>
  </si>
  <si>
    <t>3470712</t>
  </si>
  <si>
    <t>3470710</t>
  </si>
  <si>
    <t>3470705</t>
  </si>
  <si>
    <t>3470717</t>
  </si>
  <si>
    <t>3470722</t>
  </si>
  <si>
    <t>3470723</t>
  </si>
  <si>
    <t>3470675</t>
  </si>
  <si>
    <t>3470678</t>
  </si>
  <si>
    <t>3470687</t>
  </si>
  <si>
    <t>3470685</t>
  </si>
  <si>
    <t>3470677</t>
  </si>
  <si>
    <t>3470676</t>
  </si>
  <si>
    <t>3470686</t>
  </si>
  <si>
    <t>3470682</t>
  </si>
  <si>
    <t>2080362</t>
  </si>
  <si>
    <t>3248884</t>
  </si>
  <si>
    <t>2226748</t>
  </si>
  <si>
    <t>3247419</t>
  </si>
  <si>
    <t>2228327</t>
  </si>
  <si>
    <t>3249036</t>
  </si>
  <si>
    <t>2241153</t>
  </si>
  <si>
    <t>3248996</t>
  </si>
  <si>
    <t>2241158</t>
  </si>
  <si>
    <t>3248962</t>
  </si>
  <si>
    <t>2334581</t>
  </si>
  <si>
    <t>3249107</t>
  </si>
  <si>
    <t>2334706</t>
  </si>
  <si>
    <t>3249054</t>
  </si>
  <si>
    <t>2334707</t>
  </si>
  <si>
    <t>3249061</t>
  </si>
  <si>
    <t>2334710</t>
  </si>
  <si>
    <t>3249057</t>
  </si>
  <si>
    <t>2334711</t>
  </si>
  <si>
    <t>3249047</t>
  </si>
  <si>
    <t>2334712</t>
  </si>
  <si>
    <t>3249050</t>
  </si>
  <si>
    <t>41-7027220</t>
  </si>
  <si>
    <t>3459327</t>
  </si>
  <si>
    <t>N0018919P0189</t>
  </si>
  <si>
    <t>3478734</t>
  </si>
  <si>
    <t>3451149</t>
  </si>
  <si>
    <t>3451154</t>
  </si>
  <si>
    <t>3451158</t>
  </si>
  <si>
    <t>3451160</t>
  </si>
  <si>
    <t>3464889</t>
  </si>
  <si>
    <t>3451973</t>
  </si>
  <si>
    <t>3451978</t>
  </si>
  <si>
    <t>3451970</t>
  </si>
  <si>
    <t>3451980</t>
  </si>
  <si>
    <t>FedStore Corporation</t>
  </si>
  <si>
    <t>100518-1647</t>
  </si>
  <si>
    <t>3419366</t>
  </si>
  <si>
    <t>W912EK19F0018</t>
  </si>
  <si>
    <t>3472889</t>
  </si>
  <si>
    <t>0210255</t>
  </si>
  <si>
    <t>3471252</t>
  </si>
  <si>
    <t>1210215</t>
  </si>
  <si>
    <t>3470379</t>
  </si>
  <si>
    <t>1210681</t>
  </si>
  <si>
    <t>3480135</t>
  </si>
  <si>
    <t>W912HZ19F0044</t>
  </si>
  <si>
    <t>3472727</t>
  </si>
  <si>
    <t>3472728</t>
  </si>
  <si>
    <t>4419520M</t>
  </si>
  <si>
    <t>3471380</t>
  </si>
  <si>
    <t>3471673</t>
  </si>
  <si>
    <t>PG 860 ML000001539</t>
  </si>
  <si>
    <t>3468029</t>
  </si>
  <si>
    <t>PR011901217</t>
  </si>
  <si>
    <t>3479572</t>
  </si>
  <si>
    <t>022338</t>
  </si>
  <si>
    <t>3441267</t>
  </si>
  <si>
    <t>022964</t>
  </si>
  <si>
    <t>3442849</t>
  </si>
  <si>
    <t>023033</t>
  </si>
  <si>
    <t>3442833</t>
  </si>
  <si>
    <t>023034</t>
  </si>
  <si>
    <t>3442823</t>
  </si>
  <si>
    <t>023035</t>
  </si>
  <si>
    <t>3442843</t>
  </si>
  <si>
    <t>023036</t>
  </si>
  <si>
    <t>3442828</t>
  </si>
  <si>
    <t>023037</t>
  </si>
  <si>
    <t>3442829</t>
  </si>
  <si>
    <t>023038</t>
  </si>
  <si>
    <t>3442827</t>
  </si>
  <si>
    <t>023039</t>
  </si>
  <si>
    <t>3442824</t>
  </si>
  <si>
    <t>023040</t>
  </si>
  <si>
    <t>3442846</t>
  </si>
  <si>
    <t>023041</t>
  </si>
  <si>
    <t>3442820</t>
  </si>
  <si>
    <t>023042</t>
  </si>
  <si>
    <t>3442822</t>
  </si>
  <si>
    <t>023043</t>
  </si>
  <si>
    <t>3442831</t>
  </si>
  <si>
    <t>023044</t>
  </si>
  <si>
    <t>3442850</t>
  </si>
  <si>
    <t>023045</t>
  </si>
  <si>
    <t>3442830</t>
  </si>
  <si>
    <t>023046</t>
  </si>
  <si>
    <t>3442842</t>
  </si>
  <si>
    <t>023047</t>
  </si>
  <si>
    <t>3442832</t>
  </si>
  <si>
    <t>023049</t>
  </si>
  <si>
    <t>3442841</t>
  </si>
  <si>
    <t>023051</t>
  </si>
  <si>
    <t>3442840</t>
  </si>
  <si>
    <t>023053</t>
  </si>
  <si>
    <t>3442847</t>
  </si>
  <si>
    <t>023054</t>
  </si>
  <si>
    <t>3442848</t>
  </si>
  <si>
    <t>023055</t>
  </si>
  <si>
    <t>3442844</t>
  </si>
  <si>
    <t>023148</t>
  </si>
  <si>
    <t>3460350</t>
  </si>
  <si>
    <t>4201637335</t>
  </si>
  <si>
    <t>3227061</t>
  </si>
  <si>
    <t>Reynolds, Kelly A</t>
  </si>
  <si>
    <t>5R02</t>
  </si>
  <si>
    <t>2777714</t>
  </si>
  <si>
    <t>FA8726-18-F-0016</t>
  </si>
  <si>
    <t>3286032</t>
  </si>
  <si>
    <t>Air National Guard</t>
  </si>
  <si>
    <t>W9124218F0114</t>
  </si>
  <si>
    <t>3400023</t>
  </si>
  <si>
    <t>3400022</t>
  </si>
  <si>
    <t>Federal Air Force - Hendee</t>
  </si>
  <si>
    <t>Hendee, Christopher (Chris)</t>
  </si>
  <si>
    <t>Victory World Outreach</t>
  </si>
  <si>
    <t>2076758</t>
  </si>
  <si>
    <t>2654015</t>
  </si>
  <si>
    <t>Federal Air Force - Horner</t>
  </si>
  <si>
    <t>Horner, Deana E.</t>
  </si>
  <si>
    <t>0198871</t>
  </si>
  <si>
    <t>179001</t>
  </si>
  <si>
    <t>180201</t>
  </si>
  <si>
    <t>2804432</t>
  </si>
  <si>
    <t>2804430</t>
  </si>
  <si>
    <t>Taff, Holly</t>
  </si>
  <si>
    <t>CC108283</t>
  </si>
  <si>
    <t>Shaw Air Force Base</t>
  </si>
  <si>
    <t>FEB-16</t>
  </si>
  <si>
    <t>CC120962</t>
  </si>
  <si>
    <t>2716315</t>
  </si>
  <si>
    <t>Technica Corporation</t>
  </si>
  <si>
    <t>TECO23007-01A</t>
  </si>
  <si>
    <t>2799037</t>
  </si>
  <si>
    <t>2871216</t>
  </si>
  <si>
    <t>4251239</t>
  </si>
  <si>
    <t>2980336</t>
  </si>
  <si>
    <t>4268086</t>
  </si>
  <si>
    <t>2980338</t>
  </si>
  <si>
    <t>4268088</t>
  </si>
  <si>
    <t>2980337</t>
  </si>
  <si>
    <t>CC208602</t>
  </si>
  <si>
    <t>CC215511</t>
  </si>
  <si>
    <t>3454019</t>
  </si>
  <si>
    <t>FA877318F0213</t>
  </si>
  <si>
    <t>3410749</t>
  </si>
  <si>
    <t>3420042</t>
  </si>
  <si>
    <t>3420041</t>
  </si>
  <si>
    <t>WOODWARD, KATHERINE (KATE)</t>
  </si>
  <si>
    <t>RV06</t>
  </si>
  <si>
    <t>2753024</t>
  </si>
  <si>
    <t>RV10</t>
  </si>
  <si>
    <t>2764623</t>
  </si>
  <si>
    <t>Boecore, Inc.</t>
  </si>
  <si>
    <t>2018-SEWS-091</t>
  </si>
  <si>
    <t>3352743</t>
  </si>
  <si>
    <t>7000347383</t>
  </si>
  <si>
    <t>3304073</t>
  </si>
  <si>
    <t>Schriever AFB</t>
  </si>
  <si>
    <t>FA2550-18-F-2045</t>
  </si>
  <si>
    <t>3406653</t>
  </si>
  <si>
    <t>Travis Air Force Base</t>
  </si>
  <si>
    <t>FA4427-18-C-0027</t>
  </si>
  <si>
    <t>SubK#4201532446</t>
  </si>
  <si>
    <t>3371391</t>
  </si>
  <si>
    <t>10840000811</t>
  </si>
  <si>
    <t>3475269</t>
  </si>
  <si>
    <t>X Technologies, Inc.</t>
  </si>
  <si>
    <t>34921</t>
  </si>
  <si>
    <t>3443766</t>
  </si>
  <si>
    <t>34922</t>
  </si>
  <si>
    <t>3444698</t>
  </si>
  <si>
    <t>CC4859015</t>
  </si>
  <si>
    <t>3465862</t>
  </si>
  <si>
    <t>MacAulay-Brown, Inc.</t>
  </si>
  <si>
    <t>DSC3154-01</t>
  </si>
  <si>
    <t>3467113</t>
  </si>
  <si>
    <t>133401</t>
  </si>
  <si>
    <t>3472179</t>
  </si>
  <si>
    <t>InoTek, LLC</t>
  </si>
  <si>
    <t>APR-15</t>
  </si>
  <si>
    <t>1615</t>
  </si>
  <si>
    <t>2395843</t>
  </si>
  <si>
    <t>Draycor, Inc.</t>
  </si>
  <si>
    <t>1645</t>
  </si>
  <si>
    <t>2865453</t>
  </si>
  <si>
    <t>1966B</t>
  </si>
  <si>
    <t>3121304</t>
  </si>
  <si>
    <t>2124</t>
  </si>
  <si>
    <t>NOV-16</t>
  </si>
  <si>
    <t>3342</t>
  </si>
  <si>
    <t>2952374</t>
  </si>
  <si>
    <t>3434</t>
  </si>
  <si>
    <t>2987566</t>
  </si>
  <si>
    <t>TATE, JOANN C</t>
  </si>
  <si>
    <t>39093</t>
  </si>
  <si>
    <t>2429445</t>
  </si>
  <si>
    <t>OBXtek, Inc.</t>
  </si>
  <si>
    <t>40010517</t>
  </si>
  <si>
    <t>3155498</t>
  </si>
  <si>
    <t>DXC Technology</t>
  </si>
  <si>
    <t>8900044188</t>
  </si>
  <si>
    <t>3201365</t>
  </si>
  <si>
    <t>Perspecta Enterprise Solutions LLC</t>
  </si>
  <si>
    <t>8900055405</t>
  </si>
  <si>
    <t>3448634</t>
  </si>
  <si>
    <t>CC2018-01573</t>
  </si>
  <si>
    <t>3404175</t>
  </si>
  <si>
    <t>CC209630</t>
  </si>
  <si>
    <t>CC209640</t>
  </si>
  <si>
    <t>CC212402</t>
  </si>
  <si>
    <t>3385351</t>
  </si>
  <si>
    <t>CC4833769</t>
  </si>
  <si>
    <t>3464175</t>
  </si>
  <si>
    <t>3468971</t>
  </si>
  <si>
    <t>CC4859956</t>
  </si>
  <si>
    <t>3471920</t>
  </si>
  <si>
    <t>FA810118F0381</t>
  </si>
  <si>
    <t>FA8604-17-F-2019</t>
  </si>
  <si>
    <t>3471657</t>
  </si>
  <si>
    <t>FA8604-18-F-2108</t>
  </si>
  <si>
    <t>3466967</t>
  </si>
  <si>
    <t>FA8604-18-F-2136</t>
  </si>
  <si>
    <t>3368158</t>
  </si>
  <si>
    <t>LE-2019-005/CE-190936</t>
  </si>
  <si>
    <t>3458041</t>
  </si>
  <si>
    <t>PTFY14-14</t>
  </si>
  <si>
    <t>2517518</t>
  </si>
  <si>
    <t>JUL-14</t>
  </si>
  <si>
    <t>Federal Air Force MABB</t>
  </si>
  <si>
    <t>JUN-13</t>
  </si>
  <si>
    <t>114901</t>
  </si>
  <si>
    <t>2252144</t>
  </si>
  <si>
    <t>MAR-13</t>
  </si>
  <si>
    <t>2252143</t>
  </si>
  <si>
    <t>4512206</t>
  </si>
  <si>
    <t>3187606</t>
  </si>
  <si>
    <t>CC150239</t>
  </si>
  <si>
    <t>CC218418</t>
  </si>
  <si>
    <t>3423040</t>
  </si>
  <si>
    <t>PO00010304</t>
  </si>
  <si>
    <t>3419602</t>
  </si>
  <si>
    <t>3419611</t>
  </si>
  <si>
    <t>3419603</t>
  </si>
  <si>
    <t>3419607</t>
  </si>
  <si>
    <t>Federal Asia Pac DOD - House</t>
  </si>
  <si>
    <t>Moriarty, Michael P. (Mike)</t>
  </si>
  <si>
    <t>Pacific Air Forces</t>
  </si>
  <si>
    <t>F5_Seedgear_eVDI</t>
  </si>
  <si>
    <t>3086099</t>
  </si>
  <si>
    <t>GCANMEVDI02</t>
  </si>
  <si>
    <t>3249129</t>
  </si>
  <si>
    <t>GCANYEVDI02</t>
  </si>
  <si>
    <t>3249137</t>
  </si>
  <si>
    <t>IT03915</t>
  </si>
  <si>
    <t>2879457</t>
  </si>
  <si>
    <t>Tivoli C&amp;C Co., Ltd.</t>
  </si>
  <si>
    <t>2013-01-Mod 1</t>
  </si>
  <si>
    <t>Channel Default GP%: .128</t>
  </si>
  <si>
    <t>HC1028-16-D-0009 0002</t>
  </si>
  <si>
    <t>2986974</t>
  </si>
  <si>
    <t>Commander, US Naval Forces Korea</t>
  </si>
  <si>
    <t>N0040618P1652</t>
  </si>
  <si>
    <t>United States Forces - Japan</t>
  </si>
  <si>
    <t>FA520918F0257</t>
  </si>
  <si>
    <t>GCAXIOKNS</t>
  </si>
  <si>
    <t>3460800</t>
  </si>
  <si>
    <t>GCAXIOOSN</t>
  </si>
  <si>
    <t>3460798</t>
  </si>
  <si>
    <t>4477910</t>
  </si>
  <si>
    <t>3451504</t>
  </si>
  <si>
    <t>FA520918F0187P01</t>
  </si>
  <si>
    <t>3426937</t>
  </si>
  <si>
    <t>3426936</t>
  </si>
  <si>
    <t>3426940</t>
  </si>
  <si>
    <t>3426938</t>
  </si>
  <si>
    <t>3431626</t>
  </si>
  <si>
    <t>3431627</t>
  </si>
  <si>
    <t>3431628</t>
  </si>
  <si>
    <t>3432692</t>
  </si>
  <si>
    <t>Joint Base Pearl Harbor-Hickam</t>
  </si>
  <si>
    <t>FA521518F8113</t>
  </si>
  <si>
    <t>3408189</t>
  </si>
  <si>
    <t>FA8604-15-F-7064</t>
  </si>
  <si>
    <t>2768389</t>
  </si>
  <si>
    <t>HC1028-15-F-0035</t>
  </si>
  <si>
    <t>Channel Default GP%: .113</t>
  </si>
  <si>
    <t>DFAS Omaha</t>
  </si>
  <si>
    <t>HQ0423-16-F-0065</t>
  </si>
  <si>
    <t>2893937</t>
  </si>
  <si>
    <t>3001-2017-050</t>
  </si>
  <si>
    <t>3159459</t>
  </si>
  <si>
    <t>4102096103</t>
  </si>
  <si>
    <t>2745648</t>
  </si>
  <si>
    <t>HC1028-16-F-0415</t>
  </si>
  <si>
    <t>Channel Default GP%: .067</t>
  </si>
  <si>
    <t>3272526</t>
  </si>
  <si>
    <t>APR-17</t>
  </si>
  <si>
    <t>HC1028-16-F-0415 Norfolk Type 2</t>
  </si>
  <si>
    <t>HC1028-16-F-0415 San Joaquin</t>
  </si>
  <si>
    <t>HC1028-16-F-0415 Yokosuka</t>
  </si>
  <si>
    <t>MAY-18</t>
  </si>
  <si>
    <t>W52P1J-16-D-0016-E166</t>
  </si>
  <si>
    <t>3182539</t>
  </si>
  <si>
    <t>W52P1J18F0386</t>
  </si>
  <si>
    <t>3407950</t>
  </si>
  <si>
    <t>W9128Z18F0003</t>
  </si>
  <si>
    <t>3401118</t>
  </si>
  <si>
    <t>Federal DISA - JSP - DeBow</t>
  </si>
  <si>
    <t>DeBow, Brendan Samuel</t>
  </si>
  <si>
    <t>4002-200</t>
  </si>
  <si>
    <t>3465003</t>
  </si>
  <si>
    <t>42288P</t>
  </si>
  <si>
    <t>3463165</t>
  </si>
  <si>
    <t>Joint Service Provider</t>
  </si>
  <si>
    <t>HC102818F0320-mod 1</t>
  </si>
  <si>
    <t>3460653</t>
  </si>
  <si>
    <t>adapters</t>
  </si>
  <si>
    <t>CMS Installation</t>
  </si>
  <si>
    <t>2737987</t>
  </si>
  <si>
    <t>E15-02-0094</t>
  </si>
  <si>
    <t>2848020</t>
  </si>
  <si>
    <t>E15-02-0239</t>
  </si>
  <si>
    <t>E15-02-0383S</t>
  </si>
  <si>
    <t>2949723</t>
  </si>
  <si>
    <t>E15-03-0049</t>
  </si>
  <si>
    <t>E15-03-0165</t>
  </si>
  <si>
    <t>E15-03-0210</t>
  </si>
  <si>
    <t>E15-04-0021</t>
  </si>
  <si>
    <t>3461877</t>
  </si>
  <si>
    <t>Pac move</t>
  </si>
  <si>
    <t>2977041</t>
  </si>
  <si>
    <t>2752212</t>
  </si>
  <si>
    <t>Pacific Buddhist Academy</t>
  </si>
  <si>
    <t>16-0031</t>
  </si>
  <si>
    <t>Honolulu Board of Water Supply</t>
  </si>
  <si>
    <t>222873</t>
  </si>
  <si>
    <t>3400567</t>
  </si>
  <si>
    <t>PH09150-71DR</t>
  </si>
  <si>
    <t>PV43674-401R</t>
  </si>
  <si>
    <t>3324798</t>
  </si>
  <si>
    <t>Federal DOE HI</t>
  </si>
  <si>
    <t>Selter, Eric</t>
  </si>
  <si>
    <t>PV55750-532M–MOA</t>
  </si>
  <si>
    <t>Z91</t>
  </si>
  <si>
    <t>Channel Default GP%: .114</t>
  </si>
  <si>
    <t>0000942370</t>
  </si>
  <si>
    <t>Channel Default GP%: .077</t>
  </si>
  <si>
    <t>Central Pacific Bank</t>
  </si>
  <si>
    <t>12630</t>
  </si>
  <si>
    <t>3435696</t>
  </si>
  <si>
    <t>Turtle Bay Resort</t>
  </si>
  <si>
    <t>45007</t>
  </si>
  <si>
    <t>2708146</t>
  </si>
  <si>
    <t>4787360.2</t>
  </si>
  <si>
    <t>HAWAIIUSAFCU4451802</t>
  </si>
  <si>
    <t>3137719</t>
  </si>
  <si>
    <t>PO24992</t>
  </si>
  <si>
    <t>R-00246376</t>
  </si>
  <si>
    <t>3265558</t>
  </si>
  <si>
    <t>AlohaCare</t>
  </si>
  <si>
    <t>20181203</t>
  </si>
  <si>
    <t>3457426</t>
  </si>
  <si>
    <t>20181206</t>
  </si>
  <si>
    <t>3457556</t>
  </si>
  <si>
    <t>6000045345</t>
  </si>
  <si>
    <t>3005211</t>
  </si>
  <si>
    <t>6000315358</t>
  </si>
  <si>
    <t>3441692</t>
  </si>
  <si>
    <t>6000330065</t>
  </si>
  <si>
    <t>3467527</t>
  </si>
  <si>
    <t>FA-10771</t>
  </si>
  <si>
    <t>IT05033</t>
  </si>
  <si>
    <t>3294470</t>
  </si>
  <si>
    <t>IT05613</t>
  </si>
  <si>
    <t>3477781</t>
  </si>
  <si>
    <t>Federal Hawaii - Scarlett</t>
  </si>
  <si>
    <t>Scarlett, Robert (Rob)</t>
  </si>
  <si>
    <t>IT&amp;E</t>
  </si>
  <si>
    <t>FEB-17</t>
  </si>
  <si>
    <t>PO25841</t>
  </si>
  <si>
    <t>0000823683</t>
  </si>
  <si>
    <t>2763331</t>
  </si>
  <si>
    <t>4500006892</t>
  </si>
  <si>
    <t>3426228</t>
  </si>
  <si>
    <t>3426229</t>
  </si>
  <si>
    <t>FA-10883</t>
  </si>
  <si>
    <t>FA-10898</t>
  </si>
  <si>
    <t>3408525</t>
  </si>
  <si>
    <t>FA-10899</t>
  </si>
  <si>
    <t>3406278</t>
  </si>
  <si>
    <t>FA-10942</t>
  </si>
  <si>
    <t>3467594</t>
  </si>
  <si>
    <t>FA-10946</t>
  </si>
  <si>
    <t>3459108</t>
  </si>
  <si>
    <t>LightRiver Technologies, Inc.</t>
  </si>
  <si>
    <t>H91559</t>
  </si>
  <si>
    <t>2935798</t>
  </si>
  <si>
    <t>Kamehameha Schools</t>
  </si>
  <si>
    <t>M201600758</t>
  </si>
  <si>
    <t>2912523</t>
  </si>
  <si>
    <t>JEDI Container Testing</t>
  </si>
  <si>
    <t>3469029</t>
  </si>
  <si>
    <t>3426193</t>
  </si>
  <si>
    <t>3477847</t>
  </si>
  <si>
    <t>POE-000734</t>
  </si>
  <si>
    <t>BUM18-P-0317</t>
  </si>
  <si>
    <t>3449691</t>
  </si>
  <si>
    <t>3449692</t>
  </si>
  <si>
    <t>Federal Marines - West - Waltz</t>
  </si>
  <si>
    <t>Naval Undersea Warfare Center</t>
  </si>
  <si>
    <t>N0025318P0241</t>
  </si>
  <si>
    <t>3383242</t>
  </si>
  <si>
    <t>PO0040972</t>
  </si>
  <si>
    <t>3400595</t>
  </si>
  <si>
    <t>3467679</t>
  </si>
  <si>
    <t>4103963367</t>
  </si>
  <si>
    <t>3465101</t>
  </si>
  <si>
    <t>PO-0004853</t>
  </si>
  <si>
    <t>3465168</t>
  </si>
  <si>
    <t>3469164</t>
  </si>
  <si>
    <t>1962839</t>
  </si>
  <si>
    <t>3462407</t>
  </si>
  <si>
    <t>2067573</t>
  </si>
  <si>
    <t>3462434</t>
  </si>
  <si>
    <t>3423150</t>
  </si>
  <si>
    <t>3423134</t>
  </si>
  <si>
    <t>2538055</t>
  </si>
  <si>
    <t>3407872</t>
  </si>
  <si>
    <t>3407871</t>
  </si>
  <si>
    <t>3441590</t>
  </si>
  <si>
    <t>3467238</t>
  </si>
  <si>
    <t>3467240</t>
  </si>
  <si>
    <t>3467232</t>
  </si>
  <si>
    <t>3441624</t>
  </si>
  <si>
    <t>2538097</t>
  </si>
  <si>
    <t>3422906</t>
  </si>
  <si>
    <t>3467260</t>
  </si>
  <si>
    <t>3467257</t>
  </si>
  <si>
    <t>3441608</t>
  </si>
  <si>
    <t>3441604</t>
  </si>
  <si>
    <t>3467244</t>
  </si>
  <si>
    <t>3467245</t>
  </si>
  <si>
    <t>2538108</t>
  </si>
  <si>
    <t>3422925</t>
  </si>
  <si>
    <t>3441616</t>
  </si>
  <si>
    <t>3441612</t>
  </si>
  <si>
    <t>3467252</t>
  </si>
  <si>
    <t>3467255</t>
  </si>
  <si>
    <t>3441592</t>
  </si>
  <si>
    <t>3441585</t>
  </si>
  <si>
    <t>3467229</t>
  </si>
  <si>
    <t>3467237</t>
  </si>
  <si>
    <t>2538120</t>
  </si>
  <si>
    <t>3422902</t>
  </si>
  <si>
    <t>2538146</t>
  </si>
  <si>
    <t>3407953</t>
  </si>
  <si>
    <t>2538153</t>
  </si>
  <si>
    <t>3407882</t>
  </si>
  <si>
    <t>4103727638</t>
  </si>
  <si>
    <t>3323464</t>
  </si>
  <si>
    <t>3441175</t>
  </si>
  <si>
    <t>4672202</t>
  </si>
  <si>
    <t>3348958</t>
  </si>
  <si>
    <t>7000303615</t>
  </si>
  <si>
    <t>2958758</t>
  </si>
  <si>
    <t>7000361084</t>
  </si>
  <si>
    <t>3422828</t>
  </si>
  <si>
    <t>7500164690</t>
  </si>
  <si>
    <t>3467630</t>
  </si>
  <si>
    <t>7600023940</t>
  </si>
  <si>
    <t>3199433</t>
  </si>
  <si>
    <t>7600026097</t>
  </si>
  <si>
    <t>3455927</t>
  </si>
  <si>
    <t>IR01032018</t>
  </si>
  <si>
    <t>3459599</t>
  </si>
  <si>
    <t>3460455</t>
  </si>
  <si>
    <t>MDC1-0664</t>
  </si>
  <si>
    <t>PO-0004188</t>
  </si>
  <si>
    <t>3397802</t>
  </si>
  <si>
    <t>PO00142016</t>
  </si>
  <si>
    <t>3288854</t>
  </si>
  <si>
    <t>PO00143258</t>
  </si>
  <si>
    <t>3331995</t>
  </si>
  <si>
    <t>3406071</t>
  </si>
  <si>
    <t>2203627</t>
  </si>
  <si>
    <t>3248870</t>
  </si>
  <si>
    <t>3466314</t>
  </si>
  <si>
    <t>2226717</t>
  </si>
  <si>
    <t>3248882</t>
  </si>
  <si>
    <t>2226719</t>
  </si>
  <si>
    <t>3248878</t>
  </si>
  <si>
    <t>2226724</t>
  </si>
  <si>
    <t>3248916</t>
  </si>
  <si>
    <t>2226752</t>
  </si>
  <si>
    <t>3248945</t>
  </si>
  <si>
    <t>2241159</t>
  </si>
  <si>
    <t>3248975</t>
  </si>
  <si>
    <t>2251772</t>
  </si>
  <si>
    <t>3462435</t>
  </si>
  <si>
    <t>2256707</t>
  </si>
  <si>
    <t>3464372</t>
  </si>
  <si>
    <t>2979387</t>
  </si>
  <si>
    <t>RECS-18007</t>
  </si>
  <si>
    <t>3387568</t>
  </si>
  <si>
    <t>Federal Navy - Canes</t>
  </si>
  <si>
    <t>31-5158713-0</t>
  </si>
  <si>
    <t>Naval Inventory Control Point</t>
  </si>
  <si>
    <t>SEP-11</t>
  </si>
  <si>
    <t>0003</t>
  </si>
  <si>
    <t>1993959</t>
  </si>
  <si>
    <t>Centerra Group</t>
  </si>
  <si>
    <t>1740</t>
  </si>
  <si>
    <t>3412096</t>
  </si>
  <si>
    <t>262326</t>
  </si>
  <si>
    <t>3472033</t>
  </si>
  <si>
    <t>Global Technology Resources, Inc. (GTRI)</t>
  </si>
  <si>
    <t>299552</t>
  </si>
  <si>
    <t>Technology Integration Group (TIG)</t>
  </si>
  <si>
    <t>OCT-14</t>
  </si>
  <si>
    <t>3300719</t>
  </si>
  <si>
    <t>2586379</t>
  </si>
  <si>
    <t>39787P</t>
  </si>
  <si>
    <t>3357147</t>
  </si>
  <si>
    <t>Kontron America, Inc.</t>
  </si>
  <si>
    <t>45385127</t>
  </si>
  <si>
    <t>2538324</t>
  </si>
  <si>
    <t>Advanced Computer Concepts</t>
  </si>
  <si>
    <t>ACC-174276</t>
  </si>
  <si>
    <t>3383022</t>
  </si>
  <si>
    <t>3469170</t>
  </si>
  <si>
    <t>HC1028-16-D-0009 0003</t>
  </si>
  <si>
    <t>3060480</t>
  </si>
  <si>
    <t>HC1028-16-D-0009 001</t>
  </si>
  <si>
    <t>2975648</t>
  </si>
  <si>
    <t>APR-11</t>
  </si>
  <si>
    <t>N00104-11-D-Q441</t>
  </si>
  <si>
    <t>1922078</t>
  </si>
  <si>
    <t>N0017818FS904</t>
  </si>
  <si>
    <t>3415867</t>
  </si>
  <si>
    <t>N00189-14-F-Q296</t>
  </si>
  <si>
    <t>N0018918FQ278</t>
  </si>
  <si>
    <t>3405118</t>
  </si>
  <si>
    <t>N0018918P1450</t>
  </si>
  <si>
    <t>3414736</t>
  </si>
  <si>
    <t>P010210007</t>
  </si>
  <si>
    <t>P183198476</t>
  </si>
  <si>
    <t>3436146</t>
  </si>
  <si>
    <t>3464158</t>
  </si>
  <si>
    <t>Red Canyon Systems, LLC</t>
  </si>
  <si>
    <t>PO-RCS_UPS-1001</t>
  </si>
  <si>
    <t>3375363</t>
  </si>
  <si>
    <t>CACI Systems, Inc.</t>
  </si>
  <si>
    <t>PR0162139</t>
  </si>
  <si>
    <t>nLogic, LLC</t>
  </si>
  <si>
    <t>TS161534000176</t>
  </si>
  <si>
    <t>3237955</t>
  </si>
  <si>
    <t>38422P</t>
  </si>
  <si>
    <t>3287052</t>
  </si>
  <si>
    <t>C-SJ000516</t>
  </si>
  <si>
    <t>3037185</t>
  </si>
  <si>
    <t>3358951</t>
  </si>
  <si>
    <t>3358953</t>
  </si>
  <si>
    <t>3365890</t>
  </si>
  <si>
    <t>3365879</t>
  </si>
  <si>
    <t>3437134</t>
  </si>
  <si>
    <t>3451172</t>
  </si>
  <si>
    <t>3451165</t>
  </si>
  <si>
    <t>3451168</t>
  </si>
  <si>
    <t>3451167</t>
  </si>
  <si>
    <t>3451173</t>
  </si>
  <si>
    <t>3361945</t>
  </si>
  <si>
    <t>United States Naval Observatory</t>
  </si>
  <si>
    <t>3465942</t>
  </si>
  <si>
    <t>D8319-S41</t>
  </si>
  <si>
    <t>3441630</t>
  </si>
  <si>
    <t>N68836-15-P-0097</t>
  </si>
  <si>
    <t>2607785</t>
  </si>
  <si>
    <t>JUL-15</t>
  </si>
  <si>
    <t>Newport 700 User Rack 2</t>
  </si>
  <si>
    <t>San Diego (1000) Rack 2</t>
  </si>
  <si>
    <t>Scientific Research Corp</t>
  </si>
  <si>
    <t>NOV-15</t>
  </si>
  <si>
    <t>SR20151926</t>
  </si>
  <si>
    <t>2784441</t>
  </si>
  <si>
    <t>Federal Navy - Webster</t>
  </si>
  <si>
    <t>Webster, Bradley H. (Brad)</t>
  </si>
  <si>
    <t>Department of the Navy</t>
  </si>
  <si>
    <t>4716711</t>
  </si>
  <si>
    <t>3398592</t>
  </si>
  <si>
    <t>8900050533</t>
  </si>
  <si>
    <t>3343958</t>
  </si>
  <si>
    <t>PAE Government Services, Inc.</t>
  </si>
  <si>
    <t>M600026446</t>
  </si>
  <si>
    <t>3472340</t>
  </si>
  <si>
    <t>261737</t>
  </si>
  <si>
    <t>3418516</t>
  </si>
  <si>
    <t>Naval Research Laboratory</t>
  </si>
  <si>
    <t>3449469</t>
  </si>
  <si>
    <t>3450785</t>
  </si>
  <si>
    <t>38691P</t>
  </si>
  <si>
    <t>4521150441</t>
  </si>
  <si>
    <t>2955003</t>
  </si>
  <si>
    <t>4757961</t>
  </si>
  <si>
    <t>3424176</t>
  </si>
  <si>
    <t>4761433</t>
  </si>
  <si>
    <t>3398359</t>
  </si>
  <si>
    <t>ECPO4528</t>
  </si>
  <si>
    <t>3396161</t>
  </si>
  <si>
    <t>HC102818F0120</t>
  </si>
  <si>
    <t>Port Hueneme</t>
  </si>
  <si>
    <t>N3943018P2030</t>
  </si>
  <si>
    <t>3314039</t>
  </si>
  <si>
    <t>N6523618F0496</t>
  </si>
  <si>
    <t>3351283</t>
  </si>
  <si>
    <t>SERCO, INC.</t>
  </si>
  <si>
    <t>P000031164</t>
  </si>
  <si>
    <t>3349411</t>
  </si>
  <si>
    <t>P000031842</t>
  </si>
  <si>
    <t>3383074</t>
  </si>
  <si>
    <t>P000032686</t>
  </si>
  <si>
    <t>Redwood Government Solutions Corporation</t>
  </si>
  <si>
    <t>P0316</t>
  </si>
  <si>
    <t>3390601</t>
  </si>
  <si>
    <t>P1-0010951</t>
  </si>
  <si>
    <t>2679825</t>
  </si>
  <si>
    <t>PO0015135</t>
  </si>
  <si>
    <t>2709096</t>
  </si>
  <si>
    <t>3469603</t>
  </si>
  <si>
    <t>Telos Corporation</t>
  </si>
  <si>
    <t>PO-116339</t>
  </si>
  <si>
    <t>POA-4350</t>
  </si>
  <si>
    <t>POF-000974</t>
  </si>
  <si>
    <t>1202076</t>
  </si>
  <si>
    <t>W9128F18F0112</t>
  </si>
  <si>
    <t>0208317</t>
  </si>
  <si>
    <t>3421669</t>
  </si>
  <si>
    <t>3427874</t>
  </si>
  <si>
    <t>NYHAN, TAYLOR</t>
  </si>
  <si>
    <t>2166074</t>
  </si>
  <si>
    <t>2209005</t>
  </si>
  <si>
    <t>3437358</t>
  </si>
  <si>
    <t>337622</t>
  </si>
  <si>
    <t>4798035</t>
  </si>
  <si>
    <t>4804726</t>
  </si>
  <si>
    <t>3422888</t>
  </si>
  <si>
    <t>C-GC000393</t>
  </si>
  <si>
    <t>3333219</t>
  </si>
  <si>
    <t>C-GC000487-01</t>
  </si>
  <si>
    <t>3426272</t>
  </si>
  <si>
    <t>C-GC000502</t>
  </si>
  <si>
    <t>3408031</t>
  </si>
  <si>
    <t>3408029</t>
  </si>
  <si>
    <t>DK17</t>
  </si>
  <si>
    <t>DW47</t>
  </si>
  <si>
    <t>3034490</t>
  </si>
  <si>
    <t>W9126G18F0411P00002</t>
  </si>
  <si>
    <t>B001559575</t>
  </si>
  <si>
    <t>3471096</t>
  </si>
  <si>
    <t>33115190</t>
  </si>
  <si>
    <t>3472041</t>
  </si>
  <si>
    <t>3466316</t>
  </si>
  <si>
    <t>PE34246-218M</t>
  </si>
  <si>
    <t>3477786</t>
  </si>
  <si>
    <t>3477787</t>
  </si>
  <si>
    <t>American Savings Bank, F.S.B</t>
  </si>
  <si>
    <t>ASB9395</t>
  </si>
  <si>
    <t>3475552</t>
  </si>
  <si>
    <t>P3861900382</t>
  </si>
  <si>
    <t>3466114</t>
  </si>
  <si>
    <t>3327523</t>
  </si>
  <si>
    <t>BPG Technologies, LLC</t>
  </si>
  <si>
    <t>3118</t>
  </si>
  <si>
    <t>4046</t>
  </si>
  <si>
    <t>4047</t>
  </si>
  <si>
    <t>4048</t>
  </si>
  <si>
    <t>City of Phoenix</t>
  </si>
  <si>
    <t>4400375881</t>
  </si>
  <si>
    <t>64112</t>
  </si>
  <si>
    <t>AZ SUPREME COURT</t>
  </si>
  <si>
    <t>720083</t>
  </si>
  <si>
    <t>3478404</t>
  </si>
  <si>
    <t>COP WEBEX</t>
  </si>
  <si>
    <t>3470731</t>
  </si>
  <si>
    <t>D0190000006333-1</t>
  </si>
  <si>
    <t>3471440</t>
  </si>
  <si>
    <t>Washington School District #6</t>
  </si>
  <si>
    <t>01902680</t>
  </si>
  <si>
    <t>3471056</t>
  </si>
  <si>
    <t>3193894</t>
  </si>
  <si>
    <t>3465993</t>
  </si>
  <si>
    <t>3466003</t>
  </si>
  <si>
    <t>023145</t>
  </si>
  <si>
    <t>3460332</t>
  </si>
  <si>
    <t>023150</t>
  </si>
  <si>
    <t>3460354</t>
  </si>
  <si>
    <t>023151</t>
  </si>
  <si>
    <t>3460366</t>
  </si>
  <si>
    <t>3464930</t>
  </si>
  <si>
    <t>3464931</t>
  </si>
  <si>
    <t>3464928</t>
  </si>
  <si>
    <t>FA330018F0190</t>
  </si>
  <si>
    <t>3410841</t>
  </si>
  <si>
    <t>MAR-20</t>
  </si>
  <si>
    <t>FA8730-18-F-0155</t>
  </si>
  <si>
    <t>3288781</t>
  </si>
  <si>
    <t>7500016876</t>
  </si>
  <si>
    <t>3194276</t>
  </si>
  <si>
    <t>3227931</t>
  </si>
  <si>
    <t>LOS ANGELES AFB</t>
  </si>
  <si>
    <t>FA2816-18-F-0002</t>
  </si>
  <si>
    <t>3422854</t>
  </si>
  <si>
    <t>3430846</t>
  </si>
  <si>
    <t>CCJD-12 Gary Graham</t>
  </si>
  <si>
    <t>3289551</t>
  </si>
  <si>
    <t>FA460017FN008</t>
  </si>
  <si>
    <t>3098643</t>
  </si>
  <si>
    <t>FA8604-17-F-2182</t>
  </si>
  <si>
    <t>3183207</t>
  </si>
  <si>
    <t>Try&amp;Buy</t>
  </si>
  <si>
    <t>2444283</t>
  </si>
  <si>
    <t>PHELPS, JESSICA</t>
  </si>
  <si>
    <t>Andersen AFB</t>
  </si>
  <si>
    <t>S901</t>
  </si>
  <si>
    <t>2950264</t>
  </si>
  <si>
    <t>Science Applications International Corporation</t>
  </si>
  <si>
    <t>B25-45247154</t>
  </si>
  <si>
    <t>3431809</t>
  </si>
  <si>
    <t>Pearl Harbor Naval Shipyard</t>
  </si>
  <si>
    <t>HC102817F1379-1001</t>
  </si>
  <si>
    <t>3413608</t>
  </si>
  <si>
    <t>FA520918F0256</t>
  </si>
  <si>
    <t>3453795</t>
  </si>
  <si>
    <t>Federal Defense Agencies - Godby</t>
  </si>
  <si>
    <t>Godby, Kyle R</t>
  </si>
  <si>
    <t>R-00382896</t>
  </si>
  <si>
    <t>3471610</t>
  </si>
  <si>
    <t>3478895</t>
  </si>
  <si>
    <t>3478896</t>
  </si>
  <si>
    <t>3478897</t>
  </si>
  <si>
    <t>E15-05-0085</t>
  </si>
  <si>
    <t>3440257</t>
  </si>
  <si>
    <t>PF31919-95CR</t>
  </si>
  <si>
    <t>3396497</t>
  </si>
  <si>
    <t>Clay County Utility Authority</t>
  </si>
  <si>
    <t>19-08638</t>
  </si>
  <si>
    <t>3426237</t>
  </si>
  <si>
    <t>Palm Beach County Sheriff's Office</t>
  </si>
  <si>
    <t>636221</t>
  </si>
  <si>
    <t>3341716</t>
  </si>
  <si>
    <t>639623</t>
  </si>
  <si>
    <t>FA-10814</t>
  </si>
  <si>
    <t>3367044</t>
  </si>
  <si>
    <t>IT05240</t>
  </si>
  <si>
    <t>IT05312</t>
  </si>
  <si>
    <t>3358718</t>
  </si>
  <si>
    <t>IT05378</t>
  </si>
  <si>
    <t>IT05529</t>
  </si>
  <si>
    <t>3440015</t>
  </si>
  <si>
    <t>FA-10858</t>
  </si>
  <si>
    <t>3341802</t>
  </si>
  <si>
    <t>FA-10859</t>
  </si>
  <si>
    <t>3341803</t>
  </si>
  <si>
    <t>Defense Commissary Agency</t>
  </si>
  <si>
    <t>HQC00718F0029</t>
  </si>
  <si>
    <t>3465028</t>
  </si>
  <si>
    <t>N0018918P1373</t>
  </si>
  <si>
    <t>3407240</t>
  </si>
  <si>
    <t>C-SJ000515</t>
  </si>
  <si>
    <t>3049595</t>
  </si>
  <si>
    <t>3037342</t>
  </si>
  <si>
    <t>8900050518</t>
  </si>
  <si>
    <t>3343959</t>
  </si>
  <si>
    <t>0209118</t>
  </si>
  <si>
    <t>3464815</t>
  </si>
  <si>
    <t>C-GC000487</t>
  </si>
  <si>
    <t>3405119</t>
  </si>
  <si>
    <t>DF05</t>
  </si>
  <si>
    <t>2936633</t>
  </si>
  <si>
    <t>3472729</t>
  </si>
  <si>
    <t>3386900</t>
  </si>
  <si>
    <t>P&amp;L</t>
  </si>
  <si>
    <t>Ship to Customer</t>
  </si>
  <si>
    <t>External Rep</t>
  </si>
  <si>
    <t>Org Code</t>
  </si>
  <si>
    <t>Ship Period</t>
  </si>
  <si>
    <t>Month</t>
  </si>
  <si>
    <t>Future</t>
  </si>
  <si>
    <t>Prior</t>
  </si>
  <si>
    <t>2017 &amp; Prior</t>
  </si>
  <si>
    <t>(All)</t>
  </si>
  <si>
    <t>Column Labels</t>
  </si>
  <si>
    <t>Sum of GP</t>
  </si>
  <si>
    <t>Account Manager</t>
  </si>
  <si>
    <t>Sum of Forecast GP</t>
  </si>
  <si>
    <t>JUN-20</t>
  </si>
  <si>
    <t>Kaufman, Adam Morris</t>
  </si>
  <si>
    <t>Dolan, Katherine R (Katie)</t>
  </si>
  <si>
    <t>McDaniel, David J</t>
  </si>
  <si>
    <t>Moles, Jeremy (Jeremy)</t>
  </si>
  <si>
    <t>Fields, Jonathan D (Jay)</t>
  </si>
  <si>
    <t>Shipped</t>
  </si>
  <si>
    <t>FEB-20</t>
  </si>
  <si>
    <t>July</t>
  </si>
  <si>
    <t>Nashif, Adam Leslie</t>
  </si>
  <si>
    <t>APR-20</t>
  </si>
  <si>
    <t>Ewing, James Daniel</t>
  </si>
  <si>
    <t>Swann, Kenneth Stephen (Kenny)</t>
  </si>
  <si>
    <t>Van Ginkel, Danielle (Danielle)</t>
  </si>
  <si>
    <t>07-12 Forecast - Material Shipped &amp; Backlog</t>
  </si>
  <si>
    <t>Federal Air Force - Romero</t>
  </si>
  <si>
    <t>Federal Navy - Kaufman</t>
  </si>
  <si>
    <t>SLED East - Ewing NCR</t>
  </si>
  <si>
    <t>Raytheon Company</t>
  </si>
  <si>
    <t>AT&amp;T</t>
  </si>
  <si>
    <t>Scientific Applications &amp; Research Associates, Inc.</t>
  </si>
  <si>
    <t>Fort Sill</t>
  </si>
  <si>
    <t>JT4, LLC</t>
  </si>
  <si>
    <t>Barksdale Air Force Base</t>
  </si>
  <si>
    <t>USSTRATCOM</t>
  </si>
  <si>
    <t>The Boeing Company</t>
  </si>
  <si>
    <t>Reliance Test &amp; Technology LLC</t>
  </si>
  <si>
    <t>Defense Contract Management Agency</t>
  </si>
  <si>
    <t>Escambia County BCC</t>
  </si>
  <si>
    <t>Agency for Health Care Administration</t>
  </si>
  <si>
    <t>Florida State University</t>
  </si>
  <si>
    <t>FACC Services Group LLC</t>
  </si>
  <si>
    <t>Rehabilitation Hospital of the Pacific</t>
  </si>
  <si>
    <t>J.F. Taylor, Incorporated</t>
  </si>
  <si>
    <t>Naval Criminal Investigative Service</t>
  </si>
  <si>
    <t>Office of Naval Research – Global (London)</t>
  </si>
  <si>
    <t>Spawar Systems Center</t>
  </si>
  <si>
    <t>US Naval Ship Repair Facility Yokosuka</t>
  </si>
  <si>
    <t>SPAWAR Atlantic</t>
  </si>
  <si>
    <t>Naval Information Warfare Center</t>
  </si>
  <si>
    <t>UCLA</t>
  </si>
  <si>
    <t>University of California San Francisco</t>
  </si>
  <si>
    <t>Half Hollow Hills Central School District</t>
  </si>
  <si>
    <t>City University of New York</t>
  </si>
  <si>
    <t>Pacific Rim Christian University</t>
  </si>
  <si>
    <t>Allied Builders Systems</t>
  </si>
  <si>
    <t>MO OA - ITSD DOR</t>
  </si>
  <si>
    <t>City of Kansas City, MO - Library</t>
  </si>
  <si>
    <t>Jefferson County, MO - Information Services</t>
  </si>
  <si>
    <t>Principia College</t>
  </si>
  <si>
    <t>Webster University</t>
  </si>
  <si>
    <t>Southeast Missouri State University, MO</t>
  </si>
  <si>
    <t>St. Gabriel the Archangel</t>
  </si>
  <si>
    <t>Cole County, MO - Sheriff's Office</t>
  </si>
  <si>
    <t>City of St. Peters, MO</t>
  </si>
  <si>
    <t>Valley Metro Rail Inc</t>
  </si>
  <si>
    <t>Colorado Springs Utilities</t>
  </si>
  <si>
    <t>TUCSON UNIFIED S.D.</t>
  </si>
  <si>
    <t>Cartwright SD</t>
  </si>
  <si>
    <t>Mesa Unified School District</t>
  </si>
  <si>
    <t>8206977</t>
  </si>
  <si>
    <t>8105750</t>
  </si>
  <si>
    <t>8514335</t>
  </si>
  <si>
    <t>8394694</t>
  </si>
  <si>
    <t>8510831</t>
  </si>
  <si>
    <t>8505506</t>
  </si>
  <si>
    <t>8467867</t>
  </si>
  <si>
    <t>8486299</t>
  </si>
  <si>
    <t>8399048</t>
  </si>
  <si>
    <t>8399060</t>
  </si>
  <si>
    <t>8399064</t>
  </si>
  <si>
    <t>8399059</t>
  </si>
  <si>
    <t>8408472</t>
  </si>
  <si>
    <t>8449446</t>
  </si>
  <si>
    <t>7451653</t>
  </si>
  <si>
    <t>8490413</t>
  </si>
  <si>
    <t>8486666</t>
  </si>
  <si>
    <t>8514708</t>
  </si>
  <si>
    <t>8464899</t>
  </si>
  <si>
    <t>8464735</t>
  </si>
  <si>
    <t>8507764</t>
  </si>
  <si>
    <t>8508281</t>
  </si>
  <si>
    <t>8245990</t>
  </si>
  <si>
    <t>8473350</t>
  </si>
  <si>
    <t>8456527</t>
  </si>
  <si>
    <t>8514035</t>
  </si>
  <si>
    <t>8514074</t>
  </si>
  <si>
    <t>8514061</t>
  </si>
  <si>
    <t>8501890</t>
  </si>
  <si>
    <t>8501870</t>
  </si>
  <si>
    <t>8501895</t>
  </si>
  <si>
    <t>8443468</t>
  </si>
  <si>
    <t>1832214</t>
  </si>
  <si>
    <t>8513961</t>
  </si>
  <si>
    <t>8513970</t>
  </si>
  <si>
    <t>8499106</t>
  </si>
  <si>
    <t>8483480</t>
  </si>
  <si>
    <t>8009385</t>
  </si>
  <si>
    <t>8470215</t>
  </si>
  <si>
    <t>8501850</t>
  </si>
  <si>
    <t>8514685</t>
  </si>
  <si>
    <t>8475402</t>
  </si>
  <si>
    <t>8480792</t>
  </si>
  <si>
    <t>1833563</t>
  </si>
  <si>
    <t>8482494</t>
  </si>
  <si>
    <t>8495380</t>
  </si>
  <si>
    <t>8470149</t>
  </si>
  <si>
    <t>8427893</t>
  </si>
  <si>
    <t>8488664</t>
  </si>
  <si>
    <t>8505004</t>
  </si>
  <si>
    <t>8505003</t>
  </si>
  <si>
    <t>8505006</t>
  </si>
  <si>
    <t>8500962</t>
  </si>
  <si>
    <t>8458487</t>
  </si>
  <si>
    <t>8504999</t>
  </si>
  <si>
    <t>8467346</t>
  </si>
  <si>
    <t>8490411</t>
  </si>
  <si>
    <t>8041624</t>
  </si>
  <si>
    <t>8489084</t>
  </si>
  <si>
    <t>8505260</t>
  </si>
  <si>
    <t>8511407</t>
  </si>
  <si>
    <t>8492051</t>
  </si>
  <si>
    <t>8508475</t>
  </si>
  <si>
    <t>8514790</t>
  </si>
  <si>
    <t>8480811</t>
  </si>
  <si>
    <t>8480833</t>
  </si>
  <si>
    <t>8507712</t>
  </si>
  <si>
    <t>8505879</t>
  </si>
  <si>
    <t>8509038</t>
  </si>
  <si>
    <t>8509189</t>
  </si>
  <si>
    <t>8495266</t>
  </si>
  <si>
    <t>8465205</t>
  </si>
  <si>
    <t>8510662</t>
  </si>
  <si>
    <t>8230341</t>
  </si>
  <si>
    <t>8477931</t>
  </si>
  <si>
    <t>8483269</t>
  </si>
  <si>
    <t>8512527</t>
  </si>
  <si>
    <t>8477779</t>
  </si>
  <si>
    <t>8504994</t>
  </si>
  <si>
    <t>8454944</t>
  </si>
  <si>
    <t>8430950</t>
  </si>
  <si>
    <t>8489459</t>
  </si>
  <si>
    <t>8470875</t>
  </si>
  <si>
    <t>8456828</t>
  </si>
  <si>
    <t>8399304</t>
  </si>
  <si>
    <t>8494419</t>
  </si>
  <si>
    <t>8456820</t>
  </si>
  <si>
    <t>8456781</t>
  </si>
  <si>
    <t>8297669</t>
  </si>
  <si>
    <t>8446805</t>
  </si>
  <si>
    <t>8494921</t>
  </si>
  <si>
    <t>8476245</t>
  </si>
  <si>
    <t>8476241</t>
  </si>
  <si>
    <t>8497939</t>
  </si>
  <si>
    <t>8498679</t>
  </si>
  <si>
    <t>8498553</t>
  </si>
  <si>
    <t>8489465</t>
  </si>
  <si>
    <t>8511173</t>
  </si>
  <si>
    <t>8486452</t>
  </si>
  <si>
    <t>8501861</t>
  </si>
  <si>
    <t>8494923</t>
  </si>
  <si>
    <t>8427072</t>
  </si>
  <si>
    <t>8508019</t>
  </si>
  <si>
    <t>8486750</t>
  </si>
  <si>
    <t>8514257</t>
  </si>
  <si>
    <t>8514303</t>
  </si>
  <si>
    <t>8510544</t>
  </si>
  <si>
    <t>8495461</t>
  </si>
  <si>
    <t>8481221</t>
  </si>
  <si>
    <t>8469953</t>
  </si>
  <si>
    <t>8430978</t>
  </si>
  <si>
    <t>1831491</t>
  </si>
  <si>
    <t>8503105</t>
  </si>
  <si>
    <t>8510470</t>
  </si>
  <si>
    <t>8508312</t>
  </si>
  <si>
    <t>8486539</t>
  </si>
  <si>
    <t>8507618</t>
  </si>
  <si>
    <t>8501843</t>
  </si>
  <si>
    <t>8492196</t>
  </si>
  <si>
    <t>8451519</t>
  </si>
  <si>
    <t>8454982</t>
  </si>
  <si>
    <t>8426313</t>
  </si>
  <si>
    <t>7860100</t>
  </si>
  <si>
    <t>8522859</t>
  </si>
  <si>
    <t>8508636</t>
  </si>
  <si>
    <t>1820974</t>
  </si>
  <si>
    <t>8501480</t>
  </si>
  <si>
    <t>8483285</t>
  </si>
  <si>
    <t>8172938</t>
  </si>
  <si>
    <t>8446566</t>
  </si>
  <si>
    <t>8468912</t>
  </si>
  <si>
    <t>8468913</t>
  </si>
  <si>
    <t>8482485</t>
  </si>
  <si>
    <t>8482581</t>
  </si>
  <si>
    <t>8486688</t>
  </si>
  <si>
    <t>8489063</t>
  </si>
  <si>
    <t>8491824</t>
  </si>
  <si>
    <t>8495338</t>
  </si>
  <si>
    <t>8496738</t>
  </si>
  <si>
    <t>8501484</t>
  </si>
  <si>
    <t>8503983</t>
  </si>
  <si>
    <t>8503977</t>
  </si>
  <si>
    <t>8504020</t>
  </si>
  <si>
    <t>8504016</t>
  </si>
  <si>
    <t>8504022</t>
  </si>
  <si>
    <t>8510747</t>
  </si>
  <si>
    <t>8515078</t>
  </si>
  <si>
    <t>8515006</t>
  </si>
  <si>
    <t>8413856</t>
  </si>
  <si>
    <t>8482478</t>
  </si>
  <si>
    <t>8495337</t>
  </si>
  <si>
    <t>8506024</t>
  </si>
  <si>
    <t>8452343</t>
  </si>
  <si>
    <t>8475567</t>
  </si>
  <si>
    <t>8432786</t>
  </si>
  <si>
    <t>8496777</t>
  </si>
  <si>
    <t>8494540</t>
  </si>
  <si>
    <t>8476279</t>
  </si>
  <si>
    <t>8489726</t>
  </si>
  <si>
    <t>8492644</t>
  </si>
  <si>
    <t>8479048</t>
  </si>
  <si>
    <t>8501468</t>
  </si>
  <si>
    <t>8497643</t>
  </si>
  <si>
    <t>8443187</t>
  </si>
  <si>
    <t>8473968</t>
  </si>
  <si>
    <t>8482584</t>
  </si>
  <si>
    <t>8513976</t>
  </si>
  <si>
    <t>8506095</t>
  </si>
  <si>
    <t>8510517</t>
  </si>
  <si>
    <t>8490939</t>
  </si>
  <si>
    <t>8498484</t>
  </si>
  <si>
    <t>8479739</t>
  </si>
  <si>
    <t>8508892</t>
  </si>
  <si>
    <t>8510644</t>
  </si>
  <si>
    <t>8501633</t>
  </si>
  <si>
    <t>8496770</t>
  </si>
  <si>
    <t>8502938</t>
  </si>
  <si>
    <t>8512500</t>
  </si>
  <si>
    <t>8415411</t>
  </si>
  <si>
    <t>8510668</t>
  </si>
  <si>
    <t>8504989</t>
  </si>
  <si>
    <t>8458157</t>
  </si>
  <si>
    <t>8492248</t>
  </si>
  <si>
    <t>8445407</t>
  </si>
  <si>
    <t>8491482</t>
  </si>
  <si>
    <t>8470401</t>
  </si>
  <si>
    <t>8491504</t>
  </si>
  <si>
    <t>8180288</t>
  </si>
  <si>
    <t>8505455</t>
  </si>
  <si>
    <t>8505829</t>
  </si>
  <si>
    <t>8491562</t>
  </si>
  <si>
    <t>8501791</t>
  </si>
  <si>
    <t>8493989</t>
  </si>
  <si>
    <t>8455774</t>
  </si>
  <si>
    <t>8501781</t>
  </si>
  <si>
    <t>8508888</t>
  </si>
  <si>
    <t>8496475</t>
  </si>
  <si>
    <t>8495143</t>
  </si>
  <si>
    <t>8507696</t>
  </si>
  <si>
    <t>8434310</t>
  </si>
  <si>
    <t>8465807</t>
  </si>
  <si>
    <t>8509048</t>
  </si>
  <si>
    <t>8461678</t>
  </si>
  <si>
    <t>8506273</t>
  </si>
  <si>
    <t>8510733</t>
  </si>
  <si>
    <t>8515145</t>
  </si>
  <si>
    <t>8399328</t>
  </si>
  <si>
    <t>8459724</t>
  </si>
  <si>
    <t>8485856</t>
  </si>
  <si>
    <t>8497736</t>
  </si>
  <si>
    <t>8515088</t>
  </si>
  <si>
    <t>8515096</t>
  </si>
  <si>
    <t>8503954</t>
  </si>
  <si>
    <t>8419368</t>
  </si>
  <si>
    <t>8519372</t>
  </si>
  <si>
    <t>8497760</t>
  </si>
  <si>
    <t>8508338</t>
  </si>
  <si>
    <t>8509548</t>
  </si>
  <si>
    <t>8475512</t>
  </si>
  <si>
    <t>00060</t>
  </si>
  <si>
    <t>4104170139</t>
  </si>
  <si>
    <t>CC225906</t>
  </si>
  <si>
    <t>CC230911</t>
  </si>
  <si>
    <t>FA330019FA022</t>
  </si>
  <si>
    <t>FA8726-19-F-0111</t>
  </si>
  <si>
    <t>47QFSA18F0076</t>
  </si>
  <si>
    <t>PO1145186</t>
  </si>
  <si>
    <t>PO1145187</t>
  </si>
  <si>
    <t>PO1145657</t>
  </si>
  <si>
    <t>PO1145658</t>
  </si>
  <si>
    <t>PO1146149</t>
  </si>
  <si>
    <t>PO1147223</t>
  </si>
  <si>
    <t>FA251719FA064</t>
  </si>
  <si>
    <t>FA281619FA027</t>
  </si>
  <si>
    <t>FA488719FA116</t>
  </si>
  <si>
    <t>SARA19-35311</t>
  </si>
  <si>
    <t>SARA19-35314</t>
  </si>
  <si>
    <t>070120191</t>
  </si>
  <si>
    <t>5004511</t>
  </si>
  <si>
    <t>5019HT0246</t>
  </si>
  <si>
    <t>CC227486</t>
  </si>
  <si>
    <t>TECO28362A</t>
  </si>
  <si>
    <t>2019-00753</t>
  </si>
  <si>
    <t>2019-00935</t>
  </si>
  <si>
    <t>2019-01305</t>
  </si>
  <si>
    <t>262701</t>
  </si>
  <si>
    <t>262702</t>
  </si>
  <si>
    <t>265701</t>
  </si>
  <si>
    <t>266001</t>
  </si>
  <si>
    <t>266002</t>
  </si>
  <si>
    <t>267101</t>
  </si>
  <si>
    <t>CC231578</t>
  </si>
  <si>
    <t>CC232658</t>
  </si>
  <si>
    <t>CC4947617</t>
  </si>
  <si>
    <t>CC4968958</t>
  </si>
  <si>
    <t>FA8604-19-F-1128</t>
  </si>
  <si>
    <t>FA8604-19-F-1167</t>
  </si>
  <si>
    <t>FA9300-19-F-3804</t>
  </si>
  <si>
    <t>FA930119FA068</t>
  </si>
  <si>
    <t>OPSChantill</t>
  </si>
  <si>
    <t>TT-2019-108  OG-6640030</t>
  </si>
  <si>
    <t>1754290</t>
  </si>
  <si>
    <t>0214965</t>
  </si>
  <si>
    <t>4201979002</t>
  </si>
  <si>
    <t>4997336</t>
  </si>
  <si>
    <t>CC231730</t>
  </si>
  <si>
    <t>CC231731</t>
  </si>
  <si>
    <t>CC231732</t>
  </si>
  <si>
    <t>CC233178</t>
  </si>
  <si>
    <t>CC4964903</t>
  </si>
  <si>
    <t>CC4977399</t>
  </si>
  <si>
    <t>CC7047</t>
  </si>
  <si>
    <t>FA282319FA251</t>
  </si>
  <si>
    <t>Rl9R3532</t>
  </si>
  <si>
    <t>Rl9R3577</t>
  </si>
  <si>
    <t>Rl9R3663</t>
  </si>
  <si>
    <t>47QDCC19MG5S2</t>
  </si>
  <si>
    <t>HC102819F0684</t>
  </si>
  <si>
    <t>E15-05-0245S</t>
  </si>
  <si>
    <t>E15-05-0255</t>
  </si>
  <si>
    <t>E15-05-0262</t>
  </si>
  <si>
    <t>E15-05-0263</t>
  </si>
  <si>
    <t>E15-05-0270</t>
  </si>
  <si>
    <t>191336</t>
  </si>
  <si>
    <t>B56292</t>
  </si>
  <si>
    <t>B57DD2</t>
  </si>
  <si>
    <t>FS19068008</t>
  </si>
  <si>
    <t>PBS00711</t>
  </si>
  <si>
    <t>201903291</t>
  </si>
  <si>
    <t>6000343576</t>
  </si>
  <si>
    <t>IT05796</t>
  </si>
  <si>
    <t>IT05859</t>
  </si>
  <si>
    <t>PO343</t>
  </si>
  <si>
    <t>PO6000385103</t>
  </si>
  <si>
    <t>PO6000390329</t>
  </si>
  <si>
    <t>1026911</t>
  </si>
  <si>
    <t>1031191</t>
  </si>
  <si>
    <t>191421</t>
  </si>
  <si>
    <t>2396781</t>
  </si>
  <si>
    <t>2434752</t>
  </si>
  <si>
    <t>2554228</t>
  </si>
  <si>
    <t>2559450</t>
  </si>
  <si>
    <t>2609081</t>
  </si>
  <si>
    <t>4201927669</t>
  </si>
  <si>
    <t>4201987007</t>
  </si>
  <si>
    <t>4201992976</t>
  </si>
  <si>
    <t>7000377589</t>
  </si>
  <si>
    <t>7000378079</t>
  </si>
  <si>
    <t>PO-0006142</t>
  </si>
  <si>
    <t>PO00150322</t>
  </si>
  <si>
    <t>PO00151240</t>
  </si>
  <si>
    <t>RECS-18021</t>
  </si>
  <si>
    <t>194173</t>
  </si>
  <si>
    <t>213944</t>
  </si>
  <si>
    <t>41-7032539-0</t>
  </si>
  <si>
    <t>ACC-178415</t>
  </si>
  <si>
    <t>DJU4500572676</t>
  </si>
  <si>
    <t>N0017819FS753</t>
  </si>
  <si>
    <t>N0017819FS786</t>
  </si>
  <si>
    <t>N0018919FZ523</t>
  </si>
  <si>
    <t>N0018919FZ524</t>
  </si>
  <si>
    <t>N0018919FZ537</t>
  </si>
  <si>
    <t>P010227638</t>
  </si>
  <si>
    <t>WWT4885208</t>
  </si>
  <si>
    <t>43812P</t>
  </si>
  <si>
    <t>P010235232</t>
  </si>
  <si>
    <t>4823879</t>
  </si>
  <si>
    <t>4998622</t>
  </si>
  <si>
    <t>7500022648</t>
  </si>
  <si>
    <t>N0024419F0366</t>
  </si>
  <si>
    <t>CC4906926</t>
  </si>
  <si>
    <t>CC4917786</t>
  </si>
  <si>
    <t>CC4959638</t>
  </si>
  <si>
    <t>N6523618F0927</t>
  </si>
  <si>
    <t>N6600119F0821</t>
  </si>
  <si>
    <t>91626933</t>
  </si>
  <si>
    <t>W9127819F0242</t>
  </si>
  <si>
    <t>0214487</t>
  </si>
  <si>
    <t>0214935</t>
  </si>
  <si>
    <t>0214947</t>
  </si>
  <si>
    <t>0215191</t>
  </si>
  <si>
    <t>0215194</t>
  </si>
  <si>
    <t>0215252</t>
  </si>
  <si>
    <t>0215313</t>
  </si>
  <si>
    <t>0215380</t>
  </si>
  <si>
    <t>0215443</t>
  </si>
  <si>
    <t>0215444</t>
  </si>
  <si>
    <t>0215541</t>
  </si>
  <si>
    <t>0215563</t>
  </si>
  <si>
    <t>0215576</t>
  </si>
  <si>
    <t>0215577</t>
  </si>
  <si>
    <t>0215578</t>
  </si>
  <si>
    <t>0215591</t>
  </si>
  <si>
    <t>0215705</t>
  </si>
  <si>
    <t>0215727</t>
  </si>
  <si>
    <t>0215738</t>
  </si>
  <si>
    <t>1213970</t>
  </si>
  <si>
    <t>1215191</t>
  </si>
  <si>
    <t>1215446</t>
  </si>
  <si>
    <t>1215625</t>
  </si>
  <si>
    <t>2214669</t>
  </si>
  <si>
    <t>4894060</t>
  </si>
  <si>
    <t>4954336</t>
  </si>
  <si>
    <t>P010241756</t>
  </si>
  <si>
    <t>W9128F19F0168</t>
  </si>
  <si>
    <t>W912HZ19F0015</t>
  </si>
  <si>
    <t>4100 P WA655</t>
  </si>
  <si>
    <t>4100 P WA656</t>
  </si>
  <si>
    <t>B001670534</t>
  </si>
  <si>
    <t>130497</t>
  </si>
  <si>
    <t>209514-000 OP</t>
  </si>
  <si>
    <t>107970</t>
  </si>
  <si>
    <t>107978</t>
  </si>
  <si>
    <t>192228</t>
  </si>
  <si>
    <t>33115316</t>
  </si>
  <si>
    <t>A77219</t>
  </si>
  <si>
    <t>CC 4975794</t>
  </si>
  <si>
    <t>DO-DIT-1902724,v1</t>
  </si>
  <si>
    <t>DO-DIT-1902820,</t>
  </si>
  <si>
    <t>DO-ENV-1902376</t>
  </si>
  <si>
    <t>G19A0149</t>
  </si>
  <si>
    <t>PB52674-127R</t>
  </si>
  <si>
    <t>PB52677-147R</t>
  </si>
  <si>
    <t>PC42980-216M</t>
  </si>
  <si>
    <t>PF45835-393M</t>
  </si>
  <si>
    <t>CC5000836</t>
  </si>
  <si>
    <t>PO4959510</t>
  </si>
  <si>
    <t>PO4997800</t>
  </si>
  <si>
    <t>PO831447</t>
  </si>
  <si>
    <t>4500027530</t>
  </si>
  <si>
    <t>4500028517</t>
  </si>
  <si>
    <t>M201901509</t>
  </si>
  <si>
    <t>P3151900822</t>
  </si>
  <si>
    <t>P3921900304</t>
  </si>
  <si>
    <t>P3931901190</t>
  </si>
  <si>
    <t>26584</t>
  </si>
  <si>
    <t>108814</t>
  </si>
  <si>
    <t>4486516M</t>
  </si>
  <si>
    <t>4487876M</t>
  </si>
  <si>
    <t>90018400</t>
  </si>
  <si>
    <t>S0000089202</t>
  </si>
  <si>
    <t>132402</t>
  </si>
  <si>
    <t>K0000092775</t>
  </si>
  <si>
    <t>P1903733</t>
  </si>
  <si>
    <t>P1903812</t>
  </si>
  <si>
    <t>WWT-712019-Symantec</t>
  </si>
  <si>
    <t>19-000387</t>
  </si>
  <si>
    <t>695473</t>
  </si>
  <si>
    <t>BS07012019</t>
  </si>
  <si>
    <t>190395</t>
  </si>
  <si>
    <t>328752</t>
  </si>
  <si>
    <t>328785</t>
  </si>
  <si>
    <t>328894</t>
  </si>
  <si>
    <t>4400445809</t>
  </si>
  <si>
    <t>00066590</t>
  </si>
  <si>
    <t>00068687</t>
  </si>
  <si>
    <t>00069033</t>
  </si>
  <si>
    <t>201910671</t>
  </si>
  <si>
    <t>201910730</t>
  </si>
  <si>
    <t>201910741</t>
  </si>
  <si>
    <t>FR70694</t>
  </si>
  <si>
    <t>12000498</t>
  </si>
  <si>
    <t>1905851</t>
  </si>
  <si>
    <t>2000468</t>
  </si>
  <si>
    <t>492673</t>
  </si>
  <si>
    <t>510103</t>
  </si>
  <si>
    <t>3481212</t>
  </si>
  <si>
    <t>3574109</t>
  </si>
  <si>
    <t>3538644</t>
  </si>
  <si>
    <t>3572391</t>
  </si>
  <si>
    <t>3571072</t>
  </si>
  <si>
    <t>3571071</t>
  </si>
  <si>
    <t>3560830</t>
  </si>
  <si>
    <t>3568769</t>
  </si>
  <si>
    <t>3539550</t>
  </si>
  <si>
    <t>3539552</t>
  </si>
  <si>
    <t>3539553</t>
  </si>
  <si>
    <t>3539558</t>
  </si>
  <si>
    <t>3545271</t>
  </si>
  <si>
    <t>3556782</t>
  </si>
  <si>
    <t>3566696</t>
  </si>
  <si>
    <t>3566000</t>
  </si>
  <si>
    <t>3574215</t>
  </si>
  <si>
    <t>3561963</t>
  </si>
  <si>
    <t>3561961</t>
  </si>
  <si>
    <t>3561962</t>
  </si>
  <si>
    <t>3561960</t>
  </si>
  <si>
    <t>3561967</t>
  </si>
  <si>
    <t>3571621</t>
  </si>
  <si>
    <t>3571770</t>
  </si>
  <si>
    <t>3493060</t>
  </si>
  <si>
    <t>3562292</t>
  </si>
  <si>
    <t>3558047</t>
  </si>
  <si>
    <t>3558314</t>
  </si>
  <si>
    <t>3573990</t>
  </si>
  <si>
    <t>3573985</t>
  </si>
  <si>
    <t>3573986</t>
  </si>
  <si>
    <t>3573995</t>
  </si>
  <si>
    <t>3570984</t>
  </si>
  <si>
    <t>3570993</t>
  </si>
  <si>
    <t>3570985</t>
  </si>
  <si>
    <t>3555561</t>
  </si>
  <si>
    <t>3573971</t>
  </si>
  <si>
    <t>3573973</t>
  </si>
  <si>
    <t>3568551</t>
  </si>
  <si>
    <t>3565658</t>
  </si>
  <si>
    <t>3561492</t>
  </si>
  <si>
    <t>3569062</t>
  </si>
  <si>
    <t>3574192</t>
  </si>
  <si>
    <t>3562674</t>
  </si>
  <si>
    <t>3564651</t>
  </si>
  <si>
    <t>3565045</t>
  </si>
  <si>
    <t>3567833</t>
  </si>
  <si>
    <t>3561523</t>
  </si>
  <si>
    <t>3551388</t>
  </si>
  <si>
    <t>3566289</t>
  </si>
  <si>
    <t>3570910</t>
  </si>
  <si>
    <t>3570926</t>
  </si>
  <si>
    <t>3570922</t>
  </si>
  <si>
    <t>3568808</t>
  </si>
  <si>
    <t>3568807</t>
  </si>
  <si>
    <t>3558324</t>
  </si>
  <si>
    <t>3570924</t>
  </si>
  <si>
    <t>3560360</t>
  </si>
  <si>
    <t>3566700</t>
  </si>
  <si>
    <t>3566699</t>
  </si>
  <si>
    <t>3566393</t>
  </si>
  <si>
    <t>3570999</t>
  </si>
  <si>
    <t>3573305</t>
  </si>
  <si>
    <t>3567106</t>
  </si>
  <si>
    <t>3571781</t>
  </si>
  <si>
    <t>3574325</t>
  </si>
  <si>
    <t>3564654</t>
  </si>
  <si>
    <t>3564655</t>
  </si>
  <si>
    <t>3571813</t>
  </si>
  <si>
    <t>3571211</t>
  </si>
  <si>
    <t>3571936</t>
  </si>
  <si>
    <t>3571945</t>
  </si>
  <si>
    <t>3567813</t>
  </si>
  <si>
    <t>3560025</t>
  </si>
  <si>
    <t>3572381</t>
  </si>
  <si>
    <t>3488286</t>
  </si>
  <si>
    <t>3563304</t>
  </si>
  <si>
    <t>3565605</t>
  </si>
  <si>
    <t>3573501</t>
  </si>
  <si>
    <t>3563133</t>
  </si>
  <si>
    <t>3570921</t>
  </si>
  <si>
    <t>3557594</t>
  </si>
  <si>
    <t>3552320</t>
  </si>
  <si>
    <t>3566532</t>
  </si>
  <si>
    <t>3562597</t>
  </si>
  <si>
    <t>3565800</t>
  </si>
  <si>
    <t>3565827</t>
  </si>
  <si>
    <t>3565808</t>
  </si>
  <si>
    <t>3565806</t>
  </si>
  <si>
    <t>3565802</t>
  </si>
  <si>
    <t>3553328</t>
  </si>
  <si>
    <t>3567665</t>
  </si>
  <si>
    <t>3567657</t>
  </si>
  <si>
    <t>3567658</t>
  </si>
  <si>
    <t>3567660</t>
  </si>
  <si>
    <t>3567663</t>
  </si>
  <si>
    <t>3565817</t>
  </si>
  <si>
    <t>3565822</t>
  </si>
  <si>
    <t>3565826</t>
  </si>
  <si>
    <t>3565823</t>
  </si>
  <si>
    <t>3498545</t>
  </si>
  <si>
    <t>3556262</t>
  </si>
  <si>
    <t>3562968</t>
  </si>
  <si>
    <t>3562954</t>
  </si>
  <si>
    <t>3568358</t>
  </si>
  <si>
    <t>3568448</t>
  </si>
  <si>
    <t>3568451</t>
  </si>
  <si>
    <t>3566547</t>
  </si>
  <si>
    <t>3573399</t>
  </si>
  <si>
    <t>3573403</t>
  </si>
  <si>
    <t>3566028</t>
  </si>
  <si>
    <t>3569054</t>
  </si>
  <si>
    <t>3567638</t>
  </si>
  <si>
    <t>3551145</t>
  </si>
  <si>
    <t>3571749</t>
  </si>
  <si>
    <t>3566034</t>
  </si>
  <si>
    <t>3574046</t>
  </si>
  <si>
    <t>3574069</t>
  </si>
  <si>
    <t>3572308</t>
  </si>
  <si>
    <t>3568309</t>
  </si>
  <si>
    <t>3564823</t>
  </si>
  <si>
    <t>3561442</t>
  </si>
  <si>
    <t>3552331</t>
  </si>
  <si>
    <t>3510672</t>
  </si>
  <si>
    <t>3565946</t>
  </si>
  <si>
    <t>3571650</t>
  </si>
  <si>
    <t>3570543</t>
  </si>
  <si>
    <t>3567156</t>
  </si>
  <si>
    <t>3567155</t>
  </si>
  <si>
    <t>3557049</t>
  </si>
  <si>
    <t>3557048</t>
  </si>
  <si>
    <t>3557606</t>
  </si>
  <si>
    <t>3550801</t>
  </si>
  <si>
    <t>3571827</t>
  </si>
  <si>
    <t>3568942</t>
  </si>
  <si>
    <t>3565619</t>
  </si>
  <si>
    <t>3556195</t>
  </si>
  <si>
    <t>3561281</t>
  </si>
  <si>
    <t>3561280</t>
  </si>
  <si>
    <t>3565037</t>
  </si>
  <si>
    <t>3565582</t>
  </si>
  <si>
    <t>3566116</t>
  </si>
  <si>
    <t>3566409</t>
  </si>
  <si>
    <t>3566996</t>
  </si>
  <si>
    <t>3567816</t>
  </si>
  <si>
    <t>3568310</t>
  </si>
  <si>
    <t>3568935</t>
  </si>
  <si>
    <t>3570760</t>
  </si>
  <si>
    <t>3570764</t>
  </si>
  <si>
    <t>3570768</t>
  </si>
  <si>
    <t>3570761</t>
  </si>
  <si>
    <t>3570767</t>
  </si>
  <si>
    <t>3572376</t>
  </si>
  <si>
    <t>3572377</t>
  </si>
  <si>
    <t>3574336</t>
  </si>
  <si>
    <t>3574359</t>
  </si>
  <si>
    <t>3574344</t>
  </si>
  <si>
    <t>3547941</t>
  </si>
  <si>
    <t>3565040</t>
  </si>
  <si>
    <t>3567815</t>
  </si>
  <si>
    <t>3571293</t>
  </si>
  <si>
    <t>3557294</t>
  </si>
  <si>
    <t>3562723</t>
  </si>
  <si>
    <t>3552702</t>
  </si>
  <si>
    <t>3568269</t>
  </si>
  <si>
    <t>3567553</t>
  </si>
  <si>
    <t>3563040</t>
  </si>
  <si>
    <t>3566613</t>
  </si>
  <si>
    <t>3567299</t>
  </si>
  <si>
    <t>3564014</t>
  </si>
  <si>
    <t>3568939</t>
  </si>
  <si>
    <t>3568290</t>
  </si>
  <si>
    <t>3555436</t>
  </si>
  <si>
    <t>3562470</t>
  </si>
  <si>
    <t>3565083</t>
  </si>
  <si>
    <t>3573963</t>
  </si>
  <si>
    <t>3571319</t>
  </si>
  <si>
    <t>3572295</t>
  </si>
  <si>
    <t>3566731</t>
  </si>
  <si>
    <t>3568362</t>
  </si>
  <si>
    <t>3564621</t>
  </si>
  <si>
    <t>3571863</t>
  </si>
  <si>
    <t>3572341</t>
  </si>
  <si>
    <t>3568980</t>
  </si>
  <si>
    <t>3568240</t>
  </si>
  <si>
    <t>3569550</t>
  </si>
  <si>
    <t>3573503</t>
  </si>
  <si>
    <t>3547994</t>
  </si>
  <si>
    <t>3572394</t>
  </si>
  <si>
    <t>3570925</t>
  </si>
  <si>
    <t>3558199</t>
  </si>
  <si>
    <t>3558201</t>
  </si>
  <si>
    <t>3567148</t>
  </si>
  <si>
    <t>3555878</t>
  </si>
  <si>
    <t>3566879</t>
  </si>
  <si>
    <t>3561537</t>
  </si>
  <si>
    <t>3566882</t>
  </si>
  <si>
    <t>3571046</t>
  </si>
  <si>
    <t>3571159</t>
  </si>
  <si>
    <t>3566898</t>
  </si>
  <si>
    <t>3569026</t>
  </si>
  <si>
    <t>3567400</t>
  </si>
  <si>
    <t>3557761</t>
  </si>
  <si>
    <t>3569025</t>
  </si>
  <si>
    <t>3571858</t>
  </si>
  <si>
    <t>3568068</t>
  </si>
  <si>
    <t>3567738</t>
  </si>
  <si>
    <t>3571597</t>
  </si>
  <si>
    <t>3553068</t>
  </si>
  <si>
    <t>3560096</t>
  </si>
  <si>
    <t>3571916</t>
  </si>
  <si>
    <t>3559263</t>
  </si>
  <si>
    <t>3571397</t>
  </si>
  <si>
    <t>3572356</t>
  </si>
  <si>
    <t>3574368</t>
  </si>
  <si>
    <t>3539703</t>
  </si>
  <si>
    <t>3558696</t>
  </si>
  <si>
    <t>3565745</t>
  </si>
  <si>
    <t>3568303</t>
  </si>
  <si>
    <t>3574361</t>
  </si>
  <si>
    <t>3574375</t>
  </si>
  <si>
    <t>3570713</t>
  </si>
  <si>
    <t>3549306</t>
  </si>
  <si>
    <t>3574867</t>
  </si>
  <si>
    <t>3568312</t>
  </si>
  <si>
    <t>3571695</t>
  </si>
  <si>
    <t>3572184</t>
  </si>
  <si>
    <t>3562722</t>
  </si>
  <si>
    <t>SLED Northwest</t>
  </si>
  <si>
    <t>SLED NW - Hicks/Kimura OR</t>
  </si>
  <si>
    <t>SLED NW - McDaniel WA</t>
  </si>
  <si>
    <t>SLED SOK - State of Kansas</t>
  </si>
  <si>
    <t>CDW LLC</t>
  </si>
  <si>
    <t>Kirtland Air Force Base</t>
  </si>
  <si>
    <t>Mountain Home Air Force Base</t>
  </si>
  <si>
    <t>Dyess AFB</t>
  </si>
  <si>
    <t>Nellis Air Force Base</t>
  </si>
  <si>
    <t>Defense Threat Reduction Agency</t>
  </si>
  <si>
    <t>City of Palm Bay</t>
  </si>
  <si>
    <t>Hillsborough County Board of County Commissioners</t>
  </si>
  <si>
    <t>AHCA - Information Technology</t>
  </si>
  <si>
    <t>Hawaii Health Systems Corporation</t>
  </si>
  <si>
    <t>CAE USA Mission Solutions Inc.</t>
  </si>
  <si>
    <t>Sterling Computers Corporation</t>
  </si>
  <si>
    <t>Navy Cyber Defense Operation Command</t>
  </si>
  <si>
    <t>Accenture Federal Services LLC</t>
  </si>
  <si>
    <t>City of Columbia, MO</t>
  </si>
  <si>
    <t>City of Overland, MO</t>
  </si>
  <si>
    <t>University of California, Santa Cruz</t>
  </si>
  <si>
    <t>Dormitory Authority - State of New York</t>
  </si>
  <si>
    <t>New York State Board of Elections</t>
  </si>
  <si>
    <t>GSI Service Group Inc.</t>
  </si>
  <si>
    <t>WDK Laundromat LLC</t>
  </si>
  <si>
    <t>State of Hawaii - Dept of Defense</t>
  </si>
  <si>
    <t>City of Portland</t>
  </si>
  <si>
    <t>City of Seattle</t>
  </si>
  <si>
    <t>Iowa Department of Transportation</t>
  </si>
  <si>
    <t>MO OA ITSD DIFP PROF REGISTRATION</t>
  </si>
  <si>
    <t>MO OA - ITSD DESE</t>
  </si>
  <si>
    <t>Affton 101 School District, MO</t>
  </si>
  <si>
    <t>Central Arizona Water Conservation District</t>
  </si>
  <si>
    <t>Phoenix Elementary SD</t>
  </si>
  <si>
    <t>MARANA UNIFIED SCHOOL DISTRICT</t>
  </si>
  <si>
    <t>Glendale ESD</t>
  </si>
  <si>
    <t>Codac Behavioral Health Services</t>
  </si>
  <si>
    <t>Northern Arizona University</t>
  </si>
  <si>
    <t>Flagstaff Unified School District 1</t>
  </si>
  <si>
    <t>023529</t>
  </si>
  <si>
    <t>023530</t>
  </si>
  <si>
    <t>023538</t>
  </si>
  <si>
    <t>023544</t>
  </si>
  <si>
    <t>023545</t>
  </si>
  <si>
    <t>023546</t>
  </si>
  <si>
    <t>07ESM1083098</t>
  </si>
  <si>
    <t>FA330019FA023</t>
  </si>
  <si>
    <t>FA480019FA106</t>
  </si>
  <si>
    <t>P1350167</t>
  </si>
  <si>
    <t>UAI9760</t>
  </si>
  <si>
    <t>CC229393</t>
  </si>
  <si>
    <t>CC4951253</t>
  </si>
  <si>
    <t>CC5003619</t>
  </si>
  <si>
    <t>P000071773</t>
  </si>
  <si>
    <t>P000073091</t>
  </si>
  <si>
    <t>PO00150</t>
  </si>
  <si>
    <t>070220191</t>
  </si>
  <si>
    <t>10840000835</t>
  </si>
  <si>
    <t>30108581</t>
  </si>
  <si>
    <t>CC228840</t>
  </si>
  <si>
    <t>CC229291</t>
  </si>
  <si>
    <t>CC230353</t>
  </si>
  <si>
    <t>CC233830</t>
  </si>
  <si>
    <t>CC4968138</t>
  </si>
  <si>
    <t>CC4987696</t>
  </si>
  <si>
    <t>CC4995913</t>
  </si>
  <si>
    <t>CC5010732</t>
  </si>
  <si>
    <t>FA460819FA050</t>
  </si>
  <si>
    <t>FA8240-19-P-0293</t>
  </si>
  <si>
    <t>2491</t>
  </si>
  <si>
    <t>263101</t>
  </si>
  <si>
    <t>266401</t>
  </si>
  <si>
    <t>47QDCC19MFYZ0</t>
  </si>
  <si>
    <t>CC226986</t>
  </si>
  <si>
    <t>CC227954</t>
  </si>
  <si>
    <t>CC229197</t>
  </si>
  <si>
    <t>CC231645</t>
  </si>
  <si>
    <t>CC4971093</t>
  </si>
  <si>
    <t>CC4994230</t>
  </si>
  <si>
    <t>CC5009954</t>
  </si>
  <si>
    <t>FA813619FA029</t>
  </si>
  <si>
    <t>FA813619FA047</t>
  </si>
  <si>
    <t>FA9302-19-F-5035</t>
  </si>
  <si>
    <t>1762240</t>
  </si>
  <si>
    <t>CC230682</t>
  </si>
  <si>
    <t>CCUSAF- TSC 2018-00344</t>
  </si>
  <si>
    <t>FA520919FA101</t>
  </si>
  <si>
    <t>19070302</t>
  </si>
  <si>
    <t>44409P</t>
  </si>
  <si>
    <t>CC229190</t>
  </si>
  <si>
    <t>CC229710</t>
  </si>
  <si>
    <t>CC5009133</t>
  </si>
  <si>
    <t>FA282319FA257</t>
  </si>
  <si>
    <t>16940</t>
  </si>
  <si>
    <t>17575</t>
  </si>
  <si>
    <t>2019-12553</t>
  </si>
  <si>
    <t>43228P</t>
  </si>
  <si>
    <t>4943672</t>
  </si>
  <si>
    <t>E15-05-0265</t>
  </si>
  <si>
    <t>E15-05-0268</t>
  </si>
  <si>
    <t>191195</t>
  </si>
  <si>
    <t>219212262</t>
  </si>
  <si>
    <t>B52B0C</t>
  </si>
  <si>
    <t>6000386887</t>
  </si>
  <si>
    <t>6000388730</t>
  </si>
  <si>
    <t>IT05875</t>
  </si>
  <si>
    <t>PO3033878</t>
  </si>
  <si>
    <t>4966162</t>
  </si>
  <si>
    <t>US1691279</t>
  </si>
  <si>
    <t>1013422</t>
  </si>
  <si>
    <t>1022737</t>
  </si>
  <si>
    <t>1028682</t>
  </si>
  <si>
    <t>4940982</t>
  </si>
  <si>
    <t>2590967</t>
  </si>
  <si>
    <t>7000377562</t>
  </si>
  <si>
    <t>7000378051</t>
  </si>
  <si>
    <t>7000378524</t>
  </si>
  <si>
    <t>7000378533</t>
  </si>
  <si>
    <t>7600027485</t>
  </si>
  <si>
    <t>CCLW WWT TSSVAFB</t>
  </si>
  <si>
    <t>19-390</t>
  </si>
  <si>
    <t>19-ODC-0057</t>
  </si>
  <si>
    <t>262884</t>
  </si>
  <si>
    <t>30994</t>
  </si>
  <si>
    <t>41-7032801-0</t>
  </si>
  <si>
    <t>41-7032802-0</t>
  </si>
  <si>
    <t>41-7032978-0</t>
  </si>
  <si>
    <t>4521609962</t>
  </si>
  <si>
    <t>N0018918FQ276</t>
  </si>
  <si>
    <t>N0018919FZ394</t>
  </si>
  <si>
    <t>N0018919FZ608</t>
  </si>
  <si>
    <t>N0018919FZ681</t>
  </si>
  <si>
    <t>P-1986</t>
  </si>
  <si>
    <t>PO-089798</t>
  </si>
  <si>
    <t>PO-089799</t>
  </si>
  <si>
    <t>PO-089800</t>
  </si>
  <si>
    <t>PO-089853</t>
  </si>
  <si>
    <t>4852187</t>
  </si>
  <si>
    <t>N6832219FK031</t>
  </si>
  <si>
    <t>R-00413424</t>
  </si>
  <si>
    <t>4932622</t>
  </si>
  <si>
    <t>4977111</t>
  </si>
  <si>
    <t>4998615</t>
  </si>
  <si>
    <t>5008478</t>
  </si>
  <si>
    <t>N6600119F0631</t>
  </si>
  <si>
    <t>191482</t>
  </si>
  <si>
    <t>194190</t>
  </si>
  <si>
    <t>CC4946906</t>
  </si>
  <si>
    <t>CC4960791</t>
  </si>
  <si>
    <t>261739</t>
  </si>
  <si>
    <t>POA-4573</t>
  </si>
  <si>
    <t>POA-4574</t>
  </si>
  <si>
    <t>W912PP19F0048</t>
  </si>
  <si>
    <t>0214580</t>
  </si>
  <si>
    <t>0215240</t>
  </si>
  <si>
    <t>0215281</t>
  </si>
  <si>
    <t>0215347</t>
  </si>
  <si>
    <t>0215382</t>
  </si>
  <si>
    <t>0215383</t>
  </si>
  <si>
    <t>0215392</t>
  </si>
  <si>
    <t>0215417</t>
  </si>
  <si>
    <t>0215459</t>
  </si>
  <si>
    <t>0215465</t>
  </si>
  <si>
    <t>0215573</t>
  </si>
  <si>
    <t>0215676</t>
  </si>
  <si>
    <t>0215679</t>
  </si>
  <si>
    <t>0215691</t>
  </si>
  <si>
    <t>0215725</t>
  </si>
  <si>
    <t>0215733</t>
  </si>
  <si>
    <t>0215747</t>
  </si>
  <si>
    <t>0215781</t>
  </si>
  <si>
    <t>0215782</t>
  </si>
  <si>
    <t>0215785</t>
  </si>
  <si>
    <t>0215792</t>
  </si>
  <si>
    <t>0215799</t>
  </si>
  <si>
    <t>0215801</t>
  </si>
  <si>
    <t>0215807</t>
  </si>
  <si>
    <t>0215812</t>
  </si>
  <si>
    <t>0215822</t>
  </si>
  <si>
    <t>0215823</t>
  </si>
  <si>
    <t>0215828</t>
  </si>
  <si>
    <t>0215844</t>
  </si>
  <si>
    <t>0215845</t>
  </si>
  <si>
    <t>0215859</t>
  </si>
  <si>
    <t>0215860</t>
  </si>
  <si>
    <t>0215868</t>
  </si>
  <si>
    <t>0215878</t>
  </si>
  <si>
    <t>0215879</t>
  </si>
  <si>
    <t>0215887</t>
  </si>
  <si>
    <t>1215783</t>
  </si>
  <si>
    <t>1215894</t>
  </si>
  <si>
    <t>4983342</t>
  </si>
  <si>
    <t>5215051</t>
  </si>
  <si>
    <t>91845457</t>
  </si>
  <si>
    <t>C-SS003142</t>
  </si>
  <si>
    <t>P010241620</t>
  </si>
  <si>
    <t>P010241622</t>
  </si>
  <si>
    <t>W912DQ19F1037</t>
  </si>
  <si>
    <t>20192053-00</t>
  </si>
  <si>
    <t>3730</t>
  </si>
  <si>
    <t>C0000431480</t>
  </si>
  <si>
    <t>P0714333</t>
  </si>
  <si>
    <t>0000307358</t>
  </si>
  <si>
    <t>209580</t>
  </si>
  <si>
    <t>209581</t>
  </si>
  <si>
    <t>CC5002784</t>
  </si>
  <si>
    <t>107991</t>
  </si>
  <si>
    <t>2019001-90</t>
  </si>
  <si>
    <t>33115297</t>
  </si>
  <si>
    <t>4521</t>
  </si>
  <si>
    <t>A76240</t>
  </si>
  <si>
    <t>A76496</t>
  </si>
  <si>
    <t>A76501</t>
  </si>
  <si>
    <t>A76503</t>
  </si>
  <si>
    <t>A76504</t>
  </si>
  <si>
    <t>A76505</t>
  </si>
  <si>
    <t>A76506</t>
  </si>
  <si>
    <t>A76508</t>
  </si>
  <si>
    <t>A76513</t>
  </si>
  <si>
    <t>A76514</t>
  </si>
  <si>
    <t>A76515</t>
  </si>
  <si>
    <t>A76517</t>
  </si>
  <si>
    <t>A77067</t>
  </si>
  <si>
    <t>A77183</t>
  </si>
  <si>
    <t>A77188</t>
  </si>
  <si>
    <t>A77189</t>
  </si>
  <si>
    <t>A77191</t>
  </si>
  <si>
    <t>A77192</t>
  </si>
  <si>
    <t>A77193</t>
  </si>
  <si>
    <t>A77195</t>
  </si>
  <si>
    <t>A77197</t>
  </si>
  <si>
    <t>CC 4964062.5</t>
  </si>
  <si>
    <t>DO-DIT-1902857</t>
  </si>
  <si>
    <t>DO-DIT-1902875</t>
  </si>
  <si>
    <t>G19D0105</t>
  </si>
  <si>
    <t>PA55855-532R</t>
  </si>
  <si>
    <t>PD48941-267M</t>
  </si>
  <si>
    <t>PD49847-93BR</t>
  </si>
  <si>
    <t>PH34241-447R</t>
  </si>
  <si>
    <t>PO5005107</t>
  </si>
  <si>
    <t>PO831423</t>
  </si>
  <si>
    <t>Prelim R-00441284</t>
  </si>
  <si>
    <t>PO-100714</t>
  </si>
  <si>
    <t>PO-100727</t>
  </si>
  <si>
    <t>PS4939349</t>
  </si>
  <si>
    <t>20008303</t>
  </si>
  <si>
    <t>IT0-P2-0943-19</t>
  </si>
  <si>
    <t>294999</t>
  </si>
  <si>
    <t>07082019</t>
  </si>
  <si>
    <t>52759</t>
  </si>
  <si>
    <t>P3152000002</t>
  </si>
  <si>
    <t>P3822000002</t>
  </si>
  <si>
    <t>P3842000002</t>
  </si>
  <si>
    <t>P3891900530</t>
  </si>
  <si>
    <t>P3922000001</t>
  </si>
  <si>
    <t>362957</t>
  </si>
  <si>
    <t>07012019</t>
  </si>
  <si>
    <t>4486202M</t>
  </si>
  <si>
    <t>4486511M</t>
  </si>
  <si>
    <t>A0000016460</t>
  </si>
  <si>
    <t>C0000431524</t>
  </si>
  <si>
    <t>C0000432436</t>
  </si>
  <si>
    <t>H000545815</t>
  </si>
  <si>
    <t>H000556678</t>
  </si>
  <si>
    <t>K0000091336</t>
  </si>
  <si>
    <t>K0000092310</t>
  </si>
  <si>
    <t>K0000092552</t>
  </si>
  <si>
    <t>WebEx</t>
  </si>
  <si>
    <t>4486518M</t>
  </si>
  <si>
    <t>4493045M</t>
  </si>
  <si>
    <t>4493046M</t>
  </si>
  <si>
    <t>C0000431479</t>
  </si>
  <si>
    <t>C0000431481</t>
  </si>
  <si>
    <t>K0000092254</t>
  </si>
  <si>
    <t>K0000092500</t>
  </si>
  <si>
    <t>691465</t>
  </si>
  <si>
    <t>PO334</t>
  </si>
  <si>
    <t>722034</t>
  </si>
  <si>
    <t>84778</t>
  </si>
  <si>
    <t>ANDERSON070119</t>
  </si>
  <si>
    <t>R-00407210</t>
  </si>
  <si>
    <t>R-00440930</t>
  </si>
  <si>
    <t>00068728</t>
  </si>
  <si>
    <t>201910585</t>
  </si>
  <si>
    <t>201910740</t>
  </si>
  <si>
    <t>201911199</t>
  </si>
  <si>
    <t>12000539</t>
  </si>
  <si>
    <t>19000000000000035744</t>
  </si>
  <si>
    <t>2000215</t>
  </si>
  <si>
    <t>2000219</t>
  </si>
  <si>
    <t>300281</t>
  </si>
  <si>
    <t>300396</t>
  </si>
  <si>
    <t>471275</t>
  </si>
  <si>
    <t>4978157</t>
  </si>
  <si>
    <t>514999</t>
  </si>
  <si>
    <t>Marcus070119</t>
  </si>
  <si>
    <t>Montoya062519</t>
  </si>
  <si>
    <t>NAUBU-2000096150</t>
  </si>
  <si>
    <t>P193057</t>
  </si>
  <si>
    <t>P200467</t>
  </si>
  <si>
    <t>3555201</t>
  </si>
  <si>
    <t>3555190</t>
  </si>
  <si>
    <t>3555192</t>
  </si>
  <si>
    <t>3555196</t>
  </si>
  <si>
    <t>3555199</t>
  </si>
  <si>
    <t>3555197</t>
  </si>
  <si>
    <t>3572390</t>
  </si>
  <si>
    <t>3571073</t>
  </si>
  <si>
    <t>3569021</t>
  </si>
  <si>
    <t>3554003</t>
  </si>
  <si>
    <t>3484234</t>
  </si>
  <si>
    <t>3574994</t>
  </si>
  <si>
    <t>3574395</t>
  </si>
  <si>
    <t>3555153</t>
  </si>
  <si>
    <t>3563408</t>
  </si>
  <si>
    <t>3575448</t>
  </si>
  <si>
    <t>3574733</t>
  </si>
  <si>
    <t>3574222</t>
  </si>
  <si>
    <t>3574221</t>
  </si>
  <si>
    <t>3559707</t>
  </si>
  <si>
    <t>3573514</t>
  </si>
  <si>
    <t>3560355</t>
  </si>
  <si>
    <t>3561968</t>
  </si>
  <si>
    <t>3561972</t>
  </si>
  <si>
    <t>3573445</t>
  </si>
  <si>
    <t>3561965</t>
  </si>
  <si>
    <t>3561969</t>
  </si>
  <si>
    <t>3572386</t>
  </si>
  <si>
    <t>3526668</t>
  </si>
  <si>
    <t>3574175</t>
  </si>
  <si>
    <t>3563309</t>
  </si>
  <si>
    <t>3568217</t>
  </si>
  <si>
    <t>3568281</t>
  </si>
  <si>
    <t>3573481</t>
  </si>
  <si>
    <t>3575402</t>
  </si>
  <si>
    <t>3564625</t>
  </si>
  <si>
    <t>3564968</t>
  </si>
  <si>
    <t>3573482</t>
  </si>
  <si>
    <t>3558237</t>
  </si>
  <si>
    <t>3566205</t>
  </si>
  <si>
    <t>3558046</t>
  </si>
  <si>
    <t>3573396</t>
  </si>
  <si>
    <t>3568714</t>
  </si>
  <si>
    <t>3568706</t>
  </si>
  <si>
    <t>3557276</t>
  </si>
  <si>
    <t>3574139</t>
  </si>
  <si>
    <t>3574145</t>
  </si>
  <si>
    <t>3574144</t>
  </si>
  <si>
    <t>3574138</t>
  </si>
  <si>
    <t>3574755</t>
  </si>
  <si>
    <t>3573408</t>
  </si>
  <si>
    <t>3573405</t>
  </si>
  <si>
    <t>3574164</t>
  </si>
  <si>
    <t>3575025</t>
  </si>
  <si>
    <t>3538568</t>
  </si>
  <si>
    <t>3568811</t>
  </si>
  <si>
    <t>3565902</t>
  </si>
  <si>
    <t>3574849</t>
  </si>
  <si>
    <t>3575406</t>
  </si>
  <si>
    <t>3575407</t>
  </si>
  <si>
    <t>3560824</t>
  </si>
  <si>
    <t>3560825</t>
  </si>
  <si>
    <t>3575422</t>
  </si>
  <si>
    <t>3575421</t>
  </si>
  <si>
    <t>3575435</t>
  </si>
  <si>
    <t>3575457</t>
  </si>
  <si>
    <t>3575436</t>
  </si>
  <si>
    <t>3575434</t>
  </si>
  <si>
    <t>3575437</t>
  </si>
  <si>
    <t>3575030</t>
  </si>
  <si>
    <t>3571758</t>
  </si>
  <si>
    <t>3566762</t>
  </si>
  <si>
    <t>3558665</t>
  </si>
  <si>
    <t>3574079</t>
  </si>
  <si>
    <t>3566701</t>
  </si>
  <si>
    <t>3567536</t>
  </si>
  <si>
    <t>3559851</t>
  </si>
  <si>
    <t>3531484</t>
  </si>
  <si>
    <t>3555846</t>
  </si>
  <si>
    <t>3575759</t>
  </si>
  <si>
    <t>3518046</t>
  </si>
  <si>
    <t>3518038</t>
  </si>
  <si>
    <t>3518047</t>
  </si>
  <si>
    <t>3547445</t>
  </si>
  <si>
    <t>3574324</t>
  </si>
  <si>
    <t>3566442</t>
  </si>
  <si>
    <t>3571366</t>
  </si>
  <si>
    <t>3573477</t>
  </si>
  <si>
    <t>3572415</t>
  </si>
  <si>
    <t>3562845</t>
  </si>
  <si>
    <t>3565608</t>
  </si>
  <si>
    <t>3569549</t>
  </si>
  <si>
    <t>3572061</t>
  </si>
  <si>
    <t>3575232</t>
  </si>
  <si>
    <t>3546924</t>
  </si>
  <si>
    <t>3570902</t>
  </si>
  <si>
    <t>3570901</t>
  </si>
  <si>
    <t>3571696</t>
  </si>
  <si>
    <t>3538536</t>
  </si>
  <si>
    <t>3538537</t>
  </si>
  <si>
    <t>3538538</t>
  </si>
  <si>
    <t>3557398</t>
  </si>
  <si>
    <t>3557399</t>
  </si>
  <si>
    <t>3557394</t>
  </si>
  <si>
    <t>3555437</t>
  </si>
  <si>
    <t>3562596</t>
  </si>
  <si>
    <t>3553313</t>
  </si>
  <si>
    <t>3562970</t>
  </si>
  <si>
    <t>3562956</t>
  </si>
  <si>
    <t>3574072</t>
  </si>
  <si>
    <t>3569055</t>
  </si>
  <si>
    <t>3572294</t>
  </si>
  <si>
    <t>3568408</t>
  </si>
  <si>
    <t>3567129</t>
  </si>
  <si>
    <t>3553319</t>
  </si>
  <si>
    <t>3573402</t>
  </si>
  <si>
    <t>3573404</t>
  </si>
  <si>
    <t>3573401</t>
  </si>
  <si>
    <t>3573398</t>
  </si>
  <si>
    <t>3573397</t>
  </si>
  <si>
    <t>3573400</t>
  </si>
  <si>
    <t>3573406</t>
  </si>
  <si>
    <t>3574857</t>
  </si>
  <si>
    <t>3574611</t>
  </si>
  <si>
    <t>3574996</t>
  </si>
  <si>
    <t>3570991</t>
  </si>
  <si>
    <t>3570915</t>
  </si>
  <si>
    <t>3571295</t>
  </si>
  <si>
    <t>3574112</t>
  </si>
  <si>
    <t>3570990</t>
  </si>
  <si>
    <t>3566033</t>
  </si>
  <si>
    <t>3567543</t>
  </si>
  <si>
    <t>3519029</t>
  </si>
  <si>
    <t>3573948</t>
  </si>
  <si>
    <t>3560883</t>
  </si>
  <si>
    <t>3575118</t>
  </si>
  <si>
    <t>3574709</t>
  </si>
  <si>
    <t>3575242</t>
  </si>
  <si>
    <t>3574651</t>
  </si>
  <si>
    <t>3574627</t>
  </si>
  <si>
    <t>3574628</t>
  </si>
  <si>
    <t>3575291</t>
  </si>
  <si>
    <t>3492309</t>
  </si>
  <si>
    <t>3492308</t>
  </si>
  <si>
    <t>3492310</t>
  </si>
  <si>
    <t>3510521</t>
  </si>
  <si>
    <t>3510522</t>
  </si>
  <si>
    <t>3510560</t>
  </si>
  <si>
    <t>3510558</t>
  </si>
  <si>
    <t>3510557</t>
  </si>
  <si>
    <t>3510552</t>
  </si>
  <si>
    <t>3510559</t>
  </si>
  <si>
    <t>3510556</t>
  </si>
  <si>
    <t>3515570</t>
  </si>
  <si>
    <t>3515565</t>
  </si>
  <si>
    <t>3520044</t>
  </si>
  <si>
    <t>3520042</t>
  </si>
  <si>
    <t>3575356</t>
  </si>
  <si>
    <t>3519212</t>
  </si>
  <si>
    <t>3565945</t>
  </si>
  <si>
    <t>3574965</t>
  </si>
  <si>
    <t>3568346</t>
  </si>
  <si>
    <t>3574977</t>
  </si>
  <si>
    <t>3575409</t>
  </si>
  <si>
    <t>3575410</t>
  </si>
  <si>
    <t>3569052</t>
  </si>
  <si>
    <t>3569053</t>
  </si>
  <si>
    <t>3551174</t>
  </si>
  <si>
    <t>3484288</t>
  </si>
  <si>
    <t>3569022</t>
  </si>
  <si>
    <t>3537812</t>
  </si>
  <si>
    <t>3568740</t>
  </si>
  <si>
    <t>3482265</t>
  </si>
  <si>
    <t>3518100</t>
  </si>
  <si>
    <t>3519159</t>
  </si>
  <si>
    <t>3539322</t>
  </si>
  <si>
    <t>3556392</t>
  </si>
  <si>
    <t>3565921</t>
  </si>
  <si>
    <t>3566418</t>
  </si>
  <si>
    <t>3567195</t>
  </si>
  <si>
    <t>3566998</t>
  </si>
  <si>
    <t>3566993</t>
  </si>
  <si>
    <t>3567128</t>
  </si>
  <si>
    <t>3567621</t>
  </si>
  <si>
    <t>3574834</t>
  </si>
  <si>
    <t>3568739</t>
  </si>
  <si>
    <t>3570765</t>
  </si>
  <si>
    <t>3572256</t>
  </si>
  <si>
    <t>3572255</t>
  </si>
  <si>
    <t>3572254</t>
  </si>
  <si>
    <t>3574346</t>
  </si>
  <si>
    <t>3574348</t>
  </si>
  <si>
    <t>3574345</t>
  </si>
  <si>
    <t>3573407</t>
  </si>
  <si>
    <t>3575068</t>
  </si>
  <si>
    <t>3575063</t>
  </si>
  <si>
    <t>3575067</t>
  </si>
  <si>
    <t>3575066</t>
  </si>
  <si>
    <t>3575109</t>
  </si>
  <si>
    <t>3575079</t>
  </si>
  <si>
    <t>3575076</t>
  </si>
  <si>
    <t>3575081</t>
  </si>
  <si>
    <t>3575104</t>
  </si>
  <si>
    <t>3575117</t>
  </si>
  <si>
    <t>3575106</t>
  </si>
  <si>
    <t>3575105</t>
  </si>
  <si>
    <t>3575132</t>
  </si>
  <si>
    <t>3575128</t>
  </si>
  <si>
    <t>3575133</t>
  </si>
  <si>
    <t>3575154</t>
  </si>
  <si>
    <t>3575061</t>
  </si>
  <si>
    <t>3575062</t>
  </si>
  <si>
    <t>3575074</t>
  </si>
  <si>
    <t>3575073</t>
  </si>
  <si>
    <t>3575086</t>
  </si>
  <si>
    <t>3575241</t>
  </si>
  <si>
    <t>3575239</t>
  </si>
  <si>
    <t>3575240</t>
  </si>
  <si>
    <t>3575359</t>
  </si>
  <si>
    <t>3575362</t>
  </si>
  <si>
    <t>3575365</t>
  </si>
  <si>
    <t>3575366</t>
  </si>
  <si>
    <t>3575733</t>
  </si>
  <si>
    <t>3575069</t>
  </si>
  <si>
    <t>3575060</t>
  </si>
  <si>
    <t>3575732</t>
  </si>
  <si>
    <t>3571288</t>
  </si>
  <si>
    <t>3562904</t>
  </si>
  <si>
    <t>3574626</t>
  </si>
  <si>
    <t>3574823</t>
  </si>
  <si>
    <t>3564535</t>
  </si>
  <si>
    <t>3567540</t>
  </si>
  <si>
    <t>3572485</t>
  </si>
  <si>
    <t>3556751</t>
  </si>
  <si>
    <t>3575401</t>
  </si>
  <si>
    <t>3571095</t>
  </si>
  <si>
    <t>3573522</t>
  </si>
  <si>
    <t>3540758</t>
  </si>
  <si>
    <t>3568940</t>
  </si>
  <si>
    <t>3568289</t>
  </si>
  <si>
    <t>3575233</t>
  </si>
  <si>
    <t>3575418</t>
  </si>
  <si>
    <t>3575014</t>
  </si>
  <si>
    <t>3574394</t>
  </si>
  <si>
    <t>3556410</t>
  </si>
  <si>
    <t>3571952</t>
  </si>
  <si>
    <t>3573975</t>
  </si>
  <si>
    <t>3574075</t>
  </si>
  <si>
    <t>3561958</t>
  </si>
  <si>
    <t>3574176</t>
  </si>
  <si>
    <t>3573998</t>
  </si>
  <si>
    <t>3574066</t>
  </si>
  <si>
    <t>3573492</t>
  </si>
  <si>
    <t>3574078</t>
  </si>
  <si>
    <t>3574108</t>
  </si>
  <si>
    <t>3573996</t>
  </si>
  <si>
    <t>3575676</t>
  </si>
  <si>
    <t>3574126</t>
  </si>
  <si>
    <t>3574080</t>
  </si>
  <si>
    <t>3573498</t>
  </si>
  <si>
    <t>3566732</t>
  </si>
  <si>
    <t>3574162</t>
  </si>
  <si>
    <t>3574133</t>
  </si>
  <si>
    <t>3574127</t>
  </si>
  <si>
    <t>3574137</t>
  </si>
  <si>
    <t>3574228</t>
  </si>
  <si>
    <t>3574163</t>
  </si>
  <si>
    <t>3574161</t>
  </si>
  <si>
    <t>3574140</t>
  </si>
  <si>
    <t>3575718</t>
  </si>
  <si>
    <t>3571342</t>
  </si>
  <si>
    <t>3573964</t>
  </si>
  <si>
    <t>3561975</t>
  </si>
  <si>
    <t>3571266</t>
  </si>
  <si>
    <t>3571269</t>
  </si>
  <si>
    <t>3575408</t>
  </si>
  <si>
    <t>3575742</t>
  </si>
  <si>
    <t>3567176</t>
  </si>
  <si>
    <t>3572385</t>
  </si>
  <si>
    <t>3568280</t>
  </si>
  <si>
    <t>3571474</t>
  </si>
  <si>
    <t>3555135</t>
  </si>
  <si>
    <t>3555156</t>
  </si>
  <si>
    <t>3521742</t>
  </si>
  <si>
    <t>3538195</t>
  </si>
  <si>
    <t>3575802</t>
  </si>
  <si>
    <t>3575801</t>
  </si>
  <si>
    <t>3575800</t>
  </si>
  <si>
    <t>3568070</t>
  </si>
  <si>
    <t>3575295</t>
  </si>
  <si>
    <t>3568085</t>
  </si>
  <si>
    <t>3575297</t>
  </si>
  <si>
    <t>3575300</t>
  </si>
  <si>
    <t>3575316</t>
  </si>
  <si>
    <t>3566024</t>
  </si>
  <si>
    <t>3575307</t>
  </si>
  <si>
    <t>3566201</t>
  </si>
  <si>
    <t>3534328</t>
  </si>
  <si>
    <t>3566896</t>
  </si>
  <si>
    <t>3566894</t>
  </si>
  <si>
    <t>3567401</t>
  </si>
  <si>
    <t>3560718</t>
  </si>
  <si>
    <t>3571161</t>
  </si>
  <si>
    <t>3575566</t>
  </si>
  <si>
    <t>3541285</t>
  </si>
  <si>
    <t>3575571</t>
  </si>
  <si>
    <t>3537347</t>
  </si>
  <si>
    <t>3563124</t>
  </si>
  <si>
    <t>3567842</t>
  </si>
  <si>
    <t>3541308</t>
  </si>
  <si>
    <t>3566897</t>
  </si>
  <si>
    <t>3575564</t>
  </si>
  <si>
    <t>3575720</t>
  </si>
  <si>
    <t>3571663</t>
  </si>
  <si>
    <t>3574384</t>
  </si>
  <si>
    <t>3561424</t>
  </si>
  <si>
    <t>3567839</t>
  </si>
  <si>
    <t>3571859</t>
  </si>
  <si>
    <t>3501360</t>
  </si>
  <si>
    <t>3575577</t>
  </si>
  <si>
    <t>3574369</t>
  </si>
  <si>
    <t>3539886</t>
  </si>
  <si>
    <t>3575209</t>
  </si>
  <si>
    <t>3556249</t>
  </si>
  <si>
    <t>3572363</t>
  </si>
  <si>
    <t>3554715</t>
  </si>
  <si>
    <t>3572358</t>
  </si>
  <si>
    <t>3572359</t>
  </si>
  <si>
    <t>3571215</t>
  </si>
  <si>
    <t>3571216</t>
  </si>
  <si>
    <t>3566057</t>
  </si>
  <si>
    <t>3571389</t>
  </si>
  <si>
    <t>3571388</t>
  </si>
  <si>
    <t>3569113</t>
  </si>
  <si>
    <t>3575791</t>
  </si>
  <si>
    <t>3574858</t>
  </si>
  <si>
    <t>3572174</t>
  </si>
  <si>
    <t>3575789</t>
  </si>
  <si>
    <t>3571697</t>
  </si>
  <si>
    <t>3574873</t>
  </si>
  <si>
    <t>3575788</t>
  </si>
  <si>
    <t>3574765</t>
  </si>
  <si>
    <t>3571377</t>
  </si>
  <si>
    <t>3575522</t>
  </si>
  <si>
    <t>3571694</t>
  </si>
  <si>
    <t>3568254</t>
  </si>
  <si>
    <t>3571769</t>
  </si>
  <si>
    <t>3552954</t>
  </si>
  <si>
    <t>3575171</t>
  </si>
  <si>
    <t>Federal Air Force - Nash Boeing</t>
  </si>
  <si>
    <t>CC230908</t>
  </si>
  <si>
    <t>FA460019PA021</t>
  </si>
  <si>
    <t>1763570</t>
  </si>
  <si>
    <t>CC228783</t>
  </si>
  <si>
    <t>CC230070</t>
  </si>
  <si>
    <t>CC230805</t>
  </si>
  <si>
    <t>CC369265</t>
  </si>
  <si>
    <t>CC4966193.3</t>
  </si>
  <si>
    <t>FA520919FA068</t>
  </si>
  <si>
    <t>CC230609</t>
  </si>
  <si>
    <t>CC231735</t>
  </si>
  <si>
    <t>1030059</t>
  </si>
  <si>
    <t>1034348</t>
  </si>
  <si>
    <t>7000377942</t>
  </si>
  <si>
    <t>41-7032964-0</t>
  </si>
  <si>
    <t>N0017819FS809</t>
  </si>
  <si>
    <t>PO-089796</t>
  </si>
  <si>
    <t>PO-089801</t>
  </si>
  <si>
    <t>4521626069</t>
  </si>
  <si>
    <t>SR20191055</t>
  </si>
  <si>
    <t>ACC-178564</t>
  </si>
  <si>
    <t>0214802</t>
  </si>
  <si>
    <t>0215062</t>
  </si>
  <si>
    <t>0215097</t>
  </si>
  <si>
    <t>P010226423</t>
  </si>
  <si>
    <t>831305</t>
  </si>
  <si>
    <t>1-1566-19-1035716</t>
  </si>
  <si>
    <t>A0000016529</t>
  </si>
  <si>
    <t>3572382</t>
  </si>
  <si>
    <t>3572284</t>
  </si>
  <si>
    <t>3574738</t>
  </si>
  <si>
    <t>3573978</t>
  </si>
  <si>
    <t>3573965</t>
  </si>
  <si>
    <t>3573997</t>
  </si>
  <si>
    <t>3568550</t>
  </si>
  <si>
    <t>3567834</t>
  </si>
  <si>
    <t>3568291</t>
  </si>
  <si>
    <t>3568268</t>
  </si>
  <si>
    <t>3564048</t>
  </si>
  <si>
    <t>3561869</t>
  </si>
  <si>
    <t>3561866</t>
  </si>
  <si>
    <t>3570914</t>
  </si>
  <si>
    <t>3570912</t>
  </si>
  <si>
    <t>3488436</t>
  </si>
  <si>
    <t>3563048</t>
  </si>
  <si>
    <t>3563047</t>
  </si>
  <si>
    <t>3563050</t>
  </si>
  <si>
    <t>3563045</t>
  </si>
  <si>
    <t>3563049</t>
  </si>
  <si>
    <t>3564505</t>
  </si>
  <si>
    <t>3564508</t>
  </si>
  <si>
    <t>3566011</t>
  </si>
  <si>
    <t>3566010</t>
  </si>
  <si>
    <t>3566014</t>
  </si>
  <si>
    <t>3575454</t>
  </si>
  <si>
    <t>3575453</t>
  </si>
  <si>
    <t>3575451</t>
  </si>
  <si>
    <t>3575455</t>
  </si>
  <si>
    <t>3575456</t>
  </si>
  <si>
    <t>3575442</t>
  </si>
  <si>
    <t>3575441</t>
  </si>
  <si>
    <t>3575438</t>
  </si>
  <si>
    <t>3575439</t>
  </si>
  <si>
    <t>3553336</t>
  </si>
  <si>
    <t>3566039</t>
  </si>
  <si>
    <t>3574110</t>
  </si>
  <si>
    <t>3559981</t>
  </si>
  <si>
    <t>3574703</t>
  </si>
  <si>
    <t>3574649</t>
  </si>
  <si>
    <t>3574918</t>
  </si>
  <si>
    <t>3575417</t>
  </si>
  <si>
    <t>3565748</t>
  </si>
  <si>
    <t>3554852</t>
  </si>
  <si>
    <t>3558360</t>
  </si>
  <si>
    <t>3564519</t>
  </si>
  <si>
    <t>3563112</t>
  </si>
  <si>
    <t>3574822</t>
  </si>
  <si>
    <t>3572158</t>
  </si>
  <si>
    <t>3552371</t>
  </si>
  <si>
    <t>3565109</t>
  </si>
  <si>
    <t>3571669</t>
  </si>
  <si>
    <t>August</t>
  </si>
  <si>
    <t>Federal Hawaii - Beppu</t>
  </si>
  <si>
    <t>SLED House</t>
  </si>
  <si>
    <t>SLED - House</t>
  </si>
  <si>
    <t>SLED CA - Nashif</t>
  </si>
  <si>
    <t>Malmstrom Air Force Base</t>
  </si>
  <si>
    <t>Zivaro</t>
  </si>
  <si>
    <t>HFS Federal Credit Union</t>
  </si>
  <si>
    <t>State of Washington Consolidated Technology Services</t>
  </si>
  <si>
    <t>OFFICE OF THE AUDITOR GENERAL</t>
  </si>
  <si>
    <t>0000000043</t>
  </si>
  <si>
    <t>023528</t>
  </si>
  <si>
    <t>023539</t>
  </si>
  <si>
    <t>023540</t>
  </si>
  <si>
    <t>023541</t>
  </si>
  <si>
    <t>023542</t>
  </si>
  <si>
    <t>023543</t>
  </si>
  <si>
    <t>3205792</t>
  </si>
  <si>
    <t>4201902040</t>
  </si>
  <si>
    <t>4104073470</t>
  </si>
  <si>
    <t>43993P</t>
  </si>
  <si>
    <t>CC4990954</t>
  </si>
  <si>
    <t>43832P</t>
  </si>
  <si>
    <t>257601</t>
  </si>
  <si>
    <t>CC4871333</t>
  </si>
  <si>
    <t>CC4953204</t>
  </si>
  <si>
    <t>FA460019FA035</t>
  </si>
  <si>
    <t>LO4947109</t>
  </si>
  <si>
    <t>TT-2019-107  OG-6625119</t>
  </si>
  <si>
    <t>W911QY19F01A2</t>
  </si>
  <si>
    <t>4PB00104BG</t>
  </si>
  <si>
    <t>FA252117F0423</t>
  </si>
  <si>
    <t>731771_CCC</t>
  </si>
  <si>
    <t>E15-05-0135</t>
  </si>
  <si>
    <t>E15-05-0141</t>
  </si>
  <si>
    <t>E15-05-0267</t>
  </si>
  <si>
    <t>MEC MOVE</t>
  </si>
  <si>
    <t>SATX MOVE</t>
  </si>
  <si>
    <t>HOOKELE</t>
  </si>
  <si>
    <t>2019-WWT-04-29</t>
  </si>
  <si>
    <t>2019-WWT-04-30B</t>
  </si>
  <si>
    <t>6000387754</t>
  </si>
  <si>
    <t>6000388041</t>
  </si>
  <si>
    <t>IT05852</t>
  </si>
  <si>
    <t>BYUHI-0000037423</t>
  </si>
  <si>
    <t>2244606</t>
  </si>
  <si>
    <t>4201965291</t>
  </si>
  <si>
    <t>7000377412</t>
  </si>
  <si>
    <t>PO00013049</t>
  </si>
  <si>
    <t>PO-0005227</t>
  </si>
  <si>
    <t>NMRITEMS</t>
  </si>
  <si>
    <t>4201911814</t>
  </si>
  <si>
    <t>N0025319Q0157</t>
  </si>
  <si>
    <t>PO0045240</t>
  </si>
  <si>
    <t>262519_Pearl Harbor</t>
  </si>
  <si>
    <t>CC4956261</t>
  </si>
  <si>
    <t>P000030687</t>
  </si>
  <si>
    <t>P000034653</t>
  </si>
  <si>
    <t>W9126G18F0411P00004</t>
  </si>
  <si>
    <t>0211562</t>
  </si>
  <si>
    <t>0214671</t>
  </si>
  <si>
    <t>0215889</t>
  </si>
  <si>
    <t>1214169</t>
  </si>
  <si>
    <t>1214274</t>
  </si>
  <si>
    <t>4935767</t>
  </si>
  <si>
    <t>4945568</t>
  </si>
  <si>
    <t>4976334</t>
  </si>
  <si>
    <t>4994896</t>
  </si>
  <si>
    <t>C-GC000567</t>
  </si>
  <si>
    <t>W912DY18F0387P00002</t>
  </si>
  <si>
    <t>201904635</t>
  </si>
  <si>
    <t>132750</t>
  </si>
  <si>
    <t>0000952459</t>
  </si>
  <si>
    <t>2019001-98</t>
  </si>
  <si>
    <t>224058</t>
  </si>
  <si>
    <t>PH33780-455M</t>
  </si>
  <si>
    <t>0000831338</t>
  </si>
  <si>
    <t>0000831340</t>
  </si>
  <si>
    <t>PO4738728</t>
  </si>
  <si>
    <t>PO4887234</t>
  </si>
  <si>
    <t>PO4914200</t>
  </si>
  <si>
    <t>PO4939323</t>
  </si>
  <si>
    <t>PO4983429</t>
  </si>
  <si>
    <t>2019009829</t>
  </si>
  <si>
    <t>FA-10979</t>
  </si>
  <si>
    <t>H:PO-100313</t>
  </si>
  <si>
    <t>CC 4991705</t>
  </si>
  <si>
    <t>K27092</t>
  </si>
  <si>
    <t>PB031906535</t>
  </si>
  <si>
    <t>64655</t>
  </si>
  <si>
    <t>C0000426883</t>
  </si>
  <si>
    <t>H000543289</t>
  </si>
  <si>
    <t>124370</t>
  </si>
  <si>
    <t>126409</t>
  </si>
  <si>
    <t>126501CAPB0ND</t>
  </si>
  <si>
    <t>4400267753</t>
  </si>
  <si>
    <t>4400436246</t>
  </si>
  <si>
    <t>4400446243</t>
  </si>
  <si>
    <t>EAU03967</t>
  </si>
  <si>
    <t>PN3190000000674-1</t>
  </si>
  <si>
    <t>FR70421</t>
  </si>
  <si>
    <t>19000000000000032365</t>
  </si>
  <si>
    <t>488961</t>
  </si>
  <si>
    <t>505918</t>
  </si>
  <si>
    <t>508159</t>
  </si>
  <si>
    <t>DSTOF-100063135</t>
  </si>
  <si>
    <t>P193108</t>
  </si>
  <si>
    <t>3553429</t>
  </si>
  <si>
    <t>3553426</t>
  </si>
  <si>
    <t>3555202</t>
  </si>
  <si>
    <t>3555191</t>
  </si>
  <si>
    <t>3555194</t>
  </si>
  <si>
    <t>3553419</t>
  </si>
  <si>
    <t>3553420</t>
  </si>
  <si>
    <t>3553418</t>
  </si>
  <si>
    <t>3553417</t>
  </si>
  <si>
    <t>3553425</t>
  </si>
  <si>
    <t>3553427</t>
  </si>
  <si>
    <t>3553422</t>
  </si>
  <si>
    <t>3553421</t>
  </si>
  <si>
    <t>3553423</t>
  </si>
  <si>
    <t>3553424</t>
  </si>
  <si>
    <t>3555195</t>
  </si>
  <si>
    <t>3555200</t>
  </si>
  <si>
    <t>3555198</t>
  </si>
  <si>
    <t>3497921</t>
  </si>
  <si>
    <t>3556783</t>
  </si>
  <si>
    <t>3528325</t>
  </si>
  <si>
    <t>3556849</t>
  </si>
  <si>
    <t>3568768</t>
  </si>
  <si>
    <t>3554681</t>
  </si>
  <si>
    <t>3554679</t>
  </si>
  <si>
    <t>3512652</t>
  </si>
  <si>
    <t>3517828</t>
  </si>
  <si>
    <t>3521937</t>
  </si>
  <si>
    <t>3559869</t>
  </si>
  <si>
    <t>3527797</t>
  </si>
  <si>
    <t>3554842</t>
  </si>
  <si>
    <t>3565820</t>
  </si>
  <si>
    <t>3500093</t>
  </si>
  <si>
    <t>3561954</t>
  </si>
  <si>
    <t>3518333</t>
  </si>
  <si>
    <t>3538114</t>
  </si>
  <si>
    <t>3537540</t>
  </si>
  <si>
    <t>3565876</t>
  </si>
  <si>
    <t>3538059</t>
  </si>
  <si>
    <t>3539535</t>
  </si>
  <si>
    <t>3567171</t>
  </si>
  <si>
    <t>3567191</t>
  </si>
  <si>
    <t>3566196</t>
  </si>
  <si>
    <t>3555126</t>
  </si>
  <si>
    <t>3555130</t>
  </si>
  <si>
    <t>3510644</t>
  </si>
  <si>
    <t>3553302</t>
  </si>
  <si>
    <t>3553334</t>
  </si>
  <si>
    <t>3567659</t>
  </si>
  <si>
    <t>3567666</t>
  </si>
  <si>
    <t>3556157</t>
  </si>
  <si>
    <t>3560367</t>
  </si>
  <si>
    <t>3490600</t>
  </si>
  <si>
    <t>3503967</t>
  </si>
  <si>
    <t>3503733</t>
  </si>
  <si>
    <t>3569057</t>
  </si>
  <si>
    <t>3565100</t>
  </si>
  <si>
    <t>3510709</t>
  </si>
  <si>
    <t>3518160</t>
  </si>
  <si>
    <t>3568786</t>
  </si>
  <si>
    <t>3554621</t>
  </si>
  <si>
    <t>3555288</t>
  </si>
  <si>
    <t>3486292</t>
  </si>
  <si>
    <t>3486291</t>
  </si>
  <si>
    <t>3506679</t>
  </si>
  <si>
    <t>3557301</t>
  </si>
  <si>
    <t>3551921</t>
  </si>
  <si>
    <t>3553084</t>
  </si>
  <si>
    <t>3518746</t>
  </si>
  <si>
    <t>3565012</t>
  </si>
  <si>
    <t>3555123</t>
  </si>
  <si>
    <t>3567825</t>
  </si>
  <si>
    <t>3494134</t>
  </si>
  <si>
    <t>3568720</t>
  </si>
  <si>
    <t>3518107</t>
  </si>
  <si>
    <t>3566742</t>
  </si>
  <si>
    <t>3566548</t>
  </si>
  <si>
    <t>3556159</t>
  </si>
  <si>
    <t>3567201</t>
  </si>
  <si>
    <t>3559395</t>
  </si>
  <si>
    <t>3536750</t>
  </si>
  <si>
    <t>3555136</t>
  </si>
  <si>
    <t>3491943</t>
  </si>
  <si>
    <t>3554668</t>
  </si>
  <si>
    <t>3568742</t>
  </si>
  <si>
    <t>3559690</t>
  </si>
  <si>
    <t>3562944</t>
  </si>
  <si>
    <t>3534549</t>
  </si>
  <si>
    <t>3488090</t>
  </si>
  <si>
    <t>3556247</t>
  </si>
  <si>
    <t>3566738</t>
  </si>
  <si>
    <t>3568608</t>
  </si>
  <si>
    <t>3556312</t>
  </si>
  <si>
    <t>3566285</t>
  </si>
  <si>
    <t>3554756</t>
  </si>
  <si>
    <t>3528675</t>
  </si>
  <si>
    <t>3558139</t>
  </si>
  <si>
    <t>3506504</t>
  </si>
  <si>
    <t>3540596</t>
  </si>
  <si>
    <t>3552104</t>
  </si>
  <si>
    <t>3561551</t>
  </si>
  <si>
    <t>3519998</t>
  </si>
  <si>
    <t>3534970</t>
  </si>
  <si>
    <t>3554714</t>
  </si>
  <si>
    <t>3554713</t>
  </si>
  <si>
    <t>3554726</t>
  </si>
  <si>
    <t>3559222</t>
  </si>
  <si>
    <t>3559229</t>
  </si>
  <si>
    <t>3563380</t>
  </si>
  <si>
    <t>3548219</t>
  </si>
  <si>
    <t>3553191</t>
  </si>
  <si>
    <t>3482009</t>
  </si>
  <si>
    <t>3552134</t>
  </si>
  <si>
    <t>3555235</t>
  </si>
  <si>
    <t>3564028</t>
  </si>
  <si>
    <t>3557724</t>
  </si>
  <si>
    <t>Agile Defense, Inc</t>
  </si>
  <si>
    <t>Electric Boat Corporation</t>
  </si>
  <si>
    <t>Denver Public Library</t>
  </si>
  <si>
    <t>CC230724</t>
  </si>
  <si>
    <t>CC230726</t>
  </si>
  <si>
    <t>W9124219F5026</t>
  </si>
  <si>
    <t>CC229780</t>
  </si>
  <si>
    <t>POC-03342</t>
  </si>
  <si>
    <t>FA703718F1076</t>
  </si>
  <si>
    <t>FA703719FA026</t>
  </si>
  <si>
    <t>E15-05-0097</t>
  </si>
  <si>
    <t>B4B5FD</t>
  </si>
  <si>
    <t>US1995834</t>
  </si>
  <si>
    <t>7000378337</t>
  </si>
  <si>
    <t>IR01072019</t>
  </si>
  <si>
    <t>SNF036=033</t>
  </si>
  <si>
    <t>4PB00215HG</t>
  </si>
  <si>
    <t>0212778</t>
  </si>
  <si>
    <t>0215415</t>
  </si>
  <si>
    <t>4844474</t>
  </si>
  <si>
    <t>PO4975831</t>
  </si>
  <si>
    <t>H:PO-100723</t>
  </si>
  <si>
    <t>P3921900204</t>
  </si>
  <si>
    <t>PO007468</t>
  </si>
  <si>
    <t>FLEX EA 062719</t>
  </si>
  <si>
    <t>00066976</t>
  </si>
  <si>
    <t>201910737</t>
  </si>
  <si>
    <t>Federal Army Enterprise - Rose/Kupstas Split</t>
  </si>
  <si>
    <t>Federal Healthcare HHS - Swann</t>
  </si>
  <si>
    <t>Polaris Worldwide Logistics</t>
  </si>
  <si>
    <t>Camp Arifjan</t>
  </si>
  <si>
    <t>HHD TF-SINAI</t>
  </si>
  <si>
    <t>Bagram Air Base</t>
  </si>
  <si>
    <t>Fort Drum</t>
  </si>
  <si>
    <t>Global Management Systems, Inc.</t>
  </si>
  <si>
    <t>US Army Sustainment Command</t>
  </si>
  <si>
    <t>US Military Academy West Point</t>
  </si>
  <si>
    <t>US Army Natick - Soldier System Center</t>
  </si>
  <si>
    <t>Fort Campbell</t>
  </si>
  <si>
    <t>Fort Bragg</t>
  </si>
  <si>
    <t>Fort Sam Houston</t>
  </si>
  <si>
    <t>Wisconsin Army National Guard</t>
  </si>
  <si>
    <t>Professional Education Center</t>
  </si>
  <si>
    <t>Ohio Army National Guard</t>
  </si>
  <si>
    <t>Oregon Army Guard</t>
  </si>
  <si>
    <t>Arkansas National Guard</t>
  </si>
  <si>
    <t>STATE OF MISSISSIPPI</t>
  </si>
  <si>
    <t>South Dakota Army National Guard</t>
  </si>
  <si>
    <t>Colorado Army National Guard</t>
  </si>
  <si>
    <t>Michigan Army National Guard</t>
  </si>
  <si>
    <t>Mississippi Army National Guard</t>
  </si>
  <si>
    <t>Naval Air Warfare Center - Aircraft Division</t>
  </si>
  <si>
    <t>Rhode Island Army National Guard</t>
  </si>
  <si>
    <t>Maryland Army National Guard</t>
  </si>
  <si>
    <t>Delaware Army National Guard</t>
  </si>
  <si>
    <t>CA Military Department</t>
  </si>
  <si>
    <t>United States Citizenship and Immigration Services</t>
  </si>
  <si>
    <t>United States Postal Service</t>
  </si>
  <si>
    <t>National Transportation Safety Board</t>
  </si>
  <si>
    <t>Peace Corps Headquarters</t>
  </si>
  <si>
    <t>METC</t>
  </si>
  <si>
    <t>Red Hat, Inc.</t>
  </si>
  <si>
    <t>Tenica</t>
  </si>
  <si>
    <t>SAF-FA</t>
  </si>
  <si>
    <t>Vulnerability Research Labs, LLC</t>
  </si>
  <si>
    <t>SOCCENT</t>
  </si>
  <si>
    <t>Cannon Air Force Base</t>
  </si>
  <si>
    <t>NETCOM/TAC-Europe</t>
  </si>
  <si>
    <t>8504284</t>
  </si>
  <si>
    <t>8510564</t>
  </si>
  <si>
    <t>8510571</t>
  </si>
  <si>
    <t>8411457</t>
  </si>
  <si>
    <t>8496527</t>
  </si>
  <si>
    <t>8441196</t>
  </si>
  <si>
    <t>8377934</t>
  </si>
  <si>
    <t>8488424</t>
  </si>
  <si>
    <t>8488419</t>
  </si>
  <si>
    <t>8488416</t>
  </si>
  <si>
    <t>8451522</t>
  </si>
  <si>
    <t>8317976</t>
  </si>
  <si>
    <t>8337456</t>
  </si>
  <si>
    <t>8315029</t>
  </si>
  <si>
    <t>8317989</t>
  </si>
  <si>
    <t>8337458</t>
  </si>
  <si>
    <t>8509426</t>
  </si>
  <si>
    <t>8480872</t>
  </si>
  <si>
    <t>8489497</t>
  </si>
  <si>
    <t>8473990</t>
  </si>
  <si>
    <t>8511583</t>
  </si>
  <si>
    <t>8503126</t>
  </si>
  <si>
    <t>8479266</t>
  </si>
  <si>
    <t>8514751</t>
  </si>
  <si>
    <t>8514774</t>
  </si>
  <si>
    <t>8419708</t>
  </si>
  <si>
    <t>8504294</t>
  </si>
  <si>
    <t>8503125</t>
  </si>
  <si>
    <t>8427084</t>
  </si>
  <si>
    <t>8487140</t>
  </si>
  <si>
    <t>8435091</t>
  </si>
  <si>
    <t>8456591</t>
  </si>
  <si>
    <t>8479103</t>
  </si>
  <si>
    <t>8509419</t>
  </si>
  <si>
    <t>8461890</t>
  </si>
  <si>
    <t>8508379</t>
  </si>
  <si>
    <t>8496821</t>
  </si>
  <si>
    <t>8508291</t>
  </si>
  <si>
    <t>8343346</t>
  </si>
  <si>
    <t>8470454</t>
  </si>
  <si>
    <t>8400204</t>
  </si>
  <si>
    <t>8476390</t>
  </si>
  <si>
    <t>8495259</t>
  </si>
  <si>
    <t>8456543</t>
  </si>
  <si>
    <t>8505883</t>
  </si>
  <si>
    <t>8496536</t>
  </si>
  <si>
    <t>8392268</t>
  </si>
  <si>
    <t>8486689</t>
  </si>
  <si>
    <t>8511232</t>
  </si>
  <si>
    <t>8476300</t>
  </si>
  <si>
    <t>8502001</t>
  </si>
  <si>
    <t>8509430</t>
  </si>
  <si>
    <t>8504285</t>
  </si>
  <si>
    <t>8505877</t>
  </si>
  <si>
    <t>8489290</t>
  </si>
  <si>
    <t>8489222</t>
  </si>
  <si>
    <t>8476309</t>
  </si>
  <si>
    <t>8509473</t>
  </si>
  <si>
    <t>8514065</t>
  </si>
  <si>
    <t>8501652</t>
  </si>
  <si>
    <t>8465206</t>
  </si>
  <si>
    <t>8505881</t>
  </si>
  <si>
    <t>8509431</t>
  </si>
  <si>
    <t>8491806</t>
  </si>
  <si>
    <t>8497397</t>
  </si>
  <si>
    <t>7993118</t>
  </si>
  <si>
    <t>8487141</t>
  </si>
  <si>
    <t>8438711</t>
  </si>
  <si>
    <t>8396911</t>
  </si>
  <si>
    <t>8491030</t>
  </si>
  <si>
    <t>8488769</t>
  </si>
  <si>
    <t>8492343</t>
  </si>
  <si>
    <t>8492347</t>
  </si>
  <si>
    <t>8486438</t>
  </si>
  <si>
    <t>8349047</t>
  </si>
  <si>
    <t>8349119</t>
  </si>
  <si>
    <t>8399796</t>
  </si>
  <si>
    <t>8442655</t>
  </si>
  <si>
    <t>8480980</t>
  </si>
  <si>
    <t>8504778</t>
  </si>
  <si>
    <t>8295086</t>
  </si>
  <si>
    <t>8309310</t>
  </si>
  <si>
    <t>8476356</t>
  </si>
  <si>
    <t>8505980</t>
  </si>
  <si>
    <t>8506093</t>
  </si>
  <si>
    <t>8511084</t>
  </si>
  <si>
    <t>8511085</t>
  </si>
  <si>
    <t>8511086</t>
  </si>
  <si>
    <t>8511087</t>
  </si>
  <si>
    <t>8511090</t>
  </si>
  <si>
    <t>8511091</t>
  </si>
  <si>
    <t>8511095</t>
  </si>
  <si>
    <t>8511098</t>
  </si>
  <si>
    <t>8511099</t>
  </si>
  <si>
    <t>8511101</t>
  </si>
  <si>
    <t>8511103</t>
  </si>
  <si>
    <t>8511104</t>
  </si>
  <si>
    <t>8511105</t>
  </si>
  <si>
    <t>8511107</t>
  </si>
  <si>
    <t>8511112</t>
  </si>
  <si>
    <t>8511113</t>
  </si>
  <si>
    <t>8511115</t>
  </si>
  <si>
    <t>8511116</t>
  </si>
  <si>
    <t>8511117</t>
  </si>
  <si>
    <t>8511119</t>
  </si>
  <si>
    <t>8511120</t>
  </si>
  <si>
    <t>8511121</t>
  </si>
  <si>
    <t>8511122</t>
  </si>
  <si>
    <t>8511124</t>
  </si>
  <si>
    <t>8511125</t>
  </si>
  <si>
    <t>8511127</t>
  </si>
  <si>
    <t>8511128</t>
  </si>
  <si>
    <t>8511129</t>
  </si>
  <si>
    <t>8511130</t>
  </si>
  <si>
    <t>8511131</t>
  </si>
  <si>
    <t>8511132</t>
  </si>
  <si>
    <t>8511137</t>
  </si>
  <si>
    <t>8511138</t>
  </si>
  <si>
    <t>8511139</t>
  </si>
  <si>
    <t>8511140</t>
  </si>
  <si>
    <t>8511142</t>
  </si>
  <si>
    <t>8511145</t>
  </si>
  <si>
    <t>8511146</t>
  </si>
  <si>
    <t>8511147</t>
  </si>
  <si>
    <t>8511148</t>
  </si>
  <si>
    <t>8511149</t>
  </si>
  <si>
    <t>8511150</t>
  </si>
  <si>
    <t>8511152</t>
  </si>
  <si>
    <t>8511153</t>
  </si>
  <si>
    <t>8511156</t>
  </si>
  <si>
    <t>8511158</t>
  </si>
  <si>
    <t>8511632</t>
  </si>
  <si>
    <t>8511633</t>
  </si>
  <si>
    <t>8511635</t>
  </si>
  <si>
    <t>8511636</t>
  </si>
  <si>
    <t>8511637</t>
  </si>
  <si>
    <t>8511638</t>
  </si>
  <si>
    <t>8511639</t>
  </si>
  <si>
    <t>8511640</t>
  </si>
  <si>
    <t>8511642</t>
  </si>
  <si>
    <t>8511643</t>
  </si>
  <si>
    <t>8511645</t>
  </si>
  <si>
    <t>8511646</t>
  </si>
  <si>
    <t>8511648</t>
  </si>
  <si>
    <t>8511649</t>
  </si>
  <si>
    <t>8511650</t>
  </si>
  <si>
    <t>8511654</t>
  </si>
  <si>
    <t>8511656</t>
  </si>
  <si>
    <t>8511657</t>
  </si>
  <si>
    <t>8511660</t>
  </si>
  <si>
    <t>8511662</t>
  </si>
  <si>
    <t>8511664</t>
  </si>
  <si>
    <t>8511666</t>
  </si>
  <si>
    <t>8511667</t>
  </si>
  <si>
    <t>8511668</t>
  </si>
  <si>
    <t>8511670</t>
  </si>
  <si>
    <t>8511672</t>
  </si>
  <si>
    <t>8511673</t>
  </si>
  <si>
    <t>8511676</t>
  </si>
  <si>
    <t>8511677</t>
  </si>
  <si>
    <t>8511678</t>
  </si>
  <si>
    <t>8511684</t>
  </si>
  <si>
    <t>8514852</t>
  </si>
  <si>
    <t>8514854</t>
  </si>
  <si>
    <t>8514855</t>
  </si>
  <si>
    <t>8514859</t>
  </si>
  <si>
    <t>8514861</t>
  </si>
  <si>
    <t>8514862</t>
  </si>
  <si>
    <t>8514863</t>
  </si>
  <si>
    <t>8514864</t>
  </si>
  <si>
    <t>8514865</t>
  </si>
  <si>
    <t>8514866</t>
  </si>
  <si>
    <t>8514867</t>
  </si>
  <si>
    <t>8514868</t>
  </si>
  <si>
    <t>8514870</t>
  </si>
  <si>
    <t>8514871</t>
  </si>
  <si>
    <t>8514872</t>
  </si>
  <si>
    <t>8514875</t>
  </si>
  <si>
    <t>8514876</t>
  </si>
  <si>
    <t>8514877</t>
  </si>
  <si>
    <t>8514879</t>
  </si>
  <si>
    <t>8514881</t>
  </si>
  <si>
    <t>8514883</t>
  </si>
  <si>
    <t>8514884</t>
  </si>
  <si>
    <t>8514885</t>
  </si>
  <si>
    <t>8518806</t>
  </si>
  <si>
    <t>8518808</t>
  </si>
  <si>
    <t>8518811</t>
  </si>
  <si>
    <t>8518813</t>
  </si>
  <si>
    <t>8518814</t>
  </si>
  <si>
    <t>8518815</t>
  </si>
  <si>
    <t>8518817</t>
  </si>
  <si>
    <t>8518818</t>
  </si>
  <si>
    <t>8518819</t>
  </si>
  <si>
    <t>8518820</t>
  </si>
  <si>
    <t>8518821</t>
  </si>
  <si>
    <t>8518822</t>
  </si>
  <si>
    <t>8518823</t>
  </si>
  <si>
    <t>8518824</t>
  </si>
  <si>
    <t>8518825</t>
  </si>
  <si>
    <t>8518828</t>
  </si>
  <si>
    <t>8518829</t>
  </si>
  <si>
    <t>8518830</t>
  </si>
  <si>
    <t>8518831</t>
  </si>
  <si>
    <t>8518835</t>
  </si>
  <si>
    <t>8518836</t>
  </si>
  <si>
    <t>8518837</t>
  </si>
  <si>
    <t>8518842</t>
  </si>
  <si>
    <t>8518844</t>
  </si>
  <si>
    <t>8518848</t>
  </si>
  <si>
    <t>8518851</t>
  </si>
  <si>
    <t>8518853</t>
  </si>
  <si>
    <t>8518854</t>
  </si>
  <si>
    <t>8518855</t>
  </si>
  <si>
    <t>8518856</t>
  </si>
  <si>
    <t>8518858</t>
  </si>
  <si>
    <t>8519620</t>
  </si>
  <si>
    <t>8519631</t>
  </si>
  <si>
    <t>8519636</t>
  </si>
  <si>
    <t>8519637</t>
  </si>
  <si>
    <t>8519638</t>
  </si>
  <si>
    <t>8519641</t>
  </si>
  <si>
    <t>8519647</t>
  </si>
  <si>
    <t>8514954</t>
  </si>
  <si>
    <t>8515068</t>
  </si>
  <si>
    <t>8514949</t>
  </si>
  <si>
    <t>8489067</t>
  </si>
  <si>
    <t>8438295</t>
  </si>
  <si>
    <t>8510896</t>
  </si>
  <si>
    <t>8500835</t>
  </si>
  <si>
    <t>8505686</t>
  </si>
  <si>
    <t>8418707</t>
  </si>
  <si>
    <t>8368217</t>
  </si>
  <si>
    <t>8366232</t>
  </si>
  <si>
    <t>8366364</t>
  </si>
  <si>
    <t>8366363</t>
  </si>
  <si>
    <t>8366450</t>
  </si>
  <si>
    <t>8368224</t>
  </si>
  <si>
    <t>1831465</t>
  </si>
  <si>
    <t>1830892</t>
  </si>
  <si>
    <t>8233916</t>
  </si>
  <si>
    <t>8240301</t>
  </si>
  <si>
    <t>8332709</t>
  </si>
  <si>
    <t>8507674</t>
  </si>
  <si>
    <t>8510404</t>
  </si>
  <si>
    <t>8518940</t>
  </si>
  <si>
    <t>8519075</t>
  </si>
  <si>
    <t>8504001</t>
  </si>
  <si>
    <t>8464422</t>
  </si>
  <si>
    <t>1762104</t>
  </si>
  <si>
    <t>8430230</t>
  </si>
  <si>
    <t>8448820</t>
  </si>
  <si>
    <t>8489357</t>
  </si>
  <si>
    <t>8489356</t>
  </si>
  <si>
    <t>8501445</t>
  </si>
  <si>
    <t>8430223</t>
  </si>
  <si>
    <t>8431165</t>
  </si>
  <si>
    <t>8462278</t>
  </si>
  <si>
    <t>8478370</t>
  </si>
  <si>
    <t>8503815</t>
  </si>
  <si>
    <t>8510448</t>
  </si>
  <si>
    <t>8498893</t>
  </si>
  <si>
    <t>8488697</t>
  </si>
  <si>
    <t>8513972</t>
  </si>
  <si>
    <t>8496601</t>
  </si>
  <si>
    <t>8496652</t>
  </si>
  <si>
    <t>8505763</t>
  </si>
  <si>
    <t>8510726</t>
  </si>
  <si>
    <t>8491038</t>
  </si>
  <si>
    <t>8503032</t>
  </si>
  <si>
    <t>8503035</t>
  </si>
  <si>
    <t>8512294</t>
  </si>
  <si>
    <t>8464537</t>
  </si>
  <si>
    <t>8505315</t>
  </si>
  <si>
    <t>8358451</t>
  </si>
  <si>
    <t>8467393</t>
  </si>
  <si>
    <t>WWTCLOUDBROKER1</t>
  </si>
  <si>
    <t>8491911</t>
  </si>
  <si>
    <t>8505122</t>
  </si>
  <si>
    <t>8475355</t>
  </si>
  <si>
    <t>8479714</t>
  </si>
  <si>
    <t>8505172</t>
  </si>
  <si>
    <t>8510663</t>
  </si>
  <si>
    <t>1832082</t>
  </si>
  <si>
    <t>8459113</t>
  </si>
  <si>
    <t>8459375</t>
  </si>
  <si>
    <t>8479720</t>
  </si>
  <si>
    <t>8499097</t>
  </si>
  <si>
    <t>8498437</t>
  </si>
  <si>
    <t>8446531</t>
  </si>
  <si>
    <t>8381960</t>
  </si>
  <si>
    <t>WWTINCSAAS263</t>
  </si>
  <si>
    <t>8514483</t>
  </si>
  <si>
    <t>7907892</t>
  </si>
  <si>
    <t>8481050</t>
  </si>
  <si>
    <t>8488907</t>
  </si>
  <si>
    <t>8482797</t>
  </si>
  <si>
    <t>8514176</t>
  </si>
  <si>
    <t>8512330</t>
  </si>
  <si>
    <t>8237299</t>
  </si>
  <si>
    <t>8492219</t>
  </si>
  <si>
    <t>8504250</t>
  </si>
  <si>
    <t>8509194</t>
  </si>
  <si>
    <t>8508247</t>
  </si>
  <si>
    <t>8504280</t>
  </si>
  <si>
    <t>8504283</t>
  </si>
  <si>
    <t>8461888</t>
  </si>
  <si>
    <t>8495271</t>
  </si>
  <si>
    <t>8435598</t>
  </si>
  <si>
    <t>7955966</t>
  </si>
  <si>
    <t>8491166</t>
  </si>
  <si>
    <t>20190187</t>
  </si>
  <si>
    <t>W912D119F0110</t>
  </si>
  <si>
    <t>W912D119P0023</t>
  </si>
  <si>
    <t>W912D219F5018</t>
  </si>
  <si>
    <t>33077</t>
  </si>
  <si>
    <t>20190613-001</t>
  </si>
  <si>
    <t>20190613-002</t>
  </si>
  <si>
    <t>20190613-003</t>
  </si>
  <si>
    <t>CC4961951</t>
  </si>
  <si>
    <t>W91QVN19F0226_BOC</t>
  </si>
  <si>
    <t>W91QVN19F0226_CDRS OFF</t>
  </si>
  <si>
    <t>W91QVN19F0226_Cisco</t>
  </si>
  <si>
    <t>W91QVN19F0226_IGCE</t>
  </si>
  <si>
    <t>W91QVN19F0226_S4</t>
  </si>
  <si>
    <t>4888975</t>
  </si>
  <si>
    <t>4988456</t>
  </si>
  <si>
    <t>5000247</t>
  </si>
  <si>
    <t>2102918525</t>
  </si>
  <si>
    <t>19-036</t>
  </si>
  <si>
    <t>C-JDW000814</t>
  </si>
  <si>
    <t>W52P1J19F0530</t>
  </si>
  <si>
    <t>W911S019F0303</t>
  </si>
  <si>
    <t>W911S019F0304</t>
  </si>
  <si>
    <t>W911SD19F0054</t>
  </si>
  <si>
    <t>W91RUS19F0210</t>
  </si>
  <si>
    <t>1029718</t>
  </si>
  <si>
    <t>2102993783</t>
  </si>
  <si>
    <t>C-JDW000845</t>
  </si>
  <si>
    <t>P000070739</t>
  </si>
  <si>
    <t>P000071540</t>
  </si>
  <si>
    <t>P000071921</t>
  </si>
  <si>
    <t>P000072953</t>
  </si>
  <si>
    <t>P010227282</t>
  </si>
  <si>
    <t>40877</t>
  </si>
  <si>
    <t>4962057</t>
  </si>
  <si>
    <t>C-SS002894-01</t>
  </si>
  <si>
    <t>P000068413</t>
  </si>
  <si>
    <t>W9124D19F0291</t>
  </si>
  <si>
    <t>4925990</t>
  </si>
  <si>
    <t>4986681</t>
  </si>
  <si>
    <t>4990462</t>
  </si>
  <si>
    <t>4941836</t>
  </si>
  <si>
    <t>W15QKN19F1249</t>
  </si>
  <si>
    <t>4973428</t>
  </si>
  <si>
    <t>0000005408 - 2</t>
  </si>
  <si>
    <t>4924989</t>
  </si>
  <si>
    <t>4974233</t>
  </si>
  <si>
    <t>4974877</t>
  </si>
  <si>
    <t>4993914</t>
  </si>
  <si>
    <t>4997966</t>
  </si>
  <si>
    <t>5001658</t>
  </si>
  <si>
    <t>4000374941</t>
  </si>
  <si>
    <t>C-CM000805</t>
  </si>
  <si>
    <t>C-SJ001158-01</t>
  </si>
  <si>
    <t>C-TY000629</t>
  </si>
  <si>
    <t>C-TY000752</t>
  </si>
  <si>
    <t>W9127Q19F0109</t>
  </si>
  <si>
    <t>W912L119F0026</t>
  </si>
  <si>
    <t>W912LM19F0042</t>
  </si>
  <si>
    <t>W912NS19F0008</t>
  </si>
  <si>
    <t>4987739</t>
  </si>
  <si>
    <t>5001562</t>
  </si>
  <si>
    <t>C-JDW000804</t>
  </si>
  <si>
    <t>MAT0016129</t>
  </si>
  <si>
    <t>8940-0000003441</t>
  </si>
  <si>
    <t>PO19-00190</t>
  </si>
  <si>
    <t>29468D-AP02</t>
  </si>
  <si>
    <t>29468E-AP01</t>
  </si>
  <si>
    <t>4991006</t>
  </si>
  <si>
    <t>43931P</t>
  </si>
  <si>
    <t>44175P</t>
  </si>
  <si>
    <t>AK-HPRicohSupplies-6-27</t>
  </si>
  <si>
    <t>GAM-Wastetoners-7-3-19</t>
  </si>
  <si>
    <t>KYE-577BLKWST-7-3-19</t>
  </si>
  <si>
    <t>NH-Wastetoner-7-3</t>
  </si>
  <si>
    <t>4999260</t>
  </si>
  <si>
    <t>15JPSS19F00000462</t>
  </si>
  <si>
    <t>15JPSS19F00000554</t>
  </si>
  <si>
    <t>CC-5002781</t>
  </si>
  <si>
    <t>4</t>
  </si>
  <si>
    <t>4950831</t>
  </si>
  <si>
    <t>ACO-2254-Hartford</t>
  </si>
  <si>
    <t>ACO-2279-GardenCity</t>
  </si>
  <si>
    <t>ACO-2983-Douglasville</t>
  </si>
  <si>
    <t>ACO-3154-Aurora</t>
  </si>
  <si>
    <t>ACO-3162-Bismarck</t>
  </si>
  <si>
    <t>ACO-3163-Lincoln</t>
  </si>
  <si>
    <t>LEG-000053-5</t>
  </si>
  <si>
    <t>LEG-000053-6</t>
  </si>
  <si>
    <t>LEG-000065</t>
  </si>
  <si>
    <t>LEG-SK0013</t>
  </si>
  <si>
    <t>TSC-000029</t>
  </si>
  <si>
    <t>4104108228</t>
  </si>
  <si>
    <t>1CDATA-16-C-0037_247973-1</t>
  </si>
  <si>
    <t>1CDATA-19-C-0044</t>
  </si>
  <si>
    <t>1CDATA-19-C-0050</t>
  </si>
  <si>
    <t>4900235-1</t>
  </si>
  <si>
    <t>4900235-2</t>
  </si>
  <si>
    <t>5002836</t>
  </si>
  <si>
    <t>4104120022</t>
  </si>
  <si>
    <t>C-TG001886</t>
  </si>
  <si>
    <t>4938783</t>
  </si>
  <si>
    <t>4965428</t>
  </si>
  <si>
    <t>12639519F0771</t>
  </si>
  <si>
    <t>A19-004703</t>
  </si>
  <si>
    <t>194222</t>
  </si>
  <si>
    <t>4910233</t>
  </si>
  <si>
    <t>1919887</t>
  </si>
  <si>
    <t>1921731</t>
  </si>
  <si>
    <t>P000024795</t>
  </si>
  <si>
    <t>PC10955</t>
  </si>
  <si>
    <t>PC11050</t>
  </si>
  <si>
    <t>PC11054</t>
  </si>
  <si>
    <t>5010779</t>
  </si>
  <si>
    <t>4500253489</t>
  </si>
  <si>
    <t>4500254002</t>
  </si>
  <si>
    <t>5500007515</t>
  </si>
  <si>
    <t>5500007545</t>
  </si>
  <si>
    <t>1010074966</t>
  </si>
  <si>
    <t>4981849</t>
  </si>
  <si>
    <t>4104161743</t>
  </si>
  <si>
    <t>19-0790</t>
  </si>
  <si>
    <t>19-0917</t>
  </si>
  <si>
    <t>19-0978</t>
  </si>
  <si>
    <t>IC-211087</t>
  </si>
  <si>
    <t>187</t>
  </si>
  <si>
    <t>4104136876</t>
  </si>
  <si>
    <t>4104137816</t>
  </si>
  <si>
    <t>4104150281</t>
  </si>
  <si>
    <t>51ESM1102175</t>
  </si>
  <si>
    <t>MASI0-MAT0016238</t>
  </si>
  <si>
    <t>MASI0-MAT0014809</t>
  </si>
  <si>
    <t>C-JDW000746</t>
  </si>
  <si>
    <t>PO0047783</t>
  </si>
  <si>
    <t>4972781</t>
  </si>
  <si>
    <t>4977444</t>
  </si>
  <si>
    <t>4985545</t>
  </si>
  <si>
    <t>4521625106</t>
  </si>
  <si>
    <t>CC370775</t>
  </si>
  <si>
    <t>PO0044357</t>
  </si>
  <si>
    <t>PO0047513</t>
  </si>
  <si>
    <t>PO0047618</t>
  </si>
  <si>
    <t>PO0047718</t>
  </si>
  <si>
    <t>07ESM1102251</t>
  </si>
  <si>
    <t>07ESM1102320</t>
  </si>
  <si>
    <t>07ESM1102426</t>
  </si>
  <si>
    <t>W91RUS19F0188</t>
  </si>
  <si>
    <t>191432</t>
  </si>
  <si>
    <t>W91QEX19F0061</t>
  </si>
  <si>
    <t>SQ003243</t>
  </si>
  <si>
    <t>3571147</t>
  </si>
  <si>
    <t>3571145</t>
  </si>
  <si>
    <t>3571140</t>
  </si>
  <si>
    <t>3546154</t>
  </si>
  <si>
    <t>3546153</t>
  </si>
  <si>
    <t>3568160</t>
  </si>
  <si>
    <t>3554941</t>
  </si>
  <si>
    <t>3532870</t>
  </si>
  <si>
    <t>3567616</t>
  </si>
  <si>
    <t>3567618</t>
  </si>
  <si>
    <t>3567620</t>
  </si>
  <si>
    <t>3567615</t>
  </si>
  <si>
    <t>3557045</t>
  </si>
  <si>
    <t>3506931</t>
  </si>
  <si>
    <t>3565590</t>
  </si>
  <si>
    <t>3506950</t>
  </si>
  <si>
    <t>3503990</t>
  </si>
  <si>
    <t>3506939</t>
  </si>
  <si>
    <t>3506932</t>
  </si>
  <si>
    <t>3572735</t>
  </si>
  <si>
    <t>3564676</t>
  </si>
  <si>
    <t>3566554</t>
  </si>
  <si>
    <t>3562489</t>
  </si>
  <si>
    <t>3573352</t>
  </si>
  <si>
    <t>3569610</t>
  </si>
  <si>
    <t>3564407</t>
  </si>
  <si>
    <t>3574241</t>
  </si>
  <si>
    <t>3574248</t>
  </si>
  <si>
    <t>3570801</t>
  </si>
  <si>
    <t>3569606</t>
  </si>
  <si>
    <t>3551170</t>
  </si>
  <si>
    <t>3566065</t>
  </si>
  <si>
    <t>3566066</t>
  </si>
  <si>
    <t>3553261</t>
  </si>
  <si>
    <t>3571302</t>
  </si>
  <si>
    <t>3564017</t>
  </si>
  <si>
    <t>3572151</t>
  </si>
  <si>
    <t>3572152</t>
  </si>
  <si>
    <t>3559323</t>
  </si>
  <si>
    <t>3571767</t>
  </si>
  <si>
    <t>3568171</t>
  </si>
  <si>
    <t>3571745</t>
  </si>
  <si>
    <t>3518459</t>
  </si>
  <si>
    <t>3561559</t>
  </si>
  <si>
    <t>3539905</t>
  </si>
  <si>
    <t>3563032</t>
  </si>
  <si>
    <t>3567801</t>
  </si>
  <si>
    <t>3558036</t>
  </si>
  <si>
    <t>3571184</t>
  </si>
  <si>
    <t>3568099</t>
  </si>
  <si>
    <t>3505063</t>
  </si>
  <si>
    <t>3566005</t>
  </si>
  <si>
    <t>3572484</t>
  </si>
  <si>
    <t>3563010</t>
  </si>
  <si>
    <t>3569184</t>
  </si>
  <si>
    <t>3572171</t>
  </si>
  <si>
    <t>3570807</t>
  </si>
  <si>
    <t>3571192</t>
  </si>
  <si>
    <t>3566473</t>
  </si>
  <si>
    <t>3566433</t>
  </si>
  <si>
    <t>3563022</t>
  </si>
  <si>
    <t>3572167</t>
  </si>
  <si>
    <t>3572170</t>
  </si>
  <si>
    <t>3572168</t>
  </si>
  <si>
    <t>3573984</t>
  </si>
  <si>
    <t>3568969</t>
  </si>
  <si>
    <t>3560027</t>
  </si>
  <si>
    <t>3571212</t>
  </si>
  <si>
    <t>3572162</t>
  </si>
  <si>
    <t>3566938</t>
  </si>
  <si>
    <t>3568214</t>
  </si>
  <si>
    <t>3566069</t>
  </si>
  <si>
    <t>3554093</t>
  </si>
  <si>
    <t>3539003</t>
  </si>
  <si>
    <t>3566799</t>
  </si>
  <si>
    <t>3566321</t>
  </si>
  <si>
    <t>3567211</t>
  </si>
  <si>
    <t>3567202</t>
  </si>
  <si>
    <t>3565904</t>
  </si>
  <si>
    <t>3519899</t>
  </si>
  <si>
    <t>3519936</t>
  </si>
  <si>
    <t>3539865</t>
  </si>
  <si>
    <t>3555140</t>
  </si>
  <si>
    <t>3564802</t>
  </si>
  <si>
    <t>3570868</t>
  </si>
  <si>
    <t>3528581</t>
  </si>
  <si>
    <t>3528625</t>
  </si>
  <si>
    <t>3562979</t>
  </si>
  <si>
    <t>3571277</t>
  </si>
  <si>
    <t>3571278</t>
  </si>
  <si>
    <t>3571355</t>
  </si>
  <si>
    <t>3572419</t>
  </si>
  <si>
    <t>3572420</t>
  </si>
  <si>
    <t>3572421</t>
  </si>
  <si>
    <t>3572422</t>
  </si>
  <si>
    <t>3572423</t>
  </si>
  <si>
    <t>3572424</t>
  </si>
  <si>
    <t>3572425</t>
  </si>
  <si>
    <t>3572426</t>
  </si>
  <si>
    <t>3572427</t>
  </si>
  <si>
    <t>3572428</t>
  </si>
  <si>
    <t>3572429</t>
  </si>
  <si>
    <t>3572430</t>
  </si>
  <si>
    <t>3572431</t>
  </si>
  <si>
    <t>3572432</t>
  </si>
  <si>
    <t>3572433</t>
  </si>
  <si>
    <t>3572434</t>
  </si>
  <si>
    <t>3572435</t>
  </si>
  <si>
    <t>3572436</t>
  </si>
  <si>
    <t>3572437</t>
  </si>
  <si>
    <t>3572438</t>
  </si>
  <si>
    <t>3572439</t>
  </si>
  <si>
    <t>3572440</t>
  </si>
  <si>
    <t>3572441</t>
  </si>
  <si>
    <t>3572442</t>
  </si>
  <si>
    <t>3572443</t>
  </si>
  <si>
    <t>3572444</t>
  </si>
  <si>
    <t>3572445</t>
  </si>
  <si>
    <t>3572446</t>
  </si>
  <si>
    <t>3572447</t>
  </si>
  <si>
    <t>3572448</t>
  </si>
  <si>
    <t>3572449</t>
  </si>
  <si>
    <t>3572450</t>
  </si>
  <si>
    <t>3572451</t>
  </si>
  <si>
    <t>3572452</t>
  </si>
  <si>
    <t>3572453</t>
  </si>
  <si>
    <t>3572454</t>
  </si>
  <si>
    <t>3572455</t>
  </si>
  <si>
    <t>3572456</t>
  </si>
  <si>
    <t>3572457</t>
  </si>
  <si>
    <t>3572458</t>
  </si>
  <si>
    <t>3572459</t>
  </si>
  <si>
    <t>3572460</t>
  </si>
  <si>
    <t>3572461</t>
  </si>
  <si>
    <t>3572462</t>
  </si>
  <si>
    <t>3572463</t>
  </si>
  <si>
    <t>3572464</t>
  </si>
  <si>
    <t>3573354</t>
  </si>
  <si>
    <t>3573355</t>
  </si>
  <si>
    <t>3573356</t>
  </si>
  <si>
    <t>3573357</t>
  </si>
  <si>
    <t>3573358</t>
  </si>
  <si>
    <t>3573359</t>
  </si>
  <si>
    <t>3573373</t>
  </si>
  <si>
    <t>3573374</t>
  </si>
  <si>
    <t>3573375</t>
  </si>
  <si>
    <t>3573376</t>
  </si>
  <si>
    <t>3573377</t>
  </si>
  <si>
    <t>3573378</t>
  </si>
  <si>
    <t>3573379</t>
  </si>
  <si>
    <t>3573380</t>
  </si>
  <si>
    <t>3573381</t>
  </si>
  <si>
    <t>3573382</t>
  </si>
  <si>
    <t>3573385</t>
  </si>
  <si>
    <t>3573386</t>
  </si>
  <si>
    <t>3573387</t>
  </si>
  <si>
    <t>3573388</t>
  </si>
  <si>
    <t>3573360</t>
  </si>
  <si>
    <t>3573361</t>
  </si>
  <si>
    <t>3573362</t>
  </si>
  <si>
    <t>3573363</t>
  </si>
  <si>
    <t>3573364</t>
  </si>
  <si>
    <t>3573365</t>
  </si>
  <si>
    <t>3573366</t>
  </si>
  <si>
    <t>3573367</t>
  </si>
  <si>
    <t>3573368</t>
  </si>
  <si>
    <t>3573370</t>
  </si>
  <si>
    <t>3573371</t>
  </si>
  <si>
    <t>3574257</t>
  </si>
  <si>
    <t>3574258</t>
  </si>
  <si>
    <t>3574259</t>
  </si>
  <si>
    <t>3574231</t>
  </si>
  <si>
    <t>3574260</t>
  </si>
  <si>
    <t>3574232</t>
  </si>
  <si>
    <t>3574233</t>
  </si>
  <si>
    <t>3574234</t>
  </si>
  <si>
    <t>3574235</t>
  </si>
  <si>
    <t>3574236</t>
  </si>
  <si>
    <t>3574274</t>
  </si>
  <si>
    <t>3574266</t>
  </si>
  <si>
    <t>3574267</t>
  </si>
  <si>
    <t>3574268</t>
  </si>
  <si>
    <t>3574275</t>
  </si>
  <si>
    <t>3574276</t>
  </si>
  <si>
    <t>3574277</t>
  </si>
  <si>
    <t>3574269</t>
  </si>
  <si>
    <t>3574270</t>
  </si>
  <si>
    <t>3574271</t>
  </si>
  <si>
    <t>3574272</t>
  </si>
  <si>
    <t>3574278</t>
  </si>
  <si>
    <t>3574279</t>
  </si>
  <si>
    <t>3574660</t>
  </si>
  <si>
    <t>3574662</t>
  </si>
  <si>
    <t>3574663</t>
  </si>
  <si>
    <t>3574664</t>
  </si>
  <si>
    <t>3574665</t>
  </si>
  <si>
    <t>3574666</t>
  </si>
  <si>
    <t>3574667</t>
  </si>
  <si>
    <t>3574669</t>
  </si>
  <si>
    <t>3574668</t>
  </si>
  <si>
    <t>3574673</t>
  </si>
  <si>
    <t>3574674</t>
  </si>
  <si>
    <t>3574675</t>
  </si>
  <si>
    <t>3574676</t>
  </si>
  <si>
    <t>3574677</t>
  </si>
  <si>
    <t>3574678</t>
  </si>
  <si>
    <t>3574680</t>
  </si>
  <si>
    <t>3574681</t>
  </si>
  <si>
    <t>3574683</t>
  </si>
  <si>
    <t>3574682</t>
  </si>
  <si>
    <t>3574684</t>
  </si>
  <si>
    <t>3574685</t>
  </si>
  <si>
    <t>3574686</t>
  </si>
  <si>
    <t>3574687</t>
  </si>
  <si>
    <t>3574689</t>
  </si>
  <si>
    <t>3574690</t>
  </si>
  <si>
    <t>3574691</t>
  </si>
  <si>
    <t>3574692</t>
  </si>
  <si>
    <t>3574693</t>
  </si>
  <si>
    <t>3574694</t>
  </si>
  <si>
    <t>3574695</t>
  </si>
  <si>
    <t>3574696</t>
  </si>
  <si>
    <t>3574936</t>
  </si>
  <si>
    <t>3574945</t>
  </si>
  <si>
    <t>3574947</t>
  </si>
  <si>
    <t>3574949</t>
  </si>
  <si>
    <t>3574950</t>
  </si>
  <si>
    <t>3574951</t>
  </si>
  <si>
    <t>3574956</t>
  </si>
  <si>
    <t>3574295</t>
  </si>
  <si>
    <t>3574328</t>
  </si>
  <si>
    <t>3574287</t>
  </si>
  <si>
    <t>3566397</t>
  </si>
  <si>
    <t>3553971</t>
  </si>
  <si>
    <t>3573298</t>
  </si>
  <si>
    <t>3568794</t>
  </si>
  <si>
    <t>3571120</t>
  </si>
  <si>
    <t>3548714</t>
  </si>
  <si>
    <t>3489112</t>
  </si>
  <si>
    <t>3489105</t>
  </si>
  <si>
    <t>3491385</t>
  </si>
  <si>
    <t>3513589</t>
  </si>
  <si>
    <t>3570750</t>
  </si>
  <si>
    <t>3559742</t>
  </si>
  <si>
    <t>3552168</t>
  </si>
  <si>
    <t>3556564</t>
  </si>
  <si>
    <t>3566506</t>
  </si>
  <si>
    <t>3566503</t>
  </si>
  <si>
    <t>3568919</t>
  </si>
  <si>
    <t>3552150</t>
  </si>
  <si>
    <t>3552363</t>
  </si>
  <si>
    <t>3552364</t>
  </si>
  <si>
    <t>3559428</t>
  </si>
  <si>
    <t>3563319</t>
  </si>
  <si>
    <t>3570673</t>
  </si>
  <si>
    <t>3572401</t>
  </si>
  <si>
    <t>3568602</t>
  </si>
  <si>
    <t>3566957</t>
  </si>
  <si>
    <t>3573974</t>
  </si>
  <si>
    <t>3568119</t>
  </si>
  <si>
    <t>3568130</t>
  </si>
  <si>
    <t>3571825</t>
  </si>
  <si>
    <t>3572362</t>
  </si>
  <si>
    <t>3566765</t>
  </si>
  <si>
    <t>3569569</t>
  </si>
  <si>
    <t>3569561</t>
  </si>
  <si>
    <t>3573430</t>
  </si>
  <si>
    <t>3559770</t>
  </si>
  <si>
    <t>3571027</t>
  </si>
  <si>
    <t>3525039</t>
  </si>
  <si>
    <t>3560375</t>
  </si>
  <si>
    <t>3567085</t>
  </si>
  <si>
    <t>3567101</t>
  </si>
  <si>
    <t>3570973</t>
  </si>
  <si>
    <t>3562725</t>
  </si>
  <si>
    <t>3564532</t>
  </si>
  <si>
    <t>3570975</t>
  </si>
  <si>
    <t>3574323</t>
  </si>
  <si>
    <t>3558472</t>
  </si>
  <si>
    <t>3558549</t>
  </si>
  <si>
    <t>3564540</t>
  </si>
  <si>
    <t>3568507</t>
  </si>
  <si>
    <t>3568388</t>
  </si>
  <si>
    <t>3556155</t>
  </si>
  <si>
    <t>3534414</t>
  </si>
  <si>
    <t>3574146</t>
  </si>
  <si>
    <t>3564707</t>
  </si>
  <si>
    <t>3566364</t>
  </si>
  <si>
    <t>3565152</t>
  </si>
  <si>
    <t>3574024</t>
  </si>
  <si>
    <t>3573459</t>
  </si>
  <si>
    <t>3490020</t>
  </si>
  <si>
    <t>3567178</t>
  </si>
  <si>
    <t>3567194</t>
  </si>
  <si>
    <t>3570793</t>
  </si>
  <si>
    <t>3571958</t>
  </si>
  <si>
    <t>3571960</t>
  </si>
  <si>
    <t>3571968</t>
  </si>
  <si>
    <t>3571688</t>
  </si>
  <si>
    <t>3570803</t>
  </si>
  <si>
    <t>3570808</t>
  </si>
  <si>
    <t>3559322</t>
  </si>
  <si>
    <t>3567838</t>
  </si>
  <si>
    <t>3571313</t>
  </si>
  <si>
    <t>3566797</t>
  </si>
  <si>
    <t>3575649</t>
  </si>
  <si>
    <t>3574049</t>
  </si>
  <si>
    <t>3568905</t>
  </si>
  <si>
    <t>3571842</t>
  </si>
  <si>
    <t>3568263</t>
  </si>
  <si>
    <t>3509431</t>
  </si>
  <si>
    <t>3555851</t>
  </si>
  <si>
    <t>3497711</t>
  </si>
  <si>
    <t>3484008</t>
  </si>
  <si>
    <t>3571314</t>
  </si>
  <si>
    <t>3575608</t>
  </si>
  <si>
    <t>3575181</t>
  </si>
  <si>
    <t>3575177</t>
  </si>
  <si>
    <t>3575176</t>
  </si>
  <si>
    <t>3575182</t>
  </si>
  <si>
    <t>3575178</t>
  </si>
  <si>
    <t>3575179</t>
  </si>
  <si>
    <t>3568383</t>
  </si>
  <si>
    <t>3560387</t>
  </si>
  <si>
    <t>3552317</t>
  </si>
  <si>
    <t>3572468</t>
  </si>
  <si>
    <t>3565061</t>
  </si>
  <si>
    <t>3567622</t>
  </si>
  <si>
    <t>3486093</t>
  </si>
  <si>
    <t>3567846</t>
  </si>
  <si>
    <t>3555604</t>
  </si>
  <si>
    <t>3567432</t>
  </si>
  <si>
    <t>3482459</t>
  </si>
  <si>
    <t>3518360</t>
  </si>
  <si>
    <t>3539247</t>
  </si>
  <si>
    <t>3570800</t>
  </si>
  <si>
    <t>3566394</t>
  </si>
  <si>
    <t>3552926</t>
  </si>
  <si>
    <t>3570835</t>
  </si>
  <si>
    <t>Federal Army Enterprise - Kupstas/Watson Split</t>
  </si>
  <si>
    <t>Federal Intel - Davis Hokie</t>
  </si>
  <si>
    <t>Tribalco, LLC</t>
  </si>
  <si>
    <t>USARPAC</t>
  </si>
  <si>
    <t>CENTCOM</t>
  </si>
  <si>
    <t>CoSolutions, Inc.</t>
  </si>
  <si>
    <t>GStek Inc</t>
  </si>
  <si>
    <t>J.M. Brennan, Inc.</t>
  </si>
  <si>
    <t>SOS International LLC</t>
  </si>
  <si>
    <t>101st Airborne Division</t>
  </si>
  <si>
    <t>By Light Professional IT Services, Inc</t>
  </si>
  <si>
    <t>AT&amp;T BUSINESS SOLUTION-GLOBAL PUBLIC SEC</t>
  </si>
  <si>
    <t>Fort Irwin</t>
  </si>
  <si>
    <t>PEO EIS</t>
  </si>
  <si>
    <t>Special Communications Mission Solutions</t>
  </si>
  <si>
    <t>New York Army National Guard</t>
  </si>
  <si>
    <t>Wyoming Army National Guard</t>
  </si>
  <si>
    <t>Navy Engineering Logistics Office</t>
  </si>
  <si>
    <t>Alcohol and Tobacco Tax and Trade Bureau</t>
  </si>
  <si>
    <t>Pension Benefit Guaranty Corporation</t>
  </si>
  <si>
    <t>U.S. Marshalls Service</t>
  </si>
  <si>
    <t>Indian Health Service</t>
  </si>
  <si>
    <t>U.S. Fish and Wildlife Service</t>
  </si>
  <si>
    <t>Smithsonian Institute</t>
  </si>
  <si>
    <t>Madigan Army Medical Center</t>
  </si>
  <si>
    <t>Tripler Army Medical Center</t>
  </si>
  <si>
    <t>Uniformed Service University of the Health Science</t>
  </si>
  <si>
    <t>U.S. Department of Health and Human Services</t>
  </si>
  <si>
    <t>Abile Group, Inc.</t>
  </si>
  <si>
    <t>Engility Corporation (L-3 Services, Inc.)</t>
  </si>
  <si>
    <t>L-3 Communications Integrated Systems</t>
  </si>
  <si>
    <t>Central Intelligence Agency</t>
  </si>
  <si>
    <t>Cosmic AES</t>
  </si>
  <si>
    <t>DOD CRP-09</t>
  </si>
  <si>
    <t>GovSmart, Inc.</t>
  </si>
  <si>
    <t>T and T Consulting Services, Inc.</t>
  </si>
  <si>
    <t>CECOM</t>
  </si>
  <si>
    <t>Force 3, Inc.</t>
  </si>
  <si>
    <t>20190053</t>
  </si>
  <si>
    <t>CC5003363</t>
  </si>
  <si>
    <t>CRQ384385</t>
  </si>
  <si>
    <t>W912D219F0029</t>
  </si>
  <si>
    <t>P010241814</t>
  </si>
  <si>
    <t>CC4962779</t>
  </si>
  <si>
    <t>CC4971945</t>
  </si>
  <si>
    <t>CC4974463</t>
  </si>
  <si>
    <t>CC4979410</t>
  </si>
  <si>
    <t>CC4996998</t>
  </si>
  <si>
    <t>W91QVN19F0480</t>
  </si>
  <si>
    <t>19054</t>
  </si>
  <si>
    <t>19070</t>
  </si>
  <si>
    <t>741-P19-0016</t>
  </si>
  <si>
    <t>741-P19-0017</t>
  </si>
  <si>
    <t>741-P19-0018</t>
  </si>
  <si>
    <t>L900189-01</t>
  </si>
  <si>
    <t>PO19-00936</t>
  </si>
  <si>
    <t>2103017429</t>
  </si>
  <si>
    <t>2103077471</t>
  </si>
  <si>
    <t>D361193</t>
  </si>
  <si>
    <t>P000072036</t>
  </si>
  <si>
    <t>P000072042</t>
  </si>
  <si>
    <t>PO-0003422</t>
  </si>
  <si>
    <t>PR 2103015871</t>
  </si>
  <si>
    <t>SP201907301</t>
  </si>
  <si>
    <t>W911QX18F0113</t>
  </si>
  <si>
    <t>4958341</t>
  </si>
  <si>
    <t>4987227</t>
  </si>
  <si>
    <t>H201910483</t>
  </si>
  <si>
    <t>PR 2103068908 / REMEDY 83251</t>
  </si>
  <si>
    <t>0000005408</t>
  </si>
  <si>
    <t>4990703</t>
  </si>
  <si>
    <t>4996652</t>
  </si>
  <si>
    <t>4963989</t>
  </si>
  <si>
    <t>W911S819F0189</t>
  </si>
  <si>
    <t>CO-PLA-0003</t>
  </si>
  <si>
    <t>4869439</t>
  </si>
  <si>
    <t>4908018</t>
  </si>
  <si>
    <t>4921457</t>
  </si>
  <si>
    <t>5001621</t>
  </si>
  <si>
    <t>5003983</t>
  </si>
  <si>
    <t>PR-2102957512</t>
  </si>
  <si>
    <t>W912LP19F0017</t>
  </si>
  <si>
    <t>4521615938</t>
  </si>
  <si>
    <t>C-SS002931</t>
  </si>
  <si>
    <t>MAT0016244</t>
  </si>
  <si>
    <t>W912PQ19F0034</t>
  </si>
  <si>
    <t>4971050</t>
  </si>
  <si>
    <t>W912L318F0029</t>
  </si>
  <si>
    <t>N4175619P9936</t>
  </si>
  <si>
    <t>PO19-00196</t>
  </si>
  <si>
    <t>5006345</t>
  </si>
  <si>
    <t>16PBGC18F0027-P00006</t>
  </si>
  <si>
    <t>63000-19-2005-299</t>
  </si>
  <si>
    <t>15B20919PUM110123</t>
  </si>
  <si>
    <t>15UC0C19F00000001</t>
  </si>
  <si>
    <t>C-JDN003451</t>
  </si>
  <si>
    <t>43850P</t>
  </si>
  <si>
    <t>44197P</t>
  </si>
  <si>
    <t>44262P</t>
  </si>
  <si>
    <t>44268P</t>
  </si>
  <si>
    <t>44274P</t>
  </si>
  <si>
    <t>44291P</t>
  </si>
  <si>
    <t>44442P</t>
  </si>
  <si>
    <t>44444P</t>
  </si>
  <si>
    <t>44458P</t>
  </si>
  <si>
    <t>15JPSS18F00000732</t>
  </si>
  <si>
    <t>15JPSS19F00000488</t>
  </si>
  <si>
    <t>NCW-CHarlotte-printer-suppl</t>
  </si>
  <si>
    <t>TNE-PRINTER-SUPPLIES-7-9</t>
  </si>
  <si>
    <t>15JCRM19F00000012</t>
  </si>
  <si>
    <t>15JCRM19F00000013</t>
  </si>
  <si>
    <t>15JPSS19F00000323</t>
  </si>
  <si>
    <t>15JPSS19F00000422</t>
  </si>
  <si>
    <t>15JPSS19F00000448</t>
  </si>
  <si>
    <t>15JPSS19F00000535</t>
  </si>
  <si>
    <t>4981967-TRADEIN-FUNDS</t>
  </si>
  <si>
    <t>5006661-TRADEIN-FUNDS</t>
  </si>
  <si>
    <t>5011236-TABLET-REPLACEMENT</t>
  </si>
  <si>
    <t>5014512-TRADEIN-FUNDS</t>
  </si>
  <si>
    <t>4104152804</t>
  </si>
  <si>
    <t>P010228218</t>
  </si>
  <si>
    <t>4962088</t>
  </si>
  <si>
    <t>4985877</t>
  </si>
  <si>
    <t>140F0119P0079 P00001</t>
  </si>
  <si>
    <t>75H71219P00075</t>
  </si>
  <si>
    <t>7500018502</t>
  </si>
  <si>
    <t>KAR-000098-01</t>
  </si>
  <si>
    <t>LEG-000053-10</t>
  </si>
  <si>
    <t>LEG-000053-7</t>
  </si>
  <si>
    <t>LEG-000053-8</t>
  </si>
  <si>
    <t>LEG-000053-9</t>
  </si>
  <si>
    <t>LEG-000053-9-1A</t>
  </si>
  <si>
    <t>SAP-000987</t>
  </si>
  <si>
    <t>4104149313</t>
  </si>
  <si>
    <t>1CDATA-19-C-0047</t>
  </si>
  <si>
    <t>1CDATA-19-C-0060</t>
  </si>
  <si>
    <t>1CDATA-19-C-0055</t>
  </si>
  <si>
    <t>19-S_TO-400-0000426348</t>
  </si>
  <si>
    <t>4963190</t>
  </si>
  <si>
    <t>4963227</t>
  </si>
  <si>
    <t>4973813</t>
  </si>
  <si>
    <t>4983489</t>
  </si>
  <si>
    <t>4990109</t>
  </si>
  <si>
    <t>4996600</t>
  </si>
  <si>
    <t>4997594</t>
  </si>
  <si>
    <t>4999024</t>
  </si>
  <si>
    <t>4999775</t>
  </si>
  <si>
    <t>5000158</t>
  </si>
  <si>
    <t>5000449</t>
  </si>
  <si>
    <t>12319819F0031</t>
  </si>
  <si>
    <t>129AC719F0103</t>
  </si>
  <si>
    <t>PO0047573</t>
  </si>
  <si>
    <t>4984497</t>
  </si>
  <si>
    <t>BH24862/PH23464</t>
  </si>
  <si>
    <t>HT001519F0078</t>
  </si>
  <si>
    <t>PO2103020678</t>
  </si>
  <si>
    <t>95</t>
  </si>
  <si>
    <t>116-Q92632</t>
  </si>
  <si>
    <t>4500250727</t>
  </si>
  <si>
    <t>4500252735</t>
  </si>
  <si>
    <t>4500253013</t>
  </si>
  <si>
    <t>4500253502</t>
  </si>
  <si>
    <t>4500253851</t>
  </si>
  <si>
    <t>4500254057</t>
  </si>
  <si>
    <t>0020302</t>
  </si>
  <si>
    <t>19-0936</t>
  </si>
  <si>
    <t>8493</t>
  </si>
  <si>
    <t>4500280157</t>
  </si>
  <si>
    <t>2019-569508</t>
  </si>
  <si>
    <t>INF20190627</t>
  </si>
  <si>
    <t>56811788</t>
  </si>
  <si>
    <t>56836494</t>
  </si>
  <si>
    <t>4104169223</t>
  </si>
  <si>
    <t>7600027517</t>
  </si>
  <si>
    <t>MASI0-MAT0015779</t>
  </si>
  <si>
    <t>23898</t>
  </si>
  <si>
    <t>192JF9</t>
  </si>
  <si>
    <t>PO0045760</t>
  </si>
  <si>
    <t>PO0047193</t>
  </si>
  <si>
    <t>PT00000119</t>
  </si>
  <si>
    <t>23329</t>
  </si>
  <si>
    <t>1031709</t>
  </si>
  <si>
    <t>4996446</t>
  </si>
  <si>
    <t>4999007</t>
  </si>
  <si>
    <t>PO-0000650</t>
  </si>
  <si>
    <t>PO0047327</t>
  </si>
  <si>
    <t>PO0047559</t>
  </si>
  <si>
    <t>PO0047891</t>
  </si>
  <si>
    <t>4PB00196BG</t>
  </si>
  <si>
    <t>4PB00280PP</t>
  </si>
  <si>
    <t>FA561319FA119</t>
  </si>
  <si>
    <t>W91CRB-19-C-5000</t>
  </si>
  <si>
    <t>GPC 19-61</t>
  </si>
  <si>
    <t>PO-036659</t>
  </si>
  <si>
    <t>W912PF19F0145</t>
  </si>
  <si>
    <t>30858</t>
  </si>
  <si>
    <t>190331</t>
  </si>
  <si>
    <t>191226</t>
  </si>
  <si>
    <t>02ESM1073465</t>
  </si>
  <si>
    <t>C4PS-19162-0714</t>
  </si>
  <si>
    <t>C4PS-19168-0719</t>
  </si>
  <si>
    <t>SQ003239</t>
  </si>
  <si>
    <t>3515385</t>
  </si>
  <si>
    <t>3572194</t>
  </si>
  <si>
    <t>3571146</t>
  </si>
  <si>
    <t>3571143</t>
  </si>
  <si>
    <t>3571141</t>
  </si>
  <si>
    <t>3574167</t>
  </si>
  <si>
    <t>3562462</t>
  </si>
  <si>
    <t>3481827</t>
  </si>
  <si>
    <t>3481776</t>
  </si>
  <si>
    <t>3481772</t>
  </si>
  <si>
    <t>3481775</t>
  </si>
  <si>
    <t>3481829</t>
  </si>
  <si>
    <t>3481774</t>
  </si>
  <si>
    <t>3481828</t>
  </si>
  <si>
    <t>3502220</t>
  </si>
  <si>
    <t>3572161</t>
  </si>
  <si>
    <t>3571624</t>
  </si>
  <si>
    <t>3567612</t>
  </si>
  <si>
    <t>3572273</t>
  </si>
  <si>
    <t>3567372</t>
  </si>
  <si>
    <t>3568205</t>
  </si>
  <si>
    <t>3568270</t>
  </si>
  <si>
    <t>3568279</t>
  </si>
  <si>
    <t>3572379</t>
  </si>
  <si>
    <t>3573460</t>
  </si>
  <si>
    <t>3552103</t>
  </si>
  <si>
    <t>3568445</t>
  </si>
  <si>
    <t>3559515</t>
  </si>
  <si>
    <t>3559516</t>
  </si>
  <si>
    <t>3559517</t>
  </si>
  <si>
    <t>3569608</t>
  </si>
  <si>
    <t>3566496</t>
  </si>
  <si>
    <t>3552858</t>
  </si>
  <si>
    <t>3571918</t>
  </si>
  <si>
    <t>3571557</t>
  </si>
  <si>
    <t>3572165</t>
  </si>
  <si>
    <t>3492537</t>
  </si>
  <si>
    <t>3564018</t>
  </si>
  <si>
    <t>3564016</t>
  </si>
  <si>
    <t>3564015</t>
  </si>
  <si>
    <t>3566050</t>
  </si>
  <si>
    <t>3566054</t>
  </si>
  <si>
    <t>3572156</t>
  </si>
  <si>
    <t>3540550</t>
  </si>
  <si>
    <t>3570798</t>
  </si>
  <si>
    <t>3512549</t>
  </si>
  <si>
    <t>3549750</t>
  </si>
  <si>
    <t>3561554</t>
  </si>
  <si>
    <t>3557103</t>
  </si>
  <si>
    <t>3573928</t>
  </si>
  <si>
    <t>3561561</t>
  </si>
  <si>
    <t>3503254</t>
  </si>
  <si>
    <t>3567274</t>
  </si>
  <si>
    <t>3569605</t>
  </si>
  <si>
    <t>3559162</t>
  </si>
  <si>
    <t>3536837</t>
  </si>
  <si>
    <t>3568097</t>
  </si>
  <si>
    <t>3568098</t>
  </si>
  <si>
    <t>3505641</t>
  </si>
  <si>
    <t>3513310</t>
  </si>
  <si>
    <t>3497199</t>
  </si>
  <si>
    <t>3508750</t>
  </si>
  <si>
    <t>3574263</t>
  </si>
  <si>
    <t>3570790</t>
  </si>
  <si>
    <t>3557245</t>
  </si>
  <si>
    <t>3501097</t>
  </si>
  <si>
    <t>3572163</t>
  </si>
  <si>
    <t>3569104</t>
  </si>
  <si>
    <t>3568207</t>
  </si>
  <si>
    <t>3550845</t>
  </si>
  <si>
    <t>3566068</t>
  </si>
  <si>
    <t>3572154</t>
  </si>
  <si>
    <t>3575023</t>
  </si>
  <si>
    <t>3552817</t>
  </si>
  <si>
    <t>3566568</t>
  </si>
  <si>
    <t>3559681</t>
  </si>
  <si>
    <t>3568446</t>
  </si>
  <si>
    <t>3574814</t>
  </si>
  <si>
    <t>3559134</t>
  </si>
  <si>
    <t>3559136</t>
  </si>
  <si>
    <t>3571817</t>
  </si>
  <si>
    <t>3571746</t>
  </si>
  <si>
    <t>3568559</t>
  </si>
  <si>
    <t>3568548</t>
  </si>
  <si>
    <t>3568758</t>
  </si>
  <si>
    <t>3553783</t>
  </si>
  <si>
    <t>3554006</t>
  </si>
  <si>
    <t>3567630</t>
  </si>
  <si>
    <t>3566560</t>
  </si>
  <si>
    <t>3566528</t>
  </si>
  <si>
    <t>3566529</t>
  </si>
  <si>
    <t>3567631</t>
  </si>
  <si>
    <t>3574159</t>
  </si>
  <si>
    <t>3574158</t>
  </si>
  <si>
    <t>3575238</t>
  </si>
  <si>
    <t>3521664</t>
  </si>
  <si>
    <t>3521699</t>
  </si>
  <si>
    <t>3562647</t>
  </si>
  <si>
    <t>3562635</t>
  </si>
  <si>
    <t>3562625</t>
  </si>
  <si>
    <t>3549826</t>
  </si>
  <si>
    <t>3529037</t>
  </si>
  <si>
    <t>3527773</t>
  </si>
  <si>
    <t>3519172</t>
  </si>
  <si>
    <t>3571354</t>
  </si>
  <si>
    <t>3573383</t>
  </si>
  <si>
    <t>3574929</t>
  </si>
  <si>
    <t>3574930</t>
  </si>
  <si>
    <t>3574937</t>
  </si>
  <si>
    <t>3574940</t>
  </si>
  <si>
    <t>3574941</t>
  </si>
  <si>
    <t>3574942</t>
  </si>
  <si>
    <t>3574938</t>
  </si>
  <si>
    <t>3574939</t>
  </si>
  <si>
    <t>3574946</t>
  </si>
  <si>
    <t>3574948</t>
  </si>
  <si>
    <t>3574953</t>
  </si>
  <si>
    <t>3574954</t>
  </si>
  <si>
    <t>3574955</t>
  </si>
  <si>
    <t>3574966</t>
  </si>
  <si>
    <t>3575580</t>
  </si>
  <si>
    <t>3575581</t>
  </si>
  <si>
    <t>3575582</t>
  </si>
  <si>
    <t>3575583</t>
  </si>
  <si>
    <t>3575584</t>
  </si>
  <si>
    <t>3575585</t>
  </si>
  <si>
    <t>3575586</t>
  </si>
  <si>
    <t>3575587</t>
  </si>
  <si>
    <t>3575588</t>
  </si>
  <si>
    <t>3575589</t>
  </si>
  <si>
    <t>3575590</t>
  </si>
  <si>
    <t>3575591</t>
  </si>
  <si>
    <t>3575592</t>
  </si>
  <si>
    <t>3575593</t>
  </si>
  <si>
    <t>3575596</t>
  </si>
  <si>
    <t>3575597</t>
  </si>
  <si>
    <t>3575598</t>
  </si>
  <si>
    <t>3575599</t>
  </si>
  <si>
    <t>3575600</t>
  </si>
  <si>
    <t>3575601</t>
  </si>
  <si>
    <t>3575602</t>
  </si>
  <si>
    <t>3575603</t>
  </si>
  <si>
    <t>3575604</t>
  </si>
  <si>
    <t>3575605</t>
  </si>
  <si>
    <t>3575170</t>
  </si>
  <si>
    <t>3575624</t>
  </si>
  <si>
    <t>3494921</t>
  </si>
  <si>
    <t>3494918</t>
  </si>
  <si>
    <t>3494919</t>
  </si>
  <si>
    <t>3494996</t>
  </si>
  <si>
    <t>3491572</t>
  </si>
  <si>
    <t>3545087</t>
  </si>
  <si>
    <t>3548567</t>
  </si>
  <si>
    <t>3571731</t>
  </si>
  <si>
    <t>3571730</t>
  </si>
  <si>
    <t>3556243</t>
  </si>
  <si>
    <t>3574706</t>
  </si>
  <si>
    <t>3574732</t>
  </si>
  <si>
    <t>3575396</t>
  </si>
  <si>
    <t>3561628</t>
  </si>
  <si>
    <t>3567514</t>
  </si>
  <si>
    <t>3564795</t>
  </si>
  <si>
    <t>3571815</t>
  </si>
  <si>
    <t>3575167</t>
  </si>
  <si>
    <t>3574715</t>
  </si>
  <si>
    <t>3285534</t>
  </si>
  <si>
    <t>3500563</t>
  </si>
  <si>
    <t>3536070</t>
  </si>
  <si>
    <t>3536065</t>
  </si>
  <si>
    <t>3489114</t>
  </si>
  <si>
    <t>3529016</t>
  </si>
  <si>
    <t>3513588</t>
  </si>
  <si>
    <t>3493049</t>
  </si>
  <si>
    <t>3493047</t>
  </si>
  <si>
    <t>3493043</t>
  </si>
  <si>
    <t>3493050</t>
  </si>
  <si>
    <t>3500245</t>
  </si>
  <si>
    <t>3500247</t>
  </si>
  <si>
    <t>3517460</t>
  </si>
  <si>
    <t>3567376</t>
  </si>
  <si>
    <t>3561427</t>
  </si>
  <si>
    <t>3486871</t>
  </si>
  <si>
    <t>3538454</t>
  </si>
  <si>
    <t>3574756</t>
  </si>
  <si>
    <t>3567522</t>
  </si>
  <si>
    <t>3552124</t>
  </si>
  <si>
    <t>3575532</t>
  </si>
  <si>
    <t>3566505</t>
  </si>
  <si>
    <t>3574132</t>
  </si>
  <si>
    <t>3562859</t>
  </si>
  <si>
    <t>3547501</t>
  </si>
  <si>
    <t>3566323</t>
  </si>
  <si>
    <t>3563033</t>
  </si>
  <si>
    <t>3562935</t>
  </si>
  <si>
    <t>3566309</t>
  </si>
  <si>
    <t>3566507</t>
  </si>
  <si>
    <t>3568671</t>
  </si>
  <si>
    <t>3566551</t>
  </si>
  <si>
    <t>3569011</t>
  </si>
  <si>
    <t>3567535</t>
  </si>
  <si>
    <t>3520923</t>
  </si>
  <si>
    <t>3571754</t>
  </si>
  <si>
    <t>3568812</t>
  </si>
  <si>
    <t>3574603</t>
  </si>
  <si>
    <t>3574322</t>
  </si>
  <si>
    <t>3555072</t>
  </si>
  <si>
    <t>3552256</t>
  </si>
  <si>
    <t>3571156</t>
  </si>
  <si>
    <t>3565781</t>
  </si>
  <si>
    <t>3572361</t>
  </si>
  <si>
    <t>3522013</t>
  </si>
  <si>
    <t>3522007</t>
  </si>
  <si>
    <t>3549731</t>
  </si>
  <si>
    <t>3553114</t>
  </si>
  <si>
    <t>3563190</t>
  </si>
  <si>
    <t>3566959</t>
  </si>
  <si>
    <t>3571012</t>
  </si>
  <si>
    <t>3571020</t>
  </si>
  <si>
    <t>3566194</t>
  </si>
  <si>
    <t>3560228</t>
  </si>
  <si>
    <t>3571305</t>
  </si>
  <si>
    <t>3559946</t>
  </si>
  <si>
    <t>3573284</t>
  </si>
  <si>
    <t>3574593</t>
  </si>
  <si>
    <t>3541313</t>
  </si>
  <si>
    <t>3572283</t>
  </si>
  <si>
    <t>3574107</t>
  </si>
  <si>
    <t>3569044</t>
  </si>
  <si>
    <t>3561283</t>
  </si>
  <si>
    <t>3554898</t>
  </si>
  <si>
    <t>3527778</t>
  </si>
  <si>
    <t>3560808</t>
  </si>
  <si>
    <t>3560811</t>
  </si>
  <si>
    <t>3574148</t>
  </si>
  <si>
    <t>3574147</t>
  </si>
  <si>
    <t>3574308</t>
  </si>
  <si>
    <t>3533943</t>
  </si>
  <si>
    <t>3566866</t>
  </si>
  <si>
    <t>3566873</t>
  </si>
  <si>
    <t>3567117</t>
  </si>
  <si>
    <t>3566867</t>
  </si>
  <si>
    <t>3565156</t>
  </si>
  <si>
    <t>3565155</t>
  </si>
  <si>
    <t>3564909</t>
  </si>
  <si>
    <t>3566345</t>
  </si>
  <si>
    <t>3574026</t>
  </si>
  <si>
    <t>3553635</t>
  </si>
  <si>
    <t>3563363</t>
  </si>
  <si>
    <t>3567180</t>
  </si>
  <si>
    <t>3567193</t>
  </si>
  <si>
    <t>3567629</t>
  </si>
  <si>
    <t>3575059</t>
  </si>
  <si>
    <t>3571075</t>
  </si>
  <si>
    <t>3495782</t>
  </si>
  <si>
    <t>3573989</t>
  </si>
  <si>
    <t>3568785</t>
  </si>
  <si>
    <t>3562893</t>
  </si>
  <si>
    <t>3498287</t>
  </si>
  <si>
    <t>3498286</t>
  </si>
  <si>
    <t>3498288</t>
  </si>
  <si>
    <t>3498289</t>
  </si>
  <si>
    <t>3539303</t>
  </si>
  <si>
    <t>3555218</t>
  </si>
  <si>
    <t>3568115</t>
  </si>
  <si>
    <t>3574293</t>
  </si>
  <si>
    <t>3568885</t>
  </si>
  <si>
    <t>3547334</t>
  </si>
  <si>
    <t>3484543</t>
  </si>
  <si>
    <t>3574711</t>
  </si>
  <si>
    <t>3574713</t>
  </si>
  <si>
    <t>3546094</t>
  </si>
  <si>
    <t>3562681</t>
  </si>
  <si>
    <t>Office of Military Cooperation-Kuwait</t>
  </si>
  <si>
    <t>Decisive Point Consulting Group, LLC</t>
  </si>
  <si>
    <t>ADB Companies, Inc. dba Zero Day Technology Solutions</t>
  </si>
  <si>
    <t>DRS Global Enterprise Solutions, Inc.</t>
  </si>
  <si>
    <t>W.S. Darley &amp; Co.</t>
  </si>
  <si>
    <t>19KU2019F0153</t>
  </si>
  <si>
    <t>CRQ385365</t>
  </si>
  <si>
    <t>33098_APC</t>
  </si>
  <si>
    <t>W52P1J19F0557_Cisco</t>
  </si>
  <si>
    <t>W904TE-19-F-0576</t>
  </si>
  <si>
    <t>4996727</t>
  </si>
  <si>
    <t>L900148-01</t>
  </si>
  <si>
    <t>1029655</t>
  </si>
  <si>
    <t>01ESM1099875</t>
  </si>
  <si>
    <t>W9124P19F0201</t>
  </si>
  <si>
    <t>50003725</t>
  </si>
  <si>
    <t>4992750</t>
  </si>
  <si>
    <t>44360P</t>
  </si>
  <si>
    <t>44363P</t>
  </si>
  <si>
    <t>44364P</t>
  </si>
  <si>
    <t>44374P</t>
  </si>
  <si>
    <t>15JPSS19F00000505</t>
  </si>
  <si>
    <t>15JPSS19F00000556</t>
  </si>
  <si>
    <t>15F06719P0002449</t>
  </si>
  <si>
    <t>19-5204</t>
  </si>
  <si>
    <t>1CDATA-16-C-0037_247812-1</t>
  </si>
  <si>
    <t>1CDATA-16-C-0036_006</t>
  </si>
  <si>
    <t>5003840</t>
  </si>
  <si>
    <t>5006212</t>
  </si>
  <si>
    <t>C-GC000597</t>
  </si>
  <si>
    <t>4962497</t>
  </si>
  <si>
    <t>4500254122</t>
  </si>
  <si>
    <t>4201913552</t>
  </si>
  <si>
    <t>44127P</t>
  </si>
  <si>
    <t>PO0046045</t>
  </si>
  <si>
    <t>4987207</t>
  </si>
  <si>
    <t>4994187</t>
  </si>
  <si>
    <t>RGM-000120</t>
  </si>
  <si>
    <t>07ESM1101876</t>
  </si>
  <si>
    <t>CC4763049</t>
  </si>
  <si>
    <t>CC4973183</t>
  </si>
  <si>
    <t>W91CRB-19-P-5007</t>
  </si>
  <si>
    <t>W91RUS19F0177</t>
  </si>
  <si>
    <t>117801</t>
  </si>
  <si>
    <t>7000372770</t>
  </si>
  <si>
    <t>C4PS-19150-0710</t>
  </si>
  <si>
    <t>C4PS-19169-0721</t>
  </si>
  <si>
    <t>3571144</t>
  </si>
  <si>
    <t>3566342</t>
  </si>
  <si>
    <t>3566341</t>
  </si>
  <si>
    <t>3571973</t>
  </si>
  <si>
    <t>3537295</t>
  </si>
  <si>
    <t>3575477</t>
  </si>
  <si>
    <t>3557368</t>
  </si>
  <si>
    <t>3574919</t>
  </si>
  <si>
    <t>3549852</t>
  </si>
  <si>
    <t>3574249</t>
  </si>
  <si>
    <t>3574255</t>
  </si>
  <si>
    <t>3570804</t>
  </si>
  <si>
    <t>3571917</t>
  </si>
  <si>
    <t>3572164</t>
  </si>
  <si>
    <t>3564709</t>
  </si>
  <si>
    <t>3566246</t>
  </si>
  <si>
    <t>3571213</t>
  </si>
  <si>
    <t>3573487</t>
  </si>
  <si>
    <t>3572169</t>
  </si>
  <si>
    <t>3572155</t>
  </si>
  <si>
    <t>3571005</t>
  </si>
  <si>
    <t>3571008</t>
  </si>
  <si>
    <t>3571004</t>
  </si>
  <si>
    <t>3571007</t>
  </si>
  <si>
    <t>3564647</t>
  </si>
  <si>
    <t>3574044</t>
  </si>
  <si>
    <t>3574068</t>
  </si>
  <si>
    <t>3546885</t>
  </si>
  <si>
    <t>3539685</t>
  </si>
  <si>
    <t>3517568</t>
  </si>
  <si>
    <t>3559759</t>
  </si>
  <si>
    <t>3573310</t>
  </si>
  <si>
    <t>3571199</t>
  </si>
  <si>
    <t>3571828</t>
  </si>
  <si>
    <t>3550292</t>
  </si>
  <si>
    <t>3557310</t>
  </si>
  <si>
    <t>3559769</t>
  </si>
  <si>
    <t>3571013</t>
  </si>
  <si>
    <t>3575595</t>
  </si>
  <si>
    <t>3485987</t>
  </si>
  <si>
    <t>3485985</t>
  </si>
  <si>
    <t>3567134</t>
  </si>
  <si>
    <t>3538662</t>
  </si>
  <si>
    <t>3562358</t>
  </si>
  <si>
    <t>3562431</t>
  </si>
  <si>
    <t>3574018</t>
  </si>
  <si>
    <t>3568974</t>
  </si>
  <si>
    <t>3574309</t>
  </si>
  <si>
    <t>3564054</t>
  </si>
  <si>
    <t>3486065</t>
  </si>
  <si>
    <t>3486062</t>
  </si>
  <si>
    <t>3521941</t>
  </si>
  <si>
    <t>3486063</t>
  </si>
  <si>
    <t>3486064</t>
  </si>
  <si>
    <t>3486068</t>
  </si>
  <si>
    <t>3486060</t>
  </si>
  <si>
    <t>3486069</t>
  </si>
  <si>
    <t>3486760</t>
  </si>
  <si>
    <t>3573418</t>
  </si>
  <si>
    <t>3534931</t>
  </si>
  <si>
    <t>3561801</t>
  </si>
  <si>
    <t>3574201</t>
  </si>
  <si>
    <t>3574702</t>
  </si>
  <si>
    <t>3574712</t>
  </si>
  <si>
    <t>3574701</t>
  </si>
  <si>
    <t>Federal Civilian Team 2 - House</t>
  </si>
  <si>
    <t>AASKI Technology, Inc.</t>
  </si>
  <si>
    <t>Montana Army National Guard</t>
  </si>
  <si>
    <t>Library of Congress</t>
  </si>
  <si>
    <t>DigitalGlobe, Inc.</t>
  </si>
  <si>
    <t>Warrior Prep Center - Kaiserslautern</t>
  </si>
  <si>
    <t>32833</t>
  </si>
  <si>
    <t>0214657</t>
  </si>
  <si>
    <t>D369459</t>
  </si>
  <si>
    <t>P0000440</t>
  </si>
  <si>
    <t>18001347</t>
  </si>
  <si>
    <t>2102959529</t>
  </si>
  <si>
    <t>2102971446</t>
  </si>
  <si>
    <t>30100294</t>
  </si>
  <si>
    <t>W9124919F0111</t>
  </si>
  <si>
    <t>CW14</t>
  </si>
  <si>
    <t>W912LP19F0032</t>
  </si>
  <si>
    <t>4960898</t>
  </si>
  <si>
    <t>W9124V19F0014</t>
  </si>
  <si>
    <t>07ESM1096203</t>
  </si>
  <si>
    <t>89603019F0022</t>
  </si>
  <si>
    <t>40581P</t>
  </si>
  <si>
    <t>43323P</t>
  </si>
  <si>
    <t>43873P</t>
  </si>
  <si>
    <t>AZ-8003Supplies-4-3-19</t>
  </si>
  <si>
    <t>IAS-5503Toner8002-3-21-19</t>
  </si>
  <si>
    <t>KYW-RicohStaples-6-12-19</t>
  </si>
  <si>
    <t>15JENR18F00000037</t>
  </si>
  <si>
    <t>4898502-TRADEIN-FUNDS</t>
  </si>
  <si>
    <t>4104037380</t>
  </si>
  <si>
    <t>140L0119F0060</t>
  </si>
  <si>
    <t>140L3718F0143</t>
  </si>
  <si>
    <t>LCCIO17F0074</t>
  </si>
  <si>
    <t>B-436223-01</t>
  </si>
  <si>
    <t>4880833</t>
  </si>
  <si>
    <t>1CDATA-15-B-0015_014</t>
  </si>
  <si>
    <t>1CDATA-19-C-0049</t>
  </si>
  <si>
    <t>4951626</t>
  </si>
  <si>
    <t>39977P Systematic Ship</t>
  </si>
  <si>
    <t>B-435773-01</t>
  </si>
  <si>
    <t>PO-089148</t>
  </si>
  <si>
    <t>2226392444245701</t>
  </si>
  <si>
    <t>2226393504246001</t>
  </si>
  <si>
    <t>HT0015-19-F-0084</t>
  </si>
  <si>
    <t>W52P1J-16-D-0016-B003</t>
  </si>
  <si>
    <t>W912DY17F0281-P00002</t>
  </si>
  <si>
    <t>SQ003232</t>
  </si>
  <si>
    <t>07ESM1082985</t>
  </si>
  <si>
    <t>P010222582</t>
  </si>
  <si>
    <t>PC09069</t>
  </si>
  <si>
    <t>4500252800</t>
  </si>
  <si>
    <t>SWRQ0167049</t>
  </si>
  <si>
    <t>4500028601</t>
  </si>
  <si>
    <t>Cloud Broker Cisco PO April</t>
  </si>
  <si>
    <t>Cloud Broker Cisco PO February</t>
  </si>
  <si>
    <t>Cloud Broker Cisco PO January</t>
  </si>
  <si>
    <t>29723</t>
  </si>
  <si>
    <t>4201936738</t>
  </si>
  <si>
    <t>MASI0-MAT0015918</t>
  </si>
  <si>
    <t>MASIO-MAT0015095</t>
  </si>
  <si>
    <t>CC4979821</t>
  </si>
  <si>
    <t>CC4997042</t>
  </si>
  <si>
    <t>191228</t>
  </si>
  <si>
    <t>3549835</t>
  </si>
  <si>
    <t>3568778</t>
  </si>
  <si>
    <t>3558596</t>
  </si>
  <si>
    <t>3549382</t>
  </si>
  <si>
    <t>3517580</t>
  </si>
  <si>
    <t>3508745</t>
  </si>
  <si>
    <t>3513312</t>
  </si>
  <si>
    <t>3492538</t>
  </si>
  <si>
    <t>3492536</t>
  </si>
  <si>
    <t>3569112</t>
  </si>
  <si>
    <t>3571383</t>
  </si>
  <si>
    <t>3571299</t>
  </si>
  <si>
    <t>3556305</t>
  </si>
  <si>
    <t>3556304</t>
  </si>
  <si>
    <t>3556303</t>
  </si>
  <si>
    <t>3558379</t>
  </si>
  <si>
    <t>3556754</t>
  </si>
  <si>
    <t>3485654</t>
  </si>
  <si>
    <t>3515367</t>
  </si>
  <si>
    <t>3525450</t>
  </si>
  <si>
    <t>3553898</t>
  </si>
  <si>
    <t>3527606</t>
  </si>
  <si>
    <t>3533381</t>
  </si>
  <si>
    <t>3488315</t>
  </si>
  <si>
    <t>3499733</t>
  </si>
  <si>
    <t>3499713</t>
  </si>
  <si>
    <t>3499724</t>
  </si>
  <si>
    <t>3528613</t>
  </si>
  <si>
    <t>3502126</t>
  </si>
  <si>
    <t>3528677</t>
  </si>
  <si>
    <t>3528601</t>
  </si>
  <si>
    <t>3527659</t>
  </si>
  <si>
    <t>3527660</t>
  </si>
  <si>
    <t>3527745</t>
  </si>
  <si>
    <t>3527614</t>
  </si>
  <si>
    <t>3556398</t>
  </si>
  <si>
    <t>3548290</t>
  </si>
  <si>
    <t>3556402</t>
  </si>
  <si>
    <t>3547065</t>
  </si>
  <si>
    <t>3547070</t>
  </si>
  <si>
    <t>3548637</t>
  </si>
  <si>
    <t>3528594</t>
  </si>
  <si>
    <t>3561515</t>
  </si>
  <si>
    <t>3521895</t>
  </si>
  <si>
    <t>3500920</t>
  </si>
  <si>
    <t>3489663</t>
  </si>
  <si>
    <t>3501628</t>
  </si>
  <si>
    <t>3515559</t>
  </si>
  <si>
    <t>3502684</t>
  </si>
  <si>
    <t>3510187</t>
  </si>
  <si>
    <t>3539044</t>
  </si>
  <si>
    <t>3510841</t>
  </si>
  <si>
    <t>3552146</t>
  </si>
  <si>
    <t>3538203</t>
  </si>
  <si>
    <t>3568692</t>
  </si>
  <si>
    <t>3555836</t>
  </si>
  <si>
    <t>3568321</t>
  </si>
  <si>
    <t>3497420</t>
  </si>
  <si>
    <t>3570983</t>
  </si>
  <si>
    <t>3549730</t>
  </si>
  <si>
    <t>3562457</t>
  </si>
  <si>
    <t>3540519</t>
  </si>
  <si>
    <t>3506953</t>
  </si>
  <si>
    <t>3481996</t>
  </si>
  <si>
    <t>3518500</t>
  </si>
  <si>
    <t>3536831</t>
  </si>
  <si>
    <t>3567001</t>
  </si>
  <si>
    <t>3547003</t>
  </si>
  <si>
    <t>Fermi National Accelerator Laboratory</t>
  </si>
  <si>
    <t>PO0046991</t>
  </si>
  <si>
    <t>2102993453</t>
  </si>
  <si>
    <t>2102993455</t>
  </si>
  <si>
    <t>2102993456</t>
  </si>
  <si>
    <t>P000071890</t>
  </si>
  <si>
    <t>P000072043</t>
  </si>
  <si>
    <t>W9124D19F0253</t>
  </si>
  <si>
    <t>12639519F0574</t>
  </si>
  <si>
    <t>43220P</t>
  </si>
  <si>
    <t>43279P</t>
  </si>
  <si>
    <t>43957P</t>
  </si>
  <si>
    <t>15JPSS19F00000330</t>
  </si>
  <si>
    <t>15JPSS19F00000381</t>
  </si>
  <si>
    <t>15JPSS19F00000450</t>
  </si>
  <si>
    <t>KAR-000098</t>
  </si>
  <si>
    <t>KAR-000116</t>
  </si>
  <si>
    <t>Overshipment Parts</t>
  </si>
  <si>
    <t>657474</t>
  </si>
  <si>
    <t>4998302</t>
  </si>
  <si>
    <t>4996508</t>
  </si>
  <si>
    <t>5007551</t>
  </si>
  <si>
    <t>12314419F0243</t>
  </si>
  <si>
    <t>HM157519P0058</t>
  </si>
  <si>
    <t>HPE874686-V2</t>
  </si>
  <si>
    <t>23537</t>
  </si>
  <si>
    <t>PO0046775</t>
  </si>
  <si>
    <t>FA560619FA016</t>
  </si>
  <si>
    <t>32049P</t>
  </si>
  <si>
    <t>PO0046802</t>
  </si>
  <si>
    <t>3557259</t>
  </si>
  <si>
    <t>3562240</t>
  </si>
  <si>
    <t>3527472</t>
  </si>
  <si>
    <t>3527473</t>
  </si>
  <si>
    <t>3527469</t>
  </si>
  <si>
    <t>3562155</t>
  </si>
  <si>
    <t>3566055</t>
  </si>
  <si>
    <t>3527312</t>
  </si>
  <si>
    <t>3569103</t>
  </si>
  <si>
    <t>3545506</t>
  </si>
  <si>
    <t>3513163</t>
  </si>
  <si>
    <t>3554857</t>
  </si>
  <si>
    <t>3558370</t>
  </si>
  <si>
    <t>3567624</t>
  </si>
  <si>
    <t>3521896</t>
  </si>
  <si>
    <t>3493633</t>
  </si>
  <si>
    <t>3538883</t>
  </si>
  <si>
    <t>3516912</t>
  </si>
  <si>
    <t>3549244</t>
  </si>
  <si>
    <t>3571732</t>
  </si>
  <si>
    <t>3500565</t>
  </si>
  <si>
    <t>3551427</t>
  </si>
  <si>
    <t>3517447</t>
  </si>
  <si>
    <t>3557073</t>
  </si>
  <si>
    <t>3525449</t>
  </si>
  <si>
    <t>3556563</t>
  </si>
  <si>
    <t>3565796</t>
  </si>
  <si>
    <t>3569042</t>
  </si>
  <si>
    <t>3573296</t>
  </si>
  <si>
    <t>3518652</t>
  </si>
  <si>
    <t>3568604</t>
  </si>
  <si>
    <t>3568607</t>
  </si>
  <si>
    <t>3568603</t>
  </si>
  <si>
    <t>3555840</t>
  </si>
  <si>
    <t>3510368</t>
  </si>
  <si>
    <t>3537861</t>
  </si>
  <si>
    <t>3549506</t>
  </si>
  <si>
    <t>3556300</t>
  </si>
  <si>
    <t>3556299</t>
  </si>
  <si>
    <t>3566872</t>
  </si>
  <si>
    <t>3560837</t>
  </si>
  <si>
    <t>3560841</t>
  </si>
  <si>
    <t>2985190</t>
  </si>
  <si>
    <t>3557258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</si>
</sst>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dd\-mmm\-yyyy"/>
    <numFmt numFmtId="165" formatCode="dd\-mmm\-yyyy;\-dd\-mmm\-yyyy;dd\-mmm\-yyyy;@&quot;-&quot;"/>
    <numFmt numFmtId="166" formatCode="_(* #,##0_);_(* \(#,##0\);_(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8"/>
      <color rgb="FF005B84"/>
      <name val="Times New Roman"/>
      <family val="1"/>
    </font>
    <font>
      <sz val="8"/>
      <color rgb="FF000000"/>
      <name val="Times New Roman"/>
      <family val="1"/>
    </font>
    <font>
      <b/>
      <sz val="8"/>
      <color rgb="FFFFFFFF"/>
      <name val="Times New Roman"/>
      <family val="1"/>
    </font>
    <font>
      <sz val="10"/>
      <name val="Arial"/>
      <family val="2"/>
    </font>
    <font>
      <sz val="8"/>
      <name val="Times New Roman"/>
      <family val="1"/>
    </font>
    <font>
      <sz val="10"/>
      <color theme="1"/>
      <name val="Times New Roman"/>
      <family val="1"/>
    </font>
    <font>
      <sz val="8"/>
      <color theme="1"/>
      <name val="Times New Roman"/>
      <family val="1"/>
    </font>
    <font>
      <b/>
      <sz val="8"/>
      <color theme="0"/>
      <name val="Times New Roman"/>
      <family val="1"/>
    </font>
    <font>
      <sz val="10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5B8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3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6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9">
    <xf numFmtId="0" fontId="0" fillId="0" borderId="0" xfId="0"/>
    <xf numFmtId="0" fontId="3" fillId="0" borderId="0" xfId="3" applyNumberFormat="1" applyFont="1" applyFill="1" applyAlignment="1"/>
    <xf numFmtId="0" fontId="4" fillId="0" borderId="0" xfId="3" applyFont="1" applyAlignment="1"/>
    <xf numFmtId="43" fontId="4" fillId="0" borderId="0" xfId="4" applyFont="1" applyAlignment="1"/>
    <xf numFmtId="43" fontId="4" fillId="2" borderId="0" xfId="4" applyFont="1" applyFill="1" applyAlignment="1"/>
    <xf numFmtId="10" fontId="4" fillId="0" borderId="0" xfId="5" applyNumberFormat="1" applyFont="1" applyAlignment="1"/>
    <xf numFmtId="0" fontId="4" fillId="2" borderId="0" xfId="3" applyFont="1" applyFill="1" applyAlignment="1"/>
    <xf numFmtId="0" fontId="5" fillId="3" borderId="0" xfId="3" applyNumberFormat="1" applyFont="1" applyFill="1" applyAlignment="1">
      <alignment horizontal="left" vertical="top" wrapText="1"/>
    </xf>
    <xf numFmtId="43" fontId="5" fillId="3" borderId="0" xfId="4" applyFont="1" applyFill="1" applyAlignment="1">
      <alignment horizontal="left" vertical="top" wrapText="1"/>
    </xf>
    <xf numFmtId="10" fontId="5" fillId="3" borderId="0" xfId="5" applyNumberFormat="1" applyFont="1" applyFill="1" applyAlignment="1">
      <alignment horizontal="left" vertical="top" wrapText="1"/>
    </xf>
    <xf numFmtId="0" fontId="4" fillId="0" borderId="0" xfId="3" applyFont="1" applyAlignment="1">
      <alignment horizontal="left" vertical="top" wrapText="1"/>
    </xf>
    <xf numFmtId="0" fontId="4" fillId="0" borderId="0" xfId="3" applyNumberFormat="1" applyFont="1" applyFill="1" applyAlignment="1">
      <alignment horizontal="left"/>
    </xf>
    <xf numFmtId="164" fontId="4" fillId="0" borderId="0" xfId="3" applyNumberFormat="1" applyFont="1" applyFill="1" applyAlignment="1">
      <alignment horizontal="left"/>
    </xf>
    <xf numFmtId="43" fontId="4" fillId="0" borderId="0" xfId="4" applyFont="1" applyFill="1" applyAlignment="1">
      <alignment horizontal="right"/>
    </xf>
    <xf numFmtId="10" fontId="4" fillId="0" borderId="0" xfId="5" applyNumberFormat="1" applyFont="1" applyFill="1" applyAlignment="1">
      <alignment horizontal="right"/>
    </xf>
    <xf numFmtId="0" fontId="4" fillId="0" borderId="0" xfId="3" applyFont="1" applyFill="1" applyAlignment="1"/>
    <xf numFmtId="0" fontId="4" fillId="4" borderId="0" xfId="3" applyNumberFormat="1" applyFont="1" applyFill="1" applyAlignment="1">
      <alignment horizontal="left"/>
    </xf>
    <xf numFmtId="164" fontId="4" fillId="4" borderId="0" xfId="3" applyNumberFormat="1" applyFont="1" applyFill="1" applyAlignment="1">
      <alignment horizontal="left"/>
    </xf>
    <xf numFmtId="43" fontId="4" fillId="4" borderId="0" xfId="4" applyFont="1" applyFill="1" applyAlignment="1">
      <alignment horizontal="right"/>
    </xf>
    <xf numFmtId="10" fontId="4" fillId="4" borderId="0" xfId="5" applyNumberFormat="1" applyFont="1" applyFill="1" applyAlignment="1">
      <alignment horizontal="right"/>
    </xf>
    <xf numFmtId="0" fontId="4" fillId="4" borderId="0" xfId="3" applyFont="1" applyFill="1" applyAlignment="1"/>
    <xf numFmtId="165" fontId="4" fillId="0" borderId="0" xfId="3" applyNumberFormat="1" applyFont="1" applyFill="1" applyAlignment="1">
      <alignment horizontal="left"/>
    </xf>
    <xf numFmtId="0" fontId="4" fillId="5" borderId="0" xfId="3" applyNumberFormat="1" applyFont="1" applyFill="1" applyAlignment="1">
      <alignment horizontal="left"/>
    </xf>
    <xf numFmtId="164" fontId="4" fillId="5" borderId="0" xfId="3" applyNumberFormat="1" applyFont="1" applyFill="1" applyAlignment="1">
      <alignment horizontal="left"/>
    </xf>
    <xf numFmtId="43" fontId="4" fillId="5" borderId="0" xfId="4" applyFont="1" applyFill="1" applyAlignment="1">
      <alignment horizontal="right"/>
    </xf>
    <xf numFmtId="10" fontId="4" fillId="5" borderId="0" xfId="5" applyNumberFormat="1" applyFont="1" applyFill="1" applyAlignment="1">
      <alignment horizontal="right"/>
    </xf>
    <xf numFmtId="0" fontId="4" fillId="5" borderId="0" xfId="3" applyFont="1" applyFill="1" applyAlignment="1"/>
    <xf numFmtId="165" fontId="4" fillId="5" borderId="0" xfId="3" applyNumberFormat="1" applyFont="1" applyFill="1" applyAlignment="1">
      <alignment horizontal="left"/>
    </xf>
    <xf numFmtId="0" fontId="3" fillId="0" borderId="0" xfId="6" applyNumberFormat="1" applyFont="1" applyFill="1" applyAlignment="1"/>
    <xf numFmtId="0" fontId="4" fillId="0" borderId="0" xfId="6" applyFont="1" applyAlignment="1"/>
    <xf numFmtId="16" fontId="7" fillId="0" borderId="0" xfId="7" applyNumberFormat="1" applyFont="1" applyAlignment="1"/>
    <xf numFmtId="43" fontId="4" fillId="0" borderId="0" xfId="8" applyFont="1" applyAlignment="1"/>
    <xf numFmtId="10" fontId="4" fillId="0" borderId="0" xfId="9" applyNumberFormat="1" applyFont="1" applyAlignment="1"/>
    <xf numFmtId="43" fontId="4" fillId="0" borderId="0" xfId="6" applyNumberFormat="1" applyFont="1" applyAlignment="1"/>
    <xf numFmtId="0" fontId="5" fillId="3" borderId="0" xfId="6" applyNumberFormat="1" applyFont="1" applyFill="1" applyAlignment="1">
      <alignment horizontal="left" vertical="top" wrapText="1"/>
    </xf>
    <xf numFmtId="43" fontId="5" fillId="3" borderId="0" xfId="8" applyFont="1" applyFill="1" applyAlignment="1">
      <alignment horizontal="left" vertical="top" wrapText="1"/>
    </xf>
    <xf numFmtId="10" fontId="5" fillId="3" borderId="0" xfId="9" applyNumberFormat="1" applyFont="1" applyFill="1" applyAlignment="1">
      <alignment horizontal="left" vertical="top" wrapText="1"/>
    </xf>
    <xf numFmtId="0" fontId="4" fillId="0" borderId="0" xfId="6" applyFont="1" applyAlignment="1">
      <alignment horizontal="left" vertical="top" wrapText="1"/>
    </xf>
    <xf numFmtId="0" fontId="4" fillId="0" borderId="0" xfId="6" applyNumberFormat="1" applyFont="1" applyFill="1" applyAlignment="1">
      <alignment horizontal="left"/>
    </xf>
    <xf numFmtId="164" fontId="4" fillId="0" borderId="0" xfId="6" applyNumberFormat="1" applyFont="1" applyFill="1" applyAlignment="1">
      <alignment horizontal="left"/>
    </xf>
    <xf numFmtId="165" fontId="4" fillId="0" borderId="0" xfId="6" applyNumberFormat="1" applyFont="1" applyFill="1" applyAlignment="1">
      <alignment horizontal="left"/>
    </xf>
    <xf numFmtId="1" fontId="4" fillId="0" borderId="0" xfId="6" applyNumberFormat="1" applyFont="1" applyFill="1" applyAlignment="1">
      <alignment horizontal="right"/>
    </xf>
    <xf numFmtId="43" fontId="4" fillId="0" borderId="0" xfId="8" applyFont="1" applyFill="1" applyAlignment="1">
      <alignment horizontal="right"/>
    </xf>
    <xf numFmtId="10" fontId="4" fillId="0" borderId="0" xfId="9" applyNumberFormat="1" applyFont="1" applyFill="1" applyAlignment="1">
      <alignment horizontal="right"/>
    </xf>
    <xf numFmtId="43" fontId="4" fillId="0" borderId="0" xfId="6" applyNumberFormat="1" applyFont="1" applyFill="1" applyAlignment="1">
      <alignment horizontal="left"/>
    </xf>
    <xf numFmtId="0" fontId="4" fillId="0" borderId="0" xfId="6" applyFont="1" applyFill="1" applyAlignment="1"/>
    <xf numFmtId="0" fontId="4" fillId="6" borderId="0" xfId="6" applyNumberFormat="1" applyFont="1" applyFill="1" applyAlignment="1">
      <alignment horizontal="left"/>
    </xf>
    <xf numFmtId="164" fontId="4" fillId="6" borderId="0" xfId="6" applyNumberFormat="1" applyFont="1" applyFill="1" applyAlignment="1">
      <alignment horizontal="left"/>
    </xf>
    <xf numFmtId="1" fontId="4" fillId="6" borderId="0" xfId="6" applyNumberFormat="1" applyFont="1" applyFill="1" applyAlignment="1">
      <alignment horizontal="right"/>
    </xf>
    <xf numFmtId="43" fontId="4" fillId="6" borderId="0" xfId="8" applyFont="1" applyFill="1" applyAlignment="1">
      <alignment horizontal="right"/>
    </xf>
    <xf numFmtId="10" fontId="4" fillId="6" borderId="0" xfId="9" applyNumberFormat="1" applyFont="1" applyFill="1" applyAlignment="1">
      <alignment horizontal="right"/>
    </xf>
    <xf numFmtId="43" fontId="4" fillId="6" borderId="0" xfId="6" applyNumberFormat="1" applyFont="1" applyFill="1" applyAlignment="1">
      <alignment horizontal="left"/>
    </xf>
    <xf numFmtId="0" fontId="4" fillId="6" borderId="0" xfId="6" applyFont="1" applyFill="1" applyAlignment="1"/>
    <xf numFmtId="0" fontId="4" fillId="4" borderId="0" xfId="6" applyNumberFormat="1" applyFont="1" applyFill="1" applyAlignment="1">
      <alignment horizontal="left"/>
    </xf>
    <xf numFmtId="164" fontId="4" fillId="4" borderId="0" xfId="6" applyNumberFormat="1" applyFont="1" applyFill="1" applyAlignment="1">
      <alignment horizontal="left"/>
    </xf>
    <xf numFmtId="1" fontId="4" fillId="4" borderId="0" xfId="6" applyNumberFormat="1" applyFont="1" applyFill="1" applyAlignment="1">
      <alignment horizontal="right"/>
    </xf>
    <xf numFmtId="43" fontId="4" fillId="4" borderId="0" xfId="8" applyFont="1" applyFill="1" applyAlignment="1">
      <alignment horizontal="right"/>
    </xf>
    <xf numFmtId="10" fontId="4" fillId="4" borderId="0" xfId="9" applyNumberFormat="1" applyFont="1" applyFill="1" applyAlignment="1">
      <alignment horizontal="right"/>
    </xf>
    <xf numFmtId="43" fontId="4" fillId="4" borderId="0" xfId="6" applyNumberFormat="1" applyFont="1" applyFill="1" applyAlignment="1">
      <alignment horizontal="left"/>
    </xf>
    <xf numFmtId="0" fontId="4" fillId="4" borderId="0" xfId="6" applyFont="1" applyFill="1" applyAlignment="1"/>
    <xf numFmtId="165" fontId="4" fillId="4" borderId="0" xfId="6" applyNumberFormat="1" applyFont="1" applyFill="1" applyAlignment="1">
      <alignment horizontal="left"/>
    </xf>
    <xf numFmtId="0" fontId="7" fillId="7" borderId="0" xfId="6" applyNumberFormat="1" applyFont="1" applyFill="1" applyAlignment="1">
      <alignment horizontal="left"/>
    </xf>
    <xf numFmtId="164" fontId="7" fillId="7" borderId="0" xfId="6" applyNumberFormat="1" applyFont="1" applyFill="1" applyAlignment="1">
      <alignment horizontal="left"/>
    </xf>
    <xf numFmtId="1" fontId="7" fillId="7" borderId="0" xfId="6" applyNumberFormat="1" applyFont="1" applyFill="1" applyAlignment="1">
      <alignment horizontal="right"/>
    </xf>
    <xf numFmtId="43" fontId="7" fillId="7" borderId="0" xfId="8" applyFont="1" applyFill="1" applyAlignment="1">
      <alignment horizontal="right"/>
    </xf>
    <xf numFmtId="10" fontId="7" fillId="7" borderId="0" xfId="9" applyNumberFormat="1" applyFont="1" applyFill="1" applyAlignment="1">
      <alignment horizontal="right"/>
    </xf>
    <xf numFmtId="43" fontId="7" fillId="7" borderId="0" xfId="6" applyNumberFormat="1" applyFont="1" applyFill="1" applyAlignment="1">
      <alignment horizontal="left"/>
    </xf>
    <xf numFmtId="0" fontId="7" fillId="7" borderId="0" xfId="6" applyFont="1" applyFill="1" applyAlignment="1"/>
    <xf numFmtId="0" fontId="4" fillId="7" borderId="0" xfId="6" applyNumberFormat="1" applyFont="1" applyFill="1" applyAlignment="1">
      <alignment horizontal="left"/>
    </xf>
    <xf numFmtId="164" fontId="4" fillId="7" borderId="0" xfId="6" applyNumberFormat="1" applyFont="1" applyFill="1" applyAlignment="1">
      <alignment horizontal="left"/>
    </xf>
    <xf numFmtId="1" fontId="4" fillId="7" borderId="0" xfId="6" applyNumberFormat="1" applyFont="1" applyFill="1" applyAlignment="1">
      <alignment horizontal="right"/>
    </xf>
    <xf numFmtId="43" fontId="4" fillId="7" borderId="0" xfId="8" applyFont="1" applyFill="1" applyAlignment="1">
      <alignment horizontal="right"/>
    </xf>
    <xf numFmtId="10" fontId="4" fillId="7" borderId="0" xfId="9" applyNumberFormat="1" applyFont="1" applyFill="1" applyAlignment="1">
      <alignment horizontal="right"/>
    </xf>
    <xf numFmtId="43" fontId="4" fillId="7" borderId="0" xfId="6" applyNumberFormat="1" applyFont="1" applyFill="1" applyAlignment="1">
      <alignment horizontal="left"/>
    </xf>
    <xf numFmtId="0" fontId="4" fillId="7" borderId="0" xfId="6" applyFont="1" applyFill="1" applyAlignment="1"/>
    <xf numFmtId="165" fontId="4" fillId="7" borderId="0" xfId="6" applyNumberFormat="1" applyFont="1" applyFill="1" applyAlignment="1">
      <alignment horizontal="left"/>
    </xf>
    <xf numFmtId="0" fontId="5" fillId="3" borderId="0" xfId="10" applyNumberFormat="1" applyFont="1" applyFill="1" applyAlignment="1">
      <alignment horizontal="left" vertical="top" wrapText="1"/>
    </xf>
    <xf numFmtId="43" fontId="5" fillId="3" borderId="0" xfId="1" applyFont="1" applyFill="1" applyAlignment="1">
      <alignment horizontal="left" vertical="top" wrapText="1"/>
    </xf>
    <xf numFmtId="9" fontId="5" fillId="3" borderId="0" xfId="2" applyFont="1" applyFill="1" applyAlignment="1">
      <alignment horizontal="left" vertical="top" wrapText="1"/>
    </xf>
    <xf numFmtId="43" fontId="5" fillId="3" borderId="0" xfId="11" applyFont="1" applyFill="1" applyAlignment="1">
      <alignment horizontal="left" vertical="top" wrapText="1"/>
    </xf>
    <xf numFmtId="166" fontId="5" fillId="3" borderId="0" xfId="1" applyNumberFormat="1" applyFont="1" applyFill="1" applyAlignment="1">
      <alignment horizontal="left" vertical="top" wrapText="1"/>
    </xf>
    <xf numFmtId="0" fontId="4" fillId="8" borderId="0" xfId="10" applyFont="1" applyFill="1" applyAlignment="1">
      <alignment horizontal="left" vertical="top" wrapText="1"/>
    </xf>
    <xf numFmtId="0" fontId="4" fillId="0" borderId="0" xfId="10" applyFont="1" applyAlignment="1">
      <alignment horizontal="left" vertical="top" wrapText="1"/>
    </xf>
    <xf numFmtId="0" fontId="4" fillId="0" borderId="0" xfId="0" applyNumberFormat="1" applyFont="1" applyFill="1" applyAlignment="1">
      <alignment horizontal="left"/>
    </xf>
    <xf numFmtId="164" fontId="4" fillId="0" borderId="0" xfId="0" applyNumberFormat="1" applyFont="1" applyFill="1" applyAlignment="1">
      <alignment horizontal="left"/>
    </xf>
    <xf numFmtId="43" fontId="4" fillId="0" borderId="0" xfId="1" applyFont="1" applyFill="1" applyAlignment="1">
      <alignment horizontal="right"/>
    </xf>
    <xf numFmtId="9" fontId="4" fillId="0" borderId="0" xfId="2" applyFont="1" applyFill="1" applyAlignment="1">
      <alignment horizontal="right"/>
    </xf>
    <xf numFmtId="10" fontId="4" fillId="0" borderId="0" xfId="2" applyNumberFormat="1" applyFont="1" applyFill="1" applyAlignment="1">
      <alignment horizontal="right"/>
    </xf>
    <xf numFmtId="0" fontId="4" fillId="0" borderId="0" xfId="0" applyFont="1" applyFill="1" applyAlignment="1"/>
    <xf numFmtId="0" fontId="4" fillId="4" borderId="0" xfId="0" applyNumberFormat="1" applyFont="1" applyFill="1" applyAlignment="1">
      <alignment horizontal="left"/>
    </xf>
    <xf numFmtId="164" fontId="4" fillId="4" borderId="0" xfId="0" applyNumberFormat="1" applyFont="1" applyFill="1" applyAlignment="1">
      <alignment horizontal="left"/>
    </xf>
    <xf numFmtId="165" fontId="4" fillId="4" borderId="0" xfId="0" applyNumberFormat="1" applyFont="1" applyFill="1" applyAlignment="1">
      <alignment horizontal="left"/>
    </xf>
    <xf numFmtId="43" fontId="4" fillId="4" borderId="0" xfId="1" applyFont="1" applyFill="1" applyAlignment="1">
      <alignment horizontal="right"/>
    </xf>
    <xf numFmtId="9" fontId="4" fillId="4" borderId="0" xfId="2" applyFont="1" applyFill="1" applyAlignment="1">
      <alignment horizontal="right"/>
    </xf>
    <xf numFmtId="10" fontId="4" fillId="4" borderId="0" xfId="2" applyNumberFormat="1" applyFont="1" applyFill="1" applyAlignment="1">
      <alignment horizontal="right"/>
    </xf>
    <xf numFmtId="0" fontId="4" fillId="4" borderId="0" xfId="0" applyFont="1" applyFill="1" applyAlignment="1"/>
    <xf numFmtId="0" fontId="4" fillId="0" borderId="0" xfId="10" applyFont="1" applyAlignment="1"/>
    <xf numFmtId="43" fontId="4" fillId="0" borderId="0" xfId="1" applyFont="1" applyAlignment="1"/>
    <xf numFmtId="9" fontId="4" fillId="0" borderId="0" xfId="2" applyFont="1" applyAlignment="1"/>
    <xf numFmtId="43" fontId="4" fillId="0" borderId="0" xfId="11" applyFont="1" applyAlignment="1"/>
    <xf numFmtId="166" fontId="4" fillId="0" borderId="0" xfId="1" applyNumberFormat="1" applyFont="1" applyAlignment="1"/>
    <xf numFmtId="0" fontId="4" fillId="9" borderId="0" xfId="10" applyFont="1" applyFill="1" applyAlignment="1">
      <alignment horizontal="left" vertical="top" wrapText="1"/>
    </xf>
    <xf numFmtId="1" fontId="4" fillId="0" borderId="0" xfId="0" applyNumberFormat="1" applyFont="1" applyFill="1" applyAlignment="1">
      <alignment horizontal="right"/>
    </xf>
    <xf numFmtId="166" fontId="4" fillId="0" borderId="0" xfId="1" applyNumberFormat="1" applyFont="1" applyFill="1" applyAlignment="1"/>
    <xf numFmtId="165" fontId="4" fillId="0" borderId="0" xfId="0" applyNumberFormat="1" applyFont="1" applyFill="1" applyAlignment="1">
      <alignment horizontal="left"/>
    </xf>
    <xf numFmtId="1" fontId="4" fillId="4" borderId="0" xfId="0" applyNumberFormat="1" applyFont="1" applyFill="1" applyAlignment="1">
      <alignment horizontal="right"/>
    </xf>
    <xf numFmtId="166" fontId="4" fillId="4" borderId="0" xfId="1" applyNumberFormat="1" applyFont="1" applyFill="1" applyAlignment="1"/>
    <xf numFmtId="0" fontId="3" fillId="0" borderId="0" xfId="10" applyNumberFormat="1" applyFont="1" applyFill="1" applyAlignment="1"/>
    <xf numFmtId="43" fontId="4" fillId="2" borderId="0" xfId="8" applyFont="1" applyFill="1" applyAlignment="1"/>
    <xf numFmtId="43" fontId="4" fillId="0" borderId="0" xfId="10" applyNumberFormat="1" applyFont="1" applyAlignment="1"/>
    <xf numFmtId="0" fontId="4" fillId="2" borderId="0" xfId="10" applyFont="1" applyFill="1" applyAlignment="1"/>
    <xf numFmtId="0" fontId="9" fillId="0" borderId="0" xfId="0" applyFont="1"/>
    <xf numFmtId="43" fontId="9" fillId="0" borderId="0" xfId="1" applyFont="1"/>
    <xf numFmtId="0" fontId="10" fillId="10" borderId="0" xfId="0" applyFont="1" applyFill="1" applyAlignment="1">
      <alignment horizontal="left" vertical="top" wrapText="1"/>
    </xf>
    <xf numFmtId="43" fontId="10" fillId="10" borderId="0" xfId="1" applyFont="1" applyFill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8" fillId="0" borderId="0" xfId="0" applyFont="1"/>
    <xf numFmtId="166" fontId="8" fillId="0" borderId="0" xfId="1" applyNumberFormat="1" applyFont="1"/>
    <xf numFmtId="166" fontId="0" fillId="0" borderId="0" xfId="1" applyNumberFormat="1" applyFont="1"/>
    <xf numFmtId="0" fontId="8" fillId="0" borderId="0" xfId="0" pivotButton="1" applyFont="1"/>
    <xf numFmtId="0" fontId="8" fillId="0" borderId="0" xfId="0" applyFont="1"/>
    <xf numFmtId="0" fontId="8" fillId="0" borderId="0" xfId="0" applyFont="1" applyAlignment="1">
      <alignment horizontal="left"/>
    </xf>
    <xf numFmtId="166" fontId="8" fillId="0" borderId="0" xfId="0" applyNumberFormat="1" applyFont="1"/>
    <xf numFmtId="166" fontId="8" fillId="0" borderId="0" xfId="0" pivotButton="1" applyNumberFormat="1" applyFont="1"/>
    <xf numFmtId="9" fontId="9" fillId="0" borderId="0" xfId="2" applyFont="1"/>
    <xf numFmtId="9" fontId="10" fillId="10" borderId="0" xfId="2" applyFont="1" applyFill="1" applyAlignment="1">
      <alignment horizontal="left" vertical="top" wrapText="1"/>
    </xf>
    <xf numFmtId="0" fontId="10" fillId="11" borderId="0" xfId="0" applyFont="1" applyFill="1" applyAlignment="1">
      <alignment horizontal="left" vertical="top" wrapText="1"/>
    </xf>
    <xf numFmtId="0" fontId="9" fillId="0" borderId="0" xfId="0" applyFont="1" applyAlignment="1">
      <alignment horizontal="left"/>
    </xf>
    <xf numFmtId="0" fontId="9" fillId="0" borderId="0" xfId="0" applyFont="1" applyFill="1"/>
  </cellXfs>
  <cellStyles count="37">
    <cellStyle name="Comma" xfId="1" builtinId="3"/>
    <cellStyle name="Comma 11" xfId="8" xr:uid="{00000000-0005-0000-0000-000001000000}"/>
    <cellStyle name="Comma 114" xfId="4" xr:uid="{00000000-0005-0000-0000-000002000000}"/>
    <cellStyle name="Comma 115" xfId="13" xr:uid="{00000000-0005-0000-0000-000003000000}"/>
    <cellStyle name="Comma 116" xfId="16" xr:uid="{00000000-0005-0000-0000-000004000000}"/>
    <cellStyle name="Comma 117" xfId="20" xr:uid="{00000000-0005-0000-0000-000005000000}"/>
    <cellStyle name="Comma 118" xfId="23" xr:uid="{00000000-0005-0000-0000-000006000000}"/>
    <cellStyle name="Comma 119" xfId="26" xr:uid="{00000000-0005-0000-0000-000007000000}"/>
    <cellStyle name="Comma 120" xfId="29" xr:uid="{00000000-0005-0000-0000-000008000000}"/>
    <cellStyle name="Comma 121" xfId="32" xr:uid="{00000000-0005-0000-0000-000009000000}"/>
    <cellStyle name="Comma 122" xfId="35" xr:uid="{00000000-0005-0000-0000-00000A000000}"/>
    <cellStyle name="Comma 86" xfId="11" xr:uid="{00000000-0005-0000-0000-00000B000000}"/>
    <cellStyle name="Normal" xfId="0" builtinId="0"/>
    <cellStyle name="Normal 126" xfId="3" xr:uid="{00000000-0005-0000-0000-00000D000000}"/>
    <cellStyle name="Normal 127" xfId="12" xr:uid="{00000000-0005-0000-0000-00000E000000}"/>
    <cellStyle name="Normal 128" xfId="15" xr:uid="{00000000-0005-0000-0000-00000F000000}"/>
    <cellStyle name="Normal 129" xfId="18" xr:uid="{00000000-0005-0000-0000-000010000000}"/>
    <cellStyle name="Normal 130" xfId="19" xr:uid="{00000000-0005-0000-0000-000011000000}"/>
    <cellStyle name="Normal 131" xfId="22" xr:uid="{00000000-0005-0000-0000-000012000000}"/>
    <cellStyle name="Normal 132" xfId="25" xr:uid="{00000000-0005-0000-0000-000013000000}"/>
    <cellStyle name="Normal 133" xfId="28" xr:uid="{00000000-0005-0000-0000-000014000000}"/>
    <cellStyle name="Normal 134" xfId="31" xr:uid="{00000000-0005-0000-0000-000015000000}"/>
    <cellStyle name="Normal 135" xfId="34" xr:uid="{00000000-0005-0000-0000-000016000000}"/>
    <cellStyle name="Normal 14" xfId="6" xr:uid="{00000000-0005-0000-0000-000017000000}"/>
    <cellStyle name="Normal 2 2 5" xfId="7" xr:uid="{00000000-0005-0000-0000-000018000000}"/>
    <cellStyle name="Normal 93" xfId="10" xr:uid="{00000000-0005-0000-0000-000019000000}"/>
    <cellStyle name="Percent" xfId="2" builtinId="5"/>
    <cellStyle name="Percent 112" xfId="5" xr:uid="{00000000-0005-0000-0000-00001B000000}"/>
    <cellStyle name="Percent 113" xfId="14" xr:uid="{00000000-0005-0000-0000-00001C000000}"/>
    <cellStyle name="Percent 114" xfId="17" xr:uid="{00000000-0005-0000-0000-00001D000000}"/>
    <cellStyle name="Percent 115" xfId="21" xr:uid="{00000000-0005-0000-0000-00001E000000}"/>
    <cellStyle name="Percent 116" xfId="24" xr:uid="{00000000-0005-0000-0000-00001F000000}"/>
    <cellStyle name="Percent 117" xfId="27" xr:uid="{00000000-0005-0000-0000-000020000000}"/>
    <cellStyle name="Percent 118" xfId="30" xr:uid="{00000000-0005-0000-0000-000021000000}"/>
    <cellStyle name="Percent 119" xfId="33" xr:uid="{00000000-0005-0000-0000-000022000000}"/>
    <cellStyle name="Percent 120" xfId="36" xr:uid="{00000000-0005-0000-0000-000023000000}"/>
    <cellStyle name="Percent 52" xfId="9" xr:uid="{00000000-0005-0000-0000-000024000000}"/>
  </cellStyles>
  <dxfs count="255"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font>
        <name val="Times New Roman"/>
        <family val="1"/>
      </font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lco_int/Weekly%20Finance%20Spreadsheets/Program%20Analysis/2012/1-JAN/Federal%2001-20-12/1-20%20BACKLO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"/>
      <sheetName val="Working (NEW SC)"/>
      <sheetName val="PRIOR"/>
      <sheetName val="JANUARY"/>
      <sheetName val="TBD AND FEBRUARY"/>
      <sheetName val="FUTURE"/>
      <sheetName val="Macro1"/>
    </sheetNames>
    <sheetDataSet>
      <sheetData sheetId="0"/>
      <sheetData sheetId="1"/>
      <sheetData sheetId="2"/>
      <sheetData sheetId="3"/>
      <sheetData sheetId="4"/>
      <sheetData sheetId="5"/>
      <sheetData sheetId="6">
        <row r="60">
          <cell r="A60" t="str">
            <v>Recover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enup, Molly" refreshedDate="43658.39659178241" createdVersion="6" refreshedVersion="6" minRefreshableVersion="3" recordCount="3063" xr:uid="{EE041B80-FF06-4411-BD28-C11ED7A95193}">
  <cacheSource type="worksheet">
    <worksheetSource ref="A2:N3065" sheet="Details"/>
  </cacheSource>
  <cacheFields count="14">
    <cacheField name="P&amp;L" numFmtId="0">
      <sharedItems count="24">
        <s v="Federal Air Force"/>
        <s v="Federal Defense Agencies"/>
        <s v="Federal DISA"/>
        <s v="Federal DISA ESSII"/>
        <s v="SLED East"/>
        <s v="SLED HI/Comm"/>
        <s v="Federal USMC"/>
        <s v="Federal MDA"/>
        <s v="Federal Navy"/>
        <s v="Federal USACE"/>
        <s v="SLED California"/>
        <s v="SLED Central"/>
        <s v="SLED Southwest"/>
        <s v="Federal House"/>
        <s v="SLED Northwest"/>
        <s v="SLED House"/>
        <s v="Federal SOF/SWA/Europe"/>
        <s v="Federal Army Enterprise"/>
        <s v="Federal Army Tactical"/>
        <s v="Federal Law Enforcement"/>
        <s v="Federal Scientific/Citizen Services"/>
        <s v="Federal Civilian House"/>
        <s v="Federal Healthcare"/>
        <s v="Federal Intel"/>
      </sharedItems>
    </cacheField>
    <cacheField name="Sales Channel" numFmtId="0">
      <sharedItems/>
    </cacheField>
    <cacheField name="Ship to Customer" numFmtId="0">
      <sharedItems/>
    </cacheField>
    <cacheField name="External Rep" numFmtId="0">
      <sharedItems count="95">
        <s v="Barnes, Joseph (Joe)"/>
        <s v="Elias, Mary (Robin)"/>
        <s v="Linenberger, Keith"/>
        <s v="Nash, Hayes W."/>
        <s v="Pelache, Roberto Junior"/>
        <s v="Pinon, Vincent L II (Vince)"/>
        <s v="Romero, Federico Eugene (Fred)"/>
        <s v="King, Bradley A (Brad)"/>
        <s v="Godby, Kyle R"/>
        <s v="Houser, Michael L."/>
        <s v="Brush, Gregory (Greg)"/>
        <s v="Chambers, Wesley P (Wes)"/>
        <s v="Johnson, Jonah Wesley"/>
        <s v="Morales, Michael"/>
        <s v="Watson, Frederick K (Fred)"/>
        <s v="Everhart, Brian Keith"/>
        <s v="Smith, Justin"/>
        <s v="Hockman, Joseph"/>
        <s v="Jones, Michael A"/>
        <s v="Kaufman, Adam Morris"/>
        <s v="Oglivie, Septimus"/>
        <s v="Webster, Bradley H. (Brad)"/>
        <s v="White, Michael S"/>
        <s v="McKibben, Taylor (Taylor)"/>
        <s v="Collico, Timothy P. (Tim)"/>
        <s v="Van Arsdale, Jason"/>
        <s v="Ewing, James Daniel"/>
        <s v="Hicks, Michael"/>
        <s v="Hirasuna, Miles K. A. (Alapai)"/>
        <s v="Stuckey, Evelyn Maria"/>
        <s v="Jones, Molly K"/>
        <s v="Ortbals, Matthew J. (Matt)"/>
        <s v="Hanson, Thomas (Tom)"/>
        <s v="Romero, Theresa Eleanor (Terry)"/>
        <s v="White, James T (Todd)"/>
        <s v="McKeon, William E. (Bill)"/>
        <s v="St. John, Joshua (Josh)"/>
        <s v="Ray Jr., David Franklin"/>
        <s v="McDaniel, David J"/>
        <s v="Hendee, Christopher (Chris)"/>
        <s v="Horner, Deana E."/>
        <s v="Moriarty, Michael P. (Mike)"/>
        <s v="Hagenlock, Steven E. (Steve)"/>
        <s v="DeBow, Brendan Samuel"/>
        <s v="Beavers, Bart D"/>
        <s v="-"/>
        <s v="Kimura, Terri K"/>
        <s v="Waltz, Brian D"/>
        <s v="Nashif, Adam Leslie"/>
        <s v="Campos, Roman G"/>
        <s v="Boyd, Bryan L"/>
        <s v="Harder, Bradley (Brad)"/>
        <s v="Kupstas, Justin T"/>
        <s v="McCauley, Ryan"/>
        <s v="Robson, Kyle P."/>
        <s v="Rose, Ryan T."/>
        <s v="Watson, Michael H. (Mike)"/>
        <s v="Deckard, Justin J."/>
        <s v="DeYoung, Matt James"/>
        <s v="Bergfeld, Joseph E (Joe)"/>
        <s v="Bujac, Scott"/>
        <s v="Charaipotra, Nitin H (Nick)"/>
        <s v="Dryer, Matthew (Matt)"/>
        <s v="Moles, Jeremy (Jeremy)"/>
        <s v="Williams, Jeffrey M. (Jeff)"/>
        <s v="Peterson, Robert K. (Bobby)"/>
        <s v="Cronk, Gary John"/>
        <s v="Hantman, David (David)"/>
        <s v="Matter, Timothy M (Tim)"/>
        <s v="Smith, Andrew C (Andy)"/>
        <s v="Vespa, Daniel J (Danny)"/>
        <s v="Mate, Brian R"/>
        <s v="Swann, Kenneth Stephen (Kenny)"/>
        <s v="Palliser, Timothy J"/>
        <s v="Dolan, Katherine R (Katie)"/>
        <s v="Davis, Scott E"/>
        <s v="Dinga, Linda Kirk"/>
        <s v="Franko, Lori A."/>
        <s v="Pettit, Michael Gene (Mike)"/>
        <s v="King, Travis D"/>
        <s v="Mong, Jeffrey J (Jeff)"/>
        <s v="Pollock, Benjamin D"/>
        <s v="Fields, Jonathan D (Jay)"/>
        <s v="Dick, Kyle Bishop"/>
        <s v="Grover, Vaneet K (Vinny)"/>
        <s v="Pearson, Kevin P"/>
        <s v="Fairley, Heather C"/>
        <s v="Rooney, Sean"/>
        <s v="Van Ginkel, Danielle (Danielle)"/>
        <s v="Hoffman, Phillip D"/>
        <s v="Goltz, Laura L"/>
        <s v="Miles, Laura Lee (Laura)"/>
        <s v="Thompson, Kimberly Rene (Kim)"/>
        <s v="Moran, Francis (Fran)"/>
        <s v="Conroy, Courtney"/>
      </sharedItems>
    </cacheField>
    <cacheField name="Order Number" numFmtId="0">
      <sharedItems containsMixedTypes="1" containsNumber="1" containsInteger="1" minValue="1171696" maxValue="8524782"/>
    </cacheField>
    <cacheField name="Customer PO" numFmtId="0">
      <sharedItems containsMixedTypes="1" containsNumber="1" containsInteger="1" minValue="16940" maxValue="30108581"/>
    </cacheField>
    <cacheField name="Org Code" numFmtId="0">
      <sharedItems/>
    </cacheField>
    <cacheField name="Revenue" numFmtId="43">
      <sharedItems containsSemiMixedTypes="0" containsString="0" containsNumber="1" minValue="-875941.8" maxValue="8665000"/>
    </cacheField>
    <cacheField name="Cost" numFmtId="43">
      <sharedItems containsSemiMixedTypes="0" containsString="0" containsNumber="1" minValue="-790975.45" maxValue="8224044.5"/>
    </cacheField>
    <cacheField name="GP" numFmtId="43">
      <sharedItems containsSemiMixedTypes="0" containsString="0" containsNumber="1" minValue="-252585.85" maxValue="1096064.5999999996"/>
    </cacheField>
    <cacheField name="GP %" numFmtId="9">
      <sharedItems containsMixedTypes="1" containsNumber="1" minValue="-96.547619047619051" maxValue="1"/>
    </cacheField>
    <cacheField name="WWT PO Number" numFmtId="0">
      <sharedItems/>
    </cacheField>
    <cacheField name="Ship Period" numFmtId="0">
      <sharedItems count="6">
        <s v="Shipped"/>
        <s v="July"/>
        <s v="August"/>
        <s v="TBD"/>
        <s v="Prior"/>
        <s v="Future"/>
      </sharedItems>
    </cacheField>
    <cacheField name="Month" numFmtId="0">
      <sharedItems containsBlank="1" count="34">
        <m/>
        <s v="TBD"/>
        <s v="JUN-19"/>
        <s v="MAY-19"/>
        <s v="MAR-19"/>
        <s v="2017 &amp; Prior"/>
        <s v="JAN-19"/>
        <s v="MAR-18"/>
        <s v="MAY-18"/>
        <s v="DEC-18"/>
        <s v="OCT-18"/>
        <s v="APR-19"/>
        <s v="NOV-18"/>
        <s v="FEB-19"/>
        <s v="SEP-18"/>
        <s v="MAR-20"/>
        <s v="NOV-19"/>
        <s v="DEC-19"/>
        <s v="SEP-19"/>
        <s v="OCT-19"/>
        <s v="FEB-20"/>
        <s v="SEP-20"/>
        <s v="JAN-20"/>
        <s v="JUN-20"/>
        <s v="MAY-20"/>
        <s v="APR-18"/>
        <s v="JAN-18"/>
        <s v="JUN-18"/>
        <s v="JUL-18"/>
        <s v="AUG-18"/>
        <s v="FEB-18"/>
        <s v="DEC-20"/>
        <s v="APR-20"/>
        <s v="OCT-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63">
  <r>
    <x v="0"/>
    <s v="Federal Air Force - Barnes"/>
    <s v="Raytheon Company"/>
    <x v="0"/>
    <s v="8206977"/>
    <s v="00060"/>
    <s v="04"/>
    <n v="550"/>
    <n v="500"/>
    <n v="50"/>
    <n v="9.0909090909090912E-2"/>
    <s v="3481212"/>
    <x v="0"/>
    <x v="0"/>
  </r>
  <r>
    <x v="0"/>
    <s v="Federal Air Force - Barnes"/>
    <s v="SMS Data products Group, Inc."/>
    <x v="0"/>
    <s v="8105750"/>
    <s v="023033"/>
    <s v="04"/>
    <n v="1000"/>
    <n v="1000"/>
    <n v="0"/>
    <n v="0"/>
    <s v="3442833"/>
    <x v="0"/>
    <x v="0"/>
  </r>
  <r>
    <x v="0"/>
    <s v="Federal Air Force - Barnes"/>
    <s v="Lockheed Martin"/>
    <x v="0"/>
    <s v="8514335"/>
    <s v="4104170139"/>
    <s v="04"/>
    <n v="110190"/>
    <n v="100170"/>
    <n v="10020"/>
    <n v="9.0933841546419814E-2"/>
    <s v="3574109"/>
    <x v="0"/>
    <x v="0"/>
  </r>
  <r>
    <x v="0"/>
    <s v="Federal Air Force - Barnes"/>
    <s v="Maxwell Air Force Base"/>
    <x v="0"/>
    <s v="8394694"/>
    <s v="CC225906"/>
    <s v="04"/>
    <n v="1005.2"/>
    <n v="897.5"/>
    <n v="107.70000000000005"/>
    <n v="0.10714285714285718"/>
    <s v="3538644"/>
    <x v="0"/>
    <x v="0"/>
  </r>
  <r>
    <x v="0"/>
    <s v="Federal Air Force - Barnes"/>
    <s v="Hanscom Air Force Base"/>
    <x v="0"/>
    <s v="8510831"/>
    <s v="CC230911"/>
    <s v="04"/>
    <n v="0"/>
    <n v="0"/>
    <n v="0"/>
    <e v="#DIV/0!"/>
    <s v="3572391"/>
    <x v="0"/>
    <x v="0"/>
  </r>
  <r>
    <x v="0"/>
    <s v="Federal Air Force - Barnes"/>
    <s v="Hanscom Air Force Base"/>
    <x v="0"/>
    <s v="8510831"/>
    <s v="CC230911"/>
    <s v="04"/>
    <n v="11762.24"/>
    <n v="9874"/>
    <n v="1888.2399999999998"/>
    <n v="0.16053404793644746"/>
    <s v="3572391"/>
    <x v="0"/>
    <x v="0"/>
  </r>
  <r>
    <x v="0"/>
    <s v="Federal Air Force - Barnes"/>
    <s v="Maxwell Air Force Base"/>
    <x v="0"/>
    <s v="8505506"/>
    <s v="FA330019FA022"/>
    <s v="04"/>
    <n v="496.5"/>
    <n v="451.36"/>
    <n v="45.139999999999986"/>
    <n v="9.0916414904330278E-2"/>
    <s v="3571072"/>
    <x v="0"/>
    <x v="0"/>
  </r>
  <r>
    <x v="0"/>
    <s v="Federal Air Force - Barnes"/>
    <s v="Maxwell Air Force Base"/>
    <x v="0"/>
    <s v="8505506"/>
    <s v="FA330019FA022"/>
    <s v="04"/>
    <n v="2228.8000000000002"/>
    <n v="1990"/>
    <n v="238.80000000000018"/>
    <n v="0.10714285714285722"/>
    <s v="3571071"/>
    <x v="0"/>
    <x v="0"/>
  </r>
  <r>
    <x v="0"/>
    <s v="Federal Air Force - Barnes"/>
    <s v="Maxwell Air Force Base"/>
    <x v="0"/>
    <s v="8505506"/>
    <s v="FA330019FA022"/>
    <s v="04"/>
    <n v="21252"/>
    <n v="18975"/>
    <n v="2277"/>
    <n v="0.10714285714285714"/>
    <s v="3571071"/>
    <x v="0"/>
    <x v="0"/>
  </r>
  <r>
    <x v="0"/>
    <s v="Federal Air Force - Barnes"/>
    <s v="Hanscom Air Force Base"/>
    <x v="0"/>
    <s v="8467867"/>
    <s v="FA8726-19-F-0111"/>
    <s v="04"/>
    <n v="0"/>
    <n v="0"/>
    <n v="0"/>
    <e v="#DIV/0!"/>
    <s v="3560830"/>
    <x v="0"/>
    <x v="0"/>
  </r>
  <r>
    <x v="0"/>
    <s v="Federal Air Force - House"/>
    <s v="Shaw Air Force Base"/>
    <x v="1"/>
    <s v="8486299"/>
    <s v="47QFSA18F0076"/>
    <s v="04"/>
    <n v="757529.72"/>
    <n v="700315.5"/>
    <n v="57214.219999999972"/>
    <n v="7.5527360167466404E-2"/>
    <s v="3568769"/>
    <x v="0"/>
    <x v="0"/>
  </r>
  <r>
    <x v="0"/>
    <s v="Federal Air Force - House"/>
    <s v="AT&amp;T"/>
    <x v="1"/>
    <s v="8399048"/>
    <s v="PO1145186"/>
    <s v="04"/>
    <n v="666.22"/>
    <n v="634.5"/>
    <n v="31.720000000000027"/>
    <n v="4.7611899972981937E-2"/>
    <s v="3539550"/>
    <x v="0"/>
    <x v="0"/>
  </r>
  <r>
    <x v="0"/>
    <s v="Federal Air Force - House"/>
    <s v="AT&amp;T"/>
    <x v="1"/>
    <s v="8399060"/>
    <s v="PO1145187"/>
    <s v="04"/>
    <n v="667"/>
    <n v="634.5"/>
    <n v="32.5"/>
    <n v="4.8725637181409293E-2"/>
    <s v="3539552"/>
    <x v="0"/>
    <x v="0"/>
  </r>
  <r>
    <x v="0"/>
    <s v="Federal Air Force - House"/>
    <s v="AT&amp;T"/>
    <x v="1"/>
    <s v="8399064"/>
    <s v="PO1145657"/>
    <s v="04"/>
    <n v="23.9"/>
    <n v="22.54"/>
    <n v="1.3599999999999994"/>
    <n v="5.690376569037655E-2"/>
    <s v="3539553"/>
    <x v="0"/>
    <x v="0"/>
  </r>
  <r>
    <x v="0"/>
    <s v="Federal Air Force - House"/>
    <s v="AT&amp;T"/>
    <x v="1"/>
    <s v="8399059"/>
    <s v="PO1145658"/>
    <s v="04"/>
    <n v="11.95"/>
    <n v="11.27"/>
    <n v="0.67999999999999972"/>
    <n v="5.690376569037655E-2"/>
    <s v="3539558"/>
    <x v="0"/>
    <x v="0"/>
  </r>
  <r>
    <x v="0"/>
    <s v="Federal Air Force - House"/>
    <s v="AT&amp;T"/>
    <x v="1"/>
    <s v="8408472"/>
    <s v="PO1146149"/>
    <s v="04"/>
    <n v="35.85"/>
    <n v="33.81"/>
    <n v="2.0399999999999991"/>
    <n v="5.6903765690376543E-2"/>
    <s v="3545271"/>
    <x v="0"/>
    <x v="0"/>
  </r>
  <r>
    <x v="0"/>
    <s v="Federal Air Force - House"/>
    <s v="AT&amp;T"/>
    <x v="1"/>
    <s v="8449446"/>
    <s v="PO1147223"/>
    <s v="04"/>
    <n v="2887.18"/>
    <n v="2749.7"/>
    <n v="137.48000000000002"/>
    <n v="4.7617398291758747E-2"/>
    <s v="3556782"/>
    <x v="0"/>
    <x v="0"/>
  </r>
  <r>
    <x v="0"/>
    <s v="Federal Air Force – Linenberger"/>
    <s v="Lackland Air Force Base"/>
    <x v="2"/>
    <s v="7451653"/>
    <s v="7500016876"/>
    <s v="04"/>
    <n v="11088"/>
    <n v="9240"/>
    <n v="1848"/>
    <n v="0.16666666666666666"/>
    <s v="3227931"/>
    <x v="0"/>
    <x v="0"/>
  </r>
  <r>
    <x v="0"/>
    <s v="Federal Air Force - Nash"/>
    <s v="Peterson Air Force Base"/>
    <x v="3"/>
    <s v="8490413"/>
    <s v="FA251719FA064"/>
    <s v="04"/>
    <n v="2240"/>
    <n v="2000"/>
    <n v="240"/>
    <n v="0.10714285714285714"/>
    <s v="3566696"/>
    <x v="0"/>
    <x v="0"/>
  </r>
  <r>
    <x v="0"/>
    <s v="Federal Air Force - Nash"/>
    <s v="Peterson Air Force Base"/>
    <x v="3"/>
    <s v="8490413"/>
    <s v="FA251719FA064"/>
    <s v="04"/>
    <n v="0"/>
    <n v="0"/>
    <n v="0"/>
    <e v="#DIV/0!"/>
    <s v="3566696"/>
    <x v="0"/>
    <x v="0"/>
  </r>
  <r>
    <x v="0"/>
    <s v="Federal Air Force - Nash"/>
    <s v="Peterson Air Force Base"/>
    <x v="3"/>
    <s v="8490413"/>
    <s v="FA251719FA064"/>
    <s v="04"/>
    <n v="87707.16"/>
    <n v="78310"/>
    <n v="9397.1600000000035"/>
    <n v="0.10714244994365343"/>
    <s v="3566696"/>
    <x v="0"/>
    <x v="0"/>
  </r>
  <r>
    <x v="0"/>
    <s v="Federal Air Force - Nash"/>
    <s v="Peterson Air Force Base"/>
    <x v="3"/>
    <s v="8490413"/>
    <s v="FA251719FA064"/>
    <s v="04"/>
    <n v="14593.6"/>
    <n v="13030"/>
    <n v="1563.6000000000004"/>
    <n v="0.10714285714285716"/>
    <s v="3566696"/>
    <x v="0"/>
    <x v="0"/>
  </r>
  <r>
    <x v="0"/>
    <s v="Federal Air Force - Nash"/>
    <s v="LOS ANGELES AFB"/>
    <x v="3"/>
    <s v="8486666"/>
    <s v="FA281619FA027"/>
    <s v="04"/>
    <n v="127646.39999999999"/>
    <n v="91176"/>
    <n v="36470.399999999994"/>
    <n v="0.2857142857142857"/>
    <s v="3566000"/>
    <x v="0"/>
    <x v="0"/>
  </r>
  <r>
    <x v="0"/>
    <s v="Federal Air Force - Nash"/>
    <s v="Luke Air Force Base"/>
    <x v="3"/>
    <s v="8514708"/>
    <s v="FA488719FA116"/>
    <s v="04"/>
    <n v="14742"/>
    <n v="14364"/>
    <n v="378"/>
    <n v="2.564102564102564E-2"/>
    <s v="3574215"/>
    <x v="0"/>
    <x v="0"/>
  </r>
  <r>
    <x v="0"/>
    <s v="Federal Air Force - Nash"/>
    <s v="Scientific Applications &amp; Research Associates, Inc."/>
    <x v="3"/>
    <s v="8464899"/>
    <s v="SARA19-35311"/>
    <s v="04"/>
    <n v="0"/>
    <n v="0"/>
    <n v="0"/>
    <e v="#DIV/0!"/>
    <s v="3561963"/>
    <x v="0"/>
    <x v="0"/>
  </r>
  <r>
    <x v="0"/>
    <s v="Federal Air Force - Nash"/>
    <s v="Scientific Applications &amp; Research Associates, Inc."/>
    <x v="3"/>
    <s v="8464899"/>
    <s v="SARA19-35311"/>
    <s v="04"/>
    <n v="42009.56"/>
    <n v="37317.760000000002"/>
    <n v="4691.7999999999956"/>
    <n v="0.11168410238050568"/>
    <s v="3561963"/>
    <x v="0"/>
    <x v="0"/>
  </r>
  <r>
    <x v="0"/>
    <s v="Federal Air Force - Nash"/>
    <s v="Scientific Applications &amp; Research Associates, Inc."/>
    <x v="3"/>
    <s v="8464899"/>
    <s v="SARA19-35311"/>
    <s v="04"/>
    <n v="11513.6"/>
    <n v="9650"/>
    <n v="1863.6000000000004"/>
    <n v="0.161860755975542"/>
    <s v="3561963"/>
    <x v="0"/>
    <x v="0"/>
  </r>
  <r>
    <x v="0"/>
    <s v="Federal Air Force - Nash"/>
    <s v="Scientific Applications &amp; Research Associates, Inc."/>
    <x v="3"/>
    <s v="8464899"/>
    <s v="SARA19-35311"/>
    <s v="04"/>
    <n v="28684.74"/>
    <n v="22679.8"/>
    <n v="6004.9400000000023"/>
    <n v="0.20934266791332262"/>
    <s v="3561963"/>
    <x v="0"/>
    <x v="0"/>
  </r>
  <r>
    <x v="0"/>
    <s v="Federal Air Force - Nash"/>
    <s v="Scientific Applications &amp; Research Associates, Inc."/>
    <x v="3"/>
    <s v="8464899"/>
    <s v="SARA19-35311"/>
    <s v="04"/>
    <n v="7732.65"/>
    <n v="6499.35"/>
    <n v="1233.2999999999993"/>
    <n v="0.15949254136680172"/>
    <s v="3561961"/>
    <x v="0"/>
    <x v="0"/>
  </r>
  <r>
    <x v="0"/>
    <s v="Federal Air Force - Nash"/>
    <s v="Scientific Applications &amp; Research Associates, Inc."/>
    <x v="3"/>
    <s v="8464899"/>
    <s v="SARA19-35311"/>
    <s v="04"/>
    <n v="900.26"/>
    <n v="802.3"/>
    <n v="97.960000000000036"/>
    <n v="0.10881300957501171"/>
    <s v="3561962"/>
    <x v="0"/>
    <x v="0"/>
  </r>
  <r>
    <x v="0"/>
    <s v="Federal Air Force - Nash"/>
    <s v="Scientific Applications &amp; Research Associates, Inc."/>
    <x v="3"/>
    <s v="8464899"/>
    <s v="SARA19-35311"/>
    <s v="04"/>
    <n v="2363.6999999999998"/>
    <n v="2152.1999999999998"/>
    <n v="211.5"/>
    <n v="8.9478360197994683E-2"/>
    <s v="3561963"/>
    <x v="0"/>
    <x v="0"/>
  </r>
  <r>
    <x v="0"/>
    <s v="Federal Air Force - Nash"/>
    <s v="Scientific Applications &amp; Research Associates, Inc."/>
    <x v="3"/>
    <s v="8464735"/>
    <s v="SARA19-35314"/>
    <s v="04"/>
    <n v="19921.28"/>
    <n v="17361.48"/>
    <n v="2559.7999999999993"/>
    <n v="0.12849575930863877"/>
    <s v="3561960"/>
    <x v="0"/>
    <x v="0"/>
  </r>
  <r>
    <x v="0"/>
    <s v="Federal Air Force - Nash"/>
    <s v="Scientific Applications &amp; Research Associates, Inc."/>
    <x v="3"/>
    <s v="8464735"/>
    <s v="SARA19-35314"/>
    <s v="04"/>
    <n v="7768"/>
    <n v="6582.12"/>
    <n v="1185.8800000000001"/>
    <n v="0.15266220391349125"/>
    <s v="3561960"/>
    <x v="0"/>
    <x v="0"/>
  </r>
  <r>
    <x v="0"/>
    <s v="Federal Air Force - Nash"/>
    <s v="Scientific Applications &amp; Research Associates, Inc."/>
    <x v="3"/>
    <s v="8464735"/>
    <s v="SARA19-35314"/>
    <s v="04"/>
    <n v="1180.32"/>
    <n v="1074.1099999999999"/>
    <n v="106.21000000000004"/>
    <n v="8.9984072116036359E-2"/>
    <s v="3561967"/>
    <x v="0"/>
    <x v="0"/>
  </r>
  <r>
    <x v="0"/>
    <s v="Federal Air Force - Nash"/>
    <s v="Scientific Applications &amp; Research Associates, Inc."/>
    <x v="3"/>
    <s v="8464735"/>
    <s v="SARA19-35314"/>
    <s v="04"/>
    <n v="10507.54"/>
    <n v="9393.82"/>
    <n v="1113.7200000000012"/>
    <n v="0.10599245874867011"/>
    <s v="3561960"/>
    <x v="0"/>
    <x v="0"/>
  </r>
  <r>
    <x v="0"/>
    <s v="Federal Air Force - Nash"/>
    <s v="Scientific Applications &amp; Research Associates, Inc."/>
    <x v="3"/>
    <s v="8464735"/>
    <s v="SARA19-35314"/>
    <s v="04"/>
    <n v="6983.76"/>
    <n v="6169.92"/>
    <n v="813.84000000000015"/>
    <n v="0.1165332141998007"/>
    <s v="3561960"/>
    <x v="0"/>
    <x v="0"/>
  </r>
  <r>
    <x v="0"/>
    <s v="Federal Air Force - Pelache"/>
    <s v="Bowhead Operations &amp; Maintenance Solutions, LLC"/>
    <x v="4"/>
    <s v="8507764"/>
    <s v="070120191"/>
    <s v="04"/>
    <n v="3176.3"/>
    <n v="2833.2"/>
    <n v="343.10000000000036"/>
    <n v="0.10801876397065779"/>
    <s v="3571621"/>
    <x v="0"/>
    <x v="0"/>
  </r>
  <r>
    <x v="0"/>
    <s v="Federal Air Force - Pelache"/>
    <s v="Fort Sill"/>
    <x v="4"/>
    <s v="8508281"/>
    <s v="5004511"/>
    <s v="04"/>
    <n v="1467.54"/>
    <n v="1440.82"/>
    <n v="26.720000000000027"/>
    <n v="1.8207340174714166E-2"/>
    <s v="3571770"/>
    <x v="0"/>
    <x v="0"/>
  </r>
  <r>
    <x v="0"/>
    <s v="Federal Air Force - Pelache"/>
    <s v="JT4, LLC"/>
    <x v="4"/>
    <s v="8245990"/>
    <s v="5019HT0246"/>
    <s v="04"/>
    <n v="14368.4"/>
    <n v="13950"/>
    <n v="418.39999999999964"/>
    <n v="2.9119456585284351E-2"/>
    <s v="3493060"/>
    <x v="0"/>
    <x v="0"/>
  </r>
  <r>
    <x v="0"/>
    <s v="Federal Air Force - Pelache"/>
    <s v="JT4, LLC"/>
    <x v="4"/>
    <s v="8245990"/>
    <s v="5019HT0246"/>
    <s v="04"/>
    <n v="33454.42"/>
    <n v="32480.25"/>
    <n v="974.16999999999825"/>
    <n v="2.9119321153976016E-2"/>
    <s v="3493060"/>
    <x v="0"/>
    <x v="0"/>
  </r>
  <r>
    <x v="0"/>
    <s v="Federal Air Force - Pelache"/>
    <s v="Barksdale Air Force Base"/>
    <x v="4"/>
    <s v="8473350"/>
    <s v="CC227486"/>
    <s v="04"/>
    <n v="17908.8"/>
    <n v="15990"/>
    <n v="1918.7999999999993"/>
    <n v="0.10714285714285711"/>
    <s v="3562292"/>
    <x v="0"/>
    <x v="0"/>
  </r>
  <r>
    <x v="0"/>
    <s v="Federal Air Force - Pelache"/>
    <s v="Lackland Air Force Base"/>
    <x v="4"/>
    <s v="8456527"/>
    <s v="TECO28362A"/>
    <s v="04"/>
    <n v="8453.57"/>
    <n v="7480.98"/>
    <n v="972.59000000000015"/>
    <n v="0.1150508010225266"/>
    <s v="3558047"/>
    <x v="0"/>
    <x v="0"/>
  </r>
  <r>
    <x v="0"/>
    <s v="Federal Air Force - Pelache"/>
    <s v="Lackland Air Force Base"/>
    <x v="4"/>
    <s v="8456527"/>
    <s v="TECO28362A"/>
    <s v="04"/>
    <n v="48860.21"/>
    <n v="43239.040000000001"/>
    <n v="5621.1699999999983"/>
    <n v="0.11504596480449017"/>
    <s v="3558047"/>
    <x v="0"/>
    <x v="0"/>
  </r>
  <r>
    <x v="0"/>
    <s v="Federal Air Force - Pelache"/>
    <s v="Lackland Air Force Base"/>
    <x v="4"/>
    <s v="8456527"/>
    <s v="TECO28362A"/>
    <s v="04"/>
    <n v="38769.699999999997"/>
    <n v="34308.379999999997"/>
    <n v="4461.32"/>
    <n v="0.1150723374181384"/>
    <s v="3558047"/>
    <x v="0"/>
    <x v="0"/>
  </r>
  <r>
    <x v="0"/>
    <s v="Federal Air Force - Pelache"/>
    <s v="Lackland Air Force Base"/>
    <x v="4"/>
    <s v="8456527"/>
    <s v="TECO28362A"/>
    <s v="04"/>
    <n v="70626.960000000006"/>
    <n v="62500.08"/>
    <n v="8126.8800000000047"/>
    <n v="0.11506767387411272"/>
    <s v="3558047"/>
    <x v="0"/>
    <x v="0"/>
  </r>
  <r>
    <x v="0"/>
    <s v="Federal Air Force - Pelache"/>
    <s v="Lackland Air Force Base"/>
    <x v="4"/>
    <s v="8456527"/>
    <s v="TECO28362A"/>
    <s v="04"/>
    <n v="5028.12"/>
    <n v="4449.84"/>
    <n v="578.27999999999975"/>
    <n v="0.11500918832486093"/>
    <s v="3558314"/>
    <x v="0"/>
    <x v="0"/>
  </r>
  <r>
    <x v="0"/>
    <s v="Federal Air Force - Pinon"/>
    <s v="Tinker Air Force Base"/>
    <x v="5"/>
    <s v="8514035"/>
    <s v="2019-00753"/>
    <s v="04"/>
    <n v="565.5"/>
    <n v="487.5"/>
    <n v="78"/>
    <n v="0.13793103448275862"/>
    <s v="3573990"/>
    <x v="0"/>
    <x v="0"/>
  </r>
  <r>
    <x v="0"/>
    <s v="Federal Air Force - Pinon"/>
    <s v="Tinker Air Force Base"/>
    <x v="5"/>
    <s v="8514035"/>
    <s v="2019-00753"/>
    <s v="04"/>
    <n v="1070.0999999999999"/>
    <n v="922.5"/>
    <n v="147.59999999999991"/>
    <n v="0.13793103448275854"/>
    <s v="3573990"/>
    <x v="0"/>
    <x v="0"/>
  </r>
  <r>
    <x v="0"/>
    <s v="Federal Air Force - Pinon"/>
    <s v="Tinker Air Force Base"/>
    <x v="5"/>
    <s v="8514035"/>
    <s v="2019-00753"/>
    <s v="04"/>
    <n v="0"/>
    <n v="0"/>
    <n v="0"/>
    <e v="#DIV/0!"/>
    <s v="3573990"/>
    <x v="0"/>
    <x v="0"/>
  </r>
  <r>
    <x v="0"/>
    <s v="Federal Air Force - Pinon"/>
    <s v="Tinker Air Force Base"/>
    <x v="5"/>
    <s v="8514074"/>
    <s v="2019-00935"/>
    <s v="04"/>
    <n v="713.4"/>
    <n v="615"/>
    <n v="98.399999999999977"/>
    <n v="0.13793103448275859"/>
    <s v="3573985"/>
    <x v="0"/>
    <x v="0"/>
  </r>
  <r>
    <x v="0"/>
    <s v="Federal Air Force - Pinon"/>
    <s v="Tinker Air Force Base"/>
    <x v="5"/>
    <s v="8514074"/>
    <s v="2019-00935"/>
    <s v="04"/>
    <n v="107.96"/>
    <n v="84.68"/>
    <n v="23.279999999999987"/>
    <n v="0.21563542052612067"/>
    <s v="3573986"/>
    <x v="0"/>
    <x v="0"/>
  </r>
  <r>
    <x v="0"/>
    <s v="Federal Air Force - Pinon"/>
    <s v="Tinker Air Force Base"/>
    <x v="5"/>
    <s v="8514074"/>
    <s v="2019-00935"/>
    <s v="04"/>
    <n v="0"/>
    <n v="0"/>
    <n v="0"/>
    <e v="#DIV/0!"/>
    <s v="3573985"/>
    <x v="0"/>
    <x v="0"/>
  </r>
  <r>
    <x v="0"/>
    <s v="Federal Air Force - Pinon"/>
    <s v="Tinker Air Force Base"/>
    <x v="5"/>
    <s v="8514074"/>
    <s v="2019-00935"/>
    <s v="04"/>
    <n v="377"/>
    <n v="325"/>
    <n v="52"/>
    <n v="0.13793103448275862"/>
    <s v="3573985"/>
    <x v="0"/>
    <x v="0"/>
  </r>
  <r>
    <x v="0"/>
    <s v="Federal Air Force - Pinon"/>
    <s v="Tinker Air Force Base"/>
    <x v="5"/>
    <s v="8514061"/>
    <s v="2019-01305"/>
    <s v="04"/>
    <n v="154.49"/>
    <n v="132.75"/>
    <n v="21.740000000000009"/>
    <n v="0.14072108227069718"/>
    <s v="3573995"/>
    <x v="0"/>
    <x v="0"/>
  </r>
  <r>
    <x v="0"/>
    <s v="Federal Air Force - Pinon"/>
    <s v="Tinker Air Force Base"/>
    <x v="5"/>
    <s v="8514061"/>
    <s v="2019-01305"/>
    <s v="04"/>
    <n v="0"/>
    <n v="0"/>
    <n v="0"/>
    <e v="#DIV/0!"/>
    <s v="3573995"/>
    <x v="0"/>
    <x v="0"/>
  </r>
  <r>
    <x v="0"/>
    <s v="Federal Air Force - Pinon"/>
    <s v="MidAtlantic Broadband Hospitality Services"/>
    <x v="5"/>
    <s v="8501890"/>
    <s v="262701"/>
    <s v="04"/>
    <n v="0"/>
    <n v="0"/>
    <n v="0"/>
    <e v="#DIV/0!"/>
    <s v="3570984"/>
    <x v="0"/>
    <x v="0"/>
  </r>
  <r>
    <x v="0"/>
    <s v="Federal Air Force - Pinon"/>
    <s v="MidAtlantic Broadband Hospitality Services"/>
    <x v="5"/>
    <s v="8501890"/>
    <s v="262701"/>
    <s v="04"/>
    <n v="22018.5"/>
    <n v="20387.5"/>
    <n v="1631"/>
    <n v="7.407407407407407E-2"/>
    <s v="3570984"/>
    <x v="0"/>
    <x v="0"/>
  </r>
  <r>
    <x v="0"/>
    <s v="Federal Air Force - Pinon"/>
    <s v="MidAtlantic Broadband Hospitality Services"/>
    <x v="5"/>
    <s v="8501890"/>
    <s v="262702"/>
    <s v="04"/>
    <n v="4168.78"/>
    <n v="4060.5"/>
    <n v="108.27999999999975"/>
    <n v="2.5974025974025913E-2"/>
    <s v="3570984"/>
    <x v="0"/>
    <x v="0"/>
  </r>
  <r>
    <x v="0"/>
    <s v="Federal Air Force - Pinon"/>
    <s v="MidAtlantic Broadband Hospitality Services"/>
    <x v="5"/>
    <s v="8501890"/>
    <s v="262702"/>
    <s v="04"/>
    <n v="0"/>
    <n v="0"/>
    <n v="0"/>
    <e v="#DIV/0!"/>
    <s v="3570984"/>
    <x v="0"/>
    <x v="0"/>
  </r>
  <r>
    <x v="0"/>
    <s v="Federal Air Force - Pinon"/>
    <s v="MidAtlantic Broadband Hospitality Services"/>
    <x v="5"/>
    <s v="8501870"/>
    <s v="265701"/>
    <s v="04"/>
    <n v="10999.45"/>
    <n v="10713.75"/>
    <n v="285.70000000000073"/>
    <n v="2.5974025974026038E-2"/>
    <s v="3570993"/>
    <x v="0"/>
    <x v="0"/>
  </r>
  <r>
    <x v="0"/>
    <s v="Federal Air Force - Pinon"/>
    <s v="MidAtlantic Broadband Hospitality Services"/>
    <x v="5"/>
    <s v="8501870"/>
    <s v="265701"/>
    <s v="04"/>
    <n v="0"/>
    <n v="0"/>
    <n v="0"/>
    <e v="#DIV/0!"/>
    <s v="3570993"/>
    <x v="0"/>
    <x v="0"/>
  </r>
  <r>
    <x v="0"/>
    <s v="Federal Air Force - Pinon"/>
    <s v="MidAtlantic Broadband Hospitality Services"/>
    <x v="5"/>
    <s v="8501895"/>
    <s v="266001"/>
    <s v="04"/>
    <n v="0"/>
    <n v="0"/>
    <n v="0"/>
    <e v="#DIV/0!"/>
    <s v="3570985"/>
    <x v="0"/>
    <x v="0"/>
  </r>
  <r>
    <x v="0"/>
    <s v="Federal Air Force - Pinon"/>
    <s v="MidAtlantic Broadband Hospitality Services"/>
    <x v="5"/>
    <s v="8501895"/>
    <s v="266001"/>
    <s v="04"/>
    <n v="25878.42"/>
    <n v="23961.5"/>
    <n v="1916.9199999999983"/>
    <n v="7.4074074074074014E-2"/>
    <s v="3570985"/>
    <x v="0"/>
    <x v="0"/>
  </r>
  <r>
    <x v="0"/>
    <s v="Federal Air Force - Pinon"/>
    <s v="MidAtlantic Broadband Hospitality Services"/>
    <x v="5"/>
    <s v="8501895"/>
    <s v="266002"/>
    <s v="04"/>
    <n v="0"/>
    <n v="0"/>
    <n v="0"/>
    <e v="#DIV/0!"/>
    <s v="3570985"/>
    <x v="0"/>
    <x v="0"/>
  </r>
  <r>
    <x v="0"/>
    <s v="Federal Air Force - Pinon"/>
    <s v="MidAtlantic Broadband Hospitality Services"/>
    <x v="5"/>
    <s v="8501895"/>
    <s v="266002"/>
    <s v="04"/>
    <n v="13232.45"/>
    <n v="12888.75"/>
    <n v="343.70000000000073"/>
    <n v="2.5974025974026028E-2"/>
    <s v="3570985"/>
    <x v="0"/>
    <x v="0"/>
  </r>
  <r>
    <x v="0"/>
    <s v="Federal Air Force - Pinon"/>
    <s v="MidAtlantic Broadband Hospitality Services"/>
    <x v="5"/>
    <s v="8443468"/>
    <s v="267101"/>
    <s v="04"/>
    <n v="0"/>
    <n v="0"/>
    <n v="0"/>
    <e v="#DIV/0!"/>
    <s v="3555561"/>
    <x v="0"/>
    <x v="0"/>
  </r>
  <r>
    <x v="0"/>
    <s v="Federal Air Force - Pinon"/>
    <s v="MidAtlantic Broadband Hospitality Services"/>
    <x v="5"/>
    <s v="8443468"/>
    <s v="267101"/>
    <s v="04"/>
    <n v="2867.4"/>
    <n v="2442.6"/>
    <n v="424.80000000000018"/>
    <n v="0.1481481481481482"/>
    <s v="3555561"/>
    <x v="0"/>
    <x v="0"/>
  </r>
  <r>
    <x v="0"/>
    <s v="Federal Air Force - Pinon"/>
    <s v="USSTRATCOM"/>
    <x v="5"/>
    <s v="1832214"/>
    <s v="8900044188"/>
    <s v="04"/>
    <n v="-30552.5"/>
    <n v="-30250"/>
    <n v="-302.5"/>
    <n v="9.9009900990099011E-3"/>
    <s v="-"/>
    <x v="0"/>
    <x v="0"/>
  </r>
  <r>
    <x v="0"/>
    <s v="Federal Air Force - Pinon"/>
    <s v="Tinker Air Force Base"/>
    <x v="5"/>
    <s v="8513961"/>
    <s v="CC231578"/>
    <s v="04"/>
    <n v="1051.6500000000001"/>
    <n v="922.5"/>
    <n v="129.15000000000009"/>
    <n v="0.12280701754385973"/>
    <s v="3573971"/>
    <x v="0"/>
    <x v="0"/>
  </r>
  <r>
    <x v="0"/>
    <s v="Federal Air Force - Pinon"/>
    <s v="Tinker Air Force Base"/>
    <x v="5"/>
    <s v="8513961"/>
    <s v="CC231578"/>
    <s v="04"/>
    <n v="0"/>
    <n v="0"/>
    <n v="0"/>
    <e v="#DIV/0!"/>
    <s v="3573971"/>
    <x v="0"/>
    <x v="0"/>
  </r>
  <r>
    <x v="0"/>
    <s v="Federal Air Force - Pinon"/>
    <s v="Tinker Air Force Base"/>
    <x v="5"/>
    <s v="8513961"/>
    <s v="CC231578"/>
    <s v="04"/>
    <n v="555.75"/>
    <n v="487.5"/>
    <n v="68.25"/>
    <n v="0.12280701754385964"/>
    <s v="3573971"/>
    <x v="0"/>
    <x v="0"/>
  </r>
  <r>
    <x v="0"/>
    <s v="Federal Air Force - Pinon"/>
    <s v="Tinker Air Force Base"/>
    <x v="5"/>
    <s v="8513970"/>
    <s v="CC232658"/>
    <s v="04"/>
    <n v="0"/>
    <n v="0"/>
    <n v="0"/>
    <e v="#DIV/0!"/>
    <s v="3573973"/>
    <x v="0"/>
    <x v="0"/>
  </r>
  <r>
    <x v="0"/>
    <s v="Federal Air Force - Pinon"/>
    <s v="Tinker Air Force Base"/>
    <x v="5"/>
    <s v="8513970"/>
    <s v="CC232658"/>
    <s v="04"/>
    <n v="7000"/>
    <n v="6250"/>
    <n v="750"/>
    <n v="0.10714285714285714"/>
    <s v="3573973"/>
    <x v="0"/>
    <x v="0"/>
  </r>
  <r>
    <x v="0"/>
    <s v="Federal Air Force - Pinon"/>
    <s v="Scott Air Force Base"/>
    <x v="5"/>
    <s v="8499106"/>
    <s v="CC4947617"/>
    <s v="04"/>
    <n v="149.63999999999999"/>
    <n v="130.12"/>
    <n v="19.519999999999982"/>
    <n v="0.13044640470462432"/>
    <s v="3568551"/>
    <x v="0"/>
    <x v="0"/>
  </r>
  <r>
    <x v="0"/>
    <s v="Federal Air Force - Pinon"/>
    <s v="Scott Air Force Base"/>
    <x v="5"/>
    <s v="8483480"/>
    <s v="CC4968958"/>
    <s v="04"/>
    <n v="94.55"/>
    <n v="82.22"/>
    <n v="12.329999999999998"/>
    <n v="0.13040719196192491"/>
    <s v="3565658"/>
    <x v="0"/>
    <x v="0"/>
  </r>
  <r>
    <x v="0"/>
    <s v="Federal Air Force - Pinon"/>
    <s v="Wright Patterson Air Force Base"/>
    <x v="5"/>
    <s v="8009385"/>
    <s v="FA8604-18-F-1303"/>
    <s v="04"/>
    <n v="27810"/>
    <n v="27000"/>
    <n v="810"/>
    <n v="2.9126213592233011E-2"/>
    <s v="3408117"/>
    <x v="0"/>
    <x v="0"/>
  </r>
  <r>
    <x v="0"/>
    <s v="Federal Air Force - Pinon"/>
    <s v="Wright Patterson Air Force Base"/>
    <x v="5"/>
    <s v="8009385"/>
    <s v="FA8604-18-F-1303"/>
    <s v="04"/>
    <n v="0"/>
    <n v="0"/>
    <n v="0"/>
    <e v="#DIV/0!"/>
    <s v="3408117"/>
    <x v="0"/>
    <x v="0"/>
  </r>
  <r>
    <x v="0"/>
    <s v="Federal Air Force - Pinon"/>
    <s v="Wright Patterson Air Force Base"/>
    <x v="5"/>
    <s v="8470215"/>
    <s v="FA8604-19-F-1128"/>
    <s v="04"/>
    <n v="18188.7"/>
    <n v="15955"/>
    <n v="2233.7000000000007"/>
    <n v="0.12280701754385968"/>
    <s v="3561492"/>
    <x v="0"/>
    <x v="0"/>
  </r>
  <r>
    <x v="0"/>
    <s v="Federal Air Force - Pinon"/>
    <s v="Wright Patterson Air Force Base"/>
    <x v="5"/>
    <s v="8470215"/>
    <s v="FA8604-19-F-1128"/>
    <s v="04"/>
    <n v="0"/>
    <n v="0"/>
    <n v="0"/>
    <e v="#DIV/0!"/>
    <s v="3561492"/>
    <x v="0"/>
    <x v="0"/>
  </r>
  <r>
    <x v="0"/>
    <s v="Federal Air Force - Pinon"/>
    <s v="Wright Patterson Air Force Base"/>
    <x v="5"/>
    <s v="8470215"/>
    <s v="FA8604-19-F-1128"/>
    <s v="04"/>
    <n v="10830"/>
    <n v="9500"/>
    <n v="1330"/>
    <n v="0.12280701754385964"/>
    <s v="3561492"/>
    <x v="0"/>
    <x v="0"/>
  </r>
  <r>
    <x v="0"/>
    <s v="Federal Air Force - Pinon"/>
    <s v="Wright Patterson Air Force Base"/>
    <x v="5"/>
    <s v="8501850"/>
    <s v="FA8604-19-F-1167"/>
    <s v="04"/>
    <n v="30273.599999999999"/>
    <n v="28560"/>
    <n v="1713.5999999999985"/>
    <n v="5.6603773584905613E-2"/>
    <s v="3569062"/>
    <x v="0"/>
    <x v="0"/>
  </r>
  <r>
    <x v="0"/>
    <s v="Federal Air Force - Pinon"/>
    <s v="Edwards Air Force Base"/>
    <x v="5"/>
    <s v="8514685"/>
    <s v="FA9300-19-F-3804"/>
    <s v="04"/>
    <n v="34493"/>
    <n v="30120"/>
    <n v="4373"/>
    <n v="0.12677934653407938"/>
    <s v="3574192"/>
    <x v="0"/>
    <x v="0"/>
  </r>
  <r>
    <x v="0"/>
    <s v="Federal Air Force - Pinon"/>
    <s v="Edwards Air Force Base"/>
    <x v="5"/>
    <s v="8514685"/>
    <s v="FA9300-19-F-3804"/>
    <s v="04"/>
    <n v="8985.0400000000009"/>
    <n v="8030"/>
    <n v="955.04000000000087"/>
    <n v="0.10629223687373687"/>
    <s v="3574192"/>
    <x v="0"/>
    <x v="0"/>
  </r>
  <r>
    <x v="0"/>
    <s v="Federal Air Force - Pinon"/>
    <s v="Edwards Air Force Base"/>
    <x v="5"/>
    <s v="8475402"/>
    <s v="FA930119FA068"/>
    <s v="04"/>
    <n v="4907.2"/>
    <n v="4436.3999999999996"/>
    <n v="470.80000000000018"/>
    <n v="9.5940658624062647E-2"/>
    <s v="3562674"/>
    <x v="0"/>
    <x v="0"/>
  </r>
  <r>
    <x v="0"/>
    <s v="Federal Air Force - Pinon"/>
    <s v="Edwards Air Force Base"/>
    <x v="5"/>
    <s v="8475402"/>
    <s v="FA930119FA068"/>
    <s v="04"/>
    <n v="49392"/>
    <n v="44100"/>
    <n v="5292"/>
    <n v="0.10714285714285714"/>
    <s v="3562674"/>
    <x v="0"/>
    <x v="0"/>
  </r>
  <r>
    <x v="0"/>
    <s v="Federal Air Force - Pinon"/>
    <s v="Edwards Air Force Base"/>
    <x v="5"/>
    <s v="8475402"/>
    <s v="FA930119FA068"/>
    <s v="04"/>
    <n v="15860"/>
    <n v="14640"/>
    <n v="1220"/>
    <n v="7.6923076923076927E-2"/>
    <s v="3562674"/>
    <x v="0"/>
    <x v="0"/>
  </r>
  <r>
    <x v="0"/>
    <s v="Federal Air Force - Pinon"/>
    <s v="Edwards Air Force Base"/>
    <x v="5"/>
    <s v="8475402"/>
    <s v="FA930119FA068"/>
    <s v="04"/>
    <n v="341.6"/>
    <n v="305"/>
    <n v="36.600000000000023"/>
    <n v="0.10714285714285721"/>
    <s v="3562674"/>
    <x v="0"/>
    <x v="0"/>
  </r>
  <r>
    <x v="0"/>
    <s v="Federal Air Force - Pinon"/>
    <s v="Edwards Air Force Base"/>
    <x v="5"/>
    <s v="8475402"/>
    <s v="FA930119FA068"/>
    <s v="04"/>
    <n v="4068"/>
    <n v="3706.4"/>
    <n v="361.59999999999991"/>
    <n v="8.8888888888888865E-2"/>
    <s v="3562674"/>
    <x v="0"/>
    <x v="0"/>
  </r>
  <r>
    <x v="0"/>
    <s v="Federal Air Force - Pinon"/>
    <s v="Edwards Air Force Base"/>
    <x v="5"/>
    <s v="8475402"/>
    <s v="FA930119FA068"/>
    <s v="04"/>
    <n v="1209955"/>
    <n v="1065631.8"/>
    <n v="144323.19999999995"/>
    <n v="0.11927980792674103"/>
    <s v="3562674"/>
    <x v="0"/>
    <x v="0"/>
  </r>
  <r>
    <x v="0"/>
    <s v="Federal Air Force - Pinon"/>
    <s v="Edwards Air Force Base"/>
    <x v="5"/>
    <s v="8475402"/>
    <s v="FA930119FA068"/>
    <s v="04"/>
    <n v="0"/>
    <n v="0"/>
    <n v="0"/>
    <e v="#DIV/0!"/>
    <s v="3562674"/>
    <x v="0"/>
    <x v="0"/>
  </r>
  <r>
    <x v="0"/>
    <s v="Federal Air Force - Pinon"/>
    <s v="Edwards Air Force Base"/>
    <x v="5"/>
    <s v="8475402"/>
    <s v="FA930119FA068"/>
    <s v="04"/>
    <n v="118185.97"/>
    <n v="105523.25"/>
    <n v="12662.720000000001"/>
    <n v="0.10714232831528142"/>
    <s v="3562674"/>
    <x v="0"/>
    <x v="0"/>
  </r>
  <r>
    <x v="0"/>
    <s v="Federal Air Force - Pinon"/>
    <s v="Edwards Air Force Base"/>
    <x v="5"/>
    <s v="8480792"/>
    <s v="FA930119FA068"/>
    <s v="04"/>
    <n v="74463.179999999993"/>
    <n v="69195"/>
    <n v="5268.179999999993"/>
    <n v="7.0748791550401063E-2"/>
    <s v="3564651"/>
    <x v="0"/>
    <x v="0"/>
  </r>
  <r>
    <x v="0"/>
    <s v="Federal Air Force - Pinon"/>
    <s v="MidAtlantic Broadband Hospitality Services"/>
    <x v="5"/>
    <s v="1833563"/>
    <s v="OPSChantill"/>
    <s v="04"/>
    <n v="-45.41"/>
    <n v="-41.11"/>
    <n v="-4.2999999999999972"/>
    <n v="9.4692798942964049E-2"/>
    <s v="-"/>
    <x v="0"/>
    <x v="0"/>
  </r>
  <r>
    <x v="0"/>
    <s v="Federal Air Force - Pinon"/>
    <s v="Edwards Air Force Base"/>
    <x v="5"/>
    <s v="8482494"/>
    <s v="TT-2019-108  OG-6640030"/>
    <s v="04"/>
    <n v="1251.26"/>
    <n v="1191.68"/>
    <n v="59.579999999999927"/>
    <n v="4.7616003068906482E-2"/>
    <s v="3565045"/>
    <x v="0"/>
    <x v="0"/>
  </r>
  <r>
    <x v="0"/>
    <s v="Federal Air Force - Pinon"/>
    <s v="Edwards Air Force Base"/>
    <x v="5"/>
    <s v="8482494"/>
    <s v="TT-2019-108  OG-6640030"/>
    <s v="04"/>
    <n v="0"/>
    <n v="0"/>
    <n v="0"/>
    <e v="#DIV/0!"/>
    <s v="3565045"/>
    <x v="0"/>
    <x v="0"/>
  </r>
  <r>
    <x v="0"/>
    <s v="Federal Air Force - Romero"/>
    <s v="The Boeing Company"/>
    <x v="6"/>
    <s v="8495380"/>
    <s v="1754290"/>
    <s v="04"/>
    <n v="16076.27"/>
    <n v="15684.17"/>
    <n v="392.10000000000036"/>
    <n v="2.438998598555513E-2"/>
    <s v="3567833"/>
    <x v="0"/>
    <x v="0"/>
  </r>
  <r>
    <x v="0"/>
    <s v="Federal Air Force - Romero"/>
    <s v="The Boeing Company"/>
    <x v="6"/>
    <s v="8495380"/>
    <s v="1754290"/>
    <s v="04"/>
    <n v="0"/>
    <n v="0"/>
    <n v="0"/>
    <e v="#DIV/0!"/>
    <s v="3567833"/>
    <x v="0"/>
    <x v="0"/>
  </r>
  <r>
    <x v="0"/>
    <s v="Federal Airforce - King"/>
    <s v="Tyndall Air Force Base"/>
    <x v="7"/>
    <s v="8470149"/>
    <s v="0214965"/>
    <s v="04"/>
    <n v="13200"/>
    <n v="12000"/>
    <n v="1200"/>
    <n v="9.0909090909090912E-2"/>
    <s v="3561523"/>
    <x v="0"/>
    <x v="0"/>
  </r>
  <r>
    <x v="0"/>
    <s v="Federal Airforce - King"/>
    <s v="Raytheon"/>
    <x v="7"/>
    <s v="8427893"/>
    <s v="4201979002"/>
    <s v="04"/>
    <n v="5809.36"/>
    <n v="5532.72"/>
    <n v="276.63999999999942"/>
    <n v="4.7619703375242614E-2"/>
    <s v="3551388"/>
    <x v="0"/>
    <x v="0"/>
  </r>
  <r>
    <x v="0"/>
    <s v="Federal Airforce - King"/>
    <s v="Robins Air Force Base"/>
    <x v="7"/>
    <s v="8488664"/>
    <s v="4997336"/>
    <s v="04"/>
    <n v="2814.42"/>
    <n v="2508.5"/>
    <n v="305.92000000000007"/>
    <n v="0.10869735149693367"/>
    <s v="3566289"/>
    <x v="0"/>
    <x v="0"/>
  </r>
  <r>
    <x v="0"/>
    <s v="Federal Airforce - King"/>
    <s v="Eglin Air Force Base"/>
    <x v="7"/>
    <s v="8505004"/>
    <s v="CC231730"/>
    <s v="04"/>
    <n v="24844.400000000001"/>
    <n v="22557.5"/>
    <n v="2286.9000000000015"/>
    <n v="9.2048912430970409E-2"/>
    <s v="3570910"/>
    <x v="0"/>
    <x v="0"/>
  </r>
  <r>
    <x v="0"/>
    <s v="Federal Airforce - King"/>
    <s v="Eglin Air Force Base"/>
    <x v="7"/>
    <s v="8505004"/>
    <s v="CC231730"/>
    <s v="04"/>
    <n v="0"/>
    <n v="0"/>
    <n v="0"/>
    <e v="#DIV/0!"/>
    <s v="3570910"/>
    <x v="0"/>
    <x v="0"/>
  </r>
  <r>
    <x v="0"/>
    <s v="Federal Airforce - King"/>
    <s v="Eglin Air Force Base"/>
    <x v="7"/>
    <s v="8505003"/>
    <s v="CC231731"/>
    <s v="04"/>
    <n v="13504.4"/>
    <n v="12057.5"/>
    <n v="1446.8999999999996"/>
    <n v="0.10714285714285712"/>
    <s v="3570926"/>
    <x v="0"/>
    <x v="0"/>
  </r>
  <r>
    <x v="0"/>
    <s v="Federal Airforce - King"/>
    <s v="Eglin Air Force Base"/>
    <x v="7"/>
    <s v="8505003"/>
    <s v="CC231731"/>
    <s v="04"/>
    <n v="0"/>
    <n v="0"/>
    <n v="0"/>
    <e v="#DIV/0!"/>
    <s v="3570926"/>
    <x v="0"/>
    <x v="0"/>
  </r>
  <r>
    <x v="0"/>
    <s v="Federal Airforce - King"/>
    <s v="Eglin Air Force Base"/>
    <x v="7"/>
    <s v="8505006"/>
    <s v="CC231732"/>
    <s v="04"/>
    <n v="0"/>
    <n v="0"/>
    <n v="0"/>
    <e v="#DIV/0!"/>
    <s v="3570922"/>
    <x v="0"/>
    <x v="0"/>
  </r>
  <r>
    <x v="0"/>
    <s v="Federal Airforce - King"/>
    <s v="Eglin Air Force Base"/>
    <x v="7"/>
    <s v="8505006"/>
    <s v="CC231732"/>
    <s v="04"/>
    <n v="10564.4"/>
    <n v="9432.5"/>
    <n v="1131.8999999999996"/>
    <n v="0.10714285714285711"/>
    <s v="3570922"/>
    <x v="0"/>
    <x v="0"/>
  </r>
  <r>
    <x v="0"/>
    <s v="Federal Airforce - King"/>
    <s v="Eglin Air Force Base"/>
    <x v="7"/>
    <s v="8500962"/>
    <s v="CC233178"/>
    <s v="04"/>
    <n v="379.9"/>
    <n v="339.2"/>
    <n v="40.699999999999989"/>
    <n v="0.107133456172677"/>
    <s v="3568808"/>
    <x v="0"/>
    <x v="0"/>
  </r>
  <r>
    <x v="0"/>
    <s v="Federal Airforce - King"/>
    <s v="Eglin Air Force Base"/>
    <x v="7"/>
    <s v="8500962"/>
    <s v="CC233178"/>
    <s v="04"/>
    <n v="32.270000000000003"/>
    <n v="30.15"/>
    <n v="2.1200000000000045"/>
    <n v="6.5695692593740446E-2"/>
    <s v="3568807"/>
    <x v="0"/>
    <x v="0"/>
  </r>
  <r>
    <x v="0"/>
    <s v="Federal Airforce - King"/>
    <s v="Eglin Air Force Base"/>
    <x v="7"/>
    <s v="8500962"/>
    <s v="CC233178"/>
    <s v="04"/>
    <n v="171.46"/>
    <n v="160.13999999999999"/>
    <n v="11.320000000000022"/>
    <n v="6.602122944126923E-2"/>
    <s v="3568807"/>
    <x v="0"/>
    <x v="0"/>
  </r>
  <r>
    <x v="0"/>
    <s v="Federal Airforce - King"/>
    <s v="Eglin Air Force Base"/>
    <x v="7"/>
    <s v="8500962"/>
    <s v="CC233178"/>
    <s v="04"/>
    <n v="1114.4000000000001"/>
    <n v="995"/>
    <n v="119.40000000000009"/>
    <n v="0.10714285714285722"/>
    <s v="3568808"/>
    <x v="0"/>
    <x v="0"/>
  </r>
  <r>
    <x v="0"/>
    <s v="Federal Airforce - King"/>
    <s v="Eglin Air Force Base"/>
    <x v="7"/>
    <s v="8458487"/>
    <s v="CC4964903"/>
    <s v="04"/>
    <n v="2914.41"/>
    <n v="2556.5"/>
    <n v="357.90999999999985"/>
    <n v="0.1228070175438596"/>
    <s v="3558324"/>
    <x v="0"/>
    <x v="0"/>
  </r>
  <r>
    <x v="0"/>
    <s v="Federal Airforce - King"/>
    <s v="Eglin Air Force Base"/>
    <x v="7"/>
    <s v="8458487"/>
    <s v="CC4964903"/>
    <s v="04"/>
    <n v="198.36"/>
    <n v="174"/>
    <n v="24.360000000000014"/>
    <n v="0.12280701754385971"/>
    <s v="3558324"/>
    <x v="0"/>
    <x v="0"/>
  </r>
  <r>
    <x v="0"/>
    <s v="Federal Airforce - King"/>
    <s v="Eglin Air Force Base"/>
    <x v="7"/>
    <s v="8458487"/>
    <s v="CC4964903"/>
    <s v="04"/>
    <n v="0"/>
    <n v="0"/>
    <n v="0"/>
    <e v="#DIV/0!"/>
    <s v="3558324"/>
    <x v="0"/>
    <x v="0"/>
  </r>
  <r>
    <x v="0"/>
    <s v="Federal Airforce - King"/>
    <s v="Eglin Air Force Base"/>
    <x v="7"/>
    <s v="8504999"/>
    <s v="CC4977399"/>
    <s v="04"/>
    <n v="0"/>
    <n v="0"/>
    <n v="0"/>
    <e v="#DIV/0!"/>
    <s v="3570924"/>
    <x v="0"/>
    <x v="0"/>
  </r>
  <r>
    <x v="0"/>
    <s v="Federal Airforce - King"/>
    <s v="Eglin Air Force Base"/>
    <x v="7"/>
    <s v="8504999"/>
    <s v="CC4977399"/>
    <s v="04"/>
    <n v="2954.7"/>
    <n v="2685"/>
    <n v="269.69999999999982"/>
    <n v="9.1278302365722347E-2"/>
    <s v="3570924"/>
    <x v="0"/>
    <x v="0"/>
  </r>
  <r>
    <x v="0"/>
    <s v="Federal Airforce - King"/>
    <s v="Patrick Air Force Base"/>
    <x v="7"/>
    <s v="8467346"/>
    <s v="CC7047"/>
    <s v="04"/>
    <n v="2972.14"/>
    <n v="2707.16"/>
    <n v="264.98"/>
    <n v="8.9154615866009007E-2"/>
    <s v="3560360"/>
    <x v="0"/>
    <x v="0"/>
  </r>
  <r>
    <x v="0"/>
    <s v="Federal Airforce - King"/>
    <s v="Patrick Air Force Base"/>
    <x v="7"/>
    <s v="8467346"/>
    <s v="CC7047"/>
    <s v="04"/>
    <n v="729.3"/>
    <n v="672.1"/>
    <n v="57.199999999999932"/>
    <n v="7.8431372549019523E-2"/>
    <s v="3560360"/>
    <x v="0"/>
    <x v="0"/>
  </r>
  <r>
    <x v="0"/>
    <s v="Federal Airforce - King"/>
    <s v="Patrick Air Force Base"/>
    <x v="7"/>
    <s v="8467346"/>
    <s v="CC7047"/>
    <s v="04"/>
    <n v="0"/>
    <n v="0"/>
    <n v="0"/>
    <e v="#DIV/0!"/>
    <s v="3560360"/>
    <x v="0"/>
    <x v="0"/>
  </r>
  <r>
    <x v="0"/>
    <s v="Federal Airforce - King"/>
    <s v="Eglin Air Force Base"/>
    <x v="7"/>
    <s v="8490411"/>
    <s v="FA282319FA251"/>
    <s v="04"/>
    <n v="41.94"/>
    <n v="39.200000000000003"/>
    <n v="2.7399999999999949"/>
    <n v="6.5331425846447189E-2"/>
    <s v="3566700"/>
    <x v="0"/>
    <x v="0"/>
  </r>
  <r>
    <x v="0"/>
    <s v="Federal Airforce - King"/>
    <s v="Eglin Air Force Base"/>
    <x v="7"/>
    <s v="8490411"/>
    <s v="FA282319FA251"/>
    <s v="04"/>
    <n v="2712.4"/>
    <n v="2534.9499999999998"/>
    <n v="177.45000000000027"/>
    <n v="6.5421766701076633E-2"/>
    <s v="3566699"/>
    <x v="0"/>
    <x v="0"/>
  </r>
  <r>
    <x v="0"/>
    <s v="Federal Airforce - King"/>
    <s v="Eglin Air Force Base"/>
    <x v="7"/>
    <s v="8490411"/>
    <s v="FA282319FA251"/>
    <s v="04"/>
    <n v="15.3"/>
    <n v="14.3"/>
    <n v="1"/>
    <n v="6.535947712418301E-2"/>
    <s v="3566700"/>
    <x v="0"/>
    <x v="0"/>
  </r>
  <r>
    <x v="0"/>
    <s v="Federal Airforce - King"/>
    <s v="Eglin Air Force Base"/>
    <x v="7"/>
    <s v="8490411"/>
    <s v="FA282319FA251"/>
    <s v="04"/>
    <n v="40"/>
    <n v="37.380000000000003"/>
    <n v="2.6199999999999974"/>
    <n v="6.5499999999999933E-2"/>
    <s v="3566700"/>
    <x v="0"/>
    <x v="0"/>
  </r>
  <r>
    <x v="0"/>
    <s v="Federal Airforce - King"/>
    <s v="Range Generation Next (RGNext)"/>
    <x v="7"/>
    <s v="8041624"/>
    <s v="PO00010304"/>
    <s v="04"/>
    <n v="0"/>
    <n v="0"/>
    <n v="0"/>
    <e v="#DIV/0!"/>
    <s v="3419602"/>
    <x v="0"/>
    <x v="0"/>
  </r>
  <r>
    <x v="0"/>
    <s v="Federal Airforce - King"/>
    <s v="Reliance Test &amp; Technology LLC"/>
    <x v="7"/>
    <s v="8489084"/>
    <s v="Rl9R3532"/>
    <s v="04"/>
    <n v="1087.32"/>
    <n v="921.44"/>
    <n v="165.87999999999988"/>
    <n v="0.15255858440937339"/>
    <s v="3566393"/>
    <x v="0"/>
    <x v="0"/>
  </r>
  <r>
    <x v="0"/>
    <s v="Federal Airforce - King"/>
    <s v="Reliance Test &amp; Technology LLC"/>
    <x v="7"/>
    <s v="8505260"/>
    <s v="Rl9R3577"/>
    <s v="04"/>
    <n v="4095.45"/>
    <n v="3592.5"/>
    <n v="502.94999999999982"/>
    <n v="0.12280701754385961"/>
    <s v="3570999"/>
    <x v="0"/>
    <x v="0"/>
  </r>
  <r>
    <x v="0"/>
    <s v="Federal Airforce - King"/>
    <s v="Reliance Test &amp; Technology LLC"/>
    <x v="7"/>
    <s v="8505260"/>
    <s v="Rl9R3577"/>
    <s v="04"/>
    <n v="4446"/>
    <n v="3900"/>
    <n v="546"/>
    <n v="0.12280701754385964"/>
    <s v="3570999"/>
    <x v="0"/>
    <x v="0"/>
  </r>
  <r>
    <x v="0"/>
    <s v="Federal Airforce - King"/>
    <s v="Reliance Test &amp; Technology LLC"/>
    <x v="7"/>
    <s v="8511407"/>
    <s v="Rl9R3663"/>
    <s v="04"/>
    <n v="0"/>
    <n v="0"/>
    <n v="0"/>
    <e v="#DIV/0!"/>
    <s v="3573305"/>
    <x v="0"/>
    <x v="0"/>
  </r>
  <r>
    <x v="0"/>
    <s v="Federal Airforce - King"/>
    <s v="Reliance Test &amp; Technology LLC"/>
    <x v="7"/>
    <s v="8511407"/>
    <s v="Rl9R3663"/>
    <s v="04"/>
    <n v="10450.379999999999"/>
    <n v="9167"/>
    <n v="1283.3799999999992"/>
    <n v="0.12280701754385959"/>
    <s v="3573305"/>
    <x v="0"/>
    <x v="0"/>
  </r>
  <r>
    <x v="1"/>
    <s v="Federal Defense Agencies - Godby"/>
    <s v="Defense Contract Management Agency"/>
    <x v="8"/>
    <s v="8492051"/>
    <s v="47QDCC19MG5S2"/>
    <s v="04"/>
    <n v="2095.7199999999998"/>
    <n v="2054.04"/>
    <n v="41.679999999999836"/>
    <n v="1.9888152997537763E-2"/>
    <s v="3567106"/>
    <x v="0"/>
    <x v="0"/>
  </r>
  <r>
    <x v="2"/>
    <s v="Federal DISA - Houser"/>
    <s v="Defense Information Systems Agency"/>
    <x v="9"/>
    <s v="8508475"/>
    <s v="HC102819F0684"/>
    <s v="04"/>
    <n v="0"/>
    <n v="0"/>
    <n v="0"/>
    <e v="#DIV/0!"/>
    <s v="3571781"/>
    <x v="0"/>
    <x v="0"/>
  </r>
  <r>
    <x v="2"/>
    <s v="Federal DISA - Houser"/>
    <s v="Defense Information Systems Agency"/>
    <x v="9"/>
    <s v="8508475"/>
    <s v="HC102819F0684"/>
    <s v="04"/>
    <n v="56768.11"/>
    <n v="53109.919999999998"/>
    <n v="3658.1900000000023"/>
    <n v="6.4440933474797776E-2"/>
    <s v="3571781"/>
    <x v="0"/>
    <x v="0"/>
  </r>
  <r>
    <x v="3"/>
    <s v="Federal DISA ESSII"/>
    <s v="DFAS Columbus Center"/>
    <x v="10"/>
    <s v="-"/>
    <s v="E15-05-0245S"/>
    <s v="N/A"/>
    <n v="97903"/>
    <n v="0"/>
    <n v="97903"/>
    <n v="1"/>
    <s v="-"/>
    <x v="0"/>
    <x v="0"/>
  </r>
  <r>
    <x v="3"/>
    <s v="Federal DISA ESSII"/>
    <s v="Defense Information Systems Agency"/>
    <x v="10"/>
    <s v="8514790"/>
    <s v="E15-05-0255"/>
    <s v="04"/>
    <n v="0"/>
    <n v="10742.4"/>
    <n v="-10742.4"/>
    <e v="#DIV/0!"/>
    <s v="3574325"/>
    <x v="0"/>
    <x v="0"/>
  </r>
  <r>
    <x v="3"/>
    <s v="Federal DISA ESSII"/>
    <s v="Defense Information Systems Agency"/>
    <x v="10"/>
    <s v="8514790"/>
    <s v="E15-05-0255"/>
    <s v="04"/>
    <n v="65400"/>
    <n v="0"/>
    <n v="65400"/>
    <n v="1"/>
    <s v="-"/>
    <x v="0"/>
    <x v="0"/>
  </r>
  <r>
    <x v="3"/>
    <s v="Federal DISA ESSII"/>
    <s v="Defense Information Systems Agency"/>
    <x v="10"/>
    <s v="8480811"/>
    <s v="E15-05-0262"/>
    <s v="04"/>
    <n v="28970.400000000001"/>
    <n v="22285.200000000001"/>
    <n v="6685.2000000000007"/>
    <n v="0.23075967194101568"/>
    <s v="3564654"/>
    <x v="0"/>
    <x v="0"/>
  </r>
  <r>
    <x v="3"/>
    <s v="Federal DISA ESSII"/>
    <s v="Defense Information Systems Agency"/>
    <x v="10"/>
    <s v="8480833"/>
    <s v="E15-05-0263"/>
    <s v="04"/>
    <n v="4828.3999999999996"/>
    <n v="3714.2"/>
    <n v="1114.1999999999998"/>
    <n v="0.23075967194101563"/>
    <s v="3564655"/>
    <x v="0"/>
    <x v="0"/>
  </r>
  <r>
    <x v="3"/>
    <s v="Federal DISA ESSII"/>
    <s v="Defense Information Systems Agency"/>
    <x v="10"/>
    <s v="8507712"/>
    <s v="E15-05-0270"/>
    <s v="04"/>
    <n v="48"/>
    <n v="35.86"/>
    <n v="12.14"/>
    <n v="0.25291666666666668"/>
    <s v="3571813"/>
    <x v="0"/>
    <x v="0"/>
  </r>
  <r>
    <x v="4"/>
    <s v="Federal FL SLED - Chambers"/>
    <s v="Escambia County BCC"/>
    <x v="11"/>
    <s v="8505879"/>
    <s v="191336"/>
    <s v="04"/>
    <n v="26605.599999999999"/>
    <n v="23971.200000000001"/>
    <n v="2634.3999999999978"/>
    <n v="9.9016748353729964E-2"/>
    <s v="3571211"/>
    <x v="0"/>
    <x v="0"/>
  </r>
  <r>
    <x v="4"/>
    <s v="Federal FL SLED - Chambers"/>
    <s v="Agency for Health Care Administration"/>
    <x v="11"/>
    <s v="8509038"/>
    <s v="B56292"/>
    <s v="04"/>
    <n v="26123.98"/>
    <n v="24117.78"/>
    <n v="2006.2000000000007"/>
    <n v="7.6795342822954263E-2"/>
    <s v="3571936"/>
    <x v="0"/>
    <x v="0"/>
  </r>
  <r>
    <x v="4"/>
    <s v="Federal FL SLED - Chambers"/>
    <s v="Agency for State Technology Southwood"/>
    <x v="11"/>
    <s v="8509189"/>
    <s v="B57DD2"/>
    <s v="04"/>
    <n v="39876.589999999997"/>
    <n v="37977.83"/>
    <n v="1898.7599999999948"/>
    <n v="4.7615906977000667E-2"/>
    <s v="3571945"/>
    <x v="0"/>
    <x v="0"/>
  </r>
  <r>
    <x v="4"/>
    <s v="Federal FL SLED - Chambers"/>
    <s v="Florida State University"/>
    <x v="11"/>
    <s v="8495266"/>
    <s v="FS19068008"/>
    <s v="04"/>
    <n v="4653.28"/>
    <n v="4230.25"/>
    <n v="423.02999999999975"/>
    <n v="9.0910067737165992E-2"/>
    <s v="3567813"/>
    <x v="0"/>
    <x v="0"/>
  </r>
  <r>
    <x v="4"/>
    <s v="Federal FL SLED - Johnson"/>
    <s v="FACC Services Group LLC"/>
    <x v="12"/>
    <s v="8465205"/>
    <s v="PBS00711"/>
    <s v="04"/>
    <n v="0"/>
    <n v="0"/>
    <n v="0"/>
    <e v="#DIV/0!"/>
    <s v="3560025"/>
    <x v="0"/>
    <x v="0"/>
  </r>
  <r>
    <x v="4"/>
    <s v="Federal FL SLED - Johnson"/>
    <s v="FACC Services Group LLC"/>
    <x v="12"/>
    <s v="8465205"/>
    <s v="PBS00711"/>
    <s v="04"/>
    <n v="21824.5"/>
    <n v="19727.34"/>
    <n v="2097.16"/>
    <n v="9.609200668972942E-2"/>
    <s v="3560025"/>
    <x v="0"/>
    <x v="0"/>
  </r>
  <r>
    <x v="5"/>
    <s v="Federal Hawaii - Morales"/>
    <s v="AlohaCare"/>
    <x v="13"/>
    <s v="8510662"/>
    <s v="201903291"/>
    <s v="04"/>
    <n v="27101.84"/>
    <n v="19969.490000000002"/>
    <n v="7132.3499999999985"/>
    <n v="0.26316847859776304"/>
    <s v="3572381"/>
    <x v="0"/>
    <x v="0"/>
  </r>
  <r>
    <x v="5"/>
    <s v="Federal Hawaii - Morales"/>
    <s v="AlohaCare"/>
    <x v="13"/>
    <s v="8510662"/>
    <s v="201903291"/>
    <s v="04"/>
    <n v="11718.76"/>
    <n v="9375"/>
    <n v="2343.7600000000002"/>
    <n v="0.20000068266608415"/>
    <s v="3572381"/>
    <x v="0"/>
    <x v="0"/>
  </r>
  <r>
    <x v="5"/>
    <s v="Federal Hawaii - Morales"/>
    <s v="AlohaCare"/>
    <x v="13"/>
    <s v="8510662"/>
    <s v="201903291"/>
    <s v="04"/>
    <n v="368.25"/>
    <n v="270.89999999999998"/>
    <n v="97.350000000000023"/>
    <n v="0.26435845213849296"/>
    <s v="3572381"/>
    <x v="0"/>
    <x v="0"/>
  </r>
  <r>
    <x v="5"/>
    <s v="Federal Hawaii - Morales"/>
    <s v="The Queen's Medical Center"/>
    <x v="13"/>
    <s v="8230341"/>
    <s v="6000343576"/>
    <s v="04"/>
    <n v="6661.65"/>
    <n v="6364.14"/>
    <n v="297.50999999999931"/>
    <n v="4.466010673031446E-2"/>
    <s v="3488286"/>
    <x v="0"/>
    <x v="0"/>
  </r>
  <r>
    <x v="5"/>
    <s v="Federal Hawaii - Morales"/>
    <s v="PUNAHOU SCHOOL"/>
    <x v="13"/>
    <s v="8477931"/>
    <s v="IT05796"/>
    <s v="40"/>
    <n v="260651.03"/>
    <n v="211030.56"/>
    <n v="49620.47"/>
    <n v="0.19037127917737368"/>
    <s v="3563304"/>
    <x v="0"/>
    <x v="0"/>
  </r>
  <r>
    <x v="5"/>
    <s v="Federal Hawaii - Morales"/>
    <s v="PUNAHOU SCHOOL"/>
    <x v="13"/>
    <s v="8477931"/>
    <s v="IT05796"/>
    <s v="40"/>
    <n v="287017.84999999998"/>
    <n v="235220.53"/>
    <n v="51797.319999999978"/>
    <n v="0.18046724271678566"/>
    <s v="3563304"/>
    <x v="0"/>
    <x v="0"/>
  </r>
  <r>
    <x v="5"/>
    <s v="Federal Hawaii - Morales"/>
    <s v="PUNAHOU SCHOOL"/>
    <x v="13"/>
    <s v="8483269"/>
    <s v="IT05859"/>
    <s v="04"/>
    <n v="18106.939999999999"/>
    <n v="17076.48"/>
    <n v="1030.4599999999991"/>
    <n v="5.6909671098484847E-2"/>
    <s v="3565605"/>
    <x v="0"/>
    <x v="0"/>
  </r>
  <r>
    <x v="5"/>
    <s v="Federal Hawaii - Morales"/>
    <s v="Rehabilitation Hospital of the Pacific"/>
    <x v="13"/>
    <s v="8512527"/>
    <s v="PO343"/>
    <s v="04"/>
    <n v="1995"/>
    <n v="1750"/>
    <n v="245"/>
    <n v="0.12280701754385964"/>
    <s v="3573501"/>
    <x v="0"/>
    <x v="0"/>
  </r>
  <r>
    <x v="5"/>
    <s v="Federal Hawaii - Morales"/>
    <s v="The Queen's Medical Center"/>
    <x v="13"/>
    <s v="8477779"/>
    <s v="PO6000385103"/>
    <s v="04"/>
    <n v="7800"/>
    <n v="6720"/>
    <n v="1080"/>
    <n v="0.13846153846153847"/>
    <s v="3563133"/>
    <x v="0"/>
    <x v="0"/>
  </r>
  <r>
    <x v="5"/>
    <s v="Federal Hawaii - Morales"/>
    <s v="The Queen's Medical Center"/>
    <x v="13"/>
    <s v="8504994"/>
    <s v="PO6000390329"/>
    <s v="04"/>
    <n v="1951.72"/>
    <n v="1832.6"/>
    <n v="119.12000000000012"/>
    <n v="6.1033344947021152E-2"/>
    <s v="3570921"/>
    <x v="0"/>
    <x v="0"/>
  </r>
  <r>
    <x v="5"/>
    <s v="Federal Hawaii - Watson"/>
    <s v="Hawaiian Electric Company, Inc."/>
    <x v="14"/>
    <s v="8454944"/>
    <s v="4500006892"/>
    <s v="04"/>
    <n v="2552.16"/>
    <n v="2534.58"/>
    <n v="17.579999999999927"/>
    <n v="6.8882828662779486E-3"/>
    <s v="3557594"/>
    <x v="0"/>
    <x v="0"/>
  </r>
  <r>
    <x v="6"/>
    <s v="Federal Marines - East - Everhart"/>
    <s v="United States Marine Corps"/>
    <x v="15"/>
    <s v="8430950"/>
    <s v="1026911"/>
    <s v="40"/>
    <n v="3188.98"/>
    <n v="2899.09"/>
    <n v="289.88999999999987"/>
    <n v="9.0903674529159748E-2"/>
    <s v="3552320"/>
    <x v="0"/>
    <x v="0"/>
  </r>
  <r>
    <x v="6"/>
    <s v="Federal Marines - East - Everhart"/>
    <s v="United States Marine Corps"/>
    <x v="15"/>
    <s v="8489459"/>
    <s v="1031191"/>
    <s v="40"/>
    <n v="16797.68"/>
    <n v="14726.2"/>
    <n v="2071.4799999999996"/>
    <n v="0.12331941077577377"/>
    <s v="3566532"/>
    <x v="0"/>
    <x v="0"/>
  </r>
  <r>
    <x v="7"/>
    <s v="Federal MDA - Smith"/>
    <s v="Missile Defense Agency"/>
    <x v="16"/>
    <s v="8470875"/>
    <s v="191421"/>
    <s v="04"/>
    <n v="883.2"/>
    <n v="833.2"/>
    <n v="50"/>
    <n v="5.6612318840579705E-2"/>
    <s v="3562597"/>
    <x v="0"/>
    <x v="0"/>
  </r>
  <r>
    <x v="7"/>
    <s v="Federal MDA - Smith"/>
    <s v="Missile Defense Agency"/>
    <x v="16"/>
    <s v="8456828"/>
    <s v="2396781"/>
    <s v="04"/>
    <n v="2002.34"/>
    <n v="1889"/>
    <n v="113.33999999999992"/>
    <n v="5.660377358490562E-2"/>
    <s v="3565800"/>
    <x v="0"/>
    <x v="0"/>
  </r>
  <r>
    <x v="7"/>
    <s v="Federal MDA - Smith"/>
    <s v="Missile Defense Agency"/>
    <x v="16"/>
    <s v="8456828"/>
    <s v="2396781"/>
    <s v="04"/>
    <n v="15288.98"/>
    <n v="13805.5"/>
    <n v="1483.4799999999996"/>
    <n v="9.7029363633152746E-2"/>
    <s v="3565827"/>
    <x v="0"/>
    <x v="0"/>
  </r>
  <r>
    <x v="7"/>
    <s v="Federal MDA - Smith"/>
    <s v="Missile Defense Agency"/>
    <x v="16"/>
    <s v="8456828"/>
    <s v="2396781"/>
    <s v="04"/>
    <n v="96.12"/>
    <n v="107.64"/>
    <n v="-11.519999999999996"/>
    <n v="-0.11985018726591756"/>
    <s v="3565808"/>
    <x v="0"/>
    <x v="0"/>
  </r>
  <r>
    <x v="7"/>
    <s v="Federal MDA - Smith"/>
    <s v="Missile Defense Agency"/>
    <x v="16"/>
    <s v="8456828"/>
    <s v="2396781"/>
    <s v="04"/>
    <n v="2982"/>
    <n v="3027.2"/>
    <n v="-45.199999999999818"/>
    <n v="-1.5157612340710872E-2"/>
    <s v="3565806"/>
    <x v="0"/>
    <x v="0"/>
  </r>
  <r>
    <x v="7"/>
    <s v="Federal MDA - Smith"/>
    <s v="Missile Defense Agency"/>
    <x v="16"/>
    <s v="8456828"/>
    <s v="2396781"/>
    <s v="04"/>
    <n v="3764.06"/>
    <n v="3551"/>
    <n v="213.05999999999995"/>
    <n v="5.6603773584905648E-2"/>
    <s v="3565802"/>
    <x v="0"/>
    <x v="0"/>
  </r>
  <r>
    <x v="7"/>
    <s v="Federal MDA - Smith"/>
    <s v="Missile Defense Agency"/>
    <x v="16"/>
    <s v="8399304"/>
    <s v="2434752"/>
    <s v="04"/>
    <n v="1410.97"/>
    <n v="1333.59"/>
    <n v="77.380000000000109"/>
    <n v="5.484170464290531E-2"/>
    <s v="3553328"/>
    <x v="0"/>
    <x v="0"/>
  </r>
  <r>
    <x v="7"/>
    <s v="Federal MDA - Smith"/>
    <s v="Missile Defense Agency"/>
    <x v="16"/>
    <s v="8494419"/>
    <s v="2554228"/>
    <s v="04"/>
    <n v="298.27999999999997"/>
    <n v="333.17"/>
    <n v="-34.890000000000043"/>
    <n v="-0.11697063162129558"/>
    <s v="3567665"/>
    <x v="0"/>
    <x v="0"/>
  </r>
  <r>
    <x v="7"/>
    <s v="Federal MDA - Smith"/>
    <s v="Missile Defense Agency"/>
    <x v="16"/>
    <s v="8494419"/>
    <s v="2554228"/>
    <s v="04"/>
    <n v="51111.9"/>
    <n v="46152.5"/>
    <n v="4959.4000000000015"/>
    <n v="9.7030241489750951E-2"/>
    <s v="3567657"/>
    <x v="0"/>
    <x v="0"/>
  </r>
  <r>
    <x v="7"/>
    <s v="Federal MDA - Smith"/>
    <s v="Missile Defense Agency"/>
    <x v="16"/>
    <s v="8494419"/>
    <s v="2554228"/>
    <s v="04"/>
    <n v="1499.9"/>
    <n v="1415"/>
    <n v="84.900000000000091"/>
    <n v="5.6603773584905717E-2"/>
    <s v="3567658"/>
    <x v="0"/>
    <x v="0"/>
  </r>
  <r>
    <x v="7"/>
    <s v="Federal MDA - Smith"/>
    <s v="Missile Defense Agency"/>
    <x v="16"/>
    <s v="8494419"/>
    <s v="2554228"/>
    <s v="04"/>
    <n v="3764.06"/>
    <n v="3551"/>
    <n v="213.05999999999995"/>
    <n v="5.6603773584905648E-2"/>
    <s v="3567660"/>
    <x v="0"/>
    <x v="0"/>
  </r>
  <r>
    <x v="7"/>
    <s v="Federal MDA - Smith"/>
    <s v="Missile Defense Agency"/>
    <x v="16"/>
    <s v="8494419"/>
    <s v="2554228"/>
    <s v="04"/>
    <n v="2982"/>
    <n v="3027.2"/>
    <n v="-45.199999999999818"/>
    <n v="-1.5157612340710872E-2"/>
    <s v="3567663"/>
    <x v="0"/>
    <x v="0"/>
  </r>
  <r>
    <x v="7"/>
    <s v="Federal MDA - Smith"/>
    <s v="Missile Defense Agency"/>
    <x v="16"/>
    <s v="8456820"/>
    <s v="2559450"/>
    <s v="04"/>
    <n v="15288.98"/>
    <n v="13805.5"/>
    <n v="1483.4799999999996"/>
    <n v="9.7029363633152746E-2"/>
    <s v="3565817"/>
    <x v="0"/>
    <x v="0"/>
  </r>
  <r>
    <x v="7"/>
    <s v="Federal MDA - Smith"/>
    <s v="Missile Defense Agency"/>
    <x v="16"/>
    <s v="8456820"/>
    <s v="2559450"/>
    <s v="04"/>
    <n v="2002.34"/>
    <n v="1889"/>
    <n v="113.33999999999992"/>
    <n v="5.660377358490562E-2"/>
    <s v="3565822"/>
    <x v="0"/>
    <x v="0"/>
  </r>
  <r>
    <x v="7"/>
    <s v="Federal MDA - Smith"/>
    <s v="Missile Defense Agency"/>
    <x v="16"/>
    <s v="8456781"/>
    <s v="2609081"/>
    <s v="04"/>
    <n v="15288.98"/>
    <n v="13805.5"/>
    <n v="1483.4799999999996"/>
    <n v="9.7029363633152746E-2"/>
    <s v="3565826"/>
    <x v="0"/>
    <x v="0"/>
  </r>
  <r>
    <x v="7"/>
    <s v="Federal MDA - Smith"/>
    <s v="Missile Defense Agency"/>
    <x v="16"/>
    <s v="8456781"/>
    <s v="2609081"/>
    <s v="04"/>
    <n v="2002.34"/>
    <n v="1889"/>
    <n v="113.33999999999992"/>
    <n v="5.660377358490562E-2"/>
    <s v="3565823"/>
    <x v="0"/>
    <x v="0"/>
  </r>
  <r>
    <x v="7"/>
    <s v="Federal MDA - Smith"/>
    <s v="Missile Defense Agency"/>
    <x v="16"/>
    <s v="8297669"/>
    <s v="4201927669"/>
    <s v="04"/>
    <n v="5192"/>
    <n v="4720"/>
    <n v="472"/>
    <n v="9.0909090909090912E-2"/>
    <s v="3498545"/>
    <x v="0"/>
    <x v="0"/>
  </r>
  <r>
    <x v="7"/>
    <s v="Federal MDA - Smith"/>
    <s v="Raytheon"/>
    <x v="16"/>
    <s v="8446805"/>
    <s v="4201987007"/>
    <s v="04"/>
    <n v="13350"/>
    <n v="8662.5"/>
    <n v="4687.5"/>
    <n v="0.351123595505618"/>
    <s v="3556262"/>
    <x v="0"/>
    <x v="0"/>
  </r>
  <r>
    <x v="7"/>
    <s v="Federal MDA - Smith"/>
    <s v="Raytheon"/>
    <x v="16"/>
    <s v="8494921"/>
    <s v="4201987007"/>
    <s v="04"/>
    <n v="0"/>
    <n v="307.85000000000002"/>
    <n v="-307.85000000000002"/>
    <e v="#DIV/0!"/>
    <s v="3556262"/>
    <x v="0"/>
    <x v="0"/>
  </r>
  <r>
    <x v="7"/>
    <s v="Federal MDA - Smith"/>
    <s v="Raytheon"/>
    <x v="16"/>
    <s v="8476245"/>
    <s v="4201992976"/>
    <s v="04"/>
    <n v="2661.85"/>
    <n v="2464.6799999999998"/>
    <n v="197.17000000000007"/>
    <n v="7.4072543531754256E-2"/>
    <s v="3562968"/>
    <x v="0"/>
    <x v="0"/>
  </r>
  <r>
    <x v="7"/>
    <s v="Federal MDA - Smith"/>
    <s v="Northrop Grumman"/>
    <x v="16"/>
    <s v="8476241"/>
    <s v="7000377589"/>
    <s v="04"/>
    <n v="701.76"/>
    <n v="662.04"/>
    <n v="39.720000000000027"/>
    <n v="5.6600547195622478E-2"/>
    <s v="3562954"/>
    <x v="0"/>
    <x v="0"/>
  </r>
  <r>
    <x v="7"/>
    <s v="Federal MDA - Smith"/>
    <s v="Northrop Grumman"/>
    <x v="16"/>
    <s v="8497939"/>
    <s v="7000378079"/>
    <s v="04"/>
    <n v="8586"/>
    <n v="7950"/>
    <n v="636"/>
    <n v="7.407407407407407E-2"/>
    <s v="3568358"/>
    <x v="0"/>
    <x v="0"/>
  </r>
  <r>
    <x v="7"/>
    <s v="Federal MDA - Smith"/>
    <s v="Federal Network Systems LLC"/>
    <x v="16"/>
    <s v="8498679"/>
    <s v="PO-0006142"/>
    <s v="04"/>
    <n v="4457.38"/>
    <n v="4127.18"/>
    <n v="330.19999999999982"/>
    <n v="7.407939192978831E-2"/>
    <s v="3568448"/>
    <x v="0"/>
    <x v="0"/>
  </r>
  <r>
    <x v="7"/>
    <s v="Federal MDA - Smith"/>
    <s v="Teledyne Brown Engineering"/>
    <x v="16"/>
    <s v="8498553"/>
    <s v="PO00150322"/>
    <s v="04"/>
    <n v="1830"/>
    <n v="1740"/>
    <n v="90"/>
    <n v="4.9180327868852458E-2"/>
    <s v="3568451"/>
    <x v="0"/>
    <x v="0"/>
  </r>
  <r>
    <x v="7"/>
    <s v="Federal MDA - Smith"/>
    <s v="Teledyne Brown Engineering"/>
    <x v="16"/>
    <s v="8489465"/>
    <s v="PO00151240"/>
    <s v="04"/>
    <n v="2281.7600000000002"/>
    <n v="2112.7399999999998"/>
    <n v="169.02000000000044"/>
    <n v="7.4074398709768077E-2"/>
    <s v="3566547"/>
    <x v="0"/>
    <x v="0"/>
  </r>
  <r>
    <x v="7"/>
    <s v="Federal MDA - Smith"/>
    <s v="Missile Defense Agency"/>
    <x v="16"/>
    <s v="8511173"/>
    <s v="RECS-18021"/>
    <s v="04"/>
    <n v="3590"/>
    <n v="3205.35"/>
    <n v="384.65000000000009"/>
    <n v="0.10714484679665741"/>
    <s v="3573399"/>
    <x v="0"/>
    <x v="0"/>
  </r>
  <r>
    <x v="7"/>
    <s v="Federal MDA - Smith"/>
    <s v="Missile Defense Agency"/>
    <x v="16"/>
    <s v="8511173"/>
    <s v="RECS-18021"/>
    <s v="04"/>
    <n v="8.4600000000000009"/>
    <n v="7.56"/>
    <n v="0.90000000000000124"/>
    <n v="0.10638297872340439"/>
    <s v="3573403"/>
    <x v="0"/>
    <x v="0"/>
  </r>
  <r>
    <x v="7"/>
    <s v="Federal MDA - Smith"/>
    <s v="Missile Defense Agency"/>
    <x v="16"/>
    <s v="8511173"/>
    <s v="RECS-18021"/>
    <s v="04"/>
    <n v="204"/>
    <n v="182"/>
    <n v="22"/>
    <n v="0.10784313725490197"/>
    <s v="3573403"/>
    <x v="0"/>
    <x v="0"/>
  </r>
  <r>
    <x v="8"/>
    <s v="Federal Navy - Hockman"/>
    <s v="Joint Service Provider"/>
    <x v="17"/>
    <s v="8486452"/>
    <s v="194173"/>
    <s v="04"/>
    <n v="2475"/>
    <n v="2250"/>
    <n v="225"/>
    <n v="9.0909090909090912E-2"/>
    <s v="3566028"/>
    <x v="0"/>
    <x v="0"/>
  </r>
  <r>
    <x v="8"/>
    <s v="Federal Navy - Hockman"/>
    <s v="J.F. Taylor, Incorporated"/>
    <x v="17"/>
    <s v="8501861"/>
    <s v="213944"/>
    <s v="04"/>
    <n v="1543.68"/>
    <n v="1372.14"/>
    <n v="171.53999999999996"/>
    <n v="0.11112406716417908"/>
    <s v="3569054"/>
    <x v="0"/>
    <x v="0"/>
  </r>
  <r>
    <x v="8"/>
    <s v="Federal Navy - Hockman"/>
    <s v="BAE Systems TSS"/>
    <x v="17"/>
    <s v="8494923"/>
    <s v="41-7032539-0"/>
    <s v="04"/>
    <n v="3249.5"/>
    <n v="2278"/>
    <n v="971.5"/>
    <n v="0.29896907216494845"/>
    <s v="3567638"/>
    <x v="0"/>
    <x v="0"/>
  </r>
  <r>
    <x v="8"/>
    <s v="Federal Navy - Hockman"/>
    <s v="Joint Service Provider"/>
    <x v="17"/>
    <s v="8427072"/>
    <s v="ACC-178415"/>
    <s v="04"/>
    <n v="1904"/>
    <n v="1700"/>
    <n v="204"/>
    <n v="0.10714285714285714"/>
    <s v="3551145"/>
    <x v="0"/>
    <x v="0"/>
  </r>
  <r>
    <x v="8"/>
    <s v="Federal Navy - Hockman"/>
    <s v="Joint Service Provider"/>
    <x v="17"/>
    <s v="8427072"/>
    <s v="ACC-178415"/>
    <s v="04"/>
    <n v="28000"/>
    <n v="25000"/>
    <n v="3000"/>
    <n v="0.10714285714285714"/>
    <s v="3551145"/>
    <x v="0"/>
    <x v="0"/>
  </r>
  <r>
    <x v="8"/>
    <s v="Federal Navy - Hockman"/>
    <s v="Unicor FPI Memphis"/>
    <x v="17"/>
    <s v="8508019"/>
    <s v="DJU4500572676"/>
    <s v="04"/>
    <n v="16494.5"/>
    <n v="5098.3"/>
    <n v="11396.2"/>
    <n v="0.69090909090909092"/>
    <s v="3571749"/>
    <x v="0"/>
    <x v="0"/>
  </r>
  <r>
    <x v="8"/>
    <s v="Federal Navy - Hockman"/>
    <s v="Naval Surface Warfare Center - Dahlgren"/>
    <x v="17"/>
    <s v="8486750"/>
    <s v="N0017819FS753"/>
    <s v="04"/>
    <n v="12729.76"/>
    <n v="11921.4"/>
    <n v="808.36000000000058"/>
    <n v="6.3501589974987796E-2"/>
    <s v="3566034"/>
    <x v="0"/>
    <x v="0"/>
  </r>
  <r>
    <x v="8"/>
    <s v="Federal Navy - Hockman"/>
    <s v="Naval Surface Warfare Center - Dahlgren"/>
    <x v="17"/>
    <s v="8514257"/>
    <s v="N0017819FS786"/>
    <s v="04"/>
    <n v="484"/>
    <n v="440"/>
    <n v="44"/>
    <n v="9.0909090909090912E-2"/>
    <s v="3574046"/>
    <x v="0"/>
    <x v="0"/>
  </r>
  <r>
    <x v="8"/>
    <s v="Federal Navy - Hockman"/>
    <s v="Naval Surface Warfare Center - Dahlgren"/>
    <x v="17"/>
    <s v="8514257"/>
    <s v="N0017819FS786"/>
    <s v="04"/>
    <n v="26608.87"/>
    <n v="24275"/>
    <n v="2333.869999999999"/>
    <n v="8.7710225950970444E-2"/>
    <s v="3574046"/>
    <x v="0"/>
    <x v="0"/>
  </r>
  <r>
    <x v="8"/>
    <s v="Federal Navy - Hockman"/>
    <s v="Joint Staff Hampton Roads"/>
    <x v="17"/>
    <s v="8514303"/>
    <s v="N0018919FZ523"/>
    <s v="04"/>
    <n v="91477.61"/>
    <n v="59933.599999999999"/>
    <n v="31544.010000000002"/>
    <n v="0.34482765782796471"/>
    <s v="3574069"/>
    <x v="0"/>
    <x v="0"/>
  </r>
  <r>
    <x v="8"/>
    <s v="Federal Navy - Hockman"/>
    <s v="Joint Staff Hampton Roads"/>
    <x v="17"/>
    <s v="8510544"/>
    <s v="N0018919FZ524"/>
    <s v="04"/>
    <n v="101361.02"/>
    <n v="97462.5"/>
    <n v="3898.5200000000041"/>
    <n v="3.8461728187028935E-2"/>
    <s v="3572308"/>
    <x v="0"/>
    <x v="0"/>
  </r>
  <r>
    <x v="8"/>
    <s v="Federal Navy - Hockman"/>
    <s v="Joint Staff Hampton Roads"/>
    <x v="17"/>
    <s v="8510544"/>
    <s v="N0018919FZ524"/>
    <s v="04"/>
    <n v="0"/>
    <n v="0"/>
    <n v="0"/>
    <e v="#DIV/0!"/>
    <s v="3572308"/>
    <x v="0"/>
    <x v="0"/>
  </r>
  <r>
    <x v="8"/>
    <s v="Federal Navy - Hockman"/>
    <s v="Joint Staff Hampton Roads"/>
    <x v="17"/>
    <s v="8495461"/>
    <s v="N0018919FZ537"/>
    <s v="04"/>
    <n v="150357.01999999999"/>
    <n v="135192"/>
    <n v="15165.01999999999"/>
    <n v="0.10086007291179348"/>
    <s v="3568309"/>
    <x v="0"/>
    <x v="0"/>
  </r>
  <r>
    <x v="8"/>
    <s v="Federal Navy - Hockman"/>
    <s v="Joint Staff Hampton Roads"/>
    <x v="17"/>
    <s v="8495461"/>
    <s v="N0018919FZ537"/>
    <s v="04"/>
    <n v="0"/>
    <n v="0"/>
    <n v="0"/>
    <e v="#DIV/0!"/>
    <s v="3568309"/>
    <x v="0"/>
    <x v="0"/>
  </r>
  <r>
    <x v="8"/>
    <s v="Federal Navy - Hockman"/>
    <s v="Leidos"/>
    <x v="17"/>
    <s v="8481221"/>
    <s v="P010227638"/>
    <s v="04"/>
    <n v="0"/>
    <n v="0"/>
    <n v="0"/>
    <e v="#DIV/0!"/>
    <s v="3564823"/>
    <x v="0"/>
    <x v="0"/>
  </r>
  <r>
    <x v="8"/>
    <s v="Federal Navy - Hockman"/>
    <s v="Leidos"/>
    <x v="17"/>
    <s v="8481221"/>
    <s v="P010227638"/>
    <s v="04"/>
    <n v="64471.29"/>
    <n v="56553.78"/>
    <n v="7917.510000000002"/>
    <n v="0.12280675630966903"/>
    <s v="3564823"/>
    <x v="0"/>
    <x v="0"/>
  </r>
  <r>
    <x v="8"/>
    <s v="Federal Navy - Hockman"/>
    <s v="Naval Criminal Investigative Service"/>
    <x v="17"/>
    <s v="8469953"/>
    <s v="WWT4885208"/>
    <s v="04"/>
    <n v="7022.6"/>
    <n v="6688.2"/>
    <n v="334.40000000000055"/>
    <n v="4.7617691453307964E-2"/>
    <s v="3561442"/>
    <x v="0"/>
    <x v="0"/>
  </r>
  <r>
    <x v="8"/>
    <s v="Federal Navy - Jones"/>
    <s v="Office of Naval Research – Global (London)"/>
    <x v="18"/>
    <s v="8430978"/>
    <s v="43812P"/>
    <s v="40"/>
    <n v="12395"/>
    <n v="10356.200000000001"/>
    <n v="2038.7999999999993"/>
    <n v="0.16448567970956024"/>
    <s v="-"/>
    <x v="0"/>
    <x v="0"/>
  </r>
  <r>
    <x v="8"/>
    <s v="Federal Navy - Jones"/>
    <s v="Office of Naval Research – Global (London)"/>
    <x v="18"/>
    <s v="8430978"/>
    <s v="43812P"/>
    <s v="40"/>
    <n v="125969.75"/>
    <n v="111873.38"/>
    <n v="14096.369999999995"/>
    <n v="0.1119028179384336"/>
    <s v="3552331"/>
    <x v="0"/>
    <x v="0"/>
  </r>
  <r>
    <x v="8"/>
    <s v="Federal Navy - Jones"/>
    <s v="SPAWAR SYSTEM CENTER Pacific"/>
    <x v="18"/>
    <s v="1831491"/>
    <s v="D8319-S2"/>
    <s v="04"/>
    <n v="-1565.14"/>
    <n v="0"/>
    <n v="-1565.14"/>
    <n v="1"/>
    <s v="-"/>
    <x v="0"/>
    <x v="0"/>
  </r>
  <r>
    <x v="8"/>
    <s v="Federal Navy - Jones"/>
    <s v="SPAWAR SYSTEM CENTER Pacific"/>
    <x v="18"/>
    <s v="8503105"/>
    <s v="D8319-S2"/>
    <s v="40"/>
    <n v="0"/>
    <n v="0"/>
    <n v="0"/>
    <e v="#DIV/0!"/>
    <s v="-"/>
    <x v="0"/>
    <x v="0"/>
  </r>
  <r>
    <x v="8"/>
    <s v="Federal Navy - Jones"/>
    <s v="Georgia Tech Research Institute"/>
    <x v="18"/>
    <s v="8503105"/>
    <s v="D8319-S2"/>
    <s v="40"/>
    <n v="10868"/>
    <n v="7420"/>
    <n v="3448"/>
    <n v="0.31726168568273833"/>
    <s v="-"/>
    <x v="0"/>
    <x v="0"/>
  </r>
  <r>
    <x v="8"/>
    <s v="Federal Navy - Jones"/>
    <s v="Georgia Tech Research Institute"/>
    <x v="18"/>
    <s v="8503105"/>
    <s v="D8319-S2"/>
    <s v="40"/>
    <n v="17355.8"/>
    <n v="13205.5"/>
    <n v="4150.2999999999993"/>
    <n v="0.23913043478260868"/>
    <s v="3510672"/>
    <x v="0"/>
    <x v="0"/>
  </r>
  <r>
    <x v="8"/>
    <s v="Federal Navy - Jones"/>
    <s v="SPAWAR SYSTEM CENTER Pacific"/>
    <x v="18"/>
    <s v="8510470"/>
    <s v="D8319-S2"/>
    <s v="04"/>
    <n v="1078.1600000000001"/>
    <n v="0"/>
    <n v="1078.1600000000001"/>
    <n v="1"/>
    <s v="-"/>
    <x v="0"/>
    <x v="0"/>
  </r>
  <r>
    <x v="8"/>
    <s v="Federal Navy - Jones"/>
    <s v="Spawar Systems Center"/>
    <x v="18"/>
    <s v="8508312"/>
    <s v="P010235232"/>
    <s v="04"/>
    <n v="580"/>
    <n v="0"/>
    <n v="580"/>
    <n v="1"/>
    <s v="-"/>
    <x v="0"/>
    <x v="0"/>
  </r>
  <r>
    <x v="8"/>
    <s v="Federal Navy - Kaufman"/>
    <s v="Naval Surface Warfare Center"/>
    <x v="19"/>
    <s v="8486539"/>
    <s v="4823879"/>
    <s v="04"/>
    <n v="6902"/>
    <n v="5950"/>
    <n v="952"/>
    <n v="0.13793103448275862"/>
    <s v="3565946"/>
    <x v="0"/>
    <x v="0"/>
  </r>
  <r>
    <x v="8"/>
    <s v="Federal Navy - Kaufman"/>
    <s v="Naval Surface Warfare Center"/>
    <x v="19"/>
    <s v="8486539"/>
    <s v="4823879"/>
    <s v="04"/>
    <n v="288.83999999999997"/>
    <n v="252.5"/>
    <n v="36.339999999999975"/>
    <n v="0.12581359922448407"/>
    <s v="3565946"/>
    <x v="0"/>
    <x v="0"/>
  </r>
  <r>
    <x v="8"/>
    <s v="Federal Navy - Kaufman"/>
    <s v="Naval Surface Warfare Center"/>
    <x v="19"/>
    <s v="8486539"/>
    <s v="4823879"/>
    <s v="04"/>
    <n v="0"/>
    <n v="0"/>
    <n v="0"/>
    <e v="#DIV/0!"/>
    <s v="3565946"/>
    <x v="0"/>
    <x v="0"/>
  </r>
  <r>
    <x v="8"/>
    <s v="Federal Navy - Kaufman"/>
    <s v="Naval Air Warfare Center - Weapons Division"/>
    <x v="19"/>
    <s v="8507618"/>
    <s v="4998622"/>
    <s v="04"/>
    <n v="1700.07"/>
    <n v="1576.87"/>
    <n v="123.20000000000005"/>
    <n v="7.2467604275118114E-2"/>
    <s v="3571650"/>
    <x v="0"/>
    <x v="0"/>
  </r>
  <r>
    <x v="8"/>
    <s v="Federal Navy - Kaufman"/>
    <s v="Accenture"/>
    <x v="19"/>
    <s v="8501843"/>
    <s v="7500022648"/>
    <s v="04"/>
    <n v="369.21"/>
    <n v="369.21"/>
    <n v="0"/>
    <n v="0"/>
    <s v="3570543"/>
    <x v="0"/>
    <x v="0"/>
  </r>
  <r>
    <x v="8"/>
    <s v="Federal Navy - Kaufman"/>
    <s v="Port Hueneme"/>
    <x v="19"/>
    <s v="8492196"/>
    <s v="N0024419F0366"/>
    <s v="04"/>
    <n v="4571.96"/>
    <n v="4419.3999999999996"/>
    <n v="152.5600000000004"/>
    <n v="3.3368620897820715E-2"/>
    <s v="3567156"/>
    <x v="0"/>
    <x v="0"/>
  </r>
  <r>
    <x v="8"/>
    <s v="Federal Navy - Kaufman"/>
    <s v="Port Hueneme"/>
    <x v="19"/>
    <s v="8492196"/>
    <s v="N0024419F0366"/>
    <s v="04"/>
    <n v="30005.99"/>
    <n v="27750.799999999999"/>
    <n v="2255.1900000000023"/>
    <n v="7.5157993453973768E-2"/>
    <s v="3567155"/>
    <x v="0"/>
    <x v="0"/>
  </r>
  <r>
    <x v="8"/>
    <s v="Federal Navy - Kaufman"/>
    <s v="Port Hueneme"/>
    <x v="19"/>
    <s v="8492196"/>
    <s v="N0024419F0366"/>
    <s v="04"/>
    <n v="776.96"/>
    <n v="740"/>
    <n v="36.960000000000036"/>
    <n v="4.7570016474464627E-2"/>
    <s v="3567156"/>
    <x v="0"/>
    <x v="0"/>
  </r>
  <r>
    <x v="8"/>
    <s v="Federal Navy - Oglivie"/>
    <s v="Naval Computer &amp; Telecommunications Station"/>
    <x v="20"/>
    <s v="8451519"/>
    <s v="CC4906926"/>
    <s v="40"/>
    <n v="1198.8"/>
    <n v="1110"/>
    <n v="88.799999999999955"/>
    <n v="7.4074074074074042E-2"/>
    <s v="3557049"/>
    <x v="0"/>
    <x v="0"/>
  </r>
  <r>
    <x v="8"/>
    <s v="Federal Navy - Oglivie"/>
    <s v="Naval Computer &amp; Telecommunications Station"/>
    <x v="20"/>
    <s v="8451519"/>
    <s v="CC4906926"/>
    <s v="40"/>
    <n v="2935.5"/>
    <n v="2575"/>
    <n v="360.5"/>
    <n v="0.12280701754385964"/>
    <s v="3557048"/>
    <x v="0"/>
    <x v="0"/>
  </r>
  <r>
    <x v="8"/>
    <s v="Federal Navy - Oglivie"/>
    <s v="US Naval Ship Repair Facility Yokosuka"/>
    <x v="20"/>
    <s v="8454982"/>
    <s v="CC4917786"/>
    <s v="40"/>
    <n v="9303.9500000000007"/>
    <n v="8800.91"/>
    <n v="503.04000000000087"/>
    <n v="5.4067358487524204E-2"/>
    <s v="3557606"/>
    <x v="0"/>
    <x v="0"/>
  </r>
  <r>
    <x v="8"/>
    <s v="Federal Navy - Oglivie"/>
    <s v="Pearl Harbor Naval Shipyard"/>
    <x v="20"/>
    <s v="8426313"/>
    <s v="CC4959638"/>
    <s v="04"/>
    <n v="0"/>
    <n v="0"/>
    <n v="0"/>
    <e v="#DIV/0!"/>
    <s v="3550801"/>
    <x v="0"/>
    <x v="0"/>
  </r>
  <r>
    <x v="8"/>
    <s v="Federal Navy - Oglivie"/>
    <s v="Pearl Harbor Naval Shipyard"/>
    <x v="20"/>
    <s v="8426313"/>
    <s v="CC4959638"/>
    <s v="04"/>
    <n v="5691.18"/>
    <n v="5400"/>
    <n v="291.18000000000029"/>
    <n v="5.1163379123485862E-2"/>
    <s v="3550801"/>
    <x v="0"/>
    <x v="0"/>
  </r>
  <r>
    <x v="8"/>
    <s v="Federal Navy - Webster"/>
    <s v="Perspecta Enterprise Solutions LLC"/>
    <x v="21"/>
    <s v="7860100"/>
    <s v="8900050518"/>
    <s v="04"/>
    <n v="1180972.75"/>
    <n v="1245923.1100000001"/>
    <n v="-64950.360000000102"/>
    <n v="-5.499734011644223E-2"/>
    <s v="3343959"/>
    <x v="0"/>
    <x v="0"/>
  </r>
  <r>
    <x v="8"/>
    <s v="Federal Navy - White"/>
    <s v="SPAWAR Atlantic"/>
    <x v="22"/>
    <s v="8522859"/>
    <s v="N6523618F0927"/>
    <s v="40"/>
    <n v="2611.7600000000002"/>
    <n v="0"/>
    <n v="2611.7600000000002"/>
    <n v="1"/>
    <s v="-"/>
    <x v="0"/>
    <x v="0"/>
  </r>
  <r>
    <x v="8"/>
    <s v="Federal Navy - White"/>
    <s v="Naval Information Warfare Center"/>
    <x v="22"/>
    <s v="8508636"/>
    <s v="N6600119F0821"/>
    <s v="04"/>
    <n v="19384.61"/>
    <n v="20483.46"/>
    <n v="-1098.8499999999985"/>
    <n v="-5.6686722095517963E-2"/>
    <s v="3571827"/>
    <x v="0"/>
    <x v="0"/>
  </r>
  <r>
    <x v="8"/>
    <s v="Federal Navy - White"/>
    <s v="SERCO, INC."/>
    <x v="22"/>
    <s v="1820974"/>
    <s v="P000032686"/>
    <s v="04"/>
    <n v="0"/>
    <n v="-777.52"/>
    <n v="777.52"/>
    <e v="#DIV/0!"/>
    <s v="-"/>
    <x v="0"/>
    <x v="0"/>
  </r>
  <r>
    <x v="9"/>
    <s v="Federal USACE - Nyhan"/>
    <s v="Army Corps of Engineers"/>
    <x v="23"/>
    <s v="8501480"/>
    <s v="91626933"/>
    <s v="04"/>
    <n v="5705.44"/>
    <n v="5433.75"/>
    <n v="271.6899999999996"/>
    <n v="4.7619464931714227E-2"/>
    <s v="3568942"/>
    <x v="0"/>
    <x v="0"/>
  </r>
  <r>
    <x v="9"/>
    <s v="Federal USACE - Nyhan"/>
    <s v="Army Corps of Engineers"/>
    <x v="23"/>
    <s v="8483285"/>
    <s v="W9127819F0242"/>
    <s v="04"/>
    <n v="72913.960000000006"/>
    <n v="53507.23"/>
    <n v="19406.730000000003"/>
    <n v="0.26615931983395225"/>
    <s v="3565619"/>
    <x v="0"/>
    <x v="0"/>
  </r>
  <r>
    <x v="9"/>
    <s v="Federal USACE/Pac NW - Collico"/>
    <s v="Army Corps of Engineers"/>
    <x v="24"/>
    <s v="8172938"/>
    <s v="0210067"/>
    <s v="04"/>
    <n v="-1.83"/>
    <n v="0"/>
    <n v="-1.83"/>
    <n v="1"/>
    <s v="3468063"/>
    <x v="0"/>
    <x v="0"/>
  </r>
  <r>
    <x v="9"/>
    <s v="Federal USACE/Pac NW - Collico"/>
    <s v="Army Corps of Engineers"/>
    <x v="24"/>
    <s v="8446566"/>
    <s v="0214487"/>
    <s v="04"/>
    <n v="27599.66"/>
    <n v="23608.2"/>
    <n v="3991.4599999999991"/>
    <n v="0.14461989749149082"/>
    <s v="3556195"/>
    <x v="0"/>
    <x v="0"/>
  </r>
  <r>
    <x v="9"/>
    <s v="Federal USACE/Pac NW - Collico"/>
    <s v="Army Corps of Engineers"/>
    <x v="24"/>
    <s v="8468912"/>
    <s v="0214935"/>
    <s v="04"/>
    <n v="15094.7"/>
    <n v="14192.04"/>
    <n v="902.65999999999985"/>
    <n v="5.9799797279839931E-2"/>
    <s v="3561281"/>
    <x v="0"/>
    <x v="0"/>
  </r>
  <r>
    <x v="9"/>
    <s v="Federal USACE/Pac NW - Collico"/>
    <s v="Army Corps of Engineers"/>
    <x v="24"/>
    <s v="8468913"/>
    <s v="0214947"/>
    <s v="04"/>
    <n v="37736.75"/>
    <n v="35480.1"/>
    <n v="2256.6500000000015"/>
    <n v="5.9799797279839979E-2"/>
    <s v="3561280"/>
    <x v="0"/>
    <x v="0"/>
  </r>
  <r>
    <x v="9"/>
    <s v="Federal USACE/Pac NW - Collico"/>
    <s v="Army Corps of Engineers"/>
    <x v="24"/>
    <s v="8482485"/>
    <s v="0215191"/>
    <s v="04"/>
    <n v="2460.8000000000002"/>
    <n v="2000"/>
    <n v="460.80000000000018"/>
    <n v="0.18725617685305598"/>
    <s v="3565037"/>
    <x v="0"/>
    <x v="0"/>
  </r>
  <r>
    <x v="9"/>
    <s v="Federal USACE/Pac NW - Collico"/>
    <s v="Army Corps of Engineers"/>
    <x v="24"/>
    <s v="8482581"/>
    <s v="0215194"/>
    <s v="04"/>
    <n v="4290"/>
    <n v="3620.6"/>
    <n v="669.40000000000009"/>
    <n v="0.15603729603729605"/>
    <s v="3565582"/>
    <x v="0"/>
    <x v="0"/>
  </r>
  <r>
    <x v="9"/>
    <s v="Federal USACE/Pac NW - Collico"/>
    <s v="Army Corps of Engineers"/>
    <x v="24"/>
    <s v="8486688"/>
    <s v="0215252"/>
    <s v="04"/>
    <n v="1112.4000000000001"/>
    <n v="824"/>
    <n v="288.40000000000009"/>
    <n v="0.2592592592592593"/>
    <s v="3566116"/>
    <x v="0"/>
    <x v="0"/>
  </r>
  <r>
    <x v="9"/>
    <s v="Federal USACE/Pac NW - Collico"/>
    <s v="Army Corps of Engineers"/>
    <x v="24"/>
    <s v="8489063"/>
    <s v="0215313"/>
    <s v="04"/>
    <n v="871.77"/>
    <n v="834.2"/>
    <n v="37.569999999999936"/>
    <n v="4.3096229510077126E-2"/>
    <s v="3566409"/>
    <x v="0"/>
    <x v="0"/>
  </r>
  <r>
    <x v="9"/>
    <s v="Federal USACE/Pac NW - Collico"/>
    <s v="Army Corps of Engineers"/>
    <x v="24"/>
    <s v="8489063"/>
    <s v="0215313"/>
    <s v="04"/>
    <n v="0"/>
    <n v="0"/>
    <n v="0"/>
    <e v="#DIV/0!"/>
    <s v="3566409"/>
    <x v="0"/>
    <x v="0"/>
  </r>
  <r>
    <x v="9"/>
    <s v="Federal USACE/Pac NW - Collico"/>
    <s v="Army Corps of Engineers"/>
    <x v="24"/>
    <s v="8491824"/>
    <s v="0215380"/>
    <s v="04"/>
    <n v="0"/>
    <n v="0"/>
    <n v="0"/>
    <e v="#DIV/0!"/>
    <s v="3566996"/>
    <x v="0"/>
    <x v="0"/>
  </r>
  <r>
    <x v="9"/>
    <s v="Federal USACE/Pac NW - Collico"/>
    <s v="Army Corps of Engineers"/>
    <x v="24"/>
    <s v="8491824"/>
    <s v="0215380"/>
    <s v="04"/>
    <n v="807.3"/>
    <n v="747.5"/>
    <n v="59.799999999999955"/>
    <n v="7.4074074074074028E-2"/>
    <s v="3566996"/>
    <x v="0"/>
    <x v="0"/>
  </r>
  <r>
    <x v="9"/>
    <s v="Federal USACE/Pac NW - Collico"/>
    <s v="Army Corps of Engineers"/>
    <x v="24"/>
    <s v="8495338"/>
    <s v="0215443"/>
    <s v="04"/>
    <n v="8240.4"/>
    <n v="7602"/>
    <n v="638.39999999999964"/>
    <n v="7.7471967380224216E-2"/>
    <s v="3567816"/>
    <x v="0"/>
    <x v="0"/>
  </r>
  <r>
    <x v="9"/>
    <s v="Federal USACE/Pac NW - Collico"/>
    <s v="Army Corps of Engineers"/>
    <x v="24"/>
    <s v="8495338"/>
    <s v="0215443"/>
    <s v="04"/>
    <n v="0"/>
    <n v="0"/>
    <n v="0"/>
    <e v="#DIV/0!"/>
    <s v="3567816"/>
    <x v="0"/>
    <x v="0"/>
  </r>
  <r>
    <x v="9"/>
    <s v="Federal USACE/Pac NW - Collico"/>
    <s v="Army Corps of Engineers"/>
    <x v="24"/>
    <s v="8496738"/>
    <s v="0215444"/>
    <s v="04"/>
    <n v="10143.9"/>
    <n v="8730.7999999999993"/>
    <n v="1413.1000000000004"/>
    <n v="0.13930539536075873"/>
    <s v="3568310"/>
    <x v="0"/>
    <x v="0"/>
  </r>
  <r>
    <x v="9"/>
    <s v="Federal USACE/Pac NW - Collico"/>
    <s v="Army Corps of Engineers"/>
    <x v="24"/>
    <s v="8496738"/>
    <s v="0215444"/>
    <s v="04"/>
    <n v="0"/>
    <n v="0"/>
    <n v="0"/>
    <e v="#DIV/0!"/>
    <s v="3568310"/>
    <x v="0"/>
    <x v="0"/>
  </r>
  <r>
    <x v="9"/>
    <s v="Federal USACE/Pac NW - Collico"/>
    <s v="Army Corps of Engineers"/>
    <x v="24"/>
    <s v="8501484"/>
    <s v="0215541"/>
    <s v="04"/>
    <n v="856.73"/>
    <n v="613.87"/>
    <n v="242.86"/>
    <n v="0.28347320626101574"/>
    <s v="3568935"/>
    <x v="0"/>
    <x v="0"/>
  </r>
  <r>
    <x v="9"/>
    <s v="Federal USACE/Pac NW - Collico"/>
    <s v="Army Corps of Engineers"/>
    <x v="24"/>
    <s v="8501484"/>
    <s v="0215541"/>
    <s v="04"/>
    <n v="0"/>
    <n v="0"/>
    <n v="0"/>
    <e v="#DIV/0!"/>
    <s v="3568935"/>
    <x v="0"/>
    <x v="0"/>
  </r>
  <r>
    <x v="9"/>
    <s v="Federal USACE/Pac NW - Collico"/>
    <s v="Army Corps of Engineers"/>
    <x v="24"/>
    <s v="8503983"/>
    <s v="0215563"/>
    <s v="04"/>
    <n v="278.10000000000002"/>
    <n v="206"/>
    <n v="72.100000000000023"/>
    <n v="0.2592592592592593"/>
    <s v="3570760"/>
    <x v="0"/>
    <x v="0"/>
  </r>
  <r>
    <x v="9"/>
    <s v="Federal USACE/Pac NW - Collico"/>
    <s v="Army Corps of Engineers"/>
    <x v="24"/>
    <s v="8503977"/>
    <s v="0215576"/>
    <s v="04"/>
    <n v="756"/>
    <n v="644"/>
    <n v="112"/>
    <n v="0.14814814814814814"/>
    <s v="3570764"/>
    <x v="0"/>
    <x v="0"/>
  </r>
  <r>
    <x v="9"/>
    <s v="Federal USACE/Pac NW - Collico"/>
    <s v="Army Corps of Engineers"/>
    <x v="24"/>
    <s v="8503977"/>
    <s v="0215576"/>
    <s v="04"/>
    <n v="24.3"/>
    <n v="15.5"/>
    <n v="8.8000000000000007"/>
    <n v="0.36213991769547327"/>
    <s v="3570764"/>
    <x v="0"/>
    <x v="0"/>
  </r>
  <r>
    <x v="9"/>
    <s v="Federal USACE/Pac NW - Collico"/>
    <s v="Army Corps of Engineers"/>
    <x v="24"/>
    <s v="8503977"/>
    <s v="0215576"/>
    <s v="04"/>
    <n v="189"/>
    <n v="161"/>
    <n v="28"/>
    <n v="0.14814814814814814"/>
    <s v="3570764"/>
    <x v="0"/>
    <x v="0"/>
  </r>
  <r>
    <x v="9"/>
    <s v="Federal USACE/Pac NW - Collico"/>
    <s v="Army Corps of Engineers"/>
    <x v="24"/>
    <s v="8503977"/>
    <s v="0215576"/>
    <s v="04"/>
    <n v="8343"/>
    <n v="6180"/>
    <n v="2163"/>
    <n v="0.25925925925925924"/>
    <s v="3570764"/>
    <x v="0"/>
    <x v="0"/>
  </r>
  <r>
    <x v="9"/>
    <s v="Federal USACE/Pac NW - Collico"/>
    <s v="Army Corps of Engineers"/>
    <x v="24"/>
    <s v="8503977"/>
    <s v="0215576"/>
    <s v="04"/>
    <n v="0"/>
    <n v="0"/>
    <n v="0"/>
    <e v="#DIV/0!"/>
    <s v="3570764"/>
    <x v="0"/>
    <x v="0"/>
  </r>
  <r>
    <x v="9"/>
    <s v="Federal USACE/Pac NW - Collico"/>
    <s v="Army Corps of Engineers"/>
    <x v="24"/>
    <s v="8504020"/>
    <s v="0215577"/>
    <s v="04"/>
    <n v="4333.5"/>
    <n v="3210"/>
    <n v="1123.5"/>
    <n v="0.25925925925925924"/>
    <s v="3570768"/>
    <x v="0"/>
    <x v="0"/>
  </r>
  <r>
    <x v="9"/>
    <s v="Federal USACE/Pac NW - Collico"/>
    <s v="Army Corps of Engineers"/>
    <x v="24"/>
    <s v="8504016"/>
    <s v="0215578"/>
    <s v="04"/>
    <n v="3893.4"/>
    <n v="2884"/>
    <n v="1009.4000000000001"/>
    <n v="0.2592592592592593"/>
    <s v="3570761"/>
    <x v="0"/>
    <x v="0"/>
  </r>
  <r>
    <x v="9"/>
    <s v="Federal USACE/Pac NW - Collico"/>
    <s v="Army Corps of Engineers"/>
    <x v="24"/>
    <s v="8504022"/>
    <s v="0215591"/>
    <s v="04"/>
    <n v="278.10000000000002"/>
    <n v="206"/>
    <n v="72.100000000000023"/>
    <n v="0.2592592592592593"/>
    <s v="3570767"/>
    <x v="0"/>
    <x v="0"/>
  </r>
  <r>
    <x v="9"/>
    <s v="Federal USACE/Pac NW - Collico"/>
    <s v="Army Corps of Engineers"/>
    <x v="24"/>
    <s v="8510747"/>
    <s v="0215705"/>
    <s v="04"/>
    <n v="43.2"/>
    <n v="40"/>
    <n v="3.2000000000000028"/>
    <n v="7.4074074074074139E-2"/>
    <s v="3572376"/>
    <x v="0"/>
    <x v="0"/>
  </r>
  <r>
    <x v="9"/>
    <s v="Federal USACE/Pac NW - Collico"/>
    <s v="Army Corps of Engineers"/>
    <x v="24"/>
    <s v="8510747"/>
    <s v="0215705"/>
    <s v="04"/>
    <n v="0"/>
    <n v="0"/>
    <n v="0"/>
    <e v="#DIV/0!"/>
    <s v="3572376"/>
    <x v="0"/>
    <x v="0"/>
  </r>
  <r>
    <x v="9"/>
    <s v="Federal USACE/Pac NW - Collico"/>
    <s v="Army Corps of Engineers"/>
    <x v="24"/>
    <s v="8510747"/>
    <s v="0215705"/>
    <s v="04"/>
    <n v="780.3"/>
    <n v="774"/>
    <n v="6.2999999999999545"/>
    <n v="8.0738177623990194E-3"/>
    <s v="3572377"/>
    <x v="0"/>
    <x v="0"/>
  </r>
  <r>
    <x v="9"/>
    <s v="Federal USACE/Pac NW - Collico"/>
    <s v="Army Corps of Engineers"/>
    <x v="24"/>
    <s v="8515078"/>
    <s v="0215727"/>
    <s v="04"/>
    <n v="0"/>
    <n v="0"/>
    <n v="0"/>
    <e v="#DIV/0!"/>
    <s v="3574336"/>
    <x v="0"/>
    <x v="0"/>
  </r>
  <r>
    <x v="9"/>
    <s v="Federal USACE/Pac NW - Collico"/>
    <s v="Army Corps of Engineers"/>
    <x v="24"/>
    <s v="8515078"/>
    <s v="0215727"/>
    <s v="04"/>
    <n v="278.10000000000002"/>
    <n v="206"/>
    <n v="72.100000000000023"/>
    <n v="0.2592592592592593"/>
    <s v="3574359"/>
    <x v="0"/>
    <x v="0"/>
  </r>
  <r>
    <x v="9"/>
    <s v="Federal USACE/Pac NW - Collico"/>
    <s v="Army Corps of Engineers"/>
    <x v="24"/>
    <s v="8515078"/>
    <s v="0215727"/>
    <s v="04"/>
    <n v="175.5"/>
    <n v="162.5"/>
    <n v="13"/>
    <n v="7.407407407407407E-2"/>
    <s v="3574336"/>
    <x v="0"/>
    <x v="0"/>
  </r>
  <r>
    <x v="9"/>
    <s v="Federal USACE/Pac NW - Collico"/>
    <s v="Army Corps of Engineers"/>
    <x v="24"/>
    <s v="8515006"/>
    <s v="0215738"/>
    <s v="04"/>
    <n v="0"/>
    <n v="0"/>
    <n v="0"/>
    <e v="#DIV/0!"/>
    <s v="3574344"/>
    <x v="0"/>
    <x v="0"/>
  </r>
  <r>
    <x v="9"/>
    <s v="Federal USACE/Pac NW - Collico"/>
    <s v="Army Corps of Engineers"/>
    <x v="24"/>
    <s v="8515006"/>
    <s v="0215738"/>
    <s v="04"/>
    <n v="21.6"/>
    <n v="20"/>
    <n v="1.6000000000000014"/>
    <n v="7.4074074074074139E-2"/>
    <s v="3574344"/>
    <x v="0"/>
    <x v="0"/>
  </r>
  <r>
    <x v="9"/>
    <s v="Federal USACE/Pac NW - Collico"/>
    <s v="Army Corps of Engineers"/>
    <x v="24"/>
    <s v="8413856"/>
    <s v="1213970"/>
    <s v="04"/>
    <n v="98.65"/>
    <n v="91.77"/>
    <n v="6.8800000000000097"/>
    <n v="6.9741510390268727E-2"/>
    <s v="3547941"/>
    <x v="0"/>
    <x v="0"/>
  </r>
  <r>
    <x v="9"/>
    <s v="Federal USACE/Pac NW - Collico"/>
    <s v="Army Corps of Engineers"/>
    <x v="24"/>
    <s v="8482478"/>
    <s v="1215191"/>
    <s v="04"/>
    <n v="432.09"/>
    <n v="419.5"/>
    <n v="12.589999999999975"/>
    <n v="2.9137448216806628E-2"/>
    <s v="3565040"/>
    <x v="0"/>
    <x v="0"/>
  </r>
  <r>
    <x v="9"/>
    <s v="Federal USACE/Pac NW - Collico"/>
    <s v="Army Corps of Engineers"/>
    <x v="24"/>
    <s v="8495337"/>
    <s v="1215446"/>
    <s v="04"/>
    <n v="0"/>
    <n v="0"/>
    <n v="0"/>
    <e v="#DIV/0!"/>
    <s v="3567815"/>
    <x v="0"/>
    <x v="0"/>
  </r>
  <r>
    <x v="9"/>
    <s v="Federal USACE/Pac NW - Collico"/>
    <s v="Army Corps of Engineers"/>
    <x v="24"/>
    <s v="8495337"/>
    <s v="1215446"/>
    <s v="04"/>
    <n v="2421.9"/>
    <n v="2242.5"/>
    <n v="179.40000000000009"/>
    <n v="7.4074074074074112E-2"/>
    <s v="3567815"/>
    <x v="0"/>
    <x v="0"/>
  </r>
  <r>
    <x v="9"/>
    <s v="Federal USACE/Pac NW - Collico"/>
    <s v="Army Corps of Engineers"/>
    <x v="24"/>
    <s v="8506024"/>
    <s v="1215625"/>
    <s v="04"/>
    <n v="0"/>
    <n v="0"/>
    <n v="0"/>
    <e v="#DIV/0!"/>
    <s v="3571293"/>
    <x v="0"/>
    <x v="0"/>
  </r>
  <r>
    <x v="9"/>
    <s v="Federal USACE/Pac NW - Collico"/>
    <s v="Army Corps of Engineers"/>
    <x v="24"/>
    <s v="8506024"/>
    <s v="1215625"/>
    <s v="04"/>
    <n v="807.3"/>
    <n v="747.5"/>
    <n v="59.799999999999955"/>
    <n v="7.4074074074074028E-2"/>
    <s v="3571293"/>
    <x v="0"/>
    <x v="0"/>
  </r>
  <r>
    <x v="9"/>
    <s v="Federal USACE/Pac NW - Collico"/>
    <s v="Army Corps of Engineers"/>
    <x v="24"/>
    <s v="8452343"/>
    <s v="2214669"/>
    <s v="04"/>
    <n v="15094.7"/>
    <n v="14192.04"/>
    <n v="902.65999999999985"/>
    <n v="5.9799797279839931E-2"/>
    <s v="3557294"/>
    <x v="0"/>
    <x v="0"/>
  </r>
  <r>
    <x v="9"/>
    <s v="Federal USACE/Pac NW - Collico"/>
    <s v="Army Corps of Engineers"/>
    <x v="24"/>
    <s v="8475567"/>
    <s v="4894060"/>
    <s v="04"/>
    <n v="503.4"/>
    <n v="419.5"/>
    <n v="83.899999999999977"/>
    <n v="0.16666666666666663"/>
    <s v="3562723"/>
    <x v="0"/>
    <x v="0"/>
  </r>
  <r>
    <x v="9"/>
    <s v="Federal USACE/Pac NW - Collico"/>
    <s v="Army Corps of Engineers"/>
    <x v="24"/>
    <s v="8432786"/>
    <s v="4954336"/>
    <s v="04"/>
    <n v="3405.61"/>
    <n v="2961.4"/>
    <n v="444.21000000000004"/>
    <n v="0.13043478260869565"/>
    <s v="3552702"/>
    <x v="0"/>
    <x v="0"/>
  </r>
  <r>
    <x v="9"/>
    <s v="Federal USACE/Pac NW - Collico"/>
    <s v="Army Corps of Engineers"/>
    <x v="24"/>
    <s v="8496777"/>
    <s v="P010241756"/>
    <s v="04"/>
    <n v="0"/>
    <n v="0"/>
    <n v="0"/>
    <e v="#DIV/0!"/>
    <s v="3568269"/>
    <x v="0"/>
    <x v="0"/>
  </r>
  <r>
    <x v="9"/>
    <s v="Federal USACE/Pac NW - Collico"/>
    <s v="Army Corps of Engineers"/>
    <x v="24"/>
    <s v="8496777"/>
    <s v="P010241756"/>
    <s v="04"/>
    <n v="32270.55"/>
    <n v="28307.5"/>
    <n v="3963.0499999999993"/>
    <n v="0.12280701754385963"/>
    <s v="3568269"/>
    <x v="0"/>
    <x v="0"/>
  </r>
  <r>
    <x v="9"/>
    <s v="Federal USACE/Pac NW - Collico"/>
    <s v="Army Corps of Engineers"/>
    <x v="24"/>
    <s v="8494540"/>
    <s v="W9128F19F0168"/>
    <s v="04"/>
    <n v="83430"/>
    <n v="74160"/>
    <n v="9270"/>
    <n v="0.1111111111111111"/>
    <s v="3567553"/>
    <x v="0"/>
    <x v="0"/>
  </r>
  <r>
    <x v="9"/>
    <s v="Federal USACE/Pac NW - Collico"/>
    <s v="Army Corps of Engineers"/>
    <x v="24"/>
    <s v="8476279"/>
    <s v="W912HZ19F0015"/>
    <s v="04"/>
    <n v="2076.88"/>
    <n v="1629.55"/>
    <n v="447.33000000000015"/>
    <n v="0.2153855783675514"/>
    <s v="3563040"/>
    <x v="0"/>
    <x v="0"/>
  </r>
  <r>
    <x v="10"/>
    <s v="SLED CA - Van Arsdale (Education)"/>
    <s v="UCLA"/>
    <x v="25"/>
    <s v="8489726"/>
    <s v="4100 P WA655"/>
    <s v="04"/>
    <n v="11032.8"/>
    <n v="9984"/>
    <n v="1048.7999999999993"/>
    <n v="9.5061996954535502E-2"/>
    <s v="3566613"/>
    <x v="0"/>
    <x v="0"/>
  </r>
  <r>
    <x v="10"/>
    <s v="SLED CA - Van Arsdale (Education)"/>
    <s v="UCLA"/>
    <x v="25"/>
    <s v="8492644"/>
    <s v="4100 P WA656"/>
    <s v="04"/>
    <n v="8584.7999999999993"/>
    <n v="7644"/>
    <n v="940.79999999999927"/>
    <n v="0.10958904109589034"/>
    <s v="3567299"/>
    <x v="0"/>
    <x v="0"/>
  </r>
  <r>
    <x v="10"/>
    <s v="SLED CA - Van Arsdale (Education)"/>
    <s v="University of California San Francisco"/>
    <x v="25"/>
    <s v="8479048"/>
    <s v="B001670534"/>
    <s v="04"/>
    <n v="5740.8"/>
    <n v="4236"/>
    <n v="1504.8000000000002"/>
    <n v="0.26212374581939801"/>
    <s v="3564014"/>
    <x v="0"/>
    <x v="0"/>
  </r>
  <r>
    <x v="4"/>
    <s v="SLED East - Ewing NCR"/>
    <s v="Half Hollow Hills Central School District"/>
    <x v="26"/>
    <s v="8501468"/>
    <s v="130497"/>
    <s v="04"/>
    <n v="9449.58"/>
    <n v="9264.2999999999993"/>
    <n v="185.28000000000065"/>
    <n v="1.9607220638377647E-2"/>
    <s v="3568939"/>
    <x v="0"/>
    <x v="0"/>
  </r>
  <r>
    <x v="4"/>
    <s v="SLED East - Ewing NCR"/>
    <s v="Half Hollow Hills Central School District"/>
    <x v="26"/>
    <s v="8501468"/>
    <s v="130497"/>
    <s v="04"/>
    <n v="0"/>
    <n v="0"/>
    <n v="0"/>
    <e v="#DIV/0!"/>
    <s v="3568939"/>
    <x v="0"/>
    <x v="0"/>
  </r>
  <r>
    <x v="4"/>
    <s v="SLED East - Ewing NCR"/>
    <s v="City University of New York"/>
    <x v="26"/>
    <s v="8497643"/>
    <s v="209514-000 OP"/>
    <s v="04"/>
    <n v="1422.24"/>
    <n v="1394.4"/>
    <n v="27.839999999999918"/>
    <n v="1.9574755315558499E-2"/>
    <s v="3568290"/>
    <x v="0"/>
    <x v="0"/>
  </r>
  <r>
    <x v="5"/>
    <s v="SLED HI/Comm - Hicks/Kimura HI"/>
    <s v="State of Hawaii"/>
    <x v="27"/>
    <s v="8443187"/>
    <s v="107970"/>
    <s v="04"/>
    <n v="0"/>
    <n v="0"/>
    <n v="0"/>
    <e v="#DIV/0!"/>
    <s v="3555436"/>
    <x v="0"/>
    <x v="0"/>
  </r>
  <r>
    <x v="5"/>
    <s v="SLED HI/Comm - Hicks/Kimura HI"/>
    <s v="State of Hawaii"/>
    <x v="27"/>
    <s v="8443187"/>
    <s v="107970"/>
    <s v="04"/>
    <n v="36662.400000000001"/>
    <n v="32480"/>
    <n v="4182.4000000000015"/>
    <n v="0.11407872916121152"/>
    <s v="3555436"/>
    <x v="0"/>
    <x v="0"/>
  </r>
  <r>
    <x v="5"/>
    <s v="SLED HI/Comm - Hicks/Kimura HI"/>
    <s v="State of Hawaii"/>
    <x v="27"/>
    <s v="8473968"/>
    <s v="107978"/>
    <s v="04"/>
    <n v="9798.56"/>
    <n v="8595.24"/>
    <n v="1203.3199999999997"/>
    <n v="0.12280580003592362"/>
    <s v="3562470"/>
    <x v="0"/>
    <x v="0"/>
  </r>
  <r>
    <x v="5"/>
    <s v="SLED HI/Comm - Hicks/Kimura HI"/>
    <s v="State of Hawaii"/>
    <x v="27"/>
    <s v="8473968"/>
    <s v="107978"/>
    <s v="04"/>
    <n v="5667.2"/>
    <n v="4995.24"/>
    <n v="671.96"/>
    <n v="0.11857001693958216"/>
    <s v="3562470"/>
    <x v="0"/>
    <x v="0"/>
  </r>
  <r>
    <x v="5"/>
    <s v="SLED HI/Comm - Hicks/Kimura HI"/>
    <s v="University of Hawaii"/>
    <x v="27"/>
    <s v="8482584"/>
    <s v="192228"/>
    <s v="04"/>
    <n v="95260.28"/>
    <n v="83465.34"/>
    <n v="11794.940000000002"/>
    <n v="0.12381802782859763"/>
    <s v="3565083"/>
    <x v="0"/>
    <x v="0"/>
  </r>
  <r>
    <x v="5"/>
    <s v="SLED HI/Comm - Hicks/Kimura HI"/>
    <s v="State of Hawaii"/>
    <x v="27"/>
    <s v="8513976"/>
    <s v="33115316"/>
    <s v="04"/>
    <n v="0"/>
    <n v="0"/>
    <n v="0"/>
    <e v="#DIV/0!"/>
    <s v="3573963"/>
    <x v="0"/>
    <x v="0"/>
  </r>
  <r>
    <x v="5"/>
    <s v="SLED HI/Comm - Hicks/Kimura HI"/>
    <s v="State of Hawaii"/>
    <x v="27"/>
    <s v="8513976"/>
    <s v="33115316"/>
    <s v="04"/>
    <n v="85.68"/>
    <n v="78"/>
    <n v="7.6800000000000068"/>
    <n v="8.9635854341736765E-2"/>
    <s v="3573963"/>
    <x v="0"/>
    <x v="0"/>
  </r>
  <r>
    <x v="5"/>
    <s v="SLED HI/Comm - Hicks/Kimura HI"/>
    <s v="State of Hawaii Judiciary"/>
    <x v="27"/>
    <s v="8506095"/>
    <s v="A77219"/>
    <s v="04"/>
    <n v="1367.2"/>
    <n v="1315.93"/>
    <n v="51.269999999999982"/>
    <n v="3.7499999999999985E-2"/>
    <s v="3571319"/>
    <x v="0"/>
    <x v="0"/>
  </r>
  <r>
    <x v="5"/>
    <s v="SLED HI/Comm - Hicks/Kimura HI"/>
    <s v="Pacific Rim Christian University"/>
    <x v="27"/>
    <s v="8510517"/>
    <s v="CC 4975794"/>
    <s v="04"/>
    <n v="3741.48"/>
    <n v="3336.61"/>
    <n v="404.86999999999989"/>
    <n v="0.10821118915509367"/>
    <s v="3572295"/>
    <x v="0"/>
    <x v="0"/>
  </r>
  <r>
    <x v="5"/>
    <s v="SLED HI/Comm - Hicks/Kimura HI"/>
    <s v="City and County of Honolulu"/>
    <x v="27"/>
    <s v="8490939"/>
    <s v="DO-DIT-1902724,v1"/>
    <s v="04"/>
    <n v="90906"/>
    <n v="80671.199999999997"/>
    <n v="10234.800000000003"/>
    <n v="0.11258662794535017"/>
    <s v="3566731"/>
    <x v="0"/>
    <x v="0"/>
  </r>
  <r>
    <x v="5"/>
    <s v="SLED HI/Comm - Hicks/Kimura HI"/>
    <s v="City and County of Honolulu"/>
    <x v="27"/>
    <s v="8490939"/>
    <s v="DO-DIT-1902724,v1"/>
    <s v="04"/>
    <n v="0"/>
    <n v="0"/>
    <n v="0"/>
    <e v="#DIV/0!"/>
    <s v="3566731"/>
    <x v="0"/>
    <x v="0"/>
  </r>
  <r>
    <x v="5"/>
    <s v="SLED HI/Comm - Hicks/Kimura HI"/>
    <s v="City and County of Honolulu"/>
    <x v="27"/>
    <s v="8498484"/>
    <s v="DO-DIT-1902820,"/>
    <s v="04"/>
    <n v="0"/>
    <n v="0"/>
    <n v="0"/>
    <e v="#DIV/0!"/>
    <s v="3568362"/>
    <x v="0"/>
    <x v="0"/>
  </r>
  <r>
    <x v="5"/>
    <s v="SLED HI/Comm - Hicks/Kimura HI"/>
    <s v="City and County of Honolulu"/>
    <x v="27"/>
    <s v="8498484"/>
    <s v="DO-DIT-1902820,"/>
    <s v="04"/>
    <n v="16039.8"/>
    <n v="14070"/>
    <n v="1969.7999999999993"/>
    <n v="0.12280701754385961"/>
    <s v="3568362"/>
    <x v="0"/>
    <x v="0"/>
  </r>
  <r>
    <x v="5"/>
    <s v="SLED HI/Comm - Hicks/Kimura HI"/>
    <s v="City and County of Honolulu"/>
    <x v="27"/>
    <s v="8479739"/>
    <s v="DO-ENV-1902376"/>
    <s v="04"/>
    <n v="3021.41"/>
    <n v="2508.75"/>
    <n v="512.65999999999985"/>
    <n v="0.16967574741594152"/>
    <s v="3564621"/>
    <x v="0"/>
    <x v="0"/>
  </r>
  <r>
    <x v="5"/>
    <s v="SLED HI/Comm - Hicks/Kimura HI"/>
    <s v="State of Hawaii"/>
    <x v="27"/>
    <s v="8508892"/>
    <s v="G19A0149"/>
    <s v="04"/>
    <n v="1526.88"/>
    <n v="1557.6"/>
    <n v="-30.7199999999998"/>
    <n v="-2.0119459289531461E-2"/>
    <s v="3571863"/>
    <x v="0"/>
    <x v="0"/>
  </r>
  <r>
    <x v="5"/>
    <s v="SLED HI/Comm - Hicks/Kimura HI"/>
    <s v="HI-DOE"/>
    <x v="27"/>
    <s v="8510644"/>
    <s v="PB52674-127R"/>
    <s v="04"/>
    <n v="9158.59"/>
    <n v="7476.4"/>
    <n v="1682.1900000000005"/>
    <n v="0.18367346938775517"/>
    <s v="3572341"/>
    <x v="0"/>
    <x v="0"/>
  </r>
  <r>
    <x v="5"/>
    <s v="SLED HI/Comm - Hicks/Kimura HI"/>
    <s v="HI-DOE"/>
    <x v="27"/>
    <s v="8501633"/>
    <s v="PB52677-147R"/>
    <s v="04"/>
    <n v="5632.55"/>
    <n v="4603.75"/>
    <n v="1028.8000000000002"/>
    <n v="0.18265261737578897"/>
    <s v="3568980"/>
    <x v="0"/>
    <x v="0"/>
  </r>
  <r>
    <x v="5"/>
    <s v="SLED HI/Comm - Hicks/Kimura HI"/>
    <s v="HI-DOE"/>
    <x v="27"/>
    <s v="8496770"/>
    <s v="PC42980-216M"/>
    <s v="04"/>
    <n v="5009.25"/>
    <n v="4243.74"/>
    <n v="765.51000000000022"/>
    <n v="0.15281928432400063"/>
    <s v="3568240"/>
    <x v="0"/>
    <x v="0"/>
  </r>
  <r>
    <x v="5"/>
    <s v="SLED HI/Comm - Hicks/Kimura HI"/>
    <s v="HI-DOE"/>
    <x v="27"/>
    <s v="8496770"/>
    <s v="PC42980-216M"/>
    <s v="04"/>
    <n v="0"/>
    <n v="0"/>
    <n v="0"/>
    <e v="#DIV/0!"/>
    <s v="3568240"/>
    <x v="0"/>
    <x v="0"/>
  </r>
  <r>
    <x v="5"/>
    <s v="SLED HI/Comm - Hicks/Kimura HI"/>
    <s v="HI-DOE"/>
    <x v="27"/>
    <s v="8502938"/>
    <s v="PF45835-393M"/>
    <s v="04"/>
    <n v="1126.51"/>
    <n v="919.6"/>
    <n v="206.90999999999997"/>
    <n v="0.18367346938775508"/>
    <s v="3569550"/>
    <x v="0"/>
    <x v="0"/>
  </r>
  <r>
    <x v="5"/>
    <s v="SLED HI/Comm - Hirasuna HI"/>
    <s v="Allied Builders Systems"/>
    <x v="28"/>
    <s v="8512500"/>
    <s v="CC5000836"/>
    <s v="04"/>
    <n v="3516.48"/>
    <n v="3244.07"/>
    <n v="272.40999999999985"/>
    <n v="7.7466671216671168E-2"/>
    <s v="3573503"/>
    <x v="0"/>
    <x v="0"/>
  </r>
  <r>
    <x v="5"/>
    <s v="SLED HI/Comm - Hirasuna HI"/>
    <s v="HawaiiUSA Federal Credit Union"/>
    <x v="28"/>
    <s v="8415411"/>
    <s v="PO4959510"/>
    <s v="04"/>
    <n v="6730"/>
    <n v="6022.02"/>
    <n v="707.97999999999956"/>
    <n v="0.10519762258543827"/>
    <s v="3547994"/>
    <x v="0"/>
    <x v="0"/>
  </r>
  <r>
    <x v="5"/>
    <s v="SLED HI/Comm - Hirasuna HI"/>
    <s v="Hawaii State Federal Credit Union"/>
    <x v="28"/>
    <s v="8510668"/>
    <s v="PO4997800"/>
    <s v="04"/>
    <n v="2144"/>
    <n v="2063.6"/>
    <n v="80.400000000000091"/>
    <n v="3.750000000000004E-2"/>
    <s v="3572394"/>
    <x v="0"/>
    <x v="0"/>
  </r>
  <r>
    <x v="5"/>
    <s v="SLED HI/Comm - Hirasuna HI"/>
    <s v="Bank of Hawaii"/>
    <x v="28"/>
    <s v="8504989"/>
    <s v="PO831447"/>
    <s v="04"/>
    <n v="7600"/>
    <n v="6840"/>
    <n v="760"/>
    <n v="0.1"/>
    <s v="3570925"/>
    <x v="0"/>
    <x v="0"/>
  </r>
  <r>
    <x v="5"/>
    <s v="SLED HI/Comm - Hirasuna HI"/>
    <s v="Bank of Hawaii"/>
    <x v="28"/>
    <s v="8504989"/>
    <s v="PO831447"/>
    <s v="04"/>
    <n v="0"/>
    <n v="0"/>
    <n v="0"/>
    <e v="#DIV/0!"/>
    <s v="3570925"/>
    <x v="0"/>
    <x v="0"/>
  </r>
  <r>
    <x v="5"/>
    <s v="SLED HI/Comm - Stuckey/Watson HI"/>
    <s v="Hawaiian Electric Company, Inc."/>
    <x v="29"/>
    <s v="8458157"/>
    <s v="4500027530"/>
    <s v="04"/>
    <n v="0"/>
    <n v="0"/>
    <n v="0"/>
    <e v="#DIV/0!"/>
    <s v="3558199"/>
    <x v="0"/>
    <x v="0"/>
  </r>
  <r>
    <x v="5"/>
    <s v="SLED HI/Comm - Stuckey/Watson HI"/>
    <s v="Hawaiian Electric Company, Inc."/>
    <x v="29"/>
    <s v="8458157"/>
    <s v="4500027530"/>
    <s v="04"/>
    <n v="16332.73"/>
    <n v="14482.92"/>
    <n v="1849.8099999999995"/>
    <n v="0.11325785707594502"/>
    <s v="3558199"/>
    <x v="0"/>
    <x v="0"/>
  </r>
  <r>
    <x v="5"/>
    <s v="SLED HI/Comm - Stuckey/Watson HI"/>
    <s v="Hawaiian Electric Company, Inc."/>
    <x v="29"/>
    <s v="8458157"/>
    <s v="4500027530"/>
    <s v="04"/>
    <n v="2195.34"/>
    <n v="1976"/>
    <n v="219.34000000000015"/>
    <n v="9.9911631000209597E-2"/>
    <s v="3558201"/>
    <x v="0"/>
    <x v="0"/>
  </r>
  <r>
    <x v="5"/>
    <s v="SLED HI/Comm - Stuckey/Watson HI"/>
    <s v="Hawaiian Electric Company, Inc."/>
    <x v="29"/>
    <s v="8492248"/>
    <s v="4500028517"/>
    <s v="04"/>
    <n v="0"/>
    <n v="0"/>
    <n v="0"/>
    <e v="#DIV/0!"/>
    <s v="3567148"/>
    <x v="0"/>
    <x v="0"/>
  </r>
  <r>
    <x v="5"/>
    <s v="SLED HI/Comm - Stuckey/Watson HI"/>
    <s v="Hawaiian Electric Company, Inc."/>
    <x v="29"/>
    <s v="8492248"/>
    <s v="4500028517"/>
    <s v="04"/>
    <n v="134981.70000000001"/>
    <n v="118405"/>
    <n v="16576.700000000012"/>
    <n v="0.12280701754385973"/>
    <s v="3567148"/>
    <x v="0"/>
    <x v="0"/>
  </r>
  <r>
    <x v="5"/>
    <s v="SLED HI/Comm - Stuckey/Watson HI"/>
    <s v="Kamehameha Schools"/>
    <x v="29"/>
    <s v="8445407"/>
    <s v="M201901509"/>
    <s v="04"/>
    <n v="0"/>
    <n v="0"/>
    <n v="0"/>
    <e v="#DIV/0!"/>
    <s v="3555878"/>
    <x v="0"/>
    <x v="0"/>
  </r>
  <r>
    <x v="5"/>
    <s v="SLED HI/Comm - Stuckey/Watson HI"/>
    <s v="Kamehameha Schools"/>
    <x v="29"/>
    <s v="8445407"/>
    <s v="M201901509"/>
    <s v="04"/>
    <n v="281478"/>
    <n v="222564"/>
    <n v="58914"/>
    <n v="0.20930232558139536"/>
    <s v="3555878"/>
    <x v="0"/>
    <x v="0"/>
  </r>
  <r>
    <x v="11"/>
    <s v="SLED SOM - Jones State Cisco"/>
    <s v="MO OA - ITSD Office of Admin"/>
    <x v="30"/>
    <s v="8491482"/>
    <s v="P3151900822"/>
    <s v="04"/>
    <n v="1355.25"/>
    <n v="1238.25"/>
    <n v="117"/>
    <n v="8.6330935251798566E-2"/>
    <s v="3566879"/>
    <x v="0"/>
    <x v="0"/>
  </r>
  <r>
    <x v="11"/>
    <s v="SLED SOM - Jones State Cisco"/>
    <s v="MO OA - ITSD Office of Admin"/>
    <x v="30"/>
    <s v="8491482"/>
    <s v="P3151900822"/>
    <s v="04"/>
    <n v="0"/>
    <n v="0"/>
    <n v="0"/>
    <e v="#DIV/0!"/>
    <s v="3566879"/>
    <x v="0"/>
    <x v="0"/>
  </r>
  <r>
    <x v="11"/>
    <s v="SLED SOM - Jones State Cisco"/>
    <s v="MO OA - ITSD DOR"/>
    <x v="30"/>
    <s v="8470401"/>
    <s v="P3921900304"/>
    <s v="04"/>
    <n v="0"/>
    <n v="0"/>
    <n v="0"/>
    <e v="#DIV/0!"/>
    <s v="3561537"/>
    <x v="0"/>
    <x v="0"/>
  </r>
  <r>
    <x v="11"/>
    <s v="SLED SOM - Jones State Cisco"/>
    <s v="MO OA - ITSD DOR"/>
    <x v="30"/>
    <s v="8470401"/>
    <s v="P3921900304"/>
    <s v="04"/>
    <n v="11087.82"/>
    <n v="10013.82"/>
    <n v="1074"/>
    <n v="9.6863044313489938E-2"/>
    <s v="3561537"/>
    <x v="0"/>
    <x v="0"/>
  </r>
  <r>
    <x v="11"/>
    <s v="SLED SOM - Jones State Cisco"/>
    <s v="MO OA - ITSD DSS"/>
    <x v="30"/>
    <s v="8491504"/>
    <s v="P3931901190"/>
    <s v="04"/>
    <n v="14"/>
    <n v="12.5"/>
    <n v="1.5"/>
    <n v="0.10714285714285714"/>
    <s v="3566882"/>
    <x v="0"/>
    <x v="0"/>
  </r>
  <r>
    <x v="11"/>
    <s v="SLED SOM - Jones State Cisco"/>
    <s v="MO DCON - ITS Section"/>
    <x v="30"/>
    <s v="8180288"/>
    <s v="PM011902269"/>
    <s v="04"/>
    <n v="0"/>
    <n v="0"/>
    <n v="0"/>
    <e v="#DIV/0!"/>
    <s v="3469691"/>
    <x v="0"/>
    <x v="0"/>
  </r>
  <r>
    <x v="11"/>
    <s v="SLED SOM - Jones State Cisco"/>
    <s v="MO DCON - ITS Section"/>
    <x v="30"/>
    <s v="8180288"/>
    <s v="PM011902269"/>
    <s v="04"/>
    <n v="0"/>
    <n v="0"/>
    <n v="0"/>
    <e v="#DIV/0!"/>
    <s v="3469691"/>
    <x v="0"/>
    <x v="0"/>
  </r>
  <r>
    <x v="11"/>
    <s v="SLED SOM - KC Local"/>
    <s v="City of Kansas City, MO - Library"/>
    <x v="30"/>
    <s v="8505455"/>
    <s v="26584"/>
    <s v="04"/>
    <n v="501"/>
    <n v="501"/>
    <n v="0"/>
    <n v="0"/>
    <s v="3571046"/>
    <x v="0"/>
    <x v="0"/>
  </r>
  <r>
    <x v="11"/>
    <s v="SLED SOM - KC Local"/>
    <s v="City of Kansas City, MO - Library"/>
    <x v="30"/>
    <s v="8505455"/>
    <s v="26584"/>
    <s v="04"/>
    <n v="0"/>
    <n v="0"/>
    <n v="0"/>
    <e v="#DIV/0!"/>
    <s v="3571046"/>
    <x v="0"/>
    <x v="0"/>
  </r>
  <r>
    <x v="11"/>
    <s v="SLED SOM - Ortbals Cisco"/>
    <s v="Jefferson County, MO - Information Services"/>
    <x v="31"/>
    <s v="8505829"/>
    <s v="108814"/>
    <s v="04"/>
    <n v="173.23"/>
    <n v="177.85"/>
    <n v="-4.6200000000000045"/>
    <n v="-2.6669745425157335E-2"/>
    <s v="3571159"/>
    <x v="0"/>
    <x v="0"/>
  </r>
  <r>
    <x v="11"/>
    <s v="SLED SOM - Ortbals Cisco"/>
    <s v="Washington University"/>
    <x v="31"/>
    <s v="8491562"/>
    <s v="4486516M"/>
    <s v="40"/>
    <n v="5836.32"/>
    <n v="5211"/>
    <n v="625.31999999999971"/>
    <n v="0.1071428571428571"/>
    <s v="3566898"/>
    <x v="0"/>
    <x v="0"/>
  </r>
  <r>
    <x v="11"/>
    <s v="SLED SOM - Ortbals Cisco"/>
    <s v="Washington University"/>
    <x v="31"/>
    <s v="8501791"/>
    <s v="4487876M"/>
    <s v="40"/>
    <n v="5670"/>
    <n v="4914"/>
    <n v="756"/>
    <n v="0.13333333333333333"/>
    <s v="3569026"/>
    <x v="0"/>
    <x v="0"/>
  </r>
  <r>
    <x v="11"/>
    <s v="SLED SOM - Ortbals Cisco"/>
    <s v="Principia College"/>
    <x v="31"/>
    <s v="8493989"/>
    <s v="90018400"/>
    <s v="04"/>
    <n v="129.9"/>
    <n v="118.08"/>
    <n v="11.820000000000007"/>
    <n v="9.0993071593533537E-2"/>
    <s v="3567400"/>
    <x v="0"/>
    <x v="0"/>
  </r>
  <r>
    <x v="11"/>
    <s v="SLED SOM - Ortbals Cisco"/>
    <s v="University of Missouri - St. Louis, MO"/>
    <x v="31"/>
    <s v="8455774"/>
    <s v="S0000089202"/>
    <s v="04"/>
    <n v="0"/>
    <n v="1255.44"/>
    <n v="-1255.44"/>
    <e v="#DIV/0!"/>
    <s v="3557761"/>
    <x v="0"/>
    <x v="0"/>
  </r>
  <r>
    <x v="11"/>
    <s v="SLED SOM - Ortbals Cisco"/>
    <s v="University of Missouri - St. Louis, MO"/>
    <x v="31"/>
    <s v="8455774"/>
    <s v="S0000089202"/>
    <s v="04"/>
    <n v="0"/>
    <n v="0"/>
    <n v="0"/>
    <e v="#DIV/0!"/>
    <s v="3557761"/>
    <x v="0"/>
    <x v="0"/>
  </r>
  <r>
    <x v="11"/>
    <s v="SLED SOM - Ortbals Education"/>
    <s v="Webster University"/>
    <x v="31"/>
    <s v="8501781"/>
    <s v="132402"/>
    <s v="04"/>
    <n v="16665.099999999999"/>
    <n v="14879.55"/>
    <n v="1785.5499999999993"/>
    <n v="0.10714307144871614"/>
    <s v="3569025"/>
    <x v="0"/>
    <x v="0"/>
  </r>
  <r>
    <x v="11"/>
    <s v="SLED SOM - Ortbals Education"/>
    <s v="University of Missouri - Kansas City, MO"/>
    <x v="31"/>
    <s v="8508888"/>
    <s v="K0000092775"/>
    <s v="04"/>
    <n v="794.21"/>
    <n v="749.25"/>
    <n v="44.960000000000036"/>
    <n v="5.6609712796363724E-2"/>
    <s v="3571858"/>
    <x v="0"/>
    <x v="0"/>
  </r>
  <r>
    <x v="11"/>
    <s v="SLED SOM - Ortbals Education"/>
    <s v="Southeast Missouri State University, MO"/>
    <x v="31"/>
    <s v="8496475"/>
    <s v="P1903733"/>
    <s v="04"/>
    <n v="1561.58"/>
    <n v="1419.62"/>
    <n v="141.96000000000004"/>
    <n v="9.0907926587174559E-2"/>
    <s v="3568068"/>
    <x v="0"/>
    <x v="0"/>
  </r>
  <r>
    <x v="11"/>
    <s v="SLED SOM - Ortbals Education"/>
    <s v="Southeast Missouri State University, MO"/>
    <x v="31"/>
    <s v="8495143"/>
    <s v="P1903812"/>
    <s v="04"/>
    <n v="57575.7"/>
    <n v="51870"/>
    <n v="5705.6999999999971"/>
    <n v="9.9099099099099058E-2"/>
    <s v="3567738"/>
    <x v="0"/>
    <x v="0"/>
  </r>
  <r>
    <x v="11"/>
    <s v="SLED SOM - Ortbals Education"/>
    <s v="St. Gabriel the Archangel"/>
    <x v="31"/>
    <s v="8507696"/>
    <s v="WWT-712019-Symantec"/>
    <s v="04"/>
    <n v="858.14"/>
    <n v="809.99"/>
    <n v="48.149999999999977"/>
    <n v="5.6109725685785511E-2"/>
    <s v="3571597"/>
    <x v="0"/>
    <x v="0"/>
  </r>
  <r>
    <x v="11"/>
    <s v="SLED SOM - Ortbals Local"/>
    <s v="Cole County, MO - Sheriff's Office"/>
    <x v="31"/>
    <s v="8434310"/>
    <s v="19-000387"/>
    <s v="04"/>
    <n v="14568.56"/>
    <n v="13863.86"/>
    <n v="704.69999999999891"/>
    <n v="4.8371287210266421E-2"/>
    <s v="3553068"/>
    <x v="0"/>
    <x v="0"/>
  </r>
  <r>
    <x v="11"/>
    <s v="SLED SOM - Ortbals Local"/>
    <s v="Metropolitan St Louis Sewer District"/>
    <x v="31"/>
    <s v="8465807"/>
    <s v="695473"/>
    <s v="04"/>
    <n v="825.03"/>
    <n v="778.33"/>
    <n v="46.699999999999932"/>
    <n v="5.6604002278704935E-2"/>
    <s v="3560096"/>
    <x v="0"/>
    <x v="0"/>
  </r>
  <r>
    <x v="11"/>
    <s v="SLED SOM - Ortbals Local"/>
    <s v="Metropolitan St Louis Sewer District"/>
    <x v="31"/>
    <s v="8465807"/>
    <s v="695473"/>
    <s v="04"/>
    <n v="825.03"/>
    <n v="778.33"/>
    <n v="46.699999999999932"/>
    <n v="5.6604002278704935E-2"/>
    <s v="3560096"/>
    <x v="0"/>
    <x v="0"/>
  </r>
  <r>
    <x v="11"/>
    <s v="SLED SOM - Ortbals Local"/>
    <s v="City of St. Peters, MO"/>
    <x v="31"/>
    <s v="8509048"/>
    <s v="BS07012019"/>
    <s v="04"/>
    <n v="792.06"/>
    <n v="720.06"/>
    <n v="72"/>
    <n v="9.0902204378456183E-2"/>
    <s v="3571916"/>
    <x v="0"/>
    <x v="0"/>
  </r>
  <r>
    <x v="12"/>
    <s v="SLED SW - Hanson AZ"/>
    <s v="Valley Metro Rail Inc"/>
    <x v="32"/>
    <s v="8461678"/>
    <s v="190395"/>
    <s v="04"/>
    <n v="13517.11"/>
    <n v="11501.75"/>
    <n v="2015.3600000000006"/>
    <n v="0.14909695933524256"/>
    <s v="3559263"/>
    <x v="0"/>
    <x v="0"/>
  </r>
  <r>
    <x v="12"/>
    <s v="SLED SW - Hanson AZ"/>
    <s v="Valley Metro Rail Inc"/>
    <x v="32"/>
    <s v="8461678"/>
    <s v="190395"/>
    <s v="04"/>
    <n v="0"/>
    <n v="0"/>
    <n v="0"/>
    <e v="#DIV/0!"/>
    <s v="3559263"/>
    <x v="0"/>
    <x v="0"/>
  </r>
  <r>
    <x v="12"/>
    <s v="SLED SW - Hanson AZ"/>
    <s v="City of Tempe"/>
    <x v="32"/>
    <s v="8506273"/>
    <s v="328752"/>
    <s v="04"/>
    <n v="220252.44"/>
    <n v="211992.83"/>
    <n v="8259.6100000000151"/>
    <n v="3.7500651525131865E-2"/>
    <s v="3571397"/>
    <x v="0"/>
    <x v="0"/>
  </r>
  <r>
    <x v="12"/>
    <s v="SLED SW - Hanson AZ"/>
    <s v="City of Tempe"/>
    <x v="32"/>
    <s v="8510733"/>
    <s v="328785"/>
    <s v="04"/>
    <n v="283.25"/>
    <n v="231.75"/>
    <n v="51.5"/>
    <n v="0.18181818181818182"/>
    <s v="3572356"/>
    <x v="0"/>
    <x v="0"/>
  </r>
  <r>
    <x v="12"/>
    <s v="SLED SW - Hanson AZ"/>
    <s v="City of Tempe"/>
    <x v="32"/>
    <s v="8515145"/>
    <s v="328894"/>
    <s v="04"/>
    <n v="1162.1600000000001"/>
    <n v="895.5"/>
    <n v="266.66000000000008"/>
    <n v="0.2294520547945206"/>
    <s v="3574368"/>
    <x v="0"/>
    <x v="0"/>
  </r>
  <r>
    <x v="12"/>
    <s v="SLED SW - Hanson AZ"/>
    <s v="City of Phoenix"/>
    <x v="32"/>
    <s v="8399328"/>
    <s v="4400445809"/>
    <s v="04"/>
    <n v="0"/>
    <n v="0"/>
    <n v="0"/>
    <e v="#DIV/0!"/>
    <s v="3539703"/>
    <x v="0"/>
    <x v="0"/>
  </r>
  <r>
    <x v="12"/>
    <s v="SLED SW - Hanson AZ"/>
    <s v="City of Phoenix"/>
    <x v="32"/>
    <s v="8399328"/>
    <s v="4400445809"/>
    <s v="04"/>
    <n v="71456.33"/>
    <n v="60794.71"/>
    <n v="10661.620000000003"/>
    <n v="0.14920469607101292"/>
    <s v="3539703"/>
    <x v="0"/>
    <x v="0"/>
  </r>
  <r>
    <x v="12"/>
    <s v="SLED SW - Romero CCD/Denver Airport"/>
    <s v="City and County of Denver Denver International Airport"/>
    <x v="33"/>
    <s v="8459724"/>
    <s v="00066590"/>
    <s v="04"/>
    <n v="291044.12"/>
    <n v="280684.48"/>
    <n v="10359.640000000014"/>
    <n v="3.5594740756143828E-2"/>
    <s v="3558696"/>
    <x v="0"/>
    <x v="0"/>
  </r>
  <r>
    <x v="12"/>
    <s v="SLED SW - Romero CCD/Denver Airport"/>
    <s v="City and County of Denver Denver International Airport"/>
    <x v="33"/>
    <s v="8485856"/>
    <s v="00068687"/>
    <s v="04"/>
    <n v="933.2"/>
    <n v="839.88"/>
    <n v="93.32000000000005"/>
    <n v="0.10000000000000005"/>
    <s v="3565745"/>
    <x v="0"/>
    <x v="0"/>
  </r>
  <r>
    <x v="12"/>
    <s v="SLED SW - Romero CCD/Denver Airport"/>
    <s v="City and County of Denver Denver International Airport"/>
    <x v="33"/>
    <s v="8497736"/>
    <s v="00069033"/>
    <s v="04"/>
    <n v="779.27"/>
    <n v="665.54"/>
    <n v="113.73000000000002"/>
    <n v="0.14594428118623842"/>
    <s v="3568303"/>
    <x v="0"/>
    <x v="0"/>
  </r>
  <r>
    <x v="12"/>
    <s v="SLED SW - Romero CCD/Denver Airport"/>
    <s v="City and County of Denver Denver International Airport"/>
    <x v="33"/>
    <s v="8497736"/>
    <s v="00069033"/>
    <s v="04"/>
    <n v="0"/>
    <n v="0"/>
    <n v="0"/>
    <e v="#DIV/0!"/>
    <s v="3568303"/>
    <x v="0"/>
    <x v="0"/>
  </r>
  <r>
    <x v="12"/>
    <s v="SLED SW - Romero MT"/>
    <s v="Colorado Springs Utilities"/>
    <x v="33"/>
    <s v="8515088"/>
    <s v="201910671"/>
    <s v="04"/>
    <n v="0"/>
    <n v="0"/>
    <n v="0"/>
    <e v="#DIV/0!"/>
    <s v="3574361"/>
    <x v="0"/>
    <x v="0"/>
  </r>
  <r>
    <x v="12"/>
    <s v="SLED SW - Romero MT"/>
    <s v="Colorado Springs Utilities"/>
    <x v="33"/>
    <s v="8515088"/>
    <s v="201910671"/>
    <s v="04"/>
    <n v="7364"/>
    <n v="9050"/>
    <n v="-1686"/>
    <n v="-0.22895165670831069"/>
    <s v="3574361"/>
    <x v="0"/>
    <x v="0"/>
  </r>
  <r>
    <x v="12"/>
    <s v="SLED SW - Romero MT"/>
    <s v="Colorado Springs Utilities"/>
    <x v="33"/>
    <s v="8515096"/>
    <s v="201910730"/>
    <s v="04"/>
    <n v="5897.56"/>
    <n v="7215.1"/>
    <n v="-1317.54"/>
    <n v="-0.22340425531914893"/>
    <s v="3574375"/>
    <x v="0"/>
    <x v="0"/>
  </r>
  <r>
    <x v="12"/>
    <s v="SLED SW - Romero MT"/>
    <s v="Colorado Springs Utilities"/>
    <x v="33"/>
    <s v="8503954"/>
    <s v="201910741"/>
    <s v="04"/>
    <n v="36709.800000000003"/>
    <n v="33798"/>
    <n v="2911.8000000000029"/>
    <n v="7.9319418792801993E-2"/>
    <s v="3570713"/>
    <x v="0"/>
    <x v="0"/>
  </r>
  <r>
    <x v="12"/>
    <s v="SLED SW - Romero MT"/>
    <s v="Colorado Springs Utilities"/>
    <x v="33"/>
    <s v="8503954"/>
    <s v="201910741"/>
    <s v="04"/>
    <n v="36709.800000000003"/>
    <n v="33798"/>
    <n v="2911.8000000000029"/>
    <n v="7.9319418792801993E-2"/>
    <s v="3570713"/>
    <x v="0"/>
    <x v="0"/>
  </r>
  <r>
    <x v="12"/>
    <s v="SLED SW - Romero MT"/>
    <s v="Colorado Springs Utilities"/>
    <x v="33"/>
    <s v="8503954"/>
    <s v="201910741"/>
    <s v="04"/>
    <n v="3502.4"/>
    <n v="3184"/>
    <n v="318.40000000000009"/>
    <n v="9.0909090909090939E-2"/>
    <s v="3570713"/>
    <x v="0"/>
    <x v="0"/>
  </r>
  <r>
    <x v="12"/>
    <s v="SLED SW - Romero MT"/>
    <s v="State of Colorado"/>
    <x v="33"/>
    <s v="8419368"/>
    <s v="FR70694"/>
    <s v="04"/>
    <n v="3944"/>
    <n v="3549.6"/>
    <n v="394.40000000000009"/>
    <n v="0.10000000000000002"/>
    <s v="3549306"/>
    <x v="0"/>
    <x v="0"/>
  </r>
  <r>
    <x v="12"/>
    <s v="SLED SW - White AZ"/>
    <s v="TUCSON UNIFIED S.D."/>
    <x v="34"/>
    <s v="8519372"/>
    <s v="12000498"/>
    <s v="04"/>
    <n v="25"/>
    <n v="19.510000000000002"/>
    <n v="5.4899999999999984"/>
    <n v="0.21959999999999993"/>
    <s v="3574867"/>
    <x v="0"/>
    <x v="0"/>
  </r>
  <r>
    <x v="12"/>
    <s v="SLED SW - White AZ"/>
    <s v="Cartwright SD"/>
    <x v="34"/>
    <s v="8497760"/>
    <s v="1905851"/>
    <s v="04"/>
    <n v="52968.5"/>
    <n v="50446.06"/>
    <n v="2522.4400000000023"/>
    <n v="4.762151089798658E-2"/>
    <s v="3568312"/>
    <x v="0"/>
    <x v="0"/>
  </r>
  <r>
    <x v="12"/>
    <s v="SLED SW - White AZ"/>
    <s v="Mesa Unified School District"/>
    <x v="34"/>
    <s v="8508338"/>
    <s v="2000468"/>
    <s v="04"/>
    <n v="17550.3"/>
    <n v="16655.25"/>
    <n v="895.04999999999927"/>
    <n v="5.0999128220030387E-2"/>
    <s v="3571695"/>
    <x v="0"/>
    <x v="0"/>
  </r>
  <r>
    <x v="12"/>
    <s v="SLED SW - White AZ"/>
    <s v="UNIVERSITY OF ARIZONA"/>
    <x v="34"/>
    <s v="8509548"/>
    <s v="492673"/>
    <s v="04"/>
    <n v="0"/>
    <n v="0"/>
    <n v="0"/>
    <e v="#DIV/0!"/>
    <s v="3572184"/>
    <x v="0"/>
    <x v="0"/>
  </r>
  <r>
    <x v="12"/>
    <s v="SLED SW - White AZ"/>
    <s v="UNIVERSITY OF ARIZONA"/>
    <x v="34"/>
    <s v="8509548"/>
    <s v="492673"/>
    <s v="04"/>
    <n v="2414.7199999999998"/>
    <n v="2122.27"/>
    <n v="292.44999999999982"/>
    <n v="0.12111135038430951"/>
    <s v="3572184"/>
    <x v="0"/>
    <x v="0"/>
  </r>
  <r>
    <x v="12"/>
    <s v="SLED SW - White AZ"/>
    <s v="UNIVERSITY OF ARIZONA"/>
    <x v="34"/>
    <s v="8475512"/>
    <s v="510103"/>
    <s v="04"/>
    <n v="0"/>
    <n v="0"/>
    <n v="0"/>
    <e v="#DIV/0!"/>
    <s v="3562722"/>
    <x v="0"/>
    <x v="0"/>
  </r>
  <r>
    <x v="12"/>
    <s v="SLED SW - White AZ"/>
    <s v="UNIVERSITY OF ARIZONA"/>
    <x v="34"/>
    <s v="8475512"/>
    <s v="510103"/>
    <s v="04"/>
    <n v="9151.7000000000007"/>
    <n v="8753.7999999999993"/>
    <n v="397.90000000000146"/>
    <n v="4.3478260869565376E-2"/>
    <s v="3562722"/>
    <x v="0"/>
    <x v="0"/>
  </r>
  <r>
    <x v="0"/>
    <s v="Federal Air Force - Barnes"/>
    <s v="SMS Data products Group, Inc."/>
    <x v="0"/>
    <n v="8105750"/>
    <s v="023033"/>
    <s v="04"/>
    <n v="98000"/>
    <n v="98000"/>
    <n v="0"/>
    <n v="0"/>
    <s v="3442833"/>
    <x v="1"/>
    <x v="0"/>
  </r>
  <r>
    <x v="0"/>
    <s v="Federal Air Force - Barnes"/>
    <s v="SMS Data products Group, Inc."/>
    <x v="0"/>
    <n v="8440519"/>
    <s v="023529"/>
    <s v="04"/>
    <n v="15600"/>
    <n v="15345"/>
    <n v="255"/>
    <n v="1.6346153846153847E-2"/>
    <s v="3555201"/>
    <x v="1"/>
    <x v="0"/>
  </r>
  <r>
    <x v="0"/>
    <s v="Federal Air Force - Barnes"/>
    <s v="SMS Data products Group, Inc."/>
    <x v="0"/>
    <n v="8440504"/>
    <s v="023530"/>
    <s v="04"/>
    <n v="15600"/>
    <n v="15345"/>
    <n v="255"/>
    <n v="1.6346153846153847E-2"/>
    <s v="3555190"/>
    <x v="1"/>
    <x v="0"/>
  </r>
  <r>
    <x v="0"/>
    <s v="Federal Air Force - Barnes"/>
    <s v="SMS Data products Group, Inc."/>
    <x v="0"/>
    <n v="8440507"/>
    <s v="023538"/>
    <s v="04"/>
    <n v="15600"/>
    <n v="15345"/>
    <n v="255"/>
    <n v="1.6346153846153847E-2"/>
    <s v="3555192"/>
    <x v="1"/>
    <x v="0"/>
  </r>
  <r>
    <x v="0"/>
    <s v="Federal Air Force - Barnes"/>
    <s v="SMS Data products Group, Inc."/>
    <x v="0"/>
    <n v="8440510"/>
    <s v="023544"/>
    <s v="04"/>
    <n v="15600"/>
    <n v="15345"/>
    <n v="255"/>
    <n v="1.6346153846153847E-2"/>
    <s v="3555196"/>
    <x v="1"/>
    <x v="0"/>
  </r>
  <r>
    <x v="0"/>
    <s v="Federal Air Force - Barnes"/>
    <s v="SMS Data products Group, Inc."/>
    <x v="0"/>
    <n v="8440513"/>
    <s v="023545"/>
    <s v="04"/>
    <n v="15600"/>
    <n v="15345"/>
    <n v="255"/>
    <n v="1.6346153846153847E-2"/>
    <s v="3555199"/>
    <x v="1"/>
    <x v="0"/>
  </r>
  <r>
    <x v="0"/>
    <s v="Federal Air Force - Barnes"/>
    <s v="SMS Data products Group, Inc."/>
    <x v="0"/>
    <n v="8440511"/>
    <s v="023546"/>
    <s v="04"/>
    <n v="15600"/>
    <n v="15345"/>
    <n v="255"/>
    <n v="1.6346153846153847E-2"/>
    <s v="3555197"/>
    <x v="1"/>
    <x v="0"/>
  </r>
  <r>
    <x v="0"/>
    <s v="Federal Air Force - Barnes"/>
    <s v="General Dynamics Information Tech"/>
    <x v="0"/>
    <n v="8009020"/>
    <s v="07ESM1083098"/>
    <s v="40"/>
    <n v="0"/>
    <n v="0"/>
    <n v="0"/>
    <e v="#DIV/0!"/>
    <s v="3408011"/>
    <x v="1"/>
    <x v="0"/>
  </r>
  <r>
    <x v="0"/>
    <s v="Federal Air Force - Barnes"/>
    <s v="Hanscom Air Force Base"/>
    <x v="0"/>
    <n v="8510831"/>
    <s v="CC230911"/>
    <s v="04"/>
    <n v="6859.6"/>
    <n v="6236"/>
    <n v="623.60000000000036"/>
    <n v="9.0909090909090953E-2"/>
    <s v="3572390"/>
    <x v="1"/>
    <x v="0"/>
  </r>
  <r>
    <x v="0"/>
    <s v="Federal Air Force - Barnes"/>
    <s v="Maxwell Air Force Base"/>
    <x v="0"/>
    <n v="8505506"/>
    <s v="FA330019FA022"/>
    <s v="04"/>
    <n v="89.68"/>
    <n v="78.84"/>
    <n v="10.840000000000003"/>
    <n v="0.12087421944692242"/>
    <s v="3571072"/>
    <x v="1"/>
    <x v="0"/>
  </r>
  <r>
    <x v="0"/>
    <s v="Federal Air Force - Barnes"/>
    <s v="Maxwell Air Force Base"/>
    <x v="0"/>
    <n v="8505506"/>
    <s v="FA330019FA022"/>
    <s v="04"/>
    <n v="787.48"/>
    <n v="701.53"/>
    <n v="85.950000000000045"/>
    <n v="0.10914562909534216"/>
    <s v="3571072"/>
    <x v="1"/>
    <x v="0"/>
  </r>
  <r>
    <x v="0"/>
    <s v="Federal Air Force - Barnes"/>
    <s v="Maxwell Air Force Base"/>
    <x v="0"/>
    <n v="8505506"/>
    <s v="FA330019FA022"/>
    <s v="04"/>
    <n v="5823.45"/>
    <n v="4919.55"/>
    <n v="903.89999999999964"/>
    <n v="0.15521726811426212"/>
    <s v="3571072"/>
    <x v="1"/>
    <x v="0"/>
  </r>
  <r>
    <x v="0"/>
    <s v="Federal Air Force - Barnes"/>
    <s v="Maxwell Air Force Base"/>
    <x v="0"/>
    <n v="8505506"/>
    <s v="FA330019FA022"/>
    <s v="04"/>
    <n v="8216.5"/>
    <n v="7478.9"/>
    <n v="737.60000000000036"/>
    <n v="8.9770583581817123E-2"/>
    <s v="3571073"/>
    <x v="1"/>
    <x v="0"/>
  </r>
  <r>
    <x v="0"/>
    <s v="Federal Air Force - Barnes"/>
    <s v="Maxwell Air Force Base"/>
    <x v="0"/>
    <n v="8505506"/>
    <s v="FA330019FA022"/>
    <s v="04"/>
    <n v="13712.17"/>
    <n v="12486.89"/>
    <n v="1225.2800000000007"/>
    <n v="8.9357118530473345E-2"/>
    <s v="3571072"/>
    <x v="1"/>
    <x v="0"/>
  </r>
  <r>
    <x v="0"/>
    <s v="Federal Air Force - Barnes"/>
    <s v="Maxwell Air Force Base"/>
    <x v="0"/>
    <n v="8501764"/>
    <s v="FA330019FA023"/>
    <s v="04"/>
    <n v="14508.97"/>
    <n v="13311"/>
    <n v="1197.9699999999993"/>
    <n v="8.2567542699447272E-2"/>
    <s v="3569021"/>
    <x v="1"/>
    <x v="0"/>
  </r>
  <r>
    <x v="0"/>
    <s v="Federal Air Force - Barnes"/>
    <s v="Langley Air Force Base"/>
    <x v="0"/>
    <n v="8438402"/>
    <s v="FA480019FA106"/>
    <s v="04"/>
    <n v="162000"/>
    <n v="128700"/>
    <n v="33300"/>
    <n v="0.20555555555555555"/>
    <s v="3554003"/>
    <x v="1"/>
    <x v="0"/>
  </r>
  <r>
    <x v="0"/>
    <s v="Federal Air Force - Barnes"/>
    <s v="Hanscom Air Force Base"/>
    <x v="0"/>
    <n v="8217944"/>
    <s v="FA8726-19-F-0002"/>
    <s v="04"/>
    <n v="0"/>
    <n v="0"/>
    <n v="0"/>
    <e v="#DIV/0!"/>
    <s v="3484234"/>
    <x v="1"/>
    <x v="0"/>
  </r>
  <r>
    <x v="0"/>
    <s v="Federal Air Force - Barnes"/>
    <s v="Hanscom Air Force Base"/>
    <x v="0"/>
    <n v="8217944"/>
    <s v="FA8726-19-F-0002"/>
    <s v="04"/>
    <n v="0"/>
    <n v="0"/>
    <n v="0"/>
    <e v="#DIV/0!"/>
    <s v="3484234"/>
    <x v="1"/>
    <x v="0"/>
  </r>
  <r>
    <x v="0"/>
    <s v="Federal Air Force - Barnes"/>
    <s v="Noble Supply &amp; Logistics"/>
    <x v="0"/>
    <n v="8519786"/>
    <s v="P1350167"/>
    <s v="04"/>
    <n v="10472"/>
    <n v="9350"/>
    <n v="1122"/>
    <n v="0.10714285714285714"/>
    <s v="3574994"/>
    <x v="1"/>
    <x v="0"/>
  </r>
  <r>
    <x v="0"/>
    <s v="Federal Air Force - Barnes"/>
    <s v="CDW LLC"/>
    <x v="0"/>
    <n v="8515221"/>
    <s v="UAI9760"/>
    <s v="04"/>
    <n v="2475000"/>
    <n v="2301000"/>
    <n v="174000"/>
    <n v="7.0303030303030298E-2"/>
    <s v="3574395"/>
    <x v="1"/>
    <x v="0"/>
  </r>
  <r>
    <x v="0"/>
    <s v="Federal Air Force – Linenberger"/>
    <s v="Altus Air Force Base"/>
    <x v="2"/>
    <n v="8442615"/>
    <s v="10840000750"/>
    <s v="04"/>
    <n v="0"/>
    <n v="12596.58"/>
    <n v="-12596.58"/>
    <e v="#DIV/0!"/>
    <s v="3555153"/>
    <x v="1"/>
    <x v="0"/>
  </r>
  <r>
    <x v="0"/>
    <s v="Federal Air Force – Linenberger"/>
    <s v="Accenture"/>
    <x v="2"/>
    <n v="7451653"/>
    <s v="7500016876"/>
    <s v="04"/>
    <n v="44352"/>
    <n v="36960"/>
    <n v="7392"/>
    <n v="0.16666666666666666"/>
    <s v="3227931"/>
    <x v="1"/>
    <x v="0"/>
  </r>
  <r>
    <x v="0"/>
    <s v="Federal Air Force - Nash"/>
    <s v="Kirtland Air Force Base"/>
    <x v="3"/>
    <n v="8478754"/>
    <s v="CC229393"/>
    <s v="04"/>
    <n v="988.12"/>
    <n v="823.48"/>
    <n v="164.64"/>
    <n v="0.16661943893454234"/>
    <s v="3563408"/>
    <x v="1"/>
    <x v="0"/>
  </r>
  <r>
    <x v="0"/>
    <s v="Federal Air Force - Nash"/>
    <s v="Kirtland Air Force Base"/>
    <x v="3"/>
    <n v="8521280"/>
    <s v="CC4951253"/>
    <s v="04"/>
    <n v="18134.71"/>
    <n v="15499.74"/>
    <n v="2634.9699999999993"/>
    <n v="0.14529981455452001"/>
    <s v="3575448"/>
    <x v="1"/>
    <x v="0"/>
  </r>
  <r>
    <x v="0"/>
    <s v="Federal Air Force - Nash"/>
    <s v="Mountain Home Air Force Base"/>
    <x v="3"/>
    <n v="8518888"/>
    <s v="CC5003619"/>
    <s v="04"/>
    <n v="1017.61"/>
    <n v="925.1"/>
    <n v="92.509999999999991"/>
    <n v="9.0909090909090898E-2"/>
    <s v="3574733"/>
    <x v="1"/>
    <x v="0"/>
  </r>
  <r>
    <x v="0"/>
    <s v="Federal Air Force - Nash"/>
    <s v="Luke Air Force Base"/>
    <x v="3"/>
    <n v="8514708"/>
    <s v="FA488719FA116"/>
    <s v="04"/>
    <n v="12012"/>
    <n v="9895.68"/>
    <n v="2116.3199999999997"/>
    <n v="0.17618381618381615"/>
    <s v="3574215"/>
    <x v="1"/>
    <x v="0"/>
  </r>
  <r>
    <x v="0"/>
    <s v="Federal Air Force - Nash"/>
    <s v="Luke Air Force Base"/>
    <x v="3"/>
    <n v="8514708"/>
    <s v="FA488719FA116"/>
    <s v="04"/>
    <n v="2205"/>
    <n v="2100"/>
    <n v="105"/>
    <n v="4.7619047619047616E-2"/>
    <s v="3574222"/>
    <x v="1"/>
    <x v="0"/>
  </r>
  <r>
    <x v="0"/>
    <s v="Federal Air Force - Nash"/>
    <s v="Luke Air Force Base"/>
    <x v="3"/>
    <n v="8514708"/>
    <s v="FA488719FA116"/>
    <s v="04"/>
    <n v="107413.75999999999"/>
    <n v="90771.94"/>
    <n v="16641.819999999992"/>
    <n v="0.15493191933696385"/>
    <s v="3574215"/>
    <x v="1"/>
    <x v="0"/>
  </r>
  <r>
    <x v="0"/>
    <s v="Federal Air Force - Nash"/>
    <s v="Luke Air Force Base"/>
    <x v="3"/>
    <n v="8514708"/>
    <s v="FA488719FA116"/>
    <s v="04"/>
    <n v="81.599999999999994"/>
    <n v="74.2"/>
    <n v="7.3999999999999915"/>
    <n v="9.0686274509803821E-2"/>
    <s v="3574221"/>
    <x v="1"/>
    <x v="0"/>
  </r>
  <r>
    <x v="0"/>
    <s v="Federal Air Force - Nash"/>
    <s v="CACI Inc. - Federal"/>
    <x v="3"/>
    <n v="8464134"/>
    <s v="P000071773"/>
    <s v="04"/>
    <n v="345631"/>
    <n v="314210"/>
    <n v="31421"/>
    <n v="9.0909090909090912E-2"/>
    <s v="3559707"/>
    <x v="1"/>
    <x v="0"/>
  </r>
  <r>
    <x v="0"/>
    <s v="Federal Air Force - Nash"/>
    <s v="CACI Inc. - Federal"/>
    <x v="3"/>
    <n v="8464134"/>
    <s v="P000071773"/>
    <s v="04"/>
    <n v="46200"/>
    <n v="42000"/>
    <n v="4200"/>
    <n v="9.0909090909090912E-2"/>
    <s v="3559707"/>
    <x v="1"/>
    <x v="0"/>
  </r>
  <r>
    <x v="0"/>
    <s v="Federal Air Force - Nash"/>
    <s v="CACI Inc. - Federal"/>
    <x v="3"/>
    <n v="8512625"/>
    <s v="P000073091"/>
    <s v="04"/>
    <n v="128534.43"/>
    <n v="122413.77"/>
    <n v="6120.6599999999889"/>
    <n v="4.7618836447168196E-2"/>
    <s v="3573514"/>
    <x v="1"/>
    <x v="0"/>
  </r>
  <r>
    <x v="0"/>
    <s v="Federal Air Force - Nash"/>
    <s v="Boecore, Inc."/>
    <x v="3"/>
    <n v="8467347"/>
    <s v="PO00150"/>
    <s v="04"/>
    <n v="4249.3599999999997"/>
    <n v="3898.5"/>
    <n v="350.85999999999967"/>
    <n v="8.2567727846075578E-2"/>
    <s v="3560355"/>
    <x v="1"/>
    <x v="0"/>
  </r>
  <r>
    <x v="0"/>
    <s v="Federal Air Force - Nash"/>
    <s v="Scientific Applications &amp; Research Associates, Inc."/>
    <x v="3"/>
    <n v="8464899"/>
    <s v="SARA19-35311"/>
    <s v="04"/>
    <n v="28043.34"/>
    <n v="27111.34"/>
    <n v="932"/>
    <n v="3.3234272379823515E-2"/>
    <s v="3561963"/>
    <x v="1"/>
    <x v="0"/>
  </r>
  <r>
    <x v="0"/>
    <s v="Federal Air Force - Nash"/>
    <s v="Scientific Applications &amp; Research Associates, Inc."/>
    <x v="3"/>
    <n v="8464899"/>
    <s v="SARA19-35311"/>
    <s v="04"/>
    <n v="120776.08"/>
    <n v="108410.4"/>
    <n v="12365.680000000008"/>
    <n v="0.10238517428285475"/>
    <s v="3561963"/>
    <x v="1"/>
    <x v="0"/>
  </r>
  <r>
    <x v="0"/>
    <s v="Federal Air Force - Nash"/>
    <s v="Scientific Applications &amp; Research Associates, Inc."/>
    <x v="3"/>
    <n v="8464899"/>
    <s v="SARA19-35311"/>
    <s v="04"/>
    <n v="192770"/>
    <n v="192770"/>
    <n v="0"/>
    <n v="0"/>
    <s v="3561968"/>
    <x v="1"/>
    <x v="0"/>
  </r>
  <r>
    <x v="0"/>
    <s v="Federal Air Force - Nash"/>
    <s v="Scientific Applications &amp; Research Associates, Inc."/>
    <x v="3"/>
    <n v="8464899"/>
    <s v="SARA19-35311"/>
    <s v="04"/>
    <n v="28105.56"/>
    <n v="22945.75"/>
    <n v="5159.8100000000013"/>
    <n v="0.18358680631163374"/>
    <s v="3561972"/>
    <x v="1"/>
    <x v="0"/>
  </r>
  <r>
    <x v="0"/>
    <s v="Federal Air Force - Nash"/>
    <s v="Scientific Applications &amp; Research Associates, Inc."/>
    <x v="3"/>
    <n v="8512075"/>
    <s v="SARA19-35311"/>
    <s v="04"/>
    <n v="0"/>
    <n v="18.48"/>
    <n v="-18.48"/>
    <e v="#DIV/0!"/>
    <s v="3573445"/>
    <x v="1"/>
    <x v="0"/>
  </r>
  <r>
    <x v="0"/>
    <s v="Federal Air Force - Nash"/>
    <s v="Scientific Applications &amp; Research Associates, Inc."/>
    <x v="3"/>
    <n v="8464735"/>
    <s v="SARA19-35314"/>
    <s v="04"/>
    <n v="6031.32"/>
    <n v="5050.5"/>
    <n v="980.81999999999971"/>
    <n v="0.16262111776526528"/>
    <s v="3561965"/>
    <x v="1"/>
    <x v="0"/>
  </r>
  <r>
    <x v="0"/>
    <s v="Federal Air Force - Nash"/>
    <s v="Scientific Applications &amp; Research Associates, Inc."/>
    <x v="3"/>
    <n v="8464735"/>
    <s v="SARA19-35314"/>
    <s v="04"/>
    <n v="165958"/>
    <n v="165958"/>
    <n v="0"/>
    <n v="0"/>
    <s v="3561969"/>
    <x v="1"/>
    <x v="0"/>
  </r>
  <r>
    <x v="0"/>
    <s v="Federal Air Force - Nash"/>
    <s v="Scientific Applications &amp; Research Associates, Inc."/>
    <x v="3"/>
    <n v="8464735"/>
    <s v="SARA19-35314"/>
    <s v="04"/>
    <n v="27661.4"/>
    <n v="24248.55"/>
    <n v="3412.8500000000022"/>
    <n v="0.12337951079844123"/>
    <s v="3561960"/>
    <x v="1"/>
    <x v="0"/>
  </r>
  <r>
    <x v="0"/>
    <s v="Federal Air Force - Nash"/>
    <s v="Scientific Applications &amp; Research Associates, Inc."/>
    <x v="3"/>
    <n v="8464735"/>
    <s v="SARA19-35314"/>
    <s v="04"/>
    <n v="6654.14"/>
    <n v="6481.31"/>
    <n v="172.82999999999993"/>
    <n v="2.5973303837911424E-2"/>
    <s v="3561960"/>
    <x v="1"/>
    <x v="0"/>
  </r>
  <r>
    <x v="0"/>
    <s v="Federal Air Force - Pelache"/>
    <s v="Altus Air Force Base"/>
    <x v="4"/>
    <n v="8510765"/>
    <s v="070220191"/>
    <s v="04"/>
    <n v="896.48"/>
    <n v="800.42"/>
    <n v="96.060000000000059"/>
    <n v="0.107152418347314"/>
    <s v="3572386"/>
    <x v="1"/>
    <x v="0"/>
  </r>
  <r>
    <x v="0"/>
    <s v="Federal Air Force - Pelache"/>
    <s v="Altus Air Force Base"/>
    <x v="4"/>
    <n v="8362103"/>
    <s v="10840000835"/>
    <s v="04"/>
    <n v="2396.58"/>
    <n v="1996.95"/>
    <n v="399.62999999999988"/>
    <n v="0.16675011891946018"/>
    <s v="3526668"/>
    <x v="1"/>
    <x v="0"/>
  </r>
  <r>
    <x v="0"/>
    <s v="Federal Air Force - Pelache"/>
    <s v="Iron Bow Technologies"/>
    <x v="4"/>
    <n v="8514593"/>
    <s v="30108581"/>
    <s v="04"/>
    <n v="25502.400000000001"/>
    <n v="23184"/>
    <n v="2318.4000000000015"/>
    <n v="9.0909090909090967E-2"/>
    <s v="3574175"/>
    <x v="1"/>
    <x v="0"/>
  </r>
  <r>
    <x v="0"/>
    <s v="Federal Air Force - Pelache"/>
    <s v="Iron Bow Technologies"/>
    <x v="4"/>
    <n v="8514593"/>
    <n v="30108581"/>
    <s v="04"/>
    <n v="302979"/>
    <n v="266850"/>
    <n v="36129"/>
    <n v="0.11924588832889409"/>
    <s v="3574175"/>
    <x v="1"/>
    <x v="0"/>
  </r>
  <r>
    <x v="0"/>
    <s v="Federal Air Force - Pelache"/>
    <s v="Altus Air Force Base"/>
    <x v="4"/>
    <n v="8508281"/>
    <s v="5004511"/>
    <s v="04"/>
    <n v="19078.02"/>
    <n v="18730.66"/>
    <n v="347.36000000000058"/>
    <n v="1.8207340174714176E-2"/>
    <s v="3571770"/>
    <x v="1"/>
    <x v="0"/>
  </r>
  <r>
    <x v="0"/>
    <s v="Federal Air Force - Pelache"/>
    <s v="Lackland Air Force Base"/>
    <x v="4"/>
    <n v="8478351"/>
    <s v="CC228840"/>
    <s v="04"/>
    <n v="8970"/>
    <n v="7848.75"/>
    <n v="1121.25"/>
    <n v="0.125"/>
    <s v="3563309"/>
    <x v="1"/>
    <x v="0"/>
  </r>
  <r>
    <x v="0"/>
    <s v="Federal Air Force - Pelache"/>
    <s v="Barksdale Air Force Base"/>
    <x v="4"/>
    <n v="8496736"/>
    <s v="CC229291"/>
    <s v="04"/>
    <n v="0"/>
    <n v="217.5"/>
    <n v="-217.5"/>
    <e v="#DIV/0!"/>
    <s v="3568217"/>
    <x v="1"/>
    <x v="0"/>
  </r>
  <r>
    <x v="0"/>
    <s v="Federal Air Force - Pelache"/>
    <s v="Lackland Air Force Base"/>
    <x v="4"/>
    <n v="8497410"/>
    <s v="CC230353"/>
    <s v="04"/>
    <n v="5208.3999999999996"/>
    <n v="4490"/>
    <n v="718.39999999999964"/>
    <n v="0.13793103448275856"/>
    <s v="3568281"/>
    <x v="1"/>
    <x v="0"/>
  </r>
  <r>
    <x v="0"/>
    <s v="Federal Air Force - Pelache"/>
    <s v="Dyess AFB"/>
    <x v="4"/>
    <n v="8512389"/>
    <s v="CC233830"/>
    <s v="04"/>
    <n v="307.66000000000003"/>
    <n v="298.7"/>
    <n v="8.9600000000000364"/>
    <n v="2.912305792108183E-2"/>
    <s v="3573481"/>
    <x v="1"/>
    <x v="0"/>
  </r>
  <r>
    <x v="0"/>
    <s v="Federal Air Force - Pelache"/>
    <s v="Altus Air Force Base"/>
    <x v="4"/>
    <n v="8521300"/>
    <s v="CC4968138"/>
    <s v="04"/>
    <n v="878.84"/>
    <n v="836.99"/>
    <n v="41.850000000000023"/>
    <n v="4.7619589458832122E-2"/>
    <s v="3575402"/>
    <x v="1"/>
    <x v="0"/>
  </r>
  <r>
    <x v="0"/>
    <s v="Federal Air Force - Pelache"/>
    <s v="Dyess AFB"/>
    <x v="4"/>
    <n v="8479728"/>
    <s v="CC4987696"/>
    <s v="04"/>
    <n v="2604.1999999999998"/>
    <n v="1885.8"/>
    <n v="718.39999999999986"/>
    <n v="0.27586206896551718"/>
    <s v="3564625"/>
    <x v="1"/>
    <x v="0"/>
  </r>
  <r>
    <x v="0"/>
    <s v="Federal Air Force - Pelache"/>
    <s v="Lackland Air Force Base"/>
    <x v="4"/>
    <n v="8482323"/>
    <s v="CC4995913"/>
    <s v="04"/>
    <n v="286.24"/>
    <n v="270.05"/>
    <n v="16.189999999999998"/>
    <n v="5.6560927892677464E-2"/>
    <s v="3564968"/>
    <x v="1"/>
    <x v="0"/>
  </r>
  <r>
    <x v="0"/>
    <s v="Federal Air Force - Pelache"/>
    <s v="Dyess AFB"/>
    <x v="4"/>
    <n v="8512425"/>
    <s v="CC5010732"/>
    <s v="04"/>
    <n v="2604.1999999999998"/>
    <n v="1885.8"/>
    <n v="718.39999999999986"/>
    <n v="0.27586206896551718"/>
    <s v="3573482"/>
    <x v="1"/>
    <x v="0"/>
  </r>
  <r>
    <x v="0"/>
    <s v="Federal Air Force - Pelache"/>
    <s v="Barksdale Air Force Base"/>
    <x v="4"/>
    <n v="8458297"/>
    <s v="FA460819FA050"/>
    <s v="04"/>
    <n v="218356.56"/>
    <n v="198271.08"/>
    <n v="20085.48000000001"/>
    <n v="9.1984779390186455E-2"/>
    <s v="3558237"/>
    <x v="1"/>
    <x v="0"/>
  </r>
  <r>
    <x v="0"/>
    <s v="Federal Air Force - Pelache"/>
    <s v="Nellis Air Force Base"/>
    <x v="4"/>
    <n v="8488407"/>
    <s v="FA8240-19-P-0293"/>
    <s v="04"/>
    <n v="301298.82"/>
    <n v="276006.24"/>
    <n v="25292.580000000016"/>
    <n v="8.3945167790567571E-2"/>
    <s v="3566205"/>
    <x v="1"/>
    <x v="0"/>
  </r>
  <r>
    <x v="0"/>
    <s v="Federal Air Force - Pelache"/>
    <s v="Technica Corporation"/>
    <x v="4"/>
    <n v="8456479"/>
    <s v="TECO28362A"/>
    <s v="04"/>
    <n v="0"/>
    <n v="0"/>
    <n v="0"/>
    <e v="#DIV/0!"/>
    <s v="3558046"/>
    <x v="1"/>
    <x v="0"/>
  </r>
  <r>
    <x v="0"/>
    <s v="Federal Air Force - Pinon"/>
    <s v="Sword &amp; Shield Enterprise Security, Inc"/>
    <x v="5"/>
    <n v="7758749"/>
    <s v="1185406"/>
    <s v="04"/>
    <n v="5071.42"/>
    <n v="4761.8999999999996"/>
    <n v="309.52000000000044"/>
    <n v="6.1032215829097264E-2"/>
    <s v="3318180"/>
    <x v="1"/>
    <x v="0"/>
  </r>
  <r>
    <x v="0"/>
    <s v="Federal Air Force - Pinon"/>
    <s v="Draycor, Inc."/>
    <x v="5"/>
    <n v="8511480"/>
    <s v="2491"/>
    <s v="04"/>
    <n v="30913.94"/>
    <n v="29582.720000000001"/>
    <n v="1331.2199999999975"/>
    <n v="4.306212666518721E-2"/>
    <s v="3573396"/>
    <x v="1"/>
    <x v="0"/>
  </r>
  <r>
    <x v="0"/>
    <s v="Federal Air Force - Pinon"/>
    <s v="MidAtlantic Broadband Hospitality Services"/>
    <x v="5"/>
    <n v="8499229"/>
    <s v="263101"/>
    <s v="04"/>
    <n v="13392"/>
    <n v="10400"/>
    <n v="2992"/>
    <n v="0.22341696535244923"/>
    <s v="3568714"/>
    <x v="1"/>
    <x v="0"/>
  </r>
  <r>
    <x v="0"/>
    <s v="Federal Air Force - Pinon"/>
    <s v="MidAtlantic Broadband Hospitality Services"/>
    <x v="5"/>
    <n v="8499244"/>
    <s v="266401"/>
    <s v="04"/>
    <n v="13392"/>
    <n v="10400"/>
    <n v="2992"/>
    <n v="0.22341696535244923"/>
    <s v="3568706"/>
    <x v="1"/>
    <x v="0"/>
  </r>
  <r>
    <x v="0"/>
    <s v="Federal Air Force - Pinon"/>
    <s v="Tinker Air Force Base"/>
    <x v="5"/>
    <n v="8452246"/>
    <s v="47QDCC19MFYZ0"/>
    <s v="04"/>
    <n v="1216.8599999999999"/>
    <n v="1186.56"/>
    <n v="30.299999999999955"/>
    <n v="2.4900152852423415E-2"/>
    <s v="3557276"/>
    <x v="1"/>
    <x v="0"/>
  </r>
  <r>
    <x v="0"/>
    <s v="Federal Air Force - Pinon"/>
    <s v="DXC Technology"/>
    <x v="5"/>
    <n v="7384425"/>
    <s v="8900044188"/>
    <s v="04"/>
    <n v="5555"/>
    <n v="5500"/>
    <n v="55"/>
    <n v="9.9009900990099011E-3"/>
    <s v="3201365"/>
    <x v="1"/>
    <x v="0"/>
  </r>
  <r>
    <x v="0"/>
    <s v="Federal Air Force - Pinon"/>
    <s v="Wright Patterson Air Force Base"/>
    <x v="5"/>
    <n v="8514487"/>
    <s v="CC226986"/>
    <s v="04"/>
    <n v="1251.9000000000001"/>
    <n v="1112.8"/>
    <n v="139.10000000000014"/>
    <n v="0.11111111111111122"/>
    <s v="3574139"/>
    <x v="1"/>
    <x v="0"/>
  </r>
  <r>
    <x v="0"/>
    <s v="Federal Air Force - Pinon"/>
    <s v="Wright Patterson Air Force Base"/>
    <x v="5"/>
    <n v="8514481"/>
    <s v="CC227954"/>
    <s v="04"/>
    <n v="406.78"/>
    <n v="376.64"/>
    <n v="30.139999999999986"/>
    <n v="7.409410492157921E-2"/>
    <s v="3574145"/>
    <x v="1"/>
    <x v="0"/>
  </r>
  <r>
    <x v="0"/>
    <s v="Federal Air Force - Pinon"/>
    <s v="Wright Patterson Air Force Base"/>
    <x v="5"/>
    <n v="8514481"/>
    <s v="CC227954"/>
    <s v="04"/>
    <n v="1278"/>
    <n v="1135.3"/>
    <n v="142.70000000000005"/>
    <n v="0.11165884194053212"/>
    <s v="3574144"/>
    <x v="1"/>
    <x v="0"/>
  </r>
  <r>
    <x v="0"/>
    <s v="Federal Air Force - Pinon"/>
    <s v="Wright Patterson Air Force Base"/>
    <x v="5"/>
    <n v="8514484"/>
    <s v="CC229197"/>
    <s v="04"/>
    <n v="1885"/>
    <n v="1625"/>
    <n v="260"/>
    <n v="0.13793103448275862"/>
    <s v="3574138"/>
    <x v="1"/>
    <x v="0"/>
  </r>
  <r>
    <x v="0"/>
    <s v="Federal Air Force - Pinon"/>
    <s v="Wright Patterson Air Force Base"/>
    <x v="5"/>
    <n v="8519071"/>
    <s v="CC231645"/>
    <s v="04"/>
    <n v="22668.52"/>
    <n v="20607.62"/>
    <n v="2060.9000000000015"/>
    <n v="9.0914625215938294E-2"/>
    <s v="3574755"/>
    <x v="1"/>
    <x v="0"/>
  </r>
  <r>
    <x v="0"/>
    <s v="Federal Air Force - Pinon"/>
    <s v="Scott Air Force Base"/>
    <x v="5"/>
    <n v="8511607"/>
    <s v="CC4971093"/>
    <s v="04"/>
    <n v="13.78"/>
    <n v="11.98"/>
    <n v="1.7999999999999989"/>
    <n v="0.13062409288824375"/>
    <s v="3573408"/>
    <x v="1"/>
    <x v="0"/>
  </r>
  <r>
    <x v="0"/>
    <s v="Federal Air Force - Pinon"/>
    <s v="Scott Air Force Base"/>
    <x v="5"/>
    <n v="8511607"/>
    <s v="CC4971093"/>
    <s v="04"/>
    <n v="300"/>
    <n v="290"/>
    <n v="10"/>
    <n v="3.3333333333333333E-2"/>
    <s v="3573405"/>
    <x v="1"/>
    <x v="0"/>
  </r>
  <r>
    <x v="0"/>
    <s v="Federal Air Force - Pinon"/>
    <s v="Scott Air Force Base"/>
    <x v="5"/>
    <n v="8511607"/>
    <s v="CC4971093"/>
    <s v="04"/>
    <n v="149.63999999999999"/>
    <n v="130.12"/>
    <n v="19.519999999999982"/>
    <n v="0.13044640470462432"/>
    <s v="3573408"/>
    <x v="1"/>
    <x v="0"/>
  </r>
  <r>
    <x v="0"/>
    <s v="Federal Air Force - Pinon"/>
    <s v="Scott Air Force Base"/>
    <x v="5"/>
    <n v="8511607"/>
    <s v="CC4971093"/>
    <s v="04"/>
    <n v="18.16"/>
    <n v="15.79"/>
    <n v="2.370000000000001"/>
    <n v="0.13050660792951546"/>
    <s v="3573408"/>
    <x v="1"/>
    <x v="0"/>
  </r>
  <r>
    <x v="0"/>
    <s v="Federal Air Force - Pinon"/>
    <s v="Scott Air Force Base"/>
    <x v="5"/>
    <n v="8514588"/>
    <s v="CC4994230"/>
    <s v="04"/>
    <n v="38.56"/>
    <n v="32.14"/>
    <n v="6.4200000000000017"/>
    <n v="0.16649377593361001"/>
    <s v="3574164"/>
    <x v="1"/>
    <x v="0"/>
  </r>
  <r>
    <x v="0"/>
    <s v="Federal Air Force - Pinon"/>
    <s v="Wright Patterson Air Force Base"/>
    <x v="5"/>
    <n v="8519793"/>
    <s v="CC5009954"/>
    <s v="04"/>
    <n v="9927.5"/>
    <n v="9025"/>
    <n v="902.5"/>
    <n v="9.0909090909090912E-2"/>
    <s v="3575025"/>
    <x v="1"/>
    <x v="0"/>
  </r>
  <r>
    <x v="0"/>
    <s v="Federal Air Force - Pinon"/>
    <s v="Tinker Air Force Base"/>
    <x v="5"/>
    <n v="7640651"/>
    <s v="CCJD-12 Gary Graham"/>
    <s v="04"/>
    <n v="4275"/>
    <n v="4050"/>
    <n v="225"/>
    <n v="5.2631578947368418E-2"/>
    <s v="3289551"/>
    <x v="1"/>
    <x v="0"/>
  </r>
  <r>
    <x v="0"/>
    <s v="Federal Air Force - Pinon"/>
    <s v="Tinker Air Force Base"/>
    <x v="5"/>
    <n v="8394519"/>
    <s v="FA813619FA029"/>
    <s v="04"/>
    <n v="429169.75"/>
    <n v="383187.5"/>
    <n v="45982.25"/>
    <n v="0.10714233703563683"/>
    <s v="3538568"/>
    <x v="1"/>
    <x v="0"/>
  </r>
  <r>
    <x v="0"/>
    <s v="Federal Air Force - Pinon"/>
    <s v="Tinker Air Force Base"/>
    <x v="5"/>
    <n v="8500967"/>
    <s v="FA813619FA047"/>
    <s v="04"/>
    <n v="9624.2999999999993"/>
    <n v="8593.17"/>
    <n v="1031.1299999999992"/>
    <n v="0.10713818147813339"/>
    <s v="3568811"/>
    <x v="1"/>
    <x v="0"/>
  </r>
  <r>
    <x v="0"/>
    <s v="Federal Air Force - Pinon"/>
    <s v="Wright Patterson Air Force Base"/>
    <x v="5"/>
    <n v="8486432"/>
    <s v="FA8604-18-F-2136"/>
    <s v="04"/>
    <n v="0"/>
    <n v="823.55"/>
    <n v="-823.55"/>
    <e v="#DIV/0!"/>
    <s v="3565902"/>
    <x v="1"/>
    <x v="0"/>
  </r>
  <r>
    <x v="0"/>
    <s v="Federal Air Force - Pinon"/>
    <s v="Edwards Air Force Base"/>
    <x v="5"/>
    <n v="8514685"/>
    <s v="FA9300-19-F-3804"/>
    <s v="04"/>
    <n v="19195"/>
    <n v="17336"/>
    <n v="1859"/>
    <n v="9.6848137535816614E-2"/>
    <s v="3574192"/>
    <x v="1"/>
    <x v="0"/>
  </r>
  <r>
    <x v="0"/>
    <s v="Federal Air Force - Pinon"/>
    <s v="Edwards Air Force Base"/>
    <x v="5"/>
    <n v="8514685"/>
    <s v="FA9300-19-F-3804"/>
    <s v="04"/>
    <n v="2669.76"/>
    <n v="2280.42"/>
    <n v="389.34000000000015"/>
    <n v="0.14583333333333337"/>
    <s v="3574192"/>
    <x v="1"/>
    <x v="0"/>
  </r>
  <r>
    <x v="0"/>
    <s v="Federal Air Force - Pinon"/>
    <s v="Edwards Air Force Base"/>
    <x v="5"/>
    <n v="8514685"/>
    <s v="FA9300-19-F-3804"/>
    <s v="04"/>
    <n v="26049"/>
    <n v="23670"/>
    <n v="2379"/>
    <n v="9.1327882068409541E-2"/>
    <s v="3574192"/>
    <x v="1"/>
    <x v="0"/>
  </r>
  <r>
    <x v="0"/>
    <s v="Federal Air Force - Pinon"/>
    <s v="Edwards Air Force Base"/>
    <x v="5"/>
    <n v="8514685"/>
    <s v="FA9300-19-F-3804"/>
    <s v="04"/>
    <n v="8431.5"/>
    <n v="7665"/>
    <n v="766.5"/>
    <n v="9.0909090909090912E-2"/>
    <s v="3574192"/>
    <x v="1"/>
    <x v="0"/>
  </r>
  <r>
    <x v="0"/>
    <s v="Federal Air Force - Pinon"/>
    <s v="Edwards Air Force Base"/>
    <x v="5"/>
    <n v="8514685"/>
    <s v="FA9300-19-F-3804"/>
    <s v="04"/>
    <n v="10014.4"/>
    <n v="9104"/>
    <n v="910.39999999999964"/>
    <n v="9.090909090909087E-2"/>
    <s v="3574192"/>
    <x v="1"/>
    <x v="0"/>
  </r>
  <r>
    <x v="0"/>
    <s v="Federal Air Force - Pinon"/>
    <s v="Edwards Air Force Base"/>
    <x v="5"/>
    <n v="8475402"/>
    <s v="FA930119FA068"/>
    <s v="04"/>
    <n v="0"/>
    <n v="0"/>
    <n v="0"/>
    <e v="#DIV/0!"/>
    <s v="3562674"/>
    <x v="1"/>
    <x v="0"/>
  </r>
  <r>
    <x v="0"/>
    <s v="Federal Air Force - Pinon"/>
    <s v="Edwards Air Force Base"/>
    <x v="5"/>
    <n v="8475402"/>
    <s v="FA930119FA068"/>
    <s v="04"/>
    <n v="0"/>
    <n v="0"/>
    <n v="0"/>
    <e v="#DIV/0!"/>
    <s v="3562674"/>
    <x v="1"/>
    <x v="0"/>
  </r>
  <r>
    <x v="0"/>
    <s v="Federal Air Force - Pinon"/>
    <s v="Edwards Air Force Base"/>
    <x v="5"/>
    <n v="8475402"/>
    <s v="FA930119FA068"/>
    <s v="04"/>
    <n v="0"/>
    <n v="0"/>
    <n v="0"/>
    <e v="#DIV/0!"/>
    <s v="3562674"/>
    <x v="1"/>
    <x v="0"/>
  </r>
  <r>
    <x v="0"/>
    <s v="Federal Air Force - Pinon"/>
    <s v="Edwards Air Force Base"/>
    <x v="5"/>
    <n v="8475402"/>
    <s v="FA930119FA068"/>
    <s v="04"/>
    <n v="0"/>
    <n v="0"/>
    <n v="0"/>
    <e v="#DIV/0!"/>
    <s v="3562674"/>
    <x v="1"/>
    <x v="0"/>
  </r>
  <r>
    <x v="0"/>
    <s v="Federal Air Force - Pinon"/>
    <s v="Edwards Air Force Base"/>
    <x v="5"/>
    <n v="8519382"/>
    <s v="FA9302-19-F-5035"/>
    <s v="04"/>
    <n v="277467.45"/>
    <n v="243392.5"/>
    <n v="34074.950000000012"/>
    <n v="0.12280701754385968"/>
    <s v="3574849"/>
    <x v="1"/>
    <x v="0"/>
  </r>
  <r>
    <x v="0"/>
    <s v="Federal Air Force - Pinon"/>
    <s v="Edwards Air Force Base"/>
    <x v="5"/>
    <n v="8519382"/>
    <s v="FA9302-19-F-5035"/>
    <s v="04"/>
    <n v="505983.99"/>
    <n v="458025.14"/>
    <n v="47958.849999999977"/>
    <n v="9.4783334943068009E-2"/>
    <s v="3574849"/>
    <x v="1"/>
    <x v="0"/>
  </r>
  <r>
    <x v="0"/>
    <s v="Federal Air Force - Pinon"/>
    <s v="Edwards Air Force Base"/>
    <x v="5"/>
    <n v="8519382"/>
    <s v="FA9302-19-F-5035"/>
    <s v="04"/>
    <n v="2166"/>
    <n v="1900"/>
    <n v="266"/>
    <n v="0.12280701754385964"/>
    <s v="3574849"/>
    <x v="1"/>
    <x v="0"/>
  </r>
  <r>
    <x v="0"/>
    <s v="Federal Air Force - Pinon"/>
    <s v="Edwards Air Force Base"/>
    <x v="5"/>
    <n v="8132757"/>
    <s v="LE-2019-005/CE-190936"/>
    <s v="04"/>
    <n v="928.88"/>
    <n v="860.07"/>
    <n v="68.809999999999945"/>
    <n v="7.4078460080957656E-2"/>
    <s v="3458041"/>
    <x v="1"/>
    <x v="0"/>
  </r>
  <r>
    <x v="0"/>
    <s v="Federal Air Force - Romero"/>
    <s v="The Boeing Company"/>
    <x v="6"/>
    <n v="8521197"/>
    <s v="1762240"/>
    <s v="04"/>
    <n v="26424.959999999999"/>
    <n v="25655.279999999999"/>
    <n v="769.68000000000029"/>
    <n v="2.9127007193199168E-2"/>
    <s v="3575406"/>
    <x v="1"/>
    <x v="0"/>
  </r>
  <r>
    <x v="0"/>
    <s v="Federal Air Force - Romero"/>
    <s v="The Boeing Company"/>
    <x v="6"/>
    <n v="8521261"/>
    <s v="1762240"/>
    <s v="04"/>
    <n v="13780.1"/>
    <n v="13107.9"/>
    <n v="672.20000000000073"/>
    <n v="4.8780487804878099E-2"/>
    <s v="3575407"/>
    <x v="1"/>
    <x v="0"/>
  </r>
  <r>
    <x v="0"/>
    <s v="Federal Air Force - Romero"/>
    <s v="Yokota Air Force Base"/>
    <x v="6"/>
    <n v="8467877"/>
    <s v="CC230682"/>
    <s v="40"/>
    <n v="9501.6"/>
    <n v="9270"/>
    <n v="231.60000000000036"/>
    <n v="2.4374842131851517E-2"/>
    <s v="3560824"/>
    <x v="1"/>
    <x v="0"/>
  </r>
  <r>
    <x v="0"/>
    <s v="Federal Air Force - Romero"/>
    <s v="Yokota Air Force Base"/>
    <x v="6"/>
    <n v="8467877"/>
    <s v="CC230682"/>
    <s v="40"/>
    <n v="7728.4"/>
    <n v="7540"/>
    <n v="188.39999999999964"/>
    <n v="2.4377620205993433E-2"/>
    <s v="3560825"/>
    <x v="1"/>
    <x v="0"/>
  </r>
  <r>
    <x v="0"/>
    <s v="Federal Air Force - Romero"/>
    <s v="Joint Base Pearl Harbor-Hickam"/>
    <x v="6"/>
    <n v="8521278"/>
    <s v="CCUSAF- TSC 2018-00344"/>
    <s v="04"/>
    <n v="3968.41"/>
    <n v="3871.5"/>
    <n v="96.909999999999854"/>
    <n v="2.4420359791452965E-2"/>
    <s v="3575422"/>
    <x v="1"/>
    <x v="0"/>
  </r>
  <r>
    <x v="0"/>
    <s v="Federal Air Force - Romero"/>
    <s v="Joint Base Pearl Harbor-Hickam"/>
    <x v="6"/>
    <n v="8521278"/>
    <s v="CCUSAF- TSC 2018-00344"/>
    <s v="04"/>
    <n v="11811.55"/>
    <n v="11523.46"/>
    <n v="288.09000000000015"/>
    <n v="2.4390532995246194E-2"/>
    <s v="3575421"/>
    <x v="1"/>
    <x v="0"/>
  </r>
  <r>
    <x v="0"/>
    <s v="Federal Air Force - Romero"/>
    <s v="Yokota Air Force Base"/>
    <x v="6"/>
    <n v="8521295"/>
    <s v="FA520919FA101"/>
    <s v="40"/>
    <n v="2950.45"/>
    <n v="2809.95"/>
    <n v="140.5"/>
    <n v="4.7619854598451083E-2"/>
    <s v="3575435"/>
    <x v="1"/>
    <x v="0"/>
  </r>
  <r>
    <x v="0"/>
    <s v="Federal Air Force - Romero"/>
    <s v="Yokota Air Force Base"/>
    <x v="6"/>
    <n v="8521295"/>
    <s v="FA520919FA101"/>
    <s v="40"/>
    <n v="11565.83"/>
    <n v="11283.72"/>
    <n v="282.11000000000058"/>
    <n v="2.4391677899467706E-2"/>
    <s v="3575457"/>
    <x v="1"/>
    <x v="0"/>
  </r>
  <r>
    <x v="0"/>
    <s v="Federal Air Force - Romero"/>
    <s v="Yokota Air Force Base"/>
    <x v="6"/>
    <n v="8521295"/>
    <s v="FA520919FA101"/>
    <s v="40"/>
    <n v="1933.82"/>
    <n v="1841.73"/>
    <n v="92.089999999999918"/>
    <n v="4.76207713230807E-2"/>
    <s v="3575436"/>
    <x v="1"/>
    <x v="0"/>
  </r>
  <r>
    <x v="0"/>
    <s v="Federal Air Force - Romero"/>
    <s v="Yokota Air Force Base"/>
    <x v="6"/>
    <n v="8521295"/>
    <s v="FA520919FA101"/>
    <s v="40"/>
    <n v="3352.85"/>
    <n v="3271.2"/>
    <n v="81.650000000000091"/>
    <n v="2.435241660080233E-2"/>
    <s v="3575434"/>
    <x v="1"/>
    <x v="0"/>
  </r>
  <r>
    <x v="0"/>
    <s v="Federal Air Force - Romero"/>
    <s v="Yokota Air Force Base"/>
    <x v="6"/>
    <n v="8521295"/>
    <s v="FA520919FA101"/>
    <s v="40"/>
    <n v="8282.1299999999992"/>
    <n v="7887.72"/>
    <n v="394.40999999999894"/>
    <n v="4.7621807433594857E-2"/>
    <s v="3575437"/>
    <x v="1"/>
    <x v="0"/>
  </r>
  <r>
    <x v="0"/>
    <s v="Federal Airforce - King"/>
    <s v="Tyndall Air Force Base"/>
    <x v="7"/>
    <n v="8470149"/>
    <s v="0214965"/>
    <s v="04"/>
    <n v="39049.440000000002"/>
    <n v="35499.5"/>
    <n v="3549.9400000000023"/>
    <n v="9.0908858103983109E-2"/>
    <s v="3561523"/>
    <x v="1"/>
    <x v="0"/>
  </r>
  <r>
    <x v="0"/>
    <s v="Federal Airforce - King"/>
    <s v="Eglin Air Force Base"/>
    <x v="7"/>
    <n v="8519779"/>
    <s v="19070302"/>
    <s v="04"/>
    <n v="772.16"/>
    <n v="670.56"/>
    <n v="101.60000000000002"/>
    <n v="0.1315789473684211"/>
    <s v="3575030"/>
    <x v="1"/>
    <x v="0"/>
  </r>
  <r>
    <x v="0"/>
    <s v="Federal Airforce - King"/>
    <s v="Patrick Air Force Base"/>
    <x v="7"/>
    <n v="8508001"/>
    <s v="44409P"/>
    <s v="04"/>
    <n v="65115.76"/>
    <n v="65115.76"/>
    <n v="0"/>
    <n v="0"/>
    <s v="3571758"/>
    <x v="1"/>
    <x v="0"/>
  </r>
  <r>
    <x v="0"/>
    <s v="Federal Airforce - King"/>
    <s v="Patrick Air Force Base"/>
    <x v="7"/>
    <n v="8508001"/>
    <s v="44409P"/>
    <s v="04"/>
    <n v="198116.76"/>
    <n v="180105.88"/>
    <n v="18010.880000000005"/>
    <n v="9.0910430798484709E-2"/>
    <s v="3571758"/>
    <x v="1"/>
    <x v="0"/>
  </r>
  <r>
    <x v="0"/>
    <s v="Federal Airforce - King"/>
    <s v="Patrick Air Force Base"/>
    <x v="7"/>
    <n v="8508001"/>
    <s v="44409P"/>
    <s v="04"/>
    <n v="14436.28"/>
    <n v="11029.16"/>
    <n v="3407.1200000000008"/>
    <n v="0.23601093910619639"/>
    <s v="3571758"/>
    <x v="1"/>
    <x v="0"/>
  </r>
  <r>
    <x v="0"/>
    <s v="Federal Airforce - King"/>
    <s v="World Wide Technology"/>
    <x v="7"/>
    <n v="7346726"/>
    <s v="4512206"/>
    <s v="04"/>
    <n v="0"/>
    <n v="4400"/>
    <n v="-4400"/>
    <e v="#DIV/0!"/>
    <s v="3187606"/>
    <x v="1"/>
    <x v="0"/>
  </r>
  <r>
    <x v="0"/>
    <s v="Federal Airforce - King"/>
    <s v="Eglin Air Force Base"/>
    <x v="7"/>
    <n v="8491000"/>
    <s v="CC229190"/>
    <s v="04"/>
    <n v="14365.12"/>
    <n v="12826"/>
    <n v="1539.1200000000008"/>
    <n v="0.10714285714285719"/>
    <s v="3566762"/>
    <x v="1"/>
    <x v="0"/>
  </r>
  <r>
    <x v="0"/>
    <s v="Federal Airforce - King"/>
    <s v="Eglin Air Force Base"/>
    <x v="7"/>
    <n v="8459601"/>
    <s v="CC229710"/>
    <s v="04"/>
    <n v="8795.58"/>
    <n v="8044.52"/>
    <n v="751.05999999999949"/>
    <n v="8.5390616650635826E-2"/>
    <s v="3558665"/>
    <x v="1"/>
    <x v="0"/>
  </r>
  <r>
    <x v="0"/>
    <s v="Federal Airforce - King"/>
    <s v="Nellis Air Force Base"/>
    <x v="7"/>
    <n v="8514231"/>
    <s v="CC5009133"/>
    <s v="04"/>
    <n v="1030.44"/>
    <n v="896.04"/>
    <n v="134.40000000000009"/>
    <n v="0.13042971934319328"/>
    <s v="3574079"/>
    <x v="1"/>
    <x v="0"/>
  </r>
  <r>
    <x v="0"/>
    <s v="Federal Airforce - King"/>
    <s v="Patrick Air Force Base"/>
    <x v="7"/>
    <n v="8063536"/>
    <s v="FA252118F0317"/>
    <s v="04"/>
    <n v="1.04"/>
    <n v="1"/>
    <n v="4.0000000000000036E-2"/>
    <n v="3.8461538461538491E-2"/>
    <s v="3427538"/>
    <x v="1"/>
    <x v="0"/>
  </r>
  <r>
    <x v="0"/>
    <s v="Federal Airforce - King"/>
    <s v="Eglin Air Force Base"/>
    <x v="7"/>
    <n v="8490411"/>
    <s v="FA282319FA251"/>
    <s v="04"/>
    <n v="385.44"/>
    <n v="360.14"/>
    <n v="25.300000000000011"/>
    <n v="6.5639269406392725E-2"/>
    <s v="3566699"/>
    <x v="1"/>
    <x v="0"/>
  </r>
  <r>
    <x v="0"/>
    <s v="Federal Airforce - King"/>
    <s v="Eglin Air Force Base"/>
    <x v="7"/>
    <n v="8490411"/>
    <s v="FA282319FA251"/>
    <s v="04"/>
    <n v="51813.71"/>
    <n v="47308.17"/>
    <n v="4505.5400000000009"/>
    <n v="8.6956521739130446E-2"/>
    <s v="3566701"/>
    <x v="1"/>
    <x v="0"/>
  </r>
  <r>
    <x v="0"/>
    <s v="Federal Airforce - King"/>
    <s v="Eglin Air Force Base"/>
    <x v="7"/>
    <n v="8494464"/>
    <s v="FA282319FA257"/>
    <s v="40"/>
    <n v="249028.2"/>
    <n v="249028.2"/>
    <n v="0"/>
    <n v="0"/>
    <s v="3567536"/>
    <x v="1"/>
    <x v="0"/>
  </r>
  <r>
    <x v="0"/>
    <s v="Federal Airforce - King"/>
    <s v="Range Generation Next (RGNext)"/>
    <x v="7"/>
    <n v="8041624"/>
    <s v="PO00010304"/>
    <s v="04"/>
    <n v="3489"/>
    <n v="3537"/>
    <n v="-48"/>
    <n v="-1.3757523645743766E-2"/>
    <s v="3419611"/>
    <x v="1"/>
    <x v="0"/>
  </r>
  <r>
    <x v="0"/>
    <s v="Federal Airforce - King"/>
    <s v="Range Generation Next (RGNext)"/>
    <x v="7"/>
    <n v="8041624"/>
    <s v="PO00010304"/>
    <s v="04"/>
    <n v="0.01"/>
    <n v="0.01"/>
    <n v="0"/>
    <n v="0"/>
    <s v="3419602"/>
    <x v="1"/>
    <x v="0"/>
  </r>
  <r>
    <x v="0"/>
    <s v="Federal Airforce - King"/>
    <s v="Range Generation Next (RGNext)"/>
    <x v="7"/>
    <n v="8041625"/>
    <s v="PO00010304"/>
    <s v="04"/>
    <n v="3489"/>
    <n v="3537"/>
    <n v="-48"/>
    <n v="-1.3757523645743766E-2"/>
    <s v="3419603"/>
    <x v="1"/>
    <x v="0"/>
  </r>
  <r>
    <x v="0"/>
    <s v="Federal Airforce - King"/>
    <s v="Range Generation Next (RGNext)"/>
    <x v="7"/>
    <n v="8041625"/>
    <s v="PO00010304"/>
    <s v="04"/>
    <n v="0.01"/>
    <n v="0.01"/>
    <n v="0"/>
    <n v="0"/>
    <s v="3419607"/>
    <x v="1"/>
    <x v="0"/>
  </r>
  <r>
    <x v="8"/>
    <s v="Federal Asia Pac DoD - Oglivie"/>
    <s v="Marine Corps Base Okinawa"/>
    <x v="20"/>
    <n v="7946485"/>
    <s v="M6740018P0129"/>
    <s v="40"/>
    <n v="907.44"/>
    <n v="796"/>
    <n v="111.44000000000005"/>
    <n v="0.1228070175438597"/>
    <s v="3375381"/>
    <x v="1"/>
    <x v="0"/>
  </r>
  <r>
    <x v="5"/>
    <s v="Federal Asia Pac DOD - Stuckey"/>
    <s v="Kadena AB"/>
    <x v="29"/>
    <n v="8050095"/>
    <s v="FA527018F0139"/>
    <s v="04"/>
    <n v="183238.31"/>
    <n v="176190.7"/>
    <n v="7047.609999999986"/>
    <n v="3.8461444006987325E-2"/>
    <s v="3422479"/>
    <x v="1"/>
    <x v="0"/>
  </r>
  <r>
    <x v="1"/>
    <s v="Federal Defense Agencies - Godby"/>
    <s v="Defense Logistics Agency"/>
    <x v="8"/>
    <n v="8184942"/>
    <s v="16940"/>
    <s v="40"/>
    <n v="1009713.84"/>
    <n v="802402.8"/>
    <n v="207311.03999999992"/>
    <n v="0.20531662713467405"/>
    <s v="3471610"/>
    <x v="1"/>
    <x v="0"/>
  </r>
  <r>
    <x v="1"/>
    <s v="Federal Defense Agencies - Godby"/>
    <s v="Defense Logistics Agency"/>
    <x v="8"/>
    <n v="8184942"/>
    <n v="16940"/>
    <s v="40"/>
    <n v="0"/>
    <n v="0"/>
    <n v="0"/>
    <e v="#DIV/0!"/>
    <s v="3559851"/>
    <x v="1"/>
    <x v="0"/>
  </r>
  <r>
    <x v="1"/>
    <s v="Federal Defense Agencies - Godby"/>
    <s v="ThunderCat Technology, LLC"/>
    <x v="8"/>
    <n v="8373977"/>
    <s v="16940"/>
    <s v="04"/>
    <n v="0"/>
    <n v="0"/>
    <n v="0"/>
    <e v="#DIV/0!"/>
    <s v="3531484"/>
    <x v="1"/>
    <x v="0"/>
  </r>
  <r>
    <x v="1"/>
    <s v="Federal Defense Agencies - Godby"/>
    <s v="Defense Logistics Agency"/>
    <x v="8"/>
    <n v="8445463"/>
    <s v="17575"/>
    <s v="04"/>
    <n v="94617"/>
    <n v="77616"/>
    <n v="17001"/>
    <n v="0.17968229810710548"/>
    <s v="3555846"/>
    <x v="1"/>
    <x v="0"/>
  </r>
  <r>
    <x v="1"/>
    <s v="Federal Defense Agencies - Godby"/>
    <s v="Defense Logistics Agency"/>
    <x v="8"/>
    <n v="8520895"/>
    <s v="2019-12553"/>
    <s v="04"/>
    <n v="35704.800000000003"/>
    <n v="16800"/>
    <n v="18904.800000000003"/>
    <n v="0.52947502856758755"/>
    <s v="3575759"/>
    <x v="1"/>
    <x v="0"/>
  </r>
  <r>
    <x v="1"/>
    <s v="Federal Defense Agencies - Godby"/>
    <s v="FCN Inc"/>
    <x v="8"/>
    <n v="8340460"/>
    <s v="43228P"/>
    <s v="40"/>
    <n v="289927.5"/>
    <n v="264987.5"/>
    <n v="24940"/>
    <n v="8.6021505376344093E-2"/>
    <s v="3518046"/>
    <x v="1"/>
    <x v="0"/>
  </r>
  <r>
    <x v="1"/>
    <s v="Federal Defense Agencies - Godby"/>
    <s v="FCN Inc"/>
    <x v="8"/>
    <n v="8340460"/>
    <s v="43228P"/>
    <s v="40"/>
    <n v="1769089.02"/>
    <n v="1318110.53"/>
    <n v="450978.49"/>
    <n v="0.25492130972583843"/>
    <s v="3518038"/>
    <x v="1"/>
    <x v="0"/>
  </r>
  <r>
    <x v="1"/>
    <s v="Federal Defense Agencies - Godby"/>
    <s v="FCN Inc"/>
    <x v="8"/>
    <n v="8340460"/>
    <s v="43228P"/>
    <s v="40"/>
    <n v="24729"/>
    <n v="23100"/>
    <n v="1629"/>
    <n v="6.5874074972704116E-2"/>
    <s v="3518047"/>
    <x v="1"/>
    <x v="0"/>
  </r>
  <r>
    <x v="1"/>
    <s v="Federal Defense Agencies - Godby"/>
    <s v="Defense Threat Reduction Agency"/>
    <x v="8"/>
    <n v="8413708"/>
    <s v="4943672"/>
    <s v="04"/>
    <n v="2625"/>
    <n v="2500"/>
    <n v="125"/>
    <n v="4.7619047619047616E-2"/>
    <s v="3547445"/>
    <x v="1"/>
    <x v="0"/>
  </r>
  <r>
    <x v="3"/>
    <s v="Federal DISA ESSII"/>
    <s v="Defense Information Systems Agency"/>
    <x v="10"/>
    <n v="8146473"/>
    <s v="E15-04-0021"/>
    <s v="04"/>
    <n v="0"/>
    <n v="0"/>
    <n v="0"/>
    <e v="#DIV/0!"/>
    <s v="3461877"/>
    <x v="1"/>
    <x v="0"/>
  </r>
  <r>
    <x v="3"/>
    <s v="Federal DISA ESSII"/>
    <s v="Defense Information Systems Agency"/>
    <x v="10"/>
    <n v="8514790"/>
    <s v="E15-05-0255"/>
    <s v="04"/>
    <n v="0"/>
    <n v="0"/>
    <n v="0"/>
    <e v="#DIV/0!"/>
    <s v="3574324"/>
    <x v="1"/>
    <x v="0"/>
  </r>
  <r>
    <x v="3"/>
    <s v="Federal DISA ESSII"/>
    <s v="Defense Information Systems Agency"/>
    <x v="10"/>
    <n v="8489187"/>
    <s v="E15-05-0265"/>
    <s v="04"/>
    <n v="1918"/>
    <n v="1445.84"/>
    <n v="472.16000000000008"/>
    <n v="0.24617309697601672"/>
    <s v="3566442"/>
    <x v="1"/>
    <x v="0"/>
  </r>
  <r>
    <x v="3"/>
    <s v="Federal DISA ESSII"/>
    <s v="Defense Information Systems Agency"/>
    <x v="10"/>
    <n v="8505014"/>
    <s v="E15-05-0268"/>
    <s v="04"/>
    <n v="13171.83"/>
    <n v="10132.18"/>
    <n v="3039.6499999999996"/>
    <n v="0.23076899717047666"/>
    <s v="3571366"/>
    <x v="1"/>
    <x v="0"/>
  </r>
  <r>
    <x v="4"/>
    <s v="Federal FL SLED - Chambers"/>
    <s v="City of Palm Bay"/>
    <x v="11"/>
    <n v="8512390"/>
    <s v="191195"/>
    <s v="04"/>
    <n v="18085.48"/>
    <n v="17224.240000000002"/>
    <n v="861.23999999999796"/>
    <n v="4.7620522098390419E-2"/>
    <s v="3573477"/>
    <x v="1"/>
    <x v="0"/>
  </r>
  <r>
    <x v="4"/>
    <s v="Federal FL SLED - Chambers"/>
    <s v="Hillsborough County Board of County Commissioners"/>
    <x v="11"/>
    <n v="8511036"/>
    <s v="219212262"/>
    <s v="04"/>
    <n v="19371.21"/>
    <n v="17610.18"/>
    <n v="1761.0299999999988"/>
    <n v="9.0909654069105589E-2"/>
    <s v="3572415"/>
    <x v="1"/>
    <x v="0"/>
  </r>
  <r>
    <x v="4"/>
    <s v="Federal FL SLED - Chambers"/>
    <s v="AHCA - Information Technology"/>
    <x v="11"/>
    <n v="8475854"/>
    <s v="B52B0C"/>
    <s v="04"/>
    <n v="3361.4"/>
    <n v="2220.2600000000002"/>
    <n v="1141.1399999999999"/>
    <n v="0.33948354852144935"/>
    <s v="3562845"/>
    <x v="1"/>
    <x v="0"/>
  </r>
  <r>
    <x v="5"/>
    <s v="Federal Hawaii - Morales"/>
    <s v="AlohaCare"/>
    <x v="13"/>
    <n v="8510662"/>
    <s v="201903291"/>
    <s v="04"/>
    <n v="2208.3200000000002"/>
    <n v="1766.64"/>
    <n v="441.68000000000006"/>
    <n v="0.20000724532676425"/>
    <s v="3572381"/>
    <x v="1"/>
    <x v="0"/>
  </r>
  <r>
    <x v="5"/>
    <s v="Federal Hawaii - Morales"/>
    <s v="The Queen's Medical Center"/>
    <x v="13"/>
    <n v="8171659"/>
    <s v="6000330065"/>
    <s v="04"/>
    <n v="96267.62"/>
    <n v="91682.21"/>
    <n v="4585.4099999999889"/>
    <n v="4.763190364527542E-2"/>
    <s v="3467527"/>
    <x v="1"/>
    <x v="0"/>
  </r>
  <r>
    <x v="5"/>
    <s v="Federal Hawaii - Morales"/>
    <s v="The Queen's Medical Center"/>
    <x v="13"/>
    <n v="8230341"/>
    <s v="6000343576"/>
    <s v="04"/>
    <n v="4441.1000000000004"/>
    <n v="4242.76"/>
    <n v="198.34000000000015"/>
    <n v="4.4660106730314592E-2"/>
    <s v="3488286"/>
    <x v="1"/>
    <x v="0"/>
  </r>
  <r>
    <x v="5"/>
    <s v="Federal Hawaii - Morales"/>
    <s v="The Queen's Medical Center"/>
    <x v="13"/>
    <n v="8483279"/>
    <s v="6000386887"/>
    <s v="04"/>
    <n v="6035.8"/>
    <n v="5092.6000000000004"/>
    <n v="943.19999999999982"/>
    <n v="0.15626760330030812"/>
    <s v="3565608"/>
    <x v="1"/>
    <x v="0"/>
  </r>
  <r>
    <x v="5"/>
    <s v="Federal Hawaii - Morales"/>
    <s v="The Queen's Medical Center"/>
    <x v="13"/>
    <n v="8502936"/>
    <s v="6000388730"/>
    <s v="04"/>
    <n v="6240"/>
    <n v="5376"/>
    <n v="864"/>
    <n v="0.13846153846153847"/>
    <s v="3569549"/>
    <x v="1"/>
    <x v="0"/>
  </r>
  <r>
    <x v="5"/>
    <s v="Federal Hawaii - Morales"/>
    <s v="PUNAHOU SCHOOL"/>
    <x v="13"/>
    <n v="7887315"/>
    <s v="IT05240"/>
    <s v="04"/>
    <n v="258.42"/>
    <n v="245.5"/>
    <n v="12.920000000000016"/>
    <n v="4.9996130330469839E-2"/>
    <s v="-"/>
    <x v="1"/>
    <x v="0"/>
  </r>
  <r>
    <x v="5"/>
    <s v="Federal Hawaii - Morales"/>
    <s v="PUNAHOU SCHOOL"/>
    <x v="13"/>
    <n v="8477931"/>
    <s v="IT05796"/>
    <s v="40"/>
    <n v="40673"/>
    <n v="34641.699999999997"/>
    <n v="6031.3000000000029"/>
    <n v="0.14828756177316654"/>
    <s v="3563304"/>
    <x v="1"/>
    <x v="0"/>
  </r>
  <r>
    <x v="5"/>
    <s v="Federal Hawaii - Morales"/>
    <s v="PUNAHOU SCHOOL"/>
    <x v="13"/>
    <n v="8483269"/>
    <s v="IT05859"/>
    <s v="04"/>
    <n v="3075.3"/>
    <n v="2900.88"/>
    <n v="174.42000000000007"/>
    <n v="5.6716417910447785E-2"/>
    <s v="3565605"/>
    <x v="1"/>
    <x v="0"/>
  </r>
  <r>
    <x v="5"/>
    <s v="Federal Hawaii - Morales"/>
    <s v="PUNAHOU SCHOOL"/>
    <x v="13"/>
    <n v="8509397"/>
    <s v="IT05875"/>
    <s v="04"/>
    <n v="1716.8"/>
    <n v="1604.6"/>
    <n v="112.20000000000005"/>
    <n v="6.5354147250699005E-2"/>
    <s v="3572061"/>
    <x v="1"/>
    <x v="0"/>
  </r>
  <r>
    <x v="5"/>
    <s v="Federal Hawaii - Morales"/>
    <s v="Hawaii Health Systems Corporation"/>
    <x v="13"/>
    <n v="8518895"/>
    <s v="PO3033878"/>
    <s v="04"/>
    <n v="28791.77"/>
    <n v="25321.75"/>
    <n v="3470.0200000000004"/>
    <n v="0.12052124617555643"/>
    <s v="3575232"/>
    <x v="1"/>
    <x v="0"/>
  </r>
  <r>
    <x v="5"/>
    <s v="Federal Hawaii - Watson"/>
    <s v="HMSA (Hawaii Medical Service Association)"/>
    <x v="14"/>
    <n v="7850922"/>
    <s v="FA-10858"/>
    <s v="04"/>
    <n v="28737.05"/>
    <n v="23327.040000000001"/>
    <n v="5410.0099999999984"/>
    <n v="0.18825905929801418"/>
    <s v="3341802"/>
    <x v="1"/>
    <x v="0"/>
  </r>
  <r>
    <x v="5"/>
    <s v="Federal Hawaii - Watson"/>
    <s v="HMSA (Hawaii Medical Service Association)"/>
    <x v="14"/>
    <n v="8072278"/>
    <s v="FA-10916"/>
    <s v="04"/>
    <n v="83430"/>
    <n v="83430"/>
    <n v="0"/>
    <n v="0"/>
    <s v="3431465"/>
    <x v="1"/>
    <x v="0"/>
  </r>
  <r>
    <x v="13"/>
    <s v="Federal House"/>
    <s v="Amazon Web Services, Inc."/>
    <x v="35"/>
    <n v="8411764"/>
    <s v="4966162"/>
    <s v="40"/>
    <n v="0"/>
    <n v="0"/>
    <n v="0"/>
    <e v="#DIV/0!"/>
    <s v="3546924"/>
    <x v="1"/>
    <x v="0"/>
  </r>
  <r>
    <x v="13"/>
    <s v="Federal House"/>
    <s v="Amazon Web Services, Inc."/>
    <x v="35"/>
    <n v="8172565"/>
    <s v="US1524201"/>
    <s v="40"/>
    <n v="0"/>
    <n v="0"/>
    <n v="0"/>
    <e v="#DIV/0!"/>
    <s v="3467921"/>
    <x v="1"/>
    <x v="0"/>
  </r>
  <r>
    <x v="13"/>
    <s v="Federal House"/>
    <s v="Amazon Web Services, Inc."/>
    <x v="35"/>
    <n v="8101014"/>
    <s v="US1530025"/>
    <s v="40"/>
    <n v="0"/>
    <n v="0"/>
    <n v="0"/>
    <e v="#DIV/0!"/>
    <s v="3441179"/>
    <x v="1"/>
    <x v="0"/>
  </r>
  <r>
    <x v="13"/>
    <s v="Federal House"/>
    <s v="Amazon Web Services, Inc."/>
    <x v="35"/>
    <n v="8101014"/>
    <s v="US1530025"/>
    <s v="40"/>
    <n v="0"/>
    <n v="0"/>
    <n v="0"/>
    <e v="#DIV/0!"/>
    <s v="3441180"/>
    <x v="1"/>
    <x v="0"/>
  </r>
  <r>
    <x v="13"/>
    <s v="Federal House"/>
    <s v="Amazon Web Services, Inc."/>
    <x v="35"/>
    <n v="8101020"/>
    <s v="US1530025"/>
    <s v="40"/>
    <n v="0"/>
    <n v="0"/>
    <n v="0"/>
    <e v="#DIV/0!"/>
    <s v="3441197"/>
    <x v="1"/>
    <x v="0"/>
  </r>
  <r>
    <x v="13"/>
    <s v="Federal House"/>
    <s v="Amazon Web Services, Inc."/>
    <x v="35"/>
    <n v="8101028"/>
    <s v="US1530025"/>
    <s v="40"/>
    <n v="0"/>
    <n v="0"/>
    <n v="0"/>
    <e v="#DIV/0!"/>
    <s v="3441231"/>
    <x v="1"/>
    <x v="0"/>
  </r>
  <r>
    <x v="13"/>
    <s v="Federal House"/>
    <s v="Amazon Web Services, Inc."/>
    <x v="35"/>
    <n v="8137994"/>
    <s v="US1530025"/>
    <s v="40"/>
    <n v="0"/>
    <n v="0"/>
    <n v="0"/>
    <e v="#DIV/0!"/>
    <s v="-"/>
    <x v="1"/>
    <x v="0"/>
  </r>
  <r>
    <x v="13"/>
    <s v="Federal House"/>
    <s v="Amazon Web Services, Inc."/>
    <x v="35"/>
    <n v="8156122"/>
    <s v="US1530025"/>
    <s v="40"/>
    <n v="0"/>
    <n v="0"/>
    <n v="0"/>
    <e v="#DIV/0!"/>
    <s v="3463602"/>
    <x v="1"/>
    <x v="0"/>
  </r>
  <r>
    <x v="13"/>
    <s v="Federal House"/>
    <s v="Amazon Web Services, Inc."/>
    <x v="35"/>
    <n v="8158416"/>
    <s v="US1530025"/>
    <s v="40"/>
    <n v="0"/>
    <n v="0"/>
    <n v="0"/>
    <e v="#DIV/0!"/>
    <s v="3464477"/>
    <x v="1"/>
    <x v="0"/>
  </r>
  <r>
    <x v="13"/>
    <s v="Federal House"/>
    <s v="Amazon Web Services, Inc."/>
    <x v="35"/>
    <n v="8196159"/>
    <s v="US1530025"/>
    <s v="40"/>
    <n v="0"/>
    <n v="0"/>
    <n v="0"/>
    <e v="#DIV/0!"/>
    <s v="3478158"/>
    <x v="1"/>
    <x v="0"/>
  </r>
  <r>
    <x v="13"/>
    <s v="Federal House"/>
    <s v="Amazon Web Services, Inc."/>
    <x v="35"/>
    <n v="8087458"/>
    <s v="US1691279"/>
    <s v="40"/>
    <n v="0"/>
    <n v="0"/>
    <n v="0"/>
    <e v="#DIV/0!"/>
    <s v="3436483"/>
    <x v="1"/>
    <x v="0"/>
  </r>
  <r>
    <x v="13"/>
    <s v="Federal House"/>
    <s v="Amazon Web Services, Inc."/>
    <x v="35"/>
    <n v="8227400"/>
    <s v="US1691279"/>
    <s v="40"/>
    <n v="0"/>
    <n v="0"/>
    <n v="0"/>
    <e v="#DIV/0!"/>
    <s v="-"/>
    <x v="1"/>
    <x v="0"/>
  </r>
  <r>
    <x v="13"/>
    <s v="Federal House"/>
    <s v="Amazon Web Services, Inc."/>
    <x v="35"/>
    <n v="8227721"/>
    <s v="US1691279"/>
    <s v="40"/>
    <n v="0"/>
    <n v="0"/>
    <n v="0"/>
    <e v="#DIV/0!"/>
    <s v="-"/>
    <x v="1"/>
    <x v="0"/>
  </r>
  <r>
    <x v="13"/>
    <s v="Federal House"/>
    <s v="Amazon Web Services, Inc."/>
    <x v="35"/>
    <n v="8228079"/>
    <s v="US1691279"/>
    <s v="40"/>
    <n v="0"/>
    <n v="0"/>
    <n v="0"/>
    <e v="#DIV/0!"/>
    <s v="-"/>
    <x v="1"/>
    <x v="0"/>
  </r>
  <r>
    <x v="6"/>
    <s v="Federal Marines - East - Everhart"/>
    <s v="ADS, Inc."/>
    <x v="15"/>
    <n v="8169489"/>
    <s v="1004413"/>
    <s v="04"/>
    <n v="11003.3"/>
    <n v="10003"/>
    <n v="1000.2999999999993"/>
    <n v="9.0909090909090842E-2"/>
    <s v="3469775"/>
    <x v="1"/>
    <x v="0"/>
  </r>
  <r>
    <x v="6"/>
    <s v="Federal Marines - East - Everhart"/>
    <s v="ADS, Inc."/>
    <x v="15"/>
    <n v="8170087"/>
    <s v="1004418"/>
    <s v="04"/>
    <n v="17639.599999999999"/>
    <n v="16036"/>
    <n v="1603.5999999999985"/>
    <n v="9.0909090909090828E-2"/>
    <s v="3467403"/>
    <x v="1"/>
    <x v="0"/>
  </r>
  <r>
    <x v="6"/>
    <s v="Federal Marines - East - Everhart"/>
    <s v="ADS, Inc."/>
    <x v="15"/>
    <n v="8504970"/>
    <s v="1013422"/>
    <s v="40"/>
    <n v="1327.26"/>
    <n v="1223.28"/>
    <n v="103.98000000000002"/>
    <n v="7.8341847113602467E-2"/>
    <s v="3570902"/>
    <x v="1"/>
    <x v="0"/>
  </r>
  <r>
    <x v="6"/>
    <s v="Federal Marines - East - Everhart"/>
    <s v="ADS, Inc."/>
    <x v="15"/>
    <n v="8504970"/>
    <s v="1013422"/>
    <s v="40"/>
    <n v="5041.12"/>
    <n v="4646.16"/>
    <n v="394.96000000000004"/>
    <n v="7.834766877201893E-2"/>
    <s v="3570901"/>
    <x v="1"/>
    <x v="0"/>
  </r>
  <r>
    <x v="6"/>
    <s v="Federal Marines - East - Everhart"/>
    <s v="ADS, Inc."/>
    <x v="15"/>
    <n v="8507980"/>
    <s v="1013422"/>
    <s v="40"/>
    <n v="164768.57999999999"/>
    <n v="149860.92000000001"/>
    <n v="14907.659999999974"/>
    <n v="9.0476351741333061E-2"/>
    <s v="3571696"/>
    <x v="1"/>
    <x v="0"/>
  </r>
  <r>
    <x v="6"/>
    <s v="Federal Marines - East - Everhart"/>
    <s v="ADS, Inc."/>
    <x v="15"/>
    <n v="8394496"/>
    <s v="1022737"/>
    <s v="40"/>
    <n v="130711.7"/>
    <n v="115352.8"/>
    <n v="15358.899999999994"/>
    <n v="0.11750210577936018"/>
    <s v="3538536"/>
    <x v="1"/>
    <x v="0"/>
  </r>
  <r>
    <x v="6"/>
    <s v="Federal Marines - East - Everhart"/>
    <s v="ADS, Inc."/>
    <x v="15"/>
    <n v="8394496"/>
    <s v="1022737"/>
    <s v="40"/>
    <n v="1296"/>
    <n v="1231.2"/>
    <n v="64.799999999999955"/>
    <n v="4.9999999999999968E-2"/>
    <s v="-"/>
    <x v="1"/>
    <x v="0"/>
  </r>
  <r>
    <x v="6"/>
    <s v="Federal Marines - East - Everhart"/>
    <s v="ADS, Inc."/>
    <x v="15"/>
    <n v="8394496"/>
    <s v="1022737"/>
    <s v="40"/>
    <n v="58093.52"/>
    <n v="53443.08"/>
    <n v="4650.4399999999951"/>
    <n v="8.0050924784726335E-2"/>
    <s v="3538537"/>
    <x v="1"/>
    <x v="0"/>
  </r>
  <r>
    <x v="6"/>
    <s v="Federal Marines - East - Everhart"/>
    <s v="ADS, Inc."/>
    <x v="15"/>
    <n v="8394496"/>
    <s v="1022737"/>
    <s v="40"/>
    <n v="13800.15"/>
    <n v="12510"/>
    <n v="1290.1499999999996"/>
    <n v="9.3488114259627594E-2"/>
    <s v="3538538"/>
    <x v="1"/>
    <x v="0"/>
  </r>
  <r>
    <x v="6"/>
    <s v="Federal Marines - East - Everhart"/>
    <s v="ADS, Inc."/>
    <x v="15"/>
    <n v="8453054"/>
    <s v="1028682"/>
    <s v="40"/>
    <n v="2696.78"/>
    <n v="2496.96"/>
    <n v="199.82000000000016"/>
    <n v="7.4095773477999741E-2"/>
    <s v="3557398"/>
    <x v="1"/>
    <x v="0"/>
  </r>
  <r>
    <x v="6"/>
    <s v="Federal Marines - East - Everhart"/>
    <s v="ADS, Inc."/>
    <x v="15"/>
    <n v="8453054"/>
    <s v="1028682"/>
    <s v="40"/>
    <n v="1372.8"/>
    <n v="1248"/>
    <n v="124.79999999999995"/>
    <n v="9.0909090909090884E-2"/>
    <s v="3557399"/>
    <x v="1"/>
    <x v="0"/>
  </r>
  <r>
    <x v="6"/>
    <s v="Federal Marines - East - Everhart"/>
    <s v="ADS, Inc."/>
    <x v="15"/>
    <n v="8453054"/>
    <s v="1028682"/>
    <s v="40"/>
    <n v="288"/>
    <n v="273.60000000000002"/>
    <n v="14.399999999999977"/>
    <n v="4.999999999999992E-2"/>
    <s v="-"/>
    <x v="1"/>
    <x v="0"/>
  </r>
  <r>
    <x v="6"/>
    <s v="Federal Marines - East - Everhart"/>
    <s v="ADS, Inc."/>
    <x v="15"/>
    <n v="8453054"/>
    <s v="1028682"/>
    <s v="40"/>
    <n v="18550.72"/>
    <n v="18187"/>
    <n v="363.72000000000116"/>
    <n v="1.9606786151696601E-2"/>
    <s v="3557394"/>
    <x v="1"/>
    <x v="0"/>
  </r>
  <r>
    <x v="6"/>
    <s v="Federal Marines - East - Everhart"/>
    <s v="United States Marine Corps"/>
    <x v="15"/>
    <n v="8443194"/>
    <s v="4940982"/>
    <s v="40"/>
    <n v="2800"/>
    <n v="2302.4"/>
    <n v="497.59999999999991"/>
    <n v="0.17771428571428569"/>
    <s v="3555437"/>
    <x v="1"/>
    <x v="0"/>
  </r>
  <r>
    <x v="7"/>
    <s v="Federal MDA - Smith"/>
    <s v="Missile Defense Agency"/>
    <x v="16"/>
    <n v="8470875"/>
    <s v="191421"/>
    <s v="04"/>
    <n v="5768"/>
    <n v="5150"/>
    <n v="618"/>
    <n v="0.10714285714285714"/>
    <s v="3562596"/>
    <x v="1"/>
    <x v="0"/>
  </r>
  <r>
    <x v="7"/>
    <s v="Federal MDA - Smith"/>
    <s v="Network Management Resources, Inc."/>
    <x v="16"/>
    <n v="8456828"/>
    <s v="2396781"/>
    <s v="04"/>
    <n v="28.2"/>
    <n v="29.19"/>
    <n v="-0.99000000000000199"/>
    <n v="-3.5106382978723476E-2"/>
    <s v="3565808"/>
    <x v="1"/>
    <x v="0"/>
  </r>
  <r>
    <x v="7"/>
    <s v="Federal MDA - Smith"/>
    <s v="Network Management Resources, Inc."/>
    <x v="16"/>
    <n v="8456828"/>
    <s v="2396781"/>
    <s v="04"/>
    <n v="173.96"/>
    <n v="196.34"/>
    <n v="-22.379999999999995"/>
    <n v="-0.12865026442860425"/>
    <s v="3565808"/>
    <x v="1"/>
    <x v="0"/>
  </r>
  <r>
    <x v="7"/>
    <s v="Federal MDA - Smith"/>
    <s v="Network Management Resources, Inc."/>
    <x v="16"/>
    <n v="8399304"/>
    <s v="2434752"/>
    <s v="04"/>
    <n v="2084.58"/>
    <n v="2173.8000000000002"/>
    <n v="-89.220000000000255"/>
    <n v="-4.2799988486889567E-2"/>
    <s v="3553328"/>
    <x v="1"/>
    <x v="0"/>
  </r>
  <r>
    <x v="7"/>
    <s v="Federal MDA - Smith"/>
    <s v="Network Management Resources, Inc."/>
    <x v="16"/>
    <n v="8396962"/>
    <s v="2590967"/>
    <s v="04"/>
    <n v="298.27999999999997"/>
    <n v="324.83"/>
    <n v="-26.550000000000011"/>
    <n v="-8.9010325868311702E-2"/>
    <s v="3553313"/>
    <x v="1"/>
    <x v="0"/>
  </r>
  <r>
    <x v="7"/>
    <s v="Federal MDA - Smith"/>
    <s v="Lockheed Martin"/>
    <x v="16"/>
    <n v="8161480"/>
    <s v="4103963367"/>
    <s v="04"/>
    <n v="3392.37"/>
    <n v="3049.33"/>
    <n v="343.03999999999996"/>
    <n v="0.10112104516901163"/>
    <s v="3465101"/>
    <x v="1"/>
    <x v="0"/>
  </r>
  <r>
    <x v="7"/>
    <s v="Federal MDA - Smith"/>
    <s v="Raytheon"/>
    <x v="16"/>
    <n v="8476245"/>
    <s v="4201992976"/>
    <s v="04"/>
    <n v="8954.08"/>
    <n v="8290.7999999999993"/>
    <n v="663.28000000000065"/>
    <n v="7.4075728606400729E-2"/>
    <s v="3562970"/>
    <x v="1"/>
    <x v="0"/>
  </r>
  <r>
    <x v="7"/>
    <s v="Federal MDA - Smith"/>
    <s v="Northrop Grumman"/>
    <x v="16"/>
    <n v="8476247"/>
    <s v="7000377562"/>
    <s v="04"/>
    <n v="60.24"/>
    <n v="55.78"/>
    <n v="4.4600000000000009"/>
    <n v="7.4037184594953537E-2"/>
    <s v="3562956"/>
    <x v="1"/>
    <x v="0"/>
  </r>
  <r>
    <x v="7"/>
    <s v="Federal MDA - Smith"/>
    <s v="Northrop Grumman"/>
    <x v="16"/>
    <n v="8514331"/>
    <s v="7000378051"/>
    <s v="04"/>
    <n v="0"/>
    <n v="7521.2"/>
    <n v="-7521.2"/>
    <e v="#DIV/0!"/>
    <s v="3574072"/>
    <x v="1"/>
    <x v="0"/>
  </r>
  <r>
    <x v="7"/>
    <s v="Federal MDA - Smith"/>
    <s v="Northrop Grumman"/>
    <x v="16"/>
    <n v="8514331"/>
    <s v="7000378051"/>
    <s v="04"/>
    <n v="194637.4"/>
    <n v="145242.32"/>
    <n v="49395.079999999987"/>
    <n v="0.2537800032265124"/>
    <s v="3574072"/>
    <x v="1"/>
    <x v="0"/>
  </r>
  <r>
    <x v="7"/>
    <s v="Federal MDA - Smith"/>
    <s v="Northrop Grumman"/>
    <x v="16"/>
    <n v="8501838"/>
    <s v="7000378524"/>
    <s v="04"/>
    <n v="9347.2000000000007"/>
    <n v="8299.2000000000007"/>
    <n v="1048"/>
    <n v="0.11211913728175281"/>
    <s v="3569055"/>
    <x v="1"/>
    <x v="0"/>
  </r>
  <r>
    <x v="7"/>
    <s v="Federal MDA - Smith"/>
    <s v="Northrop Grumman"/>
    <x v="16"/>
    <n v="8501838"/>
    <s v="7000378524"/>
    <s v="04"/>
    <n v="2251.1999999999998"/>
    <n v="2010"/>
    <n v="241.19999999999982"/>
    <n v="0.10714285714285707"/>
    <s v="3569055"/>
    <x v="1"/>
    <x v="0"/>
  </r>
  <r>
    <x v="7"/>
    <s v="Federal MDA - Smith"/>
    <s v="Northrop Grumman"/>
    <x v="16"/>
    <n v="8510539"/>
    <s v="7000378533"/>
    <s v="04"/>
    <n v="66146"/>
    <n v="49280"/>
    <n v="16866"/>
    <n v="0.25498140477126358"/>
    <s v="3572294"/>
    <x v="1"/>
    <x v="0"/>
  </r>
  <r>
    <x v="7"/>
    <s v="Federal MDA - Smith"/>
    <s v="Missile Defense Agency"/>
    <x v="16"/>
    <n v="8498534"/>
    <s v="7600027485"/>
    <s v="04"/>
    <n v="43946"/>
    <n v="39237.5"/>
    <n v="4708.5"/>
    <n v="0.10714285714285714"/>
    <s v="3568408"/>
    <x v="1"/>
    <x v="0"/>
  </r>
  <r>
    <x v="7"/>
    <s v="Federal MDA - Smith"/>
    <s v="Missile Defense Agency"/>
    <x v="16"/>
    <n v="8492147"/>
    <s v="CCLW WWT TSSVAFB"/>
    <s v="04"/>
    <n v="3019.22"/>
    <n v="2795.57"/>
    <n v="223.64999999999964"/>
    <n v="7.4075423453739589E-2"/>
    <s v="3567129"/>
    <x v="1"/>
    <x v="0"/>
  </r>
  <r>
    <x v="7"/>
    <s v="Federal MDA - Smith"/>
    <s v="Network Management Resources, Inc."/>
    <x v="16"/>
    <n v="8389415"/>
    <s v="RECS-18012"/>
    <s v="40"/>
    <n v="3367.98"/>
    <n v="3369.6"/>
    <n v="-1.6199999999998909"/>
    <n v="-4.810004810004486E-4"/>
    <s v="3553319"/>
    <x v="1"/>
    <x v="0"/>
  </r>
  <r>
    <x v="7"/>
    <s v="Federal MDA - Smith"/>
    <s v="Network Management Resources, Inc."/>
    <x v="16"/>
    <n v="8511173"/>
    <s v="RECS-18021"/>
    <s v="04"/>
    <n v="47.94"/>
    <n v="42.84"/>
    <n v="5.0999999999999943"/>
    <n v="0.10638297872340415"/>
    <s v="3573403"/>
    <x v="1"/>
    <x v="0"/>
  </r>
  <r>
    <x v="7"/>
    <s v="Federal MDA - Smith"/>
    <s v="Network Management Resources, Inc."/>
    <x v="16"/>
    <n v="8511173"/>
    <s v="RECS-18021"/>
    <s v="04"/>
    <n v="168"/>
    <n v="150"/>
    <n v="18"/>
    <n v="0.10714285714285714"/>
    <s v="3573402"/>
    <x v="1"/>
    <x v="0"/>
  </r>
  <r>
    <x v="7"/>
    <s v="Federal MDA - Smith"/>
    <s v="Network Management Resources, Inc."/>
    <x v="16"/>
    <n v="8511173"/>
    <s v="RECS-18021"/>
    <s v="04"/>
    <n v="925.12"/>
    <n v="826"/>
    <n v="99.12"/>
    <n v="0.10714285714285715"/>
    <s v="3573404"/>
    <x v="1"/>
    <x v="0"/>
  </r>
  <r>
    <x v="7"/>
    <s v="Federal MDA - Smith"/>
    <s v="Network Management Resources, Inc."/>
    <x v="16"/>
    <n v="8511173"/>
    <s v="RECS-18021"/>
    <s v="04"/>
    <n v="1182.72"/>
    <n v="1056"/>
    <n v="126.72000000000003"/>
    <n v="0.10714285714285716"/>
    <s v="3573404"/>
    <x v="1"/>
    <x v="0"/>
  </r>
  <r>
    <x v="7"/>
    <s v="Federal MDA - Smith"/>
    <s v="Network Management Resources, Inc."/>
    <x v="16"/>
    <n v="8511173"/>
    <s v="RECS-18021"/>
    <s v="04"/>
    <n v="1971.2"/>
    <n v="1760"/>
    <n v="211.20000000000005"/>
    <n v="0.10714285714285716"/>
    <s v="3573404"/>
    <x v="1"/>
    <x v="0"/>
  </r>
  <r>
    <x v="7"/>
    <s v="Federal MDA - Smith"/>
    <s v="Network Management Resources, Inc."/>
    <x v="16"/>
    <n v="8511173"/>
    <s v="RECS-18021"/>
    <s v="04"/>
    <n v="627.20000000000005"/>
    <n v="560"/>
    <n v="67.200000000000045"/>
    <n v="0.10714285714285721"/>
    <s v="3573404"/>
    <x v="1"/>
    <x v="0"/>
  </r>
  <r>
    <x v="7"/>
    <s v="Federal MDA - Smith"/>
    <s v="Network Management Resources, Inc."/>
    <x v="16"/>
    <n v="8511173"/>
    <s v="RECS-18021"/>
    <s v="04"/>
    <n v="291.2"/>
    <n v="260"/>
    <n v="31.199999999999989"/>
    <n v="0.10714285714285711"/>
    <s v="3573401"/>
    <x v="1"/>
    <x v="0"/>
  </r>
  <r>
    <x v="7"/>
    <s v="Federal MDA - Smith"/>
    <s v="Network Management Resources, Inc."/>
    <x v="16"/>
    <n v="8511173"/>
    <s v="RECS-18021"/>
    <s v="04"/>
    <n v="2154"/>
    <n v="1923.21"/>
    <n v="230.78999999999996"/>
    <n v="0.10714484679665737"/>
    <s v="3573399"/>
    <x v="1"/>
    <x v="0"/>
  </r>
  <r>
    <x v="7"/>
    <s v="Federal MDA - Smith"/>
    <s v="Network Management Resources, Inc."/>
    <x v="16"/>
    <n v="8511173"/>
    <s v="RECS-18021"/>
    <s v="04"/>
    <n v="146.80000000000001"/>
    <n v="131.19999999999999"/>
    <n v="15.600000000000023"/>
    <n v="0.10626702997275218"/>
    <s v="3573403"/>
    <x v="1"/>
    <x v="0"/>
  </r>
  <r>
    <x v="7"/>
    <s v="Federal MDA - Smith"/>
    <s v="Network Management Resources, Inc."/>
    <x v="16"/>
    <n v="8511173"/>
    <s v="RECS-18021"/>
    <s v="04"/>
    <n v="29.48"/>
    <n v="26.32"/>
    <n v="3.16"/>
    <n v="0.10719131614654002"/>
    <s v="3573398"/>
    <x v="1"/>
    <x v="0"/>
  </r>
  <r>
    <x v="7"/>
    <s v="Federal MDA - Smith"/>
    <s v="Network Management Resources, Inc."/>
    <x v="16"/>
    <n v="8511173"/>
    <s v="RECS-18021"/>
    <s v="04"/>
    <n v="714"/>
    <n v="637.6"/>
    <n v="76.399999999999977"/>
    <n v="0.10700280112044815"/>
    <s v="3573397"/>
    <x v="1"/>
    <x v="0"/>
  </r>
  <r>
    <x v="7"/>
    <s v="Federal MDA - Smith"/>
    <s v="Network Management Resources, Inc."/>
    <x v="16"/>
    <n v="8511173"/>
    <s v="RECS-18021"/>
    <s v="04"/>
    <n v="16.8"/>
    <n v="15"/>
    <n v="1.8000000000000007"/>
    <n v="0.10714285714285718"/>
    <s v="3573400"/>
    <x v="1"/>
    <x v="0"/>
  </r>
  <r>
    <x v="7"/>
    <s v="Federal MDA - Smith"/>
    <s v="Network Management Resources, Inc."/>
    <x v="16"/>
    <n v="8511173"/>
    <s v="RECS-18021"/>
    <s v="04"/>
    <n v="1721.91"/>
    <n v="1539.09"/>
    <n v="182.82000000000016"/>
    <n v="0.10617279648762139"/>
    <s v="3573398"/>
    <x v="1"/>
    <x v="0"/>
  </r>
  <r>
    <x v="7"/>
    <s v="Federal MDA - Smith"/>
    <s v="Network Management Resources, Inc."/>
    <x v="16"/>
    <n v="8511173"/>
    <s v="RECS-18021"/>
    <s v="04"/>
    <n v="20.72"/>
    <n v="18.5"/>
    <n v="2.2199999999999989"/>
    <n v="0.1071428571428571"/>
    <s v="3573400"/>
    <x v="1"/>
    <x v="0"/>
  </r>
  <r>
    <x v="7"/>
    <s v="Federal MDA - Smith"/>
    <s v="Network Management Resources, Inc."/>
    <x v="16"/>
    <n v="8511173"/>
    <s v="RECS-18021"/>
    <s v="04"/>
    <n v="1048.32"/>
    <n v="936"/>
    <n v="112.31999999999994"/>
    <n v="0.1071428571428571"/>
    <s v="3573404"/>
    <x v="1"/>
    <x v="0"/>
  </r>
  <r>
    <x v="7"/>
    <s v="Federal MDA - Smith"/>
    <s v="Network Management Resources, Inc."/>
    <x v="16"/>
    <n v="8511173"/>
    <s v="RECS-18021"/>
    <s v="04"/>
    <n v="1478.4"/>
    <n v="1320"/>
    <n v="158.40000000000009"/>
    <n v="0.10714285714285719"/>
    <s v="3573404"/>
    <x v="1"/>
    <x v="0"/>
  </r>
  <r>
    <x v="7"/>
    <s v="Federal MDA - Smith"/>
    <s v="Network Management Resources, Inc."/>
    <x v="16"/>
    <n v="8511173"/>
    <s v="RECS-18021"/>
    <s v="04"/>
    <n v="449.48"/>
    <n v="421.79"/>
    <n v="27.689999999999998"/>
    <n v="6.160452077956749E-2"/>
    <s v="3573406"/>
    <x v="1"/>
    <x v="0"/>
  </r>
  <r>
    <x v="7"/>
    <s v="Federal MDA - Smith"/>
    <s v="Network Management Resources, Inc."/>
    <x v="16"/>
    <n v="8511173"/>
    <s v="RECS-18021"/>
    <s v="04"/>
    <n v="2732.8"/>
    <n v="2440"/>
    <n v="292.80000000000018"/>
    <n v="0.10714285714285721"/>
    <s v="3573404"/>
    <x v="1"/>
    <x v="0"/>
  </r>
  <r>
    <x v="7"/>
    <s v="Federal MDA - St. John"/>
    <s v="Teledyne Brown Engineering"/>
    <x v="36"/>
    <n v="7637940"/>
    <s v="PO00142016"/>
    <s v="04"/>
    <n v="1067.28"/>
    <n v="997.44"/>
    <n v="69.839999999999918"/>
    <n v="6.5437373510231545E-2"/>
    <s v="3288854"/>
    <x v="1"/>
    <x v="0"/>
  </r>
  <r>
    <x v="1"/>
    <s v="Federal MDA - St. John Boeing"/>
    <s v="Network Management Resources, Inc."/>
    <x v="36"/>
    <n v="7493870"/>
    <s v="2203627"/>
    <s v="04"/>
    <n v="458.19"/>
    <n v="432.24"/>
    <n v="25.949999999999989"/>
    <n v="5.6635893406665333E-2"/>
    <s v="3248870"/>
    <x v="1"/>
    <x v="0"/>
  </r>
  <r>
    <x v="1"/>
    <s v="Federal MDA - St. John Boeing"/>
    <s v="Network Management Resources, Inc."/>
    <x v="36"/>
    <n v="7495502"/>
    <s v="2226717"/>
    <s v="04"/>
    <n v="358.79"/>
    <n v="338.48"/>
    <n v="20.310000000000002"/>
    <n v="5.6606928844170686E-2"/>
    <s v="3248882"/>
    <x v="1"/>
    <x v="0"/>
  </r>
  <r>
    <x v="1"/>
    <s v="Federal MDA - St. John Boeing"/>
    <s v="Network Management Resources, Inc."/>
    <x v="36"/>
    <n v="7495495"/>
    <s v="2226719"/>
    <s v="04"/>
    <n v="358.79"/>
    <n v="338.48"/>
    <n v="20.310000000000002"/>
    <n v="5.6606928844170686E-2"/>
    <s v="3248878"/>
    <x v="1"/>
    <x v="0"/>
  </r>
  <r>
    <x v="1"/>
    <s v="Federal MDA - St. John Boeing"/>
    <s v="Network Management Resources, Inc."/>
    <x v="36"/>
    <n v="7786191"/>
    <s v="2226724"/>
    <s v="04"/>
    <n v="358.79"/>
    <n v="338.48"/>
    <n v="20.310000000000002"/>
    <n v="5.6606928844170686E-2"/>
    <s v="3248916"/>
    <x v="1"/>
    <x v="0"/>
  </r>
  <r>
    <x v="1"/>
    <s v="Federal MDA - St. John Boeing"/>
    <s v="Network Management Resources, Inc."/>
    <x v="36"/>
    <n v="7495667"/>
    <s v="2226748"/>
    <s v="04"/>
    <n v="358.79"/>
    <n v="338.48"/>
    <n v="20.310000000000002"/>
    <n v="5.6606928844170686E-2"/>
    <s v="3247419"/>
    <x v="1"/>
    <x v="0"/>
  </r>
  <r>
    <x v="1"/>
    <s v="Federal MDA - St. John Boeing"/>
    <s v="Network Management Resources, Inc."/>
    <x v="36"/>
    <n v="7786202"/>
    <s v="2226752"/>
    <s v="04"/>
    <n v="1243.82"/>
    <n v="1173.4100000000001"/>
    <n v="70.409999999999854"/>
    <n v="5.6607869305847998E-2"/>
    <s v="3248945"/>
    <x v="1"/>
    <x v="0"/>
  </r>
  <r>
    <x v="1"/>
    <s v="Federal MDA - St. John Boeing"/>
    <s v="Network Management Resources, Inc."/>
    <x v="36"/>
    <n v="7786150"/>
    <s v="2241159"/>
    <s v="04"/>
    <n v="1243.82"/>
    <n v="1173.4100000000001"/>
    <n v="70.409999999999854"/>
    <n v="5.6607869305847998E-2"/>
    <s v="3248975"/>
    <x v="1"/>
    <x v="0"/>
  </r>
  <r>
    <x v="8"/>
    <s v="Federal Navy - Hockman"/>
    <s v="Portsmouth Naval Shipyard"/>
    <x v="17"/>
    <n v="8519353"/>
    <s v="19-390"/>
    <s v="04"/>
    <n v="501"/>
    <n v="346"/>
    <n v="155"/>
    <n v="0.30938123752495011"/>
    <s v="3574857"/>
    <x v="1"/>
    <x v="0"/>
  </r>
  <r>
    <x v="8"/>
    <s v="Federal Navy - Hockman"/>
    <s v="New Tech Solutions, Inc"/>
    <x v="17"/>
    <n v="8486452"/>
    <s v="194173"/>
    <s v="04"/>
    <n v="61034.58"/>
    <n v="51184.17"/>
    <n v="9850.4100000000035"/>
    <n v="0.16139064117423277"/>
    <s v="3566028"/>
    <x v="1"/>
    <x v="0"/>
  </r>
  <r>
    <x v="8"/>
    <s v="Federal Navy - Hockman"/>
    <s v="New Tech Solutions, Inc"/>
    <x v="17"/>
    <n v="8486452"/>
    <s v="194173"/>
    <s v="04"/>
    <n v="28141.040000000001"/>
    <n v="28568.48"/>
    <n v="-427.43999999999869"/>
    <n v="-1.5189204094802419E-2"/>
    <s v="3566028"/>
    <x v="1"/>
    <x v="0"/>
  </r>
  <r>
    <x v="8"/>
    <s v="Federal Navy - Hockman"/>
    <s v="CAE USA Mission Solutions Inc."/>
    <x v="17"/>
    <n v="8518530"/>
    <s v="19-ODC-0057"/>
    <s v="04"/>
    <n v="28704.48"/>
    <n v="25148.7"/>
    <n v="3555.7799999999988"/>
    <n v="0.12387543686560422"/>
    <s v="3574611"/>
    <x v="1"/>
    <x v="0"/>
  </r>
  <r>
    <x v="8"/>
    <s v="Federal Navy - Hockman"/>
    <s v="Impres Technology Solutions, Inc"/>
    <x v="17"/>
    <n v="8519340"/>
    <s v="262884"/>
    <s v="04"/>
    <n v="4147"/>
    <n v="3770"/>
    <n v="377"/>
    <n v="9.0909090909090912E-2"/>
    <s v="3574996"/>
    <x v="1"/>
    <x v="0"/>
  </r>
  <r>
    <x v="8"/>
    <s v="Federal Navy - Hockman"/>
    <s v="Centerra Group"/>
    <x v="17"/>
    <n v="8505195"/>
    <s v="30994"/>
    <s v="04"/>
    <n v="9360.2199999999993"/>
    <n v="8139.32"/>
    <n v="1220.8999999999996"/>
    <n v="0.13043496840886215"/>
    <s v="3570991"/>
    <x v="1"/>
    <x v="0"/>
  </r>
  <r>
    <x v="8"/>
    <s v="Federal Navy - Hockman"/>
    <s v="BAE Systems TSS"/>
    <x v="17"/>
    <n v="8494923"/>
    <s v="41-7032539-0"/>
    <s v="04"/>
    <n v="446.6"/>
    <n v="477.4"/>
    <n v="-30.799999999999955"/>
    <n v="-6.8965517241379198E-2"/>
    <s v="3567638"/>
    <x v="1"/>
    <x v="0"/>
  </r>
  <r>
    <x v="8"/>
    <s v="Federal Navy - Hockman"/>
    <s v="BAE Systems TSS"/>
    <x v="17"/>
    <n v="8494923"/>
    <s v="41-7032539-0"/>
    <s v="04"/>
    <n v="223.3"/>
    <n v="238.7"/>
    <n v="-15.399999999999977"/>
    <n v="-6.8965517241379198E-2"/>
    <s v="3567638"/>
    <x v="1"/>
    <x v="0"/>
  </r>
  <r>
    <x v="8"/>
    <s v="Federal Navy - Hockman"/>
    <s v="BAE Systems TSS"/>
    <x v="17"/>
    <n v="8505022"/>
    <s v="41-7032801-0"/>
    <s v="04"/>
    <n v="66824.44"/>
    <n v="51312.06"/>
    <n v="15512.380000000005"/>
    <n v="0.23213632617048499"/>
    <s v="3570915"/>
    <x v="1"/>
    <x v="0"/>
  </r>
  <r>
    <x v="8"/>
    <s v="Federal Navy - Hockman"/>
    <s v="BAE Systems TSS"/>
    <x v="17"/>
    <n v="8506047"/>
    <s v="41-7032802-0"/>
    <s v="04"/>
    <n v="15227.16"/>
    <n v="12854.08"/>
    <n v="2373.08"/>
    <n v="0.15584521342128144"/>
    <s v="3571295"/>
    <x v="1"/>
    <x v="0"/>
  </r>
  <r>
    <x v="8"/>
    <s v="Federal Navy - Hockman"/>
    <s v="BAE Systems TSS"/>
    <x v="17"/>
    <n v="8506047"/>
    <s v="41-7032802-0"/>
    <s v="04"/>
    <n v="246.24"/>
    <n v="182.4"/>
    <n v="63.84"/>
    <n v="0.25925925925925924"/>
    <s v="3571295"/>
    <x v="1"/>
    <x v="0"/>
  </r>
  <r>
    <x v="8"/>
    <s v="Federal Navy - Hockman"/>
    <s v="BAE Systems TSS"/>
    <x v="17"/>
    <n v="8514323"/>
    <s v="41-7032978-0"/>
    <s v="04"/>
    <n v="2760"/>
    <n v="2460"/>
    <n v="300"/>
    <n v="0.10869565217391304"/>
    <s v="3574112"/>
    <x v="1"/>
    <x v="0"/>
  </r>
  <r>
    <x v="8"/>
    <s v="Federal Navy - Hockman"/>
    <s v="Naval Supply Systems Command"/>
    <x v="17"/>
    <n v="8505194"/>
    <s v="4521609962"/>
    <s v="04"/>
    <n v="251.13"/>
    <n v="233.82"/>
    <n v="17.310000000000002"/>
    <n v="6.8928443435670783E-2"/>
    <s v="3570990"/>
    <x v="1"/>
    <x v="0"/>
  </r>
  <r>
    <x v="8"/>
    <s v="Federal Navy - Hockman"/>
    <s v="Defense Commissary Agency"/>
    <x v="17"/>
    <n v="8158444"/>
    <s v="HQC00718F0029"/>
    <s v="04"/>
    <n v="0"/>
    <n v="0"/>
    <n v="0"/>
    <e v="#DIV/0!"/>
    <s v="-"/>
    <x v="1"/>
    <x v="0"/>
  </r>
  <r>
    <x v="8"/>
    <s v="Federal Navy - Hockman"/>
    <s v="Naval Surface Warfare Center - Dahlgren"/>
    <x v="17"/>
    <n v="8486750"/>
    <s v="N0017819FS753"/>
    <s v="04"/>
    <n v="17726"/>
    <n v="16500"/>
    <n v="1226"/>
    <n v="6.916393997517771E-2"/>
    <s v="3566033"/>
    <x v="1"/>
    <x v="0"/>
  </r>
  <r>
    <x v="8"/>
    <s v="Federal Navy - Hockman"/>
    <s v="Naval Supply Systems Command"/>
    <x v="17"/>
    <n v="8494250"/>
    <s v="N0018918FQ276"/>
    <s v="04"/>
    <n v="0"/>
    <n v="1077.73"/>
    <n v="-1077.73"/>
    <e v="#DIV/0!"/>
    <s v="3567543"/>
    <x v="1"/>
    <x v="0"/>
  </r>
  <r>
    <x v="8"/>
    <s v="Federal Navy - Hockman"/>
    <s v="Naval Supply Systems Command"/>
    <x v="17"/>
    <n v="8346026"/>
    <s v="N0018919FZ394"/>
    <s v="04"/>
    <n v="106904"/>
    <n v="94428"/>
    <n v="12476"/>
    <n v="0.11670283618947841"/>
    <s v="3519029"/>
    <x v="1"/>
    <x v="0"/>
  </r>
  <r>
    <x v="8"/>
    <s v="Federal Navy - Hockman"/>
    <s v="Naval Supply Systems Command"/>
    <x v="17"/>
    <n v="8346026"/>
    <s v="N0018919FZ394"/>
    <s v="04"/>
    <n v="12778.8"/>
    <n v="11287.6"/>
    <n v="1491.1999999999989"/>
    <n v="0.11669327323379339"/>
    <s v="3519029"/>
    <x v="1"/>
    <x v="0"/>
  </r>
  <r>
    <x v="8"/>
    <s v="Federal Navy - Hockman"/>
    <s v="Naval Supply Systems Command"/>
    <x v="17"/>
    <n v="8346026"/>
    <s v="N0018919FZ394"/>
    <s v="04"/>
    <n v="38166.400000000001"/>
    <n v="33712"/>
    <n v="4454.4000000000015"/>
    <n v="0.11670998574662533"/>
    <s v="3519029"/>
    <x v="1"/>
    <x v="0"/>
  </r>
  <r>
    <x v="8"/>
    <s v="Federal Navy - Hockman"/>
    <s v="Naval Supply Systems Command"/>
    <x v="17"/>
    <n v="8514303"/>
    <s v="N0018919FZ523"/>
    <s v="04"/>
    <n v="0"/>
    <n v="0"/>
    <n v="0"/>
    <e v="#DIV/0!"/>
    <s v="3574069"/>
    <x v="1"/>
    <x v="0"/>
  </r>
  <r>
    <x v="8"/>
    <s v="Federal Navy - Hockman"/>
    <s v="Naval Supply Systems Command"/>
    <x v="17"/>
    <n v="8513926"/>
    <s v="N0018919FZ608"/>
    <s v="04"/>
    <n v="132128.16"/>
    <n v="111157.6"/>
    <n v="20970.559999999998"/>
    <n v="0.15871378213395235"/>
    <s v="3573948"/>
    <x v="1"/>
    <x v="0"/>
  </r>
  <r>
    <x v="8"/>
    <s v="Federal Navy - Hockman"/>
    <s v="Naval Supply Systems Command"/>
    <x v="17"/>
    <n v="8467084"/>
    <s v="N0018919FZ681"/>
    <s v="04"/>
    <n v="53581.74"/>
    <n v="44364.06"/>
    <n v="9217.68"/>
    <n v="0.1720302476179385"/>
    <s v="3560883"/>
    <x v="1"/>
    <x v="0"/>
  </r>
  <r>
    <x v="8"/>
    <s v="Federal Navy - Hockman"/>
    <s v="FGS-LLC"/>
    <x v="17"/>
    <n v="8086100"/>
    <s v="P183198476"/>
    <s v="04"/>
    <n v="11"/>
    <n v="8"/>
    <n v="3"/>
    <n v="0.27272727272727271"/>
    <s v="3436146"/>
    <x v="1"/>
    <x v="0"/>
  </r>
  <r>
    <x v="8"/>
    <s v="Federal Navy - Hockman"/>
    <s v="FGS-LLC"/>
    <x v="17"/>
    <n v="8520098"/>
    <s v="P-1986"/>
    <s v="04"/>
    <n v="16863.990000000002"/>
    <n v="12885.52"/>
    <n v="3978.4700000000012"/>
    <n v="0.23591510668590296"/>
    <s v="3575118"/>
    <x v="1"/>
    <x v="0"/>
  </r>
  <r>
    <x v="8"/>
    <s v="Federal Navy - Hockman"/>
    <s v="Sterling Computers Corporation"/>
    <x v="17"/>
    <n v="8518709"/>
    <s v="PO-089798"/>
    <s v="04"/>
    <n v="34707.75"/>
    <n v="26242.67"/>
    <n v="8465.0800000000017"/>
    <n v="0.24389595983605972"/>
    <s v="3574709"/>
    <x v="1"/>
    <x v="0"/>
  </r>
  <r>
    <x v="8"/>
    <s v="Federal Navy - Hockman"/>
    <s v="Sterling Computers Corporation"/>
    <x v="17"/>
    <n v="8520165"/>
    <s v="PO-089799"/>
    <s v="04"/>
    <n v="43716.75"/>
    <n v="33054.410000000003"/>
    <n v="10662.339999999997"/>
    <n v="0.24389598952346633"/>
    <s v="3575242"/>
    <x v="1"/>
    <x v="0"/>
  </r>
  <r>
    <x v="8"/>
    <s v="Federal Navy - Hockman"/>
    <s v="Sterling Computers Corporation"/>
    <x v="17"/>
    <n v="8518615"/>
    <s v="PO-089800"/>
    <s v="04"/>
    <n v="262300.5"/>
    <n v="198326.46"/>
    <n v="63974.040000000008"/>
    <n v="0.24389598952346644"/>
    <s v="3574651"/>
    <x v="1"/>
    <x v="0"/>
  </r>
  <r>
    <x v="8"/>
    <s v="Federal Navy - Hockman"/>
    <s v="Sterling Computers Corporation"/>
    <x v="17"/>
    <n v="8518541"/>
    <s v="PO-089853"/>
    <s v="04"/>
    <n v="10128.9"/>
    <n v="9378.6"/>
    <n v="750.29999999999927"/>
    <n v="7.4075171045226956E-2"/>
    <s v="3574627"/>
    <x v="1"/>
    <x v="0"/>
  </r>
  <r>
    <x v="8"/>
    <s v="Federal Navy - Hockman"/>
    <s v="Sterling Computers Corporation"/>
    <x v="17"/>
    <n v="8518541"/>
    <s v="PO-089853"/>
    <s v="04"/>
    <n v="0"/>
    <n v="0"/>
    <n v="0"/>
    <e v="#DIV/0!"/>
    <s v="3574627"/>
    <x v="1"/>
    <x v="0"/>
  </r>
  <r>
    <x v="8"/>
    <s v="Federal Navy - Hockman"/>
    <s v="Sterling Computers Corporation"/>
    <x v="17"/>
    <n v="8518541"/>
    <s v="PO-089853"/>
    <s v="04"/>
    <n v="1214.9000000000001"/>
    <n v="1158.76"/>
    <n v="56.1400000000001"/>
    <n v="4.6209564573215983E-2"/>
    <s v="3574628"/>
    <x v="1"/>
    <x v="0"/>
  </r>
  <r>
    <x v="8"/>
    <s v="Federal Navy - Hockman"/>
    <s v="Sterling Computers Corporation"/>
    <x v="17"/>
    <n v="8518541"/>
    <s v="PO-089853"/>
    <s v="04"/>
    <n v="11687.68"/>
    <n v="10821.92"/>
    <n v="865.76000000000022"/>
    <n v="7.4074581097360662E-2"/>
    <s v="3574627"/>
    <x v="1"/>
    <x v="0"/>
  </r>
  <r>
    <x v="8"/>
    <s v="Federal Navy - Hockman"/>
    <s v="Sterling Computers Corporation"/>
    <x v="17"/>
    <n v="8518541"/>
    <s v="PO-089853"/>
    <s v="04"/>
    <n v="22786.79"/>
    <n v="21098.87"/>
    <n v="1687.9200000000019"/>
    <n v="7.4074496671097681E-2"/>
    <s v="3574627"/>
    <x v="1"/>
    <x v="0"/>
  </r>
  <r>
    <x v="8"/>
    <s v="Federal Navy - Hockman"/>
    <s v="nLogic, LLC"/>
    <x v="17"/>
    <n v="7471378"/>
    <s v="TS161534000176"/>
    <s v="04"/>
    <n v="25.78"/>
    <n v="22.14"/>
    <n v="3.6400000000000006"/>
    <n v="0.14119472459270754"/>
    <s v="3237955"/>
    <x v="1"/>
    <x v="0"/>
  </r>
  <r>
    <x v="8"/>
    <s v="Federal Navy - Jones"/>
    <s v="U.S. Navy"/>
    <x v="18"/>
    <n v="8520761"/>
    <s v="4852187"/>
    <s v="04"/>
    <n v="656.02"/>
    <n v="624.78"/>
    <n v="31.240000000000009"/>
    <n v="4.7620499375019068E-2"/>
    <s v="3575291"/>
    <x v="1"/>
    <x v="0"/>
  </r>
  <r>
    <x v="8"/>
    <s v="Federal Navy - Jones"/>
    <s v="Georgia Institute of Technology"/>
    <x v="18"/>
    <n v="8036492"/>
    <s v="D7787-S12"/>
    <s v="09"/>
    <n v="56516.97"/>
    <n v="51034.82"/>
    <n v="5482.1500000000015"/>
    <n v="9.7000069182760523E-2"/>
    <s v="-"/>
    <x v="1"/>
    <x v="0"/>
  </r>
  <r>
    <x v="8"/>
    <s v="Federal Navy - Jones"/>
    <s v="Georgia Tech Research Institute"/>
    <x v="18"/>
    <n v="7908168"/>
    <s v="D8319-S2"/>
    <s v="40"/>
    <n v="11009.62"/>
    <n v="11009.62"/>
    <n v="0"/>
    <n v="0"/>
    <s v="3358951"/>
    <x v="1"/>
    <x v="0"/>
  </r>
  <r>
    <x v="8"/>
    <s v="Federal Navy - Jones"/>
    <s v="Georgia Tech Research Institute"/>
    <x v="18"/>
    <n v="7926720"/>
    <s v="D8319-S2"/>
    <s v="04"/>
    <n v="782.8"/>
    <n v="776"/>
    <n v="6.7999999999999545"/>
    <n v="8.6867654573325945E-3"/>
    <s v="3365890"/>
    <x v="1"/>
    <x v="0"/>
  </r>
  <r>
    <x v="8"/>
    <s v="Federal Navy - Jones"/>
    <s v="Georgia Tech Research Institute"/>
    <x v="18"/>
    <n v="8160225"/>
    <s v="D8319-S2"/>
    <s v="40"/>
    <n v="151.38999999999999"/>
    <n v="137.63"/>
    <n v="13.759999999999991"/>
    <n v="9.0891076028799742E-2"/>
    <s v="3464889"/>
    <x v="1"/>
    <x v="0"/>
  </r>
  <r>
    <x v="8"/>
    <s v="Federal Navy - Jones"/>
    <s v="Georgia Tech Research Institute"/>
    <x v="18"/>
    <n v="8243230"/>
    <s v="D8319-S2"/>
    <s v="40"/>
    <n v="687"/>
    <n v="515.25"/>
    <n v="171.75"/>
    <n v="0.25"/>
    <s v="3492309"/>
    <x v="1"/>
    <x v="0"/>
  </r>
  <r>
    <x v="8"/>
    <s v="Federal Navy - Jones"/>
    <s v="Georgia Tech Research Institute"/>
    <x v="18"/>
    <n v="8243230"/>
    <s v="D8319-S2"/>
    <s v="40"/>
    <n v="3310.66"/>
    <n v="3009.71"/>
    <n v="300.94999999999982"/>
    <n v="9.0903324412654821E-2"/>
    <s v="3492308"/>
    <x v="1"/>
    <x v="0"/>
  </r>
  <r>
    <x v="8"/>
    <s v="Federal Navy - Jones"/>
    <s v="Georgia Tech Research Institute"/>
    <x v="18"/>
    <n v="8243230"/>
    <s v="D8319-S2"/>
    <s v="40"/>
    <n v="2170.44"/>
    <n v="1973.16"/>
    <n v="197.27999999999997"/>
    <n v="9.0894012274008937E-2"/>
    <s v="3492310"/>
    <x v="1"/>
    <x v="0"/>
  </r>
  <r>
    <x v="8"/>
    <s v="Federal Navy - Jones"/>
    <s v="Georgia Tech Research Institute"/>
    <x v="18"/>
    <n v="8256093"/>
    <s v="D8319-S2"/>
    <s v="40"/>
    <n v="0"/>
    <n v="0"/>
    <n v="0"/>
    <e v="#DIV/0!"/>
    <s v="-"/>
    <x v="1"/>
    <x v="0"/>
  </r>
  <r>
    <x v="8"/>
    <s v="Federal Navy - Jones"/>
    <s v="Georgia Tech Research Institute"/>
    <x v="18"/>
    <n v="8256094"/>
    <s v="D8319-S2"/>
    <s v="40"/>
    <n v="0"/>
    <n v="0"/>
    <n v="0"/>
    <e v="#DIV/0!"/>
    <s v="-"/>
    <x v="1"/>
    <x v="0"/>
  </r>
  <r>
    <x v="8"/>
    <s v="Federal Navy - Jones"/>
    <s v="Georgia Tech Research Institute"/>
    <x v="18"/>
    <n v="8325727"/>
    <s v="D8319-S2"/>
    <s v="40"/>
    <n v="19976.400000000001"/>
    <n v="19394.580000000002"/>
    <n v="581.81999999999971"/>
    <n v="2.9125367934162295E-2"/>
    <s v="3510521"/>
    <x v="1"/>
    <x v="0"/>
  </r>
  <r>
    <x v="8"/>
    <s v="Federal Navy - Jones"/>
    <s v="Georgia Tech Research Institute"/>
    <x v="18"/>
    <n v="8325727"/>
    <s v="D8319-S2"/>
    <s v="40"/>
    <n v="20844.96"/>
    <n v="18949.919999999998"/>
    <n v="1895.0400000000009"/>
    <n v="9.0911184286273566E-2"/>
    <s v="3510522"/>
    <x v="1"/>
    <x v="0"/>
  </r>
  <r>
    <x v="8"/>
    <s v="Federal Navy - Jones"/>
    <s v="Georgia Tech Research Institute"/>
    <x v="18"/>
    <n v="8325788"/>
    <s v="D8319-S2"/>
    <s v="40"/>
    <n v="469.82"/>
    <n v="460.6"/>
    <n v="9.2199999999999704"/>
    <n v="1.9624537056745075E-2"/>
    <s v="3510560"/>
    <x v="1"/>
    <x v="0"/>
  </r>
  <r>
    <x v="8"/>
    <s v="Federal Navy - Jones"/>
    <s v="Georgia Tech Research Institute"/>
    <x v="18"/>
    <n v="8325788"/>
    <s v="D8319-S2"/>
    <s v="40"/>
    <n v="59084.6"/>
    <n v="54459.5"/>
    <n v="4625.0999999999985"/>
    <n v="7.8279280895529435E-2"/>
    <s v="3510558"/>
    <x v="1"/>
    <x v="0"/>
  </r>
  <r>
    <x v="8"/>
    <s v="Federal Navy - Jones"/>
    <s v="Georgia Tech Research Institute"/>
    <x v="18"/>
    <n v="8325788"/>
    <s v="D8319-S2"/>
    <s v="40"/>
    <n v="6505.63"/>
    <n v="6190.48"/>
    <n v="315.15000000000055"/>
    <n v="4.844265659129101E-2"/>
    <s v="3510557"/>
    <x v="1"/>
    <x v="0"/>
  </r>
  <r>
    <x v="8"/>
    <s v="Federal Navy - Jones"/>
    <s v="Georgia Tech Research Institute"/>
    <x v="18"/>
    <n v="8325788"/>
    <s v="D8319-S2"/>
    <s v="40"/>
    <n v="898.91"/>
    <n v="872.73"/>
    <n v="26.17999999999995"/>
    <n v="2.9124161484464464E-2"/>
    <s v="3510552"/>
    <x v="1"/>
    <x v="0"/>
  </r>
  <r>
    <x v="8"/>
    <s v="Federal Navy - Jones"/>
    <s v="Georgia Tech Research Institute"/>
    <x v="18"/>
    <n v="8325788"/>
    <s v="D8319-S2"/>
    <s v="40"/>
    <n v="5560.75"/>
    <n v="5287.3"/>
    <n v="273.44999999999982"/>
    <n v="4.9175021355033009E-2"/>
    <s v="3510559"/>
    <x v="1"/>
    <x v="0"/>
  </r>
  <r>
    <x v="8"/>
    <s v="Federal Navy - Jones"/>
    <s v="Georgia Tech Research Institute"/>
    <x v="18"/>
    <n v="8325788"/>
    <s v="D8319-S2"/>
    <s v="40"/>
    <n v="7715.26"/>
    <n v="7514.86"/>
    <n v="200.40000000000055"/>
    <n v="2.5974497294971335E-2"/>
    <s v="3510556"/>
    <x v="1"/>
    <x v="0"/>
  </r>
  <r>
    <x v="8"/>
    <s v="Federal Navy - Jones"/>
    <s v="Georgia Tech Research Institute"/>
    <x v="18"/>
    <n v="8336221"/>
    <s v="D8319-S2"/>
    <s v="40"/>
    <n v="736.74"/>
    <n v="719.48"/>
    <n v="17.259999999999991"/>
    <n v="2.3427532100876822E-2"/>
    <s v="3515570"/>
    <x v="1"/>
    <x v="0"/>
  </r>
  <r>
    <x v="8"/>
    <s v="Federal Navy - Jones"/>
    <s v="Georgia Tech Research Institute"/>
    <x v="18"/>
    <n v="8336221"/>
    <s v="D8319-S2"/>
    <s v="40"/>
    <n v="40569.5"/>
    <n v="29100.080000000002"/>
    <n v="11469.419999999998"/>
    <n v="0.28271041053007795"/>
    <s v="3515565"/>
    <x v="1"/>
    <x v="0"/>
  </r>
  <r>
    <x v="8"/>
    <s v="Federal Navy - Jones"/>
    <s v="Georgia Tech Research Institute"/>
    <x v="18"/>
    <n v="8349511"/>
    <s v="D8319-S2"/>
    <s v="40"/>
    <n v="0"/>
    <n v="737.4"/>
    <n v="-737.4"/>
    <e v="#DIV/0!"/>
    <s v="3520044"/>
    <x v="1"/>
    <x v="0"/>
  </r>
  <r>
    <x v="8"/>
    <s v="Federal Navy - Jones"/>
    <s v="Georgia Tech Research Institute"/>
    <x v="18"/>
    <n v="8349511"/>
    <s v="D8319-S2"/>
    <s v="40"/>
    <n v="0"/>
    <n v="5583.7"/>
    <n v="-5583.7"/>
    <e v="#DIV/0!"/>
    <s v="3520042"/>
    <x v="1"/>
    <x v="0"/>
  </r>
  <r>
    <x v="8"/>
    <s v="Federal Navy - Jones"/>
    <s v="Georgia Tech Research Institute"/>
    <x v="18"/>
    <n v="8406709"/>
    <s v="D8319-S2"/>
    <s v="40"/>
    <n v="0"/>
    <n v="0"/>
    <n v="0"/>
    <e v="#DIV/0!"/>
    <s v="-"/>
    <x v="1"/>
    <x v="0"/>
  </r>
  <r>
    <x v="8"/>
    <s v="Federal Navy - Jones"/>
    <s v="Georgia Tech Research Institute"/>
    <x v="18"/>
    <n v="7985127"/>
    <s v="D8319-S32"/>
    <s v="40"/>
    <n v="116.28"/>
    <n v="102.24"/>
    <n v="14.040000000000006"/>
    <n v="0.1207430340557276"/>
    <s v="3397788"/>
    <x v="1"/>
    <x v="0"/>
  </r>
  <r>
    <x v="8"/>
    <s v="Federal Navy - Jones"/>
    <s v="Georgia Tech Research Institute"/>
    <x v="18"/>
    <n v="8203523"/>
    <s v="D8319-S32"/>
    <s v="40"/>
    <n v="13839.42"/>
    <n v="13060.32"/>
    <n v="779.10000000000036"/>
    <n v="5.6295711814512484E-2"/>
    <s v="3479992"/>
    <x v="1"/>
    <x v="0"/>
  </r>
  <r>
    <x v="8"/>
    <s v="Federal Navy - Jones"/>
    <s v="Department of the Navy - NETPDTC"/>
    <x v="18"/>
    <n v="8520896"/>
    <s v="N6832219FK031"/>
    <s v="04"/>
    <n v="212275.17"/>
    <n v="205275"/>
    <n v="7000.1700000000128"/>
    <n v="3.297686677155888E-2"/>
    <s v="3575356"/>
    <x v="1"/>
    <x v="0"/>
  </r>
  <r>
    <x v="8"/>
    <s v="Federal Navy - Jones"/>
    <s v="Georgia Tech Research Institute"/>
    <x v="18"/>
    <n v="8346546"/>
    <s v="R-00413424"/>
    <s v="04"/>
    <n v="5625"/>
    <n v="3937.5"/>
    <n v="1687.5"/>
    <n v="0.3"/>
    <s v="3519212"/>
    <x v="1"/>
    <x v="0"/>
  </r>
  <r>
    <x v="8"/>
    <s v="Federal Navy - Kaufman"/>
    <s v="Naval Surface Warfare Center"/>
    <x v="19"/>
    <n v="8486539"/>
    <s v="4823879"/>
    <s v="04"/>
    <n v="102.21"/>
    <n v="125.3"/>
    <n v="-23.090000000000003"/>
    <n v="-0.22590744545543492"/>
    <s v="3565945"/>
    <x v="1"/>
    <x v="0"/>
  </r>
  <r>
    <x v="8"/>
    <s v="Federal Navy - Kaufman"/>
    <s v="SPAWAR SYSTEM CENTER Pacific"/>
    <x v="19"/>
    <n v="8519618"/>
    <s v="4932622"/>
    <s v="04"/>
    <n v="1528.2"/>
    <n v="1352.38"/>
    <n v="175.81999999999994"/>
    <n v="0.11505038607512101"/>
    <s v="3574965"/>
    <x v="1"/>
    <x v="0"/>
  </r>
  <r>
    <x v="8"/>
    <s v="Federal Navy - Kaufman"/>
    <s v="Navy Cyber Defense Operation Command"/>
    <x v="19"/>
    <n v="8497932"/>
    <s v="4977111"/>
    <s v="04"/>
    <n v="9380"/>
    <n v="8960"/>
    <n v="420"/>
    <n v="4.4776119402985072E-2"/>
    <s v="3568346"/>
    <x v="1"/>
    <x v="0"/>
  </r>
  <r>
    <x v="8"/>
    <s v="Federal Navy - Kaufman"/>
    <s v="CSRA LLC"/>
    <x v="19"/>
    <n v="8519598"/>
    <s v="4998615"/>
    <s v="04"/>
    <n v="8612.91"/>
    <n v="8014.32"/>
    <n v="598.59000000000015"/>
    <n v="6.9499158820886336E-2"/>
    <s v="3574977"/>
    <x v="1"/>
    <x v="0"/>
  </r>
  <r>
    <x v="8"/>
    <s v="Federal Navy - Kaufman"/>
    <s v="CSRA LLC"/>
    <x v="19"/>
    <n v="8507618"/>
    <s v="4998622"/>
    <s v="04"/>
    <n v="3299.41"/>
    <n v="3357.63"/>
    <n v="-58.220000000000255"/>
    <n v="-1.7645579058074096E-2"/>
    <s v="3571650"/>
    <x v="1"/>
    <x v="0"/>
  </r>
  <r>
    <x v="8"/>
    <s v="Federal Navy - Kaufman"/>
    <s v="SPAWAR SYSTEM CENTER Pacific"/>
    <x v="19"/>
    <n v="8521268"/>
    <s v="5008478"/>
    <s v="04"/>
    <n v="344.68"/>
    <n v="319.14"/>
    <n v="25.54000000000002"/>
    <n v="7.4097713821515671E-2"/>
    <s v="3575409"/>
    <x v="1"/>
    <x v="0"/>
  </r>
  <r>
    <x v="8"/>
    <s v="Federal Navy - Kaufman"/>
    <s v="SPAWAR SYSTEM CENTER Pacific"/>
    <x v="19"/>
    <n v="8521268"/>
    <s v="5008478"/>
    <s v="04"/>
    <n v="1220"/>
    <n v="1160"/>
    <n v="60"/>
    <n v="4.9180327868852458E-2"/>
    <s v="3575410"/>
    <x v="1"/>
    <x v="0"/>
  </r>
  <r>
    <x v="8"/>
    <s v="Federal Navy - Kaufman"/>
    <s v="Accenture Federal Services LLC"/>
    <x v="19"/>
    <n v="8501843"/>
    <s v="7500022648"/>
    <s v="04"/>
    <n v="11.18"/>
    <n v="10.9"/>
    <n v="0.27999999999999936"/>
    <n v="2.5044722719141266E-2"/>
    <s v="3569052"/>
    <x v="1"/>
    <x v="0"/>
  </r>
  <r>
    <x v="8"/>
    <s v="Federal Navy - Kaufman"/>
    <s v="Accenture Federal Services LLC"/>
    <x v="19"/>
    <n v="8501843"/>
    <s v="7500022648"/>
    <s v="04"/>
    <n v="24.18"/>
    <n v="20.59"/>
    <n v="3.59"/>
    <n v="0.14846980976013233"/>
    <s v="3569053"/>
    <x v="1"/>
    <x v="0"/>
  </r>
  <r>
    <x v="8"/>
    <s v="Federal Navy - Kaufman"/>
    <s v="U.S. Navy"/>
    <x v="19"/>
    <n v="8492196"/>
    <s v="N0024419F0366"/>
    <s v="04"/>
    <n v="19148.12"/>
    <n v="18737.68"/>
    <n v="410.43999999999869"/>
    <n v="2.1435002496328553E-2"/>
    <s v="3567156"/>
    <x v="1"/>
    <x v="0"/>
  </r>
  <r>
    <x v="8"/>
    <s v="Federal Navy - Kaufman"/>
    <s v="U.S. Navy"/>
    <x v="19"/>
    <n v="8492196"/>
    <s v="N0024419F0366"/>
    <s v="04"/>
    <n v="117201.28"/>
    <n v="113411.76"/>
    <n v="3789.5200000000041"/>
    <n v="3.2333435266236034E-2"/>
    <s v="3567155"/>
    <x v="1"/>
    <x v="0"/>
  </r>
  <r>
    <x v="8"/>
    <s v="Federal Navy - Kaufman"/>
    <s v="U.S. Navy"/>
    <x v="19"/>
    <n v="8427102"/>
    <s v="N6600119F0631"/>
    <s v="04"/>
    <n v="23636.34"/>
    <n v="10345.02"/>
    <n v="13291.32"/>
    <n v="0.56232563924871615"/>
    <s v="3551174"/>
    <x v="1"/>
    <x v="0"/>
  </r>
  <r>
    <x v="8"/>
    <s v="Federal Navy - Oglivie"/>
    <s v="New Tech Solutions, Inc"/>
    <x v="20"/>
    <n v="8217562"/>
    <s v="191482"/>
    <s v="40"/>
    <n v="29002.400000000001"/>
    <n v="25895"/>
    <n v="3107.4000000000015"/>
    <n v="0.10714285714285719"/>
    <s v="3484288"/>
    <x v="1"/>
    <x v="0"/>
  </r>
  <r>
    <x v="8"/>
    <s v="Federal Navy - Oglivie"/>
    <s v="New Tech Solutions, Inc"/>
    <x v="20"/>
    <n v="8500741"/>
    <s v="194190"/>
    <s v="04"/>
    <n v="83578"/>
    <n v="60784"/>
    <n v="22794"/>
    <n v="0.27272727272727271"/>
    <s v="3569022"/>
    <x v="1"/>
    <x v="0"/>
  </r>
  <r>
    <x v="8"/>
    <s v="Federal Navy - Oglivie"/>
    <s v="Commander, US Naval Forces Korea"/>
    <x v="20"/>
    <n v="8391295"/>
    <s v="CC4946906"/>
    <s v="40"/>
    <n v="2552.54"/>
    <n v="2488.1999999999998"/>
    <n v="64.340000000000146"/>
    <n v="2.5206265131986236E-2"/>
    <s v="3537812"/>
    <x v="1"/>
    <x v="0"/>
  </r>
  <r>
    <x v="8"/>
    <s v="Federal Navy - Oglivie"/>
    <s v="Naval Information Warfare Center"/>
    <x v="20"/>
    <n v="8500738"/>
    <s v="CC4960791"/>
    <s v="04"/>
    <n v="166.4"/>
    <n v="160.16"/>
    <n v="6.2400000000000091"/>
    <n v="3.7500000000000054E-2"/>
    <s v="3568740"/>
    <x v="1"/>
    <x v="0"/>
  </r>
  <r>
    <x v="8"/>
    <s v="Federal Navy - Ray"/>
    <s v="Naval Education And Training Command"/>
    <x v="37"/>
    <n v="8201003"/>
    <s v="19MD6C031"/>
    <s v="04"/>
    <n v="745.2"/>
    <n v="690"/>
    <n v="55.200000000000045"/>
    <n v="7.4074074074074125E-2"/>
    <s v="3479247"/>
    <x v="1"/>
    <x v="0"/>
  </r>
  <r>
    <x v="8"/>
    <s v="Federal Navy - Webster"/>
    <s v="Department of the Navy"/>
    <x v="21"/>
    <n v="7987486"/>
    <s v="4716711"/>
    <s v="04"/>
    <n v="3630"/>
    <n v="3300"/>
    <n v="330"/>
    <n v="9.0909090909090912E-2"/>
    <s v="3398592"/>
    <x v="1"/>
    <x v="0"/>
  </r>
  <r>
    <x v="8"/>
    <s v="Federal Navy - White"/>
    <s v="Impres Technology Solutions, Inc"/>
    <x v="22"/>
    <n v="8211530"/>
    <s v="261739"/>
    <s v="04"/>
    <n v="104570.09"/>
    <n v="99590.25"/>
    <n v="4979.8399999999965"/>
    <n v="4.7622030353038775E-2"/>
    <s v="3482265"/>
    <x v="1"/>
    <x v="0"/>
  </r>
  <r>
    <x v="8"/>
    <s v="Federal Navy - White"/>
    <s v="World Wide Technology"/>
    <x v="22"/>
    <n v="7953819"/>
    <s v="4757961"/>
    <s v="04"/>
    <n v="0"/>
    <n v="0"/>
    <n v="0"/>
    <e v="#DIV/0!"/>
    <s v="3424176"/>
    <x v="1"/>
    <x v="0"/>
  </r>
  <r>
    <x v="8"/>
    <s v="Federal Navy - White"/>
    <s v="Epoch Concepts, LLC"/>
    <x v="22"/>
    <n v="7982041"/>
    <s v="ECPO4528"/>
    <s v="04"/>
    <n v="1337.5"/>
    <n v="1250"/>
    <n v="87.5"/>
    <n v="6.5420560747663545E-2"/>
    <s v="3396161"/>
    <x v="1"/>
    <x v="0"/>
  </r>
  <r>
    <x v="8"/>
    <s v="Federal Navy - White"/>
    <s v="Port Hueneme"/>
    <x v="22"/>
    <n v="7741323"/>
    <s v="N3943018P2030"/>
    <s v="04"/>
    <n v="0"/>
    <n v="25659.1"/>
    <n v="-25659.1"/>
    <e v="#DIV/0!"/>
    <s v="3314039"/>
    <x v="1"/>
    <x v="0"/>
  </r>
  <r>
    <x v="8"/>
    <s v="Federal Navy - White"/>
    <s v="Redwood Government Solutions Corporation"/>
    <x v="22"/>
    <n v="7964132"/>
    <s v="P0316"/>
    <s v="04"/>
    <n v="1337.5"/>
    <n v="1410"/>
    <n v="-72.5"/>
    <n v="-5.4205607476635512E-2"/>
    <s v="3390601"/>
    <x v="1"/>
    <x v="0"/>
  </r>
  <r>
    <x v="8"/>
    <s v="Federal Navy - White"/>
    <s v="iGov.com (fka MicroAge Federal)"/>
    <x v="22"/>
    <n v="8337780"/>
    <s v="POA-4573"/>
    <s v="04"/>
    <n v="0"/>
    <n v="0"/>
    <n v="0"/>
    <e v="#DIV/0!"/>
    <s v="3518100"/>
    <x v="1"/>
    <x v="0"/>
  </r>
  <r>
    <x v="8"/>
    <s v="Federal Navy - White"/>
    <s v="iGov.com (fka MicroAge Federal)"/>
    <x v="22"/>
    <n v="8344011"/>
    <s v="POA-4574"/>
    <s v="04"/>
    <n v="0"/>
    <n v="0"/>
    <n v="0"/>
    <e v="#DIV/0!"/>
    <s v="3519159"/>
    <x v="1"/>
    <x v="0"/>
  </r>
  <r>
    <x v="9"/>
    <s v="Federal USACE - Nyhan"/>
    <s v="Army Corps of Engineers"/>
    <x v="23"/>
    <n v="8397958"/>
    <s v="W912PP19F0048"/>
    <s v="04"/>
    <n v="2108.64"/>
    <n v="2003.21"/>
    <n v="105.42999999999984"/>
    <n v="4.9999051521359666E-2"/>
    <s v="-"/>
    <x v="1"/>
    <x v="0"/>
  </r>
  <r>
    <x v="9"/>
    <s v="Federal USACE - Nyhan"/>
    <s v="Army Corps of Engineers"/>
    <x v="23"/>
    <n v="8397958"/>
    <s v="W912PP19F0048"/>
    <s v="04"/>
    <n v="224716.19"/>
    <n v="200004.91"/>
    <n v="24711.279999999999"/>
    <n v="0.10996662056258608"/>
    <s v="3539322"/>
    <x v="1"/>
    <x v="0"/>
  </r>
  <r>
    <x v="9"/>
    <s v="Federal USACE/Pac NW - Collico"/>
    <s v="ID Technologies"/>
    <x v="24"/>
    <n v="8446935"/>
    <s v="0214580"/>
    <s v="04"/>
    <n v="15094.7"/>
    <n v="14192.04"/>
    <n v="902.65999999999985"/>
    <n v="5.9799797279839931E-2"/>
    <s v="3556392"/>
    <x v="1"/>
    <x v="0"/>
  </r>
  <r>
    <x v="9"/>
    <s v="Federal USACE/Pac NW - Collico"/>
    <s v="ID Technologies"/>
    <x v="24"/>
    <n v="8486275"/>
    <s v="0215240"/>
    <s v="04"/>
    <n v="0"/>
    <n v="0"/>
    <n v="0"/>
    <e v="#DIV/0!"/>
    <s v="3565921"/>
    <x v="1"/>
    <x v="0"/>
  </r>
  <r>
    <x v="9"/>
    <s v="Federal USACE/Pac NW - Collico"/>
    <s v="ID Technologies"/>
    <x v="24"/>
    <n v="8486275"/>
    <s v="0215240"/>
    <s v="04"/>
    <n v="13623"/>
    <n v="10994"/>
    <n v="2629"/>
    <n v="0.19298245614035087"/>
    <s v="3565921"/>
    <x v="1"/>
    <x v="0"/>
  </r>
  <r>
    <x v="9"/>
    <s v="Federal USACE/Pac NW - Collico"/>
    <s v="ID Technologies"/>
    <x v="24"/>
    <n v="8489042"/>
    <s v="0215281"/>
    <s v="04"/>
    <n v="43433.440000000002"/>
    <n v="40704.080000000002"/>
    <n v="2729.3600000000006"/>
    <n v="6.2840060561631786E-2"/>
    <s v="3566418"/>
    <x v="1"/>
    <x v="0"/>
  </r>
  <r>
    <x v="9"/>
    <s v="Federal USACE/Pac NW - Collico"/>
    <s v="ID Technologies"/>
    <x v="24"/>
    <n v="8492318"/>
    <s v="0215347"/>
    <s v="04"/>
    <n v="429"/>
    <n v="362.06"/>
    <n v="66.94"/>
    <n v="0.15603729603729602"/>
    <s v="3567195"/>
    <x v="1"/>
    <x v="0"/>
  </r>
  <r>
    <x v="9"/>
    <s v="Federal USACE/Pac NW - Collico"/>
    <s v="ID Technologies"/>
    <x v="24"/>
    <n v="8491812"/>
    <s v="0215382"/>
    <s v="04"/>
    <n v="2781"/>
    <n v="2060"/>
    <n v="721"/>
    <n v="0.25925925925925924"/>
    <s v="3566998"/>
    <x v="1"/>
    <x v="0"/>
  </r>
  <r>
    <x v="9"/>
    <s v="Federal USACE/Pac NW - Collico"/>
    <s v="ID Technologies"/>
    <x v="24"/>
    <n v="8491816"/>
    <s v="0215383"/>
    <s v="04"/>
    <n v="1928.16"/>
    <n v="1029.72"/>
    <n v="898.44"/>
    <n v="0.46595718197659947"/>
    <s v="3566993"/>
    <x v="1"/>
    <x v="0"/>
  </r>
  <r>
    <x v="9"/>
    <s v="Federal USACE/Pac NW - Collico"/>
    <s v="ID Technologies"/>
    <x v="24"/>
    <n v="8492065"/>
    <s v="0215392"/>
    <s v="04"/>
    <n v="10858.36"/>
    <n v="10176.02"/>
    <n v="682.34000000000015"/>
    <n v="6.2840060561631786E-2"/>
    <s v="3567128"/>
    <x v="1"/>
    <x v="0"/>
  </r>
  <r>
    <x v="9"/>
    <s v="Federal USACE/Pac NW - Collico"/>
    <s v="ID Technologies"/>
    <x v="24"/>
    <n v="8494389"/>
    <s v="0215417"/>
    <s v="04"/>
    <n v="1538"/>
    <n v="1250"/>
    <n v="288"/>
    <n v="0.18725617685305593"/>
    <s v="3567621"/>
    <x v="1"/>
    <x v="0"/>
  </r>
  <r>
    <x v="9"/>
    <s v="Federal USACE/Pac NW - Collico"/>
    <s v="ID Technologies"/>
    <x v="24"/>
    <n v="8519151"/>
    <s v="0215459"/>
    <s v="40"/>
    <n v="6372.21"/>
    <n v="5781.25"/>
    <n v="590.96"/>
    <n v="9.2740195316852403E-2"/>
    <s v="3574834"/>
    <x v="1"/>
    <x v="0"/>
  </r>
  <r>
    <x v="9"/>
    <s v="Federal USACE/Pac NW - Collico"/>
    <s v="ID Technologies"/>
    <x v="24"/>
    <n v="8500735"/>
    <s v="0215465"/>
    <s v="04"/>
    <n v="3003"/>
    <n v="2534.42"/>
    <n v="468.57999999999993"/>
    <n v="0.15603729603729602"/>
    <s v="3568739"/>
    <x v="1"/>
    <x v="0"/>
  </r>
  <r>
    <x v="9"/>
    <s v="Federal USACE/Pac NW - Collico"/>
    <s v="ID Technologies"/>
    <x v="24"/>
    <n v="8503993"/>
    <s v="0215573"/>
    <s v="04"/>
    <n v="278.10000000000002"/>
    <n v="206"/>
    <n v="72.100000000000023"/>
    <n v="0.2592592592592593"/>
    <s v="3570765"/>
    <x v="1"/>
    <x v="0"/>
  </r>
  <r>
    <x v="9"/>
    <s v="Federal USACE/Pac NW - Collico"/>
    <s v="ID Technologies"/>
    <x v="24"/>
    <n v="8504016"/>
    <s v="0215578"/>
    <s v="04"/>
    <n v="9687.6"/>
    <n v="8970"/>
    <n v="717.60000000000036"/>
    <n v="7.4074074074074112E-2"/>
    <s v="3570761"/>
    <x v="1"/>
    <x v="0"/>
  </r>
  <r>
    <x v="9"/>
    <s v="Federal USACE/Pac NW - Collico"/>
    <s v="ID Technologies"/>
    <x v="24"/>
    <n v="8509424"/>
    <s v="0215676"/>
    <s v="04"/>
    <n v="190.05"/>
    <n v="181"/>
    <n v="9.0500000000000114"/>
    <n v="4.7619047619047679E-2"/>
    <s v="3572256"/>
    <x v="1"/>
    <x v="0"/>
  </r>
  <r>
    <x v="9"/>
    <s v="Federal USACE/Pac NW - Collico"/>
    <s v="ID Technologies"/>
    <x v="24"/>
    <n v="8509424"/>
    <s v="0215676"/>
    <s v="04"/>
    <n v="190.05"/>
    <n v="181"/>
    <n v="9.0500000000000114"/>
    <n v="4.7619047619047679E-2"/>
    <s v="3572256"/>
    <x v="1"/>
    <x v="0"/>
  </r>
  <r>
    <x v="9"/>
    <s v="Federal USACE/Pac NW - Collico"/>
    <s v="ID Technologies"/>
    <x v="24"/>
    <n v="8509423"/>
    <s v="0215679"/>
    <s v="04"/>
    <n v="834.3"/>
    <n v="618"/>
    <n v="216.29999999999995"/>
    <n v="0.25925925925925924"/>
    <s v="3572255"/>
    <x v="1"/>
    <x v="0"/>
  </r>
  <r>
    <x v="9"/>
    <s v="Federal USACE/Pac NW - Collico"/>
    <s v="ID Technologies"/>
    <x v="24"/>
    <n v="8509359"/>
    <s v="0215691"/>
    <s v="04"/>
    <n v="1668.6"/>
    <n v="1236"/>
    <n v="432.59999999999991"/>
    <n v="0.25925925925925924"/>
    <s v="3572254"/>
    <x v="1"/>
    <x v="0"/>
  </r>
  <r>
    <x v="9"/>
    <s v="Federal USACE/Pac NW - Collico"/>
    <s v="ID Technologies"/>
    <x v="24"/>
    <n v="8515069"/>
    <s v="0215725"/>
    <s v="04"/>
    <n v="807.3"/>
    <n v="747.5"/>
    <n v="59.799999999999955"/>
    <n v="7.4074074074074028E-2"/>
    <s v="3574346"/>
    <x v="1"/>
    <x v="0"/>
  </r>
  <r>
    <x v="9"/>
    <s v="Federal USACE/Pac NW - Collico"/>
    <s v="ID Technologies"/>
    <x v="24"/>
    <n v="8515086"/>
    <s v="0215733"/>
    <s v="04"/>
    <n v="11701.8"/>
    <n v="11167.2"/>
    <n v="534.59999999999854"/>
    <n v="4.5685279187817139E-2"/>
    <s v="3574348"/>
    <x v="1"/>
    <x v="0"/>
  </r>
  <r>
    <x v="9"/>
    <s v="Federal USACE/Pac NW - Collico"/>
    <s v="ID Technologies"/>
    <x v="24"/>
    <n v="8515006"/>
    <s v="0215738"/>
    <s v="04"/>
    <n v="780.3"/>
    <n v="671.6"/>
    <n v="108.69999999999993"/>
    <n v="0.13930539536075862"/>
    <s v="3574345"/>
    <x v="1"/>
    <x v="0"/>
  </r>
  <r>
    <x v="9"/>
    <s v="Federal USACE/Pac NW - Collico"/>
    <s v="ID Technologies"/>
    <x v="24"/>
    <n v="8511587"/>
    <s v="0215747"/>
    <s v="04"/>
    <n v="2106.2199999999998"/>
    <n v="1853.2"/>
    <n v="253.01999999999975"/>
    <n v="0.12012990096001357"/>
    <s v="3573407"/>
    <x v="1"/>
    <x v="0"/>
  </r>
  <r>
    <x v="9"/>
    <s v="Federal USACE/Pac NW - Collico"/>
    <s v="ID Technologies"/>
    <x v="24"/>
    <n v="8519773"/>
    <s v="0215781"/>
    <s v="04"/>
    <n v="278.10000000000002"/>
    <n v="206"/>
    <n v="72.100000000000023"/>
    <n v="0.2592592592592593"/>
    <s v="3575068"/>
    <x v="1"/>
    <x v="0"/>
  </r>
  <r>
    <x v="9"/>
    <s v="Federal USACE/Pac NW - Collico"/>
    <s v="ID Technologies"/>
    <x v="24"/>
    <n v="8519766"/>
    <s v="0215782"/>
    <s v="04"/>
    <n v="996.3"/>
    <n v="908.5"/>
    <n v="87.799999999999955"/>
    <n v="8.8126066445849596E-2"/>
    <s v="3575063"/>
    <x v="1"/>
    <x v="0"/>
  </r>
  <r>
    <x v="9"/>
    <s v="Federal USACE/Pac NW - Collico"/>
    <s v="ID Technologies"/>
    <x v="24"/>
    <n v="8519766"/>
    <s v="0215782"/>
    <s v="04"/>
    <n v="113.4"/>
    <n v="105"/>
    <n v="8.4000000000000057"/>
    <n v="7.4074074074074125E-2"/>
    <s v="3575063"/>
    <x v="1"/>
    <x v="0"/>
  </r>
  <r>
    <x v="9"/>
    <s v="Federal USACE/Pac NW - Collico"/>
    <s v="ID Technologies"/>
    <x v="24"/>
    <n v="8519855"/>
    <s v="0215785"/>
    <s v="04"/>
    <n v="175.5"/>
    <n v="162.5"/>
    <n v="13"/>
    <n v="7.407407407407407E-2"/>
    <s v="3575067"/>
    <x v="1"/>
    <x v="0"/>
  </r>
  <r>
    <x v="9"/>
    <s v="Federal USACE/Pac NW - Collico"/>
    <s v="ID Technologies"/>
    <x v="24"/>
    <n v="8519855"/>
    <s v="0215785"/>
    <s v="04"/>
    <n v="278.10000000000002"/>
    <n v="206"/>
    <n v="72.100000000000023"/>
    <n v="0.2592592592592593"/>
    <s v="3575066"/>
    <x v="1"/>
    <x v="0"/>
  </r>
  <r>
    <x v="9"/>
    <s v="Federal USACE/Pac NW - Collico"/>
    <s v="ID Technologies"/>
    <x v="24"/>
    <n v="8519858"/>
    <s v="0215792"/>
    <s v="04"/>
    <n v="2084.52"/>
    <n v="1895"/>
    <n v="189.51999999999998"/>
    <n v="9.0917813213593532E-2"/>
    <s v="3575109"/>
    <x v="1"/>
    <x v="0"/>
  </r>
  <r>
    <x v="9"/>
    <s v="Federal USACE/Pac NW - Collico"/>
    <s v="ID Technologies"/>
    <x v="24"/>
    <n v="8519941"/>
    <s v="0215799"/>
    <s v="04"/>
    <n v="807.3"/>
    <n v="747.5"/>
    <n v="59.799999999999955"/>
    <n v="7.4074074074074028E-2"/>
    <s v="3575079"/>
    <x v="1"/>
    <x v="0"/>
  </r>
  <r>
    <x v="9"/>
    <s v="Federal USACE/Pac NW - Collico"/>
    <s v="ID Technologies"/>
    <x v="24"/>
    <n v="8519941"/>
    <s v="0215799"/>
    <s v="04"/>
    <n v="175.5"/>
    <n v="162.5"/>
    <n v="13"/>
    <n v="7.407407407407407E-2"/>
    <s v="3575076"/>
    <x v="1"/>
    <x v="0"/>
  </r>
  <r>
    <x v="9"/>
    <s v="Federal USACE/Pac NW - Collico"/>
    <s v="ID Technologies"/>
    <x v="24"/>
    <n v="8519946"/>
    <s v="0215801"/>
    <s v="04"/>
    <n v="1668.6"/>
    <n v="1236"/>
    <n v="432.59999999999991"/>
    <n v="0.25925925925925924"/>
    <s v="3575081"/>
    <x v="1"/>
    <x v="0"/>
  </r>
  <r>
    <x v="9"/>
    <s v="Federal USACE/Pac NW - Collico"/>
    <s v="ID Technologies"/>
    <x v="24"/>
    <n v="8519987"/>
    <s v="0215807"/>
    <s v="04"/>
    <n v="856.73"/>
    <n v="613.87"/>
    <n v="242.86"/>
    <n v="0.28347320626101574"/>
    <s v="3575104"/>
    <x v="1"/>
    <x v="0"/>
  </r>
  <r>
    <x v="9"/>
    <s v="Federal USACE/Pac NW - Collico"/>
    <s v="ID Technologies"/>
    <x v="24"/>
    <n v="8519969"/>
    <s v="0215812"/>
    <s v="04"/>
    <n v="556.20000000000005"/>
    <n v="412"/>
    <n v="144.20000000000005"/>
    <n v="0.2592592592592593"/>
    <s v="3575117"/>
    <x v="1"/>
    <x v="0"/>
  </r>
  <r>
    <x v="9"/>
    <s v="Federal USACE/Pac NW - Collico"/>
    <s v="ID Technologies"/>
    <x v="24"/>
    <n v="8519992"/>
    <s v="0215822"/>
    <s v="04"/>
    <n v="278.10000000000002"/>
    <n v="206"/>
    <n v="72.100000000000023"/>
    <n v="0.2592592592592593"/>
    <s v="3575106"/>
    <x v="1"/>
    <x v="0"/>
  </r>
  <r>
    <x v="9"/>
    <s v="Federal USACE/Pac NW - Collico"/>
    <s v="ID Technologies"/>
    <x v="24"/>
    <n v="8519992"/>
    <s v="0215822"/>
    <s v="04"/>
    <n v="871.77"/>
    <n v="834.2"/>
    <n v="37.569999999999936"/>
    <n v="4.3096229510077126E-2"/>
    <s v="3575105"/>
    <x v="1"/>
    <x v="0"/>
  </r>
  <r>
    <x v="9"/>
    <s v="Federal USACE/Pac NW - Collico"/>
    <s v="ID Technologies"/>
    <x v="24"/>
    <n v="8520158"/>
    <s v="0215823"/>
    <s v="04"/>
    <n v="807.3"/>
    <n v="747.5"/>
    <n v="59.799999999999955"/>
    <n v="7.4074074074074028E-2"/>
    <s v="3575132"/>
    <x v="1"/>
    <x v="0"/>
  </r>
  <r>
    <x v="9"/>
    <s v="Federal USACE/Pac NW - Collico"/>
    <s v="ID Technologies"/>
    <x v="24"/>
    <n v="8520071"/>
    <s v="0215828"/>
    <s v="04"/>
    <n v="278.10000000000002"/>
    <n v="206"/>
    <n v="72.100000000000023"/>
    <n v="0.2592592592592593"/>
    <s v="3575128"/>
    <x v="1"/>
    <x v="0"/>
  </r>
  <r>
    <x v="9"/>
    <s v="Federal USACE/Pac NW - Collico"/>
    <s v="ID Technologies"/>
    <x v="24"/>
    <n v="8520162"/>
    <s v="0215844"/>
    <s v="04"/>
    <n v="189"/>
    <n v="161"/>
    <n v="28"/>
    <n v="0.14814814814814814"/>
    <s v="3575133"/>
    <x v="1"/>
    <x v="0"/>
  </r>
  <r>
    <x v="9"/>
    <s v="Federal USACE/Pac NW - Collico"/>
    <s v="ID Technologies"/>
    <x v="24"/>
    <n v="8520100"/>
    <s v="0215845"/>
    <s v="04"/>
    <n v="175.5"/>
    <n v="162.5"/>
    <n v="13"/>
    <n v="7.407407407407407E-2"/>
    <s v="3575154"/>
    <x v="1"/>
    <x v="0"/>
  </r>
  <r>
    <x v="9"/>
    <s v="Federal USACE/Pac NW - Collico"/>
    <s v="ID Technologies"/>
    <x v="24"/>
    <n v="8519869"/>
    <s v="0215859"/>
    <s v="04"/>
    <n v="27810"/>
    <n v="20600"/>
    <n v="7210"/>
    <n v="0.25925925925925924"/>
    <s v="3575061"/>
    <x v="1"/>
    <x v="0"/>
  </r>
  <r>
    <x v="9"/>
    <s v="Federal USACE/Pac NW - Collico"/>
    <s v="ID Technologies"/>
    <x v="24"/>
    <n v="8519875"/>
    <s v="0215860"/>
    <s v="04"/>
    <n v="58679.1"/>
    <n v="43466"/>
    <n v="15213.099999999999"/>
    <n v="0.25925925925925924"/>
    <s v="3575062"/>
    <x v="1"/>
    <x v="0"/>
  </r>
  <r>
    <x v="9"/>
    <s v="Federal USACE/Pac NW - Collico"/>
    <s v="ID Technologies"/>
    <x v="24"/>
    <n v="8519911"/>
    <s v="0215868"/>
    <s v="04"/>
    <n v="0"/>
    <n v="0"/>
    <n v="0"/>
    <e v="#DIV/0!"/>
    <s v="3575074"/>
    <x v="1"/>
    <x v="0"/>
  </r>
  <r>
    <x v="9"/>
    <s v="Federal USACE/Pac NW - Collico"/>
    <s v="ID Technologies"/>
    <x v="24"/>
    <n v="8519911"/>
    <s v="0215868"/>
    <s v="04"/>
    <n v="9615.9"/>
    <n v="8435"/>
    <n v="1180.8999999999996"/>
    <n v="0.12280701754385961"/>
    <s v="3575073"/>
    <x v="1"/>
    <x v="0"/>
  </r>
  <r>
    <x v="9"/>
    <s v="Federal USACE/Pac NW - Collico"/>
    <s v="ID Technologies"/>
    <x v="24"/>
    <n v="8519911"/>
    <s v="0215868"/>
    <s v="04"/>
    <n v="12194.01"/>
    <n v="12005.1"/>
    <n v="188.90999999999985"/>
    <n v="1.5492032563529131E-2"/>
    <s v="3575074"/>
    <x v="1"/>
    <x v="0"/>
  </r>
  <r>
    <x v="9"/>
    <s v="Federal USACE/Pac NW - Collico"/>
    <s v="ID Technologies"/>
    <x v="24"/>
    <n v="8519911"/>
    <s v="0215868"/>
    <s v="04"/>
    <n v="5850.9"/>
    <n v="4689.2"/>
    <n v="1161.6999999999998"/>
    <n v="0.19855065032730004"/>
    <s v="3575086"/>
    <x v="1"/>
    <x v="0"/>
  </r>
  <r>
    <x v="9"/>
    <s v="Federal USACE/Pac NW - Collico"/>
    <s v="ID Technologies"/>
    <x v="24"/>
    <n v="8519911"/>
    <s v="0215868"/>
    <s v="04"/>
    <n v="32020.54"/>
    <n v="27084.76"/>
    <n v="4935.7800000000025"/>
    <n v="0.1541441837020863"/>
    <s v="3575074"/>
    <x v="1"/>
    <x v="0"/>
  </r>
  <r>
    <x v="9"/>
    <s v="Federal USACE/Pac NW - Collico"/>
    <s v="ID Technologies"/>
    <x v="24"/>
    <n v="8519911"/>
    <s v="0215868"/>
    <s v="04"/>
    <n v="69548.56"/>
    <n v="53837.11"/>
    <n v="15711.449999999997"/>
    <n v="0.22590618698647388"/>
    <s v="3575073"/>
    <x v="1"/>
    <x v="0"/>
  </r>
  <r>
    <x v="9"/>
    <s v="Federal USACE/Pac NW - Collico"/>
    <s v="ID Technologies"/>
    <x v="24"/>
    <n v="8520227"/>
    <s v="0215878"/>
    <s v="04"/>
    <n v="2457"/>
    <n v="2275"/>
    <n v="182"/>
    <n v="7.407407407407407E-2"/>
    <s v="3575241"/>
    <x v="1"/>
    <x v="0"/>
  </r>
  <r>
    <x v="9"/>
    <s v="Federal USACE/Pac NW - Collico"/>
    <s v="ID Technologies"/>
    <x v="24"/>
    <n v="8520227"/>
    <s v="0215878"/>
    <s v="04"/>
    <n v="8770.33"/>
    <n v="7783.97"/>
    <n v="986.35999999999967"/>
    <n v="0.11246555146727656"/>
    <s v="3575239"/>
    <x v="1"/>
    <x v="0"/>
  </r>
  <r>
    <x v="9"/>
    <s v="Federal USACE/Pac NW - Collico"/>
    <s v="ID Technologies"/>
    <x v="24"/>
    <n v="8520227"/>
    <s v="0215878"/>
    <s v="04"/>
    <n v="9248.7000000000007"/>
    <n v="7152.9"/>
    <n v="2095.8000000000011"/>
    <n v="0.22660482013688421"/>
    <s v="3575240"/>
    <x v="1"/>
    <x v="0"/>
  </r>
  <r>
    <x v="9"/>
    <s v="Federal USACE/Pac NW - Collico"/>
    <s v="ID Technologies"/>
    <x v="24"/>
    <n v="8520933"/>
    <s v="0215879"/>
    <s v="04"/>
    <n v="1972.2"/>
    <n v="1730"/>
    <n v="242.20000000000005"/>
    <n v="0.12280701754385967"/>
    <s v="3575359"/>
    <x v="1"/>
    <x v="0"/>
  </r>
  <r>
    <x v="9"/>
    <s v="Federal USACE/Pac NW - Collico"/>
    <s v="ID Technologies"/>
    <x v="24"/>
    <n v="8520933"/>
    <s v="0215879"/>
    <s v="04"/>
    <n v="21004.5"/>
    <n v="15877"/>
    <n v="5127.5"/>
    <n v="0.24411435644742793"/>
    <s v="3575359"/>
    <x v="1"/>
    <x v="0"/>
  </r>
  <r>
    <x v="9"/>
    <s v="Federal USACE/Pac NW - Collico"/>
    <s v="ID Technologies"/>
    <x v="24"/>
    <n v="8520933"/>
    <s v="0215879"/>
    <s v="04"/>
    <n v="6920.94"/>
    <n v="6174.97"/>
    <n v="745.96999999999935"/>
    <n v="0.10778449170199415"/>
    <s v="3575362"/>
    <x v="1"/>
    <x v="0"/>
  </r>
  <r>
    <x v="9"/>
    <s v="Federal USACE/Pac NW - Collico"/>
    <s v="ID Technologies"/>
    <x v="24"/>
    <n v="8520933"/>
    <s v="0215879"/>
    <s v="04"/>
    <n v="673.79"/>
    <n v="575"/>
    <n v="98.789999999999964"/>
    <n v="0.1466183825821101"/>
    <s v="3575362"/>
    <x v="1"/>
    <x v="0"/>
  </r>
  <r>
    <x v="9"/>
    <s v="Federal USACE/Pac NW - Collico"/>
    <s v="ID Technologies"/>
    <x v="24"/>
    <n v="8520933"/>
    <s v="0215879"/>
    <s v="04"/>
    <n v="856.73"/>
    <n v="613.87"/>
    <n v="242.86"/>
    <n v="0.28347320626101574"/>
    <s v="3575359"/>
    <x v="1"/>
    <x v="0"/>
  </r>
  <r>
    <x v="9"/>
    <s v="Federal USACE/Pac NW - Collico"/>
    <s v="ID Technologies"/>
    <x v="24"/>
    <n v="8520933"/>
    <s v="0215879"/>
    <s v="04"/>
    <n v="405"/>
    <n v="375"/>
    <n v="30"/>
    <n v="7.407407407407407E-2"/>
    <s v="3575365"/>
    <x v="1"/>
    <x v="0"/>
  </r>
  <r>
    <x v="9"/>
    <s v="Federal USACE/Pac NW - Collico"/>
    <s v="ID Technologies"/>
    <x v="24"/>
    <n v="8520933"/>
    <s v="0215879"/>
    <s v="04"/>
    <n v="0"/>
    <n v="0"/>
    <n v="0"/>
    <e v="#DIV/0!"/>
    <s v="3575362"/>
    <x v="1"/>
    <x v="0"/>
  </r>
  <r>
    <x v="9"/>
    <s v="Federal USACE/Pac NW - Collico"/>
    <s v="ID Technologies"/>
    <x v="24"/>
    <n v="8520933"/>
    <s v="0215879"/>
    <s v="04"/>
    <n v="510.3"/>
    <n v="437.9"/>
    <n v="72.400000000000034"/>
    <n v="0.1418773270625123"/>
    <s v="3575366"/>
    <x v="1"/>
    <x v="0"/>
  </r>
  <r>
    <x v="9"/>
    <s v="Federal USACE/Pac NW - Collico"/>
    <s v="ID Technologies"/>
    <x v="24"/>
    <n v="8522782"/>
    <s v="0215887"/>
    <s v="04"/>
    <n v="310.5"/>
    <n v="287.5"/>
    <n v="23"/>
    <n v="7.407407407407407E-2"/>
    <s v="3575733"/>
    <x v="1"/>
    <x v="0"/>
  </r>
  <r>
    <x v="9"/>
    <s v="Federal USACE/Pac NW - Collico"/>
    <s v="ID Technologies"/>
    <x v="24"/>
    <n v="8519843"/>
    <s v="1215783"/>
    <s v="04"/>
    <n v="1390.5"/>
    <n v="1030"/>
    <n v="360.5"/>
    <n v="0.25925925925925924"/>
    <s v="3575069"/>
    <x v="1"/>
    <x v="0"/>
  </r>
  <r>
    <x v="9"/>
    <s v="Federal USACE/Pac NW - Collico"/>
    <s v="ID Technologies"/>
    <x v="24"/>
    <n v="8519843"/>
    <s v="1215783"/>
    <s v="04"/>
    <n v="877.5"/>
    <n v="812.5"/>
    <n v="65"/>
    <n v="7.407407407407407E-2"/>
    <s v="3575060"/>
    <x v="1"/>
    <x v="0"/>
  </r>
  <r>
    <x v="9"/>
    <s v="Federal USACE/Pac NW - Collico"/>
    <s v="ID Technologies"/>
    <x v="24"/>
    <n v="8522778"/>
    <s v="1215894"/>
    <s v="04"/>
    <n v="7970.4"/>
    <n v="7268"/>
    <n v="702.39999999999964"/>
    <n v="8.8126066445849596E-2"/>
    <s v="3575732"/>
    <x v="1"/>
    <x v="0"/>
  </r>
  <r>
    <x v="9"/>
    <s v="Federal USACE/Pac NW - Collico"/>
    <s v="Army Corps of Engineers"/>
    <x v="24"/>
    <n v="8506025"/>
    <s v="4983342"/>
    <s v="04"/>
    <n v="1144.7"/>
    <n v="995.39"/>
    <n v="149.31000000000006"/>
    <n v="0.13043592207565305"/>
    <s v="3571288"/>
    <x v="1"/>
    <x v="0"/>
  </r>
  <r>
    <x v="9"/>
    <s v="Federal USACE/Pac NW - Collico"/>
    <s v="ID Technologies"/>
    <x v="24"/>
    <n v="8475830"/>
    <s v="5215051"/>
    <s v="04"/>
    <n v="181.65"/>
    <n v="173"/>
    <n v="8.6500000000000057"/>
    <n v="4.7619047619047651E-2"/>
    <s v="3562904"/>
    <x v="1"/>
    <x v="0"/>
  </r>
  <r>
    <x v="9"/>
    <s v="Federal USACE/Pac NW - Collico"/>
    <s v="Army Corps of Engineers"/>
    <x v="24"/>
    <n v="8518626"/>
    <s v="91845457"/>
    <s v="04"/>
    <n v="453.88"/>
    <n v="412.62"/>
    <n v="41.259999999999991"/>
    <n v="9.0905085044505132E-2"/>
    <s v="3574626"/>
    <x v="1"/>
    <x v="0"/>
  </r>
  <r>
    <x v="9"/>
    <s v="Federal USACE/Pac NW - Collico"/>
    <s v="Army Corps of Engineers"/>
    <x v="24"/>
    <n v="8518626"/>
    <s v="91845457"/>
    <s v="04"/>
    <n v="207.71"/>
    <n v="188.83"/>
    <n v="18.879999999999995"/>
    <n v="9.089596071445763E-2"/>
    <s v="3574626"/>
    <x v="1"/>
    <x v="0"/>
  </r>
  <r>
    <x v="9"/>
    <s v="Federal USACE/Pac NW - Collico"/>
    <s v="Affigent (fka TKC Integration Services, LLC)"/>
    <x v="24"/>
    <n v="8519283"/>
    <s v="C-SS003142"/>
    <s v="04"/>
    <n v="5376.68"/>
    <n v="4899.32"/>
    <n v="477.36000000000058"/>
    <n v="8.8783412812367582E-2"/>
    <s v="3574823"/>
    <x v="1"/>
    <x v="0"/>
  </r>
  <r>
    <x v="9"/>
    <s v="Federal USACE/Pac NW - Collico"/>
    <s v="Science Applications International Corporation"/>
    <x v="24"/>
    <n v="8479090"/>
    <s v="P010241620"/>
    <s v="04"/>
    <n v="12096.23"/>
    <n v="11015.06"/>
    <n v="1081.17"/>
    <n v="8.9380740941599174E-2"/>
    <s v="3564535"/>
    <x v="1"/>
    <x v="0"/>
  </r>
  <r>
    <x v="9"/>
    <s v="Federal USACE/Pac NW - Collico"/>
    <s v="SAIC Oak Ridge"/>
    <x v="24"/>
    <n v="8494486"/>
    <s v="P010241622"/>
    <s v="04"/>
    <n v="15504"/>
    <n v="13600"/>
    <n v="1904"/>
    <n v="0.12280701754385964"/>
    <s v="3567540"/>
    <x v="1"/>
    <x v="0"/>
  </r>
  <r>
    <x v="9"/>
    <s v="Federal USACE/Pac NW - Collico"/>
    <s v="SAIC Oak Ridge"/>
    <x v="24"/>
    <n v="8496777"/>
    <s v="P010241756"/>
    <s v="04"/>
    <n v="12534.3"/>
    <n v="4398"/>
    <n v="8136.2999999999993"/>
    <n v="0.64912280701754388"/>
    <s v="3568269"/>
    <x v="1"/>
    <x v="0"/>
  </r>
  <r>
    <x v="9"/>
    <s v="Federal USACE/Pac NW - Collico"/>
    <s v="SAIC Oak Ridge"/>
    <x v="24"/>
    <n v="8496777"/>
    <s v="P010241756"/>
    <s v="04"/>
    <n v="12146.36"/>
    <n v="11055.62"/>
    <n v="1090.7399999999998"/>
    <n v="8.9799742474288569E-2"/>
    <s v="3568269"/>
    <x v="1"/>
    <x v="0"/>
  </r>
  <r>
    <x v="9"/>
    <s v="Federal USACE/Pac NW - Collico"/>
    <s v="Army Corps of Engineers"/>
    <x v="24"/>
    <n v="8511188"/>
    <s v="W912DQ19F1037"/>
    <s v="04"/>
    <n v="66025.98"/>
    <n v="50001.17"/>
    <n v="16024.809999999998"/>
    <n v="0.24270461415339839"/>
    <s v="3572485"/>
    <x v="1"/>
    <x v="0"/>
  </r>
  <r>
    <x v="9"/>
    <s v="Federal USACE/Pac NW - Collico"/>
    <s v="Army Corps of Engineers"/>
    <x v="24"/>
    <n v="8511188"/>
    <s v="W912DQ19F1037"/>
    <s v="04"/>
    <n v="7.78"/>
    <n v="0"/>
    <n v="7.78"/>
    <n v="1"/>
    <s v="3572485"/>
    <x v="1"/>
    <x v="0"/>
  </r>
  <r>
    <x v="9"/>
    <s v="Federal USACE/Pac NW - Collico"/>
    <s v="Army Corps of Engineers"/>
    <x v="24"/>
    <n v="8511188"/>
    <s v="W912DQ19F1037"/>
    <s v="04"/>
    <n v="6066.01"/>
    <n v="3284.98"/>
    <n v="2781.03"/>
    <n v="0.45846116310391843"/>
    <s v="3572485"/>
    <x v="1"/>
    <x v="0"/>
  </r>
  <r>
    <x v="9"/>
    <s v="Federal USACE/Pac NW - Collico"/>
    <s v="Army Corps of Engineers"/>
    <x v="24"/>
    <n v="8511188"/>
    <s v="W912DQ19F1037"/>
    <s v="04"/>
    <n v="100.23"/>
    <n v="78.87"/>
    <n v="21.36"/>
    <n v="0.21310984735109248"/>
    <s v="3572485"/>
    <x v="1"/>
    <x v="0"/>
  </r>
  <r>
    <x v="11"/>
    <s v="SLED - Matt Ortbals"/>
    <s v="City of Columbia, MO"/>
    <x v="31"/>
    <n v="8449128"/>
    <s v="20192053-00"/>
    <s v="04"/>
    <n v="484.82"/>
    <n v="448.9"/>
    <n v="35.920000000000016"/>
    <n v="7.4089352749474063E-2"/>
    <s v="3556751"/>
    <x v="1"/>
    <x v="0"/>
  </r>
  <r>
    <x v="11"/>
    <s v="SLED - Matt Ortbals"/>
    <s v="City of Overland, MO"/>
    <x v="31"/>
    <n v="8521204"/>
    <s v="3730"/>
    <s v="04"/>
    <n v="3217.26"/>
    <n v="3217.26"/>
    <n v="0"/>
    <n v="0"/>
    <s v="3575401"/>
    <x v="1"/>
    <x v="0"/>
  </r>
  <r>
    <x v="11"/>
    <s v="SLED - Matt Ortbals"/>
    <s v="University of Missouri - Columbia, MO"/>
    <x v="31"/>
    <n v="8505665"/>
    <s v="C0000431480"/>
    <s v="04"/>
    <n v="589635.81999999995"/>
    <n v="536032.56000000006"/>
    <n v="53603.259999999893"/>
    <n v="9.0909097076225617E-2"/>
    <s v="3571095"/>
    <x v="1"/>
    <x v="0"/>
  </r>
  <r>
    <x v="11"/>
    <s v="SLED - Matt Ortbals"/>
    <s v="University of Missouri - Columbia, MO"/>
    <x v="31"/>
    <n v="8505665"/>
    <s v="C0000431480"/>
    <s v="04"/>
    <n v="2.1"/>
    <n v="1.9"/>
    <n v="0.20000000000000018"/>
    <n v="9.5238095238095316E-2"/>
    <s v="3571095"/>
    <x v="1"/>
    <x v="0"/>
  </r>
  <r>
    <x v="10"/>
    <s v="SLED CA - Van Arsdale (Education)"/>
    <s v="University of California, Santa Cruz"/>
    <x v="25"/>
    <n v="8512290"/>
    <s v="P0714333"/>
    <s v="04"/>
    <n v="7191.35"/>
    <n v="6472.29"/>
    <n v="719.0600000000004"/>
    <n v="9.998957080381296E-2"/>
    <s v="3573522"/>
    <x v="1"/>
    <x v="0"/>
  </r>
  <r>
    <x v="10"/>
    <s v="SLED CA - Van Arsdale (Government)"/>
    <s v="City and County of San Francisco"/>
    <x v="25"/>
    <n v="8404343"/>
    <s v="0000307358"/>
    <s v="04"/>
    <n v="5631.9"/>
    <n v="5068.76"/>
    <n v="563.13999999999942"/>
    <n v="9.9991122001455893E-2"/>
    <s v="3540758"/>
    <x v="1"/>
    <x v="0"/>
  </r>
  <r>
    <x v="4"/>
    <s v="SLED East - Ewing NCR"/>
    <s v="Half Hollow Hills Central School District"/>
    <x v="26"/>
    <n v="8501468"/>
    <s v="130497"/>
    <s v="04"/>
    <n v="3129.56"/>
    <n v="3068.2"/>
    <n v="61.360000000000127"/>
    <n v="1.9606590063778975E-2"/>
    <s v="3568940"/>
    <x v="1"/>
    <x v="0"/>
  </r>
  <r>
    <x v="4"/>
    <s v="SLED East - Ewing NCR"/>
    <s v="Dormitory Authority - State of New York"/>
    <x v="26"/>
    <n v="8497643"/>
    <s v="209514-000 OP"/>
    <s v="04"/>
    <n v="14162.88"/>
    <n v="13885.2"/>
    <n v="277.67999999999847"/>
    <n v="1.9606181793533413E-2"/>
    <s v="3568289"/>
    <x v="1"/>
    <x v="0"/>
  </r>
  <r>
    <x v="4"/>
    <s v="SLED East - Ewing NCR"/>
    <s v="Dormitory Authority - State of New York"/>
    <x v="26"/>
    <n v="8520065"/>
    <s v="209580"/>
    <s v="04"/>
    <n v="41190.480000000003"/>
    <n v="40382.44"/>
    <n v="808.04000000000087"/>
    <n v="1.9617154255060897E-2"/>
    <s v="3575233"/>
    <x v="1"/>
    <x v="0"/>
  </r>
  <r>
    <x v="4"/>
    <s v="SLED East - Ewing NCR"/>
    <s v="Dormitory Authority - State of New York"/>
    <x v="26"/>
    <n v="8521196"/>
    <s v="209581"/>
    <s v="04"/>
    <n v="6900.75"/>
    <n v="6558.75"/>
    <n v="342"/>
    <n v="4.9559830453211606E-2"/>
    <s v="3575418"/>
    <x v="1"/>
    <x v="0"/>
  </r>
  <r>
    <x v="4"/>
    <s v="SLED East - Ewing NCR"/>
    <s v="New York State Board of Elections"/>
    <x v="26"/>
    <n v="8519790"/>
    <s v="CC5002784"/>
    <s v="04"/>
    <n v="1580.78"/>
    <n v="1549.78"/>
    <n v="31"/>
    <n v="1.961057199610319E-2"/>
    <s v="3575014"/>
    <x v="1"/>
    <x v="0"/>
  </r>
  <r>
    <x v="5"/>
    <s v="SLED HI/Comm - Hicks/Kimura HI"/>
    <s v="State of Hawaii"/>
    <x v="27"/>
    <n v="8473968"/>
    <s v="107978"/>
    <s v="04"/>
    <n v="21164.36"/>
    <n v="18565.240000000002"/>
    <n v="2599.119999999999"/>
    <n v="0.1228064538686735"/>
    <s v="3562470"/>
    <x v="1"/>
    <x v="0"/>
  </r>
  <r>
    <x v="5"/>
    <s v="SLED HI/Comm - Hicks/Kimura HI"/>
    <s v="State of Hawaii"/>
    <x v="27"/>
    <n v="8473968"/>
    <s v="107978"/>
    <s v="04"/>
    <n v="930.59"/>
    <n v="816.31"/>
    <n v="114.28000000000009"/>
    <n v="0.1228038126349951"/>
    <s v="3562470"/>
    <x v="1"/>
    <x v="0"/>
  </r>
  <r>
    <x v="5"/>
    <s v="SLED HI/Comm - Hicks/Kimura HI"/>
    <s v="State of Hawaii"/>
    <x v="27"/>
    <n v="8473968"/>
    <s v="107978"/>
    <s v="04"/>
    <n v="471.96"/>
    <n v="450"/>
    <n v="21.95999999999998"/>
    <n v="4.652936689549958E-2"/>
    <s v="3562470"/>
    <x v="1"/>
    <x v="0"/>
  </r>
  <r>
    <x v="5"/>
    <s v="SLED HI/Comm - Hicks/Kimura HI"/>
    <s v="State of Hawaii"/>
    <x v="27"/>
    <n v="8515226"/>
    <s v="107991"/>
    <s v="04"/>
    <n v="48487.02"/>
    <n v="42532.5"/>
    <n v="5954.5199999999968"/>
    <n v="0.12280647480500961"/>
    <s v="3574394"/>
    <x v="1"/>
    <x v="0"/>
  </r>
  <r>
    <x v="5"/>
    <s v="SLED HI/Comm - Hicks/Kimura HI"/>
    <s v="State of Hawaii"/>
    <x v="27"/>
    <n v="8515226"/>
    <s v="107991"/>
    <s v="04"/>
    <n v="25131.91"/>
    <n v="23443.41"/>
    <n v="1688.5"/>
    <n v="6.7185502415057191E-2"/>
    <s v="3574394"/>
    <x v="1"/>
    <x v="0"/>
  </r>
  <r>
    <x v="5"/>
    <s v="SLED HI/Comm - Hicks/Kimura HI"/>
    <s v="GSI Service Group Inc."/>
    <x v="27"/>
    <n v="8448242"/>
    <s v="2019001-90"/>
    <s v="04"/>
    <n v="1240.49"/>
    <n v="1148.6099999999999"/>
    <n v="91.880000000000109"/>
    <n v="7.4067505582471535E-2"/>
    <s v="3556410"/>
    <x v="1"/>
    <x v="0"/>
  </r>
  <r>
    <x v="5"/>
    <s v="SLED HI/Comm - Hicks/Kimura HI"/>
    <s v="State of Hawaii"/>
    <x v="27"/>
    <n v="8509116"/>
    <s v="33115297"/>
    <s v="04"/>
    <n v="23517.06"/>
    <n v="20515.599999999999"/>
    <n v="3001.4600000000028"/>
    <n v="0.12762904886920401"/>
    <s v="3571952"/>
    <x v="1"/>
    <x v="0"/>
  </r>
  <r>
    <x v="5"/>
    <s v="SLED HI/Comm - Hicks/Kimura HI"/>
    <s v="State of Hawaii"/>
    <x v="27"/>
    <n v="8514026"/>
    <s v="33115297"/>
    <s v="04"/>
    <n v="1707.55"/>
    <n v="1546.78"/>
    <n v="160.76999999999998"/>
    <n v="9.4152440631313866E-2"/>
    <s v="3573975"/>
    <x v="1"/>
    <x v="0"/>
  </r>
  <r>
    <x v="5"/>
    <s v="SLED HI/Comm - Hicks/Kimura HI"/>
    <s v="State of Hawaii"/>
    <x v="27"/>
    <n v="8513976"/>
    <s v="33115316"/>
    <s v="04"/>
    <n v="30210.84"/>
    <n v="28052.28"/>
    <n v="2158.5600000000013"/>
    <n v="7.1449850451030208E-2"/>
    <s v="3573963"/>
    <x v="1"/>
    <x v="0"/>
  </r>
  <r>
    <x v="5"/>
    <s v="SLED HI/Comm - Hicks/Kimura HI"/>
    <s v="State of Hawaii"/>
    <x v="27"/>
    <n v="8513976"/>
    <s v="33115316"/>
    <s v="04"/>
    <n v="4443.6000000000004"/>
    <n v="3967.5"/>
    <n v="476.10000000000036"/>
    <n v="0.10714285714285722"/>
    <s v="3573963"/>
    <x v="1"/>
    <x v="0"/>
  </r>
  <r>
    <x v="5"/>
    <s v="SLED HI/Comm - Hicks/Kimura HI"/>
    <s v="State of Hawaii"/>
    <x v="27"/>
    <n v="8513976"/>
    <s v="33115316"/>
    <s v="04"/>
    <n v="48601.8"/>
    <n v="43430.400000000001"/>
    <n v="5171.4000000000015"/>
    <n v="0.10640346653827638"/>
    <s v="3573963"/>
    <x v="1"/>
    <x v="0"/>
  </r>
  <r>
    <x v="5"/>
    <s v="SLED HI/Comm - Hicks/Kimura HI"/>
    <s v="State of Hawaii"/>
    <x v="27"/>
    <n v="8513976"/>
    <s v="33115316"/>
    <s v="04"/>
    <n v="3343.2"/>
    <n v="2985"/>
    <n v="358.19999999999982"/>
    <n v="0.1071428571428571"/>
    <s v="3573963"/>
    <x v="1"/>
    <x v="0"/>
  </r>
  <r>
    <x v="5"/>
    <s v="SLED HI/Comm - Hicks/Kimura HI"/>
    <s v="State of Hawaii"/>
    <x v="27"/>
    <n v="8514043"/>
    <s v="4521"/>
    <s v="04"/>
    <n v="44971.01"/>
    <n v="38634.230000000003"/>
    <n v="6336.7799999999988"/>
    <n v="0.14090810946874438"/>
    <s v="3574075"/>
    <x v="1"/>
    <x v="0"/>
  </r>
  <r>
    <x v="5"/>
    <s v="SLED HI/Comm - Hicks/Kimura HI"/>
    <s v="State of Hawaii Judiciary"/>
    <x v="27"/>
    <n v="8472454"/>
    <s v="A76240"/>
    <s v="04"/>
    <n v="348"/>
    <n v="243.12"/>
    <n v="104.88"/>
    <n v="0.30137931034482757"/>
    <s v="3561958"/>
    <x v="1"/>
    <x v="0"/>
  </r>
  <r>
    <x v="5"/>
    <s v="SLED HI/Comm - Hicks/Kimura HI"/>
    <s v="State of Hawaii Judiciary"/>
    <x v="27"/>
    <n v="8514442"/>
    <s v="A76496"/>
    <s v="04"/>
    <n v="4254.6000000000004"/>
    <n v="3545.5"/>
    <n v="709.10000000000036"/>
    <n v="0.16666666666666674"/>
    <s v="3574176"/>
    <x v="1"/>
    <x v="0"/>
  </r>
  <r>
    <x v="5"/>
    <s v="SLED HI/Comm - Hicks/Kimura HI"/>
    <s v="State of Hawaii Judiciary"/>
    <x v="27"/>
    <n v="8514442"/>
    <s v="A76496"/>
    <s v="04"/>
    <n v="2104.58"/>
    <n v="1854.66"/>
    <n v="249.91999999999985"/>
    <n v="0.11875053454846091"/>
    <s v="3574176"/>
    <x v="1"/>
    <x v="0"/>
  </r>
  <r>
    <x v="5"/>
    <s v="SLED HI/Comm - Hicks/Kimura HI"/>
    <s v="State of Hawaii Judiciary"/>
    <x v="27"/>
    <n v="8514046"/>
    <s v="A76501"/>
    <s v="04"/>
    <n v="100644.6"/>
    <n v="83405"/>
    <n v="17239.600000000006"/>
    <n v="0.17129185271738379"/>
    <s v="3573998"/>
    <x v="1"/>
    <x v="0"/>
  </r>
  <r>
    <x v="5"/>
    <s v="SLED HI/Comm - Hicks/Kimura HI"/>
    <s v="State of Hawaii Judiciary"/>
    <x v="27"/>
    <n v="8514046"/>
    <s v="A76501"/>
    <s v="04"/>
    <n v="14784"/>
    <n v="12320"/>
    <n v="2464"/>
    <n v="0.16666666666666666"/>
    <s v="3573998"/>
    <x v="1"/>
    <x v="0"/>
  </r>
  <r>
    <x v="5"/>
    <s v="SLED HI/Comm - Hicks/Kimura HI"/>
    <s v="State of Hawaii Judiciary"/>
    <x v="27"/>
    <n v="8514046"/>
    <s v="A76501"/>
    <s v="04"/>
    <n v="42091.6"/>
    <n v="37093.199999999997"/>
    <n v="4998.4000000000015"/>
    <n v="0.11875053454846102"/>
    <s v="3573998"/>
    <x v="1"/>
    <x v="0"/>
  </r>
  <r>
    <x v="5"/>
    <s v="SLED HI/Comm - Hicks/Kimura HI"/>
    <s v="State of Hawaii Judiciary"/>
    <x v="27"/>
    <n v="8514233"/>
    <s v="A76503"/>
    <s v="04"/>
    <n v="6359.18"/>
    <n v="5400.16"/>
    <n v="959.02000000000044"/>
    <n v="0.15080875207180805"/>
    <s v="3574066"/>
    <x v="1"/>
    <x v="0"/>
  </r>
  <r>
    <x v="5"/>
    <s v="SLED HI/Comm - Hicks/Kimura HI"/>
    <s v="State of Hawaii Judiciary"/>
    <x v="27"/>
    <n v="8512485"/>
    <s v="A76504"/>
    <s v="04"/>
    <n v="4254.6000000000004"/>
    <n v="3545.5"/>
    <n v="709.10000000000036"/>
    <n v="0.16666666666666674"/>
    <s v="3573492"/>
    <x v="1"/>
    <x v="0"/>
  </r>
  <r>
    <x v="5"/>
    <s v="SLED HI/Comm - Hicks/Kimura HI"/>
    <s v="State of Hawaii Judiciary"/>
    <x v="27"/>
    <n v="8512485"/>
    <s v="A76504"/>
    <s v="04"/>
    <n v="2104.58"/>
    <n v="1825.12"/>
    <n v="279.46000000000004"/>
    <n v="0.13278658924821107"/>
    <s v="3573492"/>
    <x v="1"/>
    <x v="0"/>
  </r>
  <r>
    <x v="5"/>
    <s v="SLED HI/Comm - Hicks/Kimura HI"/>
    <s v="State of Hawaii Judiciary"/>
    <x v="27"/>
    <n v="8514225"/>
    <s v="A76505"/>
    <s v="04"/>
    <n v="6359.18"/>
    <n v="5400.16"/>
    <n v="959.02000000000044"/>
    <n v="0.15080875207180805"/>
    <s v="3574078"/>
    <x v="1"/>
    <x v="0"/>
  </r>
  <r>
    <x v="5"/>
    <s v="SLED HI/Comm - Hicks/Kimura HI"/>
    <s v="State of Hawaii Judiciary"/>
    <x v="27"/>
    <n v="8514324"/>
    <s v="A76506"/>
    <s v="04"/>
    <n v="6359.18"/>
    <n v="5370.62"/>
    <n v="988.5600000000004"/>
    <n v="0.15545400507612622"/>
    <s v="3574108"/>
    <x v="1"/>
    <x v="0"/>
  </r>
  <r>
    <x v="5"/>
    <s v="SLED HI/Comm - Hicks/Kimura HI"/>
    <s v="State of Hawaii Judiciary"/>
    <x v="27"/>
    <n v="8514066"/>
    <s v="A76508"/>
    <s v="04"/>
    <n v="21462"/>
    <n v="17752"/>
    <n v="3710"/>
    <n v="0.17286366601435094"/>
    <s v="3573996"/>
    <x v="1"/>
    <x v="0"/>
  </r>
  <r>
    <x v="5"/>
    <s v="SLED HI/Comm - Hicks/Kimura HI"/>
    <s v="State of Hawaii Judiciary"/>
    <x v="27"/>
    <n v="8514066"/>
    <s v="A76508"/>
    <s v="04"/>
    <n v="7392"/>
    <n v="6160"/>
    <n v="1232"/>
    <n v="0.16666666666666666"/>
    <s v="3573996"/>
    <x v="1"/>
    <x v="0"/>
  </r>
  <r>
    <x v="5"/>
    <s v="SLED HI/Comm - Hicks/Kimura HI"/>
    <s v="State of Hawaii Judiciary"/>
    <x v="27"/>
    <n v="8514066"/>
    <s v="A76508"/>
    <s v="04"/>
    <n v="8418.32"/>
    <n v="7418.64"/>
    <n v="999.67999999999938"/>
    <n v="0.11875053454846091"/>
    <s v="3573996"/>
    <x v="1"/>
    <x v="0"/>
  </r>
  <r>
    <x v="5"/>
    <s v="SLED HI/Comm - Hicks/Kimura HI"/>
    <s v="State of Hawaii Judiciary"/>
    <x v="27"/>
    <n v="8522911"/>
    <s v="A76513"/>
    <s v="04"/>
    <n v="1644.47"/>
    <n v="1601.75"/>
    <n v="42.720000000000027"/>
    <n v="2.5977974666609928E-2"/>
    <s v="3575676"/>
    <x v="1"/>
    <x v="0"/>
  </r>
  <r>
    <x v="5"/>
    <s v="SLED HI/Comm - Hicks/Kimura HI"/>
    <s v="State of Hawaii Judiciary"/>
    <x v="27"/>
    <n v="8514363"/>
    <s v="A76514"/>
    <s v="04"/>
    <n v="6359.18"/>
    <n v="5370.62"/>
    <n v="988.5600000000004"/>
    <n v="0.15545400507612622"/>
    <s v="3574126"/>
    <x v="1"/>
    <x v="0"/>
  </r>
  <r>
    <x v="5"/>
    <s v="SLED HI/Comm - Hicks/Kimura HI"/>
    <s v="State of Hawaii Judiciary"/>
    <x v="27"/>
    <n v="8514232"/>
    <s v="A76515"/>
    <s v="04"/>
    <n v="6359.18"/>
    <n v="5400.16"/>
    <n v="959.02000000000044"/>
    <n v="0.15080875207180805"/>
    <s v="3574080"/>
    <x v="1"/>
    <x v="0"/>
  </r>
  <r>
    <x v="5"/>
    <s v="SLED HI/Comm - Hicks/Kimura HI"/>
    <s v="State of Hawaii Judiciary"/>
    <x v="27"/>
    <n v="8512502"/>
    <s v="A76517"/>
    <s v="04"/>
    <n v="14322.4"/>
    <n v="12739.02"/>
    <n v="1583.3799999999992"/>
    <n v="0.11055270066469301"/>
    <s v="3573498"/>
    <x v="1"/>
    <x v="0"/>
  </r>
  <r>
    <x v="5"/>
    <s v="SLED HI/Comm - Hicks/Kimura HI"/>
    <s v="State of Hawaii Judiciary"/>
    <x v="27"/>
    <n v="8512502"/>
    <s v="A76517"/>
    <s v="04"/>
    <n v="1644.47"/>
    <n v="1601.75"/>
    <n v="42.720000000000027"/>
    <n v="2.5977974666609928E-2"/>
    <s v="3573498"/>
    <x v="1"/>
    <x v="0"/>
  </r>
  <r>
    <x v="5"/>
    <s v="SLED HI/Comm - Hicks/Kimura HI"/>
    <s v="State of Hawaii Judiciary"/>
    <x v="27"/>
    <n v="8490948"/>
    <s v="A77067"/>
    <s v="04"/>
    <n v="4005"/>
    <n v="3560"/>
    <n v="445"/>
    <n v="0.1111111111111111"/>
    <s v="3566732"/>
    <x v="1"/>
    <x v="0"/>
  </r>
  <r>
    <x v="5"/>
    <s v="SLED HI/Comm - Hicks/Kimura HI"/>
    <s v="State of Hawaii Judiciary"/>
    <x v="27"/>
    <n v="8514441"/>
    <s v="A77183"/>
    <s v="04"/>
    <n v="4254.6000000000004"/>
    <n v="3545.5"/>
    <n v="709.10000000000036"/>
    <n v="0.16666666666666674"/>
    <s v="3574162"/>
    <x v="1"/>
    <x v="0"/>
  </r>
  <r>
    <x v="5"/>
    <s v="SLED HI/Comm - Hicks/Kimura HI"/>
    <s v="State of Hawaii Judiciary"/>
    <x v="27"/>
    <n v="8514441"/>
    <s v="A77183"/>
    <s v="04"/>
    <n v="2104.58"/>
    <n v="1854.66"/>
    <n v="249.91999999999985"/>
    <n v="0.11875053454846091"/>
    <s v="3574162"/>
    <x v="1"/>
    <x v="0"/>
  </r>
  <r>
    <x v="5"/>
    <s v="SLED HI/Comm - Hicks/Kimura HI"/>
    <s v="State of Hawaii Judiciary"/>
    <x v="27"/>
    <n v="8514448"/>
    <s v="A77188"/>
    <s v="04"/>
    <n v="2104.58"/>
    <n v="1854.66"/>
    <n v="249.91999999999985"/>
    <n v="0.11875053454846091"/>
    <s v="3574133"/>
    <x v="1"/>
    <x v="0"/>
  </r>
  <r>
    <x v="5"/>
    <s v="SLED HI/Comm - Hicks/Kimura HI"/>
    <s v="State of Hawaii Judiciary"/>
    <x v="27"/>
    <n v="8514448"/>
    <s v="A77188"/>
    <s v="04"/>
    <n v="4254.6000000000004"/>
    <n v="3545.5"/>
    <n v="709.10000000000036"/>
    <n v="0.16666666666666674"/>
    <s v="3574133"/>
    <x v="1"/>
    <x v="0"/>
  </r>
  <r>
    <x v="5"/>
    <s v="SLED HI/Comm - Hicks/Kimura HI"/>
    <s v="State of Hawaii Judiciary"/>
    <x v="27"/>
    <n v="8514443"/>
    <s v="A77189"/>
    <s v="04"/>
    <n v="4209.16"/>
    <n v="3709.32"/>
    <n v="499.83999999999969"/>
    <n v="0.11875053454846091"/>
    <s v="3574127"/>
    <x v="1"/>
    <x v="0"/>
  </r>
  <r>
    <x v="5"/>
    <s v="SLED HI/Comm - Hicks/Kimura HI"/>
    <s v="State of Hawaii Judiciary"/>
    <x v="27"/>
    <n v="8514443"/>
    <s v="A77189"/>
    <s v="04"/>
    <n v="8509.2000000000007"/>
    <n v="7091"/>
    <n v="1418.2000000000007"/>
    <n v="0.16666666666666674"/>
    <s v="3574127"/>
    <x v="1"/>
    <x v="0"/>
  </r>
  <r>
    <x v="5"/>
    <s v="SLED HI/Comm - Hicks/Kimura HI"/>
    <s v="State of Hawaii Judiciary"/>
    <x v="27"/>
    <n v="8514491"/>
    <s v="A77191"/>
    <s v="04"/>
    <n v="2104.58"/>
    <n v="1854.66"/>
    <n v="249.91999999999985"/>
    <n v="0.11875053454846091"/>
    <s v="3574137"/>
    <x v="1"/>
    <x v="0"/>
  </r>
  <r>
    <x v="5"/>
    <s v="SLED HI/Comm - Hicks/Kimura HI"/>
    <s v="State of Hawaii Judiciary"/>
    <x v="27"/>
    <n v="8514491"/>
    <s v="A77191"/>
    <s v="04"/>
    <n v="4254.6000000000004"/>
    <n v="3545.5"/>
    <n v="709.10000000000036"/>
    <n v="0.16666666666666674"/>
    <s v="3574137"/>
    <x v="1"/>
    <x v="0"/>
  </r>
  <r>
    <x v="5"/>
    <s v="SLED HI/Comm - Hicks/Kimura HI"/>
    <s v="State of Hawaii Judiciary"/>
    <x v="27"/>
    <n v="8514716"/>
    <s v="A77192"/>
    <s v="04"/>
    <n v="176.63"/>
    <n v="168.75"/>
    <n v="7.8799999999999955"/>
    <n v="4.4613032893619405E-2"/>
    <s v="3574228"/>
    <x v="1"/>
    <x v="0"/>
  </r>
  <r>
    <x v="5"/>
    <s v="SLED HI/Comm - Hicks/Kimura HI"/>
    <s v="State of Hawaii Judiciary"/>
    <x v="27"/>
    <n v="8514716"/>
    <s v="A77192"/>
    <s v="04"/>
    <n v="4243.54"/>
    <n v="3566"/>
    <n v="677.54"/>
    <n v="0.15966386554621848"/>
    <s v="3574228"/>
    <x v="1"/>
    <x v="0"/>
  </r>
  <r>
    <x v="5"/>
    <s v="SLED HI/Comm - Hicks/Kimura HI"/>
    <s v="State of Hawaii Judiciary"/>
    <x v="27"/>
    <n v="8514493"/>
    <s v="A77193"/>
    <s v="04"/>
    <n v="8509.2000000000007"/>
    <n v="7091"/>
    <n v="1418.2000000000007"/>
    <n v="0.16666666666666674"/>
    <s v="3574163"/>
    <x v="1"/>
    <x v="0"/>
  </r>
  <r>
    <x v="5"/>
    <s v="SLED HI/Comm - Hicks/Kimura HI"/>
    <s v="State of Hawaii Judiciary"/>
    <x v="27"/>
    <n v="8514493"/>
    <s v="A77193"/>
    <s v="04"/>
    <n v="4209.16"/>
    <n v="3709.32"/>
    <n v="499.83999999999969"/>
    <n v="0.11875053454846091"/>
    <s v="3574163"/>
    <x v="1"/>
    <x v="0"/>
  </r>
  <r>
    <x v="5"/>
    <s v="SLED HI/Comm - Hicks/Kimura HI"/>
    <s v="State of Hawaii Judiciary"/>
    <x v="27"/>
    <n v="8514415"/>
    <s v="A77195"/>
    <s v="04"/>
    <n v="24439.8"/>
    <n v="20366.5"/>
    <n v="4073.2999999999993"/>
    <n v="0.16666666666666663"/>
    <s v="3574161"/>
    <x v="1"/>
    <x v="0"/>
  </r>
  <r>
    <x v="5"/>
    <s v="SLED HI/Comm - Hicks/Kimura HI"/>
    <s v="State of Hawaii Judiciary"/>
    <x v="27"/>
    <n v="8514415"/>
    <s v="A77195"/>
    <s v="04"/>
    <n v="110619.6"/>
    <n v="92183"/>
    <n v="18436.600000000006"/>
    <n v="0.16666666666666671"/>
    <s v="3574161"/>
    <x v="1"/>
    <x v="0"/>
  </r>
  <r>
    <x v="5"/>
    <s v="SLED HI/Comm - Hicks/Kimura HI"/>
    <s v="State of Hawaii Judiciary"/>
    <x v="27"/>
    <n v="8514415"/>
    <s v="A77195"/>
    <s v="04"/>
    <n v="54719.08"/>
    <n v="48221.16"/>
    <n v="6497.9199999999983"/>
    <n v="0.11875053454846093"/>
    <s v="3574161"/>
    <x v="1"/>
    <x v="0"/>
  </r>
  <r>
    <x v="5"/>
    <s v="SLED HI/Comm - Hicks/Kimura HI"/>
    <s v="State of Hawaii Judiciary"/>
    <x v="27"/>
    <n v="8514415"/>
    <s v="A77195"/>
    <s v="04"/>
    <n v="24024"/>
    <n v="20020"/>
    <n v="4004"/>
    <n v="0.16666666666666666"/>
    <s v="3574161"/>
    <x v="1"/>
    <x v="0"/>
  </r>
  <r>
    <x v="5"/>
    <s v="SLED HI/Comm - Hicks/Kimura HI"/>
    <s v="State of Hawaii Judiciary"/>
    <x v="27"/>
    <n v="8514492"/>
    <s v="A77197"/>
    <s v="04"/>
    <n v="16663.5"/>
    <n v="13886.25"/>
    <n v="2777.25"/>
    <n v="0.16666666666666666"/>
    <s v="3574140"/>
    <x v="1"/>
    <x v="0"/>
  </r>
  <r>
    <x v="5"/>
    <s v="SLED HI/Comm - Hicks/Kimura HI"/>
    <s v="State of Hawaii Judiciary"/>
    <x v="27"/>
    <n v="8514492"/>
    <s v="A77197"/>
    <s v="04"/>
    <n v="20328"/>
    <n v="16940"/>
    <n v="3388"/>
    <n v="0.16666666666666666"/>
    <s v="3574140"/>
    <x v="1"/>
    <x v="0"/>
  </r>
  <r>
    <x v="5"/>
    <s v="SLED HI/Comm - Hicks/Kimura HI"/>
    <s v="State of Hawaii Judiciary"/>
    <x v="27"/>
    <n v="8514492"/>
    <s v="A77197"/>
    <s v="04"/>
    <n v="63819"/>
    <n v="53182.5"/>
    <n v="10636.5"/>
    <n v="0.16666666666666666"/>
    <s v="3574140"/>
    <x v="1"/>
    <x v="0"/>
  </r>
  <r>
    <x v="5"/>
    <s v="SLED HI/Comm - Hicks/Kimura HI"/>
    <s v="State of Hawaii Judiciary"/>
    <x v="27"/>
    <n v="8514492"/>
    <s v="A77197"/>
    <s v="04"/>
    <n v="31568.7"/>
    <n v="27376.799999999999"/>
    <n v="4191.9000000000015"/>
    <n v="0.1327865892482111"/>
    <s v="3574140"/>
    <x v="1"/>
    <x v="0"/>
  </r>
  <r>
    <x v="5"/>
    <s v="SLED HI/Comm - Hicks/Kimura HI"/>
    <s v="WDK Laundromat LLC"/>
    <x v="27"/>
    <n v="8523004"/>
    <s v="CC 4964062.5"/>
    <s v="04"/>
    <n v="1364.35"/>
    <n v="1217.42"/>
    <n v="146.92999999999984"/>
    <n v="0.10769230769230757"/>
    <s v="3575718"/>
    <x v="1"/>
    <x v="0"/>
  </r>
  <r>
    <x v="5"/>
    <s v="SLED HI/Comm - Hicks/Kimura HI"/>
    <s v="City and County of Honolulu"/>
    <x v="27"/>
    <n v="8490939"/>
    <s v="DO-DIT-1902724,v1"/>
    <s v="04"/>
    <n v="0"/>
    <n v="0"/>
    <n v="0"/>
    <e v="#DIV/0!"/>
    <s v="3566731"/>
    <x v="1"/>
    <x v="0"/>
  </r>
  <r>
    <x v="5"/>
    <s v="SLED HI/Comm - Hicks/Kimura HI"/>
    <s v="City and County of Honolulu"/>
    <x v="27"/>
    <n v="8506176"/>
    <s v="DO-DIT-1902857"/>
    <s v="04"/>
    <n v="31557.599999999999"/>
    <n v="29520"/>
    <n v="2037.5999999999985"/>
    <n v="6.4567647729865341E-2"/>
    <s v="3571342"/>
    <x v="1"/>
    <x v="0"/>
  </r>
  <r>
    <x v="5"/>
    <s v="SLED HI/Comm - Hicks/Kimura HI"/>
    <s v="City and County of Honolulu"/>
    <x v="27"/>
    <n v="8513978"/>
    <s v="DO-DIT-1902875"/>
    <s v="04"/>
    <n v="43948.98"/>
    <n v="38850"/>
    <n v="5098.9800000000032"/>
    <n v="0.11602044006482068"/>
    <s v="3573964"/>
    <x v="1"/>
    <x v="0"/>
  </r>
  <r>
    <x v="5"/>
    <s v="SLED HI/Comm - Hicks/Kimura HI"/>
    <s v="City and County of Honolulu"/>
    <x v="27"/>
    <n v="8513978"/>
    <s v="DO-DIT-1902875"/>
    <s v="04"/>
    <n v="3801"/>
    <n v="3360"/>
    <n v="441"/>
    <n v="0.11602209944751381"/>
    <s v="3573964"/>
    <x v="1"/>
    <x v="0"/>
  </r>
  <r>
    <x v="5"/>
    <s v="SLED HI/Comm - Hicks/Kimura HI"/>
    <s v="State of Hawaii"/>
    <x v="27"/>
    <n v="8508892"/>
    <s v="G19A0149"/>
    <s v="04"/>
    <n v="2447.3200000000002"/>
    <n v="2362.92"/>
    <n v="84.400000000000091"/>
    <n v="3.448670382295739E-2"/>
    <s v="3571863"/>
    <x v="1"/>
    <x v="0"/>
  </r>
  <r>
    <x v="5"/>
    <s v="SLED HI/Comm - Hicks/Kimura HI"/>
    <s v="State of Hawaii - Dept of Defense"/>
    <x v="27"/>
    <n v="8472459"/>
    <s v="G19D0105"/>
    <s v="04"/>
    <n v="8925.4599999999991"/>
    <n v="8669"/>
    <n v="256.45999999999913"/>
    <n v="2.8733533061601212E-2"/>
    <s v="3561975"/>
    <x v="1"/>
    <x v="0"/>
  </r>
  <r>
    <x v="5"/>
    <s v="SLED HI/Comm - Hicks/Kimura HI"/>
    <s v="HI-DOE"/>
    <x v="27"/>
    <n v="8506026"/>
    <s v="PA55855-532R"/>
    <s v="04"/>
    <n v="10471.35"/>
    <n v="9460.9699999999993"/>
    <n v="1010.380000000001"/>
    <n v="9.6489946377496791E-2"/>
    <s v="3571266"/>
    <x v="1"/>
    <x v="0"/>
  </r>
  <r>
    <x v="5"/>
    <s v="SLED HI/Comm - Hicks/Kimura HI"/>
    <s v="HI-DOE"/>
    <x v="27"/>
    <n v="8506031"/>
    <s v="PA55855-532R"/>
    <s v="04"/>
    <n v="190243.39"/>
    <n v="172274.52"/>
    <n v="17968.870000000024"/>
    <n v="9.4452006979059949E-2"/>
    <s v="3571269"/>
    <x v="1"/>
    <x v="0"/>
  </r>
  <r>
    <x v="5"/>
    <s v="SLED HI/Comm - Hicks/Kimura HI"/>
    <s v="HI-DOE"/>
    <x v="27"/>
    <n v="8521266"/>
    <s v="PD48941-267M"/>
    <s v="04"/>
    <n v="10383.1"/>
    <n v="8476"/>
    <n v="1907.1000000000004"/>
    <n v="0.18367346938775514"/>
    <s v="3575408"/>
    <x v="1"/>
    <x v="0"/>
  </r>
  <r>
    <x v="5"/>
    <s v="SLED HI/Comm - Hicks/Kimura HI"/>
    <s v="HI-DOE"/>
    <x v="27"/>
    <n v="8522981"/>
    <s v="PD49847-93BR"/>
    <s v="04"/>
    <n v="885.6"/>
    <n v="738"/>
    <n v="147.60000000000002"/>
    <n v="0.16666666666666669"/>
    <s v="3575742"/>
    <x v="1"/>
    <x v="0"/>
  </r>
  <r>
    <x v="5"/>
    <s v="SLED HI/Comm - Hicks/Kimura HI"/>
    <s v="HI-DOE"/>
    <x v="27"/>
    <n v="8522981"/>
    <s v="PD49847-93BR"/>
    <s v="04"/>
    <n v="946.8"/>
    <n v="803.49"/>
    <n v="143.30999999999995"/>
    <n v="0.15136248415716091"/>
    <s v="3575742"/>
    <x v="1"/>
    <x v="0"/>
  </r>
  <r>
    <x v="5"/>
    <s v="SLED HI/Comm - Hicks/Kimura HI"/>
    <s v="HI-DOE"/>
    <x v="27"/>
    <n v="8492245"/>
    <s v="PH34241-447R"/>
    <s v="04"/>
    <n v="2907"/>
    <n v="2154"/>
    <n v="753"/>
    <n v="0.25902992776057793"/>
    <s v="3567176"/>
    <x v="1"/>
    <x v="0"/>
  </r>
  <r>
    <x v="5"/>
    <s v="SLED HI/Comm - Hirasuna HI"/>
    <s v="Hawaii State Federal Credit Union"/>
    <x v="28"/>
    <n v="8510652"/>
    <s v="PO5005107"/>
    <s v="04"/>
    <n v="9063"/>
    <n v="7950"/>
    <n v="1113"/>
    <n v="0.12280701754385964"/>
    <s v="3572385"/>
    <x v="1"/>
    <x v="0"/>
  </r>
  <r>
    <x v="5"/>
    <s v="SLED HI/Comm - Hirasuna HI"/>
    <s v="Bank of Hawaii"/>
    <x v="28"/>
    <n v="8497404"/>
    <s v="PO831423"/>
    <s v="04"/>
    <n v="457106"/>
    <n v="411398"/>
    <n v="45708"/>
    <n v="9.9994312041408337E-2"/>
    <s v="3568280"/>
    <x v="1"/>
    <x v="0"/>
  </r>
  <r>
    <x v="5"/>
    <s v="SLED HI/Comm - Hirasuna HI"/>
    <s v="Bank of Hawaii"/>
    <x v="28"/>
    <n v="8506436"/>
    <s v="Prelim R-00441284"/>
    <s v="04"/>
    <n v="195375.2"/>
    <n v="145125.5"/>
    <n v="50249.700000000012"/>
    <n v="0.25719589794405845"/>
    <s v="3571474"/>
    <x v="1"/>
    <x v="0"/>
  </r>
  <r>
    <x v="5"/>
    <s v="SLED HI/Comm - Stuckey/Watson HI"/>
    <s v="Hawaiian Electric Company, Inc."/>
    <x v="29"/>
    <n v="8492248"/>
    <s v="4500028517"/>
    <s v="04"/>
    <n v="1812.6"/>
    <n v="1590"/>
    <n v="222.59999999999991"/>
    <n v="0.1228070175438596"/>
    <s v="3567148"/>
    <x v="1"/>
    <x v="0"/>
  </r>
  <r>
    <x v="5"/>
    <s v="SLED HI/Comm - Stuckey/Watson HI"/>
    <s v="Kamehameha Schools"/>
    <x v="29"/>
    <n v="8445407"/>
    <s v="M201901509"/>
    <s v="04"/>
    <n v="285864"/>
    <n v="226032"/>
    <n v="59832"/>
    <n v="0.20930232558139536"/>
    <s v="3555878"/>
    <x v="1"/>
    <x v="0"/>
  </r>
  <r>
    <x v="5"/>
    <s v="SLED HI/Comm - Stuckey/Watson HI"/>
    <s v="Brigham Young University- Hawaii"/>
    <x v="29"/>
    <n v="8442429"/>
    <s v="PO-100714"/>
    <s v="04"/>
    <n v="103104"/>
    <n v="89356.800000000003"/>
    <n v="13747.199999999997"/>
    <n v="0.1333333333333333"/>
    <s v="3555135"/>
    <x v="1"/>
    <x v="0"/>
  </r>
  <r>
    <x v="5"/>
    <s v="SLED HI/Comm - Stuckey/Watson HI"/>
    <s v="Brigham Young University- Hawaii"/>
    <x v="29"/>
    <n v="8442602"/>
    <s v="PO-100727"/>
    <s v="04"/>
    <n v="27924.75"/>
    <n v="24201.45"/>
    <n v="3723.2999999999993"/>
    <n v="0.1333333333333333"/>
    <s v="3555156"/>
    <x v="1"/>
    <x v="0"/>
  </r>
  <r>
    <x v="5"/>
    <s v="SLED HI/Comm - Stuckey/Watson HI"/>
    <s v="Hawaiian Electric Company, Inc."/>
    <x v="29"/>
    <n v="8352562"/>
    <s v="PS4939349"/>
    <s v="04"/>
    <n v="0"/>
    <n v="8160"/>
    <n v="-8160"/>
    <e v="#DIV/0!"/>
    <s v="3521742"/>
    <x v="1"/>
    <x v="0"/>
  </r>
  <r>
    <x v="14"/>
    <s v="SLED NW - Hicks/Kimura OR"/>
    <s v="City of Portland"/>
    <x v="27"/>
    <n v="8392762"/>
    <s v="20008303"/>
    <s v="04"/>
    <n v="9622.34"/>
    <n v="9622.34"/>
    <n v="0"/>
    <n v="0"/>
    <s v="3538195"/>
    <x v="1"/>
    <x v="0"/>
  </r>
  <r>
    <x v="14"/>
    <s v="SLED NW - McDaniel WA"/>
    <s v="City of Seattle"/>
    <x v="38"/>
    <n v="8523242"/>
    <s v="IT0-P2-0943-19"/>
    <s v="04"/>
    <n v="0"/>
    <n v="33.83"/>
    <n v="-33.83"/>
    <e v="#DIV/0!"/>
    <s v="3575802"/>
    <x v="1"/>
    <x v="0"/>
  </r>
  <r>
    <x v="14"/>
    <s v="SLED NW - McDaniel WA"/>
    <s v="City of Seattle"/>
    <x v="38"/>
    <n v="8523242"/>
    <s v="IT0-P2-0943-19"/>
    <s v="04"/>
    <n v="828"/>
    <n v="125"/>
    <n v="703"/>
    <n v="0.84903381642512077"/>
    <s v="3575801"/>
    <x v="1"/>
    <x v="0"/>
  </r>
  <r>
    <x v="14"/>
    <s v="SLED NW - McDaniel WA"/>
    <s v="City of Seattle"/>
    <x v="38"/>
    <n v="8523242"/>
    <s v="IT0-P2-0943-19"/>
    <s v="04"/>
    <n v="100616.79"/>
    <n v="91580.07"/>
    <n v="9036.7199999999866"/>
    <n v="8.9813240911382555E-2"/>
    <s v="3575800"/>
    <x v="1"/>
    <x v="0"/>
  </r>
  <r>
    <x v="11"/>
    <s v="SLED SOK - State of Kansas"/>
    <s v="Iowa Department of Transportation"/>
    <x v="30"/>
    <n v="8496497"/>
    <s v="294999"/>
    <s v="04"/>
    <n v="1458"/>
    <n v="1350"/>
    <n v="108"/>
    <n v="7.407407407407407E-2"/>
    <s v="3568070"/>
    <x v="1"/>
    <x v="0"/>
  </r>
  <r>
    <x v="11"/>
    <s v="SLED SOM - Jones Open MKT"/>
    <s v="MO OA - ITSD - Mental Hlth Central"/>
    <x v="30"/>
    <n v="8520799"/>
    <s v="07082019"/>
    <s v="04"/>
    <n v="443.99"/>
    <n v="399.99"/>
    <n v="44"/>
    <n v="9.9101331111061064E-2"/>
    <s v="3575295"/>
    <x v="1"/>
    <x v="0"/>
  </r>
  <r>
    <x v="11"/>
    <s v="SLED SOM - Jones Open MKT"/>
    <s v="MO - Public School Retirement Sys"/>
    <x v="30"/>
    <n v="8496557"/>
    <s v="52759"/>
    <s v="04"/>
    <n v="357.35"/>
    <n v="324.86"/>
    <n v="32.490000000000009"/>
    <n v="9.0919266825241374E-2"/>
    <s v="3568085"/>
    <x v="1"/>
    <x v="0"/>
  </r>
  <r>
    <x v="11"/>
    <s v="SLED SOM - Jones State Cisco"/>
    <s v="MO OA - ITSD Office of Admin"/>
    <x v="30"/>
    <n v="8520802"/>
    <s v="P3152000002"/>
    <s v="04"/>
    <n v="7888.25"/>
    <n v="7207.25"/>
    <n v="681"/>
    <n v="8.6330935251798566E-2"/>
    <s v="3575297"/>
    <x v="1"/>
    <x v="0"/>
  </r>
  <r>
    <x v="11"/>
    <s v="SLED SOM - Jones State Cisco"/>
    <s v="MO OA ITSD DIFP PROF REGISTRATION"/>
    <x v="30"/>
    <n v="8520820"/>
    <s v="P3822000002"/>
    <s v="04"/>
    <n v="142.80000000000001"/>
    <n v="114.75"/>
    <n v="28.050000000000011"/>
    <n v="0.19642857142857148"/>
    <s v="3575300"/>
    <x v="1"/>
    <x v="0"/>
  </r>
  <r>
    <x v="11"/>
    <s v="SLED SOM - Jones State Cisco"/>
    <s v="MO OA - ITSD DESE"/>
    <x v="30"/>
    <n v="8520906"/>
    <s v="P3842000002"/>
    <s v="04"/>
    <n v="285.60000000000002"/>
    <n v="229.5"/>
    <n v="56.100000000000023"/>
    <n v="0.19642857142857148"/>
    <s v="3575316"/>
    <x v="1"/>
    <x v="0"/>
  </r>
  <r>
    <x v="11"/>
    <s v="SLED SOM - Jones State Cisco"/>
    <s v="MO OA - ITSD DNR Jefferson Bldg"/>
    <x v="30"/>
    <n v="8486769"/>
    <s v="P3891900530"/>
    <s v="04"/>
    <n v="1008"/>
    <n v="900"/>
    <n v="108"/>
    <n v="0.10714285714285714"/>
    <s v="3566024"/>
    <x v="1"/>
    <x v="0"/>
  </r>
  <r>
    <x v="11"/>
    <s v="SLED SOM - Jones State Cisco"/>
    <s v="MO OA - ITSD DNR Jefferson Bldg"/>
    <x v="30"/>
    <n v="8486769"/>
    <s v="P3891900530"/>
    <s v="04"/>
    <n v="1674.4"/>
    <n v="1046.5"/>
    <n v="627.90000000000009"/>
    <n v="0.37500000000000006"/>
    <s v="3566024"/>
    <x v="1"/>
    <x v="0"/>
  </r>
  <r>
    <x v="11"/>
    <s v="SLED SOM - Jones State Cisco"/>
    <s v="MO OA - ITSD DOR"/>
    <x v="30"/>
    <n v="8520909"/>
    <s v="P3922000001"/>
    <s v="04"/>
    <n v="660.8"/>
    <n v="528.5"/>
    <n v="132.29999999999995"/>
    <n v="0.2002118644067796"/>
    <s v="3575307"/>
    <x v="1"/>
    <x v="0"/>
  </r>
  <r>
    <x v="11"/>
    <s v="SLED SOM - KC Local"/>
    <s v="Johnson County, KS"/>
    <x v="30"/>
    <n v="8488444"/>
    <s v="362957"/>
    <s v="04"/>
    <n v="2140.1999999999998"/>
    <n v="1771.2"/>
    <n v="368.99999999999977"/>
    <n v="0.17241379310344818"/>
    <s v="3566201"/>
    <x v="1"/>
    <x v="0"/>
  </r>
  <r>
    <x v="11"/>
    <s v="SLED SOM - Ortbals Cisco"/>
    <s v="Affton 101 School District, MO"/>
    <x v="31"/>
    <n v="8381812"/>
    <s v="07012019"/>
    <s v="04"/>
    <n v="156136"/>
    <n v="118683.59"/>
    <n v="37452.410000000003"/>
    <n v="0.23987043346825845"/>
    <s v="3534328"/>
    <x v="1"/>
    <x v="0"/>
  </r>
  <r>
    <x v="11"/>
    <s v="SLED SOM - Ortbals Cisco"/>
    <s v="Washington University"/>
    <x v="31"/>
    <n v="8491557"/>
    <s v="4486202M"/>
    <s v="40"/>
    <n v="90240.960000000006"/>
    <n v="78657.600000000006"/>
    <n v="11583.36"/>
    <n v="0.12836033659216392"/>
    <s v="3566896"/>
    <x v="1"/>
    <x v="0"/>
  </r>
  <r>
    <x v="11"/>
    <s v="SLED SOM - Ortbals Cisco"/>
    <s v="Washington University"/>
    <x v="31"/>
    <n v="8491554"/>
    <s v="4486511M"/>
    <s v="40"/>
    <n v="42434.25"/>
    <n v="37808.1"/>
    <n v="4626.1500000000015"/>
    <n v="0.10901924742395593"/>
    <s v="3566894"/>
    <x v="1"/>
    <x v="0"/>
  </r>
  <r>
    <x v="11"/>
    <s v="SLED SOM - Ortbals Cisco"/>
    <s v="Washington University"/>
    <x v="31"/>
    <n v="8491562"/>
    <s v="4486516M"/>
    <s v="40"/>
    <n v="180734.4"/>
    <n v="161370"/>
    <n v="19364.399999999994"/>
    <n v="0.10714285714285711"/>
    <s v="3566898"/>
    <x v="1"/>
    <x v="0"/>
  </r>
  <r>
    <x v="11"/>
    <s v="SLED SOM - Ortbals Cisco"/>
    <s v="Principia College"/>
    <x v="31"/>
    <n v="8493989"/>
    <s v="90018400"/>
    <s v="04"/>
    <n v="11347.7"/>
    <n v="11347.7"/>
    <n v="0"/>
    <n v="0"/>
    <s v="3567401"/>
    <x v="1"/>
    <x v="0"/>
  </r>
  <r>
    <x v="11"/>
    <s v="SLED SOM - Ortbals Cisco"/>
    <s v="Principia College"/>
    <x v="31"/>
    <n v="8493989"/>
    <s v="90018400"/>
    <s v="04"/>
    <n v="3412.57"/>
    <n v="3102.35"/>
    <n v="310.22000000000025"/>
    <n v="9.0905094987062604E-2"/>
    <s v="3567400"/>
    <x v="1"/>
    <x v="0"/>
  </r>
  <r>
    <x v="11"/>
    <s v="SLED SOM - Ortbals Cisco"/>
    <s v="University of Missouri - Columbia, MO"/>
    <x v="31"/>
    <n v="8467554"/>
    <s v="A0000016460"/>
    <s v="04"/>
    <n v="68508"/>
    <n v="60544"/>
    <n v="7964"/>
    <n v="0.11624919717405266"/>
    <s v="3560718"/>
    <x v="1"/>
    <x v="0"/>
  </r>
  <r>
    <x v="11"/>
    <s v="SLED SOM - Ortbals Cisco"/>
    <s v="University of Missouri - Columbia, MO"/>
    <x v="31"/>
    <n v="8505817"/>
    <s v="C0000431524"/>
    <s v="04"/>
    <n v="2834.92"/>
    <n v="2725.8"/>
    <n v="109.11999999999989"/>
    <n v="3.8491386000310372E-2"/>
    <s v="3571161"/>
    <x v="1"/>
    <x v="0"/>
  </r>
  <r>
    <x v="11"/>
    <s v="SLED SOM - Ortbals Cisco"/>
    <s v="University of Missouri - Columbia, MO"/>
    <x v="31"/>
    <n v="8522541"/>
    <s v="C0000432436"/>
    <s v="04"/>
    <n v="28354.09"/>
    <n v="28354.080000000002"/>
    <n v="9.9999999983992893E-3"/>
    <n v="3.5268280514025628E-7"/>
    <s v="3575566"/>
    <x v="1"/>
    <x v="0"/>
  </r>
  <r>
    <x v="11"/>
    <s v="SLED SOM - Ortbals Cisco"/>
    <s v="University of Missouri - Columbia, MO"/>
    <x v="31"/>
    <n v="8406149"/>
    <s v="H000545815"/>
    <s v="04"/>
    <n v="0"/>
    <n v="1077.8"/>
    <n v="-1077.8"/>
    <e v="#DIV/0!"/>
    <s v="3541285"/>
    <x v="1"/>
    <x v="0"/>
  </r>
  <r>
    <x v="11"/>
    <s v="SLED SOM - Ortbals Cisco"/>
    <s v="University of Missouri - Health Care"/>
    <x v="31"/>
    <n v="8522572"/>
    <s v="H000556678"/>
    <s v="04"/>
    <n v="4554.3"/>
    <n v="3755.3"/>
    <n v="799"/>
    <n v="0.17543859649122806"/>
    <s v="3575571"/>
    <x v="1"/>
    <x v="0"/>
  </r>
  <r>
    <x v="11"/>
    <s v="SLED SOM - Ortbals Cisco"/>
    <s v="University of Missouri - Kansas City, MO"/>
    <x v="31"/>
    <n v="8388684"/>
    <s v="K0000091336"/>
    <s v="04"/>
    <n v="23328"/>
    <n v="20364.48"/>
    <n v="2963.5200000000004"/>
    <n v="0.12703703703703706"/>
    <s v="3537347"/>
    <x v="1"/>
    <x v="0"/>
  </r>
  <r>
    <x v="11"/>
    <s v="SLED SOM - Ortbals Cisco"/>
    <s v="University of Missouri - Kansas City, MO"/>
    <x v="31"/>
    <n v="8477758"/>
    <s v="K0000092310"/>
    <s v="04"/>
    <n v="5259.42"/>
    <n v="4641.3"/>
    <n v="618.11999999999989"/>
    <n v="0.11752626715493342"/>
    <s v="3563124"/>
    <x v="1"/>
    <x v="0"/>
  </r>
  <r>
    <x v="11"/>
    <s v="SLED SOM - Ortbals Cisco"/>
    <s v="University of Missouri - Kansas City, MO"/>
    <x v="31"/>
    <n v="8477758"/>
    <s v="K0000092310"/>
    <s v="04"/>
    <n v="36790.800000000003"/>
    <n v="32191.95"/>
    <n v="4598.8500000000022"/>
    <n v="0.12500000000000006"/>
    <s v="3563124"/>
    <x v="1"/>
    <x v="0"/>
  </r>
  <r>
    <x v="11"/>
    <s v="SLED SOM - Ortbals Cisco"/>
    <s v="University of Missouri - Kansas City, MO"/>
    <x v="31"/>
    <n v="8495445"/>
    <s v="K0000092552"/>
    <s v="04"/>
    <n v="213.75"/>
    <n v="187.5"/>
    <n v="26.25"/>
    <n v="0.12280701754385964"/>
    <s v="3567842"/>
    <x v="1"/>
    <x v="0"/>
  </r>
  <r>
    <x v="11"/>
    <s v="SLED SOM - Ortbals Cisco"/>
    <s v="University of Missouri - St. Louis, MO"/>
    <x v="31"/>
    <n v="8455774"/>
    <s v="S0000089202"/>
    <s v="04"/>
    <n v="9142.6200000000008"/>
    <n v="7776.4"/>
    <n v="1366.2200000000012"/>
    <n v="0.14943418844926301"/>
    <s v="3557761"/>
    <x v="1"/>
    <x v="0"/>
  </r>
  <r>
    <x v="11"/>
    <s v="SLED SOM - Ortbals Cisco"/>
    <s v="University of Missouri - Columbia, MO"/>
    <x v="31"/>
    <n v="8406202"/>
    <s v="WebEx"/>
    <s v="04"/>
    <n v="0"/>
    <n v="7408.8"/>
    <n v="-7408.8"/>
    <e v="#DIV/0!"/>
    <s v="3541308"/>
    <x v="1"/>
    <x v="0"/>
  </r>
  <r>
    <x v="11"/>
    <s v="SLED SOM - Ortbals Education"/>
    <s v="Washington University"/>
    <x v="31"/>
    <n v="8491558"/>
    <s v="4486518M"/>
    <s v="40"/>
    <n v="32741.13"/>
    <n v="29764.65"/>
    <n v="2976.4799999999996"/>
    <n v="9.0909507399408618E-2"/>
    <s v="3566897"/>
    <x v="1"/>
    <x v="0"/>
  </r>
  <r>
    <x v="11"/>
    <s v="SLED SOM - Ortbals Education"/>
    <s v="Washington University"/>
    <x v="31"/>
    <n v="8522540"/>
    <s v="4493045M"/>
    <s v="04"/>
    <n v="260104.56"/>
    <n v="228176.99"/>
    <n v="31927.570000000007"/>
    <n v="0.12274898217855161"/>
    <s v="3575564"/>
    <x v="1"/>
    <x v="0"/>
  </r>
  <r>
    <x v="11"/>
    <s v="SLED SOM - Ortbals Education"/>
    <s v="Washington University"/>
    <x v="31"/>
    <n v="8522540"/>
    <s v="4493045M"/>
    <s v="04"/>
    <n v="26758.68"/>
    <n v="23472.080000000002"/>
    <n v="3286.5999999999985"/>
    <n v="0.12282369683407397"/>
    <s v="3575564"/>
    <x v="1"/>
    <x v="0"/>
  </r>
  <r>
    <x v="11"/>
    <s v="SLED SOM - Ortbals Education"/>
    <s v="Washington University"/>
    <x v="31"/>
    <n v="8522962"/>
    <s v="4493046M"/>
    <s v="04"/>
    <n v="286863.24"/>
    <n v="251649.07"/>
    <n v="35214.169999999984"/>
    <n v="0.12275595158166652"/>
    <s v="3575720"/>
    <x v="1"/>
    <x v="0"/>
  </r>
  <r>
    <x v="11"/>
    <s v="SLED SOM - Ortbals Education"/>
    <s v="University of Missouri - Columbia, MO"/>
    <x v="31"/>
    <n v="8507971"/>
    <s v="C0000431479"/>
    <s v="04"/>
    <n v="312997.34999999998"/>
    <n v="284998.84000000003"/>
    <n v="27998.509999999951"/>
    <n v="8.9452865974743723E-2"/>
    <s v="3571663"/>
    <x v="1"/>
    <x v="0"/>
  </r>
  <r>
    <x v="11"/>
    <s v="SLED SOM - Ortbals Education"/>
    <s v="University of Missouri - Columbia, MO"/>
    <x v="31"/>
    <n v="8515169"/>
    <s v="C0000431481"/>
    <s v="04"/>
    <n v="80733.37"/>
    <n v="73394.05"/>
    <n v="7339.3199999999924"/>
    <n v="9.0908133774175323E-2"/>
    <s v="3574384"/>
    <x v="1"/>
    <x v="0"/>
  </r>
  <r>
    <x v="11"/>
    <s v="SLED SOM - Ortbals Education"/>
    <s v="University of Missouri - Kansas City, MO"/>
    <x v="31"/>
    <n v="8469892"/>
    <s v="K0000092254"/>
    <s v="04"/>
    <n v="1374.36"/>
    <n v="1321.5"/>
    <n v="52.8599999999999"/>
    <n v="3.8461538461538394E-2"/>
    <s v="3561424"/>
    <x v="1"/>
    <x v="0"/>
  </r>
  <r>
    <x v="11"/>
    <s v="SLED SOM - Ortbals Education"/>
    <s v="University of Missouri - Kansas City, MO"/>
    <x v="31"/>
    <n v="8495438"/>
    <s v="K0000092500"/>
    <s v="04"/>
    <n v="916.24"/>
    <n v="881"/>
    <n v="35.240000000000009"/>
    <n v="3.8461538461538471E-2"/>
    <s v="3567839"/>
    <x v="1"/>
    <x v="0"/>
  </r>
  <r>
    <x v="11"/>
    <s v="SLED SOM - Ortbals Education"/>
    <s v="University of Missouri - Kansas City, MO"/>
    <x v="31"/>
    <n v="8508888"/>
    <s v="K0000092775"/>
    <s v="04"/>
    <n v="90.1"/>
    <n v="85"/>
    <n v="5.0999999999999943"/>
    <n v="5.6603773584905599E-2"/>
    <s v="3571859"/>
    <x v="1"/>
    <x v="0"/>
  </r>
  <r>
    <x v="11"/>
    <s v="SLED SOM - Ortbals Education"/>
    <s v="University of Missouri - Kansas City, MO"/>
    <x v="31"/>
    <n v="8508888"/>
    <s v="K0000092775"/>
    <s v="04"/>
    <n v="6904.65"/>
    <n v="6513.75"/>
    <n v="390.89999999999964"/>
    <n v="5.6614020985857307E-2"/>
    <s v="3571858"/>
    <x v="1"/>
    <x v="0"/>
  </r>
  <r>
    <x v="11"/>
    <s v="SLED SOM - Ortbals Local"/>
    <s v="Metropolitan St Louis Sewer District"/>
    <x v="31"/>
    <n v="8305708"/>
    <s v="691465"/>
    <s v="04"/>
    <n v="115.41"/>
    <n v="106.86"/>
    <n v="8.5499999999999972"/>
    <n v="7.408370158565114E-2"/>
    <s v="3501360"/>
    <x v="1"/>
    <x v="0"/>
  </r>
  <r>
    <x v="11"/>
    <s v="SLED SOM - Ortbals Local"/>
    <s v="Rejis Commission"/>
    <x v="31"/>
    <n v="8522609"/>
    <s v="PO334"/>
    <s v="04"/>
    <n v="89.25"/>
    <n v="91.63"/>
    <n v="-2.3799999999999955"/>
    <n v="-2.6666666666666616E-2"/>
    <s v="3575577"/>
    <x v="1"/>
    <x v="0"/>
  </r>
  <r>
    <x v="11"/>
    <s v="SLED SOM - Ortbals Local"/>
    <s v="Rejis Commission"/>
    <x v="31"/>
    <n v="8522609"/>
    <s v="PO334"/>
    <s v="04"/>
    <n v="557.20000000000005"/>
    <n v="577.1"/>
    <n v="-19.899999999999977"/>
    <n v="-3.5714285714285671E-2"/>
    <s v="3575577"/>
    <x v="1"/>
    <x v="0"/>
  </r>
  <r>
    <x v="12"/>
    <s v="SLED SW - Hanson AZ"/>
    <s v="City of Tempe"/>
    <x v="32"/>
    <n v="8515145"/>
    <s v="328894"/>
    <s v="04"/>
    <n v="190.4"/>
    <n v="183.26"/>
    <n v="7.1400000000000148"/>
    <n v="3.7500000000000075E-2"/>
    <s v="3574369"/>
    <x v="1"/>
    <x v="0"/>
  </r>
  <r>
    <x v="12"/>
    <s v="SLED SW - Hanson AZ"/>
    <s v="City of Phoenix"/>
    <x v="32"/>
    <n v="8399328"/>
    <s v="4400445809"/>
    <s v="04"/>
    <n v="35770.86"/>
    <n v="33936.44"/>
    <n v="1834.4199999999983"/>
    <n v="5.1282524378782009E-2"/>
    <s v="3539886"/>
    <x v="1"/>
    <x v="0"/>
  </r>
  <r>
    <x v="12"/>
    <s v="SLED SW - Hanson AZ"/>
    <s v="AZ SUPREME COURT"/>
    <x v="32"/>
    <n v="8520446"/>
    <s v="722034"/>
    <s v="04"/>
    <n v="18257.3"/>
    <n v="13255.3"/>
    <n v="5002"/>
    <n v="0.27397260273972601"/>
    <s v="3575209"/>
    <x v="1"/>
    <x v="0"/>
  </r>
  <r>
    <x v="12"/>
    <s v="SLED SW - Hanson AZ"/>
    <s v="Central Arizona Water Conservation District"/>
    <x v="32"/>
    <n v="8446716"/>
    <s v="84778"/>
    <s v="04"/>
    <n v="12264"/>
    <n v="9660"/>
    <n v="2604"/>
    <n v="0.21232876712328766"/>
    <s v="3556249"/>
    <x v="1"/>
    <x v="0"/>
  </r>
  <r>
    <x v="12"/>
    <s v="SLED SW - Hanson AZ"/>
    <s v="MARICOPA COUNTY"/>
    <x v="32"/>
    <n v="8510731"/>
    <s v="ANDERSON070119"/>
    <s v="04"/>
    <n v="3696"/>
    <n v="3465.55"/>
    <n v="230.44999999999982"/>
    <n v="6.2351190476190428E-2"/>
    <s v="3572363"/>
    <x v="1"/>
    <x v="0"/>
  </r>
  <r>
    <x v="12"/>
    <s v="SLED SW - Hanson AZ"/>
    <s v="City of Phoenix"/>
    <x v="32"/>
    <n v="8440458"/>
    <s v="R-00407210"/>
    <s v="04"/>
    <n v="0"/>
    <n v="11616.71"/>
    <n v="-11616.71"/>
    <e v="#DIV/0!"/>
    <s v="3554715"/>
    <x v="1"/>
    <x v="0"/>
  </r>
  <r>
    <x v="12"/>
    <s v="SLED SW - Hanson AZ"/>
    <s v="City of Phoenix"/>
    <x v="32"/>
    <n v="8510748"/>
    <s v="R-00407210"/>
    <s v="04"/>
    <n v="8820.4599999999991"/>
    <n v="6939.24"/>
    <n v="1881.2199999999993"/>
    <n v="0.2132791260319756"/>
    <s v="3572358"/>
    <x v="1"/>
    <x v="0"/>
  </r>
  <r>
    <x v="12"/>
    <s v="SLED SW - Hanson AZ"/>
    <s v="City of Phoenix"/>
    <x v="32"/>
    <n v="8510748"/>
    <s v="R-00407210"/>
    <s v="04"/>
    <n v="9583.31"/>
    <n v="9506.2000000000007"/>
    <n v="77.109999999998763"/>
    <n v="8.046280460508818E-3"/>
    <s v="3572359"/>
    <x v="1"/>
    <x v="0"/>
  </r>
  <r>
    <x v="12"/>
    <s v="SLED SW - Hanson AZ"/>
    <s v="MARICOPA COUNTY"/>
    <x v="32"/>
    <n v="8505917"/>
    <s v="R-00440930"/>
    <s v="40"/>
    <n v="19778"/>
    <n v="17260.8"/>
    <n v="2517.2000000000007"/>
    <n v="0.12727272727272732"/>
    <s v="3571215"/>
    <x v="1"/>
    <x v="0"/>
  </r>
  <r>
    <x v="12"/>
    <s v="SLED SW - Hanson AZ"/>
    <s v="MARICOPA COUNTY"/>
    <x v="32"/>
    <n v="8505918"/>
    <s v="R-00440930"/>
    <s v="40"/>
    <n v="11856"/>
    <n v="9984"/>
    <n v="1872"/>
    <n v="0.15789473684210525"/>
    <s v="3571216"/>
    <x v="1"/>
    <x v="0"/>
  </r>
  <r>
    <x v="12"/>
    <s v="SLED SW - Romero CCD/Denver Airport"/>
    <s v="City and County of Denver Denver International Airport"/>
    <x v="33"/>
    <n v="8486347"/>
    <s v="00068728"/>
    <s v="04"/>
    <n v="256"/>
    <n v="246.4"/>
    <n v="9.5999999999999943"/>
    <n v="3.7499999999999978E-2"/>
    <s v="3566057"/>
    <x v="1"/>
    <x v="0"/>
  </r>
  <r>
    <x v="12"/>
    <s v="SLED SW - Romero CCD/Denver Airport"/>
    <s v="City and County of Denver Denver International Airport"/>
    <x v="33"/>
    <n v="8486347"/>
    <s v="00068728"/>
    <s v="04"/>
    <n v="2410.15"/>
    <n v="2042.5"/>
    <n v="367.65000000000009"/>
    <n v="0.15254237288135597"/>
    <s v="3566057"/>
    <x v="1"/>
    <x v="0"/>
  </r>
  <r>
    <x v="12"/>
    <s v="SLED SW - Romero MT"/>
    <s v="Colorado Springs Utilities"/>
    <x v="33"/>
    <n v="8501982"/>
    <s v="201910585"/>
    <s v="04"/>
    <n v="0"/>
    <n v="0"/>
    <n v="0"/>
    <e v="#DIV/0!"/>
    <s v="-"/>
    <x v="1"/>
    <x v="0"/>
  </r>
  <r>
    <x v="12"/>
    <s v="SLED SW - Romero MT"/>
    <s v="Colorado Springs Utilities"/>
    <x v="33"/>
    <n v="8501982"/>
    <s v="201910585"/>
    <s v="04"/>
    <n v="0"/>
    <n v="0"/>
    <n v="0"/>
    <e v="#DIV/0!"/>
    <s v="3571389"/>
    <x v="1"/>
    <x v="0"/>
  </r>
  <r>
    <x v="12"/>
    <s v="SLED SW - Romero MT"/>
    <s v="Colorado Springs Utilities"/>
    <x v="33"/>
    <n v="8501982"/>
    <s v="201910585"/>
    <s v="04"/>
    <n v="0"/>
    <n v="0"/>
    <n v="0"/>
    <e v="#DIV/0!"/>
    <s v="3571388"/>
    <x v="1"/>
    <x v="0"/>
  </r>
  <r>
    <x v="12"/>
    <s v="SLED SW - Romero MT"/>
    <s v="Colorado Springs Utilities"/>
    <x v="33"/>
    <n v="8501979"/>
    <s v="201910740"/>
    <s v="04"/>
    <n v="997.04"/>
    <n v="906.4"/>
    <n v="90.639999999999986"/>
    <n v="9.0909090909090898E-2"/>
    <s v="3569113"/>
    <x v="1"/>
    <x v="0"/>
  </r>
  <r>
    <x v="12"/>
    <s v="SLED SW - Romero MT"/>
    <s v="Colorado Springs Utilities"/>
    <x v="33"/>
    <n v="8501979"/>
    <s v="201910740"/>
    <s v="04"/>
    <n v="5579.32"/>
    <n v="5364.74"/>
    <n v="214.57999999999993"/>
    <n v="3.8459884000200728E-2"/>
    <s v="3569113"/>
    <x v="1"/>
    <x v="0"/>
  </r>
  <r>
    <x v="12"/>
    <s v="SLED SW - Romero MT"/>
    <s v="Colorado Springs Utilities"/>
    <x v="33"/>
    <n v="8501979"/>
    <s v="201910740"/>
    <s v="04"/>
    <n v="893.26"/>
    <n v="858.9"/>
    <n v="34.360000000000014"/>
    <n v="3.8465844211091969E-2"/>
    <s v="3569113"/>
    <x v="1"/>
    <x v="0"/>
  </r>
  <r>
    <x v="12"/>
    <s v="SLED SW - Romero MT"/>
    <s v="Colorado Springs Utilities"/>
    <x v="33"/>
    <n v="8501979"/>
    <s v="201910740"/>
    <s v="04"/>
    <n v="24843.279999999999"/>
    <n v="22584.799999999999"/>
    <n v="2258.4799999999996"/>
    <n v="9.0909090909090898E-2"/>
    <s v="3569113"/>
    <x v="1"/>
    <x v="0"/>
  </r>
  <r>
    <x v="12"/>
    <s v="SLED SW - Romero MT"/>
    <s v="Colorado Springs Utilities"/>
    <x v="33"/>
    <n v="8503954"/>
    <s v="201910741"/>
    <s v="04"/>
    <n v="0"/>
    <n v="0"/>
    <n v="0"/>
    <e v="#DIV/0!"/>
    <s v="3570713"/>
    <x v="1"/>
    <x v="0"/>
  </r>
  <r>
    <x v="12"/>
    <s v="SLED SW - Romero MT"/>
    <s v="Colorado Springs Utilities"/>
    <x v="33"/>
    <n v="8503954"/>
    <s v="201910741"/>
    <s v="04"/>
    <n v="11836.96"/>
    <n v="11381.68"/>
    <n v="455.27999999999884"/>
    <n v="3.8462578229545331E-2"/>
    <s v="3570713"/>
    <x v="1"/>
    <x v="0"/>
  </r>
  <r>
    <x v="12"/>
    <s v="SLED SW - Romero MT"/>
    <s v="Colorado Springs Utilities"/>
    <x v="33"/>
    <n v="8503954"/>
    <s v="201910741"/>
    <s v="04"/>
    <n v="28971.78"/>
    <n v="26337.98"/>
    <n v="2633.7999999999993"/>
    <n v="9.0909153666084694E-2"/>
    <s v="3570713"/>
    <x v="1"/>
    <x v="0"/>
  </r>
  <r>
    <x v="12"/>
    <s v="SLED SW - Romero MT"/>
    <s v="Colorado Springs Utilities"/>
    <x v="33"/>
    <n v="8523214"/>
    <s v="201911199"/>
    <s v="04"/>
    <n v="778604.72"/>
    <n v="716344.05"/>
    <n v="62260.669999999925"/>
    <n v="7.9964413778534416E-2"/>
    <s v="3575791"/>
    <x v="1"/>
    <x v="0"/>
  </r>
  <r>
    <x v="12"/>
    <s v="SLED SW - White AZ"/>
    <s v="TUCSON UNIFIED S.D."/>
    <x v="34"/>
    <n v="8519364"/>
    <s v="12000539"/>
    <s v="04"/>
    <n v="11127.3"/>
    <n v="9742"/>
    <n v="1385.2999999999993"/>
    <n v="0.12449560989638092"/>
    <s v="3574858"/>
    <x v="1"/>
    <x v="0"/>
  </r>
  <r>
    <x v="12"/>
    <s v="SLED SW - White AZ"/>
    <s v="Pima County"/>
    <x v="34"/>
    <n v="8509524"/>
    <s v="19000000000000035744"/>
    <s v="04"/>
    <n v="4571.84"/>
    <n v="4132.24"/>
    <n v="439.60000000000036"/>
    <n v="9.6153846153846229E-2"/>
    <s v="3572174"/>
    <x v="1"/>
    <x v="0"/>
  </r>
  <r>
    <x v="12"/>
    <s v="SLED SW - White AZ"/>
    <s v="Phoenix Elementary SD"/>
    <x v="34"/>
    <n v="8523212"/>
    <s v="2000215"/>
    <s v="04"/>
    <n v="1534.25"/>
    <n v="1459.53"/>
    <n v="74.720000000000027"/>
    <n v="4.8701319863125321E-2"/>
    <s v="3575789"/>
    <x v="1"/>
    <x v="0"/>
  </r>
  <r>
    <x v="12"/>
    <s v="SLED SW - White AZ"/>
    <s v="MARANA UNIFIED SCHOOL DISTRICT"/>
    <x v="34"/>
    <n v="8508340"/>
    <s v="2000219"/>
    <s v="04"/>
    <n v="22704"/>
    <n v="20640"/>
    <n v="2064"/>
    <n v="9.0909090909090912E-2"/>
    <s v="3571697"/>
    <x v="1"/>
    <x v="0"/>
  </r>
  <r>
    <x v="12"/>
    <s v="SLED SW - White AZ"/>
    <s v="Glendale ESD"/>
    <x v="34"/>
    <n v="8519395"/>
    <s v="300281"/>
    <s v="04"/>
    <n v="6144.5"/>
    <n v="5837.28"/>
    <n v="307.22000000000025"/>
    <n v="4.9999186264138705E-2"/>
    <s v="3574873"/>
    <x v="1"/>
    <x v="0"/>
  </r>
  <r>
    <x v="12"/>
    <s v="SLED SW - White AZ"/>
    <s v="Glendale ESD"/>
    <x v="34"/>
    <n v="8523211"/>
    <s v="300396"/>
    <s v="04"/>
    <n v="27612"/>
    <n v="26231.4"/>
    <n v="1380.5999999999985"/>
    <n v="4.9999999999999947E-2"/>
    <s v="3575788"/>
    <x v="1"/>
    <x v="0"/>
  </r>
  <r>
    <x v="12"/>
    <s v="SLED SW - White AZ"/>
    <s v="UNIVERSITY OF ARIZONA"/>
    <x v="34"/>
    <n v="8519222"/>
    <s v="471275"/>
    <s v="04"/>
    <n v="0"/>
    <n v="5449.2"/>
    <n v="-5449.2"/>
    <e v="#DIV/0!"/>
    <s v="3574765"/>
    <x v="1"/>
    <x v="0"/>
  </r>
  <r>
    <x v="12"/>
    <s v="SLED SW - White AZ"/>
    <s v="UNIVERSITY OF ARIZONA"/>
    <x v="34"/>
    <n v="8519222"/>
    <s v="471275"/>
    <s v="04"/>
    <n v="0"/>
    <n v="1612.98"/>
    <n v="-1612.98"/>
    <e v="#DIV/0!"/>
    <s v="3574765"/>
    <x v="1"/>
    <x v="0"/>
  </r>
  <r>
    <x v="12"/>
    <s v="SLED SW - White AZ"/>
    <s v="Maricopa Community Colleges"/>
    <x v="34"/>
    <n v="8506264"/>
    <s v="4978157"/>
    <s v="04"/>
    <n v="55000"/>
    <n v="51849.82"/>
    <n v="3150.1800000000003"/>
    <n v="5.7276000000000007E-2"/>
    <s v="3571377"/>
    <x v="1"/>
    <x v="0"/>
  </r>
  <r>
    <x v="12"/>
    <s v="SLED SW - White AZ"/>
    <s v="UNIVERSITY OF ARIZONA"/>
    <x v="34"/>
    <n v="8522390"/>
    <s v="514999"/>
    <s v="04"/>
    <n v="2580.6"/>
    <n v="2684.4"/>
    <n v="-103.80000000000018"/>
    <n v="-4.0223203906068428E-2"/>
    <s v="3575522"/>
    <x v="1"/>
    <x v="0"/>
  </r>
  <r>
    <x v="12"/>
    <s v="SLED SW - White AZ"/>
    <s v="Codac Behavioral Health Services"/>
    <x v="34"/>
    <n v="8508333"/>
    <s v="Marcus070119"/>
    <s v="04"/>
    <n v="3778.5"/>
    <n v="3435"/>
    <n v="343.5"/>
    <n v="9.0909090909090912E-2"/>
    <s v="3571694"/>
    <x v="1"/>
    <x v="0"/>
  </r>
  <r>
    <x v="12"/>
    <s v="SLED SW - White AZ"/>
    <s v="New Mexico State University"/>
    <x v="34"/>
    <n v="8497684"/>
    <s v="Montoya062519"/>
    <s v="04"/>
    <n v="774"/>
    <n v="670.8"/>
    <n v="103.20000000000005"/>
    <n v="0.13333333333333339"/>
    <s v="3568254"/>
    <x v="1"/>
    <x v="0"/>
  </r>
  <r>
    <x v="12"/>
    <s v="SLED SW - White AZ"/>
    <s v="Northern Arizona University"/>
    <x v="34"/>
    <n v="8508399"/>
    <s v="NAUBU-2000096150"/>
    <s v="04"/>
    <n v="173600"/>
    <n v="156240"/>
    <n v="17360"/>
    <n v="0.1"/>
    <s v="3571769"/>
    <x v="1"/>
    <x v="0"/>
  </r>
  <r>
    <x v="12"/>
    <s v="SLED SW - White AZ"/>
    <s v="Flagstaff Unified School District 1"/>
    <x v="34"/>
    <n v="8433337"/>
    <s v="P193057"/>
    <s v="04"/>
    <n v="130167.21"/>
    <n v="111118.44"/>
    <n v="19048.770000000004"/>
    <n v="0.14634077199626544"/>
    <s v="3552954"/>
    <x v="1"/>
    <x v="0"/>
  </r>
  <r>
    <x v="12"/>
    <s v="SLED SW - White AZ"/>
    <s v="Flagstaff Unified School District 1"/>
    <x v="34"/>
    <n v="8520274"/>
    <s v="P200467"/>
    <s v="04"/>
    <n v="10014.9"/>
    <n v="7409.52"/>
    <n v="2605.3799999999992"/>
    <n v="0.26015037593984958"/>
    <s v="3575171"/>
    <x v="1"/>
    <x v="0"/>
  </r>
  <r>
    <x v="0"/>
    <s v="Federal Air Force - Barnes"/>
    <s v="SMS Data products Group, Inc."/>
    <x v="0"/>
    <n v="8138182"/>
    <s v="023148"/>
    <s v="04"/>
    <n v="15600"/>
    <n v="15210"/>
    <n v="390"/>
    <n v="2.5000000000000001E-2"/>
    <s v="3460350"/>
    <x v="2"/>
    <x v="0"/>
  </r>
  <r>
    <x v="0"/>
    <s v="Federal Air Force - Barnes"/>
    <s v="Hanscom Air Force Base"/>
    <x v="0"/>
    <n v="8510814"/>
    <s v="CC230908"/>
    <s v="04"/>
    <n v="14522"/>
    <n v="12688.8"/>
    <n v="1833.2000000000007"/>
    <n v="0.1262360556397191"/>
    <s v="3572382"/>
    <x v="2"/>
    <x v="0"/>
  </r>
  <r>
    <x v="0"/>
    <s v="Federal Air Force - Barnes"/>
    <s v="Maxwell Air Force Base"/>
    <x v="0"/>
    <n v="8505506"/>
    <s v="FA330019FA022"/>
    <s v="04"/>
    <n v="49316"/>
    <n v="46158.75"/>
    <n v="3157.25"/>
    <n v="6.4020804607024084E-2"/>
    <s v="3571071"/>
    <x v="2"/>
    <x v="0"/>
  </r>
  <r>
    <x v="0"/>
    <s v="Federal Air Force - Barnes"/>
    <s v="Hanscom Air Force Base"/>
    <x v="0"/>
    <n v="8217944"/>
    <s v="FA8726-19-F-0002"/>
    <s v="04"/>
    <n v="6309369.6299999999"/>
    <n v="5991803.8499999996"/>
    <n v="317565.78000000026"/>
    <n v="5.0332410149189544E-2"/>
    <s v="3484234"/>
    <x v="2"/>
    <x v="0"/>
  </r>
  <r>
    <x v="0"/>
    <s v="Federal Air Force - Barnes"/>
    <s v="Hanscom Air Force Base"/>
    <x v="0"/>
    <n v="8217944"/>
    <s v="FA8726-19-F-0002"/>
    <s v="04"/>
    <n v="2474262.6"/>
    <n v="2349727"/>
    <n v="124535.60000000009"/>
    <n v="5.0332410149189537E-2"/>
    <s v="3484234"/>
    <x v="2"/>
    <x v="0"/>
  </r>
  <r>
    <x v="0"/>
    <s v="Federal Air Force - Barnes"/>
    <s v="Hanscom Air Force Base"/>
    <x v="0"/>
    <n v="8096998"/>
    <s v="FA872618F0098"/>
    <s v="04"/>
    <n v="14666.95"/>
    <n v="13580.56"/>
    <n v="1086.3900000000012"/>
    <n v="7.4070614544946373E-2"/>
    <s v="3439372"/>
    <x v="2"/>
    <x v="0"/>
  </r>
  <r>
    <x v="0"/>
    <s v="Federal Air Force - Barnes"/>
    <s v="Hanscom Air Force Base"/>
    <x v="0"/>
    <n v="8217944"/>
    <s v="FA8726-19-F-0002"/>
    <s v="04"/>
    <n v="8659919.0999999996"/>
    <n v="8224044.5"/>
    <n v="435874.59999999963"/>
    <n v="5.033241014918946E-2"/>
    <s v="3484234"/>
    <x v="2"/>
    <x v="0"/>
  </r>
  <r>
    <x v="0"/>
    <s v="Federal Air Force - House"/>
    <s v="Offutt Air Force Base"/>
    <x v="1"/>
    <n v="8510502"/>
    <s v="FA460019PA021"/>
    <s v="04"/>
    <n v="0"/>
    <n v="184732.5"/>
    <n v="-184732.5"/>
    <e v="#DIV/0!"/>
    <s v="3572284"/>
    <x v="2"/>
    <x v="0"/>
  </r>
  <r>
    <x v="0"/>
    <s v="Federal Air Force - Nash"/>
    <s v="Mountain Home Air Force Base"/>
    <x v="3"/>
    <n v="8518888"/>
    <s v="CC5003619"/>
    <s v="04"/>
    <n v="287.10000000000002"/>
    <n v="261"/>
    <n v="26.100000000000023"/>
    <n v="9.0909090909090981E-2"/>
    <s v="3574733"/>
    <x v="2"/>
    <x v="0"/>
  </r>
  <r>
    <x v="0"/>
    <s v="Federal Air Force - Nash"/>
    <s v="Luke Air Force Base"/>
    <x v="3"/>
    <n v="8514708"/>
    <s v="FA488719FA116"/>
    <s v="04"/>
    <n v="10062"/>
    <n v="7997.6"/>
    <n v="2064.3999999999996"/>
    <n v="0.20516795865633072"/>
    <s v="3574215"/>
    <x v="2"/>
    <x v="0"/>
  </r>
  <r>
    <x v="0"/>
    <s v="Federal Air Force - Nash Boeing"/>
    <s v="Boeing"/>
    <x v="3"/>
    <n v="8518934"/>
    <s v="1763570"/>
    <s v="40"/>
    <n v="32588.6"/>
    <n v="28872.02"/>
    <n v="3716.5799999999981"/>
    <n v="0.11404540237997331"/>
    <s v="3574738"/>
    <x v="2"/>
    <x v="0"/>
  </r>
  <r>
    <x v="0"/>
    <s v="Federal Air Force - Pelache"/>
    <s v="Lackland Air Force Base"/>
    <x v="4"/>
    <n v="6665907"/>
    <s v="FA8307-16-F-0066"/>
    <s v="04"/>
    <n v="24750"/>
    <n v="22500"/>
    <n v="2250"/>
    <n v="9.0909090909090912E-2"/>
    <s v="2954902"/>
    <x v="2"/>
    <x v="0"/>
  </r>
  <r>
    <x v="0"/>
    <s v="Federal Air Force - Pelache"/>
    <s v="Air Force Research Lab"/>
    <x v="4"/>
    <n v="7320676"/>
    <s v="FA875117FA205"/>
    <s v="04"/>
    <n v="128208.71"/>
    <n v="118712.11"/>
    <n v="9496.6000000000058"/>
    <n v="7.4071410592930903E-2"/>
    <s v="3179232"/>
    <x v="2"/>
    <x v="0"/>
  </r>
  <r>
    <x v="0"/>
    <s v="Federal Air Force - Pelache"/>
    <s v="Technica Corporation"/>
    <x v="4"/>
    <n v="8456479"/>
    <s v="TECO28362A"/>
    <s v="04"/>
    <n v="814027.68"/>
    <n v="679714.52"/>
    <n v="134313.16000000003"/>
    <n v="0.16499827131185518"/>
    <s v="3558046"/>
    <x v="2"/>
    <x v="0"/>
  </r>
  <r>
    <x v="0"/>
    <s v="Federal Air Force - Pelache"/>
    <s v="Technica Corporation"/>
    <x v="4"/>
    <n v="8456527"/>
    <s v="TECO28362A"/>
    <s v="04"/>
    <n v="665160.6"/>
    <n v="588635.99"/>
    <n v="76524.609999999986"/>
    <n v="0.11504681726488308"/>
    <s v="3558047"/>
    <x v="2"/>
    <x v="0"/>
  </r>
  <r>
    <x v="0"/>
    <s v="Federal Air Force - Pelache"/>
    <s v="Technica Corporation"/>
    <x v="4"/>
    <n v="8456527"/>
    <s v="TECO28362A"/>
    <s v="04"/>
    <n v="709823.07"/>
    <n v="628162.17000000004"/>
    <n v="81660.899999999907"/>
    <n v="0.11504402075858131"/>
    <s v="3558314"/>
    <x v="2"/>
    <x v="0"/>
  </r>
  <r>
    <x v="0"/>
    <s v="Federal Air Force - Pinon"/>
    <s v="MidAtlantic Broadband Hospitality Services"/>
    <x v="5"/>
    <n v="8501890"/>
    <s v="262701"/>
    <s v="04"/>
    <n v="14040"/>
    <n v="10400"/>
    <n v="3640"/>
    <n v="0.25925925925925924"/>
    <s v="3570984"/>
    <x v="2"/>
    <x v="0"/>
  </r>
  <r>
    <x v="0"/>
    <s v="Federal Air Force - Pinon"/>
    <s v="MidAtlantic Broadband Hospitality Services"/>
    <x v="5"/>
    <n v="8501870"/>
    <s v="265701"/>
    <s v="04"/>
    <n v="14040"/>
    <n v="10400"/>
    <n v="3640"/>
    <n v="0.25925925925925924"/>
    <s v="3570993"/>
    <x v="2"/>
    <x v="0"/>
  </r>
  <r>
    <x v="0"/>
    <s v="Federal Air Force - Pinon"/>
    <s v="MidAtlantic Broadband Hospitality Services"/>
    <x v="5"/>
    <n v="8501895"/>
    <s v="266001"/>
    <s v="04"/>
    <n v="14040.06"/>
    <n v="10400"/>
    <n v="3640.0599999999995"/>
    <n v="0.25926242480445238"/>
    <s v="3570985"/>
    <x v="2"/>
    <x v="0"/>
  </r>
  <r>
    <x v="0"/>
    <s v="Federal Air Force - Pinon"/>
    <s v="Air Force Weather Agency"/>
    <x v="5"/>
    <n v="7731881"/>
    <s v="7500160552"/>
    <s v="04"/>
    <n v="17996.25"/>
    <n v="15416.25"/>
    <n v="2580"/>
    <n v="0.14336320066680558"/>
    <s v="3312103"/>
    <x v="2"/>
    <x v="0"/>
  </r>
  <r>
    <x v="0"/>
    <s v="Federal Air Force - Pinon"/>
    <s v="Tinker Air Force Base"/>
    <x v="5"/>
    <n v="8514033"/>
    <s v="CC228783"/>
    <s v="04"/>
    <n v="1425"/>
    <n v="1250"/>
    <n v="175"/>
    <n v="0.12280701754385964"/>
    <s v="3573978"/>
    <x v="2"/>
    <x v="0"/>
  </r>
  <r>
    <x v="0"/>
    <s v="Federal Air Force - Pinon"/>
    <s v="Wright Patterson Air Force Base"/>
    <x v="5"/>
    <n v="8514484"/>
    <s v="CC229197"/>
    <s v="04"/>
    <n v="7050.2"/>
    <n v="6077.76"/>
    <n v="972.4399999999996"/>
    <n v="0.13793083884145124"/>
    <s v="3574138"/>
    <x v="2"/>
    <x v="0"/>
  </r>
  <r>
    <x v="0"/>
    <s v="Federal Air Force - Pinon"/>
    <s v="Wright Patterson Air Force Base"/>
    <x v="5"/>
    <n v="8514484"/>
    <s v="CC229197"/>
    <s v="04"/>
    <n v="870"/>
    <n v="750"/>
    <n v="120"/>
    <n v="0.13793103448275862"/>
    <s v="3574138"/>
    <x v="2"/>
    <x v="0"/>
  </r>
  <r>
    <x v="0"/>
    <s v="Federal Air Force - Pinon"/>
    <s v="Tinker Air Force Base"/>
    <x v="5"/>
    <n v="8513955"/>
    <s v="CC230070"/>
    <s v="04"/>
    <n v="8700"/>
    <n v="7500"/>
    <n v="1200"/>
    <n v="0.13793103448275862"/>
    <s v="3573965"/>
    <x v="2"/>
    <x v="0"/>
  </r>
  <r>
    <x v="0"/>
    <s v="Federal Air Force - Pinon"/>
    <s v="Edwards Air Force Base"/>
    <x v="5"/>
    <n v="8475402"/>
    <s v="FA930119FA068"/>
    <s v="04"/>
    <n v="0"/>
    <n v="0"/>
    <n v="0"/>
    <e v="#DIV/0!"/>
    <s v="3562674"/>
    <x v="2"/>
    <x v="0"/>
  </r>
  <r>
    <x v="0"/>
    <s v="Federal Air Force - Pinon"/>
    <s v="Edwards Air Force Base"/>
    <x v="5"/>
    <n v="8475402"/>
    <s v="FA930119FA068"/>
    <s v="04"/>
    <n v="4123.6000000000004"/>
    <n v="3806.4"/>
    <n v="317.20000000000027"/>
    <n v="7.6923076923076983E-2"/>
    <s v="3562674"/>
    <x v="2"/>
    <x v="0"/>
  </r>
  <r>
    <x v="0"/>
    <s v="Federal Air Force - Pinon"/>
    <s v="Edwards Air Force Base"/>
    <x v="5"/>
    <n v="8475402"/>
    <s v="FA930119FA068"/>
    <s v="04"/>
    <n v="0"/>
    <n v="0"/>
    <n v="0"/>
    <e v="#DIV/0!"/>
    <s v="3562674"/>
    <x v="2"/>
    <x v="0"/>
  </r>
  <r>
    <x v="0"/>
    <s v="Federal Air Force - Pinon"/>
    <s v="Edwards Air Force Base"/>
    <x v="5"/>
    <n v="8475402"/>
    <s v="FA930119FA068"/>
    <s v="04"/>
    <n v="315392"/>
    <n v="281600"/>
    <n v="33792"/>
    <n v="0.10714285714285714"/>
    <s v="3562674"/>
    <x v="2"/>
    <x v="0"/>
  </r>
  <r>
    <x v="0"/>
    <s v="Federal Air Force - Pinon"/>
    <s v="Tinker Air Force Base"/>
    <x v="5"/>
    <n v="8514041"/>
    <s v="CC230805"/>
    <s v="04"/>
    <n v="2559.3000000000002"/>
    <n v="2245"/>
    <n v="314.30000000000018"/>
    <n v="0.12280701754385971"/>
    <s v="3573997"/>
    <x v="2"/>
    <x v="0"/>
  </r>
  <r>
    <x v="0"/>
    <s v="Federal Air Force - Pinon"/>
    <s v="Tinker Air Force Base"/>
    <x v="5"/>
    <n v="8513961"/>
    <s v="CC231578"/>
    <s v="04"/>
    <n v="148.77000000000001"/>
    <n v="120.06"/>
    <n v="28.710000000000008"/>
    <n v="0.19298245614035092"/>
    <s v="3573971"/>
    <x v="2"/>
    <x v="0"/>
  </r>
  <r>
    <x v="0"/>
    <s v="Federal Air Force - Pinon"/>
    <s v="Scott Air Force Base"/>
    <x v="5"/>
    <n v="8499106"/>
    <s v="CC4947617"/>
    <s v="04"/>
    <n v="1392"/>
    <n v="1119.3"/>
    <n v="272.70000000000005"/>
    <n v="0.19590517241379313"/>
    <s v="3568550"/>
    <x v="2"/>
    <x v="0"/>
  </r>
  <r>
    <x v="0"/>
    <s v="Federal Air Force - Pinon"/>
    <s v="Scott Air Force Base"/>
    <x v="5"/>
    <n v="8511607"/>
    <s v="CC4971093"/>
    <s v="04"/>
    <n v="1117.5999999999999"/>
    <n v="833.12"/>
    <n v="284.4799999999999"/>
    <n v="0.25454545454545446"/>
    <s v="3573405"/>
    <x v="2"/>
    <x v="0"/>
  </r>
  <r>
    <x v="0"/>
    <s v="Federal Air Force - Pinon"/>
    <s v="Tinker Air Force Base"/>
    <x v="5"/>
    <n v="8500967"/>
    <s v="FA813619FA047"/>
    <s v="04"/>
    <n v="131525.31"/>
    <n v="119001.51"/>
    <n v="12523.800000000003"/>
    <n v="9.5219695737649296E-2"/>
    <s v="3568811"/>
    <x v="2"/>
    <x v="0"/>
  </r>
  <r>
    <x v="0"/>
    <s v="Federal Air Force - Pinon"/>
    <s v="Edwards Air Force Base"/>
    <x v="5"/>
    <n v="8514685"/>
    <s v="FA9300-19-F-3804"/>
    <s v="04"/>
    <n v="35910"/>
    <n v="31500"/>
    <n v="4410"/>
    <n v="0.12280701754385964"/>
    <s v="3574192"/>
    <x v="2"/>
    <x v="0"/>
  </r>
  <r>
    <x v="0"/>
    <s v="Federal Air Force - Pinon"/>
    <s v="Edwards Air Force Base"/>
    <x v="5"/>
    <n v="8475402"/>
    <s v="FA930119FA068"/>
    <s v="04"/>
    <n v="768788.25"/>
    <n v="674486.4"/>
    <n v="94301.849999999977"/>
    <n v="0.12266296994003222"/>
    <s v="3562674"/>
    <x v="2"/>
    <x v="0"/>
  </r>
  <r>
    <x v="0"/>
    <s v="Federal Air Force - Romero"/>
    <s v="The Boeing Company"/>
    <x v="6"/>
    <n v="8495380"/>
    <s v="1754290"/>
    <s v="04"/>
    <n v="15798.24"/>
    <n v="15412.92"/>
    <n v="385.31999999999971"/>
    <n v="2.4390058639443362E-2"/>
    <s v="3567834"/>
    <x v="2"/>
    <x v="0"/>
  </r>
  <r>
    <x v="0"/>
    <s v="Federal Air Force - Romero"/>
    <s v="The Boeing Company"/>
    <x v="6"/>
    <n v="8495380"/>
    <s v="1754290"/>
    <s v="04"/>
    <n v="14048.1"/>
    <n v="13705.4"/>
    <n v="342.70000000000073"/>
    <n v="2.4394758009980047E-2"/>
    <s v="3567834"/>
    <x v="2"/>
    <x v="0"/>
  </r>
  <r>
    <x v="0"/>
    <s v="Federal Air Force - Romero"/>
    <s v="Kadena AB"/>
    <x v="6"/>
    <n v="8497651"/>
    <s v="CC369265"/>
    <s v="40"/>
    <n v="4992.75"/>
    <n v="4866.75"/>
    <n v="126"/>
    <n v="2.5236593059936908E-2"/>
    <s v="3568291"/>
    <x v="2"/>
    <x v="0"/>
  </r>
  <r>
    <x v="0"/>
    <s v="Federal Air Force - Romero"/>
    <s v="Kadena AB"/>
    <x v="6"/>
    <n v="8497651"/>
    <s v="CC369265"/>
    <s v="40"/>
    <n v="4060.98"/>
    <n v="3958.5"/>
    <n v="102.48000000000002"/>
    <n v="2.5235288033922852E-2"/>
    <s v="3568268"/>
    <x v="2"/>
    <x v="0"/>
  </r>
  <r>
    <x v="0"/>
    <s v="Federal Air Force - Romero"/>
    <s v="Yokota Air Force Base"/>
    <x v="6"/>
    <n v="8479173"/>
    <s v="CC4966193.3"/>
    <s v="40"/>
    <n v="24.47"/>
    <n v="22.33"/>
    <n v="2.1400000000000006"/>
    <n v="8.7454025337147551E-2"/>
    <s v="3564048"/>
    <x v="2"/>
    <x v="0"/>
  </r>
  <r>
    <x v="0"/>
    <s v="Federal Air Force - Romero"/>
    <s v="Yokota Air Force Base"/>
    <x v="6"/>
    <n v="8471375"/>
    <s v="FA520919FA068"/>
    <s v="40"/>
    <n v="2344.34"/>
    <n v="2285.1999999999998"/>
    <n v="59.140000000000327"/>
    <n v="2.5226716261293296E-2"/>
    <s v="3561869"/>
    <x v="2"/>
    <x v="0"/>
  </r>
  <r>
    <x v="0"/>
    <s v="Federal Air Force - Romero"/>
    <s v="Yokota Air Force Base"/>
    <x v="6"/>
    <n v="8471375"/>
    <s v="FA520919FA068"/>
    <s v="40"/>
    <n v="10148.68"/>
    <n v="10074.86"/>
    <n v="73.819999999999709"/>
    <n v="7.2738523630659071E-3"/>
    <s v="3561866"/>
    <x v="2"/>
    <x v="0"/>
  </r>
  <r>
    <x v="0"/>
    <s v="Federal Airforce - King"/>
    <s v="Eglin Air Force Base"/>
    <x v="7"/>
    <n v="8459601"/>
    <s v="CC229710"/>
    <s v="04"/>
    <n v="1117.2"/>
    <n v="997.5"/>
    <n v="119.70000000000005"/>
    <n v="0.10714285714285718"/>
    <s v="3558665"/>
    <x v="2"/>
    <x v="0"/>
  </r>
  <r>
    <x v="0"/>
    <s v="Federal Airforce - King"/>
    <s v="Eglin Air Force Base"/>
    <x v="7"/>
    <n v="8505019"/>
    <s v="CC230609"/>
    <s v="04"/>
    <n v="10820.34"/>
    <n v="9899.4599999999991"/>
    <n v="920.88000000000102"/>
    <n v="8.5106382978723499E-2"/>
    <s v="3570914"/>
    <x v="2"/>
    <x v="0"/>
  </r>
  <r>
    <x v="0"/>
    <s v="Federal Airforce - King"/>
    <s v="Eglin Air Force Base"/>
    <x v="7"/>
    <n v="8505018"/>
    <s v="CC231735"/>
    <s v="04"/>
    <n v="11278.28"/>
    <n v="10297.56"/>
    <n v="980.72000000000116"/>
    <n v="8.695652173913053E-2"/>
    <s v="3570912"/>
    <x v="2"/>
    <x v="0"/>
  </r>
  <r>
    <x v="0"/>
    <s v="Federal Airforce - King"/>
    <s v="Eglin Air Force Base"/>
    <x v="7"/>
    <n v="8500962"/>
    <s v="CC233178"/>
    <s v="04"/>
    <n v="7443.18"/>
    <n v="6809.72"/>
    <n v="633.46"/>
    <n v="8.5106097125153504E-2"/>
    <s v="3568808"/>
    <x v="2"/>
    <x v="0"/>
  </r>
  <r>
    <x v="0"/>
    <s v="Federal Airforce - King"/>
    <s v="Eglin Air Force Base"/>
    <x v="7"/>
    <n v="8490411"/>
    <s v="FA282319FA251"/>
    <s v="04"/>
    <n v="19600"/>
    <n v="17500"/>
    <n v="2100"/>
    <n v="0.10714285714285714"/>
    <s v="3566701"/>
    <x v="2"/>
    <x v="0"/>
  </r>
  <r>
    <x v="5"/>
    <s v="Federal Asia Pac DOD - Stuckey"/>
    <s v="Joint Base Pearl Harbor-Hickam"/>
    <x v="29"/>
    <n v="8009600"/>
    <s v="FA521518F8113"/>
    <s v="04"/>
    <n v="16518.8"/>
    <n v="15732.25"/>
    <n v="786.54999999999927"/>
    <n v="4.7615444221129823E-2"/>
    <s v="3408189"/>
    <x v="2"/>
    <x v="0"/>
  </r>
  <r>
    <x v="2"/>
    <s v="Federal DISA - Houser"/>
    <s v="Defense Information Systems Agency"/>
    <x v="9"/>
    <n v="8508475"/>
    <s v="HC102819F0684"/>
    <s v="04"/>
    <n v="943017.92"/>
    <n v="791185.6"/>
    <n v="151832.32000000007"/>
    <n v="0.16100682370914018"/>
    <s v="3571781"/>
    <x v="2"/>
    <x v="0"/>
  </r>
  <r>
    <x v="3"/>
    <s v="Federal DISA ESSII"/>
    <s v="Defense Information Systems Agency"/>
    <x v="10"/>
    <n v="8146473"/>
    <s v="E15-04-0021"/>
    <s v="04"/>
    <n v="0"/>
    <n v="0"/>
    <n v="0"/>
    <e v="#DIV/0!"/>
    <s v="3461877"/>
    <x v="2"/>
    <x v="0"/>
  </r>
  <r>
    <x v="3"/>
    <s v="Federal DISA ESSII"/>
    <s v="Defense Information Systems Agency"/>
    <x v="10"/>
    <n v="7857602"/>
    <s v="SRM sustainment"/>
    <s v="04"/>
    <n v="0"/>
    <n v="0"/>
    <n v="0"/>
    <e v="#DIV/0!"/>
    <s v="3343739"/>
    <x v="2"/>
    <x v="0"/>
  </r>
  <r>
    <x v="5"/>
    <s v="Federal Hawaii - Morales"/>
    <s v="PUNAHOU SCHOOL"/>
    <x v="13"/>
    <n v="8098057"/>
    <s v="IT05378"/>
    <s v="04"/>
    <n v="268.08"/>
    <n v="254.68"/>
    <n v="13.399999999999977"/>
    <n v="4.9985079080871297E-2"/>
    <s v="-"/>
    <x v="2"/>
    <x v="0"/>
  </r>
  <r>
    <x v="5"/>
    <s v="Federal Hawaii - Morales"/>
    <s v="Hawaii Health Systems Corporation"/>
    <x v="13"/>
    <n v="8518895"/>
    <s v="PO3033878"/>
    <s v="04"/>
    <n v="38376"/>
    <n v="31980"/>
    <n v="6396"/>
    <n v="0.16666666666666666"/>
    <s v="3575232"/>
    <x v="2"/>
    <x v="0"/>
  </r>
  <r>
    <x v="5"/>
    <s v="Federal Hawaii - Watson"/>
    <s v="HMSA (Hawaii Medical Service Association)"/>
    <x v="14"/>
    <n v="8011333"/>
    <s v="FA-10898"/>
    <s v="04"/>
    <n v="39000"/>
    <n v="33600"/>
    <n v="5400"/>
    <n v="0.13846153846153847"/>
    <s v="3408525"/>
    <x v="2"/>
    <x v="0"/>
  </r>
  <r>
    <x v="5"/>
    <s v="Federal Hawaii - Watson"/>
    <s v="HMSA (Hawaii Medical Service Association)"/>
    <x v="14"/>
    <n v="8230578"/>
    <s v="FA-10898"/>
    <s v="04"/>
    <n v="1851.34"/>
    <n v="1595"/>
    <n v="256.33999999999992"/>
    <n v="0.13846187086110598"/>
    <s v="3488436"/>
    <x v="2"/>
    <x v="0"/>
  </r>
  <r>
    <x v="6"/>
    <s v="Federal Marines - East - Everhart"/>
    <s v="ADS, Inc."/>
    <x v="15"/>
    <n v="8476278"/>
    <s v="1030059"/>
    <s v="04"/>
    <n v="137956"/>
    <n v="132650"/>
    <n v="5306"/>
    <n v="3.8461538461538464E-2"/>
    <s v="3563048"/>
    <x v="2"/>
    <x v="0"/>
  </r>
  <r>
    <x v="6"/>
    <s v="Federal Marines - East - Everhart"/>
    <s v="ADS, Inc."/>
    <x v="15"/>
    <n v="8476278"/>
    <s v="1030059"/>
    <s v="40"/>
    <n v="57408"/>
    <n v="55200"/>
    <n v="2208"/>
    <n v="3.8461538461538464E-2"/>
    <s v="3563047"/>
    <x v="2"/>
    <x v="0"/>
  </r>
  <r>
    <x v="6"/>
    <s v="Federal Marines - East - Everhart"/>
    <s v="ADS, Inc."/>
    <x v="15"/>
    <n v="8476278"/>
    <s v="1030059"/>
    <s v="40"/>
    <n v="28814.38"/>
    <n v="28537.3"/>
    <n v="277.08000000000175"/>
    <n v="9.6160319951358215E-3"/>
    <s v="3563050"/>
    <x v="2"/>
    <x v="0"/>
  </r>
  <r>
    <x v="6"/>
    <s v="Federal Marines - East - Everhart"/>
    <s v="ADS, Inc."/>
    <x v="15"/>
    <n v="8476278"/>
    <s v="1030059"/>
    <s v="40"/>
    <n v="1180973.1200000001"/>
    <n v="1015339.52"/>
    <n v="165633.60000000009"/>
    <n v="0.14025179506202484"/>
    <s v="3563045"/>
    <x v="2"/>
    <x v="0"/>
  </r>
  <r>
    <x v="6"/>
    <s v="Federal Marines - East - Everhart"/>
    <s v="ADS, Inc."/>
    <x v="15"/>
    <n v="8476278"/>
    <s v="1030059"/>
    <s v="40"/>
    <n v="17471.16"/>
    <n v="16177"/>
    <n v="1294.1599999999999"/>
    <n v="7.407407407407407E-2"/>
    <s v="3563049"/>
    <x v="2"/>
    <x v="0"/>
  </r>
  <r>
    <x v="6"/>
    <s v="Federal Marines - East - Everhart"/>
    <s v="ADS, Inc."/>
    <x v="15"/>
    <n v="8479202"/>
    <s v="1030059"/>
    <s v="40"/>
    <n v="544129.68000000005"/>
    <n v="502667.28"/>
    <n v="41462.400000000023"/>
    <n v="7.619948244690497E-2"/>
    <s v="3564505"/>
    <x v="2"/>
    <x v="0"/>
  </r>
  <r>
    <x v="6"/>
    <s v="Federal Marines - East - Everhart"/>
    <s v="ADS, Inc."/>
    <x v="15"/>
    <n v="8479202"/>
    <s v="1030059"/>
    <s v="40"/>
    <n v="32798.32"/>
    <n v="31296.14"/>
    <n v="1502.1800000000003"/>
    <n v="4.5800516611826471E-2"/>
    <s v="3564508"/>
    <x v="2"/>
    <x v="0"/>
  </r>
  <r>
    <x v="6"/>
    <s v="Federal Marines - East - Everhart"/>
    <s v="ADS, Inc."/>
    <x v="15"/>
    <n v="8486535"/>
    <s v="1031191"/>
    <s v="40"/>
    <n v="10250.780000000001"/>
    <n v="9858.43"/>
    <n v="392.35000000000036"/>
    <n v="3.827513613598188E-2"/>
    <s v="3566011"/>
    <x v="2"/>
    <x v="0"/>
  </r>
  <r>
    <x v="6"/>
    <s v="Federal Marines - East - Everhart"/>
    <s v="ADS, Inc."/>
    <x v="15"/>
    <n v="8486535"/>
    <s v="1031191"/>
    <s v="40"/>
    <n v="1215065.78"/>
    <n v="1162853.06"/>
    <n v="52212.719999999972"/>
    <n v="4.2971105646642416E-2"/>
    <s v="3566010"/>
    <x v="2"/>
    <x v="0"/>
  </r>
  <r>
    <x v="6"/>
    <s v="Federal Marines - East - Everhart"/>
    <s v="ADS, Inc."/>
    <x v="15"/>
    <n v="8486535"/>
    <s v="1031191"/>
    <s v="40"/>
    <n v="781.04"/>
    <n v="751"/>
    <n v="30.039999999999964"/>
    <n v="3.8461538461538415E-2"/>
    <s v="3566014"/>
    <x v="2"/>
    <x v="0"/>
  </r>
  <r>
    <x v="6"/>
    <s v="Federal Marines - East - Everhart"/>
    <s v="ADS, Inc."/>
    <x v="15"/>
    <n v="8520891"/>
    <s v="1034348"/>
    <s v="40"/>
    <n v="902.26"/>
    <n v="835.44"/>
    <n v="66.819999999999936"/>
    <n v="7.405847538403558E-2"/>
    <s v="3575454"/>
    <x v="2"/>
    <x v="0"/>
  </r>
  <r>
    <x v="6"/>
    <s v="Federal Marines - East - Everhart"/>
    <s v="ADS, Inc."/>
    <x v="15"/>
    <n v="8520891"/>
    <s v="1034348"/>
    <s v="40"/>
    <n v="810.92"/>
    <n v="750.85"/>
    <n v="60.069999999999936"/>
    <n v="7.4076357717160687E-2"/>
    <s v="3575453"/>
    <x v="2"/>
    <x v="0"/>
  </r>
  <r>
    <x v="6"/>
    <s v="Federal Marines - East - Everhart"/>
    <s v="ADS, Inc."/>
    <x v="15"/>
    <n v="8520891"/>
    <s v="1034348"/>
    <s v="40"/>
    <n v="25066.58"/>
    <n v="24574.6"/>
    <n v="491.9800000000032"/>
    <n v="1.9626929561192757E-2"/>
    <s v="3575451"/>
    <x v="2"/>
    <x v="0"/>
  </r>
  <r>
    <x v="6"/>
    <s v="Federal Marines - East - Everhart"/>
    <s v="ADS, Inc."/>
    <x v="15"/>
    <n v="8520900"/>
    <s v="1034348"/>
    <s v="40"/>
    <n v="4517.3100000000004"/>
    <n v="4065.67"/>
    <n v="451.64000000000033"/>
    <n v="9.9979855267847528E-2"/>
    <s v="3575455"/>
    <x v="2"/>
    <x v="0"/>
  </r>
  <r>
    <x v="6"/>
    <s v="Federal Marines - East - Everhart"/>
    <s v="ADS, Inc."/>
    <x v="15"/>
    <n v="8520900"/>
    <s v="1034348"/>
    <s v="40"/>
    <n v="37386.239999999998"/>
    <n v="35948.400000000001"/>
    <n v="1437.8399999999965"/>
    <n v="3.8459069433031956E-2"/>
    <s v="3575456"/>
    <x v="2"/>
    <x v="0"/>
  </r>
  <r>
    <x v="6"/>
    <s v="Federal Marines - East - Everhart"/>
    <s v="ADS, Inc."/>
    <x v="15"/>
    <n v="8520903"/>
    <s v="1034348"/>
    <s v="04"/>
    <n v="42339"/>
    <n v="38490"/>
    <n v="3849"/>
    <n v="9.0909090909090912E-2"/>
    <s v="3575442"/>
    <x v="2"/>
    <x v="0"/>
  </r>
  <r>
    <x v="6"/>
    <s v="Federal Marines - East - Everhart"/>
    <s v="ADS, Inc."/>
    <x v="15"/>
    <n v="8520903"/>
    <s v="1034348"/>
    <s v="40"/>
    <n v="4865.5200000000004"/>
    <n v="4505.1000000000004"/>
    <n v="360.42000000000007"/>
    <n v="7.4076357717160771E-2"/>
    <s v="3575441"/>
    <x v="2"/>
    <x v="0"/>
  </r>
  <r>
    <x v="6"/>
    <s v="Federal Marines - East - Everhart"/>
    <s v="ADS, Inc."/>
    <x v="15"/>
    <n v="8520903"/>
    <s v="1034348"/>
    <s v="40"/>
    <n v="145444.92000000001"/>
    <n v="142590.12"/>
    <n v="2854.8000000000175"/>
    <n v="1.9628048886135157E-2"/>
    <s v="3575438"/>
    <x v="2"/>
    <x v="0"/>
  </r>
  <r>
    <x v="6"/>
    <s v="Federal Marines - East - Everhart"/>
    <s v="ADS, Inc."/>
    <x v="15"/>
    <n v="8520903"/>
    <s v="1034348"/>
    <s v="40"/>
    <n v="1886.01"/>
    <n v="1746.33"/>
    <n v="139.68000000000006"/>
    <n v="7.4061113143620697E-2"/>
    <s v="3575439"/>
    <x v="2"/>
    <x v="0"/>
  </r>
  <r>
    <x v="7"/>
    <s v="Federal MDA - Smith"/>
    <s v="Network Management Resources, Inc."/>
    <x v="16"/>
    <n v="8399304"/>
    <s v="2434752"/>
    <s v="04"/>
    <n v="2535.52"/>
    <n v="2392"/>
    <n v="143.51999999999998"/>
    <n v="5.6603773584905655E-2"/>
    <s v="3553336"/>
    <x v="2"/>
    <x v="0"/>
  </r>
  <r>
    <x v="7"/>
    <s v="Federal MDA - Smith"/>
    <s v="Northrop Grumman"/>
    <x v="16"/>
    <n v="8486743"/>
    <s v="7000377942"/>
    <s v="04"/>
    <n v="3360"/>
    <n v="3000"/>
    <n v="360"/>
    <n v="0.10714285714285714"/>
    <s v="3566039"/>
    <x v="2"/>
    <x v="0"/>
  </r>
  <r>
    <x v="7"/>
    <s v="Federal MDA - Smith"/>
    <s v="Missile Defense Agency"/>
    <x v="16"/>
    <n v="8498534"/>
    <s v="7600027485"/>
    <s v="04"/>
    <n v="18610.900000000001"/>
    <n v="16884.349999999999"/>
    <n v="1726.5500000000029"/>
    <n v="9.2770903072930525E-2"/>
    <s v="3568408"/>
    <x v="2"/>
    <x v="0"/>
  </r>
  <r>
    <x v="8"/>
    <s v="Federal Navy - Hockman"/>
    <s v="New Tech Solutions, Inc"/>
    <x v="17"/>
    <n v="8486452"/>
    <s v="194173"/>
    <s v="04"/>
    <n v="4400"/>
    <n v="4000"/>
    <n v="400"/>
    <n v="9.0909090909090912E-2"/>
    <s v="3566028"/>
    <x v="2"/>
    <x v="0"/>
  </r>
  <r>
    <x v="8"/>
    <s v="Federal Navy - Hockman"/>
    <s v="New Tech Solutions, Inc"/>
    <x v="17"/>
    <n v="8486452"/>
    <s v="194173"/>
    <s v="04"/>
    <n v="18661.5"/>
    <n v="15268.5"/>
    <n v="3393"/>
    <n v="0.18181818181818182"/>
    <s v="3566028"/>
    <x v="2"/>
    <x v="0"/>
  </r>
  <r>
    <x v="8"/>
    <s v="Federal Navy - Hockman"/>
    <s v="New Tech Solutions, Inc"/>
    <x v="17"/>
    <n v="8486452"/>
    <s v="194173"/>
    <s v="04"/>
    <n v="49335"/>
    <n v="40365"/>
    <n v="8970"/>
    <n v="0.18181818181818182"/>
    <s v="3566028"/>
    <x v="2"/>
    <x v="0"/>
  </r>
  <r>
    <x v="8"/>
    <s v="Federal Navy - Hockman"/>
    <s v="Impres Technology Solutions, Inc"/>
    <x v="17"/>
    <n v="8519340"/>
    <s v="262884"/>
    <s v="04"/>
    <n v="13407.6"/>
    <n v="12225.2"/>
    <n v="1182.3999999999996"/>
    <n v="8.81887884483427E-2"/>
    <s v="3574996"/>
    <x v="2"/>
    <x v="0"/>
  </r>
  <r>
    <x v="8"/>
    <s v="Federal Navy - Hockman"/>
    <s v="BAE Systems TSS"/>
    <x v="17"/>
    <n v="8506047"/>
    <s v="41-7032802-0"/>
    <s v="04"/>
    <n v="42530.400000000001"/>
    <n v="31504"/>
    <n v="11026.400000000001"/>
    <n v="0.2592592592592593"/>
    <s v="3571295"/>
    <x v="2"/>
    <x v="0"/>
  </r>
  <r>
    <x v="8"/>
    <s v="Federal Navy - Hockman"/>
    <s v="BAE Systems TSS"/>
    <x v="17"/>
    <n v="8514336"/>
    <s v="41-7032964-0"/>
    <s v="04"/>
    <n v="19033.95"/>
    <n v="16067.6"/>
    <n v="2966.3500000000004"/>
    <n v="0.15584521342128146"/>
    <s v="3574110"/>
    <x v="2"/>
    <x v="0"/>
  </r>
  <r>
    <x v="8"/>
    <s v="Federal Navy - Hockman"/>
    <s v="BAE Systems TSS"/>
    <x v="17"/>
    <n v="8514336"/>
    <s v="41-7032964-0"/>
    <s v="04"/>
    <n v="65286"/>
    <n v="48360"/>
    <n v="16926"/>
    <n v="0.25925925925925924"/>
    <s v="3574110"/>
    <x v="2"/>
    <x v="0"/>
  </r>
  <r>
    <x v="8"/>
    <s v="Federal Navy - Hockman"/>
    <s v="BAE Systems TSS"/>
    <x v="17"/>
    <n v="8514336"/>
    <s v="41-7032964-0"/>
    <s v="04"/>
    <n v="307.8"/>
    <n v="228"/>
    <n v="79.800000000000011"/>
    <n v="0.2592592592592593"/>
    <s v="3574110"/>
    <x v="2"/>
    <x v="0"/>
  </r>
  <r>
    <x v="8"/>
    <s v="Federal Navy - Hockman"/>
    <s v="Naval Surface Warfare Center - Dahlgren"/>
    <x v="17"/>
    <n v="8486750"/>
    <s v="N0017819FS753"/>
    <s v="04"/>
    <n v="27603"/>
    <n v="22375"/>
    <n v="5228"/>
    <n v="0.18939970293084085"/>
    <s v="3566034"/>
    <x v="2"/>
    <x v="0"/>
  </r>
  <r>
    <x v="8"/>
    <s v="Federal Navy - Hockman"/>
    <s v="Naval Surface Warfare Center - Dahlgren"/>
    <x v="17"/>
    <n v="8465056"/>
    <s v="N0017819FS809"/>
    <s v="04"/>
    <n v="42819.58"/>
    <n v="39500"/>
    <n v="3319.5800000000017"/>
    <n v="7.7524814582487764E-2"/>
    <s v="3559981"/>
    <x v="2"/>
    <x v="0"/>
  </r>
  <r>
    <x v="8"/>
    <s v="Federal Navy - Hockman"/>
    <s v="Naval Supply Systems Command"/>
    <x v="17"/>
    <n v="8514303"/>
    <s v="N0018919FZ523"/>
    <s v="04"/>
    <n v="5217.3999999999996"/>
    <n v="4681.6000000000004"/>
    <n v="535.79999999999927"/>
    <n v="0.1026948288419518"/>
    <s v="3574069"/>
    <x v="2"/>
    <x v="0"/>
  </r>
  <r>
    <x v="8"/>
    <s v="Federal Navy - Hockman"/>
    <s v="Naval Supply Systems Command"/>
    <x v="17"/>
    <n v="8514303"/>
    <s v="N0018919FZ523"/>
    <s v="04"/>
    <n v="523.91999999999996"/>
    <n v="346.56"/>
    <n v="177.35999999999996"/>
    <n v="0.33852496564360968"/>
    <s v="3574069"/>
    <x v="2"/>
    <x v="0"/>
  </r>
  <r>
    <x v="8"/>
    <s v="Federal Navy - Hockman"/>
    <s v="Naval Supply Systems Command"/>
    <x v="17"/>
    <n v="8514303"/>
    <s v="N0018919FZ523"/>
    <s v="04"/>
    <n v="291.10000000000002"/>
    <n v="192.5"/>
    <n v="98.600000000000023"/>
    <n v="0.33871521813809691"/>
    <s v="3574069"/>
    <x v="2"/>
    <x v="0"/>
  </r>
  <r>
    <x v="8"/>
    <s v="Federal Navy - Hockman"/>
    <s v="Naval Supply Systems Command"/>
    <x v="17"/>
    <n v="8514303"/>
    <s v="N0018919FZ523"/>
    <s v="04"/>
    <n v="156152.45000000001"/>
    <n v="133229.29999999999"/>
    <n v="22923.150000000023"/>
    <n v="0.14679981005741519"/>
    <s v="3574069"/>
    <x v="2"/>
    <x v="0"/>
  </r>
  <r>
    <x v="8"/>
    <s v="Federal Navy - Hockman"/>
    <s v="Naval Supply Systems Command"/>
    <x v="17"/>
    <n v="8513926"/>
    <s v="N0018919FZ608"/>
    <s v="04"/>
    <n v="12576.6"/>
    <n v="14563.8"/>
    <n v="-1987.1999999999989"/>
    <n v="-0.15800772863890072"/>
    <s v="3573948"/>
    <x v="2"/>
    <x v="0"/>
  </r>
  <r>
    <x v="8"/>
    <s v="Federal Navy - Hockman"/>
    <s v="Sterling Computers Corporation"/>
    <x v="17"/>
    <n v="8518669"/>
    <s v="PO-089796"/>
    <s v="04"/>
    <n v="43716.75"/>
    <n v="33054.410000000003"/>
    <n v="10662.339999999997"/>
    <n v="0.24389598952346633"/>
    <s v="3574703"/>
    <x v="2"/>
    <x v="0"/>
  </r>
  <r>
    <x v="8"/>
    <s v="Federal Navy - Hockman"/>
    <s v="Sterling Computers Corporation"/>
    <x v="17"/>
    <n v="8518615"/>
    <s v="PO-089800"/>
    <s v="04"/>
    <n v="3457.3"/>
    <n v="2614.08"/>
    <n v="843.22000000000025"/>
    <n v="0.24389552541000209"/>
    <s v="3574651"/>
    <x v="2"/>
    <x v="0"/>
  </r>
  <r>
    <x v="8"/>
    <s v="Federal Navy - Hockman"/>
    <s v="Sterling Computers Corporation"/>
    <x v="17"/>
    <n v="8518598"/>
    <s v="PO-089801"/>
    <s v="04"/>
    <n v="137086.95000000001"/>
    <n v="103651.99"/>
    <n v="33434.960000000006"/>
    <n v="0.24389600906577907"/>
    <s v="3574649"/>
    <x v="2"/>
    <x v="0"/>
  </r>
  <r>
    <x v="8"/>
    <s v="Federal Navy - Hockman"/>
    <s v="Sterling Computers Corporation"/>
    <x v="17"/>
    <n v="8518541"/>
    <s v="PO-089853"/>
    <s v="04"/>
    <n v="1992.33"/>
    <n v="1844.75"/>
    <n v="147.57999999999993"/>
    <n v="7.4074074074074042E-2"/>
    <s v="3574627"/>
    <x v="2"/>
    <x v="0"/>
  </r>
  <r>
    <x v="8"/>
    <s v="Federal Navy - Hockman"/>
    <s v="Sterling Computers Corporation"/>
    <x v="17"/>
    <n v="8518541"/>
    <s v="PO-089853"/>
    <s v="04"/>
    <n v="7935.52"/>
    <n v="7347.66"/>
    <n v="587.86000000000058"/>
    <n v="7.4079581426296018E-2"/>
    <s v="3574627"/>
    <x v="2"/>
    <x v="0"/>
  </r>
  <r>
    <x v="8"/>
    <s v="Federal Navy - Jones"/>
    <s v="Naval Information Warfare Center"/>
    <x v="18"/>
    <n v="8519506"/>
    <s v="4521626069"/>
    <s v="04"/>
    <n v="9899.26"/>
    <n v="8920.2000000000007"/>
    <n v="979.05999999999949"/>
    <n v="9.8902342195275147E-2"/>
    <s v="3574918"/>
    <x v="2"/>
    <x v="0"/>
  </r>
  <r>
    <x v="8"/>
    <s v="Federal Navy - Jones"/>
    <s v="Scientific Research Corp"/>
    <x v="18"/>
    <n v="8521286"/>
    <s v="SR20191055"/>
    <s v="04"/>
    <n v="596030.88"/>
    <n v="475477.15"/>
    <n v="120553.72999999998"/>
    <n v="0.20226087950342436"/>
    <s v="3575417"/>
    <x v="2"/>
    <x v="0"/>
  </r>
  <r>
    <x v="8"/>
    <s v="Federal Navy - Kaufman"/>
    <s v="SPAWAR SYSTEM CENTER Pacific"/>
    <x v="19"/>
    <n v="8519618"/>
    <s v="4932622"/>
    <s v="04"/>
    <n v="7424.66"/>
    <n v="6570.48"/>
    <n v="854.18000000000029"/>
    <n v="0.11504634555656425"/>
    <s v="3574965"/>
    <x v="2"/>
    <x v="0"/>
  </r>
  <r>
    <x v="8"/>
    <s v="Federal Navy - Kaufman"/>
    <s v="SPAWAR SYSTEM CENTER Pacific"/>
    <x v="19"/>
    <n v="8519618"/>
    <s v="4932622"/>
    <s v="04"/>
    <n v="948.52"/>
    <n v="839.42"/>
    <n v="109.10000000000002"/>
    <n v="0.11502129633534351"/>
    <s v="3574965"/>
    <x v="2"/>
    <x v="0"/>
  </r>
  <r>
    <x v="8"/>
    <s v="Federal Navy - Oglivie"/>
    <s v="New Tech Solutions, Inc"/>
    <x v="20"/>
    <n v="8483307"/>
    <n v="194101"/>
    <s v="40"/>
    <n v="3735083.98"/>
    <n v="2993731"/>
    <n v="741352.98"/>
    <n v="0.19848361749552951"/>
    <s v="3565748"/>
    <x v="2"/>
    <x v="0"/>
  </r>
  <r>
    <x v="8"/>
    <s v="Federal Navy - White"/>
    <s v="Advanced Computer Concepts"/>
    <x v="22"/>
    <n v="8440893"/>
    <s v="ACC-178564"/>
    <s v="04"/>
    <n v="14809.7"/>
    <n v="15346.24"/>
    <n v="-536.53999999999905"/>
    <n v="-3.6228958047765929E-2"/>
    <s v="3554852"/>
    <x v="2"/>
    <x v="0"/>
  </r>
  <r>
    <x v="9"/>
    <s v="Federal USACE/Pac NW - Collico"/>
    <s v="ID Technologies"/>
    <x v="24"/>
    <n v="8458715"/>
    <s v="0214802"/>
    <s v="04"/>
    <n v="807.3"/>
    <n v="747.5"/>
    <n v="59.799999999999955"/>
    <n v="7.4074074074074028E-2"/>
    <s v="3558360"/>
    <x v="2"/>
    <x v="0"/>
  </r>
  <r>
    <x v="9"/>
    <s v="Federal USACE/Pac NW - Collico"/>
    <s v="ID Technologies"/>
    <x v="24"/>
    <n v="8479074"/>
    <s v="0215062"/>
    <s v="04"/>
    <n v="2509.06"/>
    <n v="2469.6"/>
    <n v="39.460000000000036"/>
    <n v="1.5727005332674404E-2"/>
    <s v="3564519"/>
    <x v="2"/>
    <x v="0"/>
  </r>
  <r>
    <x v="9"/>
    <s v="Federal USACE/Pac NW - Collico"/>
    <s v="ID Technologies"/>
    <x v="24"/>
    <n v="8476252"/>
    <s v="0215097"/>
    <s v="04"/>
    <n v="378"/>
    <n v="322"/>
    <n v="56"/>
    <n v="0.14814814814814814"/>
    <s v="3563112"/>
    <x v="2"/>
    <x v="0"/>
  </r>
  <r>
    <x v="9"/>
    <s v="Federal USACE/Pac NW - Collico"/>
    <s v="ID Technologies"/>
    <x v="24"/>
    <n v="8476252"/>
    <s v="0215097"/>
    <s v="04"/>
    <n v="1563.3"/>
    <n v="1391.5"/>
    <n v="171.79999999999995"/>
    <n v="0.1098957333845071"/>
    <s v="3563112"/>
    <x v="2"/>
    <x v="0"/>
  </r>
  <r>
    <x v="9"/>
    <s v="Federal USACE/Pac NW - Collico"/>
    <s v="Affigent (fka TKC Integration Services, LLC)"/>
    <x v="24"/>
    <n v="8519283"/>
    <s v="C-SS003142"/>
    <s v="04"/>
    <n v="8210.7000000000007"/>
    <n v="7704"/>
    <n v="506.70000000000073"/>
    <n v="6.171215608900589E-2"/>
    <s v="3574822"/>
    <x v="2"/>
    <x v="0"/>
  </r>
  <r>
    <x v="9"/>
    <s v="Federal USACE/Pac NW - Collico"/>
    <s v="Leidos"/>
    <x v="24"/>
    <n v="8509412"/>
    <s v="P010226423"/>
    <s v="04"/>
    <n v="6155.64"/>
    <n v="5129.7"/>
    <n v="1025.9400000000005"/>
    <n v="0.16666666666666674"/>
    <s v="3572158"/>
    <x v="2"/>
    <x v="0"/>
  </r>
  <r>
    <x v="9"/>
    <s v="Federal USACE/Pac NW - Collico"/>
    <s v="Science Applications International Corporation"/>
    <x v="24"/>
    <n v="8479090"/>
    <s v="P010241620"/>
    <s v="04"/>
    <n v="6840"/>
    <n v="6000"/>
    <n v="840"/>
    <n v="0.12280701754385964"/>
    <s v="3564535"/>
    <x v="2"/>
    <x v="0"/>
  </r>
  <r>
    <x v="9"/>
    <s v="Federal USACE/Pac NW - Collico"/>
    <s v="SAIC Oak Ridge"/>
    <x v="24"/>
    <n v="8496777"/>
    <s v="P010241756"/>
    <s v="04"/>
    <n v="285"/>
    <n v="250"/>
    <n v="35"/>
    <n v="0.12280701754385964"/>
    <s v="3568269"/>
    <x v="2"/>
    <x v="0"/>
  </r>
  <r>
    <x v="5"/>
    <s v="SLED HI/Comm - Hicks/Kimura HI"/>
    <s v="State of Hawaii"/>
    <x v="27"/>
    <n v="8515226"/>
    <s v="107991"/>
    <s v="04"/>
    <n v="9690"/>
    <n v="8500"/>
    <n v="1190"/>
    <n v="0.12280701754385964"/>
    <s v="3574394"/>
    <x v="2"/>
    <x v="0"/>
  </r>
  <r>
    <x v="5"/>
    <s v="SLED HI/Comm - Hicks/Kimura HI"/>
    <s v="State of Hawaii"/>
    <x v="27"/>
    <n v="8514026"/>
    <s v="33115297"/>
    <s v="04"/>
    <n v="11884.08"/>
    <n v="7883.89"/>
    <n v="4000.1899999999996"/>
    <n v="0.33660072971572047"/>
    <s v="3573975"/>
    <x v="2"/>
    <x v="0"/>
  </r>
  <r>
    <x v="5"/>
    <s v="SLED HI/Comm - Hicks/Kimura HI"/>
    <s v="State of Hawaii Judiciary"/>
    <x v="27"/>
    <n v="8522911"/>
    <s v="A76513"/>
    <s v="04"/>
    <n v="14322.4"/>
    <n v="12739.02"/>
    <n v="1583.3799999999992"/>
    <n v="0.11055270066469301"/>
    <s v="3575676"/>
    <x v="2"/>
    <x v="0"/>
  </r>
  <r>
    <x v="5"/>
    <s v="SLED HI/Comm - Hicks/Kimura HI"/>
    <s v="State of Hawaii - Dept of Defense"/>
    <x v="27"/>
    <n v="8472459"/>
    <s v="G19D0105"/>
    <s v="04"/>
    <n v="17131.240000000002"/>
    <n v="16540.439999999999"/>
    <n v="590.80000000000291"/>
    <n v="3.4486703822957522E-2"/>
    <s v="3561975"/>
    <x v="2"/>
    <x v="0"/>
  </r>
  <r>
    <x v="5"/>
    <s v="SLED HI/Comm - Hirasuna HI"/>
    <s v="Bank of Hawaii"/>
    <x v="28"/>
    <n v="8431189"/>
    <s v="831305"/>
    <s v="40"/>
    <n v="578310.85"/>
    <n v="413871.03"/>
    <n v="164439.81999999995"/>
    <n v="0.28434503692953356"/>
    <s v="3552371"/>
    <x v="2"/>
    <x v="0"/>
  </r>
  <r>
    <x v="14"/>
    <s v="SLED NW - McDaniel WA"/>
    <s v="City of Seattle"/>
    <x v="38"/>
    <n v="8482600"/>
    <s v="1-1566-19-1035716"/>
    <s v="04"/>
    <n v="6567.88"/>
    <n v="5888.84"/>
    <n v="679.04"/>
    <n v="0.10338800343489832"/>
    <s v="3565109"/>
    <x v="2"/>
    <x v="0"/>
  </r>
  <r>
    <x v="11"/>
    <s v="SLED SOM - Ortbals Cisco"/>
    <s v="University of Missouri - Columbia, MO"/>
    <x v="31"/>
    <n v="8507969"/>
    <s v="A0000016529"/>
    <s v="04"/>
    <n v="59075.25"/>
    <n v="49915.5"/>
    <n v="9159.75"/>
    <n v="0.15505224269046683"/>
    <s v="3571669"/>
    <x v="2"/>
    <x v="0"/>
  </r>
  <r>
    <x v="11"/>
    <s v="SLED SOM - Ortbals Cisco"/>
    <s v="University of Missouri - Health Care"/>
    <x v="31"/>
    <n v="8522572"/>
    <s v="H000556678"/>
    <s v="04"/>
    <n v="7085.1"/>
    <n v="6188"/>
    <n v="897.10000000000036"/>
    <n v="0.12661783178783648"/>
    <s v="3575571"/>
    <x v="2"/>
    <x v="0"/>
  </r>
  <r>
    <x v="11"/>
    <s v="SLED SOM - Ortbals Cisco"/>
    <s v="University of Missouri - Health Care"/>
    <x v="31"/>
    <n v="8522572"/>
    <s v="H000556678"/>
    <s v="04"/>
    <n v="17023.05"/>
    <n v="10657.3"/>
    <n v="6365.75"/>
    <n v="0.3739488517040131"/>
    <s v="3575571"/>
    <x v="2"/>
    <x v="0"/>
  </r>
  <r>
    <x v="11"/>
    <s v="SLED SOM - Ortbals Cisco"/>
    <s v="University of Missouri - Kansas City, MO"/>
    <x v="31"/>
    <n v="8495445"/>
    <s v="K0000092552"/>
    <s v="04"/>
    <n v="4064"/>
    <n v="3352.8"/>
    <n v="711.19999999999982"/>
    <n v="0.17499999999999996"/>
    <s v="3567842"/>
    <x v="2"/>
    <x v="0"/>
  </r>
  <r>
    <x v="12"/>
    <s v="SLED SW - Romero MT"/>
    <s v="Colorado Springs Utilities"/>
    <x v="33"/>
    <n v="8515088"/>
    <s v="201910671"/>
    <s v="04"/>
    <n v="1101.0999999999999"/>
    <n v="1001"/>
    <n v="100.09999999999991"/>
    <n v="9.0909090909090828E-2"/>
    <s v="3574361"/>
    <x v="2"/>
    <x v="0"/>
  </r>
  <r>
    <x v="12"/>
    <s v="SLED SW - Romero MT"/>
    <s v="Colorado Springs Utilities"/>
    <x v="33"/>
    <n v="8501979"/>
    <s v="201910740"/>
    <s v="04"/>
    <n v="301.7"/>
    <n v="290.10000000000002"/>
    <n v="11.599999999999966"/>
    <n v="3.8448790188929285E-2"/>
    <s v="3569113"/>
    <x v="2"/>
    <x v="0"/>
  </r>
  <r>
    <x v="0"/>
    <s v="Federal Air Force - Barnes"/>
    <s v="Altamira Technologies Corporation"/>
    <x v="0"/>
    <n v="8468278"/>
    <s v="0000000043"/>
    <s v="04"/>
    <n v="32010"/>
    <n v="28616.94"/>
    <n v="3393.0600000000013"/>
    <n v="0.10600000000000004"/>
    <s v="-"/>
    <x v="3"/>
    <x v="1"/>
  </r>
  <r>
    <x v="0"/>
    <s v="Federal Air Force - Barnes"/>
    <s v="SMS Data products Group, Inc."/>
    <x v="0"/>
    <n v="8105646"/>
    <s v="023034"/>
    <s v="04"/>
    <n v="46070.48"/>
    <n v="41134.36"/>
    <n v="4936.1200000000026"/>
    <n v="0.10714279512607644"/>
    <s v="3442823"/>
    <x v="4"/>
    <x v="2"/>
  </r>
  <r>
    <x v="0"/>
    <s v="Federal Air Force - Barnes"/>
    <s v="SMS Data products Group, Inc."/>
    <x v="0"/>
    <n v="8105650"/>
    <s v="023035"/>
    <s v="04"/>
    <n v="46070.48"/>
    <n v="41134.36"/>
    <n v="4936.1200000000026"/>
    <n v="0.10714279512607644"/>
    <s v="3442843"/>
    <x v="4"/>
    <x v="2"/>
  </r>
  <r>
    <x v="0"/>
    <s v="Federal Air Force - Barnes"/>
    <s v="SMS Data products Group, Inc."/>
    <x v="0"/>
    <n v="8105693"/>
    <s v="023036"/>
    <s v="04"/>
    <n v="46070.48"/>
    <n v="41134.36"/>
    <n v="4936.1200000000026"/>
    <n v="0.10714279512607644"/>
    <s v="3442828"/>
    <x v="4"/>
    <x v="2"/>
  </r>
  <r>
    <x v="0"/>
    <s v="Federal Air Force - Barnes"/>
    <s v="SMS Data products Group, Inc."/>
    <x v="0"/>
    <n v="8105698"/>
    <s v="023037"/>
    <s v="04"/>
    <n v="46070.48"/>
    <n v="41134.36"/>
    <n v="4936.1200000000026"/>
    <n v="0.10714279512607644"/>
    <s v="3442829"/>
    <x v="4"/>
    <x v="2"/>
  </r>
  <r>
    <x v="0"/>
    <s v="Federal Air Force - Barnes"/>
    <s v="SMS Data products Group, Inc."/>
    <x v="0"/>
    <n v="8105710"/>
    <s v="023043"/>
    <s v="04"/>
    <n v="58689.81"/>
    <n v="52401.62"/>
    <n v="6288.1899999999951"/>
    <n v="0.10714279020497758"/>
    <s v="3442831"/>
    <x v="4"/>
    <x v="2"/>
  </r>
  <r>
    <x v="0"/>
    <s v="Federal Air Force - Barnes"/>
    <s v="SMS Data products Group, Inc."/>
    <x v="0"/>
    <n v="8105738"/>
    <s v="023044"/>
    <s v="04"/>
    <n v="58689.81"/>
    <n v="52401.62"/>
    <n v="6288.1899999999951"/>
    <n v="0.10714279020497758"/>
    <s v="3442850"/>
    <x v="4"/>
    <x v="2"/>
  </r>
  <r>
    <x v="0"/>
    <s v="Federal Air Force - Barnes"/>
    <s v="SMS Data products Group, Inc."/>
    <x v="0"/>
    <n v="8105704"/>
    <s v="023045"/>
    <s v="04"/>
    <n v="58689.81"/>
    <n v="52401.62"/>
    <n v="6288.1899999999951"/>
    <n v="0.10714279020497758"/>
    <s v="3442830"/>
    <x v="4"/>
    <x v="2"/>
  </r>
  <r>
    <x v="0"/>
    <s v="Federal Air Force - Barnes"/>
    <s v="SMS Data products Group, Inc."/>
    <x v="0"/>
    <n v="8105709"/>
    <s v="023046"/>
    <s v="04"/>
    <n v="58689.81"/>
    <n v="52401.62"/>
    <n v="6288.1899999999951"/>
    <n v="0.10714279020497758"/>
    <s v="3442842"/>
    <x v="4"/>
    <x v="2"/>
  </r>
  <r>
    <x v="0"/>
    <s v="Federal Air Force - Barnes"/>
    <s v="SMS Data products Group, Inc."/>
    <x v="0"/>
    <n v="8105739"/>
    <s v="023047"/>
    <s v="04"/>
    <n v="58689.81"/>
    <n v="52401.62"/>
    <n v="6288.1899999999951"/>
    <n v="0.10714279020497758"/>
    <s v="3442832"/>
    <x v="4"/>
    <x v="2"/>
  </r>
  <r>
    <x v="0"/>
    <s v="Federal Air Force - Barnes"/>
    <s v="SMS Data products Group, Inc."/>
    <x v="0"/>
    <n v="8105688"/>
    <s v="023053"/>
    <s v="04"/>
    <n v="62400"/>
    <n v="61380"/>
    <n v="1020"/>
    <n v="1.6346153846153847E-2"/>
    <s v="3442847"/>
    <x v="4"/>
    <x v="2"/>
  </r>
  <r>
    <x v="0"/>
    <s v="Federal Air Force - Barnes"/>
    <s v="SMS Data products Group, Inc."/>
    <x v="0"/>
    <n v="8105694"/>
    <s v="023054"/>
    <s v="04"/>
    <n v="15600"/>
    <n v="15345"/>
    <n v="255"/>
    <n v="1.6346153846153847E-2"/>
    <s v="3442848"/>
    <x v="4"/>
    <x v="2"/>
  </r>
  <r>
    <x v="0"/>
    <s v="Federal Air Force - Barnes"/>
    <s v="SMS Data products Group, Inc."/>
    <x v="0"/>
    <n v="8105653"/>
    <s v="023055"/>
    <s v="04"/>
    <n v="31200"/>
    <n v="30690"/>
    <n v="510"/>
    <n v="1.6346153846153847E-2"/>
    <s v="3442844"/>
    <x v="4"/>
    <x v="2"/>
  </r>
  <r>
    <x v="0"/>
    <s v="Federal Air Force - Barnes"/>
    <s v="SMS Data products Group, Inc."/>
    <x v="0"/>
    <n v="8435395"/>
    <s v="023528"/>
    <s v="04"/>
    <n v="208.56"/>
    <n v="204.08"/>
    <n v="4.4799999999999898"/>
    <n v="2.1480629075565735E-2"/>
    <s v="3553429"/>
    <x v="4"/>
    <x v="3"/>
  </r>
  <r>
    <x v="0"/>
    <s v="Federal Air Force - Barnes"/>
    <s v="SMS Data products Group, Inc."/>
    <x v="0"/>
    <n v="8435395"/>
    <s v="023528"/>
    <s v="04"/>
    <n v="304055.21999999997"/>
    <n v="271671.53999999998"/>
    <n v="32383.679999999993"/>
    <n v="0.1065059169186439"/>
    <s v="3553426"/>
    <x v="4"/>
    <x v="2"/>
  </r>
  <r>
    <x v="0"/>
    <s v="Federal Air Force - Barnes"/>
    <s v="SMS Data products Group, Inc."/>
    <x v="0"/>
    <n v="8440519"/>
    <s v="023529"/>
    <s v="04"/>
    <n v="288455.21999999997"/>
    <n v="248927.46"/>
    <n v="39527.75999999998"/>
    <n v="0.13703256956140361"/>
    <s v="3555201"/>
    <x v="4"/>
    <x v="2"/>
  </r>
  <r>
    <x v="0"/>
    <s v="Federal Air Force - Barnes"/>
    <s v="SMS Data products Group, Inc."/>
    <x v="0"/>
    <n v="8440519"/>
    <s v="023529"/>
    <s v="04"/>
    <n v="208.56"/>
    <n v="204.08"/>
    <n v="4.4799999999999898"/>
    <n v="2.1480629075565735E-2"/>
    <s v="3555202"/>
    <x v="4"/>
    <x v="3"/>
  </r>
  <r>
    <x v="0"/>
    <s v="Federal Air Force - Barnes"/>
    <s v="SMS Data products Group, Inc."/>
    <x v="0"/>
    <n v="8440504"/>
    <s v="023530"/>
    <s v="04"/>
    <n v="118.96"/>
    <n v="92.8"/>
    <n v="26.159999999999997"/>
    <n v="0.21990585070611968"/>
    <s v="3555191"/>
    <x v="4"/>
    <x v="3"/>
  </r>
  <r>
    <x v="0"/>
    <s v="Federal Air Force - Barnes"/>
    <s v="SMS Data products Group, Inc."/>
    <x v="0"/>
    <n v="8440504"/>
    <s v="023530"/>
    <s v="04"/>
    <n v="288455.21999999997"/>
    <n v="248927.46"/>
    <n v="39527.75999999998"/>
    <n v="0.13703256956140361"/>
    <s v="3555190"/>
    <x v="4"/>
    <x v="2"/>
  </r>
  <r>
    <x v="0"/>
    <s v="Federal Air Force - Barnes"/>
    <s v="SMS Data products Group, Inc."/>
    <x v="0"/>
    <n v="8440504"/>
    <s v="023530"/>
    <s v="04"/>
    <n v="89.6"/>
    <n v="111.28"/>
    <n v="-21.680000000000007"/>
    <n v="-0.2419642857142858"/>
    <s v="3555191"/>
    <x v="4"/>
    <x v="2"/>
  </r>
  <r>
    <x v="0"/>
    <s v="Federal Air Force - Barnes"/>
    <s v="SMS Data products Group, Inc."/>
    <x v="0"/>
    <n v="8440507"/>
    <s v="023538"/>
    <s v="04"/>
    <n v="152.56"/>
    <n v="134.53"/>
    <n v="18.03"/>
    <n v="0.11818300996329313"/>
    <s v="3555194"/>
    <x v="4"/>
    <x v="3"/>
  </r>
  <r>
    <x v="0"/>
    <s v="Federal Air Force - Barnes"/>
    <s v="SMS Data products Group, Inc."/>
    <x v="0"/>
    <n v="8440507"/>
    <s v="023538"/>
    <s v="04"/>
    <n v="288455.21999999997"/>
    <n v="248927.46"/>
    <n v="39527.75999999998"/>
    <n v="0.13703256956140361"/>
    <s v="3555192"/>
    <x v="4"/>
    <x v="2"/>
  </r>
  <r>
    <x v="0"/>
    <s v="Federal Air Force - Barnes"/>
    <s v="SMS Data products Group, Inc."/>
    <x v="0"/>
    <n v="8440507"/>
    <s v="023538"/>
    <s v="04"/>
    <n v="56"/>
    <n v="69.55"/>
    <n v="-13.549999999999997"/>
    <n v="-0.24196428571428566"/>
    <s v="3555194"/>
    <x v="4"/>
    <x v="2"/>
  </r>
  <r>
    <x v="0"/>
    <s v="Federal Air Force - Barnes"/>
    <s v="SMS Data products Group, Inc."/>
    <x v="0"/>
    <n v="8435374"/>
    <s v="023539"/>
    <s v="04"/>
    <n v="304055.21999999997"/>
    <n v="271671.53999999998"/>
    <n v="32383.679999999993"/>
    <n v="0.1065059169186439"/>
    <s v="3553419"/>
    <x v="4"/>
    <x v="2"/>
  </r>
  <r>
    <x v="0"/>
    <s v="Federal Air Force - Barnes"/>
    <s v="SMS Data products Group, Inc."/>
    <x v="0"/>
    <n v="8435374"/>
    <s v="023539"/>
    <s v="04"/>
    <n v="208.56"/>
    <n v="204.08"/>
    <n v="4.4799999999999898"/>
    <n v="2.1480629075565735E-2"/>
    <s v="3553420"/>
    <x v="4"/>
    <x v="3"/>
  </r>
  <r>
    <x v="0"/>
    <s v="Federal Air Force - Barnes"/>
    <s v="SMS Data products Group, Inc."/>
    <x v="0"/>
    <n v="8435369"/>
    <s v="023540"/>
    <s v="04"/>
    <n v="208.56"/>
    <n v="204.08"/>
    <n v="4.4799999999999898"/>
    <n v="2.1480629075565735E-2"/>
    <s v="3553418"/>
    <x v="4"/>
    <x v="3"/>
  </r>
  <r>
    <x v="0"/>
    <s v="Federal Air Force - Barnes"/>
    <s v="SMS Data products Group, Inc."/>
    <x v="0"/>
    <n v="8435369"/>
    <s v="023540"/>
    <s v="04"/>
    <n v="304055.21999999997"/>
    <n v="271671.53999999998"/>
    <n v="32383.679999999993"/>
    <n v="0.1065059169186439"/>
    <s v="3553417"/>
    <x v="4"/>
    <x v="2"/>
  </r>
  <r>
    <x v="0"/>
    <s v="Federal Air Force - Barnes"/>
    <s v="SMS Data products Group, Inc."/>
    <x v="0"/>
    <n v="8435392"/>
    <s v="023541"/>
    <s v="04"/>
    <n v="304055.21999999997"/>
    <n v="271671.53999999998"/>
    <n v="32383.679999999993"/>
    <n v="0.1065059169186439"/>
    <s v="3553425"/>
    <x v="4"/>
    <x v="2"/>
  </r>
  <r>
    <x v="0"/>
    <s v="Federal Air Force - Barnes"/>
    <s v="SMS Data products Group, Inc."/>
    <x v="0"/>
    <n v="8435392"/>
    <s v="023541"/>
    <s v="04"/>
    <n v="208.56"/>
    <n v="204.08"/>
    <n v="4.4799999999999898"/>
    <n v="2.1480629075565735E-2"/>
    <s v="3553427"/>
    <x v="4"/>
    <x v="3"/>
  </r>
  <r>
    <x v="0"/>
    <s v="Federal Air Force - Barnes"/>
    <s v="SMS Data products Group, Inc."/>
    <x v="0"/>
    <n v="8435381"/>
    <s v="023542"/>
    <s v="04"/>
    <n v="208.56"/>
    <n v="204.08"/>
    <n v="4.4799999999999898"/>
    <n v="2.1480629075565735E-2"/>
    <s v="3553422"/>
    <x v="4"/>
    <x v="3"/>
  </r>
  <r>
    <x v="0"/>
    <s v="Federal Air Force - Barnes"/>
    <s v="SMS Data products Group, Inc."/>
    <x v="0"/>
    <n v="8435381"/>
    <s v="023542"/>
    <s v="04"/>
    <n v="304055.21999999997"/>
    <n v="271671.53999999998"/>
    <n v="32383.679999999993"/>
    <n v="0.1065059169186439"/>
    <s v="3553421"/>
    <x v="4"/>
    <x v="2"/>
  </r>
  <r>
    <x v="0"/>
    <s v="Federal Air Force - Barnes"/>
    <s v="SMS Data products Group, Inc."/>
    <x v="0"/>
    <n v="8435386"/>
    <s v="023543"/>
    <s v="04"/>
    <n v="304055.21999999997"/>
    <n v="271671.53999999998"/>
    <n v="32383.679999999993"/>
    <n v="0.1065059169186439"/>
    <s v="3553423"/>
    <x v="4"/>
    <x v="2"/>
  </r>
  <r>
    <x v="0"/>
    <s v="Federal Air Force - Barnes"/>
    <s v="SMS Data products Group, Inc."/>
    <x v="0"/>
    <n v="8435386"/>
    <s v="023543"/>
    <s v="04"/>
    <n v="208.56"/>
    <n v="204.08"/>
    <n v="4.4799999999999898"/>
    <n v="2.1480629075565735E-2"/>
    <s v="3553424"/>
    <x v="4"/>
    <x v="3"/>
  </r>
  <r>
    <x v="0"/>
    <s v="Federal Air Force - Barnes"/>
    <s v="SMS Data products Group, Inc."/>
    <x v="0"/>
    <n v="8440510"/>
    <s v="023544"/>
    <s v="04"/>
    <n v="208.56"/>
    <n v="204.08"/>
    <n v="4.4799999999999898"/>
    <n v="2.1480629075565735E-2"/>
    <s v="3555195"/>
    <x v="4"/>
    <x v="3"/>
  </r>
  <r>
    <x v="0"/>
    <s v="Federal Air Force - Barnes"/>
    <s v="SMS Data products Group, Inc."/>
    <x v="0"/>
    <n v="8440510"/>
    <s v="023544"/>
    <s v="04"/>
    <n v="288455.21999999997"/>
    <n v="248927.46"/>
    <n v="39527.75999999998"/>
    <n v="0.13703256956140361"/>
    <s v="3555196"/>
    <x v="4"/>
    <x v="2"/>
  </r>
  <r>
    <x v="0"/>
    <s v="Federal Air Force - Barnes"/>
    <s v="SMS Data products Group, Inc."/>
    <x v="0"/>
    <n v="8440513"/>
    <s v="023545"/>
    <s v="04"/>
    <n v="89.6"/>
    <n v="111.28"/>
    <n v="-21.680000000000007"/>
    <n v="-0.2419642857142858"/>
    <s v="3555200"/>
    <x v="4"/>
    <x v="2"/>
  </r>
  <r>
    <x v="0"/>
    <s v="Federal Air Force - Barnes"/>
    <s v="SMS Data products Group, Inc."/>
    <x v="0"/>
    <n v="8440513"/>
    <s v="023545"/>
    <s v="04"/>
    <n v="118.96"/>
    <n v="92.8"/>
    <n v="26.159999999999997"/>
    <n v="0.21990585070611968"/>
    <s v="3555200"/>
    <x v="4"/>
    <x v="3"/>
  </r>
  <r>
    <x v="0"/>
    <s v="Federal Air Force - Barnes"/>
    <s v="SMS Data products Group, Inc."/>
    <x v="0"/>
    <n v="8440513"/>
    <s v="023545"/>
    <s v="04"/>
    <n v="288455.21999999997"/>
    <n v="248927.46"/>
    <n v="39527.75999999998"/>
    <n v="0.13703256956140361"/>
    <s v="3555199"/>
    <x v="4"/>
    <x v="2"/>
  </r>
  <r>
    <x v="0"/>
    <s v="Federal Air Force - Barnes"/>
    <s v="SMS Data products Group, Inc."/>
    <x v="0"/>
    <n v="8440511"/>
    <s v="023546"/>
    <s v="04"/>
    <n v="288455.21999999997"/>
    <n v="248927.46"/>
    <n v="39527.75999999998"/>
    <n v="0.13703256956140361"/>
    <s v="3555197"/>
    <x v="4"/>
    <x v="2"/>
  </r>
  <r>
    <x v="0"/>
    <s v="Federal Air Force - Barnes"/>
    <s v="SMS Data products Group, Inc."/>
    <x v="0"/>
    <n v="8440511"/>
    <s v="023546"/>
    <s v="04"/>
    <n v="89.6"/>
    <n v="111.28"/>
    <n v="-21.680000000000007"/>
    <n v="-0.2419642857142858"/>
    <s v="3555198"/>
    <x v="4"/>
    <x v="2"/>
  </r>
  <r>
    <x v="0"/>
    <s v="Federal Air Force - Barnes"/>
    <s v="SMS Data products Group, Inc."/>
    <x v="0"/>
    <n v="8440511"/>
    <s v="023546"/>
    <s v="04"/>
    <n v="118.96"/>
    <n v="92.8"/>
    <n v="26.159999999999997"/>
    <n v="0.21990585070611968"/>
    <s v="3555198"/>
    <x v="4"/>
    <x v="3"/>
  </r>
  <r>
    <x v="0"/>
    <s v="Federal Air Force - Barnes"/>
    <s v="Altamira Technologies Corporation"/>
    <x v="0"/>
    <n v="7892884"/>
    <s v="2018-07-13-CM-19"/>
    <s v="04"/>
    <n v="20370"/>
    <n v="18900"/>
    <n v="1470"/>
    <n v="7.2164948453608241E-2"/>
    <s v="3354802"/>
    <x v="4"/>
    <x v="2"/>
  </r>
  <r>
    <x v="0"/>
    <s v="Federal Air Force - Barnes"/>
    <s v="ID Technologies"/>
    <x v="0"/>
    <n v="1778106"/>
    <s v="3205792"/>
    <s v="04"/>
    <n v="-9695.25"/>
    <n v="-8667.5499999999993"/>
    <n v="-1027.7000000000007"/>
    <n v="0.10600036100152144"/>
    <s v="-"/>
    <x v="3"/>
    <x v="1"/>
  </r>
  <r>
    <x v="0"/>
    <s v="Federal Air Force - Barnes"/>
    <s v="Raytheon"/>
    <x v="0"/>
    <n v="7449620"/>
    <s v="4201637335"/>
    <s v="04"/>
    <n v="1944"/>
    <n v="1800"/>
    <n v="144"/>
    <n v="7.407407407407407E-2"/>
    <s v="3227061"/>
    <x v="4"/>
    <x v="4"/>
  </r>
  <r>
    <x v="0"/>
    <s v="Federal Air Force - Barnes"/>
    <s v="Raytheon Company"/>
    <x v="0"/>
    <n v="8206977"/>
    <s v="4201902040"/>
    <s v="04"/>
    <n v="2750"/>
    <n v="2500"/>
    <n v="250"/>
    <n v="9.0909090909090912E-2"/>
    <s v="3481212"/>
    <x v="4"/>
    <x v="2"/>
  </r>
  <r>
    <x v="0"/>
    <s v="Federal Air Force - Barnes"/>
    <s v="Dover Air Force Base"/>
    <x v="0"/>
    <n v="6157615"/>
    <s v="5R02"/>
    <s v="04"/>
    <n v="38086.28"/>
    <n v="32833"/>
    <n v="5253.2799999999988"/>
    <n v="0.13793103448275859"/>
    <s v="2777714"/>
    <x v="4"/>
    <x v="5"/>
  </r>
  <r>
    <x v="0"/>
    <s v="Federal Air Force - Barnes"/>
    <s v="Offutt Air Force Base"/>
    <x v="0"/>
    <n v="1805540"/>
    <s v="FA460018FN024"/>
    <s v="40"/>
    <n v="-6160"/>
    <n v="-5507.04"/>
    <n v="-652.96"/>
    <n v="0.10600000000000001"/>
    <s v="-"/>
    <x v="3"/>
    <x v="1"/>
  </r>
  <r>
    <x v="0"/>
    <s v="Federal Air Force - Barnes"/>
    <s v="Hanscom Air Force Base"/>
    <x v="0"/>
    <n v="8295204"/>
    <s v="FA8730-18-F-0155"/>
    <s v="04"/>
    <n v="3850"/>
    <n v="3500"/>
    <n v="350"/>
    <n v="9.0909090909090912E-2"/>
    <s v="3497921"/>
    <x v="4"/>
    <x v="2"/>
  </r>
  <r>
    <x v="0"/>
    <s v="Federal Air Force - Hendee"/>
    <s v="Victory World Outreach"/>
    <x v="39"/>
    <n v="5847468"/>
    <s v="2076758"/>
    <s v="04"/>
    <n v="1365.61"/>
    <n v="1313.08"/>
    <n v="52.529999999999973"/>
    <n v="3.8466326403585195E-2"/>
    <s v="2654015"/>
    <x v="4"/>
    <x v="5"/>
  </r>
  <r>
    <x v="0"/>
    <s v="Federal Air Force - Horner"/>
    <s v="ID Technologies"/>
    <x v="40"/>
    <n v="1629127"/>
    <s v="0198871"/>
    <s v="04"/>
    <n v="-8175"/>
    <n v="-7308.45"/>
    <n v="-866.55000000000018"/>
    <n v="0.10600000000000002"/>
    <s v="-"/>
    <x v="3"/>
    <x v="1"/>
  </r>
  <r>
    <x v="0"/>
    <s v="Federal Air Force - Horner"/>
    <s v="MidAtlantic Broadband Hospitality Services"/>
    <x v="40"/>
    <n v="6223772"/>
    <s v="179001"/>
    <s v="04"/>
    <n v="23340.9"/>
    <n v="20866.759999999998"/>
    <n v="2474.1400000000031"/>
    <n v="0.10600019707894738"/>
    <s v="-"/>
    <x v="3"/>
    <x v="1"/>
  </r>
  <r>
    <x v="0"/>
    <s v="Federal Air Force - Horner"/>
    <s v="MidAtlantic Broadband Hospitality Services"/>
    <x v="40"/>
    <n v="6223772"/>
    <s v="179001"/>
    <s v="04"/>
    <n v="25911.99"/>
    <n v="23165.32"/>
    <n v="2746.6700000000019"/>
    <n v="0.10599996372335747"/>
    <s v="-"/>
    <x v="3"/>
    <x v="1"/>
  </r>
  <r>
    <x v="0"/>
    <s v="Federal Air Force - Horner"/>
    <s v="MidAtlantic Broadband Hospitality Services"/>
    <x v="40"/>
    <n v="6215547"/>
    <s v="180201"/>
    <s v="04"/>
    <n v="5451.6"/>
    <n v="5310"/>
    <n v="141.60000000000036"/>
    <n v="2.5974025974026038E-2"/>
    <s v="2804430"/>
    <x v="4"/>
    <x v="5"/>
  </r>
  <r>
    <x v="0"/>
    <s v="Federal Air Force - Horner"/>
    <s v="MidAtlantic Broadband Hospitality Services"/>
    <x v="40"/>
    <n v="6215547"/>
    <s v="180201"/>
    <s v="04"/>
    <n v="2422.42"/>
    <n v="2359.5"/>
    <n v="62.920000000000073"/>
    <n v="2.5974025974026003E-2"/>
    <s v="2804432"/>
    <x v="4"/>
    <x v="5"/>
  </r>
  <r>
    <x v="0"/>
    <s v="Federal Air Force - Horner"/>
    <s v="Air National Guard"/>
    <x v="40"/>
    <n v="1298194"/>
    <s v="CC108283"/>
    <s v="04"/>
    <n v="-2494.8000000000002"/>
    <n v="-2230.35"/>
    <n v="-264.45000000000027"/>
    <n v="0.10600048100048111"/>
    <s v="-"/>
    <x v="3"/>
    <x v="1"/>
  </r>
  <r>
    <x v="0"/>
    <s v="Federal Air Force - Horner"/>
    <s v="Shaw Air Force Base"/>
    <x v="40"/>
    <n v="5996530"/>
    <s v="CC120962"/>
    <s v="04"/>
    <n v="480"/>
    <n v="462"/>
    <n v="18"/>
    <n v="3.7499999999999999E-2"/>
    <s v="2716315"/>
    <x v="4"/>
    <x v="5"/>
  </r>
  <r>
    <x v="0"/>
    <s v="Federal Air Force - Horner"/>
    <s v="Technica Corporation"/>
    <x v="40"/>
    <n v="6412685"/>
    <s v="TECO23007-01A"/>
    <s v="04"/>
    <n v="0"/>
    <n v="0"/>
    <n v="0"/>
    <e v="#DIV/0!"/>
    <s v="2871216"/>
    <x v="3"/>
    <x v="1"/>
  </r>
  <r>
    <x v="0"/>
    <s v="Federal Air Force - House"/>
    <s v="AT&amp;T"/>
    <x v="1"/>
    <n v="8449446"/>
    <s v="PO1147223"/>
    <s v="04"/>
    <n v="667"/>
    <n v="634.5"/>
    <n v="32.5"/>
    <n v="4.8725637181409293E-2"/>
    <s v="3556783"/>
    <x v="4"/>
    <x v="2"/>
  </r>
  <r>
    <x v="0"/>
    <s v="Federal Air Force – Linenberger"/>
    <s v="Altus Air Force Base"/>
    <x v="2"/>
    <n v="8000051"/>
    <s v="10840000750"/>
    <s v="04"/>
    <n v="0"/>
    <n v="0"/>
    <n v="0"/>
    <e v="#DIV/0!"/>
    <s v="3404417"/>
    <x v="4"/>
    <x v="2"/>
  </r>
  <r>
    <x v="0"/>
    <s v="Federal Air Force – Linenberger"/>
    <s v="Bowhead Operations &amp; Maintenance Solutions, LLC"/>
    <x v="2"/>
    <n v="8012592"/>
    <s v="10840000750"/>
    <s v="04"/>
    <n v="63232.6"/>
    <n v="55321.61"/>
    <n v="7910.989999999998"/>
    <n v="0.12510935814753779"/>
    <s v="3404417"/>
    <x v="4"/>
    <x v="2"/>
  </r>
  <r>
    <x v="0"/>
    <s v="Federal Air Force – Linenberger"/>
    <s v="Raytheon"/>
    <x v="2"/>
    <n v="7923445"/>
    <s v="4201780248"/>
    <s v="04"/>
    <n v="22000"/>
    <n v="20740"/>
    <n v="1260"/>
    <n v="5.7272727272727274E-2"/>
    <s v="3365369"/>
    <x v="4"/>
    <x v="2"/>
  </r>
  <r>
    <x v="0"/>
    <s v="Federal Air Force – Linenberger"/>
    <s v="Lackland Air Force Base"/>
    <x v="2"/>
    <n v="6701079"/>
    <s v="4251239"/>
    <s v="04"/>
    <n v="495"/>
    <n v="450"/>
    <n v="45"/>
    <n v="9.0909090909090912E-2"/>
    <s v="2980336"/>
    <x v="4"/>
    <x v="5"/>
  </r>
  <r>
    <x v="0"/>
    <s v="Federal Air Force – Linenberger"/>
    <s v="Lackland Air Force Base"/>
    <x v="2"/>
    <n v="6701080"/>
    <s v="4268086"/>
    <s v="04"/>
    <n v="990"/>
    <n v="900"/>
    <n v="90"/>
    <n v="9.0909090909090912E-2"/>
    <s v="2980338"/>
    <x v="4"/>
    <x v="5"/>
  </r>
  <r>
    <x v="0"/>
    <s v="Federal Air Force – Linenberger"/>
    <s v="Lackland Air Force Base"/>
    <x v="2"/>
    <n v="6701073"/>
    <s v="4268088"/>
    <s v="04"/>
    <n v="990"/>
    <n v="900"/>
    <n v="90"/>
    <n v="9.0909090909090912E-2"/>
    <s v="2980337"/>
    <x v="4"/>
    <x v="5"/>
  </r>
  <r>
    <x v="0"/>
    <s v="Federal Air Force – Linenberger"/>
    <s v="Lackland Air Force Base"/>
    <x v="2"/>
    <n v="6091477"/>
    <s v="RV06"/>
    <s v="04"/>
    <n v="493.7"/>
    <n v="475"/>
    <n v="18.699999999999989"/>
    <n v="3.7877253392748611E-2"/>
    <s v="2753024"/>
    <x v="4"/>
    <x v="5"/>
  </r>
  <r>
    <x v="0"/>
    <s v="Federal Air Force – Linenberger"/>
    <s v="Lackland Air Force Base"/>
    <x v="2"/>
    <n v="6118191"/>
    <s v="RV10"/>
    <s v="04"/>
    <n v="34473.599999999999"/>
    <n v="18440"/>
    <n v="16033.599999999999"/>
    <n v="0.46509793001021071"/>
    <s v="2764623"/>
    <x v="4"/>
    <x v="5"/>
  </r>
  <r>
    <x v="0"/>
    <s v="Federal Air Force - Nash"/>
    <s v="Lockheed Martin"/>
    <x v="3"/>
    <n v="8368756"/>
    <s v="4104073470"/>
    <s v="04"/>
    <n v="663.17"/>
    <n v="663.17"/>
    <n v="0"/>
    <n v="0"/>
    <s v="3528325"/>
    <x v="4"/>
    <x v="3"/>
  </r>
  <r>
    <x v="0"/>
    <s v="Federal Air Force - Nash"/>
    <s v="FCN Inc"/>
    <x v="3"/>
    <n v="8449299"/>
    <s v="43993P"/>
    <s v="04"/>
    <n v="3793.48"/>
    <n v="3612.84"/>
    <n v="180.63999999999987"/>
    <n v="4.7618545504391714E-2"/>
    <s v="3556849"/>
    <x v="4"/>
    <x v="2"/>
  </r>
  <r>
    <x v="0"/>
    <s v="Federal Air Force - Nash"/>
    <s v="Northrop Grumman"/>
    <x v="3"/>
    <n v="7702043"/>
    <s v="7000347383"/>
    <s v="04"/>
    <n v="2940"/>
    <n v="2700"/>
    <n v="240"/>
    <n v="8.1632653061224483E-2"/>
    <s v="3304073"/>
    <x v="4"/>
    <x v="2"/>
  </r>
  <r>
    <x v="0"/>
    <s v="Federal Air Force - Nash"/>
    <s v="Kirtland Air Force Base"/>
    <x v="3"/>
    <n v="8478754"/>
    <s v="CC229393"/>
    <s v="04"/>
    <n v="0"/>
    <n v="0"/>
    <n v="0"/>
    <e v="#DIV/0!"/>
    <s v="3563408"/>
    <x v="4"/>
    <x v="2"/>
  </r>
  <r>
    <x v="0"/>
    <s v="Federal Air Force - Nash"/>
    <s v="Malmstrom Air Force Base"/>
    <x v="3"/>
    <n v="8492055"/>
    <s v="CC4990954"/>
    <s v="04"/>
    <n v="2696.1"/>
    <n v="2322"/>
    <n v="374.09999999999991"/>
    <n v="0.13875598086124399"/>
    <s v="3568768"/>
    <x v="4"/>
    <x v="2"/>
  </r>
  <r>
    <x v="0"/>
    <s v="Federal Air Force - Pelache"/>
    <s v="Raytheon"/>
    <x v="4"/>
    <n v="7529375"/>
    <s v="4201635397"/>
    <s v="04"/>
    <n v="2000"/>
    <n v="2000"/>
    <n v="0"/>
    <n v="0"/>
    <s v="3256326"/>
    <x v="4"/>
    <x v="2"/>
  </r>
  <r>
    <x v="0"/>
    <s v="Federal Air Force - Pelache"/>
    <s v="Raytheon"/>
    <x v="4"/>
    <n v="7841890"/>
    <s v="4201635397"/>
    <s v="04"/>
    <n v="23448"/>
    <n v="22135"/>
    <n v="1313"/>
    <n v="5.5996247014670764E-2"/>
    <s v="3340279"/>
    <x v="4"/>
    <x v="2"/>
  </r>
  <r>
    <x v="0"/>
    <s v="Federal Air Force - Pelache"/>
    <s v="Air Force Research Lab"/>
    <x v="4"/>
    <n v="8440173"/>
    <s v="43832P"/>
    <s v="04"/>
    <n v="69120"/>
    <n v="64000"/>
    <n v="5120"/>
    <n v="7.407407407407407E-2"/>
    <s v="3554681"/>
    <x v="4"/>
    <x v="2"/>
  </r>
  <r>
    <x v="0"/>
    <s v="Federal Air Force - Pelache"/>
    <s v="Air Force Research Lab"/>
    <x v="4"/>
    <n v="8440173"/>
    <s v="43832P"/>
    <s v="04"/>
    <n v="174885.6"/>
    <n v="150376.4"/>
    <n v="24509.200000000012"/>
    <n v="0.14014418568481346"/>
    <s v="3554679"/>
    <x v="4"/>
    <x v="3"/>
  </r>
  <r>
    <x v="0"/>
    <s v="Federal Air Force - Pelache"/>
    <s v="JT4, LLC"/>
    <x v="4"/>
    <n v="8245990"/>
    <s v="5019HT0246"/>
    <s v="04"/>
    <n v="50744.38"/>
    <n v="49266.75"/>
    <n v="1477.6299999999974"/>
    <n v="2.9119086685067342E-2"/>
    <s v="3493060"/>
    <x v="4"/>
    <x v="2"/>
  </r>
  <r>
    <x v="0"/>
    <s v="Federal Air Force - Pelache"/>
    <s v="MacAulay-Brown, Inc."/>
    <x v="4"/>
    <n v="8162054"/>
    <s v="DSC3154-01"/>
    <s v="04"/>
    <n v="54000"/>
    <n v="48545.45"/>
    <n v="5454.5500000000029"/>
    <n v="0.10101018518518524"/>
    <s v="3467113"/>
    <x v="4"/>
    <x v="2"/>
  </r>
  <r>
    <x v="0"/>
    <s v="Federal Air Force - Pelache"/>
    <s v="Technica Corporation"/>
    <x v="4"/>
    <n v="8327212"/>
    <s v="TECO28362A"/>
    <s v="04"/>
    <n v="88666.8"/>
    <n v="79880"/>
    <n v="8786.8000000000029"/>
    <n v="9.9099099099099128E-2"/>
    <s v="3512652"/>
    <x v="4"/>
    <x v="2"/>
  </r>
  <r>
    <x v="0"/>
    <s v="Federal Air Force - Pinon"/>
    <s v="InoTek, LLC"/>
    <x v="5"/>
    <n v="5147195"/>
    <s v="1615"/>
    <s v="04"/>
    <n v="1938.2"/>
    <n v="1881.7"/>
    <n v="56.5"/>
    <n v="2.9150758435661953E-2"/>
    <s v="2395843"/>
    <x v="4"/>
    <x v="5"/>
  </r>
  <r>
    <x v="0"/>
    <s v="Federal Air Force - Pinon"/>
    <s v="Draycor, Inc."/>
    <x v="5"/>
    <n v="1620263"/>
    <s v="2124"/>
    <s v="40"/>
    <n v="-135134.39999999999"/>
    <n v="-120810.15"/>
    <n v="-14324.25"/>
    <n v="0.10600002664014492"/>
    <s v="-"/>
    <x v="3"/>
    <x v="1"/>
  </r>
  <r>
    <x v="0"/>
    <s v="Federal Air Force - Pinon"/>
    <s v="MidAtlantic Broadband Hospitality Services"/>
    <x v="5"/>
    <n v="8340002"/>
    <s v="257601"/>
    <s v="04"/>
    <n v="13417.25"/>
    <n v="13068.75"/>
    <n v="348.5"/>
    <n v="2.5974025974025976E-2"/>
    <s v="3517828"/>
    <x v="4"/>
    <x v="2"/>
  </r>
  <r>
    <x v="0"/>
    <s v="Federal Air Force - Pinon"/>
    <s v="MidAtlantic Broadband Hospitality Services"/>
    <x v="5"/>
    <n v="8501890"/>
    <s v="262701"/>
    <s v="04"/>
    <n v="579.24"/>
    <n v="564.20000000000005"/>
    <n v="15.039999999999964"/>
    <n v="2.5965057661763626E-2"/>
    <s v="3570984"/>
    <x v="4"/>
    <x v="2"/>
  </r>
  <r>
    <x v="0"/>
    <s v="Federal Air Force - Pinon"/>
    <s v="MidAtlantic Broadband Hospitality Services"/>
    <x v="5"/>
    <n v="8499229"/>
    <s v="263101"/>
    <s v="04"/>
    <n v="579.24"/>
    <n v="564.20000000000005"/>
    <n v="15.039999999999964"/>
    <n v="2.5965057661763626E-2"/>
    <s v="3568714"/>
    <x v="4"/>
    <x v="2"/>
  </r>
  <r>
    <x v="0"/>
    <s v="Federal Air Force - Pinon"/>
    <s v="MidAtlantic Broadband Hospitality Services"/>
    <x v="5"/>
    <n v="8501870"/>
    <s v="265701"/>
    <s v="04"/>
    <n v="579.24"/>
    <n v="564.20000000000005"/>
    <n v="15.039999999999964"/>
    <n v="2.5965057661763626E-2"/>
    <s v="3570993"/>
    <x v="4"/>
    <x v="2"/>
  </r>
  <r>
    <x v="0"/>
    <s v="Federal Air Force - Pinon"/>
    <s v="MidAtlantic Broadband Hospitality Services"/>
    <x v="5"/>
    <n v="8501895"/>
    <s v="266001"/>
    <s v="04"/>
    <n v="579.24"/>
    <n v="564.20000000000005"/>
    <n v="15.039999999999964"/>
    <n v="2.5965057661763626E-2"/>
    <s v="3570985"/>
    <x v="4"/>
    <x v="2"/>
  </r>
  <r>
    <x v="0"/>
    <s v="Federal Air Force - Pinon"/>
    <s v="MidAtlantic Broadband Hospitality Services"/>
    <x v="5"/>
    <n v="8499244"/>
    <s v="266401"/>
    <s v="04"/>
    <n v="579.24"/>
    <n v="564.20000000000005"/>
    <n v="15.039999999999964"/>
    <n v="2.5965057661763626E-2"/>
    <s v="3568706"/>
    <x v="4"/>
    <x v="2"/>
  </r>
  <r>
    <x v="0"/>
    <s v="Federal Air Force - Pinon"/>
    <s v="InoTek, LLC"/>
    <x v="5"/>
    <n v="6660555"/>
    <s v="3342"/>
    <s v="04"/>
    <n v="3534"/>
    <n v="3534"/>
    <n v="0"/>
    <n v="0"/>
    <s v="2952374"/>
    <x v="4"/>
    <x v="5"/>
  </r>
  <r>
    <x v="0"/>
    <s v="Federal Air Force - Pinon"/>
    <s v="InoTek, LLC"/>
    <x v="5"/>
    <n v="6660555"/>
    <s v="3342"/>
    <s v="04"/>
    <n v="1000"/>
    <n v="1000"/>
    <n v="0"/>
    <n v="0"/>
    <s v="2952374"/>
    <x v="4"/>
    <x v="5"/>
  </r>
  <r>
    <x v="0"/>
    <s v="Federal Air Force - Pinon"/>
    <s v="Wright Patterson Air Force Base"/>
    <x v="5"/>
    <n v="5248557"/>
    <s v="39093"/>
    <s v="04"/>
    <n v="4158.08"/>
    <n v="3780"/>
    <n v="378.07999999999993"/>
    <n v="9.0926581499153433E-2"/>
    <s v="2429445"/>
    <x v="4"/>
    <x v="5"/>
  </r>
  <r>
    <x v="0"/>
    <s v="Federal Air Force - Pinon"/>
    <s v="Tinker Air Force Base"/>
    <x v="5"/>
    <n v="8353622"/>
    <s v="CC4871333"/>
    <s v="04"/>
    <n v="102.58"/>
    <n v="78.900000000000006"/>
    <n v="23.679999999999993"/>
    <n v="0.23084421914603229"/>
    <s v="3521937"/>
    <x v="4"/>
    <x v="2"/>
  </r>
  <r>
    <x v="0"/>
    <s v="Federal Air Force - Pinon"/>
    <s v="Scott Air Force Base"/>
    <x v="5"/>
    <n v="8499106"/>
    <s v="CC4947617"/>
    <s v="04"/>
    <n v="43.91"/>
    <n v="38.18"/>
    <n v="5.7299999999999969"/>
    <n v="0.13049419266681844"/>
    <s v="3568551"/>
    <x v="4"/>
    <x v="2"/>
  </r>
  <r>
    <x v="0"/>
    <s v="Federal Air Force - Pinon"/>
    <s v="Wright Patterson Air Force Base"/>
    <x v="5"/>
    <n v="8464806"/>
    <s v="CC4953204"/>
    <s v="04"/>
    <n v="13387.5"/>
    <n v="12750"/>
    <n v="637.5"/>
    <n v="4.7619047619047616E-2"/>
    <s v="3559869"/>
    <x v="4"/>
    <x v="2"/>
  </r>
  <r>
    <x v="0"/>
    <s v="Federal Air Force - Pinon"/>
    <s v="Scott Air Force Base"/>
    <x v="5"/>
    <n v="8009340"/>
    <s v="FA445218F0111"/>
    <s v="04"/>
    <n v="28630.98"/>
    <n v="28347.5"/>
    <n v="283.47999999999956"/>
    <n v="9.9011630059466903E-3"/>
    <s v="3408096"/>
    <x v="4"/>
    <x v="2"/>
  </r>
  <r>
    <x v="0"/>
    <s v="Federal Air Force - Pinon"/>
    <s v="Offutt Air Force Base"/>
    <x v="5"/>
    <n v="8368191"/>
    <s v="FA460019FA035"/>
    <s v="04"/>
    <n v="13371.5"/>
    <n v="12518"/>
    <n v="853.5"/>
    <n v="6.3829787234042548E-2"/>
    <s v="3527797"/>
    <x v="4"/>
    <x v="3"/>
  </r>
  <r>
    <x v="0"/>
    <s v="Federal Air Force - Pinon"/>
    <s v="Tinker Air Force Base"/>
    <x v="5"/>
    <n v="8394519"/>
    <s v="FA813619FA029"/>
    <s v="04"/>
    <n v="57344"/>
    <n v="51200"/>
    <n v="6144"/>
    <n v="0.10714285714285714"/>
    <s v="3538568"/>
    <x v="4"/>
    <x v="2"/>
  </r>
  <r>
    <x v="0"/>
    <s v="Federal Air Force - Pinon"/>
    <s v="Edwards Air Force Base"/>
    <x v="5"/>
    <n v="8475402"/>
    <s v="FA930119FA068"/>
    <s v="04"/>
    <n v="236354"/>
    <n v="213668"/>
    <n v="22686"/>
    <n v="9.5983143928175529E-2"/>
    <s v="3562674"/>
    <x v="4"/>
    <x v="2"/>
  </r>
  <r>
    <x v="0"/>
    <s v="Federal Air Force - Pinon"/>
    <s v="FCN Inc"/>
    <x v="5"/>
    <n v="8440855"/>
    <s v="LO4947109"/>
    <s v="04"/>
    <n v="0"/>
    <n v="331.72"/>
    <n v="-331.72"/>
    <e v="#DIV/0!"/>
    <s v="3554842"/>
    <x v="4"/>
    <x v="2"/>
  </r>
  <r>
    <x v="0"/>
    <s v="Federal Air Force - Pinon"/>
    <s v="Draycor, Inc."/>
    <x v="5"/>
    <n v="5533437"/>
    <s v="PTFY14-14"/>
    <s v="04"/>
    <n v="19625"/>
    <n v="18500"/>
    <n v="1125"/>
    <n v="5.7324840764331211E-2"/>
    <s v="2517518"/>
    <x v="4"/>
    <x v="5"/>
  </r>
  <r>
    <x v="0"/>
    <s v="Federal Air Force - Pinon"/>
    <s v="Draycor, Inc."/>
    <x v="5"/>
    <n v="5533437"/>
    <s v="PTFY14-14"/>
    <s v="04"/>
    <n v="0"/>
    <n v="0"/>
    <n v="0"/>
    <e v="#DIV/0!"/>
    <s v="-"/>
    <x v="4"/>
    <x v="5"/>
  </r>
  <r>
    <x v="0"/>
    <s v="Federal Air Force - Pinon"/>
    <s v="Edwards Air Force Base"/>
    <x v="5"/>
    <n v="8486069"/>
    <s v="TT-2019-107  OG-6625119"/>
    <s v="04"/>
    <n v="13493.04"/>
    <n v="12850.5"/>
    <n v="642.54000000000087"/>
    <n v="4.7620106365948725E-2"/>
    <s v="3565820"/>
    <x v="4"/>
    <x v="2"/>
  </r>
  <r>
    <x v="0"/>
    <s v="Federal Air Force - Pinon"/>
    <s v="Wright Patterson Air Force Base"/>
    <x v="5"/>
    <n v="8302672"/>
    <s v="W911QY19F01A2"/>
    <s v="04"/>
    <n v="3039.44"/>
    <n v="2814.3"/>
    <n v="225.13999999999987"/>
    <n v="7.4072855526017903E-2"/>
    <s v="3500093"/>
    <x v="4"/>
    <x v="2"/>
  </r>
  <r>
    <x v="0"/>
    <s v="Federal Air Force - Romero"/>
    <s v="CSRA LLC"/>
    <x v="6"/>
    <n v="8472455"/>
    <s v="4PB00104BG"/>
    <s v="04"/>
    <n v="22500"/>
    <n v="21150"/>
    <n v="1350"/>
    <n v="0.06"/>
    <s v="3561954"/>
    <x v="4"/>
    <x v="2"/>
  </r>
  <r>
    <x v="0"/>
    <s v="Federal Air Force MABB"/>
    <s v="MidAtlantic Broadband Hospitality Services"/>
    <x v="40"/>
    <n v="4672386"/>
    <s v="114901"/>
    <s v="04"/>
    <n v="0"/>
    <n v="0"/>
    <n v="0"/>
    <e v="#DIV/0!"/>
    <s v="2252144"/>
    <x v="4"/>
    <x v="5"/>
  </r>
  <r>
    <x v="0"/>
    <s v="Federal Air Force MABB"/>
    <s v="MidAtlantic Broadband Hospitality Services"/>
    <x v="40"/>
    <n v="4672386"/>
    <s v="114901"/>
    <s v="04"/>
    <n v="0"/>
    <n v="0"/>
    <n v="0"/>
    <e v="#DIV/0!"/>
    <s v="2252143"/>
    <x v="4"/>
    <x v="5"/>
  </r>
  <r>
    <x v="0"/>
    <s v="Federal Air Force MABB"/>
    <s v="MidAtlantic Broadband Hospitality Services"/>
    <x v="40"/>
    <n v="4672386"/>
    <s v="114901"/>
    <s v="04"/>
    <n v="0"/>
    <n v="0"/>
    <n v="0"/>
    <e v="#DIV/0!"/>
    <s v="2252144"/>
    <x v="4"/>
    <x v="5"/>
  </r>
  <r>
    <x v="0"/>
    <s v="Federal Airforce - King"/>
    <s v="Raytheon"/>
    <x v="7"/>
    <n v="8427893"/>
    <s v="4201979002"/>
    <s v="04"/>
    <n v="49010.92"/>
    <n v="46677.120000000003"/>
    <n v="2333.7999999999956"/>
    <n v="4.7617959426184936E-2"/>
    <s v="3551388"/>
    <x v="4"/>
    <x v="2"/>
  </r>
  <r>
    <x v="0"/>
    <s v="Federal Airforce - King"/>
    <s v="Eglin Air Force Base"/>
    <x v="7"/>
    <n v="1487615"/>
    <s v="CC150239"/>
    <s v="04"/>
    <n v="-10.74"/>
    <n v="-9.6"/>
    <n v="-1.1400000000000006"/>
    <n v="0.1061452513966481"/>
    <s v="-"/>
    <x v="3"/>
    <x v="1"/>
  </r>
  <r>
    <x v="0"/>
    <s v="Federal Airforce - King"/>
    <s v="Patrick Air Force Base"/>
    <x v="7"/>
    <n v="1805938"/>
    <s v="FA252117F0423"/>
    <s v="40"/>
    <n v="-7850.7"/>
    <n v="-7018.53"/>
    <n v="-832.17000000000007"/>
    <n v="0.10599946501585847"/>
    <s v="-"/>
    <x v="3"/>
    <x v="1"/>
  </r>
  <r>
    <x v="0"/>
    <s v="Federal Airforce - King"/>
    <s v="Patrick Air Force Base"/>
    <x v="7"/>
    <n v="8063536"/>
    <s v="FA252118F0317"/>
    <s v="04"/>
    <n v="15997.5"/>
    <n v="15389.16"/>
    <n v="608.34000000000015"/>
    <n v="3.8027191748710748E-2"/>
    <s v="3427538"/>
    <x v="4"/>
    <x v="2"/>
  </r>
  <r>
    <x v="5"/>
    <s v="Federal Asia Pac DOD - House"/>
    <s v="Pacific Air Forces"/>
    <x v="41"/>
    <n v="7050502"/>
    <s v="F5_Seedgear_eVDI"/>
    <s v="04"/>
    <n v="0"/>
    <n v="2000"/>
    <n v="-2000"/>
    <e v="#DIV/0!"/>
    <s v="3086099"/>
    <x v="4"/>
    <x v="3"/>
  </r>
  <r>
    <x v="5"/>
    <s v="Federal Asia Pac DOD - House"/>
    <s v="GC Associates USA"/>
    <x v="41"/>
    <n v="7502410"/>
    <s v="GCANMEVDI02"/>
    <s v="04"/>
    <n v="2184"/>
    <n v="2000"/>
    <n v="184"/>
    <n v="8.4249084249084255E-2"/>
    <s v="3249129"/>
    <x v="3"/>
    <x v="1"/>
  </r>
  <r>
    <x v="5"/>
    <s v="Federal Asia Pac DOD - House"/>
    <s v="GC Associates USA"/>
    <x v="41"/>
    <n v="7502270"/>
    <s v="GCANYEVDI02"/>
    <s v="04"/>
    <n v="2184"/>
    <n v="2000"/>
    <n v="184"/>
    <n v="8.4249084249084255E-2"/>
    <s v="3249137"/>
    <x v="3"/>
    <x v="1"/>
  </r>
  <r>
    <x v="5"/>
    <s v="Federal Asia Pac DOD - House"/>
    <s v="PUNAHOU SCHOOL"/>
    <x v="41"/>
    <n v="6441710"/>
    <s v="IT03915"/>
    <s v="04"/>
    <n v="920"/>
    <n v="898.99"/>
    <n v="21.009999999999991"/>
    <n v="2.2836956521739119E-2"/>
    <s v="2879457"/>
    <x v="4"/>
    <x v="5"/>
  </r>
  <r>
    <x v="8"/>
    <s v="Federal Asia Pac DoD - Oglivie"/>
    <s v="Tivoli C&amp;C Co., Ltd."/>
    <x v="20"/>
    <n v="1345865"/>
    <s v="2013-01-Mod 1"/>
    <s v="09"/>
    <n v="0"/>
    <n v="0"/>
    <n v="0"/>
    <e v="#DIV/0!"/>
    <s v="-"/>
    <x v="3"/>
    <x v="1"/>
  </r>
  <r>
    <x v="8"/>
    <s v="Federal Asia Pac DoD - Oglivie"/>
    <s v="CenturyLink, Inc"/>
    <x v="20"/>
    <n v="1826054"/>
    <s v="731771_CCC"/>
    <s v="40"/>
    <n v="-19400"/>
    <n v="-16916.8"/>
    <n v="-2483.2000000000007"/>
    <n v="0.12800000000000003"/>
    <s v="-"/>
    <x v="3"/>
    <x v="1"/>
  </r>
  <r>
    <x v="8"/>
    <s v="Federal Asia Pac DoD - Oglivie"/>
    <s v="CenturyLink, Inc"/>
    <x v="20"/>
    <n v="1827311"/>
    <s v="731771_CCC"/>
    <s v="40"/>
    <n v="-19400"/>
    <n v="-16916.8"/>
    <n v="-2483.2000000000007"/>
    <n v="0.12800000000000003"/>
    <s v="-"/>
    <x v="3"/>
    <x v="1"/>
  </r>
  <r>
    <x v="8"/>
    <s v="Federal Asia Pac DoD - Oglivie"/>
    <s v="Defense Information Systems Agency"/>
    <x v="20"/>
    <n v="6723878"/>
    <s v="HC1028-16-D-0009 0002"/>
    <s v="04"/>
    <n v="65960"/>
    <n v="63412"/>
    <n v="2548"/>
    <n v="3.862947240751971E-2"/>
    <s v="2986974"/>
    <x v="4"/>
    <x v="6"/>
  </r>
  <r>
    <x v="5"/>
    <s v="Federal Asia Pac DOD - Stuckey"/>
    <s v="World Wide Technology"/>
    <x v="29"/>
    <n v="7239721"/>
    <s v="4477910"/>
    <s v="04"/>
    <n v="0"/>
    <n v="0"/>
    <n v="0"/>
    <e v="#DIV/0!"/>
    <s v="-"/>
    <x v="4"/>
    <x v="5"/>
  </r>
  <r>
    <x v="1"/>
    <s v="Federal Defense Agencies - Godby"/>
    <s v="ThunderCat Technology, LLC"/>
    <x v="8"/>
    <n v="8373977"/>
    <s v="16940"/>
    <s v="04"/>
    <n v="51840.6"/>
    <n v="50156.7"/>
    <n v="1683.9000000000015"/>
    <n v="3.2482262936771596E-2"/>
    <s v="3531484"/>
    <x v="4"/>
    <x v="2"/>
  </r>
  <r>
    <x v="1"/>
    <s v="Federal Defense Agencies - Hagenlock"/>
    <s v="Defense Logistics Agency"/>
    <x v="42"/>
    <n v="7324296"/>
    <s v="C-SS000744"/>
    <s v="04"/>
    <n v="436.11"/>
    <n v="455.71"/>
    <n v="-19.599999999999966"/>
    <n v="-4.4942789663158296E-2"/>
    <s v="3180412"/>
    <x v="4"/>
    <x v="3"/>
  </r>
  <r>
    <x v="1"/>
    <s v="Federal Defense Agencies - Hagenlock"/>
    <s v="Defense Logistics Agency"/>
    <x v="42"/>
    <n v="7324296"/>
    <s v="C-SS000744"/>
    <s v="04"/>
    <n v="5233.28"/>
    <n v="5468.44"/>
    <n v="-235.15999999999985"/>
    <n v="-4.4935489788430941E-2"/>
    <s v="3180412"/>
    <x v="4"/>
    <x v="4"/>
  </r>
  <r>
    <x v="1"/>
    <s v="Federal Defense Agencies - Hagenlock"/>
    <s v="Defense Logistics Agency"/>
    <x v="42"/>
    <n v="7523457"/>
    <s v="FA8604-15-F-7064"/>
    <s v="04"/>
    <n v="2710.53"/>
    <n v="2565"/>
    <n v="145.5300000000002"/>
    <n v="5.3690606634126975E-2"/>
    <s v="2768389"/>
    <x v="4"/>
    <x v="6"/>
  </r>
  <r>
    <x v="1"/>
    <s v="Federal Defense Agencies - Hagenlock"/>
    <s v="Defense Information Systems Agency"/>
    <x v="42"/>
    <n v="1315769"/>
    <s v="HC1028-15-F-0035"/>
    <s v="09"/>
    <n v="0"/>
    <n v="0"/>
    <n v="0"/>
    <e v="#DIV/0!"/>
    <s v="-"/>
    <x v="3"/>
    <x v="1"/>
  </r>
  <r>
    <x v="1"/>
    <s v="Federal Defense Agencies - Hagenlock"/>
    <s v="DFAS Omaha"/>
    <x v="42"/>
    <n v="6489645"/>
    <s v="HQ0423-16-F-0065"/>
    <s v="04"/>
    <n v="3.24"/>
    <n v="2.8"/>
    <n v="0.44000000000000039"/>
    <n v="0.13580246913580257"/>
    <s v="2893937"/>
    <x v="4"/>
    <x v="6"/>
  </r>
  <r>
    <x v="2"/>
    <s v="Federal DISA - Houser"/>
    <s v="Defense Engineering, Inc."/>
    <x v="9"/>
    <n v="7273611"/>
    <s v="3001-2017-050"/>
    <s v="04"/>
    <n v="21.07"/>
    <n v="21.07"/>
    <n v="0"/>
    <n v="0"/>
    <s v="3159459"/>
    <x v="4"/>
    <x v="6"/>
  </r>
  <r>
    <x v="2"/>
    <s v="Federal DISA - Houser"/>
    <s v="Lockheed Martin"/>
    <x v="9"/>
    <n v="6069845"/>
    <s v="4102096103"/>
    <s v="04"/>
    <n v="57121.17"/>
    <n v="55366.080000000002"/>
    <n v="1755.0899999999965"/>
    <n v="3.0725736185025561E-2"/>
    <s v="2745648"/>
    <x v="4"/>
    <x v="5"/>
  </r>
  <r>
    <x v="2"/>
    <s v="Federal DISA - Houser"/>
    <s v="Defense Information Systems Agency"/>
    <x v="9"/>
    <n v="6704901"/>
    <s v="HC1028-16-F-0415"/>
    <s v="09"/>
    <n v="0"/>
    <n v="0"/>
    <n v="0"/>
    <e v="#DIV/0!"/>
    <s v="-"/>
    <x v="3"/>
    <x v="1"/>
  </r>
  <r>
    <x v="2"/>
    <s v="Federal DISA - Houser"/>
    <s v="Defense Information Systems Agency"/>
    <x v="9"/>
    <n v="7582223"/>
    <s v="HC1028-16-F-0415"/>
    <s v="04"/>
    <n v="0"/>
    <n v="26.1"/>
    <n v="-26.1"/>
    <e v="#DIV/0!"/>
    <s v="3272526"/>
    <x v="4"/>
    <x v="7"/>
  </r>
  <r>
    <x v="2"/>
    <s v="Federal DISA - Houser"/>
    <s v="Defense Information Systems Agency"/>
    <x v="9"/>
    <n v="7329809"/>
    <s v="W52P1J-16-D-0016-E166"/>
    <s v="04"/>
    <n v="70821"/>
    <n v="70821"/>
    <n v="0"/>
    <n v="0"/>
    <s v="3182539"/>
    <x v="4"/>
    <x v="8"/>
  </r>
  <r>
    <x v="2"/>
    <s v="Federal DISA - Houser"/>
    <s v="Defense Information Systems Agency"/>
    <x v="9"/>
    <n v="8008936"/>
    <s v="W52P1J18F0386"/>
    <s v="04"/>
    <n v="0"/>
    <n v="0"/>
    <n v="0"/>
    <e v="#DIV/0!"/>
    <s v="-"/>
    <x v="3"/>
    <x v="1"/>
  </r>
  <r>
    <x v="2"/>
    <s v="Federal DISA - JSP - DeBow"/>
    <s v="Joint Service Provider"/>
    <x v="43"/>
    <n v="8139867"/>
    <s v="HC102818F0320-mod 1"/>
    <s v="04"/>
    <n v="15687"/>
    <n v="15078"/>
    <n v="609"/>
    <n v="3.8821954484605084E-2"/>
    <s v="3460653"/>
    <x v="4"/>
    <x v="6"/>
  </r>
  <r>
    <x v="3"/>
    <s v="Federal DISA ESSII"/>
    <s v="Defense Information Systems Agency"/>
    <x v="10"/>
    <n v="6320983"/>
    <s v="CMS Installation"/>
    <s v="04"/>
    <n v="0"/>
    <n v="0"/>
    <n v="0"/>
    <e v="#DIV/0!"/>
    <s v="-"/>
    <x v="4"/>
    <x v="5"/>
  </r>
  <r>
    <x v="3"/>
    <s v="Federal DISA ESSII"/>
    <s v="Defense Information Systems Agency"/>
    <x v="10"/>
    <n v="6320983"/>
    <s v="CMS Installation"/>
    <s v="04"/>
    <n v="0"/>
    <n v="0"/>
    <n v="0"/>
    <e v="#DIV/0!"/>
    <s v="2737987"/>
    <x v="4"/>
    <x v="5"/>
  </r>
  <r>
    <x v="3"/>
    <s v="Federal DISA ESSII"/>
    <s v="Defense Information Systems Agency"/>
    <x v="10"/>
    <n v="6428573"/>
    <s v="E15-02-0239"/>
    <s v="04"/>
    <n v="0"/>
    <n v="0"/>
    <n v="0"/>
    <e v="#DIV/0!"/>
    <s v="-"/>
    <x v="4"/>
    <x v="5"/>
  </r>
  <r>
    <x v="3"/>
    <s v="Federal DISA ESSII"/>
    <s v="Defense Information Systems Agency"/>
    <x v="10"/>
    <n v="6652689"/>
    <s v="E15-02-0383S"/>
    <s v="04"/>
    <n v="61126.37"/>
    <n v="44928.03"/>
    <n v="16198.340000000004"/>
    <n v="0.26499757796839568"/>
    <s v="2949723"/>
    <x v="3"/>
    <x v="1"/>
  </r>
  <r>
    <x v="3"/>
    <s v="Federal DISA ESSII"/>
    <s v="Defense Information Systems Agency"/>
    <x v="10"/>
    <n v="6871600"/>
    <s v="E15-03-0049"/>
    <s v="04"/>
    <n v="0"/>
    <n v="0"/>
    <n v="0"/>
    <e v="#DIV/0!"/>
    <s v="-"/>
    <x v="4"/>
    <x v="5"/>
  </r>
  <r>
    <x v="3"/>
    <s v="Federal DISA ESSII"/>
    <s v="Defense Information Systems Agency"/>
    <x v="10"/>
    <n v="7108605"/>
    <s v="E15-03-0165"/>
    <s v="04"/>
    <n v="0"/>
    <n v="0"/>
    <n v="0"/>
    <e v="#DIV/0!"/>
    <s v="-"/>
    <x v="4"/>
    <x v="5"/>
  </r>
  <r>
    <x v="3"/>
    <s v="Federal DISA ESSII"/>
    <s v="Defense Information Systems Agency"/>
    <x v="10"/>
    <n v="7225156"/>
    <s v="E15-03-0210"/>
    <s v="04"/>
    <n v="0"/>
    <n v="0"/>
    <n v="0"/>
    <e v="#DIV/0!"/>
    <s v="-"/>
    <x v="4"/>
    <x v="5"/>
  </r>
  <r>
    <x v="3"/>
    <s v="Federal DISA ESSII"/>
    <s v="Defense Information Systems Agency"/>
    <x v="10"/>
    <n v="8292611"/>
    <s v="E15-05-0135"/>
    <s v="04"/>
    <n v="0"/>
    <n v="0"/>
    <n v="0"/>
    <e v="#DIV/0!"/>
    <s v="-"/>
    <x v="3"/>
    <x v="1"/>
  </r>
  <r>
    <x v="3"/>
    <s v="Federal DISA ESSII"/>
    <s v="Defense Information Systems Agency"/>
    <x v="10"/>
    <n v="8241446"/>
    <s v="E15-05-0141"/>
    <s v="04"/>
    <n v="0"/>
    <n v="0"/>
    <n v="0"/>
    <e v="#DIV/0!"/>
    <s v="3518333"/>
    <x v="4"/>
    <x v="4"/>
  </r>
  <r>
    <x v="3"/>
    <s v="Federal DISA ESSII"/>
    <s v="Defense Information Systems Agency"/>
    <x v="10"/>
    <n v="8392325"/>
    <s v="E15-05-0267"/>
    <s v="04"/>
    <n v="9900"/>
    <n v="6306.52"/>
    <n v="3593.4799999999996"/>
    <n v="0.36297777777777773"/>
    <s v="3538114"/>
    <x v="4"/>
    <x v="3"/>
  </r>
  <r>
    <x v="3"/>
    <s v="Federal DISA ESSII"/>
    <s v="Defense Information Systems Agency"/>
    <x v="10"/>
    <n v="8389498"/>
    <s v="MEC MOVE"/>
    <s v="04"/>
    <n v="0"/>
    <n v="0"/>
    <n v="0"/>
    <e v="#DIV/0!"/>
    <s v="3537540"/>
    <x v="4"/>
    <x v="3"/>
  </r>
  <r>
    <x v="3"/>
    <s v="Federal DISA ESSII"/>
    <s v="Defense Information Systems Agency"/>
    <x v="10"/>
    <n v="6689862"/>
    <s v="Pac move"/>
    <s v="04"/>
    <n v="0"/>
    <n v="0"/>
    <n v="0"/>
    <e v="#DIV/0!"/>
    <s v="2977041"/>
    <x v="4"/>
    <x v="4"/>
  </r>
  <r>
    <x v="3"/>
    <s v="Federal DISA ESSII"/>
    <s v="Defense Information Systems Agency"/>
    <x v="10"/>
    <n v="8486289"/>
    <s v="SATX MOVE"/>
    <s v="04"/>
    <n v="0"/>
    <n v="0"/>
    <n v="0"/>
    <e v="#DIV/0!"/>
    <s v="3565876"/>
    <x v="4"/>
    <x v="2"/>
  </r>
  <r>
    <x v="3"/>
    <s v="Federal DISA ESSII"/>
    <s v="Defense Information Systems Agency"/>
    <x v="10"/>
    <n v="6089506"/>
    <s v="SRM sustainment"/>
    <s v="04"/>
    <n v="0"/>
    <n v="0"/>
    <n v="0"/>
    <e v="#DIV/0!"/>
    <s v="2752212"/>
    <x v="4"/>
    <x v="5"/>
  </r>
  <r>
    <x v="5"/>
    <s v="Federal DOE - SLED"/>
    <s v="Pacific Buddhist Academy"/>
    <x v="44"/>
    <n v="7311006"/>
    <s v="16-0031"/>
    <s v="04"/>
    <n v="3064.6"/>
    <n v="2911.37"/>
    <n v="153.23000000000002"/>
    <n v="5.000000000000001E-2"/>
    <s v="-"/>
    <x v="3"/>
    <x v="1"/>
  </r>
  <r>
    <x v="5"/>
    <s v="Federal DOE - SLED"/>
    <s v="HI-DOE"/>
    <x v="44"/>
    <n v="6231431"/>
    <s v="PH09150-71DR"/>
    <s v="04"/>
    <n v="0"/>
    <n v="0"/>
    <n v="0"/>
    <e v="#DIV/0!"/>
    <s v="-"/>
    <x v="3"/>
    <x v="1"/>
  </r>
  <r>
    <x v="5"/>
    <s v="Federal DOE HI"/>
    <s v="HI-DOE"/>
    <x v="44"/>
    <n v="1301447"/>
    <s v="PV55750-532M–MOA"/>
    <s v="Z91"/>
    <n v="-16860"/>
    <n v="-14937.96"/>
    <n v="-1922.0400000000009"/>
    <n v="0.11400000000000005"/>
    <s v="-"/>
    <x v="3"/>
    <x v="1"/>
  </r>
  <r>
    <x v="5"/>
    <s v="Federal Hawaii - Beppu"/>
    <s v="HI-DOE"/>
    <x v="45"/>
    <n v="1766700"/>
    <s v="HOOKELE"/>
    <s v="Z91"/>
    <n v="-6830.6"/>
    <n v="-6489.07"/>
    <n v="-341.53000000000065"/>
    <n v="5.0000000000000093E-2"/>
    <s v="-"/>
    <x v="3"/>
    <x v="1"/>
  </r>
  <r>
    <x v="5"/>
    <s v="Federal Hawaii - Kimura"/>
    <s v="Hawaiian Airlines"/>
    <x v="46"/>
    <n v="1474118"/>
    <s v="0000942370"/>
    <s v="04"/>
    <n v="-4345"/>
    <n v="-4010.44"/>
    <n v="-334.55999999999995"/>
    <n v="7.6998849252013793E-2"/>
    <s v="-"/>
    <x v="3"/>
    <x v="1"/>
  </r>
  <r>
    <x v="5"/>
    <s v="Federal Hawaii - Kimura"/>
    <s v="Turtle Bay Resort"/>
    <x v="46"/>
    <n v="5974982"/>
    <s v="45007"/>
    <s v="04"/>
    <n v="0"/>
    <n v="0"/>
    <n v="0"/>
    <e v="#DIV/0!"/>
    <s v="2708146"/>
    <x v="4"/>
    <x v="5"/>
  </r>
  <r>
    <x v="5"/>
    <s v="Federal Hawaii - Kimura"/>
    <s v="HawaiiUSA Federal Credit Union"/>
    <x v="46"/>
    <n v="7217410"/>
    <s v="HAWAIIUSAFCU4451802"/>
    <s v="04"/>
    <n v="0"/>
    <n v="0"/>
    <n v="0"/>
    <e v="#DIV/0!"/>
    <s v="3137719"/>
    <x v="4"/>
    <x v="3"/>
  </r>
  <r>
    <x v="5"/>
    <s v="Federal Hawaii - Kimura"/>
    <s v="First Hawaiian Bank"/>
    <x v="46"/>
    <n v="6279668"/>
    <s v="PO24992"/>
    <s v="04"/>
    <n v="0"/>
    <n v="0"/>
    <n v="0"/>
    <e v="#DIV/0!"/>
    <s v="-"/>
    <x v="3"/>
    <x v="1"/>
  </r>
  <r>
    <x v="5"/>
    <s v="Federal Hawaii - Morales"/>
    <s v="KINETICOR, Inc."/>
    <x v="13"/>
    <n v="8392176"/>
    <s v="2019-WWT-04-29"/>
    <s v="04"/>
    <n v="2863.2"/>
    <n v="2640.96"/>
    <n v="222.23999999999978"/>
    <n v="7.7619446772841508E-2"/>
    <s v="3538059"/>
    <x v="4"/>
    <x v="2"/>
  </r>
  <r>
    <x v="5"/>
    <s v="Federal Hawaii - Morales"/>
    <s v="KINETICOR, Inc."/>
    <x v="13"/>
    <n v="8399068"/>
    <s v="2019-WWT-04-30B"/>
    <s v="04"/>
    <n v="891"/>
    <n v="689.04"/>
    <n v="201.96000000000004"/>
    <n v="0.22666666666666671"/>
    <s v="3539535"/>
    <x v="4"/>
    <x v="2"/>
  </r>
  <r>
    <x v="5"/>
    <s v="Federal Hawaii - Morales"/>
    <s v="The Queen's Medical Center"/>
    <x v="13"/>
    <n v="8198854"/>
    <s v="6000337915"/>
    <s v="04"/>
    <n v="12673.48"/>
    <n v="12069.97"/>
    <n v="603.51000000000022"/>
    <n v="4.7619911815854857E-2"/>
    <s v="3478876"/>
    <x v="4"/>
    <x v="2"/>
  </r>
  <r>
    <x v="5"/>
    <s v="Federal Hawaii - Morales"/>
    <s v="The Queen's Medical Center"/>
    <x v="13"/>
    <n v="8483279"/>
    <s v="6000386887"/>
    <s v="04"/>
    <n v="2186.6"/>
    <n v="1885"/>
    <n v="301.59999999999991"/>
    <n v="0.13793103448275859"/>
    <s v="3565608"/>
    <x v="4"/>
    <x v="2"/>
  </r>
  <r>
    <x v="5"/>
    <s v="Federal Hawaii - Morales"/>
    <s v="The Queen's Medical Center"/>
    <x v="13"/>
    <n v="8492289"/>
    <s v="6000387754"/>
    <s v="04"/>
    <n v="6660"/>
    <n v="4440"/>
    <n v="2220"/>
    <n v="0.33333333333333331"/>
    <s v="3567171"/>
    <x v="4"/>
    <x v="2"/>
  </r>
  <r>
    <x v="5"/>
    <s v="Federal Hawaii - Morales"/>
    <s v="The Queen's Medical Center"/>
    <x v="13"/>
    <n v="8492345"/>
    <s v="6000388041"/>
    <s v="04"/>
    <n v="3120"/>
    <n v="2688"/>
    <n v="432"/>
    <n v="0.13846153846153847"/>
    <s v="3567191"/>
    <x v="4"/>
    <x v="2"/>
  </r>
  <r>
    <x v="5"/>
    <s v="Federal Hawaii - Morales"/>
    <s v="HMSA (Hawaii Medical Service Association)"/>
    <x v="13"/>
    <n v="7929939"/>
    <s v="FA-10814"/>
    <s v="04"/>
    <n v="0"/>
    <n v="0"/>
    <n v="0"/>
    <e v="#DIV/0!"/>
    <s v="-"/>
    <x v="3"/>
    <x v="1"/>
  </r>
  <r>
    <x v="5"/>
    <s v="Federal Hawaii - Morales"/>
    <s v="PUNAHOU SCHOOL"/>
    <x v="13"/>
    <n v="8488394"/>
    <s v="IT05852"/>
    <s v="04"/>
    <n v="18000"/>
    <n v="14400"/>
    <n v="3600"/>
    <n v="0.2"/>
    <s v="3566196"/>
    <x v="4"/>
    <x v="2"/>
  </r>
  <r>
    <x v="5"/>
    <s v="Federal Hawaii - Watson"/>
    <s v="Bank of Hawaii"/>
    <x v="14"/>
    <n v="6116984"/>
    <s v="0000823683"/>
    <s v="04"/>
    <n v="0"/>
    <n v="0"/>
    <n v="0"/>
    <e v="#DIV/0!"/>
    <s v="2763331"/>
    <x v="4"/>
    <x v="5"/>
  </r>
  <r>
    <x v="5"/>
    <s v="Federal Hawaii - Watson"/>
    <s v="Brigham Young University- Hawaii"/>
    <x v="14"/>
    <n v="1817177"/>
    <s v="BYUHI-0000037423"/>
    <s v="04"/>
    <n v="-4940"/>
    <n v="-4693"/>
    <n v="-247"/>
    <n v="0.05"/>
    <s v="-"/>
    <x v="3"/>
    <x v="1"/>
  </r>
  <r>
    <x v="5"/>
    <s v="Federal Hawaii - Watson"/>
    <s v="HMSA (Hawaii Medical Service Association)"/>
    <x v="14"/>
    <n v="8003778"/>
    <s v="FA-10899"/>
    <s v="04"/>
    <n v="130552.85"/>
    <n v="106400.04"/>
    <n v="24152.810000000012"/>
    <n v="0.18500408072286442"/>
    <s v="3406278"/>
    <x v="4"/>
    <x v="2"/>
  </r>
  <r>
    <x v="5"/>
    <s v="Federal Hawaii - Watson"/>
    <s v="HMSA (Hawaii Medical Service Association)"/>
    <x v="14"/>
    <n v="8135397"/>
    <s v="FA-10946"/>
    <s v="04"/>
    <n v="195860.61"/>
    <n v="176276.19"/>
    <n v="19584.419999999984"/>
    <n v="9.9991621592519217E-2"/>
    <s v="3459108"/>
    <x v="4"/>
    <x v="9"/>
  </r>
  <r>
    <x v="5"/>
    <s v="Federal Hawaii - Watson"/>
    <s v="LightRiver Technologies, Inc."/>
    <x v="14"/>
    <n v="6620066"/>
    <s v="H91559"/>
    <s v="04"/>
    <n v="0"/>
    <n v="0"/>
    <n v="0"/>
    <e v="#DIV/0!"/>
    <s v="2935798"/>
    <x v="4"/>
    <x v="5"/>
  </r>
  <r>
    <x v="5"/>
    <s v="Federal Hawaii - Watson"/>
    <s v="Kamehameha Schools"/>
    <x v="14"/>
    <n v="6555875"/>
    <s v="M201600758"/>
    <s v="04"/>
    <n v="186589.2"/>
    <n v="182794.2"/>
    <n v="3795"/>
    <n v="2.0338797743920868E-2"/>
    <s v="2912523"/>
    <x v="3"/>
    <x v="1"/>
  </r>
  <r>
    <x v="6"/>
    <s v="Federal Marines - East - Everhart"/>
    <s v="ADS, Inc."/>
    <x v="15"/>
    <n v="8501044"/>
    <s v="1031191"/>
    <s v="40"/>
    <n v="65911.02"/>
    <n v="62615.47"/>
    <n v="3295.5500000000029"/>
    <n v="4.9999984828030315E-2"/>
    <s v="-"/>
    <x v="3"/>
    <x v="1"/>
  </r>
  <r>
    <x v="6"/>
    <s v="Federal Marines - East - Everhart"/>
    <s v="ADS, Inc."/>
    <x v="15"/>
    <n v="8501060"/>
    <s v="1031191"/>
    <s v="40"/>
    <n v="18543.66"/>
    <n v="17616.48"/>
    <n v="927.18000000000029"/>
    <n v="4.9999838219639506E-2"/>
    <s v="-"/>
    <x v="3"/>
    <x v="1"/>
  </r>
  <r>
    <x v="6"/>
    <s v="Federal Marines - East - Everhart"/>
    <s v="ADS, Inc."/>
    <x v="15"/>
    <n v="8501065"/>
    <s v="1031191"/>
    <s v="40"/>
    <n v="37563.1"/>
    <n v="35684.949999999997"/>
    <n v="1878.1500000000015"/>
    <n v="4.9999866890645381E-2"/>
    <s v="-"/>
    <x v="3"/>
    <x v="1"/>
  </r>
  <r>
    <x v="6"/>
    <s v="Federal Marines - East - Everhart"/>
    <s v="ADS, Inc."/>
    <x v="15"/>
    <n v="8501072"/>
    <s v="1031191"/>
    <s v="40"/>
    <n v="17681.419999999998"/>
    <n v="16797.349999999999"/>
    <n v="884.06999999999971"/>
    <n v="4.999994344345645E-2"/>
    <s v="-"/>
    <x v="3"/>
    <x v="1"/>
  </r>
  <r>
    <x v="6"/>
    <s v="Federal Marines - East - Everhart"/>
    <s v="ADS, Inc."/>
    <x v="15"/>
    <n v="8501083"/>
    <s v="1031191"/>
    <s v="40"/>
    <n v="68629.98"/>
    <n v="65198.48"/>
    <n v="3431.4999999999927"/>
    <n v="5.000001457089151E-2"/>
    <s v="-"/>
    <x v="3"/>
    <x v="1"/>
  </r>
  <r>
    <x v="6"/>
    <s v="Federal Marines - East - Everhart"/>
    <s v="ADS, Inc."/>
    <x v="15"/>
    <n v="8501091"/>
    <s v="1031191"/>
    <s v="40"/>
    <n v="12488.78"/>
    <n v="11864.34"/>
    <n v="624.44000000000051"/>
    <n v="5.0000080071872552E-2"/>
    <s v="-"/>
    <x v="3"/>
    <x v="1"/>
  </r>
  <r>
    <x v="6"/>
    <s v="Federal Marines - East - Everhart"/>
    <s v="ADS, Inc."/>
    <x v="15"/>
    <n v="8501095"/>
    <s v="1031191"/>
    <s v="40"/>
    <n v="57196.78"/>
    <n v="54336.94"/>
    <n v="2859.8399999999965"/>
    <n v="5.0000017483501635E-2"/>
    <s v="-"/>
    <x v="3"/>
    <x v="1"/>
  </r>
  <r>
    <x v="6"/>
    <s v="Federal Marines - East - Everhart"/>
    <s v="ADS, Inc."/>
    <x v="15"/>
    <n v="8501104"/>
    <s v="1031191"/>
    <s v="40"/>
    <n v="15634.78"/>
    <n v="14853.04"/>
    <n v="781.73999999999978"/>
    <n v="5.0000063959966159E-2"/>
    <s v="-"/>
    <x v="3"/>
    <x v="1"/>
  </r>
  <r>
    <x v="6"/>
    <s v="Federal Marines - East - Everhart"/>
    <s v="ADS, Inc."/>
    <x v="15"/>
    <n v="8501110"/>
    <s v="1031191"/>
    <s v="40"/>
    <n v="51476.78"/>
    <n v="48902.94"/>
    <n v="2573.8399999999965"/>
    <n v="5.0000019426234443E-2"/>
    <s v="-"/>
    <x v="3"/>
    <x v="1"/>
  </r>
  <r>
    <x v="6"/>
    <s v="Federal Marines - East - Everhart"/>
    <s v="ADS, Inc."/>
    <x v="15"/>
    <n v="8501115"/>
    <s v="1031191"/>
    <s v="40"/>
    <n v="76352.78"/>
    <n v="72535.14"/>
    <n v="3817.6399999999994"/>
    <n v="5.000001309710006E-2"/>
    <s v="-"/>
    <x v="3"/>
    <x v="1"/>
  </r>
  <r>
    <x v="6"/>
    <s v="Federal Marines - East - Everhart"/>
    <s v="ADS, Inc."/>
    <x v="15"/>
    <n v="8501123"/>
    <s v="1031191"/>
    <s v="40"/>
    <n v="54206.78"/>
    <n v="51496.44"/>
    <n v="2710.3399999999965"/>
    <n v="5.000001844787675E-2"/>
    <s v="-"/>
    <x v="3"/>
    <x v="1"/>
  </r>
  <r>
    <x v="6"/>
    <s v="Federal Marines - East - Everhart"/>
    <s v="ADS, Inc."/>
    <x v="15"/>
    <n v="8501147"/>
    <s v="1031191"/>
    <s v="40"/>
    <n v="55246.78"/>
    <n v="52484.44"/>
    <n v="2762.3399999999965"/>
    <n v="5.000001810060236E-2"/>
    <s v="-"/>
    <x v="3"/>
    <x v="1"/>
  </r>
  <r>
    <x v="6"/>
    <s v="Federal Marines - East - Everhart"/>
    <s v="ADS, Inc."/>
    <x v="15"/>
    <n v="8501151"/>
    <s v="1031191"/>
    <s v="40"/>
    <n v="30582.46"/>
    <n v="29053.34"/>
    <n v="1529.119999999999"/>
    <n v="4.9999901904555714E-2"/>
    <s v="-"/>
    <x v="3"/>
    <x v="1"/>
  </r>
  <r>
    <x v="6"/>
    <s v="Federal Marines - East - Everhart"/>
    <s v="ADS, Inc."/>
    <x v="15"/>
    <n v="8501153"/>
    <s v="1031191"/>
    <s v="40"/>
    <n v="50388.46"/>
    <n v="47869.04"/>
    <n v="2519.4199999999983"/>
    <n v="4.9999940462558255E-2"/>
    <s v="-"/>
    <x v="3"/>
    <x v="1"/>
  </r>
  <r>
    <x v="6"/>
    <s v="Federal Marines - East - Everhart"/>
    <s v="ADS, Inc."/>
    <x v="15"/>
    <n v="8501161"/>
    <s v="1031191"/>
    <s v="40"/>
    <n v="54117.62"/>
    <n v="51411.74"/>
    <n v="2705.8800000000047"/>
    <n v="4.9999981521729978E-2"/>
    <s v="-"/>
    <x v="3"/>
    <x v="1"/>
  </r>
  <r>
    <x v="6"/>
    <s v="Federal Marines - East - Everhart"/>
    <s v="ADS, Inc."/>
    <x v="15"/>
    <n v="8501163"/>
    <s v="1031191"/>
    <s v="40"/>
    <n v="56457.62"/>
    <n v="53634.74"/>
    <n v="2822.8800000000047"/>
    <n v="4.9999982287599165E-2"/>
    <s v="-"/>
    <x v="3"/>
    <x v="1"/>
  </r>
  <r>
    <x v="6"/>
    <s v="Federal Marines - East - Everhart"/>
    <s v="ADS, Inc."/>
    <x v="15"/>
    <n v="8501166"/>
    <s v="1031191"/>
    <s v="40"/>
    <n v="55328.46"/>
    <n v="52562.04"/>
    <n v="2766.4199999999983"/>
    <n v="4.9999945778357077E-2"/>
    <s v="-"/>
    <x v="3"/>
    <x v="1"/>
  </r>
  <r>
    <x v="6"/>
    <s v="Federal Marines - East - Everhart"/>
    <s v="ADS, Inc."/>
    <x v="15"/>
    <n v="8501170"/>
    <s v="1031191"/>
    <s v="40"/>
    <n v="61587.44"/>
    <n v="58508.07"/>
    <n v="3079.3700000000026"/>
    <n v="4.999996752584622E-2"/>
    <s v="-"/>
    <x v="3"/>
    <x v="1"/>
  </r>
  <r>
    <x v="6"/>
    <s v="Federal Marines - East - Everhart"/>
    <s v="ADS, Inc."/>
    <x v="15"/>
    <n v="8501177"/>
    <s v="1031191"/>
    <s v="40"/>
    <n v="56457.62"/>
    <n v="53634.74"/>
    <n v="2822.8800000000047"/>
    <n v="4.9999982287599165E-2"/>
    <s v="-"/>
    <x v="3"/>
    <x v="1"/>
  </r>
  <r>
    <x v="6"/>
    <s v="Federal Marines - East - Everhart"/>
    <s v="ADS, Inc."/>
    <x v="15"/>
    <n v="8501180"/>
    <s v="1031191"/>
    <s v="40"/>
    <n v="31102.46"/>
    <n v="29547.34"/>
    <n v="1555.119999999999"/>
    <n v="4.9999903544607052E-2"/>
    <s v="-"/>
    <x v="3"/>
    <x v="1"/>
  </r>
  <r>
    <x v="6"/>
    <s v="Federal Marines - East - Everhart"/>
    <s v="ADS, Inc."/>
    <x v="15"/>
    <n v="8501184"/>
    <s v="1031191"/>
    <s v="40"/>
    <n v="56457.62"/>
    <n v="53634.74"/>
    <n v="2822.8800000000047"/>
    <n v="4.9999982287599165E-2"/>
    <s v="-"/>
    <x v="3"/>
    <x v="1"/>
  </r>
  <r>
    <x v="6"/>
    <s v="Federal Marines - East - Everhart"/>
    <s v="ADS, Inc."/>
    <x v="15"/>
    <n v="8501185"/>
    <s v="1031191"/>
    <s v="40"/>
    <n v="53898.46"/>
    <n v="51203.54"/>
    <n v="2694.9199999999983"/>
    <n v="4.9999944339782589E-2"/>
    <s v="-"/>
    <x v="3"/>
    <x v="1"/>
  </r>
  <r>
    <x v="6"/>
    <s v="Federal Marines - East - Everhart"/>
    <s v="ADS, Inc."/>
    <x v="15"/>
    <n v="8501188"/>
    <s v="1031191"/>
    <s v="40"/>
    <n v="30883.3"/>
    <n v="29339.14"/>
    <n v="1544.1599999999999"/>
    <n v="4.9999838100203017E-2"/>
    <s v="-"/>
    <x v="3"/>
    <x v="1"/>
  </r>
  <r>
    <x v="6"/>
    <s v="Federal Marines - East - Everhart"/>
    <s v="ADS, Inc."/>
    <x v="15"/>
    <n v="8501191"/>
    <s v="1031191"/>
    <s v="40"/>
    <n v="54028.46"/>
    <n v="51327.040000000001"/>
    <n v="2701.4199999999983"/>
    <n v="4.9999944473708827E-2"/>
    <s v="-"/>
    <x v="3"/>
    <x v="1"/>
  </r>
  <r>
    <x v="6"/>
    <s v="Federal Marines - East - Everhart"/>
    <s v="ADS, Inc."/>
    <x v="15"/>
    <n v="8501198"/>
    <s v="1031191"/>
    <s v="40"/>
    <n v="103874.98"/>
    <n v="98681.23"/>
    <n v="5193.75"/>
    <n v="5.0000009626957331E-2"/>
    <s v="-"/>
    <x v="3"/>
    <x v="1"/>
  </r>
  <r>
    <x v="6"/>
    <s v="Federal Marines - West - Waltz"/>
    <s v="Blue Tech, Inc."/>
    <x v="47"/>
    <n v="7992764"/>
    <s v="PO0040972"/>
    <s v="04"/>
    <n v="330"/>
    <n v="264"/>
    <n v="66"/>
    <n v="0.2"/>
    <s v="3400595"/>
    <x v="4"/>
    <x v="10"/>
  </r>
  <r>
    <x v="7"/>
    <s v="Federal MDA - Smith"/>
    <s v="Network Management Resources, Inc."/>
    <x v="16"/>
    <n v="8442587"/>
    <s v="2244606"/>
    <s v="04"/>
    <n v="15.11"/>
    <n v="14.35"/>
    <n v="0.75999999999999979"/>
    <n v="5.0297816015883512E-2"/>
    <s v="3555126"/>
    <x v="4"/>
    <x v="3"/>
  </r>
  <r>
    <x v="7"/>
    <s v="Federal MDA - Smith"/>
    <s v="Network Management Resources, Inc."/>
    <x v="16"/>
    <n v="8442587"/>
    <s v="2244606"/>
    <s v="04"/>
    <n v="489.34"/>
    <n v="461.64"/>
    <n v="27.699999999999989"/>
    <n v="5.6606858217190484E-2"/>
    <s v="3555126"/>
    <x v="4"/>
    <x v="2"/>
  </r>
  <r>
    <x v="7"/>
    <s v="Federal MDA - Smith"/>
    <s v="Network Management Resources, Inc."/>
    <x v="16"/>
    <n v="8442587"/>
    <s v="2244606"/>
    <s v="04"/>
    <n v="298.27999999999997"/>
    <n v="287.57"/>
    <n v="10.70999999999998"/>
    <n v="3.5905860265522262E-2"/>
    <s v="3555130"/>
    <x v="4"/>
    <x v="2"/>
  </r>
  <r>
    <x v="7"/>
    <s v="Federal MDA - Smith"/>
    <s v="Network Management Resources, Inc."/>
    <x v="16"/>
    <n v="8325728"/>
    <s v="2417305"/>
    <s v="04"/>
    <n v="0"/>
    <n v="175.56"/>
    <n v="-175.56"/>
    <e v="#DIV/0!"/>
    <s v="3510644"/>
    <x v="4"/>
    <x v="11"/>
  </r>
  <r>
    <x v="7"/>
    <s v="Federal MDA - Smith"/>
    <s v="Network Management Resources, Inc."/>
    <x v="16"/>
    <n v="8399304"/>
    <s v="2434752"/>
    <s v="04"/>
    <n v="3492.7"/>
    <n v="3295"/>
    <n v="197.69999999999982"/>
    <n v="5.6603773584905613E-2"/>
    <s v="3553302"/>
    <x v="4"/>
    <x v="2"/>
  </r>
  <r>
    <x v="7"/>
    <s v="Federal MDA - Smith"/>
    <s v="Network Management Resources, Inc."/>
    <x v="16"/>
    <n v="8399304"/>
    <s v="2434752"/>
    <s v="04"/>
    <n v="6535.96"/>
    <n v="6166"/>
    <n v="369.96000000000004"/>
    <n v="5.6603773584905669E-2"/>
    <s v="3553334"/>
    <x v="4"/>
    <x v="2"/>
  </r>
  <r>
    <x v="7"/>
    <s v="Federal MDA - Smith"/>
    <s v="Network Management Resources, Inc."/>
    <x v="16"/>
    <n v="8399304"/>
    <s v="2434752"/>
    <s v="04"/>
    <n v="4904.62"/>
    <n v="4627"/>
    <n v="277.61999999999989"/>
    <n v="5.6603773584905641E-2"/>
    <s v="3553334"/>
    <x v="4"/>
    <x v="3"/>
  </r>
  <r>
    <x v="7"/>
    <s v="Federal MDA - Smith"/>
    <s v="Network Management Resources, Inc."/>
    <x v="16"/>
    <n v="8399304"/>
    <s v="2434752"/>
    <s v="04"/>
    <n v="0"/>
    <n v="0"/>
    <n v="0"/>
    <e v="#DIV/0!"/>
    <s v="3553328"/>
    <x v="4"/>
    <x v="2"/>
  </r>
  <r>
    <x v="7"/>
    <s v="Federal MDA - Smith"/>
    <s v="Network Management Resources, Inc."/>
    <x v="16"/>
    <n v="8494419"/>
    <s v="2554228"/>
    <s v="04"/>
    <n v="688.68"/>
    <n v="682.92"/>
    <n v="5.7599999999999909"/>
    <n v="8.3638264506011376E-3"/>
    <s v="3567659"/>
    <x v="4"/>
    <x v="2"/>
  </r>
  <r>
    <x v="7"/>
    <s v="Federal MDA - Smith"/>
    <s v="Network Management Resources, Inc."/>
    <x v="16"/>
    <n v="8494419"/>
    <s v="2554228"/>
    <s v="04"/>
    <n v="2000.24"/>
    <n v="1887"/>
    <n v="113.24000000000001"/>
    <n v="5.6613206415230176E-2"/>
    <s v="3567666"/>
    <x v="4"/>
    <x v="2"/>
  </r>
  <r>
    <x v="7"/>
    <s v="Federal MDA - Smith"/>
    <s v="Network Management Resources, Inc."/>
    <x v="16"/>
    <n v="8494419"/>
    <s v="2554228"/>
    <s v="04"/>
    <n v="45.33"/>
    <n v="42.85"/>
    <n v="2.4799999999999969"/>
    <n v="5.470990514008376E-2"/>
    <s v="3567659"/>
    <x v="4"/>
    <x v="2"/>
  </r>
  <r>
    <x v="7"/>
    <s v="Federal MDA - Smith"/>
    <s v="Raytheon"/>
    <x v="16"/>
    <n v="8446561"/>
    <s v="4201965291"/>
    <s v="04"/>
    <n v="0"/>
    <n v="1607.64"/>
    <n v="-1607.64"/>
    <e v="#DIV/0!"/>
    <s v="3556157"/>
    <x v="4"/>
    <x v="2"/>
  </r>
  <r>
    <x v="7"/>
    <s v="Federal MDA - Smith"/>
    <s v="Northrop Grumman"/>
    <x v="16"/>
    <n v="8467379"/>
    <s v="7000377412"/>
    <s v="04"/>
    <n v="74.19"/>
    <n v="68.73"/>
    <n v="5.4599999999999937"/>
    <n v="7.3594824100282979E-2"/>
    <s v="3560367"/>
    <x v="4"/>
    <x v="2"/>
  </r>
  <r>
    <x v="7"/>
    <s v="Federal MDA - Smith"/>
    <s v="Range Generation Next (RGNext)"/>
    <x v="16"/>
    <n v="8508796"/>
    <s v="PO00013049"/>
    <s v="04"/>
    <n v="75424.05"/>
    <n v="71652.850000000006"/>
    <n v="3771.1999999999971"/>
    <n v="4.9999966854073694E-2"/>
    <s v="-"/>
    <x v="3"/>
    <x v="1"/>
  </r>
  <r>
    <x v="7"/>
    <s v="Federal MDA - Smith"/>
    <s v="Federal Network Systems LLC"/>
    <x v="16"/>
    <n v="8161659"/>
    <s v="PO-0004853"/>
    <s v="04"/>
    <n v="750.4"/>
    <n v="712.88"/>
    <n v="37.519999999999982"/>
    <n v="4.9999999999999975E-2"/>
    <s v="-"/>
    <x v="4"/>
    <x v="6"/>
  </r>
  <r>
    <x v="7"/>
    <s v="Federal MDA - Smith"/>
    <s v="Federal Network Systems LLC"/>
    <x v="16"/>
    <n v="8238703"/>
    <s v="PO-0005227"/>
    <s v="04"/>
    <n v="90.05"/>
    <n v="49.95"/>
    <n v="40.099999999999994"/>
    <n v="0.44530816213214874"/>
    <s v="3490600"/>
    <x v="4"/>
    <x v="4"/>
  </r>
  <r>
    <x v="7"/>
    <s v="Federal MDA - St. John"/>
    <s v="Network Management Resources, Inc."/>
    <x v="36"/>
    <n v="8149145"/>
    <s v="1962839"/>
    <s v="04"/>
    <n v="26.41"/>
    <n v="24.5"/>
    <n v="1.9100000000000001"/>
    <n v="7.232109049602424E-2"/>
    <s v="3462407"/>
    <x v="4"/>
    <x v="6"/>
  </r>
  <r>
    <x v="7"/>
    <s v="Federal MDA - St. John"/>
    <s v="Network Management Resources, Inc."/>
    <x v="36"/>
    <n v="8149176"/>
    <s v="2067573"/>
    <s v="04"/>
    <n v="126.2"/>
    <n v="80.5"/>
    <n v="45.7"/>
    <n v="0.36212361331220289"/>
    <s v="3462434"/>
    <x v="4"/>
    <x v="6"/>
  </r>
  <r>
    <x v="7"/>
    <s v="Federal MDA - St. John"/>
    <s v="Network Management Resources, Inc."/>
    <x v="36"/>
    <n v="8051514"/>
    <s v="2417305"/>
    <s v="04"/>
    <n v="29.26"/>
    <n v="27.8"/>
    <n v="1.4600000000000009"/>
    <n v="4.9897470950102558E-2"/>
    <s v="-"/>
    <x v="4"/>
    <x v="12"/>
  </r>
  <r>
    <x v="7"/>
    <s v="Federal MDA - St. John"/>
    <s v="Network Management Resources, Inc."/>
    <x v="36"/>
    <n v="8093410"/>
    <s v="2538060"/>
    <s v="04"/>
    <n v="493.57"/>
    <n v="302.66000000000003"/>
    <n v="190.90999999999997"/>
    <n v="0.38679417306562386"/>
    <s v="3441590"/>
    <x v="4"/>
    <x v="9"/>
  </r>
  <r>
    <x v="7"/>
    <s v="Federal MDA - St. John"/>
    <s v="Network Management Resources, Inc."/>
    <x v="36"/>
    <n v="8032715"/>
    <s v="2538097"/>
    <s v="04"/>
    <n v="12140.54"/>
    <n v="11417.58"/>
    <n v="722.96000000000095"/>
    <n v="5.9549245750189113E-2"/>
    <s v="3422906"/>
    <x v="4"/>
    <x v="12"/>
  </r>
  <r>
    <x v="7"/>
    <s v="Federal MDA - St. John"/>
    <s v="Network Management Resources, Inc."/>
    <x v="36"/>
    <n v="8032725"/>
    <s v="2538108"/>
    <s v="04"/>
    <n v="12140.54"/>
    <n v="11417.58"/>
    <n v="722.96000000000095"/>
    <n v="5.9549245750189113E-2"/>
    <s v="3422925"/>
    <x v="4"/>
    <x v="12"/>
  </r>
  <r>
    <x v="7"/>
    <s v="Federal MDA - St. John"/>
    <s v="Network Management Resources, Inc."/>
    <x v="36"/>
    <n v="8032727"/>
    <s v="2538120"/>
    <s v="04"/>
    <n v="12140.54"/>
    <n v="11417.58"/>
    <n v="722.96000000000095"/>
    <n v="5.9549245750189113E-2"/>
    <s v="3422902"/>
    <x v="4"/>
    <x v="12"/>
  </r>
  <r>
    <x v="7"/>
    <s v="Federal MDA - St. John"/>
    <s v="Northrop Grumman"/>
    <x v="36"/>
    <n v="6670898"/>
    <s v="7000303615"/>
    <s v="04"/>
    <n v="1085"/>
    <n v="930"/>
    <n v="155"/>
    <n v="0.14285714285714285"/>
    <s v="2958758"/>
    <x v="4"/>
    <x v="5"/>
  </r>
  <r>
    <x v="7"/>
    <s v="Federal MDA - St. John"/>
    <s v="Northrop Grumman"/>
    <x v="36"/>
    <n v="8050820"/>
    <s v="7000361084"/>
    <s v="04"/>
    <n v="990"/>
    <n v="900"/>
    <n v="90"/>
    <n v="9.0909090909090912E-2"/>
    <s v="3422828"/>
    <x v="4"/>
    <x v="10"/>
  </r>
  <r>
    <x v="7"/>
    <s v="Federal MDA - St. John"/>
    <s v="Northrop Grumman"/>
    <x v="36"/>
    <n v="7378053"/>
    <s v="7600023940"/>
    <s v="04"/>
    <n v="14013"/>
    <n v="14013"/>
    <n v="0"/>
    <n v="0"/>
    <s v="3199433"/>
    <x v="4"/>
    <x v="3"/>
  </r>
  <r>
    <x v="7"/>
    <s v="Federal MDA - St. John"/>
    <s v="Northrop Grumman"/>
    <x v="36"/>
    <n v="8132132"/>
    <s v="7600026097"/>
    <s v="04"/>
    <n v="728.42"/>
    <n v="2032.14"/>
    <n v="-1303.7200000000003"/>
    <n v="-1.7897916037450925"/>
    <s v="3455927"/>
    <x v="4"/>
    <x v="9"/>
  </r>
  <r>
    <x v="7"/>
    <s v="Federal MDA - St. John"/>
    <s v="Missile Defense Agency"/>
    <x v="36"/>
    <n v="7779013"/>
    <s v="MDC1-0637"/>
    <s v="04"/>
    <n v="17210.93"/>
    <n v="16391.25"/>
    <n v="819.68000000000029"/>
    <n v="4.7625549578087893E-2"/>
    <s v="3323586"/>
    <x v="4"/>
    <x v="11"/>
  </r>
  <r>
    <x v="7"/>
    <s v="Federal MDA - St. John"/>
    <s v="Missile Defense Agency"/>
    <x v="36"/>
    <n v="7779013"/>
    <s v="MDC1-0637"/>
    <s v="04"/>
    <n v="4200"/>
    <n v="4000"/>
    <n v="200"/>
    <n v="4.7619047619047616E-2"/>
    <s v="3323586"/>
    <x v="4"/>
    <x v="13"/>
  </r>
  <r>
    <x v="7"/>
    <s v="Federal MDA - St. John"/>
    <s v="Missile Defense Agency"/>
    <x v="36"/>
    <n v="8028102"/>
    <s v="MDC1-0664"/>
    <s v="04"/>
    <n v="2120.86"/>
    <n v="2014.82"/>
    <n v="106.04000000000019"/>
    <n v="4.9998585479475395E-2"/>
    <s v="-"/>
    <x v="4"/>
    <x v="12"/>
  </r>
  <r>
    <x v="7"/>
    <s v="Federal MDA - St. John"/>
    <s v="Missile Defense Agency"/>
    <x v="36"/>
    <n v="7985121"/>
    <s v="PO-0004188"/>
    <s v="04"/>
    <n v="227.91"/>
    <n v="213"/>
    <n v="14.909999999999997"/>
    <n v="6.5420560747663531E-2"/>
    <s v="3397802"/>
    <x v="4"/>
    <x v="11"/>
  </r>
  <r>
    <x v="7"/>
    <s v="Federal MDA - St. John"/>
    <s v="Teledyne Brown Engineering"/>
    <x v="36"/>
    <n v="7637940"/>
    <s v="PO00142016"/>
    <s v="04"/>
    <n v="1147.53"/>
    <n v="1072.47"/>
    <n v="75.059999999999945"/>
    <n v="6.5410054639094356E-2"/>
    <s v="3288854"/>
    <x v="4"/>
    <x v="4"/>
  </r>
  <r>
    <x v="7"/>
    <s v="Federal MDA - St. John"/>
    <s v="Network Management Resources, Inc."/>
    <x v="36"/>
    <n v="8001389"/>
    <s v="RECS-18010"/>
    <s v="04"/>
    <n v="31.76"/>
    <n v="30.24"/>
    <n v="1.5200000000000031"/>
    <n v="4.7858942065491281E-2"/>
    <s v="3406058"/>
    <x v="4"/>
    <x v="10"/>
  </r>
  <r>
    <x v="7"/>
    <s v="Federal MDA - St. John"/>
    <s v="Network Management Resources, Inc."/>
    <x v="36"/>
    <n v="8001389"/>
    <s v="RECS-18010"/>
    <s v="04"/>
    <n v="12225.76"/>
    <n v="11643.58"/>
    <n v="582.18000000000029"/>
    <n v="4.7619125518577193E-2"/>
    <s v="3406071"/>
    <x v="4"/>
    <x v="10"/>
  </r>
  <r>
    <x v="7"/>
    <s v="Federal MDA - St. John"/>
    <s v="Network Management Resources, Inc."/>
    <x v="36"/>
    <n v="8001389"/>
    <s v="RECS-18010"/>
    <s v="04"/>
    <n v="567"/>
    <n v="540"/>
    <n v="27"/>
    <n v="4.7619047619047616E-2"/>
    <s v="3406058"/>
    <x v="4"/>
    <x v="10"/>
  </r>
  <r>
    <x v="1"/>
    <s v="Federal MDA - St. John Boeing"/>
    <s v="Network Management Resources, Inc."/>
    <x v="36"/>
    <n v="7495775"/>
    <s v="2226751"/>
    <s v="40"/>
    <n v="644.42999999999995"/>
    <n v="612.21"/>
    <n v="32.219999999999914"/>
    <n v="4.9997672361621767E-2"/>
    <s v="-"/>
    <x v="4"/>
    <x v="2"/>
  </r>
  <r>
    <x v="1"/>
    <s v="Federal MDA - St. John Boeing"/>
    <s v="Network Management Resources, Inc."/>
    <x v="36"/>
    <n v="7495775"/>
    <s v="2226751"/>
    <s v="40"/>
    <n v="1262.8800000000001"/>
    <n v="1191.3900000000001"/>
    <n v="71.490000000000009"/>
    <n v="5.6608703914861273E-2"/>
    <s v="3248930"/>
    <x v="4"/>
    <x v="2"/>
  </r>
  <r>
    <x v="1"/>
    <s v="Federal MDA - St. John Boeing"/>
    <s v="Network Management Resources, Inc."/>
    <x v="36"/>
    <n v="7496050"/>
    <s v="2226754"/>
    <s v="40"/>
    <n v="1161.06"/>
    <n v="1095.33"/>
    <n v="65.730000000000018"/>
    <n v="5.661206139217613E-2"/>
    <s v="3248900"/>
    <x v="4"/>
    <x v="2"/>
  </r>
  <r>
    <x v="1"/>
    <s v="Federal MDA - St. John Boeing"/>
    <s v="Network Management Resources, Inc."/>
    <x v="36"/>
    <n v="7496050"/>
    <s v="2226754"/>
    <s v="40"/>
    <n v="644.42999999999995"/>
    <n v="612.21"/>
    <n v="32.219999999999914"/>
    <n v="4.9997672361621767E-2"/>
    <s v="-"/>
    <x v="4"/>
    <x v="2"/>
  </r>
  <r>
    <x v="1"/>
    <s v="Federal MDA - St. John Boeing"/>
    <s v="Network Management Resources, Inc."/>
    <x v="36"/>
    <n v="7496058"/>
    <s v="2226755"/>
    <s v="40"/>
    <n v="1243.82"/>
    <n v="1173.4100000000001"/>
    <n v="70.409999999999854"/>
    <n v="5.6607869305847998E-2"/>
    <s v="3248902"/>
    <x v="4"/>
    <x v="2"/>
  </r>
  <r>
    <x v="1"/>
    <s v="Federal MDA - St. John Boeing"/>
    <s v="Network Management Resources, Inc."/>
    <x v="36"/>
    <n v="7496058"/>
    <s v="2226755"/>
    <s v="40"/>
    <n v="644.42999999999995"/>
    <n v="612.21"/>
    <n v="32.219999999999914"/>
    <n v="4.9997672361621767E-2"/>
    <s v="-"/>
    <x v="4"/>
    <x v="2"/>
  </r>
  <r>
    <x v="1"/>
    <s v="Federal MDA - St. John Boeing"/>
    <s v="Network Management Resources, Inc."/>
    <x v="36"/>
    <n v="7496076"/>
    <s v="2236134"/>
    <s v="40"/>
    <n v="358.79"/>
    <n v="338.48"/>
    <n v="20.310000000000002"/>
    <n v="5.6606928844170686E-2"/>
    <s v="3248980"/>
    <x v="4"/>
    <x v="2"/>
  </r>
  <r>
    <x v="1"/>
    <s v="Federal MDA - St. John Boeing"/>
    <s v="Network Management Resources, Inc."/>
    <x v="36"/>
    <n v="7496076"/>
    <s v="2236134"/>
    <s v="40"/>
    <n v="1217.8599999999999"/>
    <n v="1156.97"/>
    <n v="60.889999999999873"/>
    <n v="4.9997536662670483E-2"/>
    <s v="-"/>
    <x v="4"/>
    <x v="2"/>
  </r>
  <r>
    <x v="1"/>
    <s v="Federal MDA - St. John Boeing"/>
    <s v="Network Management Resources, Inc."/>
    <x v="36"/>
    <n v="7497051"/>
    <s v="2241153"/>
    <s v="40"/>
    <n v="1217.8599999999999"/>
    <n v="1156.97"/>
    <n v="60.889999999999873"/>
    <n v="4.9997536662670483E-2"/>
    <s v="-"/>
    <x v="4"/>
    <x v="2"/>
  </r>
  <r>
    <x v="1"/>
    <s v="Federal MDA - St. John Boeing"/>
    <s v="Network Management Resources, Inc."/>
    <x v="36"/>
    <n v="7497051"/>
    <s v="2241153"/>
    <s v="40"/>
    <n v="358.79"/>
    <n v="338.48"/>
    <n v="20.310000000000002"/>
    <n v="5.6606928844170686E-2"/>
    <s v="3248996"/>
    <x v="4"/>
    <x v="2"/>
  </r>
  <r>
    <x v="1"/>
    <s v="Federal MDA - St. John Boeing"/>
    <s v="Network Management Resources, Inc."/>
    <x v="36"/>
    <n v="8149197"/>
    <s v="2251772"/>
    <s v="04"/>
    <n v="6.44"/>
    <n v="6.08"/>
    <n v="0.36000000000000032"/>
    <n v="5.5900621118012465E-2"/>
    <s v="3462435"/>
    <x v="4"/>
    <x v="6"/>
  </r>
  <r>
    <x v="1"/>
    <s v="Federal MDA - St. John Boeing"/>
    <s v="Northrop Grumman"/>
    <x v="36"/>
    <n v="6697882"/>
    <s v="7000303615"/>
    <s v="04"/>
    <n v="0"/>
    <n v="18"/>
    <n v="-18"/>
    <e v="#DIV/0!"/>
    <s v="2979387"/>
    <x v="4"/>
    <x v="5"/>
  </r>
  <r>
    <x v="1"/>
    <s v="Federal MDA - St. John Boeing"/>
    <s v="Network Management Resources, Inc."/>
    <x v="36"/>
    <n v="8491180"/>
    <s v="NMRITEMS"/>
    <s v="40"/>
    <n v="0"/>
    <n v="0"/>
    <n v="0"/>
    <e v="#DIV/0!"/>
    <s v="-"/>
    <x v="4"/>
    <x v="2"/>
  </r>
  <r>
    <x v="8"/>
    <s v="Federal Navy - Hockman"/>
    <s v="Zivaro"/>
    <x v="17"/>
    <n v="5205901"/>
    <s v="299552"/>
    <s v="04"/>
    <n v="566.72"/>
    <n v="511.75"/>
    <n v="54.970000000000027"/>
    <n v="9.6996753246753289E-2"/>
    <s v="-"/>
    <x v="4"/>
    <x v="5"/>
  </r>
  <r>
    <x v="8"/>
    <s v="Federal Navy - Hockman"/>
    <s v="Technology Integration Group (TIG)"/>
    <x v="17"/>
    <n v="5610536"/>
    <s v="3300719"/>
    <s v="04"/>
    <n v="193.5"/>
    <n v="224.46"/>
    <n v="-30.960000000000008"/>
    <n v="-0.16000000000000003"/>
    <s v="2586379"/>
    <x v="4"/>
    <x v="5"/>
  </r>
  <r>
    <x v="8"/>
    <s v="Federal Navy - Hockman"/>
    <s v="Raytheon"/>
    <x v="17"/>
    <n v="8313852"/>
    <s v="4201911814"/>
    <s v="04"/>
    <n v="2750"/>
    <n v="2525"/>
    <n v="225"/>
    <n v="8.1818181818181818E-2"/>
    <s v="3503967"/>
    <x v="4"/>
    <x v="11"/>
  </r>
  <r>
    <x v="8"/>
    <s v="Federal Navy - Hockman"/>
    <s v="Raytheon"/>
    <x v="17"/>
    <n v="8313852"/>
    <s v="4201911814"/>
    <s v="04"/>
    <n v="9642.0499999999993"/>
    <n v="8924.02"/>
    <n v="718.02999999999884"/>
    <n v="7.4468603668306932E-2"/>
    <s v="3503733"/>
    <x v="4"/>
    <x v="11"/>
  </r>
  <r>
    <x v="8"/>
    <s v="Federal Navy - Hockman"/>
    <s v="Raytheon"/>
    <x v="17"/>
    <n v="8313852"/>
    <s v="4201911814"/>
    <s v="04"/>
    <n v="4616.66"/>
    <n v="4410.16"/>
    <n v="206.5"/>
    <n v="4.4729306468312593E-2"/>
    <s v="3503733"/>
    <x v="4"/>
    <x v="11"/>
  </r>
  <r>
    <x v="8"/>
    <s v="Federal Navy - Hockman"/>
    <s v="Kontron America, Inc."/>
    <x v="17"/>
    <n v="5581950"/>
    <s v="45385127"/>
    <s v="04"/>
    <n v="0"/>
    <n v="1322.4"/>
    <n v="-1322.4"/>
    <e v="#DIV/0!"/>
    <s v="2538324"/>
    <x v="4"/>
    <x v="5"/>
  </r>
  <r>
    <x v="8"/>
    <s v="Federal Navy - Hockman"/>
    <s v="Defense Information Systems Agency"/>
    <x v="17"/>
    <n v="6967984"/>
    <s v="HC1028-16-D-0009 0003"/>
    <s v="04"/>
    <n v="1834"/>
    <n v="1834"/>
    <n v="0"/>
    <n v="0"/>
    <s v="3060480"/>
    <x v="4"/>
    <x v="6"/>
  </r>
  <r>
    <x v="8"/>
    <s v="Federal Navy - Hockman"/>
    <s v="Defense Information Systems Agency"/>
    <x v="17"/>
    <n v="6686056"/>
    <s v="HC1028-16-D-0009 001"/>
    <s v="04"/>
    <n v="36689"/>
    <n v="33110"/>
    <n v="3579"/>
    <n v="9.754967428929652E-2"/>
    <s v="2975648"/>
    <x v="4"/>
    <x v="6"/>
  </r>
  <r>
    <x v="8"/>
    <s v="Federal Navy - Hockman"/>
    <s v="Naval Supply Systems Command"/>
    <x v="17"/>
    <n v="5640268"/>
    <s v="N00189-14-F-Q296"/>
    <s v="04"/>
    <n v="0"/>
    <n v="0"/>
    <n v="0"/>
    <e v="#DIV/0!"/>
    <s v="-"/>
    <x v="4"/>
    <x v="5"/>
  </r>
  <r>
    <x v="8"/>
    <s v="Federal Navy - Hockman"/>
    <s v="CACI Systems, Inc."/>
    <x v="17"/>
    <n v="5408050"/>
    <s v="PR0162139"/>
    <s v="04"/>
    <n v="2436.16"/>
    <n v="2199.85"/>
    <n v="236.30999999999995"/>
    <n v="9.7001017995533942E-2"/>
    <s v="-"/>
    <x v="3"/>
    <x v="1"/>
  </r>
  <r>
    <x v="8"/>
    <s v="Federal Navy - Jones"/>
    <s v="FCN Inc"/>
    <x v="18"/>
    <n v="7631674"/>
    <s v="38422P"/>
    <s v="04"/>
    <n v="11219.78"/>
    <n v="10685.52"/>
    <n v="534.26000000000022"/>
    <n v="4.7617689473412154E-2"/>
    <s v="3287052"/>
    <x v="4"/>
    <x v="11"/>
  </r>
  <r>
    <x v="8"/>
    <s v="Federal Navy - Jones"/>
    <s v="Affigent (fka TKC Integration Services, LLC)"/>
    <x v="18"/>
    <n v="6884525"/>
    <s v="C-SJ000516"/>
    <s v="04"/>
    <n v="7776"/>
    <n v="7200"/>
    <n v="576"/>
    <n v="7.407407407407407E-2"/>
    <s v="3037185"/>
    <x v="4"/>
    <x v="6"/>
  </r>
  <r>
    <x v="8"/>
    <s v="Federal Navy - Jones"/>
    <s v="Georgia Tech Research Institute"/>
    <x v="18"/>
    <n v="8198977"/>
    <s v="D8319-S2"/>
    <s v="04"/>
    <n v="11200"/>
    <n v="10113.6"/>
    <n v="1086.3999999999996"/>
    <n v="9.6999999999999961E-2"/>
    <s v="-"/>
    <x v="3"/>
    <x v="1"/>
  </r>
  <r>
    <x v="8"/>
    <s v="Federal Navy - Jones"/>
    <s v="United States Naval Observatory"/>
    <x v="18"/>
    <n v="8164932"/>
    <s v="D8319-S32"/>
    <s v="04"/>
    <n v="14022.72"/>
    <n v="12662.52"/>
    <n v="1360.1999999999989"/>
    <n v="9.6999726158690971E-2"/>
    <s v="-"/>
    <x v="4"/>
    <x v="13"/>
  </r>
  <r>
    <x v="8"/>
    <s v="Federal Navy - Jones"/>
    <s v="Georgia Tech Research Institute"/>
    <x v="18"/>
    <n v="8102870"/>
    <s v="D8319-S41"/>
    <s v="04"/>
    <n v="106579"/>
    <n v="100546"/>
    <n v="6033"/>
    <n v="5.6605897972396062E-2"/>
    <s v="3441630"/>
    <x v="4"/>
    <x v="9"/>
  </r>
  <r>
    <x v="8"/>
    <s v="Federal Navy - Jones"/>
    <s v="U.S. Navy"/>
    <x v="18"/>
    <n v="5974556"/>
    <s v="N68836-15-P-0097"/>
    <s v="06"/>
    <n v="798.05"/>
    <n v="725.5"/>
    <n v="72.549999999999955"/>
    <n v="9.0909090909090856E-2"/>
    <s v="2607785"/>
    <x v="4"/>
    <x v="5"/>
  </r>
  <r>
    <x v="8"/>
    <s v="Federal Navy - Jones"/>
    <s v="U.S. Navy"/>
    <x v="18"/>
    <n v="5974556"/>
    <s v="N68836-15-P-0097"/>
    <s v="06"/>
    <n v="798.05"/>
    <n v="725.5"/>
    <n v="72.549999999999955"/>
    <n v="9.0909090909090856E-2"/>
    <s v="2607785"/>
    <x v="4"/>
    <x v="5"/>
  </r>
  <r>
    <x v="8"/>
    <s v="Federal Navy - Jones"/>
    <s v="U.S. Navy"/>
    <x v="18"/>
    <n v="5974556"/>
    <s v="N68836-15-P-0097"/>
    <s v="06"/>
    <n v="798.05"/>
    <n v="725.5"/>
    <n v="72.549999999999955"/>
    <n v="9.0909090909090856E-2"/>
    <s v="2607785"/>
    <x v="4"/>
    <x v="5"/>
  </r>
  <r>
    <x v="8"/>
    <s v="Federal Navy - Jones"/>
    <s v="U.S. Navy"/>
    <x v="18"/>
    <n v="5974556"/>
    <s v="N68836-15-P-0097"/>
    <s v="06"/>
    <n v="5586.36"/>
    <n v="5078.51"/>
    <n v="507.84999999999945"/>
    <n v="9.0908928175054859E-2"/>
    <s v="2607785"/>
    <x v="4"/>
    <x v="5"/>
  </r>
  <r>
    <x v="8"/>
    <s v="Federal Navy - Jones"/>
    <s v="U.S. Navy"/>
    <x v="18"/>
    <n v="5974556"/>
    <s v="N68836-15-P-0097"/>
    <s v="06"/>
    <n v="798.05"/>
    <n v="725.5"/>
    <n v="72.549999999999955"/>
    <n v="9.0909090909090856E-2"/>
    <s v="2607785"/>
    <x v="4"/>
    <x v="5"/>
  </r>
  <r>
    <x v="8"/>
    <s v="Federal Navy - Jones"/>
    <s v="U.S. Navy"/>
    <x v="18"/>
    <n v="5974556"/>
    <s v="N68836-15-P-0097"/>
    <s v="06"/>
    <n v="798.05"/>
    <n v="725.5"/>
    <n v="72.549999999999955"/>
    <n v="9.0909090909090856E-2"/>
    <s v="2607785"/>
    <x v="4"/>
    <x v="5"/>
  </r>
  <r>
    <x v="8"/>
    <s v="Federal Navy - Jones"/>
    <s v="Georgia Tech Research Institute"/>
    <x v="18"/>
    <n v="8346546"/>
    <s v="R-00413424"/>
    <s v="04"/>
    <n v="8737.5"/>
    <n v="6116.25"/>
    <n v="2621.25"/>
    <n v="0.3"/>
    <s v="3519212"/>
    <x v="4"/>
    <x v="3"/>
  </r>
  <r>
    <x v="8"/>
    <s v="Federal Navy - Jones"/>
    <s v="Georgia Tech Research Institute"/>
    <x v="18"/>
    <n v="8346546"/>
    <s v="R-00413424"/>
    <s v="04"/>
    <n v="29850"/>
    <n v="20895"/>
    <n v="8955"/>
    <n v="0.3"/>
    <s v="3519212"/>
    <x v="4"/>
    <x v="3"/>
  </r>
  <r>
    <x v="8"/>
    <s v="Federal Navy - Jones"/>
    <s v="Scientific Research Corp"/>
    <x v="18"/>
    <n v="6163970"/>
    <s v="SR20151926"/>
    <s v="04"/>
    <n v="0"/>
    <n v="0"/>
    <n v="0"/>
    <e v="#DIV/0!"/>
    <s v="2784441"/>
    <x v="4"/>
    <x v="5"/>
  </r>
  <r>
    <x v="8"/>
    <s v="Federal Navy - Kaufman"/>
    <s v="Naval Surface Warfare Center"/>
    <x v="19"/>
    <n v="8486539"/>
    <s v="4823879"/>
    <s v="04"/>
    <n v="73.489999999999995"/>
    <n v="48.31"/>
    <n v="25.179999999999993"/>
    <n v="0.34263165056470263"/>
    <s v="3565945"/>
    <x v="4"/>
    <x v="2"/>
  </r>
  <r>
    <x v="8"/>
    <s v="Federal Navy - Kaufman"/>
    <s v="Accenture Federal Services LLC"/>
    <x v="19"/>
    <n v="8501843"/>
    <s v="7500022648"/>
    <s v="04"/>
    <n v="38.82"/>
    <n v="38.82"/>
    <n v="0"/>
    <n v="0"/>
    <s v="3569057"/>
    <x v="4"/>
    <x v="2"/>
  </r>
  <r>
    <x v="8"/>
    <s v="Federal Navy - Kaufman"/>
    <s v="Naval Undersea Warfare Center"/>
    <x v="19"/>
    <n v="8482626"/>
    <s v="N0025319Q0157"/>
    <s v="04"/>
    <n v="19527.490000000002"/>
    <n v="18081.009999999998"/>
    <n v="1446.4800000000032"/>
    <n v="7.4074036140845706E-2"/>
    <s v="3565100"/>
    <x v="4"/>
    <x v="2"/>
  </r>
  <r>
    <x v="8"/>
    <s v="Federal Navy - Kaufman"/>
    <s v="Blue Tech, Inc."/>
    <x v="19"/>
    <n v="8326472"/>
    <s v="PO0045240"/>
    <s v="04"/>
    <n v="25283.88"/>
    <n v="18468.900000000001"/>
    <n v="6814.98"/>
    <n v="0.269538536015833"/>
    <s v="3510709"/>
    <x v="4"/>
    <x v="2"/>
  </r>
  <r>
    <x v="8"/>
    <s v="Federal Navy - Oglivie"/>
    <s v="New Tech Solutions, Inc"/>
    <x v="20"/>
    <n v="8341021"/>
    <s v="191482"/>
    <s v="04"/>
    <n v="29002.400000000001"/>
    <n v="25895"/>
    <n v="3107.4000000000015"/>
    <n v="0.10714285714285719"/>
    <s v="3518160"/>
    <x v="4"/>
    <x v="2"/>
  </r>
  <r>
    <x v="8"/>
    <s v="Federal Navy - Oglivie"/>
    <s v="Impres Technology Solutions, Inc"/>
    <x v="20"/>
    <n v="8333755"/>
    <s v="262519_Pearl Harbor"/>
    <s v="04"/>
    <n v="1902.22"/>
    <n v="1501.88"/>
    <n v="400.33999999999992"/>
    <n v="0.21045935801326865"/>
    <s v="3568786"/>
    <x v="4"/>
    <x v="2"/>
  </r>
  <r>
    <x v="8"/>
    <s v="Federal Navy - Oglivie"/>
    <s v="Commander, US Naval Forces Korea"/>
    <x v="20"/>
    <n v="8440004"/>
    <s v="CC4956261"/>
    <s v="40"/>
    <n v="983.15"/>
    <n v="942.5"/>
    <n v="40.649999999999977"/>
    <n v="4.1346691756090098E-2"/>
    <s v="3554621"/>
    <x v="4"/>
    <x v="3"/>
  </r>
  <r>
    <x v="8"/>
    <s v="Federal Navy - White"/>
    <s v="FCN Inc"/>
    <x v="22"/>
    <n v="7675749"/>
    <s v="38691P"/>
    <s v="04"/>
    <n v="19994.21"/>
    <n v="18054.77"/>
    <n v="1939.4399999999987"/>
    <n v="9.7000081523601026E-2"/>
    <s v="-"/>
    <x v="3"/>
    <x v="1"/>
  </r>
  <r>
    <x v="8"/>
    <s v="Federal Navy - White"/>
    <s v="Navair"/>
    <x v="22"/>
    <n v="6666179"/>
    <s v="4521150441"/>
    <s v="04"/>
    <n v="3097.5"/>
    <n v="2950"/>
    <n v="147.5"/>
    <n v="4.7619047619047616E-2"/>
    <s v="2955003"/>
    <x v="4"/>
    <x v="5"/>
  </r>
  <r>
    <x v="8"/>
    <s v="Federal Navy - White"/>
    <s v="Naval Surface Warfare Center"/>
    <x v="22"/>
    <n v="1830237"/>
    <s v="4857333"/>
    <s v="04"/>
    <n v="-4670.9799999999996"/>
    <n v="-4217.8900000000003"/>
    <n v="-453.08999999999924"/>
    <n v="9.7001057593909479E-2"/>
    <s v="-"/>
    <x v="3"/>
    <x v="1"/>
  </r>
  <r>
    <x v="8"/>
    <s v="Federal Navy - White"/>
    <s v="World Wide Technology"/>
    <x v="22"/>
    <n v="7953819"/>
    <s v="4757961"/>
    <s v="04"/>
    <n v="0"/>
    <n v="57116.85"/>
    <n v="-57116.85"/>
    <e v="#DIV/0!"/>
    <s v="3424176"/>
    <x v="3"/>
    <x v="1"/>
  </r>
  <r>
    <x v="8"/>
    <s v="Federal Navy - White"/>
    <s v="Department of the Navy"/>
    <x v="22"/>
    <n v="7881483"/>
    <s v="N6523618F0496"/>
    <s v="04"/>
    <n v="293.52999999999997"/>
    <n v="278.52"/>
    <n v="15.009999999999991"/>
    <n v="5.1136170067795431E-2"/>
    <s v="3351283"/>
    <x v="4"/>
    <x v="6"/>
  </r>
  <r>
    <x v="8"/>
    <s v="Federal Navy - White"/>
    <s v="SERCO, INC."/>
    <x v="22"/>
    <n v="1774726"/>
    <s v="P000030687"/>
    <s v="40"/>
    <n v="0"/>
    <n v="0"/>
    <n v="0"/>
    <e v="#DIV/0!"/>
    <s v="-"/>
    <x v="3"/>
    <x v="1"/>
  </r>
  <r>
    <x v="8"/>
    <s v="Federal Navy - White"/>
    <s v="SERCO, INC."/>
    <x v="22"/>
    <n v="1795002"/>
    <s v="P000032686"/>
    <s v="04"/>
    <n v="0"/>
    <n v="0"/>
    <n v="0"/>
    <e v="#DIV/0!"/>
    <s v="-"/>
    <x v="3"/>
    <x v="1"/>
  </r>
  <r>
    <x v="8"/>
    <s v="Federal Navy - White"/>
    <s v="SERCO, INC."/>
    <x v="22"/>
    <n v="8443200"/>
    <s v="P000034653"/>
    <s v="40"/>
    <n v="171342"/>
    <n v="168542.28"/>
    <n v="2799.7200000000012"/>
    <n v="1.6339951675596182E-2"/>
    <s v="3555288"/>
    <x v="4"/>
    <x v="2"/>
  </r>
  <r>
    <x v="8"/>
    <s v="Federal Navy - White"/>
    <s v="PAE Government Services, Inc."/>
    <x v="22"/>
    <n v="5903182"/>
    <s v="P1-0010951"/>
    <s v="04"/>
    <n v="6295.4"/>
    <n v="5474.26"/>
    <n v="821.13999999999942"/>
    <n v="0.13043492073577526"/>
    <s v="2679825"/>
    <x v="4"/>
    <x v="6"/>
  </r>
  <r>
    <x v="8"/>
    <s v="Federal Navy - White"/>
    <s v="Blue Tech, Inc."/>
    <x v="22"/>
    <n v="5977782"/>
    <s v="PO0015135"/>
    <s v="04"/>
    <n v="0"/>
    <n v="0"/>
    <n v="0"/>
    <e v="#DIV/0!"/>
    <s v="2709096"/>
    <x v="4"/>
    <x v="5"/>
  </r>
  <r>
    <x v="8"/>
    <s v="Federal Navy - White"/>
    <s v="Blue Tech, Inc."/>
    <x v="22"/>
    <n v="8175456"/>
    <s v="PO0043625"/>
    <s v="04"/>
    <n v="68389.5"/>
    <n v="61556.7"/>
    <n v="6832.8000000000029"/>
    <n v="9.9910073914855388E-2"/>
    <s v="3469603"/>
    <x v="4"/>
    <x v="11"/>
  </r>
  <r>
    <x v="8"/>
    <s v="Federal Navy - White"/>
    <s v="Telos Corporation"/>
    <x v="22"/>
    <n v="7978062"/>
    <s v="PO-116339"/>
    <s v="04"/>
    <n v="0"/>
    <n v="0"/>
    <n v="0"/>
    <e v="#DIV/0!"/>
    <s v="-"/>
    <x v="4"/>
    <x v="14"/>
  </r>
  <r>
    <x v="8"/>
    <s v="Federal Navy - White"/>
    <s v="iGov.com (fka MicroAge Federal)"/>
    <x v="22"/>
    <n v="1834031"/>
    <s v="POA-4573"/>
    <s v="04"/>
    <n v="-875941.8"/>
    <n v="-790975.45"/>
    <n v="-84966.350000000093"/>
    <n v="9.6999994748509649E-2"/>
    <s v="-"/>
    <x v="3"/>
    <x v="1"/>
  </r>
  <r>
    <x v="8"/>
    <s v="Federal Navy - White"/>
    <s v="iGov.com (fka MicroAge Federal)"/>
    <x v="22"/>
    <n v="1435827"/>
    <s v="POF-000974"/>
    <s v="09"/>
    <n v="-29521.360000000001"/>
    <n v="-26657.79"/>
    <n v="-2863.5699999999997"/>
    <n v="9.6999934962345893E-2"/>
    <s v="-"/>
    <x v="3"/>
    <x v="1"/>
  </r>
  <r>
    <x v="8"/>
    <s v="Federal Navy - White"/>
    <s v="iGov.com (fka MicroAge Federal)"/>
    <x v="22"/>
    <n v="1515711"/>
    <s v="POF-000974"/>
    <s v="09"/>
    <n v="-5691.84"/>
    <n v="-5139.7299999999996"/>
    <n v="-552.11000000000058"/>
    <n v="9.7000267048968442E-2"/>
    <s v="-"/>
    <x v="3"/>
    <x v="1"/>
  </r>
  <r>
    <x v="9"/>
    <s v="Federal USACE - Nyhan"/>
    <s v="Army Corps of Engineers"/>
    <x v="23"/>
    <n v="8223387"/>
    <s v="W9126G18F0411P00004"/>
    <s v="04"/>
    <n v="626.39"/>
    <n v="569.45000000000005"/>
    <n v="56.939999999999941"/>
    <n v="9.0901834320471178E-2"/>
    <s v="3486292"/>
    <x v="4"/>
    <x v="3"/>
  </r>
  <r>
    <x v="9"/>
    <s v="Federal USACE - Nyhan"/>
    <s v="Army Corps of Engineers"/>
    <x v="23"/>
    <n v="8223387"/>
    <s v="W9126G18F0411P00004"/>
    <s v="04"/>
    <n v="370.5"/>
    <n v="247"/>
    <n v="123.5"/>
    <n v="0.33333333333333331"/>
    <s v="3486291"/>
    <x v="4"/>
    <x v="4"/>
  </r>
  <r>
    <x v="9"/>
    <s v="Federal USACE - Nyhan"/>
    <s v="Army Corps of Engineers"/>
    <x v="23"/>
    <n v="8223387"/>
    <s v="W9126G18F0411P00004"/>
    <s v="04"/>
    <n v="17843.28"/>
    <n v="12064"/>
    <n v="5779.2799999999988"/>
    <n v="0.32389112315672897"/>
    <s v="3486291"/>
    <x v="4"/>
    <x v="13"/>
  </r>
  <r>
    <x v="9"/>
    <s v="Federal USACE - Nyhan"/>
    <s v="Army Corps of Engineers"/>
    <x v="23"/>
    <n v="8223387"/>
    <s v="W9126G18F0411P00004"/>
    <s v="04"/>
    <n v="25809.87"/>
    <n v="23463.35"/>
    <n v="2346.5200000000004"/>
    <n v="9.0915607091395678E-2"/>
    <s v="3486292"/>
    <x v="4"/>
    <x v="4"/>
  </r>
  <r>
    <x v="9"/>
    <s v="Federal USACE - Nyhan"/>
    <s v="Army Corps of Engineers"/>
    <x v="23"/>
    <n v="1695121"/>
    <s v="W9128F18F0112"/>
    <s v="40"/>
    <n v="-6894.15"/>
    <n v="-6549.44"/>
    <n v="-344.71000000000004"/>
    <n v="5.0000362626284614E-2"/>
    <s v="-"/>
    <x v="3"/>
    <x v="1"/>
  </r>
  <r>
    <x v="9"/>
    <s v="Federal USACE/Pac NW - Collico"/>
    <s v="ID Technologies"/>
    <x v="24"/>
    <n v="8312984"/>
    <s v="0211562"/>
    <s v="04"/>
    <n v="351"/>
    <n v="325"/>
    <n v="26"/>
    <n v="7.407407407407407E-2"/>
    <s v="3506679"/>
    <x v="4"/>
    <x v="4"/>
  </r>
  <r>
    <x v="9"/>
    <s v="Federal USACE/Pac NW - Collico"/>
    <s v="ID Technologies"/>
    <x v="24"/>
    <n v="8452371"/>
    <s v="0214671"/>
    <s v="04"/>
    <n v="7646"/>
    <n v="7187.79"/>
    <n v="458.21000000000004"/>
    <n v="5.9928066963117976E-2"/>
    <s v="3557301"/>
    <x v="4"/>
    <x v="2"/>
  </r>
  <r>
    <x v="9"/>
    <s v="Federal USACE/Pac NW - Collico"/>
    <s v="ID Technologies"/>
    <x v="24"/>
    <n v="8523113"/>
    <s v="0215889"/>
    <s v="04"/>
    <n v="429"/>
    <n v="390.39"/>
    <n v="38.610000000000014"/>
    <n v="9.0000000000000038E-2"/>
    <s v="-"/>
    <x v="3"/>
    <x v="1"/>
  </r>
  <r>
    <x v="9"/>
    <s v="Federal USACE/Pac NW - Collico"/>
    <s v="ID Technologies"/>
    <x v="24"/>
    <n v="8133933"/>
    <s v="1209632"/>
    <s v="04"/>
    <n v="1216.9000000000001"/>
    <n v="1132"/>
    <n v="84.900000000000091"/>
    <n v="6.9767441860465185E-2"/>
    <s v="3458392"/>
    <x v="4"/>
    <x v="13"/>
  </r>
  <r>
    <x v="9"/>
    <s v="Federal USACE/Pac NW - Collico"/>
    <s v="ID Technologies"/>
    <x v="24"/>
    <n v="8428712"/>
    <s v="1214169"/>
    <s v="04"/>
    <n v="1.1000000000000001"/>
    <n v="1.02"/>
    <n v="8.0000000000000071E-2"/>
    <n v="7.2727272727272779E-2"/>
    <s v="3551921"/>
    <x v="4"/>
    <x v="2"/>
  </r>
  <r>
    <x v="9"/>
    <s v="Federal USACE/Pac NW - Collico"/>
    <s v="ID Technologies"/>
    <x v="24"/>
    <n v="8434330"/>
    <s v="1214274"/>
    <s v="04"/>
    <n v="1812.4"/>
    <n v="2256"/>
    <n v="-443.59999999999991"/>
    <n v="-0.24475833149415133"/>
    <s v="3553084"/>
    <x v="4"/>
    <x v="2"/>
  </r>
  <r>
    <x v="9"/>
    <s v="Federal USACE/Pac NW - Collico"/>
    <s v="Army Corps of Engineers"/>
    <x v="24"/>
    <n v="1434002"/>
    <s v="2166074"/>
    <s v="04"/>
    <n v="-1536.15"/>
    <n v="-1397.9"/>
    <n v="-138.25"/>
    <n v="8.9997721576668938E-2"/>
    <s v="-"/>
    <x v="3"/>
    <x v="1"/>
  </r>
  <r>
    <x v="9"/>
    <s v="Federal USACE/Pac NW - Collico"/>
    <s v="Army Corps of Engineers"/>
    <x v="24"/>
    <n v="8344362"/>
    <s v="4935767"/>
    <s v="04"/>
    <n v="0"/>
    <n v="347.99"/>
    <n v="-347.99"/>
    <e v="#DIV/0!"/>
    <s v="3518746"/>
    <x v="4"/>
    <x v="11"/>
  </r>
  <r>
    <x v="9"/>
    <s v="Federal USACE/Pac NW - Collico"/>
    <s v="Army Corps of Engineers"/>
    <x v="24"/>
    <n v="8482350"/>
    <s v="4945568"/>
    <s v="04"/>
    <n v="3839.22"/>
    <n v="3490.2"/>
    <n v="349.02"/>
    <n v="9.0909090909090912E-2"/>
    <s v="3565012"/>
    <x v="4"/>
    <x v="2"/>
  </r>
  <r>
    <x v="9"/>
    <s v="Federal USACE/Pac NW - Collico"/>
    <s v="Army Corps of Engineers"/>
    <x v="24"/>
    <n v="8442635"/>
    <s v="4976334"/>
    <s v="04"/>
    <n v="31.5"/>
    <n v="26.25"/>
    <n v="5.25"/>
    <n v="0.16666666666666666"/>
    <s v="3555123"/>
    <x v="4"/>
    <x v="2"/>
  </r>
  <r>
    <x v="9"/>
    <s v="Federal USACE/Pac NW - Collico"/>
    <s v="Army Corps of Engineers"/>
    <x v="24"/>
    <n v="8495335"/>
    <s v="4994896"/>
    <s v="04"/>
    <n v="2021.76"/>
    <n v="1872"/>
    <n v="149.76"/>
    <n v="7.407407407407407E-2"/>
    <s v="3567825"/>
    <x v="4"/>
    <x v="2"/>
  </r>
  <r>
    <x v="9"/>
    <s v="Federal USACE/Pac NW - Collico"/>
    <s v="Affigent (fka TKC Integration Services, LLC)"/>
    <x v="24"/>
    <n v="8059137"/>
    <s v="C-GC000487-01"/>
    <s v="04"/>
    <n v="2000"/>
    <n v="2000"/>
    <n v="0"/>
    <n v="0"/>
    <s v="3426272"/>
    <x v="4"/>
    <x v="12"/>
  </r>
  <r>
    <x v="9"/>
    <s v="Federal USACE/Pac NW - Collico"/>
    <s v="Affigent (fka TKC Integration Services, LLC)"/>
    <x v="24"/>
    <n v="8252716"/>
    <s v="C-GC000567"/>
    <s v="04"/>
    <n v="6379.8"/>
    <n v="6200"/>
    <n v="179.80000000000018"/>
    <n v="2.8182701652089436E-2"/>
    <s v="3494134"/>
    <x v="4"/>
    <x v="11"/>
  </r>
  <r>
    <x v="9"/>
    <s v="Federal USACE/Pac NW - Collico"/>
    <s v="Army Corps of Engineers"/>
    <x v="24"/>
    <n v="8435070"/>
    <s v="W912DY18F0387P00002"/>
    <s v="04"/>
    <n v="17125.939999999999"/>
    <n v="16627.16"/>
    <n v="498.77999999999884"/>
    <n v="2.9124240771601376E-2"/>
    <s v="3568720"/>
    <x v="4"/>
    <x v="3"/>
  </r>
  <r>
    <x v="9"/>
    <s v="Federal USACE/Pac NW - Collico"/>
    <s v="Army Corps of Engineers"/>
    <x v="24"/>
    <n v="7789164"/>
    <s v="W912ER18F0102"/>
    <s v="04"/>
    <n v="90178.29"/>
    <n v="84894.03"/>
    <n v="5284.2599999999948"/>
    <n v="5.8597917525382161E-2"/>
    <s v="3325318"/>
    <x v="4"/>
    <x v="2"/>
  </r>
  <r>
    <x v="15"/>
    <s v="SLED - House"/>
    <s v="Colorado Springs Utilities"/>
    <x v="45"/>
    <n v="8522341"/>
    <s v="201904635"/>
    <s v="04"/>
    <n v="11970"/>
    <n v="11371.5"/>
    <n v="598.5"/>
    <n v="0.05"/>
    <s v="-"/>
    <x v="3"/>
    <x v="1"/>
  </r>
  <r>
    <x v="11"/>
    <s v="SLED - Matt Ortbals"/>
    <s v="City of Columbia, MO"/>
    <x v="31"/>
    <n v="8449128"/>
    <s v="20192053-00"/>
    <s v="04"/>
    <n v="3621.6"/>
    <n v="3353.34"/>
    <n v="268.25999999999976"/>
    <n v="7.4072233267064219E-2"/>
    <s v="3556751"/>
    <x v="4"/>
    <x v="2"/>
  </r>
  <r>
    <x v="10"/>
    <s v="SLED CA - Nashif"/>
    <s v="Martin Luther King Jr. Hospital"/>
    <x v="48"/>
    <n v="1831545"/>
    <s v="132750"/>
    <s v="04"/>
    <n v="-197.34"/>
    <n v="-187.47"/>
    <n v="-9.8700000000000045"/>
    <n v="5.0015202189115253E-2"/>
    <s v="-"/>
    <x v="3"/>
    <x v="1"/>
  </r>
  <r>
    <x v="4"/>
    <s v="SLED East - Ewing NCR"/>
    <s v="Half Hollow Hills Central School District"/>
    <x v="26"/>
    <n v="8501468"/>
    <s v="130497"/>
    <s v="04"/>
    <n v="36188.35"/>
    <n v="35478.800000000003"/>
    <n v="709.54999999999563"/>
    <n v="1.9607138761507381E-2"/>
    <s v="3568939"/>
    <x v="4"/>
    <x v="2"/>
  </r>
  <r>
    <x v="5"/>
    <s v="SLED HI/Comm - Hicks/Kimura HI"/>
    <s v="Hawaiian Airlines"/>
    <x v="27"/>
    <n v="8340861"/>
    <s v="0000952459"/>
    <s v="04"/>
    <n v="7671"/>
    <n v="5727"/>
    <n v="1944"/>
    <n v="0.25342197888150175"/>
    <s v="3518107"/>
    <x v="4"/>
    <x v="2"/>
  </r>
  <r>
    <x v="5"/>
    <s v="SLED HI/Comm - Hicks/Kimura HI"/>
    <s v="State of Hawaii"/>
    <x v="27"/>
    <n v="8473968"/>
    <s v="107978"/>
    <s v="04"/>
    <n v="89.63"/>
    <n v="88.46"/>
    <n v="1.1700000000000017"/>
    <n v="1.3053665067499741E-2"/>
    <s v="3562470"/>
    <x v="4"/>
    <x v="2"/>
  </r>
  <r>
    <x v="5"/>
    <s v="SLED HI/Comm - Hicks/Kimura HI"/>
    <s v="State of Hawaii"/>
    <x v="27"/>
    <n v="8473968"/>
    <s v="107978"/>
    <s v="04"/>
    <n v="327.7"/>
    <n v="287.5"/>
    <n v="40.199999999999989"/>
    <n v="0.12267317668599326"/>
    <s v="3562470"/>
    <x v="4"/>
    <x v="2"/>
  </r>
  <r>
    <x v="5"/>
    <s v="SLED HI/Comm - Hicks/Kimura HI"/>
    <s v="State of Hawaii"/>
    <x v="27"/>
    <n v="8473968"/>
    <s v="107978"/>
    <s v="04"/>
    <n v="717.04"/>
    <n v="707.68"/>
    <n v="9.3600000000000136"/>
    <n v="1.3053665067499741E-2"/>
    <s v="3562470"/>
    <x v="4"/>
    <x v="2"/>
  </r>
  <r>
    <x v="5"/>
    <s v="SLED HI/Comm - Hicks/Kimura HI"/>
    <s v="GSI Service Group Inc."/>
    <x v="27"/>
    <n v="8490938"/>
    <s v="2019001-98"/>
    <s v="04"/>
    <n v="2691.44"/>
    <n v="2486.66"/>
    <n v="204.7800000000002"/>
    <n v="7.6085664179770016E-2"/>
    <s v="3566742"/>
    <x v="4"/>
    <x v="2"/>
  </r>
  <r>
    <x v="5"/>
    <s v="SLED HI/Comm - Hicks/Kimura HI"/>
    <s v="Honolulu Board of Water Supply"/>
    <x v="27"/>
    <n v="8489464"/>
    <s v="224058"/>
    <s v="04"/>
    <n v="17505.599999999999"/>
    <n v="14078.4"/>
    <n v="3427.1999999999989"/>
    <n v="0.19577735124760073"/>
    <s v="3566548"/>
    <x v="4"/>
    <x v="2"/>
  </r>
  <r>
    <x v="5"/>
    <s v="SLED HI/Comm - Hicks/Kimura HI"/>
    <s v="City and County of Honolulu"/>
    <x v="27"/>
    <n v="8490939"/>
    <s v="DO-DIT-1902724,v1"/>
    <s v="04"/>
    <n v="3384.15"/>
    <n v="3296.25"/>
    <n v="87.900000000000091"/>
    <n v="2.5974025974026E-2"/>
    <s v="3566731"/>
    <x v="4"/>
    <x v="2"/>
  </r>
  <r>
    <x v="5"/>
    <s v="SLED HI/Comm - Hicks/Kimura HI"/>
    <s v="HI-DOE"/>
    <x v="27"/>
    <n v="8496770"/>
    <s v="PC42980-216M"/>
    <s v="04"/>
    <n v="5019.12"/>
    <n v="3587.1"/>
    <n v="1432.02"/>
    <n v="0.28531296322861377"/>
    <s v="3568240"/>
    <x v="4"/>
    <x v="2"/>
  </r>
  <r>
    <x v="5"/>
    <s v="SLED HI/Comm - Hicks/Kimura HI"/>
    <s v="HI-DOE"/>
    <x v="27"/>
    <n v="8446488"/>
    <s v="PH33780-455M"/>
    <s v="04"/>
    <n v="73.489999999999995"/>
    <n v="69.11"/>
    <n v="4.3799999999999955"/>
    <n v="5.9599945570825902E-2"/>
    <s v="3556159"/>
    <x v="4"/>
    <x v="2"/>
  </r>
  <r>
    <x v="5"/>
    <s v="SLED HI/Comm - Hicks/Kimura HI"/>
    <s v="HI-DOE"/>
    <x v="27"/>
    <n v="8492245"/>
    <s v="PH34241-447R"/>
    <s v="04"/>
    <n v="0"/>
    <n v="0"/>
    <n v="0"/>
    <e v="#DIV/0!"/>
    <s v="3567176"/>
    <x v="4"/>
    <x v="2"/>
  </r>
  <r>
    <x v="5"/>
    <s v="SLED HI/Comm - Hicks/Kimura HI"/>
    <s v="HI-DOE"/>
    <x v="27"/>
    <n v="8492245"/>
    <s v="PH34241-447R"/>
    <s v="04"/>
    <n v="240.06"/>
    <n v="207.33"/>
    <n v="32.72999999999999"/>
    <n v="0.13634091477130714"/>
    <s v="3567201"/>
    <x v="4"/>
    <x v="2"/>
  </r>
  <r>
    <x v="5"/>
    <s v="SLED HI/Comm - Hirasuna HI"/>
    <s v="Bank of Hawaii"/>
    <x v="28"/>
    <n v="8462221"/>
    <s v="0000831338"/>
    <s v="04"/>
    <n v="98983.23"/>
    <n v="89605.55"/>
    <n v="9377.679999999993"/>
    <n v="9.474008880090086E-2"/>
    <s v="3559395"/>
    <x v="4"/>
    <x v="2"/>
  </r>
  <r>
    <x v="5"/>
    <s v="SLED HI/Comm - Hirasuna HI"/>
    <s v="Bank of Hawaii"/>
    <x v="28"/>
    <n v="8387344"/>
    <s v="0000831340"/>
    <s v="40"/>
    <n v="14268.94"/>
    <n v="12265.41"/>
    <n v="2003.5300000000007"/>
    <n v="0.14041197173721387"/>
    <s v="3536750"/>
    <x v="4"/>
    <x v="2"/>
  </r>
  <r>
    <x v="5"/>
    <s v="SLED HI/Comm - Hirasuna HI"/>
    <s v="American Savings Bank, F.S.B"/>
    <x v="28"/>
    <n v="8191490"/>
    <s v="ASB9395"/>
    <s v="04"/>
    <n v="26280"/>
    <n v="23452"/>
    <n v="2828"/>
    <n v="0.10761035007610351"/>
    <s v="3475552"/>
    <x v="4"/>
    <x v="2"/>
  </r>
  <r>
    <x v="5"/>
    <s v="SLED HI/Comm - Hirasuna HI"/>
    <s v="Hawaii State Federal Credit Union"/>
    <x v="28"/>
    <n v="8442537"/>
    <s v="PO4738728"/>
    <s v="04"/>
    <n v="0"/>
    <n v="0"/>
    <n v="0"/>
    <e v="#DIV/0!"/>
    <s v="3555136"/>
    <x v="4"/>
    <x v="2"/>
  </r>
  <r>
    <x v="5"/>
    <s v="SLED HI/Comm - Hirasuna HI"/>
    <s v="Hawaii State Federal Credit Union"/>
    <x v="28"/>
    <n v="8241587"/>
    <s v="PO4887234"/>
    <s v="04"/>
    <n v="0"/>
    <n v="0"/>
    <n v="0"/>
    <e v="#DIV/0!"/>
    <s v="3491943"/>
    <x v="4"/>
    <x v="2"/>
  </r>
  <r>
    <x v="5"/>
    <s v="SLED HI/Comm - Hirasuna HI"/>
    <s v="Hawaii State Federal Credit Union"/>
    <x v="28"/>
    <n v="8439565"/>
    <s v="PO4914200"/>
    <s v="04"/>
    <n v="9279.6299999999992"/>
    <n v="8897"/>
    <n v="382.6299999999992"/>
    <n v="4.1233325035588624E-2"/>
    <s v="3554668"/>
    <x v="4"/>
    <x v="2"/>
  </r>
  <r>
    <x v="5"/>
    <s v="SLED HI/Comm - Hirasuna HI"/>
    <s v="American Savings Bank, F.S.B"/>
    <x v="28"/>
    <n v="8500743"/>
    <s v="PO4939323"/>
    <s v="04"/>
    <n v="1363.68"/>
    <n v="1200"/>
    <n v="163.68000000000006"/>
    <n v="0.12002815909890888"/>
    <s v="3568742"/>
    <x v="4"/>
    <x v="2"/>
  </r>
  <r>
    <x v="5"/>
    <s v="SLED HI/Comm - Hirasuna HI"/>
    <s v="HFS Federal Credit Union"/>
    <x v="28"/>
    <n v="8464001"/>
    <s v="PO4983429"/>
    <s v="04"/>
    <n v="281318.28999999998"/>
    <n v="239491.92"/>
    <n v="41826.369999999966"/>
    <n v="0.14867988142541308"/>
    <s v="3559690"/>
    <x v="4"/>
    <x v="2"/>
  </r>
  <r>
    <x v="5"/>
    <s v="SLED HI/Comm - Stuckey/Watson HI"/>
    <s v="Kamehameha Schools"/>
    <x v="29"/>
    <n v="8476187"/>
    <s v="2019009829"/>
    <s v="04"/>
    <n v="29393"/>
    <n v="23842"/>
    <n v="5551"/>
    <n v="0.18885448916408668"/>
    <s v="3562944"/>
    <x v="4"/>
    <x v="2"/>
  </r>
  <r>
    <x v="5"/>
    <s v="SLED HI/Comm - Stuckey/Watson HI"/>
    <s v="Hawaiian Electric Company, Inc."/>
    <x v="29"/>
    <n v="8458157"/>
    <s v="4500027530"/>
    <s v="04"/>
    <n v="4197.3599999999997"/>
    <n v="3778"/>
    <n v="419.35999999999967"/>
    <n v="9.9910419882973986E-2"/>
    <s v="3558201"/>
    <x v="4"/>
    <x v="2"/>
  </r>
  <r>
    <x v="5"/>
    <s v="SLED HI/Comm - Stuckey/Watson HI"/>
    <s v="HMSA (Hawaii Medical Service Association)"/>
    <x v="29"/>
    <n v="8382891"/>
    <s v="FA-10979"/>
    <s v="04"/>
    <n v="8888.7999999999993"/>
    <n v="8000"/>
    <n v="888.79999999999927"/>
    <n v="9.9990999909999032E-2"/>
    <s v="3534549"/>
    <x v="4"/>
    <x v="2"/>
  </r>
  <r>
    <x v="5"/>
    <s v="SLED HI/Comm - Stuckey/Watson HI"/>
    <s v="Brigham Young University- Hawaii"/>
    <x v="29"/>
    <n v="8229753"/>
    <s v="H:PO-100313"/>
    <s v="04"/>
    <n v="2393.12"/>
    <n v="2153.84"/>
    <n v="239.27999999999975"/>
    <n v="9.9986628334558972E-2"/>
    <s v="3488090"/>
    <x v="4"/>
    <x v="2"/>
  </r>
  <r>
    <x v="5"/>
    <s v="SLED HI/Comm - Stuckey/Watson HI"/>
    <s v="Kamehameha Schools"/>
    <x v="29"/>
    <n v="8446740"/>
    <s v="M201901509"/>
    <s v="04"/>
    <n v="16796.72"/>
    <n v="15132.22"/>
    <n v="1664.5000000000018"/>
    <n v="9.9096728408879925E-2"/>
    <s v="3556247"/>
    <x v="4"/>
    <x v="2"/>
  </r>
  <r>
    <x v="5"/>
    <s v="SLED HI/Comm - Stuckey/Watson HI"/>
    <s v="Brigham Young University- Hawaii"/>
    <x v="29"/>
    <n v="8442429"/>
    <s v="PO-100714"/>
    <s v="04"/>
    <n v="12734.36"/>
    <n v="11535.3"/>
    <n v="1199.0600000000013"/>
    <n v="9.4159423795149605E-2"/>
    <s v="3555135"/>
    <x v="4"/>
    <x v="2"/>
  </r>
  <r>
    <x v="5"/>
    <s v="SLED HI/Comm - Stuckey/Watson HI"/>
    <s v="Brigham Young University- Hawaii"/>
    <x v="29"/>
    <n v="8442602"/>
    <s v="PO-100727"/>
    <s v="04"/>
    <n v="5551.11"/>
    <n v="5426.75"/>
    <n v="124.35999999999967"/>
    <n v="2.2402726661874775E-2"/>
    <s v="3555156"/>
    <x v="4"/>
    <x v="2"/>
  </r>
  <r>
    <x v="14"/>
    <s v="SLED NW - Hicks/Kimura OR"/>
    <s v="City of Portland"/>
    <x v="27"/>
    <n v="8490935"/>
    <s v="CC 4991705"/>
    <s v="04"/>
    <n v="875.2"/>
    <n v="858"/>
    <n v="17.200000000000045"/>
    <n v="1.9652650822669156E-2"/>
    <s v="3566738"/>
    <x v="4"/>
    <x v="2"/>
  </r>
  <r>
    <x v="14"/>
    <s v="SLED NW - McDaniel WA"/>
    <s v="State of Washington Consolidated Technology Services"/>
    <x v="38"/>
    <n v="8499471"/>
    <s v="K27092"/>
    <s v="04"/>
    <n v="21583.35"/>
    <n v="18370.63"/>
    <n v="3212.7199999999975"/>
    <n v="0.14885177694843468"/>
    <s v="3568608"/>
    <x v="4"/>
    <x v="2"/>
  </r>
  <r>
    <x v="11"/>
    <s v="SLED SOM - Jones State Cisco"/>
    <s v="MO OSCA - Administration"/>
    <x v="30"/>
    <n v="8446973"/>
    <s v="PB031906535"/>
    <s v="04"/>
    <n v="112134.51"/>
    <n v="96543.86"/>
    <n v="15590.649999999994"/>
    <n v="0.13903525328643246"/>
    <s v="3556312"/>
    <x v="4"/>
    <x v="2"/>
  </r>
  <r>
    <x v="11"/>
    <s v="SLED SOM - Ortbals Cisco"/>
    <s v="Washington University"/>
    <x v="31"/>
    <n v="8501791"/>
    <s v="4487876M"/>
    <s v="40"/>
    <n v="29450.32"/>
    <n v="25673.200000000001"/>
    <n v="3777.119999999999"/>
    <n v="0.12825395445618246"/>
    <s v="3569026"/>
    <x v="4"/>
    <x v="2"/>
  </r>
  <r>
    <x v="11"/>
    <s v="SLED SOM - Ortbals Cisco"/>
    <s v="City of St. Louis, MO - Bi-State"/>
    <x v="31"/>
    <n v="8488581"/>
    <s v="64655"/>
    <s v="04"/>
    <n v="52565.77"/>
    <n v="51561.34"/>
    <n v="1004.4300000000003"/>
    <n v="1.9108062147667585E-2"/>
    <s v="3566285"/>
    <x v="4"/>
    <x v="2"/>
  </r>
  <r>
    <x v="11"/>
    <s v="SLED SOM - Ortbals Cisco"/>
    <s v="University of Missouri - Columbia, MO"/>
    <x v="31"/>
    <n v="8406149"/>
    <s v="H000545815"/>
    <s v="04"/>
    <n v="9384"/>
    <n v="7506.16"/>
    <n v="1877.8400000000001"/>
    <n v="0.20011082693947146"/>
    <s v="3541285"/>
    <x v="4"/>
    <x v="2"/>
  </r>
  <r>
    <x v="11"/>
    <s v="SLED SOM - Ortbals Cisco"/>
    <s v="University of Missouri - Columbia, MO"/>
    <x v="31"/>
    <n v="8406149"/>
    <s v="H000545815"/>
    <s v="04"/>
    <n v="12160"/>
    <n v="9726.6"/>
    <n v="2433.3999999999996"/>
    <n v="0.20011513157894734"/>
    <s v="3541285"/>
    <x v="4"/>
    <x v="2"/>
  </r>
  <r>
    <x v="11"/>
    <s v="SLED SOM - Ortbals Education"/>
    <s v="University of Missouri - Columbia, MO"/>
    <x v="31"/>
    <n v="8187100"/>
    <s v="C0000409677"/>
    <s v="04"/>
    <n v="0"/>
    <n v="69851.7"/>
    <n v="-69851.7"/>
    <e v="#DIV/0!"/>
    <s v="3472317"/>
    <x v="4"/>
    <x v="4"/>
  </r>
  <r>
    <x v="11"/>
    <s v="SLED SOM - Ortbals Education"/>
    <s v="University of Missouri - Columbia, MO"/>
    <x v="31"/>
    <n v="8245465"/>
    <s v="C0000409677"/>
    <s v="04"/>
    <n v="0"/>
    <n v="0"/>
    <n v="0"/>
    <e v="#DIV/0!"/>
    <s v="3472317"/>
    <x v="4"/>
    <x v="4"/>
  </r>
  <r>
    <x v="11"/>
    <s v="SLED SOM - Ortbals Education"/>
    <s v="University of Missouri - Columbia, MO"/>
    <x v="31"/>
    <n v="8440600"/>
    <s v="C0000426883"/>
    <s v="04"/>
    <n v="907.58"/>
    <n v="856.2"/>
    <n v="51.379999999999995"/>
    <n v="5.6612089292403966E-2"/>
    <s v="3554756"/>
    <x v="4"/>
    <x v="2"/>
  </r>
  <r>
    <x v="11"/>
    <s v="SLED SOM - Ortbals Education"/>
    <s v="University of Missouri - Columbia, MO"/>
    <x v="31"/>
    <n v="8370796"/>
    <s v="H000543289"/>
    <s v="04"/>
    <n v="61285.61"/>
    <n v="58367.23"/>
    <n v="2918.3799999999974"/>
    <n v="4.7619335109824266E-2"/>
    <s v="3528675"/>
    <x v="4"/>
    <x v="3"/>
  </r>
  <r>
    <x v="11"/>
    <s v="SLED SOM - Ortbals Local"/>
    <s v="Cole County, MO - Sheriff's Office"/>
    <x v="31"/>
    <n v="8434310"/>
    <s v="19-000387"/>
    <s v="04"/>
    <n v="7824.96"/>
    <n v="7524"/>
    <n v="300.96000000000004"/>
    <n v="3.8461538461538464E-2"/>
    <s v="3553068"/>
    <x v="4"/>
    <x v="2"/>
  </r>
  <r>
    <x v="12"/>
    <s v="SLED SW - Hanson AZ"/>
    <s v="Maricopa Integrated Health Systems"/>
    <x v="32"/>
    <n v="8397740"/>
    <s v="124370"/>
    <s v="04"/>
    <n v="495.6"/>
    <n v="470.82"/>
    <n v="24.78000000000003"/>
    <n v="5.0000000000000058E-2"/>
    <s v="-"/>
    <x v="4"/>
    <x v="3"/>
  </r>
  <r>
    <x v="12"/>
    <s v="SLED SW - Hanson AZ"/>
    <s v="Maricopa Integrated Health Systems"/>
    <x v="32"/>
    <n v="8457532"/>
    <s v="126409"/>
    <s v="04"/>
    <n v="96237.24"/>
    <n v="84489"/>
    <n v="11748.240000000005"/>
    <n v="0.12207582012950501"/>
    <s v="3558139"/>
    <x v="4"/>
    <x v="2"/>
  </r>
  <r>
    <x v="12"/>
    <s v="SLED SW - Hanson AZ"/>
    <s v="Maricopa Integrated Health Systems"/>
    <x v="32"/>
    <n v="8457533"/>
    <s v="126501CAPB0ND"/>
    <s v="04"/>
    <n v="877.92"/>
    <n v="765.6"/>
    <n v="112.31999999999994"/>
    <n v="0.12793876435210491"/>
    <s v="3558139"/>
    <x v="4"/>
    <x v="2"/>
  </r>
  <r>
    <x v="12"/>
    <s v="SLED SW - Hanson AZ"/>
    <s v="City of Phoenix"/>
    <x v="32"/>
    <n v="1833467"/>
    <s v="4400267753"/>
    <s v="40"/>
    <n v="-3847.7"/>
    <n v="-3655.32"/>
    <n v="-192.37999999999965"/>
    <n v="4.9998700522389909E-2"/>
    <s v="-"/>
    <x v="3"/>
    <x v="1"/>
  </r>
  <r>
    <x v="12"/>
    <s v="SLED SW - Hanson AZ"/>
    <s v="City of Phoenix"/>
    <x v="32"/>
    <n v="8315867"/>
    <s v="4400436246"/>
    <s v="04"/>
    <n v="7604.5"/>
    <n v="7504"/>
    <n v="100.5"/>
    <n v="1.3215859030837005E-2"/>
    <s v="3506504"/>
    <x v="4"/>
    <x v="11"/>
  </r>
  <r>
    <x v="12"/>
    <s v="SLED SW - Hanson AZ"/>
    <s v="City of Phoenix"/>
    <x v="32"/>
    <n v="8400344"/>
    <s v="4400446243"/>
    <s v="04"/>
    <n v="10786.4"/>
    <n v="8947.6"/>
    <n v="1838.7999999999993"/>
    <n v="0.17047393013424306"/>
    <s v="3540596"/>
    <x v="4"/>
    <x v="3"/>
  </r>
  <r>
    <x v="12"/>
    <s v="SLED SW - Hanson AZ"/>
    <s v="Maricopa Integrated Health Systems"/>
    <x v="32"/>
    <n v="1755843"/>
    <s v="64112"/>
    <s v="04"/>
    <n v="-8407.2000000000007"/>
    <n v="-7986.84"/>
    <n v="-420.36000000000058"/>
    <n v="5.0000000000000065E-2"/>
    <s v="-"/>
    <x v="3"/>
    <x v="1"/>
  </r>
  <r>
    <x v="12"/>
    <s v="SLED SW - Hanson AZ"/>
    <s v="Maricopa Integrated Health Systems"/>
    <x v="32"/>
    <n v="1755844"/>
    <s v="64112"/>
    <s v="04"/>
    <n v="-14012"/>
    <n v="-13311.4"/>
    <n v="-700.60000000000036"/>
    <n v="5.0000000000000024E-2"/>
    <s v="-"/>
    <x v="3"/>
    <x v="1"/>
  </r>
  <r>
    <x v="12"/>
    <s v="SLED SW - Hanson AZ"/>
    <s v="Central Arizona Water Conservation District"/>
    <x v="32"/>
    <n v="8446716"/>
    <s v="84778"/>
    <s v="04"/>
    <n v="32860.44"/>
    <n v="26539.65"/>
    <n v="6320.7900000000009"/>
    <n v="0.19235256740323625"/>
    <s v="3556249"/>
    <x v="4"/>
    <x v="2"/>
  </r>
  <r>
    <x v="12"/>
    <s v="SLED SW - Hanson AZ"/>
    <s v="City of Phoenix"/>
    <x v="32"/>
    <n v="8428783"/>
    <s v="COP WEBEX"/>
    <s v="04"/>
    <n v="51.44"/>
    <n v="46.32"/>
    <n v="5.1199999999999974"/>
    <n v="9.9533437013996848E-2"/>
    <s v="3552104"/>
    <x v="4"/>
    <x v="3"/>
  </r>
  <r>
    <x v="12"/>
    <s v="SLED SW - Hanson AZ"/>
    <s v="OFFICE OF THE AUDITOR GENERAL"/>
    <x v="32"/>
    <n v="8470420"/>
    <s v="EAU03967"/>
    <s v="04"/>
    <n v="50949.599999999999"/>
    <n v="45855.1"/>
    <n v="5094.5"/>
    <n v="9.9990971469844717E-2"/>
    <s v="3561551"/>
    <x v="4"/>
    <x v="2"/>
  </r>
  <r>
    <x v="12"/>
    <s v="SLED SW - Hanson AZ"/>
    <s v="MARICOPA COUNTY"/>
    <x v="32"/>
    <n v="8240999"/>
    <s v="PN3190000000674-1"/>
    <s v="04"/>
    <n v="0"/>
    <n v="0"/>
    <n v="0"/>
    <e v="#DIV/0!"/>
    <s v="-"/>
    <x v="4"/>
    <x v="4"/>
  </r>
  <r>
    <x v="12"/>
    <s v="SLED SW - Hanson AZ"/>
    <s v="City of Phoenix"/>
    <x v="32"/>
    <n v="1831012"/>
    <s v="R-00407210"/>
    <s v="04"/>
    <n v="-459.34"/>
    <n v="-436.37"/>
    <n v="-22.96999999999997"/>
    <n v="5.0006531109853203E-2"/>
    <s v="-"/>
    <x v="3"/>
    <x v="1"/>
  </r>
  <r>
    <x v="12"/>
    <s v="SLED SW - Hanson AZ"/>
    <s v="City of Phoenix"/>
    <x v="32"/>
    <n v="8349477"/>
    <s v="R-00407210"/>
    <s v="04"/>
    <n v="12285"/>
    <n v="10192"/>
    <n v="2093"/>
    <n v="0.17037037037037037"/>
    <s v="3519998"/>
    <x v="4"/>
    <x v="3"/>
  </r>
  <r>
    <x v="12"/>
    <s v="SLED SW - Hanson AZ"/>
    <s v="City of Phoenix"/>
    <x v="32"/>
    <n v="8384658"/>
    <s v="R-00407210"/>
    <s v="04"/>
    <n v="11942.84"/>
    <n v="12397.06"/>
    <n v="-454.21999999999935"/>
    <n v="-3.8032829712195702E-2"/>
    <s v="3534970"/>
    <x v="4"/>
    <x v="3"/>
  </r>
  <r>
    <x v="12"/>
    <s v="SLED SW - Hanson AZ"/>
    <s v="City of Phoenix"/>
    <x v="32"/>
    <n v="8384658"/>
    <s v="R-00407210"/>
    <s v="04"/>
    <n v="15617.56"/>
    <n v="16211.54"/>
    <n v="-593.98000000000138"/>
    <n v="-3.8032829712195848E-2"/>
    <s v="3534970"/>
    <x v="4"/>
    <x v="11"/>
  </r>
  <r>
    <x v="12"/>
    <s v="SLED SW - Hanson AZ"/>
    <s v="City of Phoenix"/>
    <x v="32"/>
    <n v="8440458"/>
    <s v="R-00407210"/>
    <s v="04"/>
    <n v="413.99"/>
    <n v="413.71"/>
    <n v="0.28000000000002956"/>
    <n v="6.7634483924739624E-4"/>
    <s v="3554715"/>
    <x v="4"/>
    <x v="2"/>
  </r>
  <r>
    <x v="12"/>
    <s v="SLED SW - Hanson AZ"/>
    <s v="City of Phoenix"/>
    <x v="32"/>
    <n v="8440458"/>
    <s v="R-00407210"/>
    <s v="04"/>
    <n v="8620.35"/>
    <n v="6865.89"/>
    <n v="1754.46"/>
    <n v="0.20352537889992867"/>
    <s v="3554714"/>
    <x v="4"/>
    <x v="3"/>
  </r>
  <r>
    <x v="12"/>
    <s v="SLED SW - Hanson AZ"/>
    <s v="City of Phoenix"/>
    <x v="32"/>
    <n v="8440458"/>
    <s v="R-00407210"/>
    <s v="04"/>
    <n v="32645.89"/>
    <n v="23708.94"/>
    <n v="8936.9500000000007"/>
    <n v="0.2737542153085733"/>
    <s v="3554713"/>
    <x v="4"/>
    <x v="3"/>
  </r>
  <r>
    <x v="12"/>
    <s v="SLED SW - Hanson AZ"/>
    <s v="City of Phoenix"/>
    <x v="32"/>
    <n v="8440458"/>
    <s v="R-00407210"/>
    <s v="04"/>
    <n v="0"/>
    <n v="553.70000000000005"/>
    <n v="-553.70000000000005"/>
    <e v="#DIV/0!"/>
    <s v="3554715"/>
    <x v="4"/>
    <x v="3"/>
  </r>
  <r>
    <x v="12"/>
    <s v="SLED SW - Hanson AZ"/>
    <s v="City of Phoenix"/>
    <x v="32"/>
    <n v="8440458"/>
    <s v="R-00407210"/>
    <s v="04"/>
    <n v="14534"/>
    <n v="9497.15"/>
    <n v="5036.8500000000004"/>
    <n v="0.34655635062611811"/>
    <s v="3554726"/>
    <x v="4"/>
    <x v="3"/>
  </r>
  <r>
    <x v="12"/>
    <s v="SLED SW - Hanson AZ"/>
    <s v="City of Phoenix"/>
    <x v="32"/>
    <n v="8461527"/>
    <s v="R-00407210"/>
    <s v="04"/>
    <n v="6382.5"/>
    <n v="5750"/>
    <n v="632.5"/>
    <n v="9.90990990990991E-2"/>
    <s v="3559222"/>
    <x v="4"/>
    <x v="2"/>
  </r>
  <r>
    <x v="12"/>
    <s v="SLED SW - Hanson AZ"/>
    <s v="City of Phoenix"/>
    <x v="32"/>
    <n v="8461604"/>
    <s v="R-00407210"/>
    <s v="04"/>
    <n v="15652"/>
    <n v="13842.5"/>
    <n v="1809.5"/>
    <n v="0.115608228980322"/>
    <s v="3559229"/>
    <x v="4"/>
    <x v="2"/>
  </r>
  <r>
    <x v="12"/>
    <s v="SLED SW - Hanson AZ"/>
    <s v="City of Phoenix"/>
    <x v="32"/>
    <n v="8478732"/>
    <s v="R-00407210"/>
    <s v="04"/>
    <n v="14784"/>
    <n v="11334.4"/>
    <n v="3449.6000000000004"/>
    <n v="0.23333333333333336"/>
    <s v="3563380"/>
    <x v="4"/>
    <x v="2"/>
  </r>
  <r>
    <x v="12"/>
    <s v="SLED SW - Romero MT"/>
    <s v="Colorado Springs Utilities"/>
    <x v="33"/>
    <n v="8501982"/>
    <s v="201910585"/>
    <s v="04"/>
    <n v="317777.84999999998"/>
    <n v="301888.96000000002"/>
    <n v="15888.889999999956"/>
    <n v="4.9999992132868785E-2"/>
    <s v="-"/>
    <x v="4"/>
    <x v="3"/>
  </r>
  <r>
    <x v="12"/>
    <s v="SLED SW - Romero MT"/>
    <s v="Colorado Springs Utilities"/>
    <x v="33"/>
    <n v="8501982"/>
    <s v="201910585"/>
    <s v="04"/>
    <n v="0"/>
    <n v="33166.6"/>
    <n v="-33166.6"/>
    <e v="#DIV/0!"/>
    <s v="3571389"/>
    <x v="4"/>
    <x v="3"/>
  </r>
  <r>
    <x v="12"/>
    <s v="SLED SW - Romero MT"/>
    <s v="Colorado Springs Utilities"/>
    <x v="33"/>
    <n v="8501982"/>
    <s v="201910585"/>
    <s v="04"/>
    <n v="0"/>
    <n v="252585.85"/>
    <n v="-252585.85"/>
    <e v="#DIV/0!"/>
    <s v="3571388"/>
    <x v="4"/>
    <x v="3"/>
  </r>
  <r>
    <x v="12"/>
    <s v="SLED SW - Romero MT"/>
    <s v="State of Colorado"/>
    <x v="33"/>
    <n v="8416421"/>
    <s v="FR70421"/>
    <s v="04"/>
    <n v="269.27999999999997"/>
    <n v="259.44"/>
    <n v="9.839999999999975"/>
    <n v="3.6541889483065866E-2"/>
    <s v="3548219"/>
    <x v="4"/>
    <x v="3"/>
  </r>
  <r>
    <x v="12"/>
    <s v="SLED SW - White AZ"/>
    <s v="Pima County"/>
    <x v="34"/>
    <n v="8434912"/>
    <s v="19000000000000032365"/>
    <s v="04"/>
    <n v="0"/>
    <n v="0"/>
    <n v="0"/>
    <e v="#DIV/0!"/>
    <s v="3553191"/>
    <x v="4"/>
    <x v="2"/>
  </r>
  <r>
    <x v="12"/>
    <s v="SLED SW - White AZ"/>
    <s v="Pima County"/>
    <x v="34"/>
    <n v="8434912"/>
    <s v="19000000000000032365"/>
    <s v="04"/>
    <n v="22969.4"/>
    <n v="21781.200000000001"/>
    <n v="1188.2000000000007"/>
    <n v="5.1729692547476239E-2"/>
    <s v="3553191"/>
    <x v="4"/>
    <x v="2"/>
  </r>
  <r>
    <x v="12"/>
    <s v="SLED SW - White AZ"/>
    <s v="UNIVERSITY OF ARIZONA"/>
    <x v="34"/>
    <n v="8210852"/>
    <s v="488961"/>
    <s v="04"/>
    <n v="2375"/>
    <n v="2247.4499999999998"/>
    <n v="127.55000000000018"/>
    <n v="5.3705263157894811E-2"/>
    <s v="3482009"/>
    <x v="4"/>
    <x v="13"/>
  </r>
  <r>
    <x v="12"/>
    <s v="SLED SW - White AZ"/>
    <s v="UNIVERSITY OF ARIZONA"/>
    <x v="34"/>
    <n v="8428718"/>
    <s v="505918"/>
    <s v="04"/>
    <n v="136.55000000000001"/>
    <n v="114.19"/>
    <n v="22.360000000000014"/>
    <n v="0.16374954229220073"/>
    <s v="3552134"/>
    <x v="4"/>
    <x v="2"/>
  </r>
  <r>
    <x v="12"/>
    <s v="SLED SW - White AZ"/>
    <s v="UNIVERSITY OF ARIZONA"/>
    <x v="34"/>
    <n v="8443000"/>
    <s v="508159"/>
    <s v="04"/>
    <n v="79800"/>
    <n v="75515.199999999997"/>
    <n v="4284.8000000000029"/>
    <n v="5.3694235588972468E-2"/>
    <s v="3555235"/>
    <x v="4"/>
    <x v="2"/>
  </r>
  <r>
    <x v="12"/>
    <s v="SLED SW - White AZ"/>
    <s v="Maricopa Community Colleges"/>
    <x v="34"/>
    <n v="8479157"/>
    <s v="DSTOF-100063135"/>
    <s v="04"/>
    <n v="6909.99"/>
    <n v="6519.91"/>
    <n v="390.07999999999993"/>
    <n v="5.6451601232418561E-2"/>
    <s v="3564028"/>
    <x v="4"/>
    <x v="2"/>
  </r>
  <r>
    <x v="12"/>
    <s v="SLED SW - White AZ"/>
    <s v="Flagstaff Unified School District 1"/>
    <x v="34"/>
    <n v="8433337"/>
    <s v="P193057"/>
    <s v="04"/>
    <n v="96720"/>
    <n v="91260"/>
    <n v="5460"/>
    <n v="5.6451612903225805E-2"/>
    <s v="3552954"/>
    <x v="4"/>
    <x v="2"/>
  </r>
  <r>
    <x v="12"/>
    <s v="SLED SW - White AZ"/>
    <s v="Flagstaff Unified School District 1"/>
    <x v="34"/>
    <n v="8455682"/>
    <s v="P193108"/>
    <s v="04"/>
    <n v="186641.19"/>
    <n v="158877.26999999999"/>
    <n v="27763.920000000013"/>
    <n v="0.14875558819572471"/>
    <s v="3557724"/>
    <x v="4"/>
    <x v="2"/>
  </r>
  <r>
    <x v="13"/>
    <s v="Federal House"/>
    <s v="Amazon Web Services, Inc."/>
    <x v="35"/>
    <n v="8411764"/>
    <s v="4966162"/>
    <s v="40"/>
    <n v="0"/>
    <n v="1485.12"/>
    <n v="-1485.12"/>
    <e v="#DIV/0!"/>
    <s v="3546924"/>
    <x v="4"/>
    <x v="13"/>
  </r>
  <r>
    <x v="13"/>
    <s v="Federal House"/>
    <s v="Amazon Web Services, Inc."/>
    <x v="35"/>
    <n v="8172565"/>
    <s v="US1524201"/>
    <s v="40"/>
    <n v="0"/>
    <n v="11313.4"/>
    <n v="-11313.4"/>
    <e v="#DIV/0!"/>
    <s v="3467921"/>
    <x v="4"/>
    <x v="13"/>
  </r>
  <r>
    <x v="13"/>
    <s v="Federal House"/>
    <s v="Amazon Web Services, Inc."/>
    <x v="35"/>
    <n v="8101014"/>
    <s v="US1530025"/>
    <s v="40"/>
    <n v="108731.16"/>
    <n v="101873.60000000001"/>
    <n v="6857.5599999999977"/>
    <n v="6.3068949140246439E-2"/>
    <s v="3441179"/>
    <x v="4"/>
    <x v="13"/>
  </r>
  <r>
    <x v="13"/>
    <s v="Federal House"/>
    <s v="Amazon Web Services, Inc."/>
    <x v="35"/>
    <n v="8101014"/>
    <s v="US1530025"/>
    <s v="40"/>
    <n v="12475.84"/>
    <n v="11707.64"/>
    <n v="768.20000000000073"/>
    <n v="6.1575012183548418E-2"/>
    <s v="3441180"/>
    <x v="4"/>
    <x v="13"/>
  </r>
  <r>
    <x v="13"/>
    <s v="Federal House"/>
    <s v="Amazon Web Services, Inc."/>
    <x v="35"/>
    <n v="8101020"/>
    <s v="US1530025"/>
    <s v="40"/>
    <n v="204660"/>
    <n v="188820"/>
    <n v="15840"/>
    <n v="7.7396657871591903E-2"/>
    <s v="3441197"/>
    <x v="4"/>
    <x v="13"/>
  </r>
  <r>
    <x v="13"/>
    <s v="Federal House"/>
    <s v="Amazon Web Services, Inc."/>
    <x v="35"/>
    <n v="8101028"/>
    <s v="US1530025"/>
    <s v="40"/>
    <n v="131751"/>
    <n v="103011.57"/>
    <n v="28739.429999999993"/>
    <n v="0.21813443541225488"/>
    <s v="3441231"/>
    <x v="4"/>
    <x v="13"/>
  </r>
  <r>
    <x v="13"/>
    <s v="Federal House"/>
    <s v="Amazon Web Services, Inc."/>
    <x v="35"/>
    <n v="8137994"/>
    <s v="US1530025"/>
    <s v="40"/>
    <n v="448017"/>
    <n v="425616.15"/>
    <n v="22400.849999999977"/>
    <n v="4.9999999999999947E-2"/>
    <s v="-"/>
    <x v="4"/>
    <x v="13"/>
  </r>
  <r>
    <x v="13"/>
    <s v="Federal House"/>
    <s v="Amazon Web Services, Inc."/>
    <x v="35"/>
    <n v="8156122"/>
    <s v="US1530025"/>
    <s v="40"/>
    <n v="4400"/>
    <n v="4818.78"/>
    <n v="-418.77999999999975"/>
    <n v="-9.5177272727272666E-2"/>
    <s v="3463602"/>
    <x v="4"/>
    <x v="13"/>
  </r>
  <r>
    <x v="13"/>
    <s v="Federal House"/>
    <s v="Amazon Web Services, Inc."/>
    <x v="35"/>
    <n v="8158416"/>
    <s v="US1530025"/>
    <s v="40"/>
    <n v="0"/>
    <n v="1209.54"/>
    <n v="-1209.54"/>
    <e v="#DIV/0!"/>
    <s v="3464477"/>
    <x v="4"/>
    <x v="13"/>
  </r>
  <r>
    <x v="13"/>
    <s v="Federal House"/>
    <s v="Amazon Web Services, Inc."/>
    <x v="35"/>
    <n v="8196159"/>
    <s v="US1530025"/>
    <s v="40"/>
    <n v="0"/>
    <n v="1318.4"/>
    <n v="-1318.4"/>
    <e v="#DIV/0!"/>
    <s v="3478158"/>
    <x v="4"/>
    <x v="13"/>
  </r>
  <r>
    <x v="13"/>
    <s v="Federal House"/>
    <s v="Amazon Web Services, Inc."/>
    <x v="35"/>
    <n v="8087458"/>
    <s v="US1691279"/>
    <s v="40"/>
    <n v="549950"/>
    <n v="425000"/>
    <n v="124950"/>
    <n v="0.22720247295208656"/>
    <s v="3436483"/>
    <x v="4"/>
    <x v="13"/>
  </r>
  <r>
    <x v="13"/>
    <s v="Federal House"/>
    <s v="Amazon Web Services, Inc."/>
    <x v="35"/>
    <n v="8227400"/>
    <s v="US1691279"/>
    <s v="40"/>
    <n v="227511.96"/>
    <n v="216136.36"/>
    <n v="11375.600000000006"/>
    <n v="5.0000008790746675E-2"/>
    <s v="-"/>
    <x v="4"/>
    <x v="13"/>
  </r>
  <r>
    <x v="13"/>
    <s v="Federal House"/>
    <s v="Amazon Web Services, Inc."/>
    <x v="35"/>
    <n v="8227721"/>
    <s v="US1691279"/>
    <s v="40"/>
    <n v="45541.3"/>
    <n v="43264.24"/>
    <n v="2277.0600000000049"/>
    <n v="4.9999890209546163E-2"/>
    <s v="-"/>
    <x v="4"/>
    <x v="13"/>
  </r>
  <r>
    <x v="13"/>
    <s v="Federal House"/>
    <s v="Amazon Web Services, Inc."/>
    <x v="35"/>
    <n v="8228079"/>
    <s v="US1691279"/>
    <s v="40"/>
    <n v="549739.31000000006"/>
    <n v="522252.34"/>
    <n v="27486.97000000003"/>
    <n v="5.0000008185698101E-2"/>
    <s v="-"/>
    <x v="4"/>
    <x v="13"/>
  </r>
  <r>
    <x v="0"/>
    <s v="Federal Air Force - Barnes"/>
    <s v="SMS Data products Group, Inc."/>
    <x v="0"/>
    <n v="8101285"/>
    <s v="022338"/>
    <s v="04"/>
    <n v="46800"/>
    <n v="45630"/>
    <n v="1170"/>
    <n v="2.5000000000000001E-2"/>
    <s v="3441267"/>
    <x v="5"/>
    <x v="15"/>
  </r>
  <r>
    <x v="0"/>
    <s v="Federal Air Force - Barnes"/>
    <s v="SMS Data products Group, Inc."/>
    <x v="0"/>
    <n v="8101285"/>
    <s v="022338"/>
    <s v="04"/>
    <n v="33750"/>
    <n v="32850"/>
    <n v="900"/>
    <n v="2.6666666666666668E-2"/>
    <s v="3441267"/>
    <x v="5"/>
    <x v="16"/>
  </r>
  <r>
    <x v="0"/>
    <s v="Federal Air Force - Barnes"/>
    <s v="SMS Data products Group, Inc."/>
    <x v="0"/>
    <n v="8105733"/>
    <s v="022964"/>
    <s v="04"/>
    <n v="77851.73"/>
    <n v="72068.11"/>
    <n v="5783.6199999999953"/>
    <n v="7.4290192395210689E-2"/>
    <s v="3442849"/>
    <x v="5"/>
    <x v="17"/>
  </r>
  <r>
    <x v="0"/>
    <s v="Federal Air Force - Barnes"/>
    <s v="Langley Air Force Base"/>
    <x v="0"/>
    <n v="8522752"/>
    <s v="CC230724"/>
    <s v="04"/>
    <n v="2884"/>
    <n v="2575"/>
    <n v="309"/>
    <n v="0.10714285714285714"/>
    <s v="3575649"/>
    <x v="5"/>
    <x v="18"/>
  </r>
  <r>
    <x v="0"/>
    <s v="Federal Air Force - Barnes"/>
    <s v="Langley Air Force Base"/>
    <x v="0"/>
    <n v="8514157"/>
    <s v="CC230726"/>
    <s v="04"/>
    <n v="893.2"/>
    <n v="797.5"/>
    <n v="95.700000000000045"/>
    <n v="0.10714285714285719"/>
    <s v="3574049"/>
    <x v="5"/>
    <x v="18"/>
  </r>
  <r>
    <x v="0"/>
    <s v="Federal Air Force - Barnes"/>
    <s v="Noble Supply &amp; Logistics"/>
    <x v="0"/>
    <n v="8519786"/>
    <s v="P1350167"/>
    <s v="04"/>
    <n v="5026"/>
    <n v="4487.5"/>
    <n v="538.5"/>
    <n v="0.10714285714285714"/>
    <s v="3574994"/>
    <x v="5"/>
    <x v="18"/>
  </r>
  <r>
    <x v="0"/>
    <s v="Federal Air Force - Barnes"/>
    <s v="Noble Supply &amp; Logistics"/>
    <x v="0"/>
    <n v="8519786"/>
    <s v="P1350167"/>
    <s v="04"/>
    <n v="980"/>
    <n v="875"/>
    <n v="105"/>
    <n v="0.10714285714285714"/>
    <s v="3574994"/>
    <x v="5"/>
    <x v="18"/>
  </r>
  <r>
    <x v="0"/>
    <s v="Federal Air Force - Barnes"/>
    <s v="Noble Supply &amp; Logistics"/>
    <x v="0"/>
    <n v="8519786"/>
    <s v="P1350167"/>
    <s v="04"/>
    <n v="15285.2"/>
    <n v="13647.5"/>
    <n v="1637.7000000000007"/>
    <n v="0.10714285714285718"/>
    <s v="3574994"/>
    <x v="5"/>
    <x v="18"/>
  </r>
  <r>
    <x v="0"/>
    <s v="Federal Air Force - Barnes"/>
    <s v="Noble Supply &amp; Logistics"/>
    <x v="0"/>
    <n v="8519786"/>
    <s v="P1350167"/>
    <s v="04"/>
    <n v="91.15"/>
    <n v="86.8"/>
    <n v="4.3500000000000085"/>
    <n v="4.7723532638508044E-2"/>
    <s v="3574994"/>
    <x v="5"/>
    <x v="19"/>
  </r>
  <r>
    <x v="0"/>
    <s v="Federal Air Force - Barnes"/>
    <s v="Air National Guard"/>
    <x v="0"/>
    <n v="8501423"/>
    <s v="W9124219F5026"/>
    <s v="04"/>
    <n v="21274.400000000001"/>
    <n v="15196"/>
    <n v="6078.4000000000015"/>
    <n v="0.28571428571428575"/>
    <s v="3568905"/>
    <x v="5"/>
    <x v="18"/>
  </r>
  <r>
    <x v="0"/>
    <s v="Federal Air Force - Barnes"/>
    <s v="Air National Guard"/>
    <x v="0"/>
    <n v="8501423"/>
    <s v="W9124219F5026"/>
    <s v="04"/>
    <n v="8431.9"/>
    <n v="6024.21"/>
    <n v="2407.6899999999996"/>
    <n v="0.28554536937107883"/>
    <s v="3568905"/>
    <x v="5"/>
    <x v="18"/>
  </r>
  <r>
    <x v="0"/>
    <s v="Federal Air Force – Linenberger"/>
    <s v="Accenture"/>
    <x v="2"/>
    <n v="7451653"/>
    <s v="7500016876"/>
    <s v="04"/>
    <n v="8000"/>
    <n v="8000"/>
    <n v="0"/>
    <n v="0"/>
    <s v="3227931"/>
    <x v="5"/>
    <x v="18"/>
  </r>
  <r>
    <x v="0"/>
    <s v="Federal Air Force - Nash"/>
    <s v="General Dynamics Information Tech"/>
    <x v="3"/>
    <n v="7907379"/>
    <s v="07ESM1031073"/>
    <s v="04"/>
    <n v="59827.9"/>
    <n v="54388.95"/>
    <n v="5438.9500000000044"/>
    <n v="9.090992663957792E-2"/>
    <s v="3358442"/>
    <x v="5"/>
    <x v="16"/>
  </r>
  <r>
    <x v="0"/>
    <s v="Federal Air Force - Nash"/>
    <s v="LOS ANGELES AFB"/>
    <x v="3"/>
    <n v="8508775"/>
    <s v="CC229780"/>
    <s v="04"/>
    <n v="20104"/>
    <n v="17950"/>
    <n v="2154"/>
    <n v="0.10714285714285714"/>
    <s v="3571842"/>
    <x v="5"/>
    <x v="18"/>
  </r>
  <r>
    <x v="0"/>
    <s v="Federal Air Force - Nash"/>
    <s v="Agile Defense, Inc"/>
    <x v="3"/>
    <n v="8492357"/>
    <s v="POC-03342"/>
    <s v="04"/>
    <n v="1065445.5"/>
    <n v="968589"/>
    <n v="96856.5"/>
    <n v="9.0907043110135616E-2"/>
    <s v="3568263"/>
    <x v="5"/>
    <x v="20"/>
  </r>
  <r>
    <x v="0"/>
    <s v="Federal Air Force - Pelache"/>
    <s v="Accenture"/>
    <x v="4"/>
    <n v="7927135"/>
    <s v="7500018307"/>
    <s v="04"/>
    <n v="63840"/>
    <n v="54200"/>
    <n v="9640"/>
    <n v="0.15100250626566417"/>
    <s v="3365988"/>
    <x v="5"/>
    <x v="18"/>
  </r>
  <r>
    <x v="0"/>
    <s v="Federal Air Force - Pelache"/>
    <s v="Lackland Air Force Base"/>
    <x v="4"/>
    <n v="8322552"/>
    <s v="FA703718F1076"/>
    <s v="04"/>
    <n v="2929239.5"/>
    <n v="2615299.2000000002"/>
    <n v="313940.29999999981"/>
    <n v="0.10717467793261692"/>
    <s v="3509431"/>
    <x v="5"/>
    <x v="18"/>
  </r>
  <r>
    <x v="0"/>
    <s v="Federal Air Force - Pelache"/>
    <s v="Lackland Air Force Base"/>
    <x v="4"/>
    <n v="8445478"/>
    <s v="FA703719FA026"/>
    <s v="04"/>
    <n v="123556.51"/>
    <n v="98865"/>
    <n v="24691.509999999995"/>
    <n v="0.19983981418704685"/>
    <s v="3555851"/>
    <x v="5"/>
    <x v="18"/>
  </r>
  <r>
    <x v="0"/>
    <s v="Federal Air Force - Pelache"/>
    <s v="Lackland Air Force Base"/>
    <x v="4"/>
    <n v="7992883"/>
    <s v="FA830718F0131"/>
    <s v="04"/>
    <n v="46640"/>
    <n v="46640"/>
    <n v="0"/>
    <n v="0"/>
    <s v="3400138"/>
    <x v="5"/>
    <x v="19"/>
  </r>
  <r>
    <x v="0"/>
    <s v="Federal Air Force - Pinon"/>
    <s v="Draycor, Inc."/>
    <x v="5"/>
    <n v="7156941"/>
    <s v="1966B"/>
    <s v="04"/>
    <n v="16704"/>
    <n v="16704"/>
    <n v="0"/>
    <n v="0"/>
    <s v="3121304"/>
    <x v="5"/>
    <x v="17"/>
  </r>
  <r>
    <x v="0"/>
    <s v="Federal Air Force - Pinon"/>
    <s v="Tinker Air Force Base"/>
    <x v="5"/>
    <n v="8514061"/>
    <s v="2019-01305"/>
    <s v="04"/>
    <n v="1077"/>
    <n v="897.5"/>
    <n v="179.5"/>
    <n v="0.16666666666666666"/>
    <s v="3573995"/>
    <x v="5"/>
    <x v="18"/>
  </r>
  <r>
    <x v="0"/>
    <s v="Federal Air Force - Pinon"/>
    <s v="FCN Inc"/>
    <x v="5"/>
    <n v="8009347"/>
    <s v="41183P"/>
    <s v="04"/>
    <n v="3995"/>
    <n v="3995"/>
    <n v="0"/>
    <n v="0"/>
    <s v="3408127"/>
    <x v="5"/>
    <x v="18"/>
  </r>
  <r>
    <x v="0"/>
    <s v="Federal Air Force - Pinon"/>
    <s v="Hanscom Air Force Base"/>
    <x v="5"/>
    <n v="7079905"/>
    <s v="FA460017FN008"/>
    <s v="04"/>
    <n v="2000"/>
    <n v="2000"/>
    <n v="0"/>
    <n v="0"/>
    <s v="3098643"/>
    <x v="5"/>
    <x v="17"/>
  </r>
  <r>
    <x v="0"/>
    <s v="Federal Air Force - Pinon"/>
    <s v="Wright Patterson Air Force Base"/>
    <x v="5"/>
    <n v="7331815"/>
    <s v="FA8604-17-F-2182"/>
    <s v="04"/>
    <n v="36272.699999999997"/>
    <n v="30780"/>
    <n v="5492.6999999999971"/>
    <n v="0.15142793340446115"/>
    <s v="3183207"/>
    <x v="5"/>
    <x v="21"/>
  </r>
  <r>
    <x v="0"/>
    <s v="Federal Air Force - Romero"/>
    <s v="CSRA LLC"/>
    <x v="6"/>
    <n v="8294471"/>
    <s v="4PB00104BG"/>
    <s v="04"/>
    <n v="22500"/>
    <n v="22500"/>
    <n v="0"/>
    <n v="0"/>
    <s v="3497711"/>
    <x v="5"/>
    <x v="17"/>
  </r>
  <r>
    <x v="0"/>
    <s v="Federal Airforce - Campos"/>
    <s v="Edwards Air Force Base"/>
    <x v="49"/>
    <n v="7478667"/>
    <s v="FA930118FB104"/>
    <s v="04"/>
    <n v="0"/>
    <n v="0"/>
    <n v="0"/>
    <e v="#DIV/0!"/>
    <s v="3242533"/>
    <x v="5"/>
    <x v="19"/>
  </r>
  <r>
    <x v="5"/>
    <s v="Federal Asia Pac DOD - House"/>
    <s v="Andersen AFB"/>
    <x v="41"/>
    <n v="6689838"/>
    <s v="S901"/>
    <s v="04"/>
    <n v="5869.92"/>
    <n v="5400"/>
    <n v="469.92000000000007"/>
    <n v="8.005560552784366E-2"/>
    <s v="2950264"/>
    <x v="5"/>
    <x v="22"/>
  </r>
  <r>
    <x v="8"/>
    <s v="Federal Asia Pac DoD - Oglivie"/>
    <s v="Naval Computer &amp; Telecommunications Station"/>
    <x v="20"/>
    <n v="8007955"/>
    <s v="63004"/>
    <s v="04"/>
    <n v="7247.67"/>
    <n v="6390"/>
    <n v="857.67000000000007"/>
    <n v="0.1183373415180327"/>
    <s v="3407394"/>
    <x v="5"/>
    <x v="18"/>
  </r>
  <r>
    <x v="8"/>
    <s v="Federal Asia Pac DoD - Oglivie"/>
    <s v="Pearl Harbor Naval Shipyard"/>
    <x v="20"/>
    <n v="8025291"/>
    <s v="HC102817F1379-1001"/>
    <s v="04"/>
    <n v="77286.240000000005"/>
    <n v="74025"/>
    <n v="3261.2400000000052"/>
    <n v="4.2196903355629735E-2"/>
    <s v="3413608"/>
    <x v="5"/>
    <x v="16"/>
  </r>
  <r>
    <x v="3"/>
    <s v="Federal DISA ESSII"/>
    <s v="Defense Information Systems Agency"/>
    <x v="10"/>
    <n v="8146473"/>
    <s v="E15-04-0021"/>
    <s v="04"/>
    <n v="0"/>
    <n v="0"/>
    <n v="0"/>
    <e v="#DIV/0!"/>
    <s v="3461877"/>
    <x v="5"/>
    <x v="17"/>
  </r>
  <r>
    <x v="3"/>
    <s v="Federal DISA ESSII"/>
    <s v="Defense Information Systems Agency"/>
    <x v="10"/>
    <n v="8146473"/>
    <s v="E15-04-0021"/>
    <s v="04"/>
    <n v="0"/>
    <n v="0"/>
    <n v="0"/>
    <e v="#DIV/0!"/>
    <s v="3461877"/>
    <x v="5"/>
    <x v="16"/>
  </r>
  <r>
    <x v="3"/>
    <s v="Federal DISA ESSII"/>
    <s v="Defense Information Systems Agency"/>
    <x v="10"/>
    <n v="8146473"/>
    <s v="E15-04-0021"/>
    <s v="04"/>
    <n v="0"/>
    <n v="0"/>
    <n v="0"/>
    <e v="#DIV/0!"/>
    <s v="3461877"/>
    <x v="5"/>
    <x v="19"/>
  </r>
  <r>
    <x v="3"/>
    <s v="Federal DISA ESSII"/>
    <s v="Defense Information Systems Agency"/>
    <x v="10"/>
    <n v="8146473"/>
    <s v="E15-04-0021"/>
    <s v="04"/>
    <n v="0"/>
    <n v="0"/>
    <n v="0"/>
    <e v="#DIV/0!"/>
    <s v="3461877"/>
    <x v="5"/>
    <x v="18"/>
  </r>
  <r>
    <x v="3"/>
    <s v="Federal DISA ESSII"/>
    <s v="Defense Information Systems Agency"/>
    <x v="10"/>
    <n v="8217684"/>
    <s v="E15-05-0097"/>
    <s v="04"/>
    <n v="0"/>
    <n v="0"/>
    <n v="0"/>
    <e v="#DIV/0!"/>
    <s v="3484008"/>
    <x v="5"/>
    <x v="17"/>
  </r>
  <r>
    <x v="5"/>
    <s v="Federal DOE - SLED"/>
    <s v="HI-DOE"/>
    <x v="44"/>
    <n v="7983265"/>
    <s v="PF31919-95CR"/>
    <s v="04"/>
    <n v="75.599999999999994"/>
    <n v="65.290000000000006"/>
    <n v="10.309999999999988"/>
    <n v="0.13637566137566123"/>
    <s v="3396497"/>
    <x v="5"/>
    <x v="19"/>
  </r>
  <r>
    <x v="4"/>
    <s v="Federal FL SLED - Chambers"/>
    <s v="Clay County Utility Authority"/>
    <x v="11"/>
    <n v="8059298"/>
    <s v="19-08638"/>
    <s v="04"/>
    <n v="51526.92"/>
    <n v="46027"/>
    <n v="5499.9199999999983"/>
    <n v="0.10673876878338544"/>
    <s v="3426237"/>
    <x v="5"/>
    <x v="17"/>
  </r>
  <r>
    <x v="4"/>
    <s v="Federal FL SLED - Chambers"/>
    <s v="Palm Beach County Sheriff's Office"/>
    <x v="11"/>
    <n v="7850501"/>
    <s v="636221"/>
    <s v="04"/>
    <n v="0.1"/>
    <n v="0.1"/>
    <n v="0"/>
    <n v="0"/>
    <s v="3341716"/>
    <x v="5"/>
    <x v="17"/>
  </r>
  <r>
    <x v="4"/>
    <s v="Federal FL SLED - Chambers"/>
    <s v="Agency for State Technology Southwood"/>
    <x v="11"/>
    <n v="8318853"/>
    <s v="B4B5FD"/>
    <s v="04"/>
    <n v="28457.64"/>
    <n v="27886.86"/>
    <n v="570.77999999999884"/>
    <n v="2.0057179723968636E-2"/>
    <s v="3571314"/>
    <x v="5"/>
    <x v="17"/>
  </r>
  <r>
    <x v="5"/>
    <s v="Federal Hawaii - Kimura"/>
    <s v="ILC &amp; Swell Realty LLC"/>
    <x v="46"/>
    <n v="7741918"/>
    <s v="4631680.8-CC"/>
    <s v="04"/>
    <n v="950.4"/>
    <n v="831.6"/>
    <n v="118.79999999999995"/>
    <n v="0.12499999999999996"/>
    <s v="3314112"/>
    <x v="5"/>
    <x v="19"/>
  </r>
  <r>
    <x v="5"/>
    <s v="Federal Hawaii - Kimura"/>
    <s v="Bank of Hawaii"/>
    <x v="46"/>
    <n v="7559336"/>
    <s v="R-00246376"/>
    <s v="04"/>
    <n v="925"/>
    <n v="819"/>
    <n v="106"/>
    <n v="0.11459459459459459"/>
    <s v="3265558"/>
    <x v="5"/>
    <x v="19"/>
  </r>
  <r>
    <x v="5"/>
    <s v="Federal Hawaii - Morales"/>
    <s v="KINETICOR, Inc."/>
    <x v="13"/>
    <n v="7732221"/>
    <s v="4668541.5-CC"/>
    <s v="04"/>
    <n v="1045.44"/>
    <n v="950.4"/>
    <n v="95.040000000000077"/>
    <n v="9.0909090909090981E-2"/>
    <s v="3312220"/>
    <x v="5"/>
    <x v="19"/>
  </r>
  <r>
    <x v="5"/>
    <s v="Federal Hawaii - Morales"/>
    <s v="PUNAHOU SCHOOL"/>
    <x v="13"/>
    <n v="7836380"/>
    <s v="IT05195"/>
    <s v="04"/>
    <n v="17260.64"/>
    <n v="14383.84"/>
    <n v="2876.7999999999993"/>
    <n v="0.16666821160744905"/>
    <s v="3337779"/>
    <x v="5"/>
    <x v="17"/>
  </r>
  <r>
    <x v="5"/>
    <s v="Federal Hawaii - Watson"/>
    <s v="Hawaiian Electric Company, Inc."/>
    <x v="14"/>
    <n v="8059215"/>
    <s v="4500006892"/>
    <s v="04"/>
    <n v="39200"/>
    <n v="39200"/>
    <n v="0"/>
    <n v="0"/>
    <s v="3426229"/>
    <x v="5"/>
    <x v="23"/>
  </r>
  <r>
    <x v="13"/>
    <s v="Federal House"/>
    <s v="Amazon Web Services, Inc."/>
    <x v="35"/>
    <n v="8520267"/>
    <s v="US1995834"/>
    <s v="40"/>
    <n v="550000"/>
    <n v="462371"/>
    <n v="87629"/>
    <n v="0.15932545454545455"/>
    <s v="3575608"/>
    <x v="5"/>
    <x v="18"/>
  </r>
  <r>
    <x v="13"/>
    <s v="Federal House"/>
    <s v="Amazon Web Services, Inc."/>
    <x v="35"/>
    <n v="8520267"/>
    <s v="US1995834"/>
    <s v="40"/>
    <n v="3289"/>
    <n v="2549.65"/>
    <n v="739.34999999999991"/>
    <n v="0.22479477044694432"/>
    <s v="3575181"/>
    <x v="5"/>
    <x v="18"/>
  </r>
  <r>
    <x v="13"/>
    <s v="Federal House"/>
    <s v="Amazon Web Services, Inc."/>
    <x v="35"/>
    <n v="8520267"/>
    <s v="US1995834"/>
    <s v="40"/>
    <n v="376.28"/>
    <n v="376.28"/>
    <n v="0"/>
    <n v="0"/>
    <s v="3575177"/>
    <x v="5"/>
    <x v="18"/>
  </r>
  <r>
    <x v="13"/>
    <s v="Federal House"/>
    <s v="Amazon Web Services, Inc."/>
    <x v="35"/>
    <n v="8520267"/>
    <s v="US1995834"/>
    <s v="40"/>
    <n v="220978"/>
    <n v="137128.26"/>
    <n v="83849.739999999991"/>
    <n v="0.37944836137534049"/>
    <s v="3575176"/>
    <x v="5"/>
    <x v="18"/>
  </r>
  <r>
    <x v="13"/>
    <s v="Federal House"/>
    <s v="Amazon Web Services, Inc."/>
    <x v="35"/>
    <n v="8520267"/>
    <s v="US1995834"/>
    <s v="40"/>
    <n v="12899"/>
    <n v="12899.06"/>
    <n v="-5.9999999999490683E-2"/>
    <n v="-4.6515233738654689E-6"/>
    <s v="3575182"/>
    <x v="5"/>
    <x v="18"/>
  </r>
  <r>
    <x v="13"/>
    <s v="Federal House"/>
    <s v="Amazon Web Services, Inc."/>
    <x v="35"/>
    <n v="8520267"/>
    <s v="US1995834"/>
    <s v="40"/>
    <n v="328.72"/>
    <n v="328.84"/>
    <n v="-0.1199999999999477"/>
    <n v="-3.6505232416630473E-4"/>
    <s v="3575178"/>
    <x v="5"/>
    <x v="18"/>
  </r>
  <r>
    <x v="13"/>
    <s v="Federal House"/>
    <s v="Amazon Web Services, Inc."/>
    <x v="35"/>
    <n v="8520267"/>
    <s v="US1995834"/>
    <s v="40"/>
    <n v="529653"/>
    <n v="309121.24"/>
    <n v="220531.76"/>
    <n v="0.41637026506033198"/>
    <s v="3575179"/>
    <x v="5"/>
    <x v="18"/>
  </r>
  <r>
    <x v="7"/>
    <s v="Federal MDA - Smith"/>
    <s v="Northrop Grumman"/>
    <x v="16"/>
    <n v="8498516"/>
    <s v="7000378337"/>
    <s v="04"/>
    <n v="0"/>
    <n v="2995"/>
    <n v="-2995"/>
    <e v="#DIV/0!"/>
    <s v="3568383"/>
    <x v="5"/>
    <x v="18"/>
  </r>
  <r>
    <x v="7"/>
    <s v="Federal MDA - Smith"/>
    <s v="Northrop Grumman"/>
    <x v="16"/>
    <n v="8498516"/>
    <s v="7000378337"/>
    <s v="04"/>
    <n v="12891.2"/>
    <n v="8515"/>
    <n v="4376.2000000000007"/>
    <n v="0.33947188779942911"/>
    <s v="3568383"/>
    <x v="5"/>
    <x v="18"/>
  </r>
  <r>
    <x v="7"/>
    <s v="Federal MDA - Smith"/>
    <s v="Missile Defense Agency"/>
    <x v="16"/>
    <n v="8467378"/>
    <s v="IR01072019"/>
    <s v="04"/>
    <n v="118479"/>
    <n v="112838"/>
    <n v="5641"/>
    <n v="4.7611813063918498E-2"/>
    <s v="3560387"/>
    <x v="5"/>
    <x v="18"/>
  </r>
  <r>
    <x v="1"/>
    <s v="Federal MDA - St. John Boeing"/>
    <s v="Network Management Resources, Inc."/>
    <x v="36"/>
    <n v="7497011"/>
    <s v="2080362"/>
    <s v="40"/>
    <n v="288.44"/>
    <n v="272.13"/>
    <n v="16.310000000000002"/>
    <n v="5.6545555401469987E-2"/>
    <s v="3248884"/>
    <x v="5"/>
    <x v="18"/>
  </r>
  <r>
    <x v="1"/>
    <s v="Federal MDA - St. John Boeing"/>
    <s v="Network Management Resources, Inc."/>
    <x v="36"/>
    <n v="7495700"/>
    <s v="2226750"/>
    <s v="40"/>
    <n v="1243.82"/>
    <n v="1173.4100000000001"/>
    <n v="70.409999999999854"/>
    <n v="5.6607869305847998E-2"/>
    <s v="3248923"/>
    <x v="5"/>
    <x v="18"/>
  </r>
  <r>
    <x v="1"/>
    <s v="Federal MDA - St. John Boeing"/>
    <s v="Network Management Resources, Inc."/>
    <x v="36"/>
    <n v="7501079"/>
    <s v="2228327"/>
    <s v="40"/>
    <n v="319.89"/>
    <n v="301.77"/>
    <n v="18.120000000000005"/>
    <n v="5.6644471537090894E-2"/>
    <s v="3249036"/>
    <x v="5"/>
    <x v="18"/>
  </r>
  <r>
    <x v="1"/>
    <s v="Federal MDA - St. John Boeing"/>
    <s v="Network Management Resources, Inc."/>
    <x v="36"/>
    <n v="7496670"/>
    <s v="2241158"/>
    <s v="40"/>
    <n v="1243.82"/>
    <n v="1173.4100000000001"/>
    <n v="70.409999999999854"/>
    <n v="5.6607869305847998E-2"/>
    <s v="3248962"/>
    <x v="5"/>
    <x v="18"/>
  </r>
  <r>
    <x v="1"/>
    <s v="Federal MDA - St. John Boeing"/>
    <s v="Network Management Resources, Inc."/>
    <x v="36"/>
    <n v="7502683"/>
    <s v="2334581"/>
    <s v="40"/>
    <n v="1243.82"/>
    <n v="1173.4100000000001"/>
    <n v="70.409999999999854"/>
    <n v="5.6607869305847998E-2"/>
    <s v="3249107"/>
    <x v="5"/>
    <x v="18"/>
  </r>
  <r>
    <x v="1"/>
    <s v="Federal MDA - St. John Boeing"/>
    <s v="Network Management Resources, Inc."/>
    <x v="36"/>
    <n v="7501093"/>
    <s v="2334706"/>
    <s v="40"/>
    <n v="358.79"/>
    <n v="338.48"/>
    <n v="20.310000000000002"/>
    <n v="5.6606928844170686E-2"/>
    <s v="3249054"/>
    <x v="5"/>
    <x v="18"/>
  </r>
  <r>
    <x v="1"/>
    <s v="Federal MDA - St. John Boeing"/>
    <s v="Network Management Resources, Inc."/>
    <x v="36"/>
    <n v="7501099"/>
    <s v="2334707"/>
    <s v="40"/>
    <n v="1243.82"/>
    <n v="1173.4100000000001"/>
    <n v="70.409999999999854"/>
    <n v="5.6607869305847998E-2"/>
    <s v="3249061"/>
    <x v="5"/>
    <x v="18"/>
  </r>
  <r>
    <x v="1"/>
    <s v="Federal MDA - St. John Boeing"/>
    <s v="Network Management Resources, Inc."/>
    <x v="36"/>
    <n v="7501162"/>
    <s v="2334710"/>
    <s v="40"/>
    <n v="358.79"/>
    <n v="338.48"/>
    <n v="20.310000000000002"/>
    <n v="5.6606928844170686E-2"/>
    <s v="3249057"/>
    <x v="5"/>
    <x v="18"/>
  </r>
  <r>
    <x v="1"/>
    <s v="Federal MDA - St. John Boeing"/>
    <s v="Network Management Resources, Inc."/>
    <x v="36"/>
    <n v="7501205"/>
    <s v="2334711"/>
    <s v="40"/>
    <n v="218.08"/>
    <n v="215.22"/>
    <n v="2.8600000000000136"/>
    <n v="1.3114453411592139E-2"/>
    <s v="3249047"/>
    <x v="5"/>
    <x v="17"/>
  </r>
  <r>
    <x v="1"/>
    <s v="Federal MDA - St. John Boeing"/>
    <s v="Network Management Resources, Inc."/>
    <x v="36"/>
    <n v="7501216"/>
    <s v="2334712"/>
    <s v="40"/>
    <n v="1243.82"/>
    <n v="1173.4100000000001"/>
    <n v="70.409999999999854"/>
    <n v="5.6607869305847998E-2"/>
    <s v="3249050"/>
    <x v="5"/>
    <x v="18"/>
  </r>
  <r>
    <x v="8"/>
    <s v="Federal Navy - Hockman"/>
    <s v="Electric Boat Corporation"/>
    <x v="17"/>
    <n v="8430879"/>
    <s v="SNF036=033"/>
    <s v="04"/>
    <n v="209266.36"/>
    <n v="195382.49"/>
    <n v="13883.869999999995"/>
    <n v="6.63454460621382E-2"/>
    <s v="3552317"/>
    <x v="5"/>
    <x v="18"/>
  </r>
  <r>
    <x v="8"/>
    <s v="Federal Navy - Jones"/>
    <s v="Georgia Tech Research Institute"/>
    <x v="18"/>
    <n v="8089771"/>
    <s v="D8319-S2"/>
    <s v="40"/>
    <n v="1217.76"/>
    <n v="1127.52"/>
    <n v="90.240000000000009"/>
    <n v="7.4103271580607019E-2"/>
    <s v="3437134"/>
    <x v="5"/>
    <x v="16"/>
  </r>
  <r>
    <x v="8"/>
    <s v="Federal Navy - Kaufman"/>
    <s v="General Dynamics Information Tech"/>
    <x v="19"/>
    <n v="8510657"/>
    <s v="4PB00215HG"/>
    <s v="04"/>
    <n v="119867.33"/>
    <n v="114598.96"/>
    <n v="5268.3699999999953"/>
    <n v="4.3951675573319228E-2"/>
    <s v="3572468"/>
    <x v="5"/>
    <x v="23"/>
  </r>
  <r>
    <x v="8"/>
    <s v="Federal Navy - Oglivie"/>
    <s v="Naval Information Warfare Center"/>
    <x v="20"/>
    <n v="8500738"/>
    <s v="CC4960791"/>
    <s v="04"/>
    <n v="2064"/>
    <n v="1995.2"/>
    <n v="68.799999999999955"/>
    <n v="3.3333333333333312E-2"/>
    <s v="3568740"/>
    <x v="5"/>
    <x v="18"/>
  </r>
  <r>
    <x v="9"/>
    <s v="Federal USACE/Pac NW - Collico"/>
    <s v="ID Technologies"/>
    <x v="24"/>
    <n v="8482544"/>
    <s v="0212778"/>
    <s v="04"/>
    <n v="10858.36"/>
    <n v="10176.02"/>
    <n v="682.34000000000015"/>
    <n v="6.2840060561631786E-2"/>
    <s v="3565061"/>
    <x v="5"/>
    <x v="17"/>
  </r>
  <r>
    <x v="9"/>
    <s v="Federal USACE/Pac NW - Collico"/>
    <s v="ID Technologies"/>
    <x v="24"/>
    <n v="8494401"/>
    <s v="0215415"/>
    <s v="04"/>
    <n v="10858.36"/>
    <n v="10176.02"/>
    <n v="682.34000000000015"/>
    <n v="6.2840060561631786E-2"/>
    <s v="3567622"/>
    <x v="5"/>
    <x v="17"/>
  </r>
  <r>
    <x v="9"/>
    <s v="Federal USACE/Pac NW - Collico"/>
    <s v="ID Technologies"/>
    <x v="24"/>
    <n v="8428712"/>
    <s v="1214169"/>
    <s v="04"/>
    <n v="60.2"/>
    <n v="56"/>
    <n v="4.2000000000000028"/>
    <n v="6.9767441860465157E-2"/>
    <s v="3551921"/>
    <x v="5"/>
    <x v="19"/>
  </r>
  <r>
    <x v="9"/>
    <s v="Federal USACE/Pac NW - Collico"/>
    <s v="ID Technologies"/>
    <x v="24"/>
    <n v="8428712"/>
    <s v="1214169"/>
    <s v="04"/>
    <n v="15033.4"/>
    <n v="14135.02"/>
    <n v="898.3799999999992"/>
    <n v="5.9758936767464396E-2"/>
    <s v="3551921"/>
    <x v="5"/>
    <x v="17"/>
  </r>
  <r>
    <x v="9"/>
    <s v="Federal USACE/Pac NW - Collico"/>
    <s v="Affigent (fka TKC Integration Services, LLC)"/>
    <x v="24"/>
    <n v="8002069"/>
    <s v="C-GC000487"/>
    <s v="04"/>
    <n v="12630.98"/>
    <n v="11652.98"/>
    <n v="978"/>
    <n v="7.7428671409502672E-2"/>
    <s v="3405119"/>
    <x v="5"/>
    <x v="17"/>
  </r>
  <r>
    <x v="9"/>
    <s v="Federal USACE/Pac NW - Collico"/>
    <s v="Army Corps of Engineers"/>
    <x v="24"/>
    <n v="6622659"/>
    <s v="DF05"/>
    <s v="04"/>
    <n v="5494.86"/>
    <n v="5340"/>
    <n v="154.85999999999967"/>
    <n v="2.8182701652089349E-2"/>
    <s v="2936633"/>
    <x v="5"/>
    <x v="18"/>
  </r>
  <r>
    <x v="5"/>
    <s v="SLED HI/Comm - Hirasuna HI"/>
    <s v="Hawaii State Federal Credit Union"/>
    <x v="28"/>
    <n v="8223406"/>
    <s v="4844474"/>
    <s v="04"/>
    <n v="0"/>
    <n v="0"/>
    <n v="0"/>
    <e v="#DIV/0!"/>
    <s v="3486093"/>
    <x v="5"/>
    <x v="20"/>
  </r>
  <r>
    <x v="5"/>
    <s v="SLED HI/Comm - Hirasuna HI"/>
    <s v="Pearl Hawaii Federal Credit Union"/>
    <x v="28"/>
    <n v="8173557"/>
    <s v="4862411.2"/>
    <s v="04"/>
    <n v="0"/>
    <n v="0"/>
    <n v="0"/>
    <e v="#DIV/0!"/>
    <s v="3468087"/>
    <x v="5"/>
    <x v="22"/>
  </r>
  <r>
    <x v="5"/>
    <s v="SLED HI/Comm - Hirasuna HI"/>
    <s v="Hawaii State Federal Credit Union"/>
    <x v="28"/>
    <n v="8495389"/>
    <s v="PO4975831"/>
    <s v="04"/>
    <n v="3682.8"/>
    <n v="86308.2"/>
    <n v="-82625.399999999994"/>
    <n v="-22.43548387096774"/>
    <s v="3567846"/>
    <x v="5"/>
    <x v="23"/>
  </r>
  <r>
    <x v="5"/>
    <s v="SLED HI/Comm - Stuckey/Watson HI"/>
    <s v="Brigham Young University- Hawaii"/>
    <x v="29"/>
    <n v="8443649"/>
    <s v="H:PO-100723"/>
    <s v="04"/>
    <n v="8096.92"/>
    <n v="6720"/>
    <n v="1376.92"/>
    <n v="0.17005478626440673"/>
    <s v="3555604"/>
    <x v="5"/>
    <x v="24"/>
  </r>
  <r>
    <x v="11"/>
    <s v="SLED SOK - State of Kansas"/>
    <s v="Iowa Department of Transportation"/>
    <x v="30"/>
    <n v="8494006"/>
    <s v="294999"/>
    <s v="04"/>
    <n v="10983.6"/>
    <n v="10170"/>
    <n v="813.60000000000036"/>
    <n v="7.4074074074074112E-2"/>
    <s v="3567432"/>
    <x v="5"/>
    <x v="23"/>
  </r>
  <r>
    <x v="11"/>
    <s v="SLED SOM - Jones State Cisco"/>
    <s v="MO OA - ITSD DOR"/>
    <x v="30"/>
    <n v="8213037"/>
    <s v="P3921900204"/>
    <s v="04"/>
    <n v="32236.400000000001"/>
    <n v="36291.760000000002"/>
    <n v="-4055.3600000000006"/>
    <n v="-0.1258006477150054"/>
    <s v="3482459"/>
    <x v="5"/>
    <x v="22"/>
  </r>
  <r>
    <x v="11"/>
    <s v="SLED SOM - Jones State Cisco"/>
    <s v="MO DOT"/>
    <x v="30"/>
    <n v="8193189"/>
    <s v="PG 605 P62FY190006"/>
    <s v="04"/>
    <n v="4768.5"/>
    <n v="4100.8"/>
    <n v="667.69999999999982"/>
    <n v="0.14002306805074968"/>
    <s v="3218512"/>
    <x v="5"/>
    <x v="22"/>
  </r>
  <r>
    <x v="11"/>
    <s v="SLED SOM - Ortbals Cisco"/>
    <s v="Saint Louis Art Museum"/>
    <x v="31"/>
    <n v="8342958"/>
    <s v="PO007468"/>
    <s v="04"/>
    <n v="11280"/>
    <n v="9780"/>
    <n v="1500"/>
    <n v="0.13297872340425532"/>
    <s v="3518360"/>
    <x v="5"/>
    <x v="23"/>
  </r>
  <r>
    <x v="12"/>
    <s v="SLED SW - Hanson AZ"/>
    <s v="Maricopa Integrated Health Systems"/>
    <x v="32"/>
    <n v="8397743"/>
    <s v="124370"/>
    <s v="04"/>
    <n v="793.8"/>
    <n v="714.6"/>
    <n v="79.199999999999932"/>
    <n v="9.9773242630385409E-2"/>
    <s v="3539247"/>
    <x v="5"/>
    <x v="22"/>
  </r>
  <r>
    <x v="12"/>
    <s v="SLED SW - Hanson AZ"/>
    <s v="City of Tempe"/>
    <x v="32"/>
    <n v="8504297"/>
    <s v="FLEX EA 062719"/>
    <s v="04"/>
    <n v="158301"/>
    <n v="134640"/>
    <n v="23661"/>
    <n v="0.14946841776110067"/>
    <s v="3570800"/>
    <x v="5"/>
    <x v="17"/>
  </r>
  <r>
    <x v="12"/>
    <s v="SLED SW - Hanson AZ"/>
    <s v="City of Phoenix"/>
    <x v="32"/>
    <n v="8489099"/>
    <s v="R-00407210"/>
    <s v="04"/>
    <n v="53905.81"/>
    <n v="51212.06"/>
    <n v="2693.75"/>
    <n v="4.9971422375435968E-2"/>
    <s v="3566394"/>
    <x v="5"/>
    <x v="23"/>
  </r>
  <r>
    <x v="12"/>
    <s v="SLED SW - Romero MT"/>
    <s v="Denver Public Library"/>
    <x v="33"/>
    <n v="8433277"/>
    <s v="00066976"/>
    <s v="04"/>
    <n v="3201.59"/>
    <n v="2761.38"/>
    <n v="440.21000000000004"/>
    <n v="0.1374973060260683"/>
    <s v="3552926"/>
    <x v="5"/>
    <x v="23"/>
  </r>
  <r>
    <x v="12"/>
    <s v="SLED SW - Romero MT"/>
    <s v="Denver Public Library"/>
    <x v="33"/>
    <n v="8433277"/>
    <s v="00066976"/>
    <s v="04"/>
    <n v="0"/>
    <n v="0"/>
    <n v="0"/>
    <e v="#DIV/0!"/>
    <s v="3552926"/>
    <x v="5"/>
    <x v="24"/>
  </r>
  <r>
    <x v="12"/>
    <s v="SLED SW - Romero MT"/>
    <s v="Colorado Springs Utilities"/>
    <x v="33"/>
    <n v="8515088"/>
    <s v="201910671"/>
    <s v="04"/>
    <n v="413461.16"/>
    <n v="379754.68"/>
    <n v="33706.479999999981"/>
    <n v="8.1522723924056087E-2"/>
    <s v="3574361"/>
    <x v="5"/>
    <x v="18"/>
  </r>
  <r>
    <x v="12"/>
    <s v="SLED SW - Romero MT"/>
    <s v="Colorado Springs Utilities"/>
    <x v="33"/>
    <n v="8515096"/>
    <s v="201910730"/>
    <s v="04"/>
    <n v="99098.02"/>
    <n v="91059.839999999997"/>
    <n v="8038.1800000000076"/>
    <n v="8.1113426887843038E-2"/>
    <s v="3574375"/>
    <x v="5"/>
    <x v="18"/>
  </r>
  <r>
    <x v="12"/>
    <s v="SLED SW - Romero MT"/>
    <s v="Colorado Springs Utilities"/>
    <x v="33"/>
    <n v="8504386"/>
    <s v="201910737"/>
    <s v="04"/>
    <n v="147708"/>
    <n v="134280"/>
    <n v="13428"/>
    <n v="9.0909090909090912E-2"/>
    <s v="3570835"/>
    <x v="5"/>
    <x v="18"/>
  </r>
  <r>
    <x v="12"/>
    <s v="SLED SW - Romero MT"/>
    <s v="Colorado Springs Utilities"/>
    <x v="33"/>
    <n v="8504386"/>
    <s v="201910737"/>
    <s v="04"/>
    <n v="39187.199999999997"/>
    <n v="37680"/>
    <n v="1507.1999999999971"/>
    <n v="3.8461538461538387E-2"/>
    <s v="3570835"/>
    <x v="5"/>
    <x v="18"/>
  </r>
  <r>
    <x v="12"/>
    <s v="SLED SW - White AZ"/>
    <s v="UNIVERSITY OF ARIZONA"/>
    <x v="34"/>
    <n v="8522390"/>
    <s v="514999"/>
    <s v="04"/>
    <n v="6668.85"/>
    <n v="5571.6"/>
    <n v="1097.25"/>
    <n v="0.16453361524100857"/>
    <s v="3575522"/>
    <x v="5"/>
    <x v="18"/>
  </r>
  <r>
    <x v="16"/>
    <s v="Federal Army - Boyd"/>
    <s v="Polaris Worldwide Logistics"/>
    <x v="50"/>
    <s v="8504284"/>
    <s v="20190187"/>
    <s v="04"/>
    <n v="1388.2"/>
    <n v="1322.1"/>
    <n v="66.100000000000136"/>
    <n v="4.7615617346203815E-2"/>
    <s v="3571147"/>
    <x v="0"/>
    <x v="0"/>
  </r>
  <r>
    <x v="16"/>
    <s v="Federal Army - Boyd"/>
    <s v="Polaris Worldwide Logistics"/>
    <x v="50"/>
    <s v="8510564"/>
    <s v="20190187"/>
    <s v="04"/>
    <n v="142935.67999999999"/>
    <n v="133584.64000000001"/>
    <n v="9351.039999999979"/>
    <n v="6.542131397842707E-2"/>
    <s v="3571145"/>
    <x v="0"/>
    <x v="0"/>
  </r>
  <r>
    <x v="16"/>
    <s v="Federal Army - Boyd"/>
    <s v="Polaris Worldwide Logistics"/>
    <x v="50"/>
    <s v="8510564"/>
    <s v="20190187"/>
    <s v="04"/>
    <n v="107201.76"/>
    <n v="100188.48"/>
    <n v="7013.2799999999988"/>
    <n v="6.5421313978427209E-2"/>
    <s v="3571145"/>
    <x v="0"/>
    <x v="0"/>
  </r>
  <r>
    <x v="16"/>
    <s v="Federal Army - Boyd"/>
    <s v="Polaris Worldwide Logistics"/>
    <x v="50"/>
    <s v="8510564"/>
    <s v="20190187"/>
    <s v="04"/>
    <n v="107201.76"/>
    <n v="100188.48"/>
    <n v="7013.2799999999988"/>
    <n v="6.5421313978427209E-2"/>
    <s v="3571145"/>
    <x v="0"/>
    <x v="0"/>
  </r>
  <r>
    <x v="16"/>
    <s v="Federal Army - Boyd"/>
    <s v="Polaris Worldwide Logistics"/>
    <x v="50"/>
    <s v="8510564"/>
    <s v="20190187"/>
    <s v="04"/>
    <n v="1732.5"/>
    <n v="1648.5"/>
    <n v="84"/>
    <n v="4.8484848484848485E-2"/>
    <s v="3571145"/>
    <x v="0"/>
    <x v="0"/>
  </r>
  <r>
    <x v="16"/>
    <s v="Federal Army - Boyd"/>
    <s v="Polaris Worldwide Logistics"/>
    <x v="50"/>
    <s v="8510571"/>
    <s v="20190187"/>
    <s v="04"/>
    <n v="68138.03"/>
    <n v="55844.73"/>
    <n v="12293.299999999996"/>
    <n v="0.18041760232868481"/>
    <s v="3571140"/>
    <x v="0"/>
    <x v="0"/>
  </r>
  <r>
    <x v="16"/>
    <s v="Federal Army - Boyd"/>
    <s v="Polaris Worldwide Logistics"/>
    <x v="50"/>
    <s v="8510571"/>
    <s v="20190187"/>
    <s v="04"/>
    <n v="0"/>
    <n v="0"/>
    <n v="0"/>
    <e v="#DIV/0!"/>
    <s v="3571140"/>
    <x v="0"/>
    <x v="0"/>
  </r>
  <r>
    <x v="16"/>
    <s v="Federal Army - Boyd"/>
    <s v="Camp Arifjan"/>
    <x v="50"/>
    <s v="8411457"/>
    <s v="W912D119F0110"/>
    <s v="40"/>
    <n v="27993.75"/>
    <n v="24132.44"/>
    <n v="3861.3100000000013"/>
    <n v="0.13793471757088641"/>
    <s v="3546154"/>
    <x v="0"/>
    <x v="0"/>
  </r>
  <r>
    <x v="16"/>
    <s v="Federal Army - Boyd"/>
    <s v="Camp Arifjan"/>
    <x v="50"/>
    <s v="8411457"/>
    <s v="W912D119F0110"/>
    <s v="40"/>
    <n v="119190"/>
    <n v="102750"/>
    <n v="16440"/>
    <n v="0.13793103448275862"/>
    <s v="3546153"/>
    <x v="0"/>
    <x v="0"/>
  </r>
  <r>
    <x v="16"/>
    <s v="Federal Army - Boyd"/>
    <s v="HHD TF-SINAI"/>
    <x v="50"/>
    <s v="8496527"/>
    <s v="W912D119P0023"/>
    <s v="40"/>
    <n v="0"/>
    <n v="127.93"/>
    <n v="-127.93"/>
    <e v="#DIV/0!"/>
    <s v="3568160"/>
    <x v="0"/>
    <x v="0"/>
  </r>
  <r>
    <x v="16"/>
    <s v="Federal Army - Boyd"/>
    <s v="Bagram Air Base"/>
    <x v="50"/>
    <s v="8441196"/>
    <s v="W912D219F5018"/>
    <s v="40"/>
    <n v="357222"/>
    <n v="307950"/>
    <n v="49272"/>
    <n v="0.13793103448275862"/>
    <s v="3554941"/>
    <x v="0"/>
    <x v="0"/>
  </r>
  <r>
    <x v="17"/>
    <s v="Federal Army - Harder"/>
    <s v="Fort Shafter"/>
    <x v="51"/>
    <s v="8377934"/>
    <s v="33077"/>
    <s v="04"/>
    <n v="9852.7199999999993"/>
    <n v="9122.8799999999992"/>
    <n v="729.84000000000015"/>
    <n v="7.4074976250213156E-2"/>
    <s v="3532870"/>
    <x v="0"/>
    <x v="0"/>
  </r>
  <r>
    <x v="17"/>
    <s v="Federal Army - Harder"/>
    <s v="Ground Intelligence Support Activity(GISA)"/>
    <x v="51"/>
    <s v="8488424"/>
    <s v="20190613-001"/>
    <s v="04"/>
    <n v="5397.45"/>
    <n v="5128.3500000000004"/>
    <n v="269.09999999999945"/>
    <n v="4.9856876858516419E-2"/>
    <s v="3567616"/>
    <x v="0"/>
    <x v="0"/>
  </r>
  <r>
    <x v="17"/>
    <s v="Federal Army - Harder"/>
    <s v="Fort Shafter"/>
    <x v="51"/>
    <s v="8488419"/>
    <s v="20190613-002"/>
    <s v="04"/>
    <n v="0"/>
    <n v="0"/>
    <n v="0"/>
    <e v="#DIV/0!"/>
    <s v="3567618"/>
    <x v="0"/>
    <x v="0"/>
  </r>
  <r>
    <x v="17"/>
    <s v="Federal Army - Harder"/>
    <s v="Fort Shafter"/>
    <x v="51"/>
    <s v="8488419"/>
    <s v="20190613-002"/>
    <s v="04"/>
    <n v="1074.71"/>
    <n v="984"/>
    <n v="90.710000000000036"/>
    <n v="8.4404164844469706E-2"/>
    <s v="3567620"/>
    <x v="0"/>
    <x v="0"/>
  </r>
  <r>
    <x v="17"/>
    <s v="Federal Army - Harder"/>
    <s v="Fort Shafter"/>
    <x v="51"/>
    <s v="8488419"/>
    <s v="20190613-002"/>
    <s v="04"/>
    <n v="8400"/>
    <n v="7500"/>
    <n v="900"/>
    <n v="0.10714285714285714"/>
    <s v="3567618"/>
    <x v="0"/>
    <x v="0"/>
  </r>
  <r>
    <x v="17"/>
    <s v="Federal Army - Harder"/>
    <s v="Fort Shafter"/>
    <x v="51"/>
    <s v="8488416"/>
    <s v="20190613-003"/>
    <s v="04"/>
    <n v="9075"/>
    <n v="8250"/>
    <n v="825"/>
    <n v="9.0909090909090912E-2"/>
    <s v="3567615"/>
    <x v="0"/>
    <x v="0"/>
  </r>
  <r>
    <x v="17"/>
    <s v="Federal Army - Harder"/>
    <s v="Fort Shafter"/>
    <x v="51"/>
    <s v="8488416"/>
    <s v="20190613-003"/>
    <s v="04"/>
    <n v="0"/>
    <n v="0"/>
    <n v="0"/>
    <e v="#DIV/0!"/>
    <s v="3567615"/>
    <x v="0"/>
    <x v="0"/>
  </r>
  <r>
    <x v="17"/>
    <s v="Federal Army - Harder"/>
    <s v="Fort Shafter"/>
    <x v="51"/>
    <s v="8488416"/>
    <s v="20190613-003"/>
    <s v="04"/>
    <n v="1544.4"/>
    <n v="1404"/>
    <n v="140.40000000000009"/>
    <n v="9.0909090909090967E-2"/>
    <s v="3567615"/>
    <x v="0"/>
    <x v="0"/>
  </r>
  <r>
    <x v="17"/>
    <s v="Federal Army - Harder"/>
    <s v="US ARMY CORPS OF ENGINEERS"/>
    <x v="51"/>
    <s v="8451522"/>
    <s v="CC4961951"/>
    <s v="04"/>
    <n v="21.7"/>
    <n v="20.3"/>
    <n v="1.3999999999999986"/>
    <n v="6.4516129032258007E-2"/>
    <s v="3557045"/>
    <x v="0"/>
    <x v="0"/>
  </r>
  <r>
    <x v="17"/>
    <s v="Federal Army - Harder"/>
    <s v="United States Forces-Korea"/>
    <x v="51"/>
    <s v="8317976"/>
    <s v="W91QVN19F0226_BOC"/>
    <s v="40"/>
    <n v="119691.07"/>
    <n v="110240.87"/>
    <n v="9450.2000000000116"/>
    <n v="7.8954929553224071E-2"/>
    <s v="3506931"/>
    <x v="0"/>
    <x v="0"/>
  </r>
  <r>
    <x v="17"/>
    <s v="Federal Army - Harder"/>
    <s v="United States Forces-Korea"/>
    <x v="51"/>
    <s v="8337456"/>
    <s v="W91QVN19F0226_CDRS OFF"/>
    <s v="40"/>
    <n v="881.54"/>
    <n v="0"/>
    <n v="881.54"/>
    <n v="1"/>
    <s v="3565590"/>
    <x v="0"/>
    <x v="0"/>
  </r>
  <r>
    <x v="17"/>
    <s v="Federal Army - Harder"/>
    <s v="United States Forces-Korea"/>
    <x v="51"/>
    <s v="8337456"/>
    <s v="W91QVN19F0226_CDRS OFF"/>
    <s v="40"/>
    <n v="55553.58"/>
    <n v="50026.69"/>
    <n v="5526.8899999999994"/>
    <n v="9.9487557777554553E-2"/>
    <s v="3506950"/>
    <x v="0"/>
    <x v="0"/>
  </r>
  <r>
    <x v="17"/>
    <s v="Federal Army - Harder"/>
    <s v="United States Forces-Korea"/>
    <x v="51"/>
    <s v="8315029"/>
    <s v="W91QVN19F0226_Cisco"/>
    <s v="40"/>
    <n v="67614.600000000006"/>
    <n v="61176"/>
    <n v="6438.6000000000058"/>
    <n v="9.5224995784934097E-2"/>
    <s v="3503990"/>
    <x v="0"/>
    <x v="0"/>
  </r>
  <r>
    <x v="17"/>
    <s v="Federal Army - Harder"/>
    <s v="United States Forces-Korea"/>
    <x v="51"/>
    <s v="8317989"/>
    <s v="W91QVN19F0226_IGCE"/>
    <s v="40"/>
    <n v="77672.25"/>
    <n v="74240.479999999996"/>
    <n v="3431.7700000000041"/>
    <n v="4.4182703603925524E-2"/>
    <s v="3506939"/>
    <x v="0"/>
    <x v="0"/>
  </r>
  <r>
    <x v="17"/>
    <s v="Federal Army - Harder"/>
    <s v="United States Forces-Korea"/>
    <x v="51"/>
    <s v="8337458"/>
    <s v="W91QVN19F0226_S4"/>
    <s v="40"/>
    <n v="60629.94"/>
    <n v="53933.81"/>
    <n v="6696.1300000000047"/>
    <n v="0.11044262949955096"/>
    <s v="3506932"/>
    <x v="0"/>
    <x v="0"/>
  </r>
  <r>
    <x v="17"/>
    <s v="Federal Army - Kupstas"/>
    <s v="Rock Island Arsenal"/>
    <x v="52"/>
    <s v="8509426"/>
    <s v="4888975"/>
    <s v="04"/>
    <n v="2067"/>
    <n v="1913.9"/>
    <n v="153.09999999999991"/>
    <n v="7.4068698597000437E-2"/>
    <s v="3572735"/>
    <x v="0"/>
    <x v="0"/>
  </r>
  <r>
    <x v="17"/>
    <s v="Federal Army - Kupstas"/>
    <s v="Rock Island Arsenal"/>
    <x v="52"/>
    <s v="8480872"/>
    <s v="4988456"/>
    <s v="04"/>
    <n v="7477.72"/>
    <n v="6988.52"/>
    <n v="489.19999999999982"/>
    <n v="6.5421010682400485E-2"/>
    <s v="3564676"/>
    <x v="0"/>
    <x v="0"/>
  </r>
  <r>
    <x v="17"/>
    <s v="Federal Army - Kupstas"/>
    <s v="Redstone Arsenal"/>
    <x v="52"/>
    <s v="8489497"/>
    <s v="5000247"/>
    <s v="04"/>
    <n v="30.78"/>
    <n v="28.04"/>
    <n v="2.740000000000002"/>
    <n v="8.9018843404808382E-2"/>
    <s v="3566554"/>
    <x v="0"/>
    <x v="0"/>
  </r>
  <r>
    <x v="17"/>
    <s v="Federal Army - Kupstas"/>
    <s v="Fort Drum"/>
    <x v="52"/>
    <s v="8473990"/>
    <s v="2102918525"/>
    <s v="04"/>
    <n v="2734.8"/>
    <n v="2580"/>
    <n v="154.80000000000018"/>
    <n v="5.6603773584905724E-2"/>
    <s v="3562489"/>
    <x v="0"/>
    <x v="0"/>
  </r>
  <r>
    <x v="17"/>
    <s v="Federal Army - Kupstas"/>
    <s v="Global Management Systems, Inc."/>
    <x v="52"/>
    <s v="8511583"/>
    <s v="19-036"/>
    <s v="04"/>
    <n v="302.39999999999998"/>
    <n v="280"/>
    <n v="22.399999999999977"/>
    <n v="7.4074074074074001E-2"/>
    <s v="3573352"/>
    <x v="0"/>
    <x v="0"/>
  </r>
  <r>
    <x v="17"/>
    <s v="Federal Army - Kupstas"/>
    <s v="Fort Drum"/>
    <x v="52"/>
    <s v="8503126"/>
    <s v="C-JDW000814"/>
    <s v="04"/>
    <n v="325.52"/>
    <n v="319.14"/>
    <n v="6.3799999999999955"/>
    <n v="1.9599410174490035E-2"/>
    <s v="3569610"/>
    <x v="0"/>
    <x v="0"/>
  </r>
  <r>
    <x v="17"/>
    <s v="Federal Army - Kupstas"/>
    <s v="US Army Sustainment Command"/>
    <x v="52"/>
    <s v="8479266"/>
    <s v="W52P1J19F0530"/>
    <s v="04"/>
    <n v="14597.76"/>
    <n v="11985"/>
    <n v="2612.7600000000002"/>
    <n v="0.17898362488491387"/>
    <s v="3564407"/>
    <x v="0"/>
    <x v="0"/>
  </r>
  <r>
    <x v="17"/>
    <s v="Federal Army - Kupstas"/>
    <s v="Fort Eustis"/>
    <x v="52"/>
    <s v="8514751"/>
    <s v="W911S019F0303"/>
    <s v="04"/>
    <n v="0"/>
    <n v="0"/>
    <n v="0"/>
    <e v="#DIV/0!"/>
    <s v="3574241"/>
    <x v="0"/>
    <x v="0"/>
  </r>
  <r>
    <x v="17"/>
    <s v="Federal Army - Kupstas"/>
    <s v="Fort Eustis"/>
    <x v="52"/>
    <s v="8514751"/>
    <s v="W911S019F0303"/>
    <s v="04"/>
    <n v="122960"/>
    <n v="88160"/>
    <n v="34800"/>
    <n v="0.28301886792452829"/>
    <s v="3574241"/>
    <x v="0"/>
    <x v="0"/>
  </r>
  <r>
    <x v="17"/>
    <s v="Federal Army - Kupstas"/>
    <s v="Fort Eustis"/>
    <x v="52"/>
    <s v="8514751"/>
    <s v="W911S019F0303"/>
    <s v="04"/>
    <n v="0"/>
    <n v="0"/>
    <n v="0"/>
    <e v="#DIV/0!"/>
    <s v="3574241"/>
    <x v="0"/>
    <x v="0"/>
  </r>
  <r>
    <x v="17"/>
    <s v="Federal Army - Kupstas"/>
    <s v="Fort Eustis"/>
    <x v="52"/>
    <s v="8514774"/>
    <s v="W911S019F0304"/>
    <s v="04"/>
    <n v="122960"/>
    <n v="88160"/>
    <n v="34800"/>
    <n v="0.28301886792452829"/>
    <s v="3574248"/>
    <x v="0"/>
    <x v="0"/>
  </r>
  <r>
    <x v="17"/>
    <s v="Federal Army - Kupstas"/>
    <s v="Fort Eustis"/>
    <x v="52"/>
    <s v="8514774"/>
    <s v="W911S019F0304"/>
    <s v="04"/>
    <n v="0"/>
    <n v="0"/>
    <n v="0"/>
    <e v="#DIV/0!"/>
    <s v="3574248"/>
    <x v="0"/>
    <x v="0"/>
  </r>
  <r>
    <x v="17"/>
    <s v="Federal Army - Kupstas"/>
    <s v="Fort Eustis"/>
    <x v="52"/>
    <s v="8514774"/>
    <s v="W911S019F0304"/>
    <s v="04"/>
    <n v="0"/>
    <n v="0"/>
    <n v="0"/>
    <e v="#DIV/0!"/>
    <s v="3574248"/>
    <x v="0"/>
    <x v="0"/>
  </r>
  <r>
    <x v="17"/>
    <s v="Federal Army - Kupstas"/>
    <s v="US Military Academy West Point"/>
    <x v="52"/>
    <s v="8419708"/>
    <s v="W911SD19F0054"/>
    <s v="04"/>
    <n v="3228.06"/>
    <n v="0"/>
    <n v="3228.06"/>
    <n v="1"/>
    <s v="-"/>
    <x v="0"/>
    <x v="0"/>
  </r>
  <r>
    <x v="17"/>
    <s v="Federal Army - Kupstas"/>
    <s v="US Army Natick - Soldier System Center"/>
    <x v="52"/>
    <s v="8504294"/>
    <s v="W91RUS19F0210"/>
    <s v="04"/>
    <n v="11765.61"/>
    <n v="10092.16"/>
    <n v="1673.4500000000007"/>
    <n v="0.14223231944625062"/>
    <s v="3570801"/>
    <x v="0"/>
    <x v="0"/>
  </r>
  <r>
    <x v="17"/>
    <s v="Federal Army - Kupstas"/>
    <s v="US Army Natick - Soldier System Center"/>
    <x v="52"/>
    <s v="8504294"/>
    <s v="W91RUS19F0210"/>
    <s v="04"/>
    <n v="0"/>
    <n v="0"/>
    <n v="0"/>
    <e v="#DIV/0!"/>
    <s v="3570801"/>
    <x v="0"/>
    <x v="0"/>
  </r>
  <r>
    <x v="17"/>
    <s v="Federal Army - Kupstas"/>
    <s v="US Army Natick - Soldier System Center"/>
    <x v="52"/>
    <s v="8504294"/>
    <s v="W91RUS19F0210"/>
    <s v="04"/>
    <n v="0"/>
    <n v="31041"/>
    <n v="-31041"/>
    <e v="#DIV/0!"/>
    <s v="3570801"/>
    <x v="0"/>
    <x v="0"/>
  </r>
  <r>
    <x v="17"/>
    <s v="Federal Army - Kupstas"/>
    <s v="US Army Natick - Soldier System Center"/>
    <x v="52"/>
    <s v="8504294"/>
    <s v="W91RUS19F0210"/>
    <s v="04"/>
    <n v="0"/>
    <n v="-31041"/>
    <n v="31041"/>
    <e v="#DIV/0!"/>
    <s v="3570801"/>
    <x v="0"/>
    <x v="0"/>
  </r>
  <r>
    <x v="17"/>
    <s v="Federal Army - Kupstas"/>
    <s v="US Army Natick - Soldier System Center"/>
    <x v="52"/>
    <s v="8504294"/>
    <s v="W91RUS19F0210"/>
    <s v="04"/>
    <n v="1151923.6000000001"/>
    <n v="902765.61"/>
    <n v="249157.99000000011"/>
    <n v="0.21629732214879535"/>
    <s v="3570801"/>
    <x v="0"/>
    <x v="0"/>
  </r>
  <r>
    <x v="17"/>
    <s v="Federal Army - Kupstas"/>
    <s v="US Army Natick - Soldier System Center"/>
    <x v="52"/>
    <s v="8504294"/>
    <s v="W91RUS19F0210"/>
    <s v="04"/>
    <n v="85671.3"/>
    <n v="71295.8"/>
    <n v="14375.5"/>
    <n v="0.16779831752290439"/>
    <s v="3570801"/>
    <x v="0"/>
    <x v="0"/>
  </r>
  <r>
    <x v="17"/>
    <s v="Federal Army - Kupstas"/>
    <s v="US Army Natick - Soldier System Center"/>
    <x v="52"/>
    <s v="8504294"/>
    <s v="W91RUS19F0210"/>
    <s v="04"/>
    <n v="148539.5"/>
    <n v="118503"/>
    <n v="30036.5"/>
    <n v="0.20221220618084751"/>
    <s v="3570801"/>
    <x v="0"/>
    <x v="0"/>
  </r>
  <r>
    <x v="18"/>
    <s v="Federal Army - McCauley"/>
    <s v="Aberdeen Proving Ground"/>
    <x v="53"/>
    <s v="8503125"/>
    <s v="1029718"/>
    <s v="04"/>
    <n v="20406.48"/>
    <n v="18704.400000000001"/>
    <n v="1702.0799999999981"/>
    <n v="8.3408799557787433E-2"/>
    <s v="3569606"/>
    <x v="0"/>
    <x v="0"/>
  </r>
  <r>
    <x v="18"/>
    <s v="Federal Army - McCauley"/>
    <s v="Army Research Lab"/>
    <x v="53"/>
    <s v="8427084"/>
    <s v="2102993783"/>
    <s v="04"/>
    <n v="13199.1"/>
    <n v="12978.45"/>
    <n v="220.64999999999964"/>
    <n v="1.6717048889696998E-2"/>
    <s v="3551170"/>
    <x v="0"/>
    <x v="0"/>
  </r>
  <r>
    <x v="18"/>
    <s v="Federal Army - McCauley"/>
    <s v="Army Research Lab"/>
    <x v="53"/>
    <s v="8427084"/>
    <s v="2102993783"/>
    <s v="04"/>
    <n v="3556.86"/>
    <n v="3497.4"/>
    <n v="59.460000000000036"/>
    <n v="1.6716991953577041E-2"/>
    <s v="3551170"/>
    <x v="0"/>
    <x v="0"/>
  </r>
  <r>
    <x v="18"/>
    <s v="Federal Army - McCauley"/>
    <s v="Aberdeen Proving Ground"/>
    <x v="53"/>
    <s v="8487140"/>
    <s v="C-JDW000845"/>
    <s v="04"/>
    <n v="470.4"/>
    <n v="420"/>
    <n v="50.399999999999977"/>
    <n v="0.1071428571428571"/>
    <s v="3566065"/>
    <x v="0"/>
    <x v="0"/>
  </r>
  <r>
    <x v="18"/>
    <s v="Federal Army - McCauley"/>
    <s v="Aberdeen Proving Ground"/>
    <x v="53"/>
    <s v="8487140"/>
    <s v="C-JDW000845"/>
    <s v="04"/>
    <n v="470.4"/>
    <n v="420"/>
    <n v="50.399999999999977"/>
    <n v="0.1071428571428571"/>
    <s v="3566066"/>
    <x v="0"/>
    <x v="0"/>
  </r>
  <r>
    <x v="18"/>
    <s v="Federal Army - McCauley"/>
    <s v="Aberdeen Proving Ground"/>
    <x v="53"/>
    <s v="8435091"/>
    <s v="P000070739"/>
    <s v="04"/>
    <n v="359556.72"/>
    <n v="277307.03999999998"/>
    <n v="82249.679999999993"/>
    <n v="0.22875300453291486"/>
    <s v="3553261"/>
    <x v="0"/>
    <x v="0"/>
  </r>
  <r>
    <x v="18"/>
    <s v="Federal Army - McCauley"/>
    <s v="Aberdeen Proving Ground"/>
    <x v="53"/>
    <s v="8456591"/>
    <s v="P000071540"/>
    <s v="04"/>
    <n v="45300.93"/>
    <n v="43143.75"/>
    <n v="2157.1800000000003"/>
    <n v="4.7618889943319052E-2"/>
    <s v="3571302"/>
    <x v="0"/>
    <x v="0"/>
  </r>
  <r>
    <x v="18"/>
    <s v="Federal Army - McCauley"/>
    <s v="Aberdeen Proving Ground"/>
    <x v="53"/>
    <s v="8479103"/>
    <s v="P000071921"/>
    <s v="04"/>
    <n v="92939.07"/>
    <n v="84490.07"/>
    <n v="8449"/>
    <n v="9.0909022438033851E-2"/>
    <s v="3564017"/>
    <x v="0"/>
    <x v="0"/>
  </r>
  <r>
    <x v="18"/>
    <s v="Federal Army - McCauley"/>
    <s v="Aberdeen Proving Ground"/>
    <x v="53"/>
    <s v="8479103"/>
    <s v="P000071921"/>
    <s v="04"/>
    <n v="79662.06"/>
    <n v="72420.06"/>
    <n v="7242"/>
    <n v="9.0909022438033865E-2"/>
    <s v="3564017"/>
    <x v="0"/>
    <x v="0"/>
  </r>
  <r>
    <x v="18"/>
    <s v="Federal Army - McCauley"/>
    <s v="Aberdeen Proving Ground"/>
    <x v="53"/>
    <s v="8509419"/>
    <s v="P000072953"/>
    <s v="04"/>
    <n v="71276.320000000007"/>
    <n v="63626.36"/>
    <n v="7649.9600000000064"/>
    <n v="0.10732821223093456"/>
    <s v="3572151"/>
    <x v="0"/>
    <x v="0"/>
  </r>
  <r>
    <x v="18"/>
    <s v="Federal Army - McCauley"/>
    <s v="Aberdeen Proving Ground"/>
    <x v="53"/>
    <s v="8509419"/>
    <s v="P000072953"/>
    <s v="04"/>
    <n v="0"/>
    <n v="0"/>
    <n v="0"/>
    <e v="#DIV/0!"/>
    <s v="3572151"/>
    <x v="0"/>
    <x v="0"/>
  </r>
  <r>
    <x v="18"/>
    <s v="Federal Army - McCauley"/>
    <s v="Aberdeen Proving Ground"/>
    <x v="53"/>
    <s v="8509419"/>
    <s v="P000072953"/>
    <s v="04"/>
    <n v="688.5"/>
    <n v="612"/>
    <n v="76.5"/>
    <n v="0.1111111111111111"/>
    <s v="3572151"/>
    <x v="0"/>
    <x v="0"/>
  </r>
  <r>
    <x v="18"/>
    <s v="Federal Army - McCauley"/>
    <s v="Aberdeen Proving Ground"/>
    <x v="53"/>
    <s v="8509419"/>
    <s v="P000072953"/>
    <s v="04"/>
    <n v="1639.6"/>
    <n v="1561.6"/>
    <n v="78"/>
    <n v="4.7572578677726275E-2"/>
    <s v="3572152"/>
    <x v="0"/>
    <x v="0"/>
  </r>
  <r>
    <x v="18"/>
    <s v="Federal Army - McCauley"/>
    <s v="Aberdeen Proving Ground"/>
    <x v="53"/>
    <s v="8509419"/>
    <s v="P000072953"/>
    <s v="04"/>
    <n v="0"/>
    <n v="0"/>
    <n v="0"/>
    <e v="#DIV/0!"/>
    <s v="3572151"/>
    <x v="0"/>
    <x v="0"/>
  </r>
  <r>
    <x v="18"/>
    <s v="Federal Army - McCauley"/>
    <s v="Aberdeen Proving Ground"/>
    <x v="53"/>
    <s v="8509419"/>
    <s v="P000072953"/>
    <s v="04"/>
    <n v="692.25"/>
    <n v="659.25"/>
    <n v="33"/>
    <n v="4.7670639219934995E-2"/>
    <s v="3572152"/>
    <x v="0"/>
    <x v="0"/>
  </r>
  <r>
    <x v="18"/>
    <s v="Federal Army - McCauley"/>
    <s v="Aberdeen Proving Ground"/>
    <x v="53"/>
    <s v="8509419"/>
    <s v="P000072953"/>
    <s v="04"/>
    <n v="6235.52"/>
    <n v="5499.82"/>
    <n v="735.70000000000073"/>
    <n v="0.11798534845530136"/>
    <s v="3572151"/>
    <x v="0"/>
    <x v="0"/>
  </r>
  <r>
    <x v="18"/>
    <s v="Federal Army - McCauley"/>
    <s v="Fort Gordon"/>
    <x v="53"/>
    <s v="8461890"/>
    <s v="P010227282"/>
    <s v="04"/>
    <n v="5381.28"/>
    <n v="5124.87"/>
    <n v="256.40999999999985"/>
    <n v="4.7648514851485121E-2"/>
    <s v="3559323"/>
    <x v="0"/>
    <x v="0"/>
  </r>
  <r>
    <x v="18"/>
    <s v="Federal Army - McCauley"/>
    <s v="Fort Gordon"/>
    <x v="53"/>
    <s v="8461890"/>
    <s v="P010227282"/>
    <s v="04"/>
    <n v="20195.7"/>
    <n v="19233.900000000001"/>
    <n v="961.79999999999927"/>
    <n v="4.7623999168139718E-2"/>
    <s v="3559323"/>
    <x v="0"/>
    <x v="0"/>
  </r>
  <r>
    <x v="17"/>
    <s v="Federal Army - Robson"/>
    <s v="US Army Human Resources Command"/>
    <x v="54"/>
    <s v="8508379"/>
    <s v="40877"/>
    <s v="04"/>
    <n v="995.5"/>
    <n v="948"/>
    <n v="47.5"/>
    <n v="4.7714716223003516E-2"/>
    <s v="3571767"/>
    <x v="0"/>
    <x v="0"/>
  </r>
  <r>
    <x v="17"/>
    <s v="Federal Army - Robson"/>
    <s v="US Army Human Resources Command"/>
    <x v="54"/>
    <s v="8508379"/>
    <s v="40877"/>
    <s v="04"/>
    <n v="0"/>
    <n v="0"/>
    <n v="0"/>
    <e v="#DIV/0!"/>
    <s v="3571767"/>
    <x v="0"/>
    <x v="0"/>
  </r>
  <r>
    <x v="17"/>
    <s v="Federal Army - Robson"/>
    <s v="Fort Campbell"/>
    <x v="54"/>
    <s v="8496821"/>
    <s v="4962057"/>
    <s v="04"/>
    <n v="1144.78"/>
    <n v="1040.71"/>
    <n v="104.06999999999994"/>
    <n v="9.0908296790649684E-2"/>
    <s v="3568171"/>
    <x v="0"/>
    <x v="0"/>
  </r>
  <r>
    <x v="17"/>
    <s v="Federal Army - Robson"/>
    <s v="Fort Bragg"/>
    <x v="54"/>
    <s v="8508291"/>
    <s v="C-SS002894-01"/>
    <s v="04"/>
    <n v="0"/>
    <n v="244.51"/>
    <n v="-244.51"/>
    <e v="#DIV/0!"/>
    <s v="3571745"/>
    <x v="0"/>
    <x v="0"/>
  </r>
  <r>
    <x v="17"/>
    <s v="Federal Army - Robson"/>
    <s v="United States Army Reserve Command - USARC"/>
    <x v="54"/>
    <s v="8343346"/>
    <s v="P000068413"/>
    <s v="04"/>
    <n v="168087.5"/>
    <n v="148750"/>
    <n v="19337.5"/>
    <n v="0.11504424778761062"/>
    <s v="3518459"/>
    <x v="0"/>
    <x v="0"/>
  </r>
  <r>
    <x v="17"/>
    <s v="Federal Army - Robson"/>
    <s v="US Army Human Resources Command"/>
    <x v="54"/>
    <s v="8470454"/>
    <s v="W9124D19F0291"/>
    <s v="04"/>
    <n v="0"/>
    <n v="0"/>
    <n v="0"/>
    <e v="#DIV/0!"/>
    <s v="3561559"/>
    <x v="0"/>
    <x v="0"/>
  </r>
  <r>
    <x v="17"/>
    <s v="Federal Army - Robson"/>
    <s v="US Army Human Resources Command"/>
    <x v="54"/>
    <s v="8470454"/>
    <s v="W9124D19F0291"/>
    <s v="04"/>
    <n v="39826.86"/>
    <n v="26786.2"/>
    <n v="13040.66"/>
    <n v="0.32743379719114185"/>
    <s v="3561559"/>
    <x v="0"/>
    <x v="0"/>
  </r>
  <r>
    <x v="17"/>
    <s v="Federal Army - Rose"/>
    <s v="Fort Sill"/>
    <x v="55"/>
    <s v="8400204"/>
    <s v="4925990"/>
    <s v="04"/>
    <n v="449.52"/>
    <n v="0"/>
    <n v="449.52"/>
    <n v="1"/>
    <s v="3539905"/>
    <x v="0"/>
    <x v="0"/>
  </r>
  <r>
    <x v="17"/>
    <s v="Federal Army - Rose"/>
    <s v="Fort Sam Houston"/>
    <x v="55"/>
    <s v="8476390"/>
    <s v="4986681"/>
    <s v="04"/>
    <n v="1794.6"/>
    <n v="1677.2"/>
    <n v="117.39999999999986"/>
    <n v="6.5418477655187712E-2"/>
    <s v="3563032"/>
    <x v="0"/>
    <x v="0"/>
  </r>
  <r>
    <x v="17"/>
    <s v="Federal Army - Rose"/>
    <s v="Fort Bliss"/>
    <x v="55"/>
    <s v="8495259"/>
    <s v="4990462"/>
    <s v="04"/>
    <n v="5081.5"/>
    <n v="4839.5200000000004"/>
    <n v="241.97999999999956"/>
    <n v="4.7619797303945596E-2"/>
    <s v="3567801"/>
    <x v="0"/>
    <x v="0"/>
  </r>
  <r>
    <x v="18"/>
    <s v="Federal Army - Waltz"/>
    <s v="Joint Base Lewis McChord"/>
    <x v="47"/>
    <s v="8456543"/>
    <s v="4941836"/>
    <s v="04"/>
    <n v="16313.4"/>
    <n v="14310"/>
    <n v="2003.3999999999996"/>
    <n v="0.12280701754385963"/>
    <s v="3558036"/>
    <x v="0"/>
    <x v="0"/>
  </r>
  <r>
    <x v="18"/>
    <s v="Federal Army - Waltz"/>
    <s v="Army Analytics Group"/>
    <x v="47"/>
    <s v="8505883"/>
    <s v="W15QKN19F1249"/>
    <s v="04"/>
    <n v="243750.32"/>
    <n v="217633.87"/>
    <n v="26116.450000000012"/>
    <n v="0.10714426959521535"/>
    <s v="3571184"/>
    <x v="0"/>
    <x v="0"/>
  </r>
  <r>
    <x v="17"/>
    <s v="Federal Army - Watson"/>
    <s v="Fort Gordon"/>
    <x v="56"/>
    <s v="8496536"/>
    <s v="4973428"/>
    <s v="04"/>
    <n v="2400.7199999999998"/>
    <n v="2308.4"/>
    <n v="92.319999999999709"/>
    <n v="3.8455130127628259E-2"/>
    <s v="3568099"/>
    <x v="0"/>
    <x v="0"/>
  </r>
  <r>
    <x v="17"/>
    <s v="Federal Army Enterprise - Rose/Kupstas Split"/>
    <s v="Fort Hood"/>
    <x v="52"/>
    <s v="8392268"/>
    <s v="0000005408 - 2"/>
    <s v="40"/>
    <n v="1558.96"/>
    <n v="1559.09"/>
    <n v="-0.12999999999988177"/>
    <n v="-8.3388925950557909E-5"/>
    <s v="3505063"/>
    <x v="0"/>
    <x v="0"/>
  </r>
  <r>
    <x v="17"/>
    <s v="Federal Army Enterprise - Rose/Kupstas Split"/>
    <s v="Fort Hood"/>
    <x v="52"/>
    <s v="8392268"/>
    <s v="0000005408 - 2"/>
    <s v="40"/>
    <n v="120879.36"/>
    <n v="120889.44"/>
    <n v="-10.080000000001746"/>
    <n v="-8.3388925950648196E-5"/>
    <s v="3505063"/>
    <x v="0"/>
    <x v="0"/>
  </r>
  <r>
    <x v="17"/>
    <s v="Federal Army Enterprise - Rose/Kupstas Split"/>
    <s v="Fort Hood"/>
    <x v="52"/>
    <s v="8392268"/>
    <s v="0000005408 - 2"/>
    <s v="40"/>
    <n v="99653.52"/>
    <n v="99661.83"/>
    <n v="-8.3099999999976717"/>
    <n v="-8.3388925950610385E-5"/>
    <s v="3505063"/>
    <x v="0"/>
    <x v="0"/>
  </r>
  <r>
    <x v="18"/>
    <s v="Federal Army Guard - Deckard"/>
    <s v="Wisconsin Army National Guard"/>
    <x v="57"/>
    <s v="8486689"/>
    <s v="4924989"/>
    <s v="04"/>
    <n v="8240.11"/>
    <n v="7106.92"/>
    <n v="1133.1900000000005"/>
    <n v="0.13752122241086592"/>
    <s v="3566005"/>
    <x v="0"/>
    <x v="0"/>
  </r>
  <r>
    <x v="18"/>
    <s v="Federal Army Guard - Deckard"/>
    <s v="Missouri Army National Guard"/>
    <x v="57"/>
    <s v="8511232"/>
    <s v="4974233"/>
    <s v="04"/>
    <n v="8800.06"/>
    <n v="5491"/>
    <n v="3309.0599999999995"/>
    <n v="0.37602698163421611"/>
    <s v="3572484"/>
    <x v="0"/>
    <x v="0"/>
  </r>
  <r>
    <x v="18"/>
    <s v="Federal Army Guard - Deckard"/>
    <s v="Missouri Army National Guard"/>
    <x v="57"/>
    <s v="8511232"/>
    <s v="4974233"/>
    <s v="04"/>
    <n v="0"/>
    <n v="0"/>
    <n v="0"/>
    <e v="#DIV/0!"/>
    <s v="3572484"/>
    <x v="0"/>
    <x v="0"/>
  </r>
  <r>
    <x v="18"/>
    <s v="Federal Army Guard - Deckard"/>
    <s v="Professional Education Center"/>
    <x v="57"/>
    <s v="8476300"/>
    <s v="4974877"/>
    <s v="04"/>
    <n v="1304.67"/>
    <n v="1219.8900000000001"/>
    <n v="84.779999999999973"/>
    <n v="6.4981949458483734E-2"/>
    <s v="3563010"/>
    <x v="0"/>
    <x v="0"/>
  </r>
  <r>
    <x v="18"/>
    <s v="Federal Army Guard - Deckard"/>
    <s v="Ohio Army National Guard"/>
    <x v="57"/>
    <s v="8502001"/>
    <s v="4993914"/>
    <s v="04"/>
    <n v="3219.18"/>
    <n v="3065.88"/>
    <n v="153.29999999999973"/>
    <n v="4.7620822693977889E-2"/>
    <s v="3569184"/>
    <x v="0"/>
    <x v="0"/>
  </r>
  <r>
    <x v="18"/>
    <s v="Federal Army Guard - Deckard"/>
    <s v="Oregon Army Guard"/>
    <x v="57"/>
    <s v="8509430"/>
    <s v="4997966"/>
    <s v="04"/>
    <n v="4100.99"/>
    <n v="3905.7"/>
    <n v="195.28999999999996"/>
    <n v="4.7620208778855831E-2"/>
    <s v="3572171"/>
    <x v="0"/>
    <x v="0"/>
  </r>
  <r>
    <x v="18"/>
    <s v="Federal Army Guard - Deckard"/>
    <s v="Oregon Army Guard"/>
    <x v="57"/>
    <s v="8509430"/>
    <s v="4997966"/>
    <s v="04"/>
    <n v="0"/>
    <n v="0"/>
    <n v="0"/>
    <e v="#DIV/0!"/>
    <s v="3572171"/>
    <x v="0"/>
    <x v="0"/>
  </r>
  <r>
    <x v="18"/>
    <s v="Federal Army Guard - Deckard"/>
    <s v="Arkansas National Guard"/>
    <x v="57"/>
    <s v="8504285"/>
    <s v="5001658"/>
    <s v="04"/>
    <n v="0"/>
    <n v="0"/>
    <n v="0"/>
    <e v="#DIV/0!"/>
    <s v="3570807"/>
    <x v="0"/>
    <x v="0"/>
  </r>
  <r>
    <x v="18"/>
    <s v="Federal Army Guard - Deckard"/>
    <s v="Arkansas National Guard"/>
    <x v="57"/>
    <s v="8504285"/>
    <s v="5001658"/>
    <s v="04"/>
    <n v="1349.98"/>
    <n v="1285.7"/>
    <n v="64.279999999999973"/>
    <n v="4.7615520229929313E-2"/>
    <s v="3570807"/>
    <x v="0"/>
    <x v="0"/>
  </r>
  <r>
    <x v="18"/>
    <s v="Federal Army Guard - Deckard"/>
    <s v="STATE OF MISSISSIPPI"/>
    <x v="57"/>
    <s v="8505877"/>
    <s v="4000374941"/>
    <s v="04"/>
    <n v="22093.599999999999"/>
    <n v="21041.599999999999"/>
    <n v="1052"/>
    <n v="4.7615599087518563E-2"/>
    <s v="3571192"/>
    <x v="0"/>
    <x v="0"/>
  </r>
  <r>
    <x v="18"/>
    <s v="Federal Army Guard - Deckard"/>
    <s v="South Dakota Army National Guard"/>
    <x v="57"/>
    <s v="8489290"/>
    <s v="C-CM000805"/>
    <s v="04"/>
    <n v="134496"/>
    <n v="127142.88"/>
    <n v="7353.1199999999953"/>
    <n v="5.467166309778726E-2"/>
    <s v="3566473"/>
    <x v="0"/>
    <x v="0"/>
  </r>
  <r>
    <x v="18"/>
    <s v="Federal Army Guard - Deckard"/>
    <s v="South Dakota Army National Guard"/>
    <x v="57"/>
    <s v="8489290"/>
    <s v="C-CM000805"/>
    <s v="04"/>
    <n v="0"/>
    <n v="0"/>
    <n v="0"/>
    <e v="#DIV/0!"/>
    <s v="3566473"/>
    <x v="0"/>
    <x v="0"/>
  </r>
  <r>
    <x v="18"/>
    <s v="Federal Army Guard - Deckard"/>
    <s v="Colorado Army National Guard"/>
    <x v="57"/>
    <s v="8489222"/>
    <s v="C-SJ001158-01"/>
    <s v="04"/>
    <n v="6308.42"/>
    <n v="4056.65"/>
    <n v="2251.77"/>
    <n v="0.3569467473630481"/>
    <s v="3566433"/>
    <x v="0"/>
    <x v="0"/>
  </r>
  <r>
    <x v="18"/>
    <s v="Federal Army Guard - Deckard"/>
    <s v="INDIANA ARMY NATIONAL GUARD"/>
    <x v="57"/>
    <s v="8476309"/>
    <s v="C-TY000629"/>
    <s v="04"/>
    <n v="716.72"/>
    <n v="682.56"/>
    <n v="34.160000000000082"/>
    <n v="4.7661569371581759E-2"/>
    <s v="3563022"/>
    <x v="0"/>
    <x v="0"/>
  </r>
  <r>
    <x v="18"/>
    <s v="Federal Army Guard - Deckard"/>
    <s v="Michigan Army National Guard"/>
    <x v="57"/>
    <s v="8509473"/>
    <s v="C-TY000752"/>
    <s v="04"/>
    <n v="8100.08"/>
    <n v="7767.2"/>
    <n v="332.88000000000011"/>
    <n v="4.1095890410958916E-2"/>
    <s v="3572167"/>
    <x v="0"/>
    <x v="0"/>
  </r>
  <r>
    <x v="18"/>
    <s v="Federal Army Guard - Deckard"/>
    <s v="Michigan Army National Guard"/>
    <x v="57"/>
    <s v="8509473"/>
    <s v="C-TY000752"/>
    <s v="04"/>
    <n v="75245.47"/>
    <n v="45617.06"/>
    <n v="29628.410000000003"/>
    <n v="0.39375672714915599"/>
    <s v="3572170"/>
    <x v="0"/>
    <x v="0"/>
  </r>
  <r>
    <x v="18"/>
    <s v="Federal Army Guard - Deckard"/>
    <s v="Michigan Army National Guard"/>
    <x v="57"/>
    <s v="8509473"/>
    <s v="C-TY000752"/>
    <s v="04"/>
    <n v="8716.68"/>
    <n v="8716.68"/>
    <n v="0"/>
    <n v="0"/>
    <s v="3572168"/>
    <x v="0"/>
    <x v="0"/>
  </r>
  <r>
    <x v="18"/>
    <s v="Federal Army Guard - Deckard"/>
    <s v="Michigan Army National Guard"/>
    <x v="57"/>
    <s v="8509473"/>
    <s v="C-TY000752"/>
    <s v="04"/>
    <n v="1450.64"/>
    <n v="1450.64"/>
    <n v="0"/>
    <n v="0"/>
    <s v="3572168"/>
    <x v="0"/>
    <x v="0"/>
  </r>
  <r>
    <x v="18"/>
    <s v="Federal Army Guard - Deckard"/>
    <s v="Mississippi Army National Guard"/>
    <x v="57"/>
    <s v="8514065"/>
    <s v="W9127Q19F0109"/>
    <s v="04"/>
    <n v="168806.1"/>
    <n v="148596.9"/>
    <n v="20209.200000000012"/>
    <n v="0.11971842249776525"/>
    <s v="3573984"/>
    <x v="0"/>
    <x v="0"/>
  </r>
  <r>
    <x v="18"/>
    <s v="Federal Army Guard - Deckard"/>
    <s v="TEXAS ARMY NATIONAL GUARD"/>
    <x v="57"/>
    <s v="8501652"/>
    <s v="W912L119F0026"/>
    <s v="04"/>
    <n v="18203.22"/>
    <n v="16333.3"/>
    <n v="1869.9200000000019"/>
    <n v="0.10272468277590457"/>
    <s v="3568969"/>
    <x v="0"/>
    <x v="0"/>
  </r>
  <r>
    <x v="18"/>
    <s v="Federal Army Guard - Deckard"/>
    <s v="Minnesota Army National Guard"/>
    <x v="57"/>
    <s v="8465206"/>
    <s v="W912LM19F0042"/>
    <s v="04"/>
    <n v="0"/>
    <n v="0"/>
    <n v="0"/>
    <e v="#DIV/0!"/>
    <s v="3560027"/>
    <x v="0"/>
    <x v="0"/>
  </r>
  <r>
    <x v="18"/>
    <s v="Federal Army Guard - Deckard"/>
    <s v="Minnesota Army National Guard"/>
    <x v="57"/>
    <s v="8465206"/>
    <s v="W912LM19F0042"/>
    <s v="04"/>
    <n v="51180.25"/>
    <n v="52370.01"/>
    <n v="-1189.760000000002"/>
    <n v="-2.3246467143087462E-2"/>
    <s v="3560027"/>
    <x v="0"/>
    <x v="0"/>
  </r>
  <r>
    <x v="18"/>
    <s v="Federal Army Guard - Deckard"/>
    <s v="Missouri Army National Guard"/>
    <x v="57"/>
    <s v="8505881"/>
    <s v="W912NS19F0008"/>
    <s v="04"/>
    <n v="81068.58"/>
    <n v="67557.33"/>
    <n v="13511.25"/>
    <n v="0.16666444632433428"/>
    <s v="3571212"/>
    <x v="0"/>
    <x v="0"/>
  </r>
  <r>
    <x v="18"/>
    <s v="Federal Army Guard - DeYoung"/>
    <s v="Naval Air Warfare Center - Aircraft Division"/>
    <x v="58"/>
    <s v="8509431"/>
    <s v="4987739"/>
    <s v="04"/>
    <n v="3676.78"/>
    <n v="3535.99"/>
    <n v="140.79000000000042"/>
    <n v="3.8291657374115509E-2"/>
    <s v="3572162"/>
    <x v="0"/>
    <x v="0"/>
  </r>
  <r>
    <x v="18"/>
    <s v="Federal Army Guard - DeYoung"/>
    <s v="Rhode Island Army National Guard"/>
    <x v="58"/>
    <s v="8491806"/>
    <s v="5001562"/>
    <s v="04"/>
    <n v="3984.66"/>
    <n v="3856.26"/>
    <n v="128.39999999999964"/>
    <n v="3.2223577419403321E-2"/>
    <s v="3566938"/>
    <x v="0"/>
    <x v="0"/>
  </r>
  <r>
    <x v="18"/>
    <s v="Federal Army Guard - DeYoung"/>
    <s v="Maryland Army National Guard"/>
    <x v="58"/>
    <s v="8497397"/>
    <s v="C-JDW000804"/>
    <s v="04"/>
    <n v="6450.78"/>
    <n v="6324.29"/>
    <n v="126.48999999999978"/>
    <n v="1.9608481454955803E-2"/>
    <s v="3568214"/>
    <x v="0"/>
    <x v="0"/>
  </r>
  <r>
    <x v="18"/>
    <s v="Federal Army Guard - DeYoung"/>
    <s v="Delaware Army National Guard"/>
    <x v="58"/>
    <s v="7993118"/>
    <s v="C-KCH00604"/>
    <s v="04"/>
    <n v="7303.5"/>
    <n v="6750"/>
    <n v="553.5"/>
    <n v="7.5785582255083181E-2"/>
    <s v="3400240"/>
    <x v="0"/>
    <x v="0"/>
  </r>
  <r>
    <x v="18"/>
    <s v="Federal Army Guard - DeYoung"/>
    <s v="Naval Air Warfare Center - Aircraft Division"/>
    <x v="58"/>
    <s v="8487141"/>
    <s v="MAT0016129"/>
    <s v="04"/>
    <n v="610.72"/>
    <n v="630.42999999999995"/>
    <n v="-19.709999999999923"/>
    <n v="-3.2273382237359052E-2"/>
    <s v="3566069"/>
    <x v="0"/>
    <x v="0"/>
  </r>
  <r>
    <x v="18"/>
    <s v="Federal Army Guard - Waltz"/>
    <s v="CA Military Department"/>
    <x v="47"/>
    <s v="8438711"/>
    <s v="8940-0000003441"/>
    <s v="04"/>
    <n v="50294.86"/>
    <n v="45506.06"/>
    <n v="4788.8000000000029"/>
    <n v="9.5214501044440777E-2"/>
    <s v="3554093"/>
    <x v="0"/>
    <x v="0"/>
  </r>
  <r>
    <x v="18"/>
    <s v="Federal Army Guard - Waltz"/>
    <s v="CA Military Department"/>
    <x v="47"/>
    <s v="8438711"/>
    <s v="8940-0000003441"/>
    <s v="04"/>
    <n v="216"/>
    <n v="420"/>
    <n v="-204"/>
    <n v="-0.94444444444444442"/>
    <s v="3554093"/>
    <x v="0"/>
    <x v="0"/>
  </r>
  <r>
    <x v="18"/>
    <s v="Federal Army Guard - Waltz"/>
    <s v="CA Military Department"/>
    <x v="47"/>
    <s v="8438711"/>
    <s v="8940-0000003441"/>
    <s v="04"/>
    <n v="0"/>
    <n v="0"/>
    <n v="0"/>
    <e v="#DIV/0!"/>
    <s v="3554093"/>
    <x v="0"/>
    <x v="0"/>
  </r>
  <r>
    <x v="19"/>
    <s v="Federal Civilian - Bergfeld"/>
    <s v="United States Citizenship and Immigration Services"/>
    <x v="59"/>
    <s v="8396911"/>
    <s v="7PB00265TM"/>
    <s v="04"/>
    <n v="0"/>
    <n v="92.8"/>
    <n v="-92.8"/>
    <e v="#DIV/0!"/>
    <s v="3539003"/>
    <x v="0"/>
    <x v="0"/>
  </r>
  <r>
    <x v="19"/>
    <s v="Federal Civilian - Bujac"/>
    <s v="HCI Management Services Company"/>
    <x v="60"/>
    <s v="8491030"/>
    <s v="PO19-00190"/>
    <s v="04"/>
    <n v="0"/>
    <n v="0"/>
    <n v="0"/>
    <e v="#DIV/0!"/>
    <s v="3566799"/>
    <x v="0"/>
    <x v="0"/>
  </r>
  <r>
    <x v="19"/>
    <s v="Federal Civilian - Bujac"/>
    <s v="HCI Management Services Company"/>
    <x v="60"/>
    <s v="8491030"/>
    <s v="PO19-00190"/>
    <s v="04"/>
    <n v="46208"/>
    <n v="37264.5"/>
    <n v="8943.5"/>
    <n v="0.19354873614958448"/>
    <s v="3566799"/>
    <x v="0"/>
    <x v="0"/>
  </r>
  <r>
    <x v="20"/>
    <s v="Federal Civilian - Charaipotra"/>
    <s v="U.S. Security &amp; Exchange Commision"/>
    <x v="61"/>
    <s v="8488769"/>
    <s v="29468D-AP02"/>
    <s v="04"/>
    <n v="0"/>
    <n v="18000"/>
    <n v="-18000"/>
    <e v="#DIV/0!"/>
    <s v="3566321"/>
    <x v="0"/>
    <x v="0"/>
  </r>
  <r>
    <x v="20"/>
    <s v="Federal Civilian - Charaipotra"/>
    <s v="U.S. Security &amp; Exchange Commision"/>
    <x v="61"/>
    <s v="8492343"/>
    <s v="29468E-AP01"/>
    <s v="04"/>
    <n v="43451.28"/>
    <n v="37458.720000000001"/>
    <n v="5992.5599999999977"/>
    <n v="0.13791446419990383"/>
    <s v="3567211"/>
    <x v="0"/>
    <x v="0"/>
  </r>
  <r>
    <x v="20"/>
    <s v="Federal Civilian - Charaipotra"/>
    <s v="U.S. Security &amp; Exchange Commision"/>
    <x v="61"/>
    <s v="8492343"/>
    <s v="29468E-AP01"/>
    <s v="04"/>
    <n v="70359.48"/>
    <n v="45693"/>
    <n v="24666.479999999996"/>
    <n v="0.3505779178584037"/>
    <s v="3567211"/>
    <x v="0"/>
    <x v="0"/>
  </r>
  <r>
    <x v="20"/>
    <s v="Federal Civilian - Charaipotra"/>
    <s v="U.S. Security &amp; Exchange Commision"/>
    <x v="61"/>
    <s v="8492347"/>
    <s v="29468E-AP01"/>
    <s v="04"/>
    <n v="75894.3"/>
    <n v="60446.25"/>
    <n v="15448.050000000003"/>
    <n v="0.20354690668469178"/>
    <s v="3567202"/>
    <x v="0"/>
    <x v="0"/>
  </r>
  <r>
    <x v="20"/>
    <s v="Federal Civilian - Charaipotra"/>
    <s v="U.S. Security &amp; Exchange Commision"/>
    <x v="61"/>
    <s v="8492347"/>
    <s v="29468E-AP01"/>
    <s v="04"/>
    <n v="266780.03999999998"/>
    <n v="215384.34"/>
    <n v="51395.699999999983"/>
    <n v="0.19265196901537307"/>
    <s v="3567202"/>
    <x v="0"/>
    <x v="0"/>
  </r>
  <r>
    <x v="20"/>
    <s v="Federal Civilian - Charaipotra"/>
    <s v="U.S. Security &amp; Exchange Commision"/>
    <x v="61"/>
    <s v="8492347"/>
    <s v="29468E-AP01"/>
    <s v="04"/>
    <n v="0"/>
    <n v="0"/>
    <n v="0"/>
    <e v="#DIV/0!"/>
    <s v="3567202"/>
    <x v="0"/>
    <x v="0"/>
  </r>
  <r>
    <x v="19"/>
    <s v="Federal Civilian - Dryer"/>
    <s v="Federal Bureau of Prisons"/>
    <x v="62"/>
    <s v="8486438"/>
    <s v="4991006"/>
    <s v="04"/>
    <n v="0"/>
    <n v="0"/>
    <n v="0"/>
    <e v="#DIV/0!"/>
    <s v="3565904"/>
    <x v="0"/>
    <x v="0"/>
  </r>
  <r>
    <x v="19"/>
    <s v="Federal Civilian - Dryer"/>
    <s v="Federal Bureau of Prisons"/>
    <x v="62"/>
    <s v="8486438"/>
    <s v="4991006"/>
    <s v="04"/>
    <n v="5488.92"/>
    <n v="5227.54"/>
    <n v="261.38000000000011"/>
    <n v="4.7619568148196748E-2"/>
    <s v="3565904"/>
    <x v="0"/>
    <x v="0"/>
  </r>
  <r>
    <x v="19"/>
    <s v="Federal Civilian - Dryer"/>
    <s v="Federal Bureau of Prisons"/>
    <x v="62"/>
    <s v="8349047"/>
    <s v="DJBP0700NAS158"/>
    <s v="04"/>
    <n v="292333.05"/>
    <n v="314643.05"/>
    <n v="-22310"/>
    <n v="-7.6317063705249891E-2"/>
    <s v="3519899"/>
    <x v="0"/>
    <x v="0"/>
  </r>
  <r>
    <x v="19"/>
    <s v="Federal Civilian - Dryer"/>
    <s v="Federal Bureau of Prisons"/>
    <x v="62"/>
    <s v="8349047"/>
    <s v="DJBP0700NAS158"/>
    <s v="04"/>
    <n v="1086257.1100000001"/>
    <n v="802623.41"/>
    <n v="283633.70000000007"/>
    <n v="0.26111101818242649"/>
    <s v="3519899"/>
    <x v="0"/>
    <x v="0"/>
  </r>
  <r>
    <x v="19"/>
    <s v="Federal Civilian - Dryer"/>
    <s v="Federal Bureau of Prisons"/>
    <x v="62"/>
    <s v="8349047"/>
    <s v="DJBP0700NAS158"/>
    <s v="04"/>
    <n v="0"/>
    <n v="0"/>
    <n v="0"/>
    <e v="#DIV/0!"/>
    <s v="3519899"/>
    <x v="0"/>
    <x v="0"/>
  </r>
  <r>
    <x v="19"/>
    <s v="Federal Civilian - Dryer"/>
    <s v="Federal Bureau of Prisons"/>
    <x v="62"/>
    <s v="8349119"/>
    <s v="DJBP0700NAS158"/>
    <s v="40"/>
    <n v="100994.95"/>
    <n v="307977.99"/>
    <n v="-206983.03999999998"/>
    <n v="-2.0494395016780542"/>
    <s v="3519936"/>
    <x v="0"/>
    <x v="0"/>
  </r>
  <r>
    <x v="19"/>
    <s v="Federal Civilian - Dryer"/>
    <s v="Federal Bureau of Prisons"/>
    <x v="62"/>
    <s v="8399796"/>
    <s v="DJBP0700NAS158"/>
    <s v="04"/>
    <n v="178323.6"/>
    <n v="153900"/>
    <n v="24423.600000000006"/>
    <n v="0.13696224167748972"/>
    <s v="3539865"/>
    <x v="0"/>
    <x v="0"/>
  </r>
  <r>
    <x v="20"/>
    <s v="Federal Civilian - USDA Cisco Catalog"/>
    <s v="U.S. Department of Agriculture"/>
    <x v="63"/>
    <s v="8442655"/>
    <s v="43931P"/>
    <s v="04"/>
    <n v="11641.12"/>
    <n v="10063.18"/>
    <n v="1577.9400000000005"/>
    <n v="0.13554881317261572"/>
    <s v="3555140"/>
    <x v="0"/>
    <x v="0"/>
  </r>
  <r>
    <x v="20"/>
    <s v="Federal Civilian - USDA Cisco Catalog"/>
    <s v="U.S. Department of Agriculture"/>
    <x v="63"/>
    <s v="8442655"/>
    <s v="43931P"/>
    <s v="04"/>
    <n v="0"/>
    <n v="0"/>
    <n v="0"/>
    <e v="#DIV/0!"/>
    <s v="3555140"/>
    <x v="0"/>
    <x v="0"/>
  </r>
  <r>
    <x v="20"/>
    <s v="Federal Civilian - USDA Cisco Catalog"/>
    <s v="U.S. Department of Agriculture"/>
    <x v="63"/>
    <s v="8480980"/>
    <s v="44175P"/>
    <s v="04"/>
    <n v="3101.95"/>
    <n v="2616.25"/>
    <n v="485.69999999999982"/>
    <n v="0.15657892615935132"/>
    <s v="3564802"/>
    <x v="0"/>
    <x v="0"/>
  </r>
  <r>
    <x v="20"/>
    <s v="Federal Civilian - USDA Cisco Catalog"/>
    <s v="U.S. Department of Agriculture"/>
    <x v="63"/>
    <s v="8480980"/>
    <s v="44175P"/>
    <s v="04"/>
    <n v="0"/>
    <n v="0"/>
    <n v="0"/>
    <e v="#DIV/0!"/>
    <s v="3564802"/>
    <x v="0"/>
    <x v="0"/>
  </r>
  <r>
    <x v="19"/>
    <s v="Federal Civilian DOJ Toner BPA"/>
    <s v="Department of Justice"/>
    <x v="64"/>
    <s v="8504778"/>
    <s v="AK-HPRicohSupplies-6-27"/>
    <s v="04"/>
    <n v="0"/>
    <n v="9.58"/>
    <n v="-9.58"/>
    <e v="#DIV/0!"/>
    <s v="3570868"/>
    <x v="0"/>
    <x v="0"/>
  </r>
  <r>
    <x v="19"/>
    <s v="Federal Civilian DOJ Toner BPA"/>
    <s v="Department of Justice"/>
    <x v="64"/>
    <s v="8295086"/>
    <s v="DJJ-15F-EOA02-0067"/>
    <s v="04"/>
    <n v="107.46"/>
    <n v="235.69"/>
    <n v="-128.23000000000002"/>
    <n v="-1.1932812209194121"/>
    <s v="3528581"/>
    <x v="0"/>
    <x v="0"/>
  </r>
  <r>
    <x v="19"/>
    <s v="Federal Civilian DOJ Toner BPA"/>
    <s v="Department of Justice"/>
    <x v="64"/>
    <s v="8309310"/>
    <s v="DJJ-15F-EOA02-0067"/>
    <s v="04"/>
    <n v="107.46"/>
    <n v="160"/>
    <n v="-52.540000000000006"/>
    <n v="-0.48892611204169001"/>
    <s v="3528625"/>
    <x v="0"/>
    <x v="0"/>
  </r>
  <r>
    <x v="19"/>
    <s v="Federal Civilian DOJ Toner BPA"/>
    <s v="Department of Justice"/>
    <x v="64"/>
    <s v="8476356"/>
    <s v="DJJ-15F-EOA02-0067"/>
    <s v="04"/>
    <n v="386.72"/>
    <n v="259.01"/>
    <n v="127.71000000000004"/>
    <n v="0.33023893256102616"/>
    <s v="3562979"/>
    <x v="0"/>
    <x v="0"/>
  </r>
  <r>
    <x v="19"/>
    <s v="Federal Civilian DOJ Toner BPA"/>
    <s v="Department of Justice"/>
    <x v="64"/>
    <s v="8505980"/>
    <s v="DJJ-15F-EOA02-0067"/>
    <s v="04"/>
    <n v="1271.5999999999999"/>
    <n v="1212.3"/>
    <n v="59.299999999999955"/>
    <n v="4.6634161686064768E-2"/>
    <s v="3571277"/>
    <x v="0"/>
    <x v="0"/>
  </r>
  <r>
    <x v="19"/>
    <s v="Federal Civilian DOJ Toner BPA"/>
    <s v="Department of Justice"/>
    <x v="64"/>
    <s v="8505980"/>
    <s v="DJJ-15F-EOA02-0067"/>
    <s v="04"/>
    <n v="465.94"/>
    <n v="445.34"/>
    <n v="20.600000000000023"/>
    <n v="4.4211701077391988E-2"/>
    <s v="3571278"/>
    <x v="0"/>
    <x v="0"/>
  </r>
  <r>
    <x v="19"/>
    <s v="Federal Civilian DOJ Toner BPA"/>
    <s v="World Wide Technology"/>
    <x v="64"/>
    <s v="8506093"/>
    <s v="DJJ-15F-EOA02-0067"/>
    <s v="40"/>
    <n v="7470"/>
    <n v="6043.2"/>
    <n v="1426.8000000000002"/>
    <n v="0.19100401606425704"/>
    <s v="3571355"/>
    <x v="0"/>
    <x v="0"/>
  </r>
  <r>
    <x v="19"/>
    <s v="Federal Civilian DOJ Toner BPA"/>
    <s v="Department of Justice"/>
    <x v="64"/>
    <s v="8511084"/>
    <s v="DJJ-15F-EOA02-0067"/>
    <s v="04"/>
    <n v="0"/>
    <n v="9.58"/>
    <n v="-9.58"/>
    <e v="#DIV/0!"/>
    <s v="3572419"/>
    <x v="0"/>
    <x v="0"/>
  </r>
  <r>
    <x v="19"/>
    <s v="Federal Civilian DOJ Toner BPA"/>
    <s v="Department of Justice"/>
    <x v="64"/>
    <s v="8511085"/>
    <s v="DJJ-15F-EOA02-0067"/>
    <s v="04"/>
    <n v="0"/>
    <n v="19.16"/>
    <n v="-19.16"/>
    <e v="#DIV/0!"/>
    <s v="3572420"/>
    <x v="0"/>
    <x v="0"/>
  </r>
  <r>
    <x v="19"/>
    <s v="Federal Civilian DOJ Toner BPA"/>
    <s v="Department of Justice"/>
    <x v="64"/>
    <s v="8511086"/>
    <s v="DJJ-15F-EOA02-0067"/>
    <s v="04"/>
    <n v="222.65"/>
    <n v="160.85"/>
    <n v="61.800000000000011"/>
    <n v="0.27756568605434545"/>
    <s v="3572421"/>
    <x v="0"/>
    <x v="0"/>
  </r>
  <r>
    <x v="19"/>
    <s v="Federal Civilian DOJ Toner BPA"/>
    <s v="Department of Justice"/>
    <x v="64"/>
    <s v="8511087"/>
    <s v="DJJ-15F-EOA02-0067"/>
    <s v="04"/>
    <n v="124.85"/>
    <n v="73.319999999999993"/>
    <n v="51.53"/>
    <n v="0.41273528233880658"/>
    <s v="3572422"/>
    <x v="0"/>
    <x v="0"/>
  </r>
  <r>
    <x v="19"/>
    <s v="Federal Civilian DOJ Toner BPA"/>
    <s v="Department of Justice"/>
    <x v="64"/>
    <s v="8511090"/>
    <s v="DJJ-15F-EOA02-0067"/>
    <s v="04"/>
    <n v="232.31"/>
    <n v="166.08"/>
    <n v="66.22999999999999"/>
    <n v="0.28509319443846581"/>
    <s v="3572423"/>
    <x v="0"/>
    <x v="0"/>
  </r>
  <r>
    <x v="19"/>
    <s v="Federal Civilian DOJ Toner BPA"/>
    <s v="Department of Justice"/>
    <x v="64"/>
    <s v="8511091"/>
    <s v="DJJ-15F-EOA02-0067"/>
    <s v="04"/>
    <n v="107.46"/>
    <n v="92.76"/>
    <n v="14.699999999999989"/>
    <n v="0.13679508654383016"/>
    <s v="3572424"/>
    <x v="0"/>
    <x v="0"/>
  </r>
  <r>
    <x v="19"/>
    <s v="Federal Civilian DOJ Toner BPA"/>
    <s v="Department of Justice"/>
    <x v="64"/>
    <s v="8511095"/>
    <s v="DJJ-15F-EOA02-0067"/>
    <s v="04"/>
    <n v="232.97"/>
    <n v="259.51"/>
    <n v="-26.539999999999992"/>
    <n v="-0.11392024724213415"/>
    <s v="3572425"/>
    <x v="0"/>
    <x v="0"/>
  </r>
  <r>
    <x v="19"/>
    <s v="Federal Civilian DOJ Toner BPA"/>
    <s v="Department of Justice"/>
    <x v="64"/>
    <s v="8511098"/>
    <s v="DJJ-15F-EOA02-0067"/>
    <s v="04"/>
    <n v="275.75"/>
    <n v="253.61"/>
    <n v="22.139999999999986"/>
    <n v="8.0290117860380733E-2"/>
    <s v="3572426"/>
    <x v="0"/>
    <x v="0"/>
  </r>
  <r>
    <x v="19"/>
    <s v="Federal Civilian DOJ Toner BPA"/>
    <s v="Department of Justice"/>
    <x v="64"/>
    <s v="8511099"/>
    <s v="DJJ-15F-EOA02-0067"/>
    <s v="04"/>
    <n v="383.21"/>
    <n v="346.29"/>
    <n v="36.919999999999959"/>
    <n v="9.6344041126275315E-2"/>
    <s v="3572427"/>
    <x v="0"/>
    <x v="0"/>
  </r>
  <r>
    <x v="19"/>
    <s v="Federal Civilian DOJ Toner BPA"/>
    <s v="Department of Justice"/>
    <x v="64"/>
    <s v="8511101"/>
    <s v="DJJ-15F-EOA02-0067"/>
    <s v="04"/>
    <n v="124.85"/>
    <n v="73.319999999999993"/>
    <n v="51.53"/>
    <n v="0.41273528233880658"/>
    <s v="3572428"/>
    <x v="0"/>
    <x v="0"/>
  </r>
  <r>
    <x v="19"/>
    <s v="Federal Civilian DOJ Toner BPA"/>
    <s v="Department of Justice"/>
    <x v="64"/>
    <s v="8511103"/>
    <s v="DJJ-15F-EOA02-0067"/>
    <s v="04"/>
    <n v="390.94"/>
    <n v="420.36"/>
    <n v="-29.420000000000016"/>
    <n v="-7.5254514759298147E-2"/>
    <s v="3572429"/>
    <x v="0"/>
    <x v="0"/>
  </r>
  <r>
    <x v="19"/>
    <s v="Federal Civilian DOJ Toner BPA"/>
    <s v="Department of Justice"/>
    <x v="64"/>
    <s v="8511104"/>
    <s v="DJJ-15F-EOA02-0067"/>
    <s v="04"/>
    <n v="222.65"/>
    <n v="259.51"/>
    <n v="-36.859999999999985"/>
    <n v="-0.16555131372108683"/>
    <s v="3572430"/>
    <x v="0"/>
    <x v="0"/>
  </r>
  <r>
    <x v="19"/>
    <s v="Federal Civilian DOJ Toner BPA"/>
    <s v="Department of Justice"/>
    <x v="64"/>
    <s v="8511105"/>
    <s v="DJJ-15F-EOA02-0067"/>
    <s v="04"/>
    <n v="107.46"/>
    <n v="92.72"/>
    <n v="14.739999999999995"/>
    <n v="0.13716731807184065"/>
    <s v="3572431"/>
    <x v="0"/>
    <x v="0"/>
  </r>
  <r>
    <x v="19"/>
    <s v="Federal Civilian DOJ Toner BPA"/>
    <s v="Department of Justice"/>
    <x v="64"/>
    <s v="8511107"/>
    <s v="DJJ-15F-EOA02-0067"/>
    <s v="04"/>
    <n v="444.04"/>
    <n v="414.46"/>
    <n v="29.580000000000041"/>
    <n v="6.6615620214395183E-2"/>
    <s v="3572432"/>
    <x v="0"/>
    <x v="0"/>
  </r>
  <r>
    <x v="19"/>
    <s v="Federal Civilian DOJ Toner BPA"/>
    <s v="Department of Justice"/>
    <x v="64"/>
    <s v="8511112"/>
    <s v="DJJ-15F-EOA02-0067"/>
    <s v="04"/>
    <n v="124.85"/>
    <n v="73.319999999999993"/>
    <n v="51.53"/>
    <n v="0.41273528233880658"/>
    <s v="3572433"/>
    <x v="0"/>
    <x v="0"/>
  </r>
  <r>
    <x v="19"/>
    <s v="Federal Civilian DOJ Toner BPA"/>
    <s v="Department of Justice"/>
    <x v="64"/>
    <s v="8511113"/>
    <s v="DJJ-15F-EOA02-0067"/>
    <s v="04"/>
    <n v="0"/>
    <n v="9.58"/>
    <n v="-9.58"/>
    <e v="#DIV/0!"/>
    <s v="3572434"/>
    <x v="0"/>
    <x v="0"/>
  </r>
  <r>
    <x v="19"/>
    <s v="Federal Civilian DOJ Toner BPA"/>
    <s v="Department of Justice"/>
    <x v="64"/>
    <s v="8511115"/>
    <s v="DJJ-15F-EOA02-0067"/>
    <s v="04"/>
    <n v="107.46"/>
    <n v="92.72"/>
    <n v="14.739999999999995"/>
    <n v="0.13716731807184065"/>
    <s v="3572435"/>
    <x v="0"/>
    <x v="0"/>
  </r>
  <r>
    <x v="19"/>
    <s v="Federal Civilian DOJ Toner BPA"/>
    <s v="Department of Justice"/>
    <x v="64"/>
    <s v="8511116"/>
    <s v="DJJ-15F-EOA02-0067"/>
    <s v="04"/>
    <n v="107.46"/>
    <n v="92.72"/>
    <n v="14.739999999999995"/>
    <n v="0.13716731807184065"/>
    <s v="3572436"/>
    <x v="0"/>
    <x v="0"/>
  </r>
  <r>
    <x v="19"/>
    <s v="Federal Civilian DOJ Toner BPA"/>
    <s v="Department of Justice"/>
    <x v="64"/>
    <s v="8511117"/>
    <s v="DJJ-15F-EOA02-0067"/>
    <s v="04"/>
    <n v="124.85"/>
    <n v="73.319999999999993"/>
    <n v="51.53"/>
    <n v="0.41273528233880658"/>
    <s v="3572437"/>
    <x v="0"/>
    <x v="0"/>
  </r>
  <r>
    <x v="19"/>
    <s v="Federal Civilian DOJ Toner BPA"/>
    <s v="Department of Justice"/>
    <x v="64"/>
    <s v="8511119"/>
    <s v="DJJ-15F-EOA02-0067"/>
    <s v="04"/>
    <n v="124.85"/>
    <n v="73.319999999999993"/>
    <n v="51.53"/>
    <n v="0.41273528233880658"/>
    <s v="3572438"/>
    <x v="0"/>
    <x v="0"/>
  </r>
  <r>
    <x v="19"/>
    <s v="Federal Civilian DOJ Toner BPA"/>
    <s v="Department of Justice"/>
    <x v="64"/>
    <s v="8511120"/>
    <s v="DJJ-15F-EOA02-0067"/>
    <s v="04"/>
    <n v="124.85"/>
    <n v="73.319999999999993"/>
    <n v="51.53"/>
    <n v="0.41273528233880658"/>
    <s v="3572439"/>
    <x v="0"/>
    <x v="0"/>
  </r>
  <r>
    <x v="19"/>
    <s v="Federal Civilian DOJ Toner BPA"/>
    <s v="Department of Justice"/>
    <x v="64"/>
    <s v="8511121"/>
    <s v="DJJ-15F-EOA02-0067"/>
    <s v="04"/>
    <n v="168.29"/>
    <n v="160.85"/>
    <n v="7.4399999999999977"/>
    <n v="4.4209400439717141E-2"/>
    <s v="3572440"/>
    <x v="0"/>
    <x v="0"/>
  </r>
  <r>
    <x v="19"/>
    <s v="Federal Civilian DOJ Toner BPA"/>
    <s v="Department of Justice"/>
    <x v="64"/>
    <s v="8511122"/>
    <s v="DJJ-15F-EOA02-0067"/>
    <s v="04"/>
    <n v="508.06"/>
    <n v="419.65"/>
    <n v="88.410000000000025"/>
    <n v="0.1740148801322679"/>
    <s v="3572441"/>
    <x v="0"/>
    <x v="0"/>
  </r>
  <r>
    <x v="19"/>
    <s v="Federal Civilian DOJ Toner BPA"/>
    <s v="Department of Justice"/>
    <x v="64"/>
    <s v="8511124"/>
    <s v="DJJ-15F-EOA02-0067"/>
    <s v="04"/>
    <n v="168.29"/>
    <n v="160.85"/>
    <n v="7.4399999999999977"/>
    <n v="4.4209400439717141E-2"/>
    <s v="3572442"/>
    <x v="0"/>
    <x v="0"/>
  </r>
  <r>
    <x v="19"/>
    <s v="Federal Civilian DOJ Toner BPA"/>
    <s v="Department of Justice"/>
    <x v="64"/>
    <s v="8511125"/>
    <s v="DJJ-15F-EOA02-0067"/>
    <s v="04"/>
    <n v="124.85"/>
    <n v="73.319999999999993"/>
    <n v="51.53"/>
    <n v="0.41273528233880658"/>
    <s v="3572443"/>
    <x v="0"/>
    <x v="0"/>
  </r>
  <r>
    <x v="19"/>
    <s v="Federal Civilian DOJ Toner BPA"/>
    <s v="Department of Justice"/>
    <x v="64"/>
    <s v="8511127"/>
    <s v="DJJ-15F-EOA02-0067"/>
    <s v="04"/>
    <n v="124.85"/>
    <n v="73.319999999999993"/>
    <n v="51.53"/>
    <n v="0.41273528233880658"/>
    <s v="3572444"/>
    <x v="0"/>
    <x v="0"/>
  </r>
  <r>
    <x v="19"/>
    <s v="Federal Civilian DOJ Toner BPA"/>
    <s v="Department of Justice"/>
    <x v="64"/>
    <s v="8511128"/>
    <s v="DJJ-15F-EOA02-0067"/>
    <s v="04"/>
    <n v="124.85"/>
    <n v="73.319999999999993"/>
    <n v="51.53"/>
    <n v="0.41273528233880658"/>
    <s v="3572445"/>
    <x v="0"/>
    <x v="0"/>
  </r>
  <r>
    <x v="19"/>
    <s v="Federal Civilian DOJ Toner BPA"/>
    <s v="Department of Justice"/>
    <x v="64"/>
    <s v="8511129"/>
    <s v="DJJ-15F-EOA02-0067"/>
    <s v="04"/>
    <n v="124.85"/>
    <n v="73.319999999999993"/>
    <n v="51.53"/>
    <n v="0.41273528233880658"/>
    <s v="3572446"/>
    <x v="0"/>
    <x v="0"/>
  </r>
  <r>
    <x v="19"/>
    <s v="Federal Civilian DOJ Toner BPA"/>
    <s v="Department of Justice"/>
    <x v="64"/>
    <s v="8511130"/>
    <s v="DJJ-15F-EOA02-0067"/>
    <s v="04"/>
    <n v="232.97"/>
    <n v="259.51"/>
    <n v="-26.539999999999992"/>
    <n v="-0.11392024724213415"/>
    <s v="3572447"/>
    <x v="0"/>
    <x v="0"/>
  </r>
  <r>
    <x v="19"/>
    <s v="Federal Civilian DOJ Toner BPA"/>
    <s v="Department of Justice"/>
    <x v="64"/>
    <s v="8511131"/>
    <s v="DJJ-15F-EOA02-0067"/>
    <s v="04"/>
    <n v="124.85"/>
    <n v="73.319999999999993"/>
    <n v="51.53"/>
    <n v="0.41273528233880658"/>
    <s v="3572448"/>
    <x v="0"/>
    <x v="0"/>
  </r>
  <r>
    <x v="19"/>
    <s v="Federal Civilian DOJ Toner BPA"/>
    <s v="Department of Justice"/>
    <x v="64"/>
    <s v="8511132"/>
    <s v="DJJ-15F-EOA02-0067"/>
    <s v="04"/>
    <n v="107.46"/>
    <n v="92.72"/>
    <n v="14.739999999999995"/>
    <n v="0.13716731807184065"/>
    <s v="3572449"/>
    <x v="0"/>
    <x v="0"/>
  </r>
  <r>
    <x v="19"/>
    <s v="Federal Civilian DOJ Toner BPA"/>
    <s v="Department of Justice"/>
    <x v="64"/>
    <s v="8511137"/>
    <s v="DJJ-15F-EOA02-0067"/>
    <s v="04"/>
    <n v="390.94"/>
    <n v="420.36"/>
    <n v="-29.420000000000016"/>
    <n v="-7.5254514759298147E-2"/>
    <s v="3572450"/>
    <x v="0"/>
    <x v="0"/>
  </r>
  <r>
    <x v="19"/>
    <s v="Federal Civilian DOJ Toner BPA"/>
    <s v="Department of Justice"/>
    <x v="64"/>
    <s v="8511138"/>
    <s v="DJJ-15F-EOA02-0067"/>
    <s v="04"/>
    <n v="107.46"/>
    <n v="92.72"/>
    <n v="14.739999999999995"/>
    <n v="0.13716731807184065"/>
    <s v="3572451"/>
    <x v="0"/>
    <x v="0"/>
  </r>
  <r>
    <x v="19"/>
    <s v="Federal Civilian DOJ Toner BPA"/>
    <s v="Department of Justice"/>
    <x v="64"/>
    <s v="8511139"/>
    <s v="DJJ-15F-EOA02-0067"/>
    <s v="04"/>
    <n v="275.75"/>
    <n v="253.61"/>
    <n v="22.139999999999986"/>
    <n v="8.0290117860380733E-2"/>
    <s v="3572452"/>
    <x v="0"/>
    <x v="0"/>
  </r>
  <r>
    <x v="19"/>
    <s v="Federal Civilian DOJ Toner BPA"/>
    <s v="Department of Justice"/>
    <x v="64"/>
    <s v="8511140"/>
    <s v="DJJ-15F-EOA02-0067"/>
    <s v="04"/>
    <n v="168.29"/>
    <n v="160.85"/>
    <n v="7.4399999999999977"/>
    <n v="4.4209400439717141E-2"/>
    <s v="3572453"/>
    <x v="0"/>
    <x v="0"/>
  </r>
  <r>
    <x v="19"/>
    <s v="Federal Civilian DOJ Toner BPA"/>
    <s v="Department of Justice"/>
    <x v="64"/>
    <s v="8511142"/>
    <s v="DJJ-15F-EOA02-0067"/>
    <s v="04"/>
    <n v="168.29"/>
    <n v="160.85"/>
    <n v="7.4399999999999977"/>
    <n v="4.4209400439717141E-2"/>
    <s v="3572454"/>
    <x v="0"/>
    <x v="0"/>
  </r>
  <r>
    <x v="19"/>
    <s v="Federal Civilian DOJ Toner BPA"/>
    <s v="Department of Justice"/>
    <x v="64"/>
    <s v="8511145"/>
    <s v="DJJ-15F-EOA02-0067"/>
    <s v="04"/>
    <n v="222.65"/>
    <n v="259.51"/>
    <n v="-36.859999999999985"/>
    <n v="-0.16555131372108683"/>
    <s v="3572455"/>
    <x v="0"/>
    <x v="0"/>
  </r>
  <r>
    <x v="19"/>
    <s v="Federal Civilian DOJ Toner BPA"/>
    <s v="Department of Justice"/>
    <x v="64"/>
    <s v="8511146"/>
    <s v="DJJ-15F-EOA02-0067"/>
    <s v="04"/>
    <n v="482.01"/>
    <n v="312.68"/>
    <n v="169.32999999999998"/>
    <n v="0.35129976556502973"/>
    <s v="3572456"/>
    <x v="0"/>
    <x v="0"/>
  </r>
  <r>
    <x v="19"/>
    <s v="Federal Civilian DOJ Toner BPA"/>
    <s v="Department of Justice"/>
    <x v="64"/>
    <s v="8511147"/>
    <s v="DJJ-15F-EOA02-0067"/>
    <s v="04"/>
    <n v="168.29"/>
    <n v="160.85"/>
    <n v="7.4399999999999977"/>
    <n v="4.4209400439717141E-2"/>
    <s v="3572457"/>
    <x v="0"/>
    <x v="0"/>
  </r>
  <r>
    <x v="19"/>
    <s v="Federal Civilian DOJ Toner BPA"/>
    <s v="Department of Justice"/>
    <x v="64"/>
    <s v="8511148"/>
    <s v="DJJ-15F-EOA02-0067"/>
    <s v="04"/>
    <n v="124.85"/>
    <n v="73.319999999999993"/>
    <n v="51.53"/>
    <n v="0.41273528233880658"/>
    <s v="3572458"/>
    <x v="0"/>
    <x v="0"/>
  </r>
  <r>
    <x v="19"/>
    <s v="Federal Civilian DOJ Toner BPA"/>
    <s v="Department of Justice"/>
    <x v="64"/>
    <s v="8511149"/>
    <s v="DJJ-15F-EOA02-0067"/>
    <s v="04"/>
    <n v="107.46"/>
    <n v="92.76"/>
    <n v="14.699999999999989"/>
    <n v="0.13679508654383016"/>
    <s v="3572459"/>
    <x v="0"/>
    <x v="0"/>
  </r>
  <r>
    <x v="19"/>
    <s v="Federal Civilian DOJ Toner BPA"/>
    <s v="Department of Justice"/>
    <x v="64"/>
    <s v="8511150"/>
    <s v="DJJ-15F-EOA02-0067"/>
    <s v="04"/>
    <n v="336.58"/>
    <n v="321.7"/>
    <n v="14.879999999999995"/>
    <n v="4.4209400439717141E-2"/>
    <s v="3572460"/>
    <x v="0"/>
    <x v="0"/>
  </r>
  <r>
    <x v="19"/>
    <s v="Federal Civilian DOJ Toner BPA"/>
    <s v="Department of Justice"/>
    <x v="64"/>
    <s v="8511152"/>
    <s v="DJJ-15F-EOA02-0067"/>
    <s v="04"/>
    <n v="168.29"/>
    <n v="160.85"/>
    <n v="7.4399999999999977"/>
    <n v="4.4209400439717141E-2"/>
    <s v="3572461"/>
    <x v="0"/>
    <x v="0"/>
  </r>
  <r>
    <x v="19"/>
    <s v="Federal Civilian DOJ Toner BPA"/>
    <s v="Department of Justice"/>
    <x v="64"/>
    <s v="8511153"/>
    <s v="DJJ-15F-EOA02-0067"/>
    <s v="04"/>
    <n v="0"/>
    <n v="9.58"/>
    <n v="-9.58"/>
    <e v="#DIV/0!"/>
    <s v="3572462"/>
    <x v="0"/>
    <x v="0"/>
  </r>
  <r>
    <x v="19"/>
    <s v="Federal Civilian DOJ Toner BPA"/>
    <s v="Department of Justice"/>
    <x v="64"/>
    <s v="8511156"/>
    <s v="DJJ-15F-EOA02-0067"/>
    <s v="04"/>
    <n v="168.29"/>
    <n v="160.85"/>
    <n v="7.4399999999999977"/>
    <n v="4.4209400439717141E-2"/>
    <s v="3572463"/>
    <x v="0"/>
    <x v="0"/>
  </r>
  <r>
    <x v="19"/>
    <s v="Federal Civilian DOJ Toner BPA"/>
    <s v="Department of Justice"/>
    <x v="64"/>
    <s v="8511158"/>
    <s v="DJJ-15F-EOA02-0067"/>
    <s v="04"/>
    <n v="124.85"/>
    <n v="73.319999999999993"/>
    <n v="51.53"/>
    <n v="0.41273528233880658"/>
    <s v="3572464"/>
    <x v="0"/>
    <x v="0"/>
  </r>
  <r>
    <x v="19"/>
    <s v="Federal Civilian DOJ Toner BPA"/>
    <s v="Department of Justice"/>
    <x v="64"/>
    <s v="8511632"/>
    <s v="DJJ-15F-EOA02-0067"/>
    <s v="04"/>
    <n v="107.46"/>
    <n v="92.72"/>
    <n v="14.739999999999995"/>
    <n v="0.13716731807184065"/>
    <s v="3573354"/>
    <x v="0"/>
    <x v="0"/>
  </r>
  <r>
    <x v="19"/>
    <s v="Federal Civilian DOJ Toner BPA"/>
    <s v="Department of Justice"/>
    <x v="64"/>
    <s v="8511633"/>
    <s v="DJJ-15F-EOA02-0067"/>
    <s v="04"/>
    <n v="124.85"/>
    <n v="73.319999999999993"/>
    <n v="51.53"/>
    <n v="0.41273528233880658"/>
    <s v="3573355"/>
    <x v="0"/>
    <x v="0"/>
  </r>
  <r>
    <x v="19"/>
    <s v="Federal Civilian DOJ Toner BPA"/>
    <s v="Department of Justice"/>
    <x v="64"/>
    <s v="8511635"/>
    <s v="DJJ-15F-EOA02-0067"/>
    <s v="04"/>
    <n v="232.97"/>
    <n v="222.67"/>
    <n v="10.300000000000011"/>
    <n v="4.4211701077391988E-2"/>
    <s v="3573356"/>
    <x v="0"/>
    <x v="0"/>
  </r>
  <r>
    <x v="19"/>
    <s v="Federal Civilian DOJ Toner BPA"/>
    <s v="Department of Justice"/>
    <x v="64"/>
    <s v="8511636"/>
    <s v="DJJ-15F-EOA02-0067"/>
    <s v="04"/>
    <n v="0"/>
    <n v="9.58"/>
    <n v="-9.58"/>
    <e v="#DIV/0!"/>
    <s v="3573357"/>
    <x v="0"/>
    <x v="0"/>
  </r>
  <r>
    <x v="19"/>
    <s v="Federal Civilian DOJ Toner BPA"/>
    <s v="Department of Justice"/>
    <x v="64"/>
    <s v="8511637"/>
    <s v="DJJ-15F-EOA02-0067"/>
    <s v="04"/>
    <n v="232.97"/>
    <n v="222.67"/>
    <n v="10.300000000000011"/>
    <n v="4.4211701077391988E-2"/>
    <s v="3573358"/>
    <x v="0"/>
    <x v="0"/>
  </r>
  <r>
    <x v="19"/>
    <s v="Federal Civilian DOJ Toner BPA"/>
    <s v="Department of Justice"/>
    <x v="64"/>
    <s v="8511638"/>
    <s v="DJJ-15F-EOA02-0067"/>
    <s v="04"/>
    <n v="1035.49"/>
    <n v="989.69"/>
    <n v="45.799999999999955"/>
    <n v="4.4230267795922658E-2"/>
    <s v="3573359"/>
    <x v="0"/>
    <x v="0"/>
  </r>
  <r>
    <x v="19"/>
    <s v="Federal Civilian DOJ Toner BPA"/>
    <s v="Department of Justice"/>
    <x v="64"/>
    <s v="8511639"/>
    <s v="DJJ-15F-EOA02-0067"/>
    <s v="04"/>
    <n v="168.29"/>
    <n v="160.85"/>
    <n v="7.4399999999999977"/>
    <n v="4.4209400439717141E-2"/>
    <s v="3573373"/>
    <x v="0"/>
    <x v="0"/>
  </r>
  <r>
    <x v="19"/>
    <s v="Federal Civilian DOJ Toner BPA"/>
    <s v="Department of Justice"/>
    <x v="64"/>
    <s v="8511640"/>
    <s v="DJJ-15F-EOA02-0067"/>
    <s v="04"/>
    <n v="465.94"/>
    <n v="445.34"/>
    <n v="20.600000000000023"/>
    <n v="4.4211701077391988E-2"/>
    <s v="3573374"/>
    <x v="0"/>
    <x v="0"/>
  </r>
  <r>
    <x v="19"/>
    <s v="Federal Civilian DOJ Toner BPA"/>
    <s v="Department of Justice"/>
    <x v="64"/>
    <s v="8511642"/>
    <s v="DJJ-15F-EOA02-0067"/>
    <s v="04"/>
    <n v="107.46"/>
    <n v="92.76"/>
    <n v="14.699999999999989"/>
    <n v="0.13679508654383016"/>
    <s v="3573375"/>
    <x v="0"/>
    <x v="0"/>
  </r>
  <r>
    <x v="19"/>
    <s v="Federal Civilian DOJ Toner BPA"/>
    <s v="Department of Justice"/>
    <x v="64"/>
    <s v="8511643"/>
    <s v="DJJ-15F-EOA02-0067"/>
    <s v="04"/>
    <n v="232.97"/>
    <n v="222.65"/>
    <n v="10.319999999999993"/>
    <n v="4.4297549040648983E-2"/>
    <s v="3573376"/>
    <x v="0"/>
    <x v="0"/>
  </r>
  <r>
    <x v="19"/>
    <s v="Federal Civilian DOJ Toner BPA"/>
    <s v="Department of Justice"/>
    <x v="64"/>
    <s v="8511645"/>
    <s v="DJJ-15F-EOA02-0067"/>
    <s v="04"/>
    <n v="168.29"/>
    <n v="160.85"/>
    <n v="7.4399999999999977"/>
    <n v="4.4209400439717141E-2"/>
    <s v="3573377"/>
    <x v="0"/>
    <x v="0"/>
  </r>
  <r>
    <x v="19"/>
    <s v="Federal Civilian DOJ Toner BPA"/>
    <s v="Department of Justice"/>
    <x v="64"/>
    <s v="8511646"/>
    <s v="DJJ-15F-EOA02-0067"/>
    <s v="04"/>
    <n v="107.46"/>
    <n v="92.76"/>
    <n v="14.699999999999989"/>
    <n v="0.13679508654383016"/>
    <s v="3573378"/>
    <x v="0"/>
    <x v="0"/>
  </r>
  <r>
    <x v="19"/>
    <s v="Federal Civilian DOJ Toner BPA"/>
    <s v="Department of Justice"/>
    <x v="64"/>
    <s v="8511648"/>
    <s v="DJJ-15F-EOA02-0067"/>
    <s v="04"/>
    <n v="401.26"/>
    <n v="383.52"/>
    <n v="17.740000000000009"/>
    <n v="4.4210736181029782E-2"/>
    <s v="3573379"/>
    <x v="0"/>
    <x v="0"/>
  </r>
  <r>
    <x v="19"/>
    <s v="Federal Civilian DOJ Toner BPA"/>
    <s v="Department of Justice"/>
    <x v="64"/>
    <s v="8511649"/>
    <s v="DJJ-15F-EOA02-0067"/>
    <s v="04"/>
    <n v="569.54999999999995"/>
    <n v="544.37"/>
    <n v="25.17999999999995"/>
    <n v="4.4210341497673521E-2"/>
    <s v="3573380"/>
    <x v="0"/>
    <x v="0"/>
  </r>
  <r>
    <x v="19"/>
    <s v="Federal Civilian DOJ Toner BPA"/>
    <s v="Department of Justice"/>
    <x v="64"/>
    <s v="8511650"/>
    <s v="DJJ-15F-EOA02-0067"/>
    <s v="04"/>
    <n v="107.46"/>
    <n v="92.72"/>
    <n v="14.739999999999995"/>
    <n v="0.13716731807184065"/>
    <s v="3573381"/>
    <x v="0"/>
    <x v="0"/>
  </r>
  <r>
    <x v="19"/>
    <s v="Federal Civilian DOJ Toner BPA"/>
    <s v="Department of Justice"/>
    <x v="64"/>
    <s v="8511654"/>
    <s v="DJJ-15F-EOA02-0067"/>
    <s v="04"/>
    <n v="124.85"/>
    <n v="73.319999999999993"/>
    <n v="51.53"/>
    <n v="0.41273528233880658"/>
    <s v="3573382"/>
    <x v="0"/>
    <x v="0"/>
  </r>
  <r>
    <x v="19"/>
    <s v="Federal Civilian DOJ Toner BPA"/>
    <s v="Department of Justice"/>
    <x v="64"/>
    <s v="8511656"/>
    <s v="DJJ-15F-EOA02-0067"/>
    <s v="04"/>
    <n v="168.29"/>
    <n v="160.85"/>
    <n v="7.4399999999999977"/>
    <n v="4.4209400439717141E-2"/>
    <s v="3573385"/>
    <x v="0"/>
    <x v="0"/>
  </r>
  <r>
    <x v="19"/>
    <s v="Federal Civilian DOJ Toner BPA"/>
    <s v="Department of Justice"/>
    <x v="64"/>
    <s v="8511657"/>
    <s v="DJJ-15F-EOA02-0067"/>
    <s v="04"/>
    <n v="124.85"/>
    <n v="73.319999999999993"/>
    <n v="51.53"/>
    <n v="0.41273528233880658"/>
    <s v="3573386"/>
    <x v="0"/>
    <x v="0"/>
  </r>
  <r>
    <x v="19"/>
    <s v="Federal Civilian DOJ Toner BPA"/>
    <s v="Department of Justice"/>
    <x v="64"/>
    <s v="8511660"/>
    <s v="DJJ-15F-EOA02-0067"/>
    <s v="04"/>
    <n v="680.86"/>
    <n v="630.82000000000005"/>
    <n v="50.039999999999964"/>
    <n v="7.349528537437941E-2"/>
    <s v="3573387"/>
    <x v="0"/>
    <x v="0"/>
  </r>
  <r>
    <x v="19"/>
    <s v="Federal Civilian DOJ Toner BPA"/>
    <s v="Department of Justice"/>
    <x v="64"/>
    <s v="8511662"/>
    <s v="DJJ-15F-EOA02-0067"/>
    <s v="04"/>
    <n v="0"/>
    <n v="9.58"/>
    <n v="-9.58"/>
    <e v="#DIV/0!"/>
    <s v="3573388"/>
    <x v="0"/>
    <x v="0"/>
  </r>
  <r>
    <x v="19"/>
    <s v="Federal Civilian DOJ Toner BPA"/>
    <s v="Department of Justice"/>
    <x v="64"/>
    <s v="8511664"/>
    <s v="DJJ-15F-EOA02-0067"/>
    <s v="04"/>
    <n v="759.08"/>
    <n v="679.51"/>
    <n v="79.57000000000005"/>
    <n v="0.10482426094746278"/>
    <s v="3573360"/>
    <x v="0"/>
    <x v="0"/>
  </r>
  <r>
    <x v="19"/>
    <s v="Federal Civilian DOJ Toner BPA"/>
    <s v="Department of Justice"/>
    <x v="64"/>
    <s v="8511666"/>
    <s v="DJJ-15F-EOA02-0067"/>
    <s v="04"/>
    <n v="168.29"/>
    <n v="160.85"/>
    <n v="7.4399999999999977"/>
    <n v="4.4209400439717141E-2"/>
    <s v="3573361"/>
    <x v="0"/>
    <x v="0"/>
  </r>
  <r>
    <x v="19"/>
    <s v="Federal Civilian DOJ Toner BPA"/>
    <s v="Department of Justice"/>
    <x v="64"/>
    <s v="8511667"/>
    <s v="DJJ-15F-EOA02-0067"/>
    <s v="04"/>
    <n v="107.46"/>
    <n v="92.76"/>
    <n v="14.699999999999989"/>
    <n v="0.13679508654383016"/>
    <s v="3573362"/>
    <x v="0"/>
    <x v="0"/>
  </r>
  <r>
    <x v="19"/>
    <s v="Federal Civilian DOJ Toner BPA"/>
    <s v="Department of Justice"/>
    <x v="64"/>
    <s v="8511668"/>
    <s v="DJJ-15F-EOA02-0067"/>
    <s v="04"/>
    <n v="232.97"/>
    <n v="222.65"/>
    <n v="10.319999999999993"/>
    <n v="4.4297549040648983E-2"/>
    <s v="3573363"/>
    <x v="0"/>
    <x v="0"/>
  </r>
  <r>
    <x v="19"/>
    <s v="Federal Civilian DOJ Toner BPA"/>
    <s v="Department of Justice"/>
    <x v="64"/>
    <s v="8511670"/>
    <s v="DJJ-15F-EOA02-0067"/>
    <s v="04"/>
    <n v="107.46"/>
    <n v="92.72"/>
    <n v="14.739999999999995"/>
    <n v="0.13716731807184065"/>
    <s v="3573364"/>
    <x v="0"/>
    <x v="0"/>
  </r>
  <r>
    <x v="19"/>
    <s v="Federal Civilian DOJ Toner BPA"/>
    <s v="Department of Justice"/>
    <x v="64"/>
    <s v="8511672"/>
    <s v="DJJ-15F-EOA02-0067"/>
    <s v="04"/>
    <n v="124.85"/>
    <n v="73.319999999999993"/>
    <n v="51.53"/>
    <n v="0.41273528233880658"/>
    <s v="3573365"/>
    <x v="0"/>
    <x v="0"/>
  </r>
  <r>
    <x v="19"/>
    <s v="Federal Civilian DOJ Toner BPA"/>
    <s v="Department of Justice"/>
    <x v="64"/>
    <s v="8511673"/>
    <s v="DJJ-15F-EOA02-0067"/>
    <s v="04"/>
    <n v="168.29"/>
    <n v="160.85"/>
    <n v="7.4399999999999977"/>
    <n v="4.4209400439717141E-2"/>
    <s v="3573366"/>
    <x v="0"/>
    <x v="0"/>
  </r>
  <r>
    <x v="19"/>
    <s v="Federal Civilian DOJ Toner BPA"/>
    <s v="Department of Justice"/>
    <x v="64"/>
    <s v="8511676"/>
    <s v="DJJ-15F-EOA02-0067"/>
    <s v="04"/>
    <n v="232.97"/>
    <n v="222.67"/>
    <n v="10.300000000000011"/>
    <n v="4.4211701077391988E-2"/>
    <s v="3573367"/>
    <x v="0"/>
    <x v="0"/>
  </r>
  <r>
    <x v="19"/>
    <s v="Federal Civilian DOJ Toner BPA"/>
    <s v="Department of Justice"/>
    <x v="64"/>
    <s v="8511677"/>
    <s v="DJJ-15F-EOA02-0067"/>
    <s v="04"/>
    <n v="293.14"/>
    <n v="234.17"/>
    <n v="58.97"/>
    <n v="0.20116667803779764"/>
    <s v="3573368"/>
    <x v="0"/>
    <x v="0"/>
  </r>
  <r>
    <x v="19"/>
    <s v="Federal Civilian DOJ Toner BPA"/>
    <s v="Department of Justice"/>
    <x v="64"/>
    <s v="8511678"/>
    <s v="DJJ-15F-EOA02-0067"/>
    <s v="04"/>
    <n v="232.97"/>
    <n v="222.67"/>
    <n v="10.300000000000011"/>
    <n v="4.4211701077391988E-2"/>
    <s v="3573370"/>
    <x v="0"/>
    <x v="0"/>
  </r>
  <r>
    <x v="19"/>
    <s v="Federal Civilian DOJ Toner BPA"/>
    <s v="Department of Justice"/>
    <x v="64"/>
    <s v="8511684"/>
    <s v="DJJ-15F-EOA02-0067"/>
    <s v="04"/>
    <n v="214.92"/>
    <n v="185.44"/>
    <n v="29.47999999999999"/>
    <n v="0.13716731807184065"/>
    <s v="3573371"/>
    <x v="0"/>
    <x v="0"/>
  </r>
  <r>
    <x v="19"/>
    <s v="Federal Civilian DOJ Toner BPA"/>
    <s v="Department of Justice"/>
    <x v="64"/>
    <s v="8514852"/>
    <s v="DJJ-15F-EOA02-0067"/>
    <s v="04"/>
    <n v="124.85"/>
    <n v="73.319999999999993"/>
    <n v="51.53"/>
    <n v="0.41273528233880658"/>
    <s v="3574257"/>
    <x v="0"/>
    <x v="0"/>
  </r>
  <r>
    <x v="19"/>
    <s v="Federal Civilian DOJ Toner BPA"/>
    <s v="Department of Justice"/>
    <x v="64"/>
    <s v="8514854"/>
    <s v="DJJ-15F-EOA02-0067"/>
    <s v="04"/>
    <n v="107.46"/>
    <n v="92.76"/>
    <n v="14.699999999999989"/>
    <n v="0.13679508654383016"/>
    <s v="3574258"/>
    <x v="0"/>
    <x v="0"/>
  </r>
  <r>
    <x v="19"/>
    <s v="Federal Civilian DOJ Toner BPA"/>
    <s v="Department of Justice"/>
    <x v="64"/>
    <s v="8514855"/>
    <s v="DJJ-15F-EOA02-0067"/>
    <s v="04"/>
    <n v="232.97"/>
    <n v="222.67"/>
    <n v="10.300000000000011"/>
    <n v="4.4211701077391988E-2"/>
    <s v="3574259"/>
    <x v="0"/>
    <x v="0"/>
  </r>
  <r>
    <x v="19"/>
    <s v="Federal Civilian DOJ Toner BPA"/>
    <s v="Department of Justice"/>
    <x v="64"/>
    <s v="8514859"/>
    <s v="DJJ-15F-EOA02-0067"/>
    <s v="04"/>
    <n v="107.46"/>
    <n v="92.76"/>
    <n v="14.699999999999989"/>
    <n v="0.13679508654383016"/>
    <s v="3574231"/>
    <x v="0"/>
    <x v="0"/>
  </r>
  <r>
    <x v="19"/>
    <s v="Federal Civilian DOJ Toner BPA"/>
    <s v="Department of Justice"/>
    <x v="64"/>
    <s v="8514861"/>
    <s v="DJJ-15F-EOA02-0067"/>
    <s v="04"/>
    <n v="107.46"/>
    <n v="92.72"/>
    <n v="14.739999999999995"/>
    <n v="0.13716731807184065"/>
    <s v="3574260"/>
    <x v="0"/>
    <x v="0"/>
  </r>
  <r>
    <x v="19"/>
    <s v="Federal Civilian DOJ Toner BPA"/>
    <s v="Department of Justice"/>
    <x v="64"/>
    <s v="8514862"/>
    <s v="DJJ-15F-EOA02-0067"/>
    <s v="04"/>
    <n v="168.29"/>
    <n v="160.85"/>
    <n v="7.4399999999999977"/>
    <n v="4.4209400439717141E-2"/>
    <s v="3574232"/>
    <x v="0"/>
    <x v="0"/>
  </r>
  <r>
    <x v="19"/>
    <s v="Federal Civilian DOJ Toner BPA"/>
    <s v="Department of Justice"/>
    <x v="64"/>
    <s v="8514863"/>
    <s v="DJJ-15F-EOA02-0067"/>
    <s v="04"/>
    <n v="107.46"/>
    <n v="92.72"/>
    <n v="14.739999999999995"/>
    <n v="0.13716731807184065"/>
    <s v="3574233"/>
    <x v="0"/>
    <x v="0"/>
  </r>
  <r>
    <x v="19"/>
    <s v="Federal Civilian DOJ Toner BPA"/>
    <s v="Department of Justice"/>
    <x v="64"/>
    <s v="8514864"/>
    <s v="DJJ-15F-EOA02-0067"/>
    <s v="04"/>
    <n v="124.85"/>
    <n v="73.319999999999993"/>
    <n v="51.53"/>
    <n v="0.41273528233880658"/>
    <s v="3574234"/>
    <x v="0"/>
    <x v="0"/>
  </r>
  <r>
    <x v="19"/>
    <s v="Federal Civilian DOJ Toner BPA"/>
    <s v="Department of Justice"/>
    <x v="64"/>
    <s v="8514865"/>
    <s v="DJJ-15F-EOA02-0067"/>
    <s v="04"/>
    <n v="107.46"/>
    <n v="92.72"/>
    <n v="14.739999999999995"/>
    <n v="0.13716731807184065"/>
    <s v="3574235"/>
    <x v="0"/>
    <x v="0"/>
  </r>
  <r>
    <x v="19"/>
    <s v="Federal Civilian DOJ Toner BPA"/>
    <s v="Department of Justice"/>
    <x v="64"/>
    <s v="8514866"/>
    <s v="DJJ-15F-EOA02-0067"/>
    <s v="04"/>
    <n v="107.46"/>
    <n v="92.76"/>
    <n v="14.699999999999989"/>
    <n v="0.13679508654383016"/>
    <s v="3574236"/>
    <x v="0"/>
    <x v="0"/>
  </r>
  <r>
    <x v="19"/>
    <s v="Federal Civilian DOJ Toner BPA"/>
    <s v="Department of Justice"/>
    <x v="64"/>
    <s v="8514867"/>
    <s v="DJJ-15F-EOA02-0067"/>
    <s v="04"/>
    <n v="124.85"/>
    <n v="73.319999999999993"/>
    <n v="51.53"/>
    <n v="0.41273528233880658"/>
    <s v="3574274"/>
    <x v="0"/>
    <x v="0"/>
  </r>
  <r>
    <x v="19"/>
    <s v="Federal Civilian DOJ Toner BPA"/>
    <s v="Department of Justice"/>
    <x v="64"/>
    <s v="8514868"/>
    <s v="DJJ-15F-EOA02-0067"/>
    <s v="04"/>
    <n v="802.52"/>
    <n v="767.04"/>
    <n v="35.480000000000018"/>
    <n v="4.4210736181029782E-2"/>
    <s v="3574266"/>
    <x v="0"/>
    <x v="0"/>
  </r>
  <r>
    <x v="19"/>
    <s v="Federal Civilian DOJ Toner BPA"/>
    <s v="Department of Justice"/>
    <x v="64"/>
    <s v="8514870"/>
    <s v="DJJ-15F-EOA02-0067"/>
    <s v="04"/>
    <n v="0"/>
    <n v="9.58"/>
    <n v="-9.58"/>
    <e v="#DIV/0!"/>
    <s v="3574267"/>
    <x v="0"/>
    <x v="0"/>
  </r>
  <r>
    <x v="19"/>
    <s v="Federal Civilian DOJ Toner BPA"/>
    <s v="Department of Justice"/>
    <x v="64"/>
    <s v="8514871"/>
    <s v="DJJ-15F-EOA02-0067"/>
    <s v="04"/>
    <n v="124.85"/>
    <n v="73.319999999999993"/>
    <n v="51.53"/>
    <n v="0.41273528233880658"/>
    <s v="3574268"/>
    <x v="0"/>
    <x v="0"/>
  </r>
  <r>
    <x v="19"/>
    <s v="Federal Civilian DOJ Toner BPA"/>
    <s v="Department of Justice"/>
    <x v="64"/>
    <s v="8514872"/>
    <s v="DJJ-15F-EOA02-0067"/>
    <s v="04"/>
    <n v="465.94"/>
    <n v="445.32"/>
    <n v="20.620000000000005"/>
    <n v="4.4254625059020482E-2"/>
    <s v="3574275"/>
    <x v="0"/>
    <x v="0"/>
  </r>
  <r>
    <x v="19"/>
    <s v="Federal Civilian DOJ Toner BPA"/>
    <s v="Department of Justice"/>
    <x v="64"/>
    <s v="8514875"/>
    <s v="DJJ-15F-EOA02-0067"/>
    <s v="04"/>
    <n v="168.29"/>
    <n v="160.85"/>
    <n v="7.4399999999999977"/>
    <n v="4.4209400439717141E-2"/>
    <s v="3574276"/>
    <x v="0"/>
    <x v="0"/>
  </r>
  <r>
    <x v="19"/>
    <s v="Federal Civilian DOJ Toner BPA"/>
    <s v="Department of Justice"/>
    <x v="64"/>
    <s v="8514876"/>
    <s v="DJJ-15F-EOA02-0067"/>
    <s v="04"/>
    <n v="336.58"/>
    <n v="321.7"/>
    <n v="14.879999999999995"/>
    <n v="4.4209400439717141E-2"/>
    <s v="3574277"/>
    <x v="0"/>
    <x v="0"/>
  </r>
  <r>
    <x v="19"/>
    <s v="Federal Civilian DOJ Toner BPA"/>
    <s v="Department of Justice"/>
    <x v="64"/>
    <s v="8514877"/>
    <s v="DJJ-15F-EOA02-0067"/>
    <s v="04"/>
    <n v="107.46"/>
    <n v="92.76"/>
    <n v="14.699999999999989"/>
    <n v="0.13679508654383016"/>
    <s v="3574269"/>
    <x v="0"/>
    <x v="0"/>
  </r>
  <r>
    <x v="19"/>
    <s v="Federal Civilian DOJ Toner BPA"/>
    <s v="Department of Justice"/>
    <x v="64"/>
    <s v="8514879"/>
    <s v="DJJ-15F-EOA02-0067"/>
    <s v="04"/>
    <n v="107.46"/>
    <n v="92.72"/>
    <n v="14.739999999999995"/>
    <n v="0.13716731807184065"/>
    <s v="3574270"/>
    <x v="0"/>
    <x v="0"/>
  </r>
  <r>
    <x v="19"/>
    <s v="Federal Civilian DOJ Toner BPA"/>
    <s v="Department of Justice"/>
    <x v="64"/>
    <s v="8514881"/>
    <s v="DJJ-15F-EOA02-0067"/>
    <s v="04"/>
    <n v="465.94"/>
    <n v="445.34"/>
    <n v="20.600000000000023"/>
    <n v="4.4211701077391988E-2"/>
    <s v="3574271"/>
    <x v="0"/>
    <x v="0"/>
  </r>
  <r>
    <x v="19"/>
    <s v="Federal Civilian DOJ Toner BPA"/>
    <s v="Department of Justice"/>
    <x v="64"/>
    <s v="8514883"/>
    <s v="DJJ-15F-EOA02-0067"/>
    <s v="04"/>
    <n v="232.97"/>
    <n v="222.67"/>
    <n v="10.300000000000011"/>
    <n v="4.4211701077391988E-2"/>
    <s v="3574272"/>
    <x v="0"/>
    <x v="0"/>
  </r>
  <r>
    <x v="19"/>
    <s v="Federal Civilian DOJ Toner BPA"/>
    <s v="Department of Justice"/>
    <x v="64"/>
    <s v="8514884"/>
    <s v="DJJ-15F-EOA02-0067"/>
    <s v="04"/>
    <n v="168.29"/>
    <n v="160.85"/>
    <n v="7.4399999999999977"/>
    <n v="4.4209400439717141E-2"/>
    <s v="3574278"/>
    <x v="0"/>
    <x v="0"/>
  </r>
  <r>
    <x v="19"/>
    <s v="Federal Civilian DOJ Toner BPA"/>
    <s v="Department of Justice"/>
    <x v="64"/>
    <s v="8514885"/>
    <s v="DJJ-15F-EOA02-0067"/>
    <s v="04"/>
    <n v="107.46"/>
    <n v="92.76"/>
    <n v="14.699999999999989"/>
    <n v="0.13679508654383016"/>
    <s v="3574279"/>
    <x v="0"/>
    <x v="0"/>
  </r>
  <r>
    <x v="19"/>
    <s v="Federal Civilian DOJ Toner BPA"/>
    <s v="Department of Justice"/>
    <x v="64"/>
    <s v="8518806"/>
    <s v="DJJ-15F-EOA02-0067"/>
    <s v="04"/>
    <n v="107.46"/>
    <n v="92.76"/>
    <n v="14.699999999999989"/>
    <n v="0.13679508654383016"/>
    <s v="3574660"/>
    <x v="0"/>
    <x v="0"/>
  </r>
  <r>
    <x v="19"/>
    <s v="Federal Civilian DOJ Toner BPA"/>
    <s v="Department of Justice"/>
    <x v="64"/>
    <s v="8518808"/>
    <s v="DJJ-15F-EOA02-0067"/>
    <s v="04"/>
    <n v="168.29"/>
    <n v="160.85"/>
    <n v="7.4399999999999977"/>
    <n v="4.4209400439717141E-2"/>
    <s v="3574662"/>
    <x v="0"/>
    <x v="0"/>
  </r>
  <r>
    <x v="19"/>
    <s v="Federal Civilian DOJ Toner BPA"/>
    <s v="Department of Justice"/>
    <x v="64"/>
    <s v="8518811"/>
    <s v="DJJ-15F-EOA02-0067"/>
    <s v="04"/>
    <n v="168.29"/>
    <n v="160.85"/>
    <n v="7.4399999999999977"/>
    <n v="4.4209400439717141E-2"/>
    <s v="3574663"/>
    <x v="0"/>
    <x v="0"/>
  </r>
  <r>
    <x v="19"/>
    <s v="Federal Civilian DOJ Toner BPA"/>
    <s v="Department of Justice"/>
    <x v="64"/>
    <s v="8518813"/>
    <s v="DJJ-15F-EOA02-0067"/>
    <s v="04"/>
    <n v="232.97"/>
    <n v="222.65"/>
    <n v="10.319999999999993"/>
    <n v="4.4297549040648983E-2"/>
    <s v="3574664"/>
    <x v="0"/>
    <x v="0"/>
  </r>
  <r>
    <x v="19"/>
    <s v="Federal Civilian DOJ Toner BPA"/>
    <s v="Department of Justice"/>
    <x v="64"/>
    <s v="8518814"/>
    <s v="DJJ-15F-EOA02-0067"/>
    <s v="04"/>
    <n v="0"/>
    <n v="9.58"/>
    <n v="-9.58"/>
    <e v="#DIV/0!"/>
    <s v="3574665"/>
    <x v="0"/>
    <x v="0"/>
  </r>
  <r>
    <x v="19"/>
    <s v="Federal Civilian DOJ Toner BPA"/>
    <s v="Department of Justice"/>
    <x v="64"/>
    <s v="8518815"/>
    <s v="DJJ-15F-EOA02-0067"/>
    <s v="04"/>
    <n v="107.46"/>
    <n v="92.72"/>
    <n v="14.739999999999995"/>
    <n v="0.13716731807184065"/>
    <s v="3574666"/>
    <x v="0"/>
    <x v="0"/>
  </r>
  <r>
    <x v="19"/>
    <s v="Federal Civilian DOJ Toner BPA"/>
    <s v="Department of Justice"/>
    <x v="64"/>
    <s v="8518817"/>
    <s v="DJJ-15F-EOA02-0067"/>
    <s v="04"/>
    <n v="107.46"/>
    <n v="92.76"/>
    <n v="14.699999999999989"/>
    <n v="0.13679508654383016"/>
    <s v="3574667"/>
    <x v="0"/>
    <x v="0"/>
  </r>
  <r>
    <x v="19"/>
    <s v="Federal Civilian DOJ Toner BPA"/>
    <s v="Department of Justice"/>
    <x v="64"/>
    <s v="8518818"/>
    <s v="DJJ-15F-EOA02-0067"/>
    <s v="04"/>
    <n v="232.31"/>
    <n v="166.08"/>
    <n v="66.22999999999999"/>
    <n v="0.28509319443846581"/>
    <s v="3574669"/>
    <x v="0"/>
    <x v="0"/>
  </r>
  <r>
    <x v="19"/>
    <s v="Federal Civilian DOJ Toner BPA"/>
    <s v="Department of Justice"/>
    <x v="64"/>
    <s v="8518819"/>
    <s v="DJJ-15F-EOA02-0067"/>
    <s v="04"/>
    <n v="124.85"/>
    <n v="73.319999999999993"/>
    <n v="51.53"/>
    <n v="0.41273528233880658"/>
    <s v="3574668"/>
    <x v="0"/>
    <x v="0"/>
  </r>
  <r>
    <x v="19"/>
    <s v="Federal Civilian DOJ Toner BPA"/>
    <s v="Department of Justice"/>
    <x v="64"/>
    <s v="8518820"/>
    <s v="DJJ-15F-EOA02-0067"/>
    <s v="04"/>
    <n v="232.97"/>
    <n v="222.67"/>
    <n v="10.300000000000011"/>
    <n v="4.4211701077391988E-2"/>
    <s v="3574673"/>
    <x v="0"/>
    <x v="0"/>
  </r>
  <r>
    <x v="19"/>
    <s v="Federal Civilian DOJ Toner BPA"/>
    <s v="Department of Justice"/>
    <x v="64"/>
    <s v="8518821"/>
    <s v="DJJ-15F-EOA02-0067"/>
    <s v="04"/>
    <n v="465.28"/>
    <n v="388.71"/>
    <n v="76.569999999999993"/>
    <n v="0.16456757221458046"/>
    <s v="3574674"/>
    <x v="0"/>
    <x v="0"/>
  </r>
  <r>
    <x v="19"/>
    <s v="Federal Civilian DOJ Toner BPA"/>
    <s v="Department of Justice"/>
    <x v="64"/>
    <s v="8518822"/>
    <s v="DJJ-15F-EOA02-0067"/>
    <s v="04"/>
    <n v="232.97"/>
    <n v="222.65"/>
    <n v="10.319999999999993"/>
    <n v="4.4297549040648983E-2"/>
    <s v="3574675"/>
    <x v="0"/>
    <x v="0"/>
  </r>
  <r>
    <x v="19"/>
    <s v="Federal Civilian DOJ Toner BPA"/>
    <s v="Department of Justice"/>
    <x v="64"/>
    <s v="8518823"/>
    <s v="DJJ-15F-EOA02-0067"/>
    <s v="04"/>
    <n v="107.46"/>
    <n v="92.72"/>
    <n v="14.739999999999995"/>
    <n v="0.13716731807184065"/>
    <s v="3574676"/>
    <x v="0"/>
    <x v="0"/>
  </r>
  <r>
    <x v="19"/>
    <s v="Federal Civilian DOJ Toner BPA"/>
    <s v="Department of Justice"/>
    <x v="64"/>
    <s v="8518824"/>
    <s v="DJJ-15F-EOA02-0067"/>
    <s v="04"/>
    <n v="124.85"/>
    <n v="73.319999999999993"/>
    <n v="51.53"/>
    <n v="0.41273528233880658"/>
    <s v="3574677"/>
    <x v="0"/>
    <x v="0"/>
  </r>
  <r>
    <x v="19"/>
    <s v="Federal Civilian DOJ Toner BPA"/>
    <s v="Department of Justice"/>
    <x v="64"/>
    <s v="8518825"/>
    <s v="DJJ-15F-EOA02-0067"/>
    <s v="04"/>
    <n v="275.75"/>
    <n v="253.57"/>
    <n v="22.180000000000007"/>
    <n v="8.0435176790571189E-2"/>
    <s v="3574678"/>
    <x v="0"/>
    <x v="0"/>
  </r>
  <r>
    <x v="19"/>
    <s v="Federal Civilian DOJ Toner BPA"/>
    <s v="Department of Justice"/>
    <x v="64"/>
    <s v="8518828"/>
    <s v="DJJ-15F-EOA02-0067"/>
    <s v="04"/>
    <n v="124.85"/>
    <n v="73.319999999999993"/>
    <n v="51.53"/>
    <n v="0.41273528233880658"/>
    <s v="3574680"/>
    <x v="0"/>
    <x v="0"/>
  </r>
  <r>
    <x v="19"/>
    <s v="Federal Civilian DOJ Toner BPA"/>
    <s v="Department of Justice"/>
    <x v="64"/>
    <s v="8518829"/>
    <s v="DJJ-15F-EOA02-0067"/>
    <s v="04"/>
    <n v="124.85"/>
    <n v="73.319999999999993"/>
    <n v="51.53"/>
    <n v="0.41273528233880658"/>
    <s v="3574681"/>
    <x v="0"/>
    <x v="0"/>
  </r>
  <r>
    <x v="19"/>
    <s v="Federal Civilian DOJ Toner BPA"/>
    <s v="Department of Justice"/>
    <x v="64"/>
    <s v="8518830"/>
    <s v="DJJ-15F-EOA02-0067"/>
    <s v="04"/>
    <n v="168.29"/>
    <n v="160.85"/>
    <n v="7.4399999999999977"/>
    <n v="4.4209400439717141E-2"/>
    <s v="3574683"/>
    <x v="0"/>
    <x v="0"/>
  </r>
  <r>
    <x v="19"/>
    <s v="Federal Civilian DOJ Toner BPA"/>
    <s v="Department of Justice"/>
    <x v="64"/>
    <s v="8518831"/>
    <s v="DJJ-15F-EOA02-0067"/>
    <s v="04"/>
    <n v="168.29"/>
    <n v="160.85"/>
    <n v="7.4399999999999977"/>
    <n v="4.4209400439717141E-2"/>
    <s v="3574682"/>
    <x v="0"/>
    <x v="0"/>
  </r>
  <r>
    <x v="19"/>
    <s v="Federal Civilian DOJ Toner BPA"/>
    <s v="Department of Justice"/>
    <x v="64"/>
    <s v="8518835"/>
    <s v="DJJ-15F-EOA02-0067"/>
    <s v="04"/>
    <n v="107.46"/>
    <n v="92.72"/>
    <n v="14.739999999999995"/>
    <n v="0.13716731807184065"/>
    <s v="3574684"/>
    <x v="0"/>
    <x v="0"/>
  </r>
  <r>
    <x v="19"/>
    <s v="Federal Civilian DOJ Toner BPA"/>
    <s v="Department of Justice"/>
    <x v="64"/>
    <s v="8518836"/>
    <s v="DJJ-15F-EOA02-0067"/>
    <s v="04"/>
    <n v="124.85"/>
    <n v="73.319999999999993"/>
    <n v="51.53"/>
    <n v="0.41273528233880658"/>
    <s v="3574685"/>
    <x v="0"/>
    <x v="0"/>
  </r>
  <r>
    <x v="19"/>
    <s v="Federal Civilian DOJ Toner BPA"/>
    <s v="Department of Justice"/>
    <x v="64"/>
    <s v="8518837"/>
    <s v="DJJ-15F-EOA02-0067"/>
    <s v="04"/>
    <n v="168.29"/>
    <n v="160.85"/>
    <n v="7.4399999999999977"/>
    <n v="4.4209400439717141E-2"/>
    <s v="3574686"/>
    <x v="0"/>
    <x v="0"/>
  </r>
  <r>
    <x v="19"/>
    <s v="Federal Civilian DOJ Toner BPA"/>
    <s v="Department of Justice"/>
    <x v="64"/>
    <s v="8518842"/>
    <s v="DJJ-15F-EOA02-0067"/>
    <s v="04"/>
    <n v="232.97"/>
    <n v="222.65"/>
    <n v="10.319999999999993"/>
    <n v="4.4297549040648983E-2"/>
    <s v="3574687"/>
    <x v="0"/>
    <x v="0"/>
  </r>
  <r>
    <x v="19"/>
    <s v="Federal Civilian DOJ Toner BPA"/>
    <s v="Department of Justice"/>
    <x v="64"/>
    <s v="8518844"/>
    <s v="DJJ-15F-EOA02-0067"/>
    <s v="04"/>
    <n v="107.46"/>
    <n v="92.76"/>
    <n v="14.699999999999989"/>
    <n v="0.13679508654383016"/>
    <s v="3574689"/>
    <x v="0"/>
    <x v="0"/>
  </r>
  <r>
    <x v="19"/>
    <s v="Federal Civilian DOJ Toner BPA"/>
    <s v="Department of Justice"/>
    <x v="64"/>
    <s v="8518848"/>
    <s v="DJJ-15F-EOA02-0067"/>
    <s v="04"/>
    <n v="0"/>
    <n v="9.58"/>
    <n v="-9.58"/>
    <e v="#DIV/0!"/>
    <s v="3574690"/>
    <x v="0"/>
    <x v="0"/>
  </r>
  <r>
    <x v="19"/>
    <s v="Federal Civilian DOJ Toner BPA"/>
    <s v="Department of Justice"/>
    <x v="64"/>
    <s v="8518851"/>
    <s v="DJJ-15F-EOA02-0067"/>
    <s v="04"/>
    <n v="124.85"/>
    <n v="73.319999999999993"/>
    <n v="51.53"/>
    <n v="0.41273528233880658"/>
    <s v="3574691"/>
    <x v="0"/>
    <x v="0"/>
  </r>
  <r>
    <x v="19"/>
    <s v="Federal Civilian DOJ Toner BPA"/>
    <s v="Department of Justice"/>
    <x v="64"/>
    <s v="8518853"/>
    <s v="DJJ-15F-EOA02-0067"/>
    <s v="04"/>
    <n v="232.97"/>
    <n v="222.65"/>
    <n v="10.319999999999993"/>
    <n v="4.4297549040648983E-2"/>
    <s v="3574692"/>
    <x v="0"/>
    <x v="0"/>
  </r>
  <r>
    <x v="19"/>
    <s v="Federal Civilian DOJ Toner BPA"/>
    <s v="Department of Justice"/>
    <x v="64"/>
    <s v="8518854"/>
    <s v="DJJ-15F-EOA02-0067"/>
    <s v="04"/>
    <n v="214.92"/>
    <n v="195.02"/>
    <n v="19.899999999999977"/>
    <n v="9.259259259259249E-2"/>
    <s v="3574693"/>
    <x v="0"/>
    <x v="0"/>
  </r>
  <r>
    <x v="19"/>
    <s v="Federal Civilian DOJ Toner BPA"/>
    <s v="Department of Justice"/>
    <x v="64"/>
    <s v="8518855"/>
    <s v="DJJ-15F-EOA02-0067"/>
    <s v="04"/>
    <n v="0"/>
    <n v="9.58"/>
    <n v="-9.58"/>
    <e v="#DIV/0!"/>
    <s v="3574694"/>
    <x v="0"/>
    <x v="0"/>
  </r>
  <r>
    <x v="19"/>
    <s v="Federal Civilian DOJ Toner BPA"/>
    <s v="Department of Justice"/>
    <x v="64"/>
    <s v="8518856"/>
    <s v="DJJ-15F-EOA02-0067"/>
    <s v="04"/>
    <n v="124.85"/>
    <n v="73.319999999999993"/>
    <n v="51.53"/>
    <n v="0.41273528233880658"/>
    <s v="3574695"/>
    <x v="0"/>
    <x v="0"/>
  </r>
  <r>
    <x v="19"/>
    <s v="Federal Civilian DOJ Toner BPA"/>
    <s v="Department of Justice"/>
    <x v="64"/>
    <s v="8518858"/>
    <s v="DJJ-15F-EOA02-0067"/>
    <s v="04"/>
    <n v="107.46"/>
    <n v="92.72"/>
    <n v="14.739999999999995"/>
    <n v="0.13716731807184065"/>
    <s v="3574696"/>
    <x v="0"/>
    <x v="0"/>
  </r>
  <r>
    <x v="19"/>
    <s v="Federal Civilian DOJ Toner BPA"/>
    <s v="Department of Justice"/>
    <x v="64"/>
    <s v="8519620"/>
    <s v="DJJ-15F-EOA02-0067"/>
    <s v="04"/>
    <n v="236.6"/>
    <n v="161.01"/>
    <n v="75.59"/>
    <n v="0.31948436179205414"/>
    <s v="3574936"/>
    <x v="0"/>
    <x v="0"/>
  </r>
  <r>
    <x v="19"/>
    <s v="Federal Civilian DOJ Toner BPA"/>
    <s v="Department of Justice"/>
    <x v="64"/>
    <s v="8519631"/>
    <s v="DJJ-15F-EOA02-0067"/>
    <s v="04"/>
    <n v="232.97"/>
    <n v="222.65"/>
    <n v="10.319999999999993"/>
    <n v="4.4297549040648983E-2"/>
    <s v="3574945"/>
    <x v="0"/>
    <x v="0"/>
  </r>
  <r>
    <x v="19"/>
    <s v="Federal Civilian DOJ Toner BPA"/>
    <s v="Department of Justice"/>
    <x v="64"/>
    <s v="8519636"/>
    <s v="DJJ-15F-EOA02-0067"/>
    <s v="04"/>
    <n v="232.31"/>
    <n v="166.04"/>
    <n v="66.27000000000001"/>
    <n v="0.28526537815849518"/>
    <s v="3574947"/>
    <x v="0"/>
    <x v="0"/>
  </r>
  <r>
    <x v="19"/>
    <s v="Federal Civilian DOJ Toner BPA"/>
    <s v="Department of Justice"/>
    <x v="64"/>
    <s v="8519637"/>
    <s v="DJJ-15F-EOA02-0067"/>
    <s v="04"/>
    <n v="344.06"/>
    <n v="253.73"/>
    <n v="90.330000000000013"/>
    <n v="0.26254141719467539"/>
    <s v="3574949"/>
    <x v="0"/>
    <x v="0"/>
  </r>
  <r>
    <x v="19"/>
    <s v="Federal Civilian DOJ Toner BPA"/>
    <s v="Department of Justice"/>
    <x v="64"/>
    <s v="8519638"/>
    <s v="DJJ-15F-EOA02-0067"/>
    <s v="04"/>
    <n v="168.29"/>
    <n v="160.85"/>
    <n v="7.4399999999999977"/>
    <n v="4.4209400439717141E-2"/>
    <s v="3574950"/>
    <x v="0"/>
    <x v="0"/>
  </r>
  <r>
    <x v="19"/>
    <s v="Federal Civilian DOJ Toner BPA"/>
    <s v="Department of Justice"/>
    <x v="64"/>
    <s v="8519641"/>
    <s v="DJJ-15F-EOA02-0067"/>
    <s v="04"/>
    <n v="232.97"/>
    <n v="222.67"/>
    <n v="10.300000000000011"/>
    <n v="4.4211701077391988E-2"/>
    <s v="3574951"/>
    <x v="0"/>
    <x v="0"/>
  </r>
  <r>
    <x v="19"/>
    <s v="Federal Civilian DOJ Toner BPA"/>
    <s v="Department of Justice"/>
    <x v="64"/>
    <s v="8519647"/>
    <s v="DJJ-15F-EOA02-0067"/>
    <s v="04"/>
    <n v="124.85"/>
    <n v="73.319999999999993"/>
    <n v="51.53"/>
    <n v="0.41273528233880658"/>
    <s v="3574956"/>
    <x v="0"/>
    <x v="0"/>
  </r>
  <r>
    <x v="19"/>
    <s v="Federal Civilian DOJ Toner BPA"/>
    <s v="Department of Justice"/>
    <x v="64"/>
    <s v="8514954"/>
    <s v="GAM-Wastetoners-7-3-19"/>
    <s v="04"/>
    <n v="15.07"/>
    <n v="32.840000000000003"/>
    <n v="-17.770000000000003"/>
    <n v="-1.1791639017916391"/>
    <s v="3574295"/>
    <x v="0"/>
    <x v="0"/>
  </r>
  <r>
    <x v="19"/>
    <s v="Federal Civilian DOJ Toner BPA"/>
    <s v="Department of Justice"/>
    <x v="64"/>
    <s v="8515068"/>
    <s v="KYE-577BLKWST-7-3-19"/>
    <s v="04"/>
    <n v="351.65"/>
    <n v="332.84"/>
    <n v="18.810000000000002"/>
    <n v="5.3490686762405808E-2"/>
    <s v="3574328"/>
    <x v="0"/>
    <x v="0"/>
  </r>
  <r>
    <x v="19"/>
    <s v="Federal Civilian DOJ Toner BPA"/>
    <s v="Department of Justice"/>
    <x v="64"/>
    <s v="8514949"/>
    <s v="NH-Wastetoner-7-3"/>
    <s v="04"/>
    <n v="15.07"/>
    <n v="23.26"/>
    <n v="-8.1900000000000013"/>
    <n v="-0.54346383543463839"/>
    <s v="3574287"/>
    <x v="0"/>
    <x v="0"/>
  </r>
  <r>
    <x v="19"/>
    <s v="Federal Civilian EOUSA Server/Desktop/Laptop BPA"/>
    <s v="Department of Justice, EOUSA"/>
    <x v="64"/>
    <s v="8489067"/>
    <s v="4999260"/>
    <s v="04"/>
    <n v="0"/>
    <n v="58"/>
    <n v="-58"/>
    <e v="#DIV/0!"/>
    <s v="3566397"/>
    <x v="0"/>
    <x v="0"/>
  </r>
  <r>
    <x v="19"/>
    <s v="Federal Civilian EOUSA Server/Desktop/Laptop BPA"/>
    <s v="Department of Justice, EOUSA"/>
    <x v="64"/>
    <s v="8438295"/>
    <s v="15JPSS19F00000462"/>
    <s v="40"/>
    <n v="24147.200000000001"/>
    <n v="21575.68"/>
    <n v="2571.5200000000004"/>
    <n v="0.10649350649350652"/>
    <s v="3553971"/>
    <x v="0"/>
    <x v="0"/>
  </r>
  <r>
    <x v="19"/>
    <s v="Federal Civilian EOUSA Server/Desktop/Laptop BPA"/>
    <s v="Department of Justice, EOUSA"/>
    <x v="64"/>
    <s v="8438295"/>
    <s v="15JPSS19F00000462"/>
    <s v="40"/>
    <n v="5412"/>
    <n v="4920"/>
    <n v="492"/>
    <n v="9.0909090909090912E-2"/>
    <s v="3553971"/>
    <x v="0"/>
    <x v="0"/>
  </r>
  <r>
    <x v="19"/>
    <s v="Federal Civilian EOUSA Server/Desktop/Laptop BPA"/>
    <s v="Department of Justice"/>
    <x v="64"/>
    <s v="8510896"/>
    <s v="15JPSS19F00000554"/>
    <s v="04"/>
    <n v="5692.5"/>
    <n v="4941"/>
    <n v="751.5"/>
    <n v="0.13201581027667983"/>
    <s v="3573298"/>
    <x v="0"/>
    <x v="0"/>
  </r>
  <r>
    <x v="19"/>
    <s v="Federal Civilian FBI"/>
    <s v="Federal Bureau of Investigation"/>
    <x v="64"/>
    <s v="8500835"/>
    <s v="CC-5002781"/>
    <s v="04"/>
    <n v="1878"/>
    <n v="1701"/>
    <n v="177"/>
    <n v="9.4249201277955275E-2"/>
    <s v="3568794"/>
    <x v="0"/>
    <x v="0"/>
  </r>
  <r>
    <x v="21"/>
    <s v="Federal Civilian House"/>
    <s v="Leidos"/>
    <x v="65"/>
    <s v="8505686"/>
    <s v="1"/>
    <s v="04"/>
    <n v="11656.52"/>
    <n v="10225.02"/>
    <n v="1431.5"/>
    <n v="0.12280680683428673"/>
    <s v="3571120"/>
    <x v="0"/>
    <x v="0"/>
  </r>
  <r>
    <x v="21"/>
    <s v="Federal Civilian House"/>
    <s v="Leidos"/>
    <x v="65"/>
    <s v="8505686"/>
    <s v="2"/>
    <s v="04"/>
    <n v="2260.14"/>
    <n v="2175.38"/>
    <n v="84.759999999999764"/>
    <n v="3.7502101639721327E-2"/>
    <s v="3571120"/>
    <x v="0"/>
    <x v="0"/>
  </r>
  <r>
    <x v="21"/>
    <s v="Federal Civilian House"/>
    <s v="Leidos"/>
    <x v="65"/>
    <s v="8505686"/>
    <s v="4"/>
    <s v="04"/>
    <n v="597.5"/>
    <n v="580"/>
    <n v="17.5"/>
    <n v="2.9288702928870293E-2"/>
    <s v="3571120"/>
    <x v="0"/>
    <x v="0"/>
  </r>
  <r>
    <x v="20"/>
    <s v="Federal Civilian Team 1 - Cronk"/>
    <s v="Bureau of Land Management"/>
    <x v="66"/>
    <s v="8418707"/>
    <s v="4950831"/>
    <s v="04"/>
    <n v="2631.75"/>
    <n v="2392.5"/>
    <n v="239.25"/>
    <n v="9.0909090909090912E-2"/>
    <s v="3548714"/>
    <x v="0"/>
    <x v="0"/>
  </r>
  <r>
    <x v="20"/>
    <s v="Federal Civilian Team 1 - Hantman"/>
    <s v="US Bureau of Census"/>
    <x v="67"/>
    <s v="8368217"/>
    <s v="ACO-2254-Hartford"/>
    <s v="40"/>
    <n v="0"/>
    <n v="0"/>
    <n v="0"/>
    <e v="#DIV/0!"/>
    <s v="-"/>
    <x v="0"/>
    <x v="0"/>
  </r>
  <r>
    <x v="20"/>
    <s v="Federal Civilian Team 1 - Hantman"/>
    <s v="US Bureau of Census"/>
    <x v="67"/>
    <s v="8366232"/>
    <s v="ACO-2279-GardenCity"/>
    <s v="40"/>
    <n v="0"/>
    <n v="0"/>
    <n v="0"/>
    <e v="#DIV/0!"/>
    <s v="-"/>
    <x v="0"/>
    <x v="0"/>
  </r>
  <r>
    <x v="20"/>
    <s v="Federal Civilian Team 1 - Hantman"/>
    <s v="US Bureau of Census"/>
    <x v="67"/>
    <s v="8366364"/>
    <s v="ACO-2983-Douglasville"/>
    <s v="40"/>
    <n v="0"/>
    <n v="0"/>
    <n v="0"/>
    <e v="#DIV/0!"/>
    <s v="-"/>
    <x v="0"/>
    <x v="0"/>
  </r>
  <r>
    <x v="20"/>
    <s v="Federal Civilian Team 1 - Hantman"/>
    <s v="US Bureau of Census"/>
    <x v="67"/>
    <s v="8366363"/>
    <s v="ACO-3154-Aurora"/>
    <s v="40"/>
    <n v="0"/>
    <n v="0"/>
    <n v="0"/>
    <e v="#DIV/0!"/>
    <s v="-"/>
    <x v="0"/>
    <x v="0"/>
  </r>
  <r>
    <x v="20"/>
    <s v="Federal Civilian Team 1 - Hantman"/>
    <s v="US Bureau of Census"/>
    <x v="67"/>
    <s v="8366450"/>
    <s v="ACO-3162-Bismarck"/>
    <s v="40"/>
    <n v="0"/>
    <n v="0"/>
    <n v="0"/>
    <e v="#DIV/0!"/>
    <s v="-"/>
    <x v="0"/>
    <x v="0"/>
  </r>
  <r>
    <x v="20"/>
    <s v="Federal Civilian Team 1 - Hantman"/>
    <s v="US Bureau of Census"/>
    <x v="67"/>
    <s v="8368224"/>
    <s v="ACO-3163-Lincoln"/>
    <s v="40"/>
    <n v="0"/>
    <n v="0"/>
    <n v="0"/>
    <e v="#DIV/0!"/>
    <s v="-"/>
    <x v="0"/>
    <x v="0"/>
  </r>
  <r>
    <x v="20"/>
    <s v="Federal Civilian Team 1 - Hantman"/>
    <s v="Unisys Corporation"/>
    <x v="67"/>
    <s v="1831465"/>
    <s v="LEG-000053-4"/>
    <s v="04"/>
    <n v="-6681.68"/>
    <n v="0"/>
    <n v="-6681.68"/>
    <n v="1"/>
    <s v="-"/>
    <x v="0"/>
    <x v="0"/>
  </r>
  <r>
    <x v="20"/>
    <s v="Federal Civilian Team 1 - Hantman"/>
    <s v="US Bureau of Census"/>
    <x v="67"/>
    <s v="1830892"/>
    <s v="LEG-000053-5"/>
    <s v="04"/>
    <n v="-41200"/>
    <n v="0"/>
    <n v="-41200"/>
    <n v="1"/>
    <s v="-"/>
    <x v="0"/>
    <x v="0"/>
  </r>
  <r>
    <x v="20"/>
    <s v="Federal Civilian Team 1 - Hantman"/>
    <s v="US Bureau of Census"/>
    <x v="67"/>
    <s v="8233916"/>
    <s v="LEG-000053-5"/>
    <s v="04"/>
    <n v="257927.45"/>
    <n v="250415"/>
    <n v="7512.4500000000116"/>
    <n v="2.9126213592233052E-2"/>
    <s v="3489112"/>
    <x v="0"/>
    <x v="0"/>
  </r>
  <r>
    <x v="20"/>
    <s v="Federal Civilian Team 1 - Hantman"/>
    <s v="US Bureau of Census"/>
    <x v="67"/>
    <s v="8233916"/>
    <s v="LEG-000053-5"/>
    <s v="04"/>
    <n v="1042596.9"/>
    <n v="1012230"/>
    <n v="30366.900000000023"/>
    <n v="2.9126213592233031E-2"/>
    <s v="3489105"/>
    <x v="0"/>
    <x v="0"/>
  </r>
  <r>
    <x v="20"/>
    <s v="Federal Civilian Team 1 - Hantman"/>
    <s v="US Bureau of Census"/>
    <x v="67"/>
    <s v="8240301"/>
    <s v="LEG-000053-6"/>
    <s v="N/A"/>
    <n v="0"/>
    <n v="131.19"/>
    <n v="-131.19"/>
    <e v="#DIV/0!"/>
    <s v="-"/>
    <x v="0"/>
    <x v="0"/>
  </r>
  <r>
    <x v="20"/>
    <s v="Federal Civilian Team 1 - Hantman"/>
    <s v="US Bureau of Census"/>
    <x v="67"/>
    <s v="8240301"/>
    <s v="LEG-000053-6"/>
    <s v="40"/>
    <n v="4826.55"/>
    <n v="4670.3"/>
    <n v="156.25"/>
    <n v="3.2373020066092759E-2"/>
    <s v="3491385"/>
    <x v="0"/>
    <x v="0"/>
  </r>
  <r>
    <x v="20"/>
    <s v="Federal Civilian Team 1 - Hantman"/>
    <s v="US Bureau of Census"/>
    <x v="67"/>
    <s v="8332709"/>
    <s v="LEG-000053-6"/>
    <s v="40"/>
    <n v="9632.7000000000007"/>
    <n v="8757"/>
    <n v="875.70000000000073"/>
    <n v="9.0909090909090981E-2"/>
    <s v="3513589"/>
    <x v="0"/>
    <x v="0"/>
  </r>
  <r>
    <x v="20"/>
    <s v="Federal Civilian Team 1 - Hantman"/>
    <s v="US Bureau of Census"/>
    <x v="67"/>
    <s v="8332709"/>
    <s v="LEG-000053-6"/>
    <s v="40"/>
    <n v="52291.8"/>
    <n v="47538"/>
    <n v="4753.8000000000029"/>
    <n v="9.0909090909090953E-2"/>
    <s v="3513589"/>
    <x v="0"/>
    <x v="0"/>
  </r>
  <r>
    <x v="20"/>
    <s v="Federal Civilian Team 1 - Hantman"/>
    <s v="US Bureau of Census"/>
    <x v="67"/>
    <s v="8332709"/>
    <s v="LEG-000053-6"/>
    <s v="40"/>
    <n v="33026.400000000001"/>
    <n v="30024"/>
    <n v="3002.4000000000015"/>
    <n v="9.0909090909090953E-2"/>
    <s v="3513589"/>
    <x v="0"/>
    <x v="0"/>
  </r>
  <r>
    <x v="20"/>
    <s v="Federal Civilian Team 1 - Hantman"/>
    <s v="Unisys Corporation"/>
    <x v="67"/>
    <s v="8507674"/>
    <s v="LEG-000065"/>
    <s v="04"/>
    <n v="45320"/>
    <n v="0"/>
    <n v="45320"/>
    <n v="1"/>
    <s v="-"/>
    <x v="0"/>
    <x v="0"/>
  </r>
  <r>
    <x v="20"/>
    <s v="Federal Civilian Team 1 - Hantman"/>
    <s v="Unisys Corporation"/>
    <x v="67"/>
    <s v="8507674"/>
    <s v="LEG-000065"/>
    <s v="04"/>
    <n v="4120"/>
    <n v="4000"/>
    <n v="120"/>
    <n v="2.9126213592233011E-2"/>
    <s v="3489112"/>
    <x v="0"/>
    <x v="0"/>
  </r>
  <r>
    <x v="20"/>
    <s v="Federal Civilian Team 1 - Hantman"/>
    <s v="Unisys Corporation"/>
    <x v="67"/>
    <s v="8510404"/>
    <s v="LEG-000065"/>
    <s v="04"/>
    <n v="6681.68"/>
    <n v="0"/>
    <n v="6681.68"/>
    <n v="1"/>
    <s v="-"/>
    <x v="0"/>
    <x v="0"/>
  </r>
  <r>
    <x v="20"/>
    <s v="Federal Civilian Team 1 - Hantman"/>
    <s v="Unisys Corporation"/>
    <x v="67"/>
    <s v="8518940"/>
    <s v="LEG-SK0013"/>
    <s v="04"/>
    <n v="287310.90000000002"/>
    <n v="0"/>
    <n v="287310.90000000002"/>
    <n v="1"/>
    <s v="-"/>
    <x v="0"/>
    <x v="0"/>
  </r>
  <r>
    <x v="20"/>
    <s v="Federal Civilian Team 1 - Hantman"/>
    <s v="US Bureau of Census"/>
    <x v="67"/>
    <s v="8519075"/>
    <s v="TSC-000029"/>
    <s v="04"/>
    <n v="2674.1"/>
    <n v="0"/>
    <n v="2674.1"/>
    <n v="1"/>
    <s v="-"/>
    <x v="0"/>
    <x v="0"/>
  </r>
  <r>
    <x v="20"/>
    <s v="Federal Civilian Team 1 - Matter"/>
    <s v="Lockheed Martin"/>
    <x v="68"/>
    <s v="8504001"/>
    <s v="4104108228"/>
    <s v="04"/>
    <n v="0"/>
    <n v="0"/>
    <n v="0"/>
    <e v="#DIV/0!"/>
    <s v="3570750"/>
    <x v="0"/>
    <x v="0"/>
  </r>
  <r>
    <x v="20"/>
    <s v="Federal Civilian Team 1 - Matter"/>
    <s v="Lockheed Martin"/>
    <x v="68"/>
    <s v="8504001"/>
    <s v="4104108228"/>
    <s v="04"/>
    <n v="108339.84"/>
    <n v="103594.7"/>
    <n v="4745.1399999999994"/>
    <n v="4.3798661692688486E-2"/>
    <s v="3570750"/>
    <x v="0"/>
    <x v="0"/>
  </r>
  <r>
    <x v="20"/>
    <s v="Federal Civilian Team 1 - Matter"/>
    <s v="Lockheed Martin"/>
    <x v="68"/>
    <s v="8504001"/>
    <s v="4104108228"/>
    <s v="04"/>
    <n v="467.98"/>
    <n v="0"/>
    <n v="467.98"/>
    <n v="1"/>
    <s v="3570750"/>
    <x v="0"/>
    <x v="0"/>
  </r>
  <r>
    <x v="20"/>
    <s v="Federal Civilian Team 1 - Matter"/>
    <s v="Lockheed Martin"/>
    <x v="68"/>
    <s v="8504001"/>
    <s v="4104108228"/>
    <s v="04"/>
    <n v="33566.04"/>
    <n v="31506.080000000002"/>
    <n v="2059.9599999999991"/>
    <n v="6.1370361234152113E-2"/>
    <s v="3570750"/>
    <x v="0"/>
    <x v="0"/>
  </r>
  <r>
    <x v="20"/>
    <s v="Federal Civilian Team 1 - Smith"/>
    <s v="U.S. Postal Service"/>
    <x v="69"/>
    <s v="8464422"/>
    <s v="1CDATA-16-C-0037_247973-1"/>
    <s v="04"/>
    <n v="34639.199999999997"/>
    <n v="29853.599999999999"/>
    <n v="4785.5999999999985"/>
    <n v="0.13815561560313169"/>
    <s v="3559742"/>
    <x v="0"/>
    <x v="0"/>
  </r>
  <r>
    <x v="20"/>
    <s v="Federal Civilian Team 1 - Smith"/>
    <s v="U.S. Postal Service"/>
    <x v="69"/>
    <s v="1762104"/>
    <s v="1CDATA-18-C-0053"/>
    <s v="40"/>
    <n v="-338325.4"/>
    <n v="-241661"/>
    <n v="-96664.400000000023"/>
    <n v="0.28571428571428575"/>
    <s v="-"/>
    <x v="0"/>
    <x v="0"/>
  </r>
  <r>
    <x v="20"/>
    <s v="Federal Civilian Team 1 - Smith"/>
    <s v="U.S. Postal Service"/>
    <x v="69"/>
    <s v="8430230"/>
    <s v="1CDATA-19-C-0044"/>
    <s v="04"/>
    <n v="7746.9"/>
    <n v="7408.8"/>
    <n v="338.09999999999945"/>
    <n v="4.3643263757115684E-2"/>
    <s v="3552168"/>
    <x v="0"/>
    <x v="0"/>
  </r>
  <r>
    <x v="20"/>
    <s v="Federal Civilian Team 1 - Smith"/>
    <s v="U.S. Postal Service"/>
    <x v="69"/>
    <s v="8430230"/>
    <s v="1CDATA-19-C-0044"/>
    <s v="04"/>
    <n v="0"/>
    <n v="0"/>
    <n v="0"/>
    <e v="#DIV/0!"/>
    <s v="3552168"/>
    <x v="0"/>
    <x v="0"/>
  </r>
  <r>
    <x v="20"/>
    <s v="Federal Civilian Team 1 - Smith"/>
    <s v="U.S. Postal Service"/>
    <x v="69"/>
    <s v="8430230"/>
    <s v="1CDATA-19-C-0044"/>
    <s v="04"/>
    <n v="21800.1"/>
    <n v="20757.16"/>
    <n v="1042.9399999999987"/>
    <n v="4.7841064949243298E-2"/>
    <s v="3552168"/>
    <x v="0"/>
    <x v="0"/>
  </r>
  <r>
    <x v="20"/>
    <s v="Federal Civilian Team 1 - Smith"/>
    <s v="U.S. Postal Service"/>
    <x v="69"/>
    <s v="8448820"/>
    <s v="1CDATA-19-C-0050"/>
    <s v="04"/>
    <n v="4900"/>
    <n v="4200"/>
    <n v="700"/>
    <n v="0.14285714285714285"/>
    <s v="3556564"/>
    <x v="0"/>
    <x v="0"/>
  </r>
  <r>
    <x v="20"/>
    <s v="Federal Civilian Team 1 - Smith"/>
    <s v="United States Postal Service"/>
    <x v="69"/>
    <s v="8489357"/>
    <s v="4900235-1"/>
    <s v="04"/>
    <n v="0"/>
    <n v="0"/>
    <n v="0"/>
    <e v="#DIV/0!"/>
    <s v="3566506"/>
    <x v="0"/>
    <x v="0"/>
  </r>
  <r>
    <x v="20"/>
    <s v="Federal Civilian Team 1 - Smith"/>
    <s v="United States Postal Service"/>
    <x v="69"/>
    <s v="8489357"/>
    <s v="4900235-1"/>
    <s v="04"/>
    <n v="6060.32"/>
    <n v="5194.5600000000004"/>
    <n v="865.75999999999931"/>
    <n v="0.14285714285714274"/>
    <s v="3566506"/>
    <x v="0"/>
    <x v="0"/>
  </r>
  <r>
    <x v="20"/>
    <s v="Federal Civilian Team 1 - Smith"/>
    <s v="United States Postal Service"/>
    <x v="69"/>
    <s v="8489356"/>
    <s v="4900235-2"/>
    <s v="04"/>
    <n v="0"/>
    <n v="0"/>
    <n v="0"/>
    <e v="#DIV/0!"/>
    <s v="3566503"/>
    <x v="0"/>
    <x v="0"/>
  </r>
  <r>
    <x v="20"/>
    <s v="Federal Civilian Team 1 - Smith"/>
    <s v="United States Postal Service"/>
    <x v="69"/>
    <s v="8489356"/>
    <s v="4900235-2"/>
    <s v="04"/>
    <n v="6060.32"/>
    <n v="5194.5600000000004"/>
    <n v="865.75999999999931"/>
    <n v="0.14285714285714274"/>
    <s v="3566503"/>
    <x v="0"/>
    <x v="0"/>
  </r>
  <r>
    <x v="20"/>
    <s v="Federal Civilian Team 1 - Vespa"/>
    <s v="National Transportation Safety Board"/>
    <x v="70"/>
    <s v="8501445"/>
    <s v="5002836"/>
    <s v="04"/>
    <n v="36"/>
    <n v="32.72"/>
    <n v="3.2800000000000011"/>
    <n v="9.1111111111111143E-2"/>
    <s v="3568919"/>
    <x v="0"/>
    <x v="0"/>
  </r>
  <r>
    <x v="20"/>
    <s v="Federal Civilian Team 1 - Vespa"/>
    <s v="National Transportation Safety Board"/>
    <x v="70"/>
    <s v="8501445"/>
    <s v="5002836"/>
    <s v="04"/>
    <n v="12.87"/>
    <n v="11.7"/>
    <n v="1.17"/>
    <n v="9.0909090909090912E-2"/>
    <s v="3568919"/>
    <x v="0"/>
    <x v="0"/>
  </r>
  <r>
    <x v="20"/>
    <s v="Federal Civilian Team 1 - Vespa"/>
    <s v="Lockheed Martin"/>
    <x v="70"/>
    <s v="8430223"/>
    <s v="4104120022"/>
    <s v="04"/>
    <n v="41400"/>
    <n v="36000"/>
    <n v="5400"/>
    <n v="0.13043478260869565"/>
    <s v="3552150"/>
    <x v="0"/>
    <x v="0"/>
  </r>
  <r>
    <x v="20"/>
    <s v="Federal Civilian Team 1 - Vespa"/>
    <s v="Peace Corps Headquarters"/>
    <x v="70"/>
    <s v="8431165"/>
    <s v="C-TG001886"/>
    <s v="04"/>
    <n v="0"/>
    <n v="0"/>
    <n v="0"/>
    <e v="#DIV/0!"/>
    <s v="3552363"/>
    <x v="0"/>
    <x v="0"/>
  </r>
  <r>
    <x v="20"/>
    <s v="Federal Civilian Team 1 - Vespa"/>
    <s v="Peace Corps Headquarters"/>
    <x v="70"/>
    <s v="8431165"/>
    <s v="C-TG001886"/>
    <s v="04"/>
    <n v="106019.42"/>
    <n v="90648.8"/>
    <n v="15370.619999999995"/>
    <n v="0.14497928775690336"/>
    <s v="3552363"/>
    <x v="0"/>
    <x v="0"/>
  </r>
  <r>
    <x v="20"/>
    <s v="Federal Civilian Team 1 - Vespa"/>
    <s v="Peace Corps Headquarters"/>
    <x v="70"/>
    <s v="8431165"/>
    <s v="C-TG001886"/>
    <s v="04"/>
    <n v="188373.6"/>
    <n v="184999.96"/>
    <n v="3373.640000000014"/>
    <n v="1.7909303639151206E-2"/>
    <s v="3552364"/>
    <x v="0"/>
    <x v="0"/>
  </r>
  <r>
    <x v="20"/>
    <s v="Federal Civilian Team 1 - Vespa"/>
    <s v="Peace Corps Headquarters"/>
    <x v="70"/>
    <s v="8431165"/>
    <s v="C-TG001886"/>
    <s v="04"/>
    <n v="47520"/>
    <n v="0"/>
    <n v="47520"/>
    <n v="1"/>
    <s v="3552364"/>
    <x v="0"/>
    <x v="0"/>
  </r>
  <r>
    <x v="20"/>
    <s v="Federal Civilian Team 1 - Vespa"/>
    <s v="Peace Corps Headquarters"/>
    <x v="70"/>
    <s v="8431165"/>
    <s v="C-TG001886"/>
    <s v="04"/>
    <n v="163538.4"/>
    <n v="194716.79999999999"/>
    <n v="-31178.399999999994"/>
    <n v="-0.1906488017493139"/>
    <s v="3552364"/>
    <x v="0"/>
    <x v="0"/>
  </r>
  <r>
    <x v="20"/>
    <s v="Federal Civilian Team 2 - Heuer"/>
    <s v="U.S. Department of Agriculture"/>
    <x v="63"/>
    <s v="8462278"/>
    <s v="4938783"/>
    <s v="04"/>
    <n v="0"/>
    <n v="0"/>
    <n v="0"/>
    <e v="#DIV/0!"/>
    <s v="3559428"/>
    <x v="0"/>
    <x v="0"/>
  </r>
  <r>
    <x v="20"/>
    <s v="Federal Civilian Team 2 - Heuer"/>
    <s v="U.S. Department of Agriculture"/>
    <x v="63"/>
    <s v="8462278"/>
    <s v="4938783"/>
    <s v="04"/>
    <n v="6064.25"/>
    <n v="5116.25"/>
    <n v="948"/>
    <n v="0.1563260089870965"/>
    <s v="3559428"/>
    <x v="0"/>
    <x v="0"/>
  </r>
  <r>
    <x v="20"/>
    <s v="Federal Civilian Team 2 - Heuer"/>
    <s v="U.S. Department of Agriculture"/>
    <x v="63"/>
    <s v="8478370"/>
    <s v="4965428"/>
    <s v="04"/>
    <n v="0"/>
    <n v="0"/>
    <n v="0"/>
    <e v="#DIV/0!"/>
    <s v="3563319"/>
    <x v="0"/>
    <x v="0"/>
  </r>
  <r>
    <x v="20"/>
    <s v="Federal Civilian Team 2 - Heuer"/>
    <s v="U.S. Department of Agriculture"/>
    <x v="63"/>
    <s v="8478370"/>
    <s v="4965428"/>
    <s v="04"/>
    <n v="7110.75"/>
    <n v="5116.25"/>
    <n v="1994.5"/>
    <n v="0.280490806173751"/>
    <s v="3563319"/>
    <x v="0"/>
    <x v="0"/>
  </r>
  <r>
    <x v="20"/>
    <s v="Federal Civilian Team 2 - Heuer"/>
    <s v="U.S. Department of Agriculture"/>
    <x v="63"/>
    <s v="8503815"/>
    <s v="12639519F0771"/>
    <s v="04"/>
    <n v="0"/>
    <n v="0"/>
    <n v="0"/>
    <e v="#DIV/0!"/>
    <s v="3570673"/>
    <x v="0"/>
    <x v="0"/>
  </r>
  <r>
    <x v="20"/>
    <s v="Federal Civilian Team 2 - Heuer"/>
    <s v="U.S. Department of Agriculture"/>
    <x v="63"/>
    <s v="8503815"/>
    <s v="12639519F0771"/>
    <s v="04"/>
    <n v="28859.62"/>
    <n v="26608.78"/>
    <n v="2250.84"/>
    <n v="7.7992710922735645E-2"/>
    <s v="3570673"/>
    <x v="0"/>
    <x v="0"/>
  </r>
  <r>
    <x v="20"/>
    <s v="Federal Civilian Team 2 - Heuer"/>
    <s v="U.S. Department of Agriculture"/>
    <x v="63"/>
    <s v="8510448"/>
    <s v="39977P"/>
    <s v="40"/>
    <n v="0"/>
    <n v="0.01"/>
    <n v="-0.01"/>
    <e v="#DIV/0!"/>
    <s v="3572401"/>
    <x v="0"/>
    <x v="0"/>
  </r>
  <r>
    <x v="20"/>
    <s v="Federal Civilian Team 2 - Heuer"/>
    <s v="U.S. Department of Agriculture"/>
    <x v="63"/>
    <s v="8498893"/>
    <s v="A19-004703"/>
    <s v="40"/>
    <n v="6524.5"/>
    <n v="4781.25"/>
    <n v="1743.25"/>
    <n v="0.26718522492144992"/>
    <s v="3568602"/>
    <x v="0"/>
    <x v="0"/>
  </r>
  <r>
    <x v="20"/>
    <s v="Federal Civilian Team 2 - Heuer"/>
    <s v="U.S. Department of Agriculture"/>
    <x v="63"/>
    <s v="8498893"/>
    <s v="A19-004703"/>
    <s v="40"/>
    <n v="28853"/>
    <n v="21144"/>
    <n v="7709"/>
    <n v="0.26718192215714137"/>
    <s v="3568602"/>
    <x v="0"/>
    <x v="0"/>
  </r>
  <r>
    <x v="22"/>
    <s v="Federal DoD Health - Mate"/>
    <s v="Defense Health Agency (DHA)"/>
    <x v="71"/>
    <s v="8488697"/>
    <s v="194222"/>
    <s v="04"/>
    <n v="436324.8"/>
    <n v="423252.16"/>
    <n v="13072.640000000014"/>
    <n v="2.9960799844519527E-2"/>
    <s v="3566957"/>
    <x v="0"/>
    <x v="0"/>
  </r>
  <r>
    <x v="22"/>
    <s v="Federal DoD Health - Mate"/>
    <s v="METC"/>
    <x v="71"/>
    <s v="8513972"/>
    <s v="4910233"/>
    <s v="04"/>
    <n v="10470.719999999999"/>
    <n v="9972.18"/>
    <n v="498.53999999999905"/>
    <n v="4.7612771614559367E-2"/>
    <s v="3573974"/>
    <x v="0"/>
    <x v="0"/>
  </r>
  <r>
    <x v="22"/>
    <s v="Federal Healthcare HHS - Swann"/>
    <s v="Leidos"/>
    <x v="72"/>
    <s v="8496601"/>
    <s v="1919887"/>
    <s v="04"/>
    <n v="840213"/>
    <n v="763830"/>
    <n v="76383"/>
    <n v="9.0909090909090912E-2"/>
    <s v="3568119"/>
    <x v="0"/>
    <x v="0"/>
  </r>
  <r>
    <x v="22"/>
    <s v="Federal Healthcare HHS - Swann"/>
    <s v="Leidos"/>
    <x v="72"/>
    <s v="8496652"/>
    <s v="1921731"/>
    <s v="04"/>
    <n v="12257.84"/>
    <n v="11564"/>
    <n v="693.84000000000015"/>
    <n v="5.6603773584905669E-2"/>
    <s v="3568130"/>
    <x v="0"/>
    <x v="0"/>
  </r>
  <r>
    <x v="23"/>
    <s v="Federal Intel  - Palliser"/>
    <s v="CACI Inc. - Federal"/>
    <x v="73"/>
    <s v="8505763"/>
    <s v="P000024795"/>
    <s v="04"/>
    <n v="1887678.56"/>
    <n v="1808364.59"/>
    <n v="79313.969999999972"/>
    <n v="4.2016671524838407E-2"/>
    <s v="3571825"/>
    <x v="0"/>
    <x v="0"/>
  </r>
  <r>
    <x v="23"/>
    <s v="Federal Intel  - Palliser"/>
    <s v="CACI Inc. - Federal"/>
    <x v="73"/>
    <s v="8510726"/>
    <s v="P000024795"/>
    <s v="04"/>
    <n v="329047.49"/>
    <n v="308537.88"/>
    <n v="20509.609999999986"/>
    <n v="6.2330242968879616E-2"/>
    <s v="3572362"/>
    <x v="0"/>
    <x v="0"/>
  </r>
  <r>
    <x v="23"/>
    <s v="Federal Intel  - Palliser"/>
    <s v="CACI Inc. - Federal"/>
    <x v="73"/>
    <s v="8510726"/>
    <s v="P000024795"/>
    <s v="04"/>
    <n v="0"/>
    <n v="0"/>
    <n v="0"/>
    <e v="#DIV/0!"/>
    <s v="3572362"/>
    <x v="0"/>
    <x v="0"/>
  </r>
  <r>
    <x v="23"/>
    <s v="Federal Intel  - Palliser"/>
    <s v="NGA"/>
    <x v="73"/>
    <s v="8491038"/>
    <s v="PC10955"/>
    <s v="04"/>
    <n v="89.32"/>
    <n v="73.92"/>
    <n v="15.399999999999991"/>
    <n v="0.1724137931034482"/>
    <s v="3566765"/>
    <x v="0"/>
    <x v="0"/>
  </r>
  <r>
    <x v="23"/>
    <s v="Federal Intel  - Palliser"/>
    <s v="NGA"/>
    <x v="73"/>
    <s v="8491038"/>
    <s v="PC10955"/>
    <s v="04"/>
    <n v="11.6"/>
    <n v="9.6"/>
    <n v="2"/>
    <n v="0.17241379310344829"/>
    <s v="3566765"/>
    <x v="0"/>
    <x v="0"/>
  </r>
  <r>
    <x v="23"/>
    <s v="Federal Intel  - Palliser"/>
    <s v="NGA"/>
    <x v="73"/>
    <s v="8503032"/>
    <s v="PC11050"/>
    <s v="04"/>
    <n v="1194.8"/>
    <n v="1030"/>
    <n v="164.79999999999995"/>
    <n v="0.13793103448275859"/>
    <s v="3569569"/>
    <x v="0"/>
    <x v="0"/>
  </r>
  <r>
    <x v="23"/>
    <s v="Federal Intel  - Palliser"/>
    <s v="NGA"/>
    <x v="73"/>
    <s v="8503035"/>
    <s v="PC11054"/>
    <s v="04"/>
    <n v="2688.3"/>
    <n v="2317.5"/>
    <n v="370.80000000000018"/>
    <n v="0.13793103448275867"/>
    <s v="3569561"/>
    <x v="0"/>
    <x v="0"/>
  </r>
  <r>
    <x v="23"/>
    <s v="Federal Intel - Aerospace"/>
    <s v="The Aerospace Corporation"/>
    <x v="74"/>
    <s v="8512294"/>
    <s v="5010779"/>
    <s v="04"/>
    <n v="0"/>
    <n v="0"/>
    <n v="0"/>
    <e v="#DIV/0!"/>
    <s v="3573430"/>
    <x v="0"/>
    <x v="0"/>
  </r>
  <r>
    <x v="23"/>
    <s v="Federal Intel - Aerospace"/>
    <s v="The Aerospace Corporation"/>
    <x v="74"/>
    <s v="8464537"/>
    <s v="4500253489"/>
    <s v="04"/>
    <n v="9840.93"/>
    <n v="9197.1"/>
    <n v="643.82999999999993"/>
    <n v="6.5423694711780278E-2"/>
    <s v="3559770"/>
    <x v="0"/>
    <x v="0"/>
  </r>
  <r>
    <x v="23"/>
    <s v="Federal Intel - Aerospace"/>
    <s v="The Aerospace Corporation"/>
    <x v="74"/>
    <s v="8464537"/>
    <s v="4500253489"/>
    <s v="04"/>
    <n v="235.95"/>
    <n v="220.5"/>
    <n v="15.449999999999989"/>
    <n v="6.5479974570883615E-2"/>
    <s v="3559770"/>
    <x v="0"/>
    <x v="0"/>
  </r>
  <r>
    <x v="23"/>
    <s v="Federal Intel - Aerospace"/>
    <s v="The Aerospace Corporation"/>
    <x v="74"/>
    <s v="8505315"/>
    <s v="4500254002"/>
    <s v="04"/>
    <n v="6762"/>
    <n v="6000"/>
    <n v="762"/>
    <n v="0.1126885536823425"/>
    <s v="3571027"/>
    <x v="0"/>
    <x v="0"/>
  </r>
  <r>
    <x v="23"/>
    <s v="Federal Intel - Aerospace"/>
    <s v="The Aerospace Corporation"/>
    <x v="74"/>
    <s v="8358451"/>
    <s v="5500007515"/>
    <s v="04"/>
    <n v="60939.9"/>
    <n v="51798.92"/>
    <n v="9140.9800000000032"/>
    <n v="0.14999991795194942"/>
    <s v="3525039"/>
    <x v="0"/>
    <x v="0"/>
  </r>
  <r>
    <x v="23"/>
    <s v="Federal Intel - Aerospace"/>
    <s v="The Aerospace Corporation"/>
    <x v="74"/>
    <s v="8467393"/>
    <s v="5500007545"/>
    <s v="04"/>
    <n v="2182.7600000000002"/>
    <n v="2108.36"/>
    <n v="74.400000000000091"/>
    <n v="3.4085286517986438E-2"/>
    <s v="3560375"/>
    <x v="0"/>
    <x v="0"/>
  </r>
  <r>
    <x v="23"/>
    <s v="Federal Intel - Davis Cloud Broker"/>
    <s v="Red Hat, Inc."/>
    <x v="75"/>
    <s v="WWTCLOUDBROKER1"/>
    <s v="1010074966"/>
    <s v="N/A"/>
    <n v="759.48"/>
    <n v="0"/>
    <n v="759.48"/>
    <n v="1"/>
    <s v="-"/>
    <x v="0"/>
    <x v="0"/>
  </r>
  <r>
    <x v="23"/>
    <s v="Federal Intel - Dinga"/>
    <s v="Tenica"/>
    <x v="76"/>
    <s v="8491911"/>
    <s v="4981849"/>
    <s v="04"/>
    <n v="3416"/>
    <n v="3201.6"/>
    <n v="214.40000000000009"/>
    <n v="6.2763466042154589E-2"/>
    <s v="3567085"/>
    <x v="0"/>
    <x v="0"/>
  </r>
  <r>
    <x v="23"/>
    <s v="Federal Intel - Dinga"/>
    <s v="Tenica"/>
    <x v="76"/>
    <s v="8491911"/>
    <s v="4981849"/>
    <s v="04"/>
    <n v="927.76"/>
    <n v="790.16"/>
    <n v="137.60000000000002"/>
    <n v="0.14831421919461932"/>
    <s v="3567101"/>
    <x v="0"/>
    <x v="0"/>
  </r>
  <r>
    <x v="23"/>
    <s v="Federal Intel - Dinga"/>
    <s v="Tenica"/>
    <x v="76"/>
    <s v="8491911"/>
    <s v="4981849"/>
    <s v="04"/>
    <n v="375"/>
    <n v="315"/>
    <n v="60"/>
    <n v="0.16"/>
    <s v="3567101"/>
    <x v="0"/>
    <x v="0"/>
  </r>
  <r>
    <x v="23"/>
    <s v="Federal Intel - Dinga"/>
    <s v="Lockheed Martin"/>
    <x v="76"/>
    <s v="8505122"/>
    <s v="4104161743"/>
    <s v="04"/>
    <n v="0"/>
    <n v="0"/>
    <n v="0"/>
    <e v="#DIV/0!"/>
    <s v="3570973"/>
    <x v="0"/>
    <x v="0"/>
  </r>
  <r>
    <x v="23"/>
    <s v="Federal Intel - Dinga"/>
    <s v="Lockheed Martin"/>
    <x v="76"/>
    <s v="8505122"/>
    <s v="4104161743"/>
    <s v="04"/>
    <n v="1843.52"/>
    <n v="1725.47"/>
    <n v="118.04999999999995"/>
    <n v="6.4035106752299925E-2"/>
    <s v="3570973"/>
    <x v="0"/>
    <x v="0"/>
  </r>
  <r>
    <x v="23"/>
    <s v="Federal Intel - Dinga"/>
    <s v="Zeta Associates Incorporated"/>
    <x v="76"/>
    <s v="8475355"/>
    <s v="19-0790"/>
    <s v="04"/>
    <n v="7859.67"/>
    <n v="7210.21"/>
    <n v="649.46"/>
    <n v="8.2631968008834975E-2"/>
    <s v="3562725"/>
    <x v="0"/>
    <x v="0"/>
  </r>
  <r>
    <x v="23"/>
    <s v="Federal Intel - Dinga"/>
    <s v="Zeta Associates Incorporated"/>
    <x v="76"/>
    <s v="8475355"/>
    <s v="19-0790"/>
    <s v="04"/>
    <n v="0"/>
    <n v="0"/>
    <n v="0"/>
    <e v="#DIV/0!"/>
    <s v="3562725"/>
    <x v="0"/>
    <x v="0"/>
  </r>
  <r>
    <x v="23"/>
    <s v="Federal Intel - Dinga"/>
    <s v="Zeta Associates Incorporated"/>
    <x v="76"/>
    <s v="8479714"/>
    <s v="19-0917"/>
    <s v="04"/>
    <n v="29879.8"/>
    <n v="27400.04"/>
    <n v="2479.7599999999984"/>
    <n v="8.2991184679950952E-2"/>
    <s v="3564532"/>
    <x v="0"/>
    <x v="0"/>
  </r>
  <r>
    <x v="23"/>
    <s v="Federal Intel - Dinga"/>
    <s v="Zeta Associates Incorporated"/>
    <x v="76"/>
    <s v="8479714"/>
    <s v="19-0917"/>
    <s v="04"/>
    <n v="0"/>
    <n v="0"/>
    <n v="0"/>
    <e v="#DIV/0!"/>
    <s v="3564532"/>
    <x v="0"/>
    <x v="0"/>
  </r>
  <r>
    <x v="23"/>
    <s v="Federal Intel - Dinga"/>
    <s v="Zeta Associates Incorporated"/>
    <x v="76"/>
    <s v="8505172"/>
    <s v="19-0978"/>
    <s v="04"/>
    <n v="0"/>
    <n v="0"/>
    <n v="0"/>
    <e v="#DIV/0!"/>
    <s v="3570975"/>
    <x v="0"/>
    <x v="0"/>
  </r>
  <r>
    <x v="23"/>
    <s v="Federal Intel - Dinga"/>
    <s v="Zeta Associates Incorporated"/>
    <x v="76"/>
    <s v="8505172"/>
    <s v="19-0978"/>
    <s v="04"/>
    <n v="26789.96"/>
    <n v="23586"/>
    <n v="3203.9599999999991"/>
    <n v="0.11959554997469199"/>
    <s v="3570975"/>
    <x v="0"/>
    <x v="0"/>
  </r>
  <r>
    <x v="23"/>
    <s v="Federal Intel - Dinga"/>
    <s v="SAF-FA"/>
    <x v="76"/>
    <s v="8510663"/>
    <s v="IC-211087"/>
    <s v="04"/>
    <n v="2060"/>
    <n v="1730.4"/>
    <n v="329.59999999999991"/>
    <n v="0.15999999999999995"/>
    <s v="3574323"/>
    <x v="0"/>
    <x v="0"/>
  </r>
  <r>
    <x v="23"/>
    <s v="Federal Intel - Franko"/>
    <s v="Vulnerability Research Labs, LLC"/>
    <x v="77"/>
    <s v="1832082"/>
    <s v="187"/>
    <s v="04"/>
    <n v="-1269.6199999999999"/>
    <n v="-1154.2"/>
    <n v="-115.41999999999985"/>
    <n v="9.0909090909090801E-2"/>
    <s v="-"/>
    <x v="0"/>
    <x v="0"/>
  </r>
  <r>
    <x v="23"/>
    <s v="Federal Intel - Franko"/>
    <s v="Lockheed Martin"/>
    <x v="77"/>
    <s v="8459113"/>
    <s v="4104136876"/>
    <s v="04"/>
    <n v="1523.6"/>
    <n v="1360.4"/>
    <n v="163.19999999999982"/>
    <n v="0.10711472827513772"/>
    <s v="3558472"/>
    <x v="0"/>
    <x v="0"/>
  </r>
  <r>
    <x v="23"/>
    <s v="Federal Intel - Franko"/>
    <s v="Lockheed Martin"/>
    <x v="77"/>
    <s v="8459375"/>
    <s v="4104137816"/>
    <s v="04"/>
    <n v="1100.4000000000001"/>
    <n v="1000.35"/>
    <n v="100.05000000000007"/>
    <n v="9.0921483097055666E-2"/>
    <s v="3558549"/>
    <x v="0"/>
    <x v="0"/>
  </r>
  <r>
    <x v="23"/>
    <s v="Federal Intel - Franko"/>
    <s v="Lockheed Martin"/>
    <x v="77"/>
    <s v="8479720"/>
    <s v="4104150281"/>
    <s v="04"/>
    <n v="5906.43"/>
    <n v="5368.47"/>
    <n v="537.96"/>
    <n v="9.1080398819591527E-2"/>
    <s v="3564540"/>
    <x v="0"/>
    <x v="0"/>
  </r>
  <r>
    <x v="23"/>
    <s v="Federal Intel - Franko"/>
    <s v="General Dynamics Information Tech"/>
    <x v="77"/>
    <s v="8499097"/>
    <s v="51ESM1102175"/>
    <s v="04"/>
    <n v="2956.92"/>
    <n v="2737.88"/>
    <n v="219.03999999999996"/>
    <n v="7.407708020507825E-2"/>
    <s v="3568507"/>
    <x v="0"/>
    <x v="0"/>
  </r>
  <r>
    <x v="23"/>
    <s v="Federal Intel - Franko"/>
    <s v="ManTech International Corp"/>
    <x v="77"/>
    <s v="8498437"/>
    <s v="MASI0-MAT0016238"/>
    <s v="04"/>
    <n v="6177.6"/>
    <n v="5616"/>
    <n v="561.60000000000036"/>
    <n v="9.0909090909090967E-2"/>
    <s v="3568388"/>
    <x v="0"/>
    <x v="0"/>
  </r>
  <r>
    <x v="23"/>
    <s v="Federal Intel - Pettit"/>
    <s v="ManTech International Corp"/>
    <x v="78"/>
    <s v="8446531"/>
    <s v="MASI0-MAT0014809"/>
    <s v="40"/>
    <n v="5829.6"/>
    <n v="5552"/>
    <n v="277.60000000000036"/>
    <n v="4.7619047619047679E-2"/>
    <s v="3556155"/>
    <x v="0"/>
    <x v="0"/>
  </r>
  <r>
    <x v="16"/>
    <s v="Federal SOF - King"/>
    <s v="USSOCOM SOFSA"/>
    <x v="79"/>
    <s v="8381960"/>
    <s v="C-JDW000746"/>
    <s v="04"/>
    <n v="49100.26"/>
    <n v="46515.96"/>
    <n v="2584.3000000000029"/>
    <n v="5.2633122512996934E-2"/>
    <s v="3534414"/>
    <x v="0"/>
    <x v="0"/>
  </r>
  <r>
    <x v="16"/>
    <s v="Federal SOF - King"/>
    <s v="USSOCOM SOFSA"/>
    <x v="79"/>
    <s v="WWTINCSAAS263"/>
    <s v="C-JDW000746"/>
    <s v="N/A"/>
    <n v="22224"/>
    <n v="19668"/>
    <n v="2556"/>
    <n v="0.11501079913606911"/>
    <s v="-"/>
    <x v="0"/>
    <x v="0"/>
  </r>
  <r>
    <x v="16"/>
    <s v="Federal SOF - King"/>
    <s v="Lockheed Martin"/>
    <x v="79"/>
    <s v="8514483"/>
    <s v="PO0047783"/>
    <s v="04"/>
    <n v="2650.5"/>
    <n v="2325"/>
    <n v="325.5"/>
    <n v="0.12280701754385964"/>
    <s v="3574146"/>
    <x v="0"/>
    <x v="0"/>
  </r>
  <r>
    <x v="16"/>
    <s v="Federal SOF - King"/>
    <s v="DOD CRP-01"/>
    <x v="79"/>
    <s v="7907892"/>
    <s v="PO-9569"/>
    <s v="04"/>
    <n v="42525"/>
    <n v="40500"/>
    <n v="2025"/>
    <n v="4.7619047619047616E-2"/>
    <s v="3358808"/>
    <x v="0"/>
    <x v="0"/>
  </r>
  <r>
    <x v="16"/>
    <s v="Federal SOF - Mong"/>
    <s v="Special Operations Command (SOCOM)"/>
    <x v="80"/>
    <s v="8481050"/>
    <s v="4972781"/>
    <s v="04"/>
    <n v="2388.65"/>
    <n v="2171.5"/>
    <n v="217.15000000000009"/>
    <n v="9.0909090909090939E-2"/>
    <s v="3564707"/>
    <x v="0"/>
    <x v="0"/>
  </r>
  <r>
    <x v="16"/>
    <s v="Federal SOF - Mong"/>
    <s v="SOCCENT"/>
    <x v="80"/>
    <s v="8488907"/>
    <s v="4977444"/>
    <s v="04"/>
    <n v="995"/>
    <n v="955.2"/>
    <n v="39.799999999999955"/>
    <n v="3.9999999999999952E-2"/>
    <s v="3566364"/>
    <x v="0"/>
    <x v="0"/>
  </r>
  <r>
    <x v="16"/>
    <s v="Federal SOF - Mong"/>
    <s v="SOCCENT"/>
    <x v="80"/>
    <s v="8488907"/>
    <s v="4977444"/>
    <s v="04"/>
    <n v="0"/>
    <n v="0"/>
    <n v="0"/>
    <e v="#DIV/0!"/>
    <s v="3566364"/>
    <x v="0"/>
    <x v="0"/>
  </r>
  <r>
    <x v="16"/>
    <s v="Federal SOF - Mong"/>
    <s v="SOCCENT"/>
    <x v="80"/>
    <s v="8488907"/>
    <s v="4977444"/>
    <s v="04"/>
    <n v="521.22"/>
    <n v="511.3"/>
    <n v="9.9200000000000159"/>
    <n v="1.9032270442423574E-2"/>
    <s v="3566364"/>
    <x v="0"/>
    <x v="0"/>
  </r>
  <r>
    <x v="16"/>
    <s v="Federal SOF - Mong"/>
    <s v="Special Operations Command (SOCOM)"/>
    <x v="80"/>
    <s v="8482797"/>
    <s v="4985545"/>
    <s v="04"/>
    <n v="2079.35"/>
    <n v="2039.45"/>
    <n v="39.899999999999864"/>
    <n v="1.9188688772933785E-2"/>
    <s v="3565152"/>
    <x v="0"/>
    <x v="0"/>
  </r>
  <r>
    <x v="16"/>
    <s v="Federal SOF - Mong"/>
    <s v="Special Operations Command (SOCOM)"/>
    <x v="80"/>
    <s v="8482797"/>
    <s v="4985545"/>
    <s v="04"/>
    <n v="0"/>
    <n v="0"/>
    <n v="0"/>
    <e v="#DIV/0!"/>
    <s v="3565152"/>
    <x v="0"/>
    <x v="0"/>
  </r>
  <r>
    <x v="16"/>
    <s v="Federal SOF - Mong"/>
    <s v="Naval Information Warfare Center"/>
    <x v="80"/>
    <s v="8514176"/>
    <s v="4521625106"/>
    <s v="04"/>
    <n v="237"/>
    <n v="229.1"/>
    <n v="7.9000000000000057"/>
    <n v="3.3333333333333361E-2"/>
    <s v="3574024"/>
    <x v="0"/>
    <x v="0"/>
  </r>
  <r>
    <x v="16"/>
    <s v="Federal SOF - Mong"/>
    <s v="Cannon Air Force Base"/>
    <x v="80"/>
    <s v="8512330"/>
    <s v="CC370775"/>
    <s v="04"/>
    <n v="0"/>
    <n v="0"/>
    <n v="0"/>
    <e v="#DIV/0!"/>
    <s v="3573459"/>
    <x v="0"/>
    <x v="0"/>
  </r>
  <r>
    <x v="16"/>
    <s v="Federal SOF - Mong"/>
    <s v="Cannon Air Force Base"/>
    <x v="80"/>
    <s v="8512330"/>
    <s v="CC370775"/>
    <s v="04"/>
    <n v="10583.29"/>
    <n v="10184.18"/>
    <n v="399.11000000000058"/>
    <n v="3.7711335510980097E-2"/>
    <s v="3573459"/>
    <x v="0"/>
    <x v="0"/>
  </r>
  <r>
    <x v="16"/>
    <s v="Federal SOF - Mong"/>
    <s v="Cannon Air Force Base"/>
    <x v="80"/>
    <s v="8512330"/>
    <s v="CC370775"/>
    <s v="04"/>
    <n v="0"/>
    <n v="0"/>
    <n v="0"/>
    <e v="#DIV/0!"/>
    <s v="3573459"/>
    <x v="0"/>
    <x v="0"/>
  </r>
  <r>
    <x v="16"/>
    <s v="Federal SOF - Mong"/>
    <s v="Cannon Air Force Base"/>
    <x v="80"/>
    <s v="8512330"/>
    <s v="CC370775"/>
    <s v="04"/>
    <n v="4205.8599999999997"/>
    <n v="4053.62"/>
    <n v="152.23999999999978"/>
    <n v="3.6197115453200958E-2"/>
    <s v="3573459"/>
    <x v="0"/>
    <x v="0"/>
  </r>
  <r>
    <x v="16"/>
    <s v="Federal SOF - Mong"/>
    <s v="USSOCOM SOFSA"/>
    <x v="80"/>
    <s v="8237299"/>
    <s v="PO0044357"/>
    <s v="04"/>
    <n v="19814.52"/>
    <n v="18042.5"/>
    <n v="1772.0200000000004"/>
    <n v="8.9430377319258833E-2"/>
    <s v="3490020"/>
    <x v="0"/>
    <x v="0"/>
  </r>
  <r>
    <x v="16"/>
    <s v="Federal SOF - Mong"/>
    <s v="SOCCENT"/>
    <x v="80"/>
    <s v="8492219"/>
    <s v="PO0047513"/>
    <s v="04"/>
    <n v="0"/>
    <n v="0"/>
    <n v="0"/>
    <e v="#DIV/0!"/>
    <s v="3567178"/>
    <x v="0"/>
    <x v="0"/>
  </r>
  <r>
    <x v="16"/>
    <s v="Federal SOF - Mong"/>
    <s v="SOCCENT"/>
    <x v="80"/>
    <s v="8492219"/>
    <s v="PO0047513"/>
    <s v="04"/>
    <n v="73049.600000000006"/>
    <n v="65882.2"/>
    <n v="7167.4000000000087"/>
    <n v="9.8116895917294666E-2"/>
    <s v="3567178"/>
    <x v="0"/>
    <x v="0"/>
  </r>
  <r>
    <x v="16"/>
    <s v="Federal SOF - Mong"/>
    <s v="SOCCENT"/>
    <x v="80"/>
    <s v="8492219"/>
    <s v="PO0047513"/>
    <s v="04"/>
    <n v="0"/>
    <n v="0"/>
    <n v="0"/>
    <e v="#DIV/0!"/>
    <s v="3567178"/>
    <x v="0"/>
    <x v="0"/>
  </r>
  <r>
    <x v="16"/>
    <s v="Federal SOF - Mong"/>
    <s v="SOCCENT"/>
    <x v="80"/>
    <s v="8492219"/>
    <s v="PO0047513"/>
    <s v="04"/>
    <n v="201567.56"/>
    <n v="182541.22"/>
    <n v="19026.339999999997"/>
    <n v="9.4391875359308791E-2"/>
    <s v="3567178"/>
    <x v="0"/>
    <x v="0"/>
  </r>
  <r>
    <x v="16"/>
    <s v="Federal SOF - Mong"/>
    <s v="World Wide Technology"/>
    <x v="80"/>
    <s v="8492219"/>
    <s v="PO0047513"/>
    <s v="04"/>
    <n v="0"/>
    <n v="89.32"/>
    <n v="-89.32"/>
    <e v="#DIV/0!"/>
    <s v="3567194"/>
    <x v="0"/>
    <x v="0"/>
  </r>
  <r>
    <x v="16"/>
    <s v="Federal SOF - Mong"/>
    <s v="Special Operations Command (SOCOM)"/>
    <x v="80"/>
    <s v="8504250"/>
    <s v="PO0047618"/>
    <s v="04"/>
    <n v="3014.9"/>
    <n v="2702.5"/>
    <n v="312.40000000000009"/>
    <n v="0.1036186938206906"/>
    <s v="3570793"/>
    <x v="0"/>
    <x v="0"/>
  </r>
  <r>
    <x v="16"/>
    <s v="Federal SOF - Mong"/>
    <s v="Naval Air Warfare Center - Aircraft Division"/>
    <x v="80"/>
    <s v="8509194"/>
    <s v="PO0047718"/>
    <s v="04"/>
    <n v="4536"/>
    <n v="3762.54"/>
    <n v="773.46"/>
    <n v="0.17051587301587304"/>
    <s v="3571958"/>
    <x v="0"/>
    <x v="0"/>
  </r>
  <r>
    <x v="16"/>
    <s v="Federal SOF - Mong"/>
    <s v="Naval Air Warfare Center - Aircraft Division"/>
    <x v="80"/>
    <s v="8509194"/>
    <s v="PO0047718"/>
    <s v="04"/>
    <n v="17043.39"/>
    <n v="16743.38"/>
    <n v="300.0099999999984"/>
    <n v="1.7602718707956481E-2"/>
    <s v="3571960"/>
    <x v="0"/>
    <x v="0"/>
  </r>
  <r>
    <x v="16"/>
    <s v="Federal SOF - Mong"/>
    <s v="Naval Air Warfare Center - Aircraft Division"/>
    <x v="80"/>
    <s v="8509194"/>
    <s v="PO0047718"/>
    <s v="04"/>
    <n v="15419.16"/>
    <n v="14017.44"/>
    <n v="1401.7199999999993"/>
    <n v="9.0907675904523935E-2"/>
    <s v="3571968"/>
    <x v="0"/>
    <x v="0"/>
  </r>
  <r>
    <x v="16"/>
    <s v="Federal SOF - Pollock"/>
    <s v="General Dynamics Information Tech"/>
    <x v="81"/>
    <s v="8508247"/>
    <s v="07ESM1102251"/>
    <s v="04"/>
    <n v="5485.44"/>
    <n v="5533.2"/>
    <n v="-47.760000000000218"/>
    <n v="-8.7066853342667536E-3"/>
    <s v="3571688"/>
    <x v="0"/>
    <x v="0"/>
  </r>
  <r>
    <x v="16"/>
    <s v="Federal SOF - Pollock"/>
    <s v="General Dynamics Information Tech"/>
    <x v="81"/>
    <s v="8504280"/>
    <s v="07ESM1102320"/>
    <s v="04"/>
    <n v="36434.400000000001"/>
    <n v="31960"/>
    <n v="4474.4000000000015"/>
    <n v="0.12280701754385968"/>
    <s v="3570803"/>
    <x v="0"/>
    <x v="0"/>
  </r>
  <r>
    <x v="16"/>
    <s v="Federal SOF - Pollock"/>
    <s v="General Dynamics Information Tech"/>
    <x v="81"/>
    <s v="8504280"/>
    <s v="07ESM1102320"/>
    <s v="04"/>
    <n v="218238.8"/>
    <n v="192760.8"/>
    <n v="25478"/>
    <n v="0.11674367710966153"/>
    <s v="3570803"/>
    <x v="0"/>
    <x v="0"/>
  </r>
  <r>
    <x v="16"/>
    <s v="Federal SOF - Pollock"/>
    <s v="General Dynamics Information Tech"/>
    <x v="81"/>
    <s v="8504280"/>
    <s v="07ESM1102320"/>
    <s v="04"/>
    <n v="16324.8"/>
    <n v="14320"/>
    <n v="2004.7999999999993"/>
    <n v="0.12280701754385961"/>
    <s v="3570803"/>
    <x v="0"/>
    <x v="0"/>
  </r>
  <r>
    <x v="16"/>
    <s v="Federal SOF - Pollock"/>
    <s v="General Dynamics Information Tech"/>
    <x v="81"/>
    <s v="8504283"/>
    <s v="07ESM1102426"/>
    <s v="04"/>
    <n v="2412"/>
    <n v="2412"/>
    <n v="0"/>
    <n v="0"/>
    <s v="3570808"/>
    <x v="0"/>
    <x v="0"/>
  </r>
  <r>
    <x v="16"/>
    <s v="Federal SOF - Pollock"/>
    <s v="General Dynamics Information Tech"/>
    <x v="81"/>
    <s v="8504283"/>
    <s v="07ESM1102426"/>
    <s v="04"/>
    <n v="6014.72"/>
    <n v="5364.48"/>
    <n v="650.24000000000069"/>
    <n v="0.10810810810810823"/>
    <s v="3570808"/>
    <x v="0"/>
    <x v="0"/>
  </r>
  <r>
    <x v="16"/>
    <s v="Federal SOF - Pollock"/>
    <s v="General Dynamics Information Tech"/>
    <x v="81"/>
    <s v="8504283"/>
    <s v="07ESM1102426"/>
    <s v="04"/>
    <n v="0"/>
    <n v="0"/>
    <n v="0"/>
    <e v="#DIV/0!"/>
    <s v="3570808"/>
    <x v="0"/>
    <x v="0"/>
  </r>
  <r>
    <x v="16"/>
    <s v="Federal SOF - Pollock"/>
    <s v="General Dynamics Information Tech"/>
    <x v="81"/>
    <s v="8504283"/>
    <s v="07ESM1102426"/>
    <s v="04"/>
    <n v="52383"/>
    <n v="45950"/>
    <n v="6433"/>
    <n v="0.12280701754385964"/>
    <s v="3570808"/>
    <x v="0"/>
    <x v="0"/>
  </r>
  <r>
    <x v="16"/>
    <s v="Federal SOF - Pollock"/>
    <s v="NETCOM/TAC-Europe"/>
    <x v="81"/>
    <s v="8461888"/>
    <s v="W91RUS19F0188"/>
    <s v="40"/>
    <n v="464315.72"/>
    <n v="455211.52000000002"/>
    <n v="9104.1999999999534"/>
    <n v="1.9607778948341346E-2"/>
    <s v="3559322"/>
    <x v="0"/>
    <x v="0"/>
  </r>
  <r>
    <x v="16"/>
    <s v="Federal SOF - Pollock"/>
    <s v="NETCOM/TAC-Europe"/>
    <x v="81"/>
    <s v="8461888"/>
    <s v="W91RUS19F0188"/>
    <s v="40"/>
    <n v="0"/>
    <n v="0"/>
    <n v="0"/>
    <e v="#DIV/0!"/>
    <s v="-"/>
    <x v="0"/>
    <x v="0"/>
  </r>
  <r>
    <x v="16"/>
    <s v="Federal SOF - Thompson"/>
    <s v="US Army AMRDEC"/>
    <x v="82"/>
    <s v="8495271"/>
    <s v="191432"/>
    <s v="04"/>
    <n v="249353.34"/>
    <n v="229839.72"/>
    <n v="19513.619999999995"/>
    <n v="7.8256902434112152E-2"/>
    <s v="3567838"/>
    <x v="0"/>
    <x v="0"/>
  </r>
  <r>
    <x v="16"/>
    <s v="Federal SOF - Thompson"/>
    <s v="U.S. SOUTHCOM"/>
    <x v="82"/>
    <s v="8435598"/>
    <s v="W91QEX19F0061"/>
    <s v="04"/>
    <n v="29088"/>
    <n v="24228"/>
    <n v="4860"/>
    <n v="0.16707920792079209"/>
    <s v="3571313"/>
    <x v="0"/>
    <x v="0"/>
  </r>
  <r>
    <x v="22"/>
    <s v="Federal VA - Dick"/>
    <s v="Department of Veterans Affairs"/>
    <x v="83"/>
    <s v="7955966"/>
    <s v="SQ003093"/>
    <s v="N/A"/>
    <n v="0"/>
    <n v="363.7"/>
    <n v="-363.7"/>
    <e v="#DIV/0!"/>
    <s v="-"/>
    <x v="0"/>
    <x v="0"/>
  </r>
  <r>
    <x v="22"/>
    <s v="Federal VA - Dick"/>
    <s v="Department of Veterans Affairs"/>
    <x v="83"/>
    <s v="8491166"/>
    <s v="SQ003243"/>
    <s v="04"/>
    <n v="951.48"/>
    <n v="881"/>
    <n v="70.480000000000018"/>
    <n v="7.4074074074074098E-2"/>
    <s v="3566797"/>
    <x v="0"/>
    <x v="0"/>
  </r>
  <r>
    <x v="16"/>
    <s v="Federal Army - Boyd"/>
    <s v="Tribalco, LLC"/>
    <x v="50"/>
    <n v="8330308"/>
    <s v="20190053"/>
    <s v="04"/>
    <n v="0"/>
    <n v="0"/>
    <n v="0"/>
    <e v="#DIV/0!"/>
    <s v="3515385"/>
    <x v="1"/>
    <x v="0"/>
  </r>
  <r>
    <x v="16"/>
    <s v="Federal Army - Boyd"/>
    <s v="Tribalco, LLC"/>
    <x v="50"/>
    <n v="8509422"/>
    <s v="20190187"/>
    <s v="04"/>
    <n v="49352.7"/>
    <n v="43890.39"/>
    <n v="5462.3099999999977"/>
    <n v="0.1106790509941705"/>
    <s v="3572194"/>
    <x v="1"/>
    <x v="0"/>
  </r>
  <r>
    <x v="16"/>
    <s v="Federal Army - Boyd"/>
    <s v="Tribalco, LLC"/>
    <x v="50"/>
    <n v="8510566"/>
    <s v="20190187"/>
    <s v="04"/>
    <n v="18998.16"/>
    <n v="18099.240000000002"/>
    <n v="898.91999999999825"/>
    <n v="4.7316161144026488E-2"/>
    <s v="3571146"/>
    <x v="1"/>
    <x v="0"/>
  </r>
  <r>
    <x v="16"/>
    <s v="Federal Army - Boyd"/>
    <s v="Tribalco, LLC"/>
    <x v="50"/>
    <n v="8510571"/>
    <s v="20190187"/>
    <s v="04"/>
    <n v="166087.07999999999"/>
    <n v="144396.35999999999"/>
    <n v="21690.720000000001"/>
    <n v="0.13059847882207334"/>
    <s v="3571140"/>
    <x v="1"/>
    <x v="0"/>
  </r>
  <r>
    <x v="16"/>
    <s v="Federal Army - Boyd"/>
    <s v="Tribalco, LLC"/>
    <x v="50"/>
    <n v="8510588"/>
    <s v="20190187"/>
    <s v="04"/>
    <n v="31648.74"/>
    <n v="28117.26"/>
    <n v="3531.4800000000032"/>
    <n v="0.11158358910970873"/>
    <s v="3571143"/>
    <x v="1"/>
    <x v="0"/>
  </r>
  <r>
    <x v="16"/>
    <s v="Federal Army - Boyd"/>
    <s v="Tribalco, LLC"/>
    <x v="50"/>
    <n v="8510607"/>
    <s v="20190187"/>
    <s v="04"/>
    <n v="4390.3999999999996"/>
    <n v="3990.4"/>
    <n v="399.99999999999955"/>
    <n v="9.1107871720116529E-2"/>
    <s v="3571141"/>
    <x v="1"/>
    <x v="0"/>
  </r>
  <r>
    <x v="16"/>
    <s v="Federal Army - Boyd"/>
    <s v="USARPAC"/>
    <x v="50"/>
    <n v="8514577"/>
    <s v="CC5003363"/>
    <s v="40"/>
    <n v="2155.1999999999998"/>
    <n v="2020.5"/>
    <n v="134.69999999999982"/>
    <n v="6.2499999999999924E-2"/>
    <s v="3574167"/>
    <x v="1"/>
    <x v="0"/>
  </r>
  <r>
    <x v="16"/>
    <s v="Federal Army - Boyd"/>
    <s v="CENTCOM"/>
    <x v="50"/>
    <n v="8471505"/>
    <s v="CRQ384385"/>
    <s v="04"/>
    <n v="723.2"/>
    <n v="666.1"/>
    <n v="57.100000000000023"/>
    <n v="7.8954646017699137E-2"/>
    <s v="3562462"/>
    <x v="1"/>
    <x v="0"/>
  </r>
  <r>
    <x v="16"/>
    <s v="Federal Army - Boyd"/>
    <s v="408th Contracting Support Brigade"/>
    <x v="50"/>
    <n v="8209151"/>
    <s v="W912D219F0029"/>
    <s v="40"/>
    <n v="1128230.5"/>
    <n v="925820"/>
    <n v="202410.5"/>
    <n v="0.17940527223825273"/>
    <s v="3481827"/>
    <x v="1"/>
    <x v="0"/>
  </r>
  <r>
    <x v="16"/>
    <s v="Federal Army - Boyd"/>
    <s v="408th Contracting Support Brigade"/>
    <x v="50"/>
    <n v="8209151"/>
    <s v="W912D219F0029"/>
    <s v="40"/>
    <n v="621484.73"/>
    <n v="560817.06000000006"/>
    <n v="60667.669999999925"/>
    <n v="9.7617313944302259E-2"/>
    <s v="3481776"/>
    <x v="1"/>
    <x v="0"/>
  </r>
  <r>
    <x v="16"/>
    <s v="Federal Army - Boyd"/>
    <s v="408th Contracting Support Brigade"/>
    <x v="50"/>
    <n v="8209151"/>
    <s v="W912D219F0029"/>
    <s v="40"/>
    <n v="1493500"/>
    <n v="1287500"/>
    <n v="206000"/>
    <n v="0.13793103448275862"/>
    <s v="3481772"/>
    <x v="1"/>
    <x v="0"/>
  </r>
  <r>
    <x v="16"/>
    <s v="Federal Army - Boyd"/>
    <s v="408th Contracting Support Brigade"/>
    <x v="50"/>
    <n v="8209151"/>
    <s v="W912D219F0029"/>
    <s v="40"/>
    <n v="1985488.65"/>
    <n v="1797692.85"/>
    <n v="187795.79999999981"/>
    <n v="9.4584172012265003E-2"/>
    <s v="3481775"/>
    <x v="1"/>
    <x v="0"/>
  </r>
  <r>
    <x v="16"/>
    <s v="Federal Army - Boyd"/>
    <s v="408th Contracting Support Brigade"/>
    <x v="50"/>
    <n v="8209151"/>
    <s v="W912D219F0029"/>
    <s v="40"/>
    <n v="31947.54"/>
    <n v="38278.47"/>
    <n v="-6330.93"/>
    <n v="-0.19816643159379407"/>
    <s v="3481829"/>
    <x v="1"/>
    <x v="0"/>
  </r>
  <r>
    <x v="16"/>
    <s v="Federal Army - Boyd"/>
    <s v="408th Contracting Support Brigade"/>
    <x v="50"/>
    <n v="8209151"/>
    <s v="W912D219F0029"/>
    <s v="40"/>
    <n v="650045.94999999995"/>
    <n v="619097.72"/>
    <n v="30948.229999999981"/>
    <n v="4.7609295927464795E-2"/>
    <s v="3481774"/>
    <x v="1"/>
    <x v="0"/>
  </r>
  <r>
    <x v="16"/>
    <s v="Federal Army - Boyd"/>
    <s v="408th Contracting Support Brigade"/>
    <x v="50"/>
    <n v="8209151"/>
    <s v="W912D219F0029"/>
    <s v="40"/>
    <n v="243471.7"/>
    <n v="238696.5"/>
    <n v="4775.2000000000116"/>
    <n v="1.9612957070575397E-2"/>
    <s v="3481828"/>
    <x v="1"/>
    <x v="0"/>
  </r>
  <r>
    <x v="16"/>
    <s v="Federal Army - Boyd"/>
    <s v="408th Contracting Support Brigade"/>
    <x v="50"/>
    <n v="8309626"/>
    <s v="W912D219F0029"/>
    <s v="40"/>
    <n v="509402.85"/>
    <n v="355005"/>
    <n v="154397.84999999998"/>
    <n v="0.30309577184344372"/>
    <s v="3502220"/>
    <x v="1"/>
    <x v="0"/>
  </r>
  <r>
    <x v="16"/>
    <s v="Federal Army - Boyd"/>
    <s v="408th Contracting Support Brigade"/>
    <x v="50"/>
    <n v="8309626"/>
    <s v="W912D219F0029"/>
    <s v="40"/>
    <n v="0"/>
    <n v="164313.15"/>
    <n v="-164313.15"/>
    <e v="#DIV/0!"/>
    <s v="3502220"/>
    <x v="1"/>
    <x v="0"/>
  </r>
  <r>
    <x v="16"/>
    <s v="Federal Army - Boyd"/>
    <s v="Science Applications International Corporation"/>
    <x v="50"/>
    <n v="8509429"/>
    <s v="P010241814"/>
    <s v="04"/>
    <n v="240310.88"/>
    <n v="229268.2"/>
    <n v="11042.679999999993"/>
    <n v="4.5951643970510173E-2"/>
    <s v="3572161"/>
    <x v="1"/>
    <x v="0"/>
  </r>
  <r>
    <x v="16"/>
    <s v="Federal Army - Boyd"/>
    <s v="408th Contracting Support Brigade"/>
    <x v="50"/>
    <n v="8507739"/>
    <s v="W912D119F0039"/>
    <s v="04"/>
    <n v="0"/>
    <n v="11350.6"/>
    <n v="-11350.6"/>
    <e v="#DIV/0!"/>
    <s v="3571624"/>
    <x v="1"/>
    <x v="0"/>
  </r>
  <r>
    <x v="17"/>
    <s v="Federal Army - Harder"/>
    <s v="CDO Technologies"/>
    <x v="51"/>
    <n v="8377934"/>
    <s v="33077"/>
    <s v="04"/>
    <n v="7389.54"/>
    <n v="6842.16"/>
    <n v="547.38000000000011"/>
    <n v="7.4074976250213156E-2"/>
    <s v="3532870"/>
    <x v="1"/>
    <x v="0"/>
  </r>
  <r>
    <x v="17"/>
    <s v="Federal Army - Harder"/>
    <s v="CoSolutions, Inc."/>
    <x v="51"/>
    <n v="8488424"/>
    <s v="20190613-001"/>
    <s v="04"/>
    <n v="7213.3"/>
    <n v="6537.7"/>
    <n v="675.60000000000036"/>
    <n v="9.3660321905369298E-2"/>
    <s v="3567612"/>
    <x v="1"/>
    <x v="0"/>
  </r>
  <r>
    <x v="17"/>
    <s v="Federal Army - Harder"/>
    <s v="CoSolutions, Inc."/>
    <x v="51"/>
    <n v="8488424"/>
    <s v="20190613-001"/>
    <s v="04"/>
    <n v="31191.599999999999"/>
    <n v="28356"/>
    <n v="2835.5999999999985"/>
    <n v="9.090909090909087E-2"/>
    <s v="3567612"/>
    <x v="1"/>
    <x v="0"/>
  </r>
  <r>
    <x v="17"/>
    <s v="Federal Army - Harder"/>
    <s v="CoSolutions, Inc."/>
    <x v="51"/>
    <n v="8488424"/>
    <s v="20190613-001"/>
    <s v="04"/>
    <n v="0"/>
    <n v="0"/>
    <n v="0"/>
    <e v="#DIV/0!"/>
    <s v="3567612"/>
    <x v="1"/>
    <x v="0"/>
  </r>
  <r>
    <x v="17"/>
    <s v="Federal Army - Harder"/>
    <s v="CoSolutions, Inc."/>
    <x v="51"/>
    <n v="8488419"/>
    <s v="20190613-002"/>
    <s v="04"/>
    <n v="0"/>
    <n v="0"/>
    <n v="0"/>
    <e v="#DIV/0!"/>
    <s v="3567618"/>
    <x v="1"/>
    <x v="0"/>
  </r>
  <r>
    <x v="17"/>
    <s v="Federal Army - Harder"/>
    <s v="CoSolutions, Inc."/>
    <x v="51"/>
    <n v="8488419"/>
    <s v="20190613-002"/>
    <s v="04"/>
    <n v="20110.72"/>
    <n v="17956"/>
    <n v="2154.7200000000012"/>
    <n v="0.10714285714285719"/>
    <s v="3567618"/>
    <x v="1"/>
    <x v="0"/>
  </r>
  <r>
    <x v="17"/>
    <s v="Federal Army - Harder"/>
    <s v="CoSolutions, Inc."/>
    <x v="51"/>
    <n v="8488416"/>
    <s v="20190613-003"/>
    <s v="04"/>
    <n v="119489.7"/>
    <n v="108627"/>
    <n v="10862.699999999997"/>
    <n v="9.0909090909090884E-2"/>
    <s v="3567615"/>
    <x v="1"/>
    <x v="0"/>
  </r>
  <r>
    <x v="17"/>
    <s v="Federal Army - Harder"/>
    <s v="Fort Shafter"/>
    <x v="51"/>
    <n v="8510450"/>
    <s v="CC4962779"/>
    <s v="04"/>
    <n v="897.13"/>
    <n v="755.23"/>
    <n v="141.89999999999998"/>
    <n v="0.15817105659157532"/>
    <s v="3572273"/>
    <x v="1"/>
    <x v="0"/>
  </r>
  <r>
    <x v="17"/>
    <s v="Federal Army - Harder"/>
    <s v="United States Forces-Korea"/>
    <x v="51"/>
    <n v="8493839"/>
    <s v="CC4971945"/>
    <s v="40"/>
    <n v="7001.13"/>
    <n v="6717.73"/>
    <n v="283.40000000000055"/>
    <n v="4.0479179789548334E-2"/>
    <s v="3567372"/>
    <x v="1"/>
    <x v="0"/>
  </r>
  <r>
    <x v="17"/>
    <s v="Federal Army - Harder"/>
    <s v="United States Forces-Korea"/>
    <x v="51"/>
    <n v="8497394"/>
    <s v="CC4974463"/>
    <s v="40"/>
    <n v="2274.84"/>
    <n v="2180.8000000000002"/>
    <n v="94.039999999999964"/>
    <n v="4.1339171106539341E-2"/>
    <s v="3568205"/>
    <x v="1"/>
    <x v="0"/>
  </r>
  <r>
    <x v="17"/>
    <s v="Federal Army - Harder"/>
    <s v="United States Forces-Korea"/>
    <x v="51"/>
    <n v="8497389"/>
    <s v="CC4979410"/>
    <s v="40"/>
    <n v="1137.42"/>
    <n v="1090.4000000000001"/>
    <n v="47.019999999999982"/>
    <n v="4.1339171106539341E-2"/>
    <s v="3568270"/>
    <x v="1"/>
    <x v="0"/>
  </r>
  <r>
    <x v="17"/>
    <s v="Federal Army - Harder"/>
    <s v="United States Forces-Korea"/>
    <x v="51"/>
    <n v="8497389"/>
    <s v="CC4979410"/>
    <s v="40"/>
    <n v="55.68"/>
    <n v="50.46"/>
    <n v="5.2199999999999989"/>
    <n v="9.3749999999999986E-2"/>
    <s v="3568279"/>
    <x v="1"/>
    <x v="0"/>
  </r>
  <r>
    <x v="17"/>
    <s v="Federal Army - Harder"/>
    <s v="United States Forces-Korea"/>
    <x v="51"/>
    <n v="8510772"/>
    <s v="CC4996998"/>
    <s v="40"/>
    <n v="53.76"/>
    <n v="48.72"/>
    <n v="5.0399999999999991"/>
    <n v="9.3749999999999986E-2"/>
    <s v="3572379"/>
    <x v="1"/>
    <x v="0"/>
  </r>
  <r>
    <x v="17"/>
    <s v="Federal Army - Harder"/>
    <s v="United States Forces-Korea"/>
    <x v="51"/>
    <n v="8512249"/>
    <s v="W91QVN19F0480"/>
    <s v="40"/>
    <n v="111911.98"/>
    <n v="99994.6"/>
    <n v="11917.37999999999"/>
    <n v="0.10648886741169257"/>
    <s v="3573460"/>
    <x v="1"/>
    <x v="0"/>
  </r>
  <r>
    <x v="17"/>
    <s v="Federal Army - Kupstas"/>
    <s v="GStek Inc"/>
    <x v="52"/>
    <n v="8429936"/>
    <s v="19054"/>
    <s v="40"/>
    <n v="36654.19"/>
    <n v="32895.99"/>
    <n v="3758.2000000000044"/>
    <n v="0.10253125222518911"/>
    <s v="3552103"/>
    <x v="1"/>
    <x v="0"/>
  </r>
  <r>
    <x v="17"/>
    <s v="Federal Army - Kupstas"/>
    <s v="GStek Inc"/>
    <x v="52"/>
    <n v="8487129"/>
    <s v="19070"/>
    <s v="40"/>
    <n v="7363.52"/>
    <n v="6946.72"/>
    <n v="416.80000000000018"/>
    <n v="5.66033636087089E-2"/>
    <s v="3568445"/>
    <x v="1"/>
    <x v="0"/>
  </r>
  <r>
    <x v="17"/>
    <s v="Federal Army - Kupstas"/>
    <s v="J.M. Brennan, Inc."/>
    <x v="52"/>
    <n v="8462568"/>
    <s v="741-P19-0016"/>
    <s v="40"/>
    <n v="72907"/>
    <n v="69262.19"/>
    <n v="3644.8099999999977"/>
    <n v="4.9992593303797954E-2"/>
    <s v="3559515"/>
    <x v="1"/>
    <x v="0"/>
  </r>
  <r>
    <x v="17"/>
    <s v="Federal Army - Kupstas"/>
    <s v="Rock Island Arsenal"/>
    <x v="52"/>
    <n v="8462545"/>
    <s v="741-P19-0017"/>
    <s v="40"/>
    <n v="70213.22"/>
    <n v="66753.350000000006"/>
    <n v="3459.8699999999953"/>
    <n v="4.9276617708175117E-2"/>
    <s v="3559516"/>
    <x v="1"/>
    <x v="0"/>
  </r>
  <r>
    <x v="17"/>
    <s v="Federal Army - Kupstas"/>
    <s v="J.M. Brennan, Inc."/>
    <x v="52"/>
    <n v="8462556"/>
    <s v="741-P19-0018"/>
    <s v="40"/>
    <n v="84781.47"/>
    <n v="79982.570000000007"/>
    <n v="4798.8999999999942"/>
    <n v="5.6603170480530644E-2"/>
    <s v="3559517"/>
    <x v="1"/>
    <x v="0"/>
  </r>
  <r>
    <x v="17"/>
    <s v="Federal Army - Kupstas"/>
    <s v="Affigent (fka TKC Integration Services, LLC)"/>
    <x v="52"/>
    <n v="8503126"/>
    <s v="C-JDW000814"/>
    <s v="04"/>
    <n v="21800.799999999999"/>
    <n v="19465"/>
    <n v="2335.7999999999993"/>
    <n v="0.10714285714285711"/>
    <s v="3569608"/>
    <x v="1"/>
    <x v="0"/>
  </r>
  <r>
    <x v="17"/>
    <s v="Federal Army - Kupstas"/>
    <s v="Verizon Federal Inc (WWT)"/>
    <x v="52"/>
    <n v="8489353"/>
    <s v="L900189-01"/>
    <s v="04"/>
    <n v="6362.28"/>
    <n v="4969.76"/>
    <n v="1392.5199999999995"/>
    <n v="0.21887122226623154"/>
    <s v="3566496"/>
    <x v="1"/>
    <x v="0"/>
  </r>
  <r>
    <x v="17"/>
    <s v="Federal Army - Kupstas"/>
    <s v="SOS International LLC"/>
    <x v="52"/>
    <n v="8412093"/>
    <s v="PO19-00936"/>
    <s v="04"/>
    <n v="16193.52"/>
    <n v="14994"/>
    <n v="1199.5200000000004"/>
    <n v="7.4074074074074098E-2"/>
    <s v="3552858"/>
    <x v="1"/>
    <x v="0"/>
  </r>
  <r>
    <x v="17"/>
    <s v="Federal Army - Kupstas"/>
    <s v="Fort Eustis"/>
    <x v="52"/>
    <n v="8514751"/>
    <s v="W911S019F0303"/>
    <s v="04"/>
    <n v="52390.03"/>
    <n v="39411.879999999997"/>
    <n v="12978.150000000001"/>
    <n v="0.24772175163862287"/>
    <s v="3574241"/>
    <x v="1"/>
    <x v="0"/>
  </r>
  <r>
    <x v="17"/>
    <s v="Federal Army - Kupstas"/>
    <s v="Fort Eustis"/>
    <x v="52"/>
    <n v="8514774"/>
    <s v="W911S019F0304"/>
    <s v="04"/>
    <n v="52390.03"/>
    <n v="39411.879999999997"/>
    <n v="12978.150000000001"/>
    <n v="0.24772175163862287"/>
    <s v="3574248"/>
    <x v="1"/>
    <x v="0"/>
  </r>
  <r>
    <x v="17"/>
    <s v="Federal Army - Kupstas"/>
    <s v="US Army Natick - Soldier System Center"/>
    <x v="52"/>
    <n v="8504294"/>
    <s v="W91RUS19F0210"/>
    <s v="04"/>
    <n v="455301"/>
    <n v="306696"/>
    <n v="148605"/>
    <n v="0.32638847707340857"/>
    <s v="3570801"/>
    <x v="1"/>
    <x v="0"/>
  </r>
  <r>
    <x v="17"/>
    <s v="Federal Army - Kupstas"/>
    <s v="US Army Natick - Soldier System Center"/>
    <x v="52"/>
    <n v="8504294"/>
    <s v="W91RUS19F0210"/>
    <s v="04"/>
    <n v="18183"/>
    <n v="15950"/>
    <n v="2233"/>
    <n v="0.12280701754385964"/>
    <s v="3571918"/>
    <x v="1"/>
    <x v="0"/>
  </r>
  <r>
    <x v="18"/>
    <s v="Federal Army - McCauley"/>
    <s v="Army Research Lab"/>
    <x v="53"/>
    <n v="8487137"/>
    <s v="2103017429"/>
    <s v="04"/>
    <n v="580.25"/>
    <n v="527.5"/>
    <n v="52.75"/>
    <n v="9.0909090909090912E-2"/>
    <s v="3571557"/>
    <x v="1"/>
    <x v="0"/>
  </r>
  <r>
    <x v="18"/>
    <s v="Federal Army - McCauley"/>
    <s v="Army Research Lab"/>
    <x v="53"/>
    <n v="8509434"/>
    <s v="2103077471"/>
    <s v="04"/>
    <n v="10932.04"/>
    <n v="9938.2000000000007"/>
    <n v="993.84000000000015"/>
    <n v="9.0910754077006675E-2"/>
    <s v="3572165"/>
    <x v="1"/>
    <x v="0"/>
  </r>
  <r>
    <x v="18"/>
    <s v="Federal Army - McCauley"/>
    <s v="Aberdeen Proving Ground"/>
    <x v="53"/>
    <n v="8243850"/>
    <s v="D361193"/>
    <s v="04"/>
    <n v="6604.5"/>
    <n v="6389.99"/>
    <n v="214.51000000000022"/>
    <n v="3.2479370126428986E-2"/>
    <s v="3492537"/>
    <x v="1"/>
    <x v="0"/>
  </r>
  <r>
    <x v="18"/>
    <s v="Federal Army - McCauley"/>
    <s v="CACI Inc. - Federal"/>
    <x v="53"/>
    <n v="8479103"/>
    <s v="P000071921"/>
    <s v="04"/>
    <n v="41555.760000000002"/>
    <n v="37777.96"/>
    <n v="3777.8000000000029"/>
    <n v="9.0909178414737279E-2"/>
    <s v="3564018"/>
    <x v="1"/>
    <x v="0"/>
  </r>
  <r>
    <x v="18"/>
    <s v="Federal Army - McCauley"/>
    <s v="CACI Inc. - Federal"/>
    <x v="53"/>
    <n v="8479103"/>
    <s v="P000071921"/>
    <s v="04"/>
    <n v="16731.48"/>
    <n v="15210.48"/>
    <n v="1521"/>
    <n v="9.090648286941741E-2"/>
    <s v="3564016"/>
    <x v="1"/>
    <x v="0"/>
  </r>
  <r>
    <x v="18"/>
    <s v="Federal Army - McCauley"/>
    <s v="CACI Inc. - Federal"/>
    <x v="53"/>
    <n v="8479103"/>
    <s v="P000071921"/>
    <s v="04"/>
    <n v="26525.3"/>
    <n v="24113.9"/>
    <n v="2411.3999999999978"/>
    <n v="9.0909433635057768E-2"/>
    <s v="3564015"/>
    <x v="1"/>
    <x v="0"/>
  </r>
  <r>
    <x v="18"/>
    <s v="Federal Army - McCauley"/>
    <s v="CACI Inc. - Federal"/>
    <x v="53"/>
    <n v="8487100"/>
    <s v="P000072036"/>
    <s v="04"/>
    <n v="101508.25"/>
    <n v="92552.25"/>
    <n v="8956"/>
    <n v="8.8229281856400832E-2"/>
    <s v="3566050"/>
    <x v="1"/>
    <x v="0"/>
  </r>
  <r>
    <x v="18"/>
    <s v="Federal Army - McCauley"/>
    <s v="CACI Inc. - Federal"/>
    <x v="53"/>
    <n v="8487127"/>
    <s v="P000072042"/>
    <s v="04"/>
    <n v="36542.97"/>
    <n v="33318.81"/>
    <n v="3224.1600000000035"/>
    <n v="8.8229281856400929E-2"/>
    <s v="3566054"/>
    <x v="1"/>
    <x v="0"/>
  </r>
  <r>
    <x v="18"/>
    <s v="Federal Army - McCauley"/>
    <s v="CACI Inc. - Federal"/>
    <x v="53"/>
    <n v="8509419"/>
    <s v="P000072953"/>
    <s v="04"/>
    <n v="3942.23"/>
    <n v="3754.43"/>
    <n v="187.80000000000018"/>
    <n v="4.7638011988138738E-2"/>
    <s v="3572152"/>
    <x v="1"/>
    <x v="0"/>
  </r>
  <r>
    <x v="18"/>
    <s v="Federal Army - McCauley"/>
    <s v="Aberdeen Proving Ground"/>
    <x v="53"/>
    <n v="8509421"/>
    <s v="PO-0003422"/>
    <s v="04"/>
    <n v="47981.78"/>
    <n v="43619.8"/>
    <n v="4361.9799999999959"/>
    <n v="9.0909090909090828E-2"/>
    <s v="3572156"/>
    <x v="1"/>
    <x v="0"/>
  </r>
  <r>
    <x v="18"/>
    <s v="Federal Army - McCauley"/>
    <s v="Army Research Lab"/>
    <x v="53"/>
    <n v="8403405"/>
    <s v="PR 2103015871"/>
    <s v="04"/>
    <n v="1736"/>
    <n v="1550"/>
    <n v="186"/>
    <n v="0.10714285714285714"/>
    <s v="3540550"/>
    <x v="1"/>
    <x v="0"/>
  </r>
  <r>
    <x v="18"/>
    <s v="Federal Army - McCauley"/>
    <s v="CACI Inc. - Federal"/>
    <x v="53"/>
    <n v="8504276"/>
    <s v="SP201907301"/>
    <s v="04"/>
    <n v="5522.49"/>
    <n v="5259.51"/>
    <n v="262.97999999999956"/>
    <n v="4.7619823666498189E-2"/>
    <s v="3570798"/>
    <x v="1"/>
    <x v="0"/>
  </r>
  <r>
    <x v="18"/>
    <s v="Federal Army - McCauley"/>
    <s v="Army Research Lab"/>
    <x v="53"/>
    <n v="8327546"/>
    <s v="W911QX18F0113"/>
    <s v="04"/>
    <n v="8.85"/>
    <n v="7"/>
    <n v="1.8499999999999996"/>
    <n v="0.20903954802259883"/>
    <s v="3512549"/>
    <x v="1"/>
    <x v="0"/>
  </r>
  <r>
    <x v="17"/>
    <s v="Federal Army - Robson"/>
    <s v="Fort Bragg"/>
    <x v="54"/>
    <n v="8421607"/>
    <s v="4958341"/>
    <s v="04"/>
    <n v="1962.18"/>
    <n v="1783.8"/>
    <n v="178.38000000000011"/>
    <n v="9.0909090909090967E-2"/>
    <s v="3549750"/>
    <x v="1"/>
    <x v="0"/>
  </r>
  <r>
    <x v="17"/>
    <s v="Federal Army - Robson"/>
    <s v="101st Airborne Division"/>
    <x v="54"/>
    <n v="8470435"/>
    <s v="4987227"/>
    <s v="04"/>
    <n v="30.41"/>
    <n v="28.42"/>
    <n v="1.9899999999999984"/>
    <n v="6.5439000328839148E-2"/>
    <s v="3561554"/>
    <x v="1"/>
    <x v="0"/>
  </r>
  <r>
    <x v="17"/>
    <s v="Federal Army - Robson"/>
    <s v="By Light Professional IT Services, Inc"/>
    <x v="54"/>
    <n v="8451642"/>
    <s v="H201910483"/>
    <s v="04"/>
    <n v="1468.1"/>
    <n v="1225.9000000000001"/>
    <n v="242.19999999999982"/>
    <n v="0.16497513793338317"/>
    <s v="3557103"/>
    <x v="1"/>
    <x v="0"/>
  </r>
  <r>
    <x v="17"/>
    <s v="Federal Army - Robson"/>
    <s v="US Army Human Resources Command"/>
    <x v="54"/>
    <n v="8513486"/>
    <s v="PR 2103068908 / REMEDY 83251"/>
    <s v="04"/>
    <n v="2760.45"/>
    <n v="2604.1999999999998"/>
    <n v="156.25"/>
    <n v="5.6603090075893425E-2"/>
    <s v="3573928"/>
    <x v="1"/>
    <x v="0"/>
  </r>
  <r>
    <x v="17"/>
    <s v="Federal Army - Robson"/>
    <s v="US Army Human Resources Command"/>
    <x v="54"/>
    <n v="8470454"/>
    <s v="W9124D19F0291"/>
    <s v="04"/>
    <n v="4237.5"/>
    <n v="2850"/>
    <n v="1387.5"/>
    <n v="0.32743362831858408"/>
    <s v="3561559"/>
    <x v="1"/>
    <x v="0"/>
  </r>
  <r>
    <x v="17"/>
    <s v="Federal Army - Robson"/>
    <s v="US Army Human Resources Command"/>
    <x v="54"/>
    <n v="8470454"/>
    <s v="W9124D19F0291"/>
    <s v="04"/>
    <n v="907340.64"/>
    <n v="867408.38"/>
    <n v="39932.260000000009"/>
    <n v="4.4010218698018432E-2"/>
    <s v="3561561"/>
    <x v="1"/>
    <x v="0"/>
  </r>
  <r>
    <x v="17"/>
    <s v="Federal Army - Robson"/>
    <s v="US Army Human Resources Command"/>
    <x v="54"/>
    <n v="8470454"/>
    <s v="W9124D19F0291"/>
    <s v="04"/>
    <n v="0"/>
    <n v="0"/>
    <n v="0"/>
    <e v="#DIV/0!"/>
    <s v="3561559"/>
    <x v="1"/>
    <x v="0"/>
  </r>
  <r>
    <x v="17"/>
    <s v="Federal Army - Rose"/>
    <s v="AT&amp;T BUSINESS SOLUTION-GLOBAL PUBLIC SEC"/>
    <x v="55"/>
    <n v="8397766"/>
    <s v="0000005408"/>
    <s v="04"/>
    <n v="1728"/>
    <n v="1297.08"/>
    <n v="430.92000000000007"/>
    <n v="0.24937500000000004"/>
    <s v="3503254"/>
    <x v="1"/>
    <x v="0"/>
  </r>
  <r>
    <x v="17"/>
    <s v="Federal Army - Rose"/>
    <s v="Fort Irwin"/>
    <x v="55"/>
    <n v="8492580"/>
    <s v="4990703"/>
    <s v="04"/>
    <n v="0"/>
    <n v="26.97"/>
    <n v="-26.97"/>
    <e v="#DIV/0!"/>
    <s v="3567274"/>
    <x v="1"/>
    <x v="0"/>
  </r>
  <r>
    <x v="17"/>
    <s v="Federal Army - Rose"/>
    <s v="Fort Irwin"/>
    <x v="55"/>
    <n v="8503119"/>
    <s v="4996652"/>
    <s v="04"/>
    <n v="263.94"/>
    <n v="229.38"/>
    <n v="34.56"/>
    <n v="0.13093884973857695"/>
    <s v="3569605"/>
    <x v="1"/>
    <x v="0"/>
  </r>
  <r>
    <x v="18"/>
    <s v="Federal Army - Waltz"/>
    <s v="Army Analytics Group"/>
    <x v="47"/>
    <n v="8453304"/>
    <s v="4963989"/>
    <s v="04"/>
    <n v="293.51"/>
    <n v="266.83"/>
    <n v="26.680000000000007"/>
    <n v="9.0899798984702421E-2"/>
    <s v="3559162"/>
    <x v="1"/>
    <x v="0"/>
  </r>
  <r>
    <x v="18"/>
    <s v="Federal Army - Waltz"/>
    <s v="Joint Base Lewis McChord"/>
    <x v="47"/>
    <n v="8387385"/>
    <s v="W911S819F0189"/>
    <s v="04"/>
    <n v="10537.59"/>
    <n v="9243.5"/>
    <n v="1294.0900000000001"/>
    <n v="0.12280701754385966"/>
    <s v="3536837"/>
    <x v="1"/>
    <x v="0"/>
  </r>
  <r>
    <x v="17"/>
    <s v="Federal Army - Watson"/>
    <s v="Fort Gordon"/>
    <x v="56"/>
    <n v="8496536"/>
    <s v="4973428"/>
    <s v="04"/>
    <n v="8727.09"/>
    <n v="8021.5"/>
    <n v="705.59000000000015"/>
    <n v="8.085054697499397E-2"/>
    <s v="3568097"/>
    <x v="1"/>
    <x v="0"/>
  </r>
  <r>
    <x v="17"/>
    <s v="Federal Army - Watson"/>
    <s v="Fort Gordon"/>
    <x v="56"/>
    <n v="8496536"/>
    <s v="4973428"/>
    <s v="04"/>
    <n v="235.92"/>
    <n v="214.46"/>
    <n v="21.45999999999998"/>
    <n v="9.0963038318073841E-2"/>
    <s v="3568098"/>
    <x v="1"/>
    <x v="0"/>
  </r>
  <r>
    <x v="17"/>
    <s v="Federal Army Enterprise - Kupstas/Watson Split"/>
    <s v="PEO EIS"/>
    <x v="52"/>
    <n v="8315734"/>
    <s v="CO-PLA-0003"/>
    <s v="04"/>
    <n v="21505"/>
    <n v="19550"/>
    <n v="1955"/>
    <n v="9.0909090909090912E-2"/>
    <s v="3505641"/>
    <x v="1"/>
    <x v="0"/>
  </r>
  <r>
    <x v="17"/>
    <s v="Federal Army Enterprise - Rose/Kupstas Split"/>
    <s v="AT&amp;T BUSINESS SOLUTION-GLOBAL PUBLIC SEC"/>
    <x v="52"/>
    <n v="8392268"/>
    <s v="0000005408 - 2"/>
    <s v="40"/>
    <n v="498987.12"/>
    <n v="499028.73"/>
    <n v="-41.60999999998603"/>
    <n v="-8.3388925950605763E-5"/>
    <s v="3505063"/>
    <x v="1"/>
    <x v="0"/>
  </r>
  <r>
    <x v="18"/>
    <s v="Federal Army Guard - Deckard"/>
    <s v="INDIANA ARMY NATIONAL GUARD"/>
    <x v="57"/>
    <n v="8161961"/>
    <s v="4858213"/>
    <s v="04"/>
    <n v="82.35"/>
    <n v="74.849999999999994"/>
    <n v="7.5"/>
    <n v="9.1074681238615673E-2"/>
    <s v="3465298"/>
    <x v="1"/>
    <x v="0"/>
  </r>
  <r>
    <x v="18"/>
    <s v="Federal Army Guard - Deckard"/>
    <s v="Michigan Army National Guard"/>
    <x v="57"/>
    <n v="8330337"/>
    <s v="4869439"/>
    <s v="04"/>
    <n v="1818.65"/>
    <n v="1729.88"/>
    <n v="88.769999999999982"/>
    <n v="4.8810931185219793E-2"/>
    <s v="3513310"/>
    <x v="1"/>
    <x v="0"/>
  </r>
  <r>
    <x v="18"/>
    <s v="Federal Army Guard - Deckard"/>
    <s v="Michigan Army National Guard"/>
    <x v="57"/>
    <n v="8292021"/>
    <s v="4908018"/>
    <s v="04"/>
    <n v="2117.25"/>
    <n v="2016.45"/>
    <n v="100.79999999999995"/>
    <n v="4.7608926673751308E-2"/>
    <s v="3497199"/>
    <x v="1"/>
    <x v="0"/>
  </r>
  <r>
    <x v="18"/>
    <s v="Federal Army Guard - Deckard"/>
    <s v="TEXAS ARMY NATIONAL GUARD"/>
    <x v="57"/>
    <n v="8321321"/>
    <s v="4921457"/>
    <s v="04"/>
    <n v="2630.75"/>
    <n v="2495"/>
    <n v="135.75"/>
    <n v="5.1601254395134466E-2"/>
    <s v="3508750"/>
    <x v="1"/>
    <x v="0"/>
  </r>
  <r>
    <x v="18"/>
    <s v="Federal Army Guard - Deckard"/>
    <s v="Professional Education Center"/>
    <x v="57"/>
    <n v="8476300"/>
    <s v="4974877"/>
    <s v="04"/>
    <n v="87.4"/>
    <n v="81.7"/>
    <n v="5.7000000000000028"/>
    <n v="6.5217391304347852E-2"/>
    <s v="3563010"/>
    <x v="1"/>
    <x v="0"/>
  </r>
  <r>
    <x v="18"/>
    <s v="Federal Army Guard - Deckard"/>
    <s v="Ohio Army National Guard"/>
    <x v="57"/>
    <n v="8502001"/>
    <s v="4993914"/>
    <s v="04"/>
    <n v="1132.5"/>
    <n v="1058.5"/>
    <n v="74"/>
    <n v="6.5342163355408392E-2"/>
    <s v="3569184"/>
    <x v="1"/>
    <x v="0"/>
  </r>
  <r>
    <x v="18"/>
    <s v="Federal Army Guard - Deckard"/>
    <s v="Arkansas National Guard"/>
    <x v="57"/>
    <n v="8514791"/>
    <s v="5001621"/>
    <s v="04"/>
    <n v="2822.57"/>
    <n v="2688.16"/>
    <n v="134.41000000000031"/>
    <n v="4.7619722451524779E-2"/>
    <s v="3574263"/>
    <x v="1"/>
    <x v="0"/>
  </r>
  <r>
    <x v="18"/>
    <s v="Federal Army Guard - Deckard"/>
    <s v="Mississippi Army National Guard"/>
    <x v="57"/>
    <n v="8504173"/>
    <s v="5003983"/>
    <s v="04"/>
    <n v="0"/>
    <n v="0.01"/>
    <n v="-0.01"/>
    <e v="#DIV/0!"/>
    <s v="3570790"/>
    <x v="1"/>
    <x v="0"/>
  </r>
  <r>
    <x v="18"/>
    <s v="Federal Army Guard - Deckard"/>
    <s v="Affigent (fka TKC Integration Services, LLC)"/>
    <x v="57"/>
    <n v="8489290"/>
    <s v="C-CM000805"/>
    <s v="04"/>
    <n v="13334.8"/>
    <n v="12614"/>
    <n v="720.79999999999927"/>
    <n v="5.4054054054054002E-2"/>
    <s v="3566473"/>
    <x v="1"/>
    <x v="0"/>
  </r>
  <r>
    <x v="18"/>
    <s v="Federal Army Guard - Deckard"/>
    <s v="Affigent (fka TKC Integration Services, LLC)"/>
    <x v="57"/>
    <n v="8509473"/>
    <s v="C-TY000752"/>
    <s v="04"/>
    <n v="3129.8"/>
    <n v="4080.3"/>
    <n v="-950.5"/>
    <n v="-0.30369352674292283"/>
    <s v="3572168"/>
    <x v="1"/>
    <x v="0"/>
  </r>
  <r>
    <x v="18"/>
    <s v="Federal Army Guard - Deckard"/>
    <s v="Affigent (fka TKC Integration Services, LLC)"/>
    <x v="57"/>
    <n v="8509473"/>
    <s v="C-TY000752"/>
    <s v="04"/>
    <n v="63802.36"/>
    <n v="59456.639999999999"/>
    <n v="4345.7200000000012"/>
    <n v="6.8112214030954354E-2"/>
    <s v="3572167"/>
    <x v="1"/>
    <x v="0"/>
  </r>
  <r>
    <x v="18"/>
    <s v="Federal Army Guard - Deckard"/>
    <s v="INDIANA ARMY NATIONAL GUARD"/>
    <x v="57"/>
    <n v="8452202"/>
    <s v="PR-2102957512"/>
    <s v="04"/>
    <n v="10379.200000000001"/>
    <n v="9980"/>
    <n v="399.20000000000073"/>
    <n v="3.8461538461538526E-2"/>
    <s v="3557245"/>
    <x v="1"/>
    <x v="0"/>
  </r>
  <r>
    <x v="18"/>
    <s v="Federal Army Guard - Deckard"/>
    <s v="Mississippi Army National Guard"/>
    <x v="57"/>
    <n v="8514065"/>
    <s v="W9127Q19F0109"/>
    <s v="04"/>
    <n v="127812"/>
    <n v="113505.2"/>
    <n v="14306.800000000003"/>
    <n v="0.11193628141332584"/>
    <s v="3573984"/>
    <x v="1"/>
    <x v="0"/>
  </r>
  <r>
    <x v="18"/>
    <s v="Federal Army Guard - Deckard"/>
    <s v="Iowa Army National Guard"/>
    <x v="57"/>
    <n v="8305007"/>
    <s v="W912LP19F0017"/>
    <s v="04"/>
    <n v="77629.56"/>
    <n v="77629.56"/>
    <n v="0"/>
    <n v="0"/>
    <s v="3501097"/>
    <x v="1"/>
    <x v="0"/>
  </r>
  <r>
    <x v="18"/>
    <s v="Federal Army Guard - DeYoung"/>
    <s v="Special Communications Mission Solutions"/>
    <x v="58"/>
    <n v="8509431"/>
    <s v="4987739"/>
    <s v="04"/>
    <n v="105.5"/>
    <n v="105.03"/>
    <n v="0.46999999999999886"/>
    <n v="4.454976303317525E-3"/>
    <s v="3572163"/>
    <x v="1"/>
    <x v="0"/>
  </r>
  <r>
    <x v="18"/>
    <s v="Federal Army Guard - DeYoung"/>
    <s v="Naval Air Warfare Center - Aircraft Division"/>
    <x v="58"/>
    <n v="8501959"/>
    <s v="4521615938"/>
    <s v="04"/>
    <n v="554.4"/>
    <n v="528"/>
    <n v="26.399999999999977"/>
    <n v="4.7619047619047582E-2"/>
    <s v="3569104"/>
    <x v="1"/>
    <x v="0"/>
  </r>
  <r>
    <x v="18"/>
    <s v="Federal Army Guard - DeYoung"/>
    <s v="Affigent (fka TKC Integration Services, LLC)"/>
    <x v="58"/>
    <n v="8497397"/>
    <s v="C-JDW000804"/>
    <s v="04"/>
    <n v="0"/>
    <n v="0"/>
    <n v="0"/>
    <e v="#DIV/0!"/>
    <s v="-"/>
    <x v="1"/>
    <x v="0"/>
  </r>
  <r>
    <x v="18"/>
    <s v="Federal Army Guard - DeYoung"/>
    <s v="Affigent (fka TKC Integration Services, LLC)"/>
    <x v="58"/>
    <n v="8497397"/>
    <s v="C-JDW000804"/>
    <s v="04"/>
    <n v="17096.73"/>
    <n v="15264.39"/>
    <n v="1832.3400000000001"/>
    <n v="0.10717488081054097"/>
    <s v="3568207"/>
    <x v="1"/>
    <x v="0"/>
  </r>
  <r>
    <x v="18"/>
    <s v="Federal Army Guard - DeYoung"/>
    <s v="Affigent (fka TKC Integration Services, LLC)"/>
    <x v="58"/>
    <n v="8426443"/>
    <s v="C-SS002931"/>
    <s v="04"/>
    <n v="0"/>
    <n v="0"/>
    <n v="0"/>
    <e v="#DIV/0!"/>
    <s v="3550845"/>
    <x v="1"/>
    <x v="0"/>
  </r>
  <r>
    <x v="18"/>
    <s v="Federal Army Guard - DeYoung"/>
    <s v="Affigent (fka TKC Integration Services, LLC)"/>
    <x v="58"/>
    <n v="8426443"/>
    <s v="C-SS002931"/>
    <s v="04"/>
    <n v="0"/>
    <n v="0"/>
    <n v="0"/>
    <e v="#DIV/0!"/>
    <s v="3550845"/>
    <x v="1"/>
    <x v="0"/>
  </r>
  <r>
    <x v="18"/>
    <s v="Federal Army Guard - DeYoung"/>
    <s v="ManTech International Corp"/>
    <x v="58"/>
    <n v="8487141"/>
    <s v="MAT0016129"/>
    <s v="04"/>
    <n v="14388.71"/>
    <n v="11923.42"/>
    <n v="2465.2899999999991"/>
    <n v="0.17133502586402807"/>
    <s v="3566068"/>
    <x v="1"/>
    <x v="0"/>
  </r>
  <r>
    <x v="18"/>
    <s v="Federal Army Guard - DeYoung"/>
    <s v="ManTech International Corp"/>
    <x v="58"/>
    <n v="8509420"/>
    <s v="MAT0016244"/>
    <s v="04"/>
    <n v="13572"/>
    <n v="11700"/>
    <n v="1872"/>
    <n v="0.13793103448275862"/>
    <s v="3572154"/>
    <x v="1"/>
    <x v="0"/>
  </r>
  <r>
    <x v="18"/>
    <s v="Federal Army Guard - DeYoung"/>
    <s v="New York Army National Guard"/>
    <x v="58"/>
    <n v="8519774"/>
    <s v="W912PQ19F0034"/>
    <s v="04"/>
    <n v="18256.830000000002"/>
    <n v="16099.69"/>
    <n v="2157.1400000000012"/>
    <n v="0.1181552328635366"/>
    <s v="3575023"/>
    <x v="1"/>
    <x v="0"/>
  </r>
  <r>
    <x v="18"/>
    <s v="Federal Army Guard - McCauley"/>
    <s v="Maine Army National Guard"/>
    <x v="53"/>
    <n v="7331845"/>
    <s v="0B09"/>
    <s v="04"/>
    <n v="89647.9"/>
    <n v="81497"/>
    <n v="8150.8999999999942"/>
    <n v="9.0921259728337131E-2"/>
    <s v="3183158"/>
    <x v="1"/>
    <x v="0"/>
  </r>
  <r>
    <x v="18"/>
    <s v="Federal Army Guard - McCauley"/>
    <s v="Affigent (fka TKC Integration Services, LLC)"/>
    <x v="53"/>
    <n v="7332926"/>
    <s v="C-CB000926"/>
    <s v="04"/>
    <n v="1196"/>
    <n v="1121"/>
    <n v="75"/>
    <n v="6.2709030100334448E-2"/>
    <s v="3183529"/>
    <x v="1"/>
    <x v="0"/>
  </r>
  <r>
    <x v="18"/>
    <s v="Federal Army Guard - Waltz"/>
    <s v="California Army National Guard"/>
    <x v="47"/>
    <n v="8433071"/>
    <s v="4971050"/>
    <s v="04"/>
    <n v="68.64"/>
    <n v="62.4"/>
    <n v="6.240000000000002"/>
    <n v="9.0909090909090939E-2"/>
    <s v="3552817"/>
    <x v="1"/>
    <x v="0"/>
  </r>
  <r>
    <x v="18"/>
    <s v="Federal Army Guard - Waltz"/>
    <s v="Wyoming Army National Guard"/>
    <x v="47"/>
    <n v="8489631"/>
    <s v="W912L318F0029"/>
    <s v="04"/>
    <n v="35905"/>
    <n v="33485.54"/>
    <n v="2419.4599999999991"/>
    <n v="6.7385043865756833E-2"/>
    <s v="3566568"/>
    <x v="1"/>
    <x v="0"/>
  </r>
  <r>
    <x v="19"/>
    <s v="Federal Civilian - Bergfeld"/>
    <s v="Navy Engineering Logistics Office"/>
    <x v="59"/>
    <n v="8464058"/>
    <s v="N4175619P9936"/>
    <s v="04"/>
    <n v="72.680000000000007"/>
    <n v="69.16"/>
    <n v="3.5200000000000102"/>
    <n v="4.8431480462300634E-2"/>
    <s v="3559681"/>
    <x v="1"/>
    <x v="0"/>
  </r>
  <r>
    <x v="19"/>
    <s v="Federal Civilian - Bergfeld"/>
    <s v="Navy Engineering Logistics Office"/>
    <x v="59"/>
    <n v="8464058"/>
    <s v="N4175619P9936"/>
    <s v="04"/>
    <n v="63901.5"/>
    <n v="60858.6"/>
    <n v="3042.9000000000015"/>
    <n v="4.7618600502335649E-2"/>
    <s v="3559681"/>
    <x v="1"/>
    <x v="0"/>
  </r>
  <r>
    <x v="19"/>
    <s v="Federal Civilian - Bujac"/>
    <s v="HCI Management Services Company"/>
    <x v="60"/>
    <n v="8498505"/>
    <s v="PO19-00196"/>
    <s v="04"/>
    <n v="2509.08"/>
    <n v="2389.6"/>
    <n v="119.48000000000002"/>
    <n v="4.761904761904763E-2"/>
    <s v="3568446"/>
    <x v="1"/>
    <x v="0"/>
  </r>
  <r>
    <x v="20"/>
    <s v="Federal Civilian - Charaipotra"/>
    <s v="Alcohol and Tobacco Tax and Trade Bureau"/>
    <x v="61"/>
    <n v="8519247"/>
    <s v="5006345"/>
    <s v="04"/>
    <n v="8117.2"/>
    <n v="7379.2"/>
    <n v="738"/>
    <n v="9.0918050559306171E-2"/>
    <s v="3574814"/>
    <x v="1"/>
    <x v="0"/>
  </r>
  <r>
    <x v="20"/>
    <s v="Federal Civilian - Charaipotra"/>
    <s v="CSRA LLC"/>
    <x v="61"/>
    <n v="6848991"/>
    <s v="9301793"/>
    <s v="04"/>
    <n v="10152"/>
    <n v="10800"/>
    <n v="-648"/>
    <n v="-6.3829787234042548E-2"/>
    <s v="3353778"/>
    <x v="1"/>
    <x v="0"/>
  </r>
  <r>
    <x v="20"/>
    <s v="Federal Civilian - Charaipotra"/>
    <s v="Pension Benefit Guaranty Corporation"/>
    <x v="61"/>
    <n v="8460434"/>
    <s v="16PBGC18F0027-P00006"/>
    <s v="04"/>
    <n v="112139.4"/>
    <n v="109828.8"/>
    <n v="2310.5999999999913"/>
    <n v="2.0604711635696209E-2"/>
    <s v="3559134"/>
    <x v="1"/>
    <x v="0"/>
  </r>
  <r>
    <x v="20"/>
    <s v="Federal Civilian - Charaipotra"/>
    <s v="Pension Benefit Guaranty Corporation"/>
    <x v="61"/>
    <n v="8460434"/>
    <s v="16PBGC18F0027-P00006"/>
    <s v="04"/>
    <n v="14448.78"/>
    <n v="10395"/>
    <n v="4053.7800000000007"/>
    <n v="0.28056209590013831"/>
    <s v="3559136"/>
    <x v="1"/>
    <x v="0"/>
  </r>
  <r>
    <x v="20"/>
    <s v="Federal Civilian - Charaipotra"/>
    <s v="4 Star Technologies, Inc"/>
    <x v="61"/>
    <n v="8492343"/>
    <s v="29468E-AP01"/>
    <s v="04"/>
    <n v="0"/>
    <n v="0"/>
    <n v="0"/>
    <e v="#DIV/0!"/>
    <s v="3567211"/>
    <x v="1"/>
    <x v="0"/>
  </r>
  <r>
    <x v="20"/>
    <s v="Federal Civilian - Charaipotra"/>
    <s v="4 Star Technologies, Inc"/>
    <x v="61"/>
    <n v="8492343"/>
    <s v="29468E-AP01"/>
    <s v="04"/>
    <n v="0"/>
    <n v="0"/>
    <n v="0"/>
    <e v="#DIV/0!"/>
    <s v="3567211"/>
    <x v="1"/>
    <x v="0"/>
  </r>
  <r>
    <x v="20"/>
    <s v="Federal Civilian - Charaipotra"/>
    <s v="U.S. Security &amp; Exchange Commision"/>
    <x v="61"/>
    <n v="8508694"/>
    <s v="63000-19-2005-299"/>
    <s v="04"/>
    <n v="233.05"/>
    <n v="227.15"/>
    <n v="5.9000000000000057"/>
    <n v="2.5316455696202556E-2"/>
    <s v="3571817"/>
    <x v="1"/>
    <x v="0"/>
  </r>
  <r>
    <x v="19"/>
    <s v="Federal Civilian - Dryer"/>
    <s v="Federal Bureau of Prisons"/>
    <x v="62"/>
    <n v="8508245"/>
    <s v="15B20919PUM110123"/>
    <s v="04"/>
    <n v="24099.52"/>
    <n v="22951.91"/>
    <n v="1147.6100000000006"/>
    <n v="4.7619620639747208E-2"/>
    <s v="3571746"/>
    <x v="1"/>
    <x v="0"/>
  </r>
  <r>
    <x v="19"/>
    <s v="Federal Civilian - Dryer"/>
    <s v="U.S. Marshalls Service"/>
    <x v="62"/>
    <n v="8499096"/>
    <s v="15UC0C19F00000001"/>
    <s v="04"/>
    <n v="154033.92000000001"/>
    <n v="132210.57"/>
    <n v="21823.350000000006"/>
    <n v="0.14167885878642836"/>
    <s v="3568559"/>
    <x v="1"/>
    <x v="0"/>
  </r>
  <r>
    <x v="19"/>
    <s v="Federal Civilian - Dryer"/>
    <s v="U.S. Marshalls Service"/>
    <x v="62"/>
    <n v="8499096"/>
    <s v="15UC0C19F00000001"/>
    <s v="04"/>
    <n v="638655.36"/>
    <n v="541513.55000000005"/>
    <n v="97141.809999999939"/>
    <n v="0.15210364788921515"/>
    <s v="3568548"/>
    <x v="1"/>
    <x v="0"/>
  </r>
  <r>
    <x v="19"/>
    <s v="Federal Civilian - Dryer"/>
    <s v="Affigent (fka TKC Integration Services, LLC)"/>
    <x v="62"/>
    <n v="8500818"/>
    <s v="C-JDN003451"/>
    <s v="04"/>
    <n v="182446.44"/>
    <n v="166617.9"/>
    <n v="15828.540000000008"/>
    <n v="8.6757187479240522E-2"/>
    <s v="3568758"/>
    <x v="1"/>
    <x v="0"/>
  </r>
  <r>
    <x v="19"/>
    <s v="Federal Civilian - Dryer"/>
    <s v="Federal Bureau of Prisons"/>
    <x v="62"/>
    <n v="8349047"/>
    <s v="DJBP0700NAS158"/>
    <s v="04"/>
    <n v="0"/>
    <n v="0"/>
    <n v="0"/>
    <e v="#DIV/0!"/>
    <s v="3519899"/>
    <x v="1"/>
    <x v="0"/>
  </r>
  <r>
    <x v="20"/>
    <s v="Federal Civilian - USDA Cisco Catalog"/>
    <s v="U.S. Department of Agriculture"/>
    <x v="63"/>
    <n v="8437225"/>
    <s v="43850P"/>
    <s v="40"/>
    <n v="3854.45"/>
    <n v="8321.4"/>
    <n v="-4466.95"/>
    <n v="-1.1589072370895976"/>
    <s v="3553783"/>
    <x v="1"/>
    <x v="0"/>
  </r>
  <r>
    <x v="20"/>
    <s v="Federal Civilian - USDA Cisco Catalog"/>
    <s v="U.S. Department of Agriculture"/>
    <x v="63"/>
    <n v="8438350"/>
    <s v="43850P"/>
    <s v="04"/>
    <n v="5378.72"/>
    <n v="4807"/>
    <n v="571.72000000000025"/>
    <n v="0.10629294702085258"/>
    <s v="3554006"/>
    <x v="1"/>
    <x v="0"/>
  </r>
  <r>
    <x v="20"/>
    <s v="Federal Civilian - USDA Cisco Catalog"/>
    <s v="U.S. Department of Agriculture"/>
    <x v="63"/>
    <n v="8480980"/>
    <s v="44175P"/>
    <s v="04"/>
    <n v="2648.18"/>
    <n v="2375"/>
    <n v="273.17999999999984"/>
    <n v="0.10315764034166856"/>
    <s v="3564802"/>
    <x v="1"/>
    <x v="0"/>
  </r>
  <r>
    <x v="20"/>
    <s v="Federal Civilian - USDA Cisco Catalog"/>
    <s v="U.S. Department of Agriculture"/>
    <x v="63"/>
    <n v="8494664"/>
    <s v="44197P"/>
    <s v="04"/>
    <n v="17370.919999999998"/>
    <n v="14651"/>
    <n v="2719.9199999999983"/>
    <n v="0.15657892615935129"/>
    <s v="3567630"/>
    <x v="1"/>
    <x v="0"/>
  </r>
  <r>
    <x v="20"/>
    <s v="Federal Civilian - USDA Cisco Catalog"/>
    <s v="U.S. Department of Agriculture"/>
    <x v="63"/>
    <n v="8489338"/>
    <s v="44262P"/>
    <s v="04"/>
    <n v="15647.5"/>
    <n v="14928"/>
    <n v="719.5"/>
    <n v="4.5981786227831924E-2"/>
    <s v="3566560"/>
    <x v="1"/>
    <x v="0"/>
  </r>
  <r>
    <x v="20"/>
    <s v="Federal Civilian - USDA Cisco Catalog"/>
    <s v="U.S. Department of Agriculture"/>
    <x v="63"/>
    <n v="8507938"/>
    <s v="44268P"/>
    <s v="40"/>
    <n v="98994.36"/>
    <n v="80041.3"/>
    <n v="18953.059999999998"/>
    <n v="0.1914559576929433"/>
    <s v="3566528"/>
    <x v="1"/>
    <x v="0"/>
  </r>
  <r>
    <x v="20"/>
    <s v="Federal Civilian - USDA Cisco Catalog"/>
    <s v="U.S. Department of Agriculture"/>
    <x v="63"/>
    <n v="8507824"/>
    <s v="44274P"/>
    <s v="40"/>
    <n v="1072799.6399999999"/>
    <n v="868560.3"/>
    <n v="204239.33999999985"/>
    <n v="0.19037976187240319"/>
    <s v="3566529"/>
    <x v="1"/>
    <x v="0"/>
  </r>
  <r>
    <x v="20"/>
    <s v="Federal Civilian - USDA Cisco Catalog"/>
    <s v="U.S. Department of Agriculture"/>
    <x v="63"/>
    <n v="8494669"/>
    <s v="44291P"/>
    <s v="04"/>
    <n v="2648.18"/>
    <n v="2375"/>
    <n v="273.17999999999984"/>
    <n v="0.10315764034166856"/>
    <s v="3567631"/>
    <x v="1"/>
    <x v="0"/>
  </r>
  <r>
    <x v="20"/>
    <s v="Federal Civilian - USDA Cisco Catalog"/>
    <s v="U.S. Department of Agriculture"/>
    <x v="63"/>
    <n v="8514424"/>
    <s v="44442P"/>
    <s v="04"/>
    <n v="1246.8800000000001"/>
    <n v="1076.26"/>
    <n v="170.62000000000012"/>
    <n v="0.13683754651610427"/>
    <s v="3574159"/>
    <x v="1"/>
    <x v="0"/>
  </r>
  <r>
    <x v="20"/>
    <s v="Federal Civilian - USDA Cisco Catalog"/>
    <s v="U.S. Department of Agriculture"/>
    <x v="63"/>
    <n v="8514424"/>
    <s v="44442P"/>
    <s v="04"/>
    <n v="1900.02"/>
    <n v="1640"/>
    <n v="260.02"/>
    <n v="0.1368511910400943"/>
    <s v="3574159"/>
    <x v="1"/>
    <x v="0"/>
  </r>
  <r>
    <x v="20"/>
    <s v="Federal Civilian - USDA Cisco Catalog"/>
    <s v="U.S. Department of Agriculture"/>
    <x v="63"/>
    <n v="8514424"/>
    <s v="44442P"/>
    <s v="04"/>
    <n v="3679.56"/>
    <n v="3300"/>
    <n v="379.55999999999995"/>
    <n v="0.10315363793497047"/>
    <s v="3574159"/>
    <x v="1"/>
    <x v="0"/>
  </r>
  <r>
    <x v="20"/>
    <s v="Federal Civilian - USDA Cisco Catalog"/>
    <s v="U.S. Department of Agriculture"/>
    <x v="63"/>
    <n v="8514406"/>
    <s v="44444P"/>
    <s v="04"/>
    <n v="1584.68"/>
    <n v="1348.76"/>
    <n v="235.92000000000007"/>
    <n v="0.1488754827473055"/>
    <s v="3574158"/>
    <x v="1"/>
    <x v="0"/>
  </r>
  <r>
    <x v="20"/>
    <s v="Federal Civilian - USDA Cisco Catalog"/>
    <s v="U.S. Department of Agriculture"/>
    <x v="63"/>
    <n v="8514406"/>
    <s v="44444P"/>
    <s v="04"/>
    <n v="46.2"/>
    <n v="45"/>
    <n v="1.2000000000000028"/>
    <n v="2.5974025974026035E-2"/>
    <s v="3574158"/>
    <x v="1"/>
    <x v="0"/>
  </r>
  <r>
    <x v="20"/>
    <s v="Federal Civilian - USDA Cisco Catalog"/>
    <s v="U.S. Department of Agriculture"/>
    <x v="63"/>
    <n v="8520513"/>
    <s v="44458P"/>
    <s v="04"/>
    <n v="138.84"/>
    <n v="131.9"/>
    <n v="6.9399999999999977"/>
    <n v="4.9985594929415136E-2"/>
    <s v="-"/>
    <x v="1"/>
    <x v="0"/>
  </r>
  <r>
    <x v="20"/>
    <s v="Federal Civilian - USDA Cisco Catalog"/>
    <s v="U.S. Department of Agriculture"/>
    <x v="63"/>
    <n v="8520513"/>
    <s v="44458P"/>
    <s v="04"/>
    <n v="346085.09"/>
    <n v="289645"/>
    <n v="56440.090000000026"/>
    <n v="0.16308154159429411"/>
    <s v="3575238"/>
    <x v="1"/>
    <x v="0"/>
  </r>
  <r>
    <x v="20"/>
    <s v="Federal Civilian - USDA Cisco Catalog"/>
    <s v="CounterTrade Products, Inc."/>
    <x v="63"/>
    <n v="8008943"/>
    <s v="B-431266-01"/>
    <s v="04"/>
    <n v="13300"/>
    <n v="13300"/>
    <n v="0"/>
    <n v="0"/>
    <s v="3407958"/>
    <x v="1"/>
    <x v="0"/>
  </r>
  <r>
    <x v="19"/>
    <s v="Federal Civilian DOJ Printer BPA"/>
    <s v="Department of Justice"/>
    <x v="64"/>
    <n v="8352297"/>
    <s v="15JPSS18F00000732"/>
    <s v="04"/>
    <n v="482525.28"/>
    <n v="418130"/>
    <n v="64395.280000000028"/>
    <n v="0.13345472800927657"/>
    <s v="3521664"/>
    <x v="1"/>
    <x v="0"/>
  </r>
  <r>
    <x v="19"/>
    <s v="Federal Civilian DOJ Printer BPA"/>
    <s v="Department of Justice"/>
    <x v="64"/>
    <n v="7958774"/>
    <s v="15JPSS18FPZM00009"/>
    <s v="04"/>
    <n v="3504.44"/>
    <n v="3245"/>
    <n v="259.44000000000005"/>
    <n v="7.4031799659860079E-2"/>
    <s v="3383234"/>
    <x v="1"/>
    <x v="0"/>
  </r>
  <r>
    <x v="19"/>
    <s v="Federal Civilian DOJ Printer BPA"/>
    <s v="Department of Justice"/>
    <x v="64"/>
    <n v="8146922"/>
    <s v="15JPSS18FPZM00009"/>
    <s v="04"/>
    <n v="9536.82"/>
    <n v="8700"/>
    <n v="836.81999999999971"/>
    <n v="8.7746229875367232E-2"/>
    <s v="3462039"/>
    <x v="1"/>
    <x v="0"/>
  </r>
  <r>
    <x v="19"/>
    <s v="Federal Civilian DOJ Printer BPA"/>
    <s v="Department of Justice"/>
    <x v="64"/>
    <n v="8182043"/>
    <s v="15JPSS18FPZM00009"/>
    <s v="04"/>
    <n v="16968.21"/>
    <n v="15653.33"/>
    <n v="1314.8799999999992"/>
    <n v="7.749079013048514E-2"/>
    <s v="3470558"/>
    <x v="1"/>
    <x v="0"/>
  </r>
  <r>
    <x v="19"/>
    <s v="Federal Civilian DOJ Printer BPA"/>
    <s v="Department of Justice"/>
    <x v="64"/>
    <n v="8182043"/>
    <s v="15JPSS18FPZM00009"/>
    <s v="04"/>
    <n v="14115.48"/>
    <n v="13021.7"/>
    <n v="1093.7799999999988"/>
    <n v="7.748797773791602E-2"/>
    <s v="3470565"/>
    <x v="1"/>
    <x v="0"/>
  </r>
  <r>
    <x v="19"/>
    <s v="Federal Civilian DOJ Printer BPA"/>
    <s v="Department of Justice"/>
    <x v="64"/>
    <n v="8182043"/>
    <s v="15JPSS18FPZM00009"/>
    <s v="04"/>
    <n v="15487.98"/>
    <n v="14287.83"/>
    <n v="1200.1499999999996"/>
    <n v="7.7489123823765244E-2"/>
    <s v="3470566"/>
    <x v="1"/>
    <x v="0"/>
  </r>
  <r>
    <x v="19"/>
    <s v="Federal Civilian DOJ Printer BPA"/>
    <s v="Department of Justice"/>
    <x v="64"/>
    <n v="8182043"/>
    <s v="15JPSS18FPZM00009"/>
    <s v="04"/>
    <n v="11708.65"/>
    <n v="10801.26"/>
    <n v="907.38999999999942"/>
    <n v="7.7497405764114513E-2"/>
    <s v="3470575"/>
    <x v="1"/>
    <x v="0"/>
  </r>
  <r>
    <x v="19"/>
    <s v="Federal Civilian DOJ Printer BPA"/>
    <s v="Department of Justice"/>
    <x v="64"/>
    <n v="8352140"/>
    <s v="15JPSS18FPZM00009"/>
    <s v="04"/>
    <n v="223377.73"/>
    <n v="176626"/>
    <n v="46751.73000000001"/>
    <n v="0.20929449860556829"/>
    <s v="3521699"/>
    <x v="1"/>
    <x v="0"/>
  </r>
  <r>
    <x v="19"/>
    <s v="Federal Civilian DOJ Printer BPA"/>
    <s v="Department of Justice"/>
    <x v="64"/>
    <n v="8475230"/>
    <s v="15JPSS19F00000488"/>
    <s v="04"/>
    <n v="2211.84"/>
    <n v="2032"/>
    <n v="179.84000000000015"/>
    <n v="8.1307870370370433E-2"/>
    <s v="3562647"/>
    <x v="1"/>
    <x v="0"/>
  </r>
  <r>
    <x v="19"/>
    <s v="Federal Civilian DOJ Printer BPA"/>
    <s v="Department of Justice"/>
    <x v="64"/>
    <n v="8475239"/>
    <s v="15JPSS19F00000488"/>
    <s v="04"/>
    <n v="1334.95"/>
    <n v="1222"/>
    <n v="112.95000000000005"/>
    <n v="8.4609910483538747E-2"/>
    <s v="3562635"/>
    <x v="1"/>
    <x v="0"/>
  </r>
  <r>
    <x v="19"/>
    <s v="Federal Civilian DOJ Printer BPA"/>
    <s v="Department of Justice"/>
    <x v="64"/>
    <n v="8475241"/>
    <s v="15JPSS19F00000488"/>
    <s v="04"/>
    <n v="2064.38"/>
    <n v="1908"/>
    <n v="156.38000000000011"/>
    <n v="7.5751557368314015E-2"/>
    <s v="3562625"/>
    <x v="1"/>
    <x v="0"/>
  </r>
  <r>
    <x v="19"/>
    <s v="Federal Civilian DOJ Toner BPA"/>
    <s v="Department of Justice"/>
    <x v="64"/>
    <n v="8079844"/>
    <s v="DJJ-15F-EOA02-0067"/>
    <s v="40"/>
    <n v="40833.1"/>
    <n v="39030.400000000001"/>
    <n v="1802.6999999999971"/>
    <n v="4.4148007376368613E-2"/>
    <s v="3433694"/>
    <x v="1"/>
    <x v="0"/>
  </r>
  <r>
    <x v="19"/>
    <s v="Federal Civilian DOJ Toner BPA"/>
    <s v="Department of Justice"/>
    <x v="64"/>
    <n v="8079844"/>
    <s v="DJJ-15F-EOA02-0067"/>
    <s v="40"/>
    <n v="450.36"/>
    <n v="347.94"/>
    <n v="102.42000000000002"/>
    <n v="0.22741806554756197"/>
    <s v="3549826"/>
    <x v="1"/>
    <x v="0"/>
  </r>
  <r>
    <x v="19"/>
    <s v="Federal Civilian DOJ Toner BPA"/>
    <s v="Department of Justice"/>
    <x v="64"/>
    <n v="8079844"/>
    <s v="DJJ-15F-EOA02-0067"/>
    <s v="40"/>
    <n v="107.46"/>
    <n v="92.72"/>
    <n v="14.739999999999995"/>
    <n v="0.13716731807184065"/>
    <s v="3529037"/>
    <x v="1"/>
    <x v="0"/>
  </r>
  <r>
    <x v="19"/>
    <s v="Federal Civilian DOJ Toner BPA"/>
    <s v="Department of Justice"/>
    <x v="64"/>
    <n v="8318484"/>
    <s v="DJJ-15F-EOA02-0067"/>
    <s v="04"/>
    <n v="160"/>
    <n v="160"/>
    <n v="0"/>
    <n v="0"/>
    <s v="3527773"/>
    <x v="1"/>
    <x v="0"/>
  </r>
  <r>
    <x v="19"/>
    <s v="Federal Civilian DOJ Toner BPA"/>
    <s v="Department of Justice"/>
    <x v="64"/>
    <n v="8346489"/>
    <s v="DJJ-15F-EOA02-0067"/>
    <s v="04"/>
    <n v="323.64"/>
    <n v="276.36"/>
    <n v="47.279999999999973"/>
    <n v="0.14608824619948083"/>
    <s v="3519172"/>
    <x v="1"/>
    <x v="0"/>
  </r>
  <r>
    <x v="19"/>
    <s v="Federal Civilian DOJ Toner BPA"/>
    <s v="Department of Justice"/>
    <x v="64"/>
    <n v="8506093"/>
    <s v="DJJ-15F-EOA02-0067"/>
    <s v="40"/>
    <n v="105282.7"/>
    <n v="71740.3"/>
    <n v="33542.399999999994"/>
    <n v="0.31859365308830412"/>
    <s v="3571354"/>
    <x v="1"/>
    <x v="0"/>
  </r>
  <r>
    <x v="19"/>
    <s v="Federal Civilian DOJ Toner BPA"/>
    <s v="Department of Justice"/>
    <x v="64"/>
    <n v="8506093"/>
    <s v="DJJ-15F-EOA02-0067"/>
    <s v="40"/>
    <n v="9600"/>
    <n v="7450.8"/>
    <n v="2149.1999999999998"/>
    <n v="0.22387499999999999"/>
    <s v="3571355"/>
    <x v="1"/>
    <x v="0"/>
  </r>
  <r>
    <x v="19"/>
    <s v="Federal Civilian DOJ Toner BPA"/>
    <s v="Department of Justice"/>
    <x v="64"/>
    <n v="8511655"/>
    <s v="DJJ-15F-EOA02-0067"/>
    <s v="04"/>
    <n v="125.34"/>
    <n v="73.319999999999993"/>
    <n v="52.02000000000001"/>
    <n v="0.41503111536620402"/>
    <s v="3573383"/>
    <x v="1"/>
    <x v="0"/>
  </r>
  <r>
    <x v="19"/>
    <s v="Federal Civilian DOJ Toner BPA"/>
    <s v="Department of Justice"/>
    <x v="64"/>
    <n v="8518843"/>
    <s v="DJJ-15F-EOA02-0067"/>
    <s v="04"/>
    <n v="236.6"/>
    <n v="161.01"/>
    <n v="75.59"/>
    <n v="0.31948436179205414"/>
    <s v="3574929"/>
    <x v="1"/>
    <x v="0"/>
  </r>
  <r>
    <x v="19"/>
    <s v="Federal Civilian DOJ Toner BPA"/>
    <s v="Department of Justice"/>
    <x v="64"/>
    <n v="8518859"/>
    <s v="DJJ-15F-EOA02-0067"/>
    <s v="04"/>
    <n v="236.6"/>
    <n v="161.01"/>
    <n v="75.59"/>
    <n v="0.31948436179205414"/>
    <s v="3574930"/>
    <x v="1"/>
    <x v="0"/>
  </r>
  <r>
    <x v="19"/>
    <s v="Federal Civilian DOJ Toner BPA"/>
    <s v="Department of Justice"/>
    <x v="64"/>
    <n v="8519622"/>
    <s v="DJJ-15F-EOA02-0067"/>
    <s v="04"/>
    <n v="107.88"/>
    <n v="92.76"/>
    <n v="15.11999999999999"/>
    <n v="0.14015572858731917"/>
    <s v="3574937"/>
    <x v="1"/>
    <x v="0"/>
  </r>
  <r>
    <x v="19"/>
    <s v="Federal Civilian DOJ Toner BPA"/>
    <s v="Department of Justice"/>
    <x v="64"/>
    <n v="8519623"/>
    <s v="DJJ-15F-EOA02-0067"/>
    <s v="04"/>
    <n v="345.4"/>
    <n v="253.73"/>
    <n v="91.669999999999987"/>
    <n v="0.2654024319629415"/>
    <s v="3574940"/>
    <x v="1"/>
    <x v="0"/>
  </r>
  <r>
    <x v="19"/>
    <s v="Federal Civilian DOJ Toner BPA"/>
    <s v="Department of Justice"/>
    <x v="64"/>
    <n v="8519624"/>
    <s v="DJJ-15F-EOA02-0067"/>
    <s v="04"/>
    <n v="233.88"/>
    <n v="222.67"/>
    <n v="11.210000000000008"/>
    <n v="4.7930562681717158E-2"/>
    <s v="3574941"/>
    <x v="1"/>
    <x v="0"/>
  </r>
  <r>
    <x v="19"/>
    <s v="Federal Civilian DOJ Toner BPA"/>
    <s v="Department of Justice"/>
    <x v="64"/>
    <n v="8519625"/>
    <s v="DJJ-15F-EOA02-0067"/>
    <s v="04"/>
    <n v="237.52"/>
    <n v="161.01"/>
    <n v="76.510000000000019"/>
    <n v="0.32212024250589433"/>
    <s v="3574942"/>
    <x v="1"/>
    <x v="0"/>
  </r>
  <r>
    <x v="19"/>
    <s v="Federal Civilian DOJ Toner BPA"/>
    <s v="Department of Justice"/>
    <x v="64"/>
    <n v="8519627"/>
    <s v="DJJ-15F-EOA02-0067"/>
    <s v="04"/>
    <n v="168.95"/>
    <n v="160.85"/>
    <n v="8.0999999999999943"/>
    <n v="4.7943178455164222E-2"/>
    <s v="3574938"/>
    <x v="1"/>
    <x v="0"/>
  </r>
  <r>
    <x v="19"/>
    <s v="Federal Civilian DOJ Toner BPA"/>
    <s v="Department of Justice"/>
    <x v="64"/>
    <n v="8519630"/>
    <s v="DJJ-15F-EOA02-0067"/>
    <s v="04"/>
    <n v="168.95"/>
    <n v="160.85"/>
    <n v="8.0999999999999943"/>
    <n v="4.7943178455164222E-2"/>
    <s v="3574939"/>
    <x v="1"/>
    <x v="0"/>
  </r>
  <r>
    <x v="19"/>
    <s v="Federal Civilian DOJ Toner BPA"/>
    <s v="Department of Justice"/>
    <x v="64"/>
    <n v="8519634"/>
    <s v="DJJ-15F-EOA02-0067"/>
    <s v="04"/>
    <n v="622.23"/>
    <n v="507.34"/>
    <n v="114.89000000000004"/>
    <n v="0.18464233482795758"/>
    <s v="3574946"/>
    <x v="1"/>
    <x v="0"/>
  </r>
  <r>
    <x v="19"/>
    <s v="Federal Civilian DOJ Toner BPA"/>
    <s v="Department of Justice"/>
    <x v="64"/>
    <n v="8519635"/>
    <s v="DJJ-15F-EOA02-0067"/>
    <s v="04"/>
    <n v="0"/>
    <n v="9.58"/>
    <n v="-9.58"/>
    <e v="#DIV/0!"/>
    <s v="3574948"/>
    <x v="1"/>
    <x v="0"/>
  </r>
  <r>
    <x v="19"/>
    <s v="Federal Civilian DOJ Toner BPA"/>
    <s v="Department of Justice"/>
    <x v="64"/>
    <n v="8519644"/>
    <s v="DJJ-15F-EOA02-0067"/>
    <s v="04"/>
    <n v="168.95"/>
    <n v="160.85"/>
    <n v="8.0999999999999943"/>
    <n v="4.7943178455164222E-2"/>
    <s v="3574953"/>
    <x v="1"/>
    <x v="0"/>
  </r>
  <r>
    <x v="19"/>
    <s v="Federal Civilian DOJ Toner BPA"/>
    <s v="Department of Justice"/>
    <x v="64"/>
    <n v="8519645"/>
    <s v="DJJ-15F-EOA02-0067"/>
    <s v="04"/>
    <n v="362.86"/>
    <n v="234.33"/>
    <n v="128.53"/>
    <n v="0.35421374634845393"/>
    <s v="3574954"/>
    <x v="1"/>
    <x v="0"/>
  </r>
  <r>
    <x v="19"/>
    <s v="Federal Civilian DOJ Toner BPA"/>
    <s v="Department of Justice"/>
    <x v="64"/>
    <n v="8519646"/>
    <s v="DJJ-15F-EOA02-0067"/>
    <s v="04"/>
    <n v="107.88"/>
    <n v="92.72"/>
    <n v="15.159999999999997"/>
    <n v="0.14052651093807933"/>
    <s v="3574955"/>
    <x v="1"/>
    <x v="0"/>
  </r>
  <r>
    <x v="19"/>
    <s v="Federal Civilian DOJ Toner BPA"/>
    <s v="Department of Justice"/>
    <x v="64"/>
    <n v="8519726"/>
    <s v="DJJ-15F-EOA02-0067"/>
    <s v="04"/>
    <n v="107.88"/>
    <n v="92.72"/>
    <n v="15.159999999999997"/>
    <n v="0.14052651093807933"/>
    <s v="3574966"/>
    <x v="1"/>
    <x v="0"/>
  </r>
  <r>
    <x v="19"/>
    <s v="Federal Civilian DOJ Toner BPA"/>
    <s v="Department of Justice"/>
    <x v="64"/>
    <n v="8522647"/>
    <s v="DJJ-15F-EOA02-0067"/>
    <s v="04"/>
    <n v="168.95"/>
    <n v="184.46"/>
    <n v="-15.510000000000019"/>
    <n v="-9.1802308375259073E-2"/>
    <s v="3575580"/>
    <x v="1"/>
    <x v="0"/>
  </r>
  <r>
    <x v="19"/>
    <s v="Federal Civilian DOJ Toner BPA"/>
    <s v="Department of Justice"/>
    <x v="64"/>
    <n v="8522648"/>
    <s v="DJJ-15F-EOA02-0067"/>
    <s v="04"/>
    <n v="125.34"/>
    <n v="73.319999999999993"/>
    <n v="52.02000000000001"/>
    <n v="0.41503111536620402"/>
    <s v="3575581"/>
    <x v="1"/>
    <x v="0"/>
  </r>
  <r>
    <x v="19"/>
    <s v="Federal Civilian DOJ Toner BPA"/>
    <s v="Department of Justice"/>
    <x v="64"/>
    <n v="8522650"/>
    <s v="DJJ-15F-EOA02-0067"/>
    <s v="04"/>
    <n v="125.34"/>
    <n v="73.319999999999993"/>
    <n v="52.02000000000001"/>
    <n v="0.41503111536620402"/>
    <s v="3575582"/>
    <x v="1"/>
    <x v="0"/>
  </r>
  <r>
    <x v="19"/>
    <s v="Federal Civilian DOJ Toner BPA"/>
    <s v="Department of Justice"/>
    <x v="64"/>
    <n v="8522652"/>
    <s v="DJJ-15F-EOA02-0067"/>
    <s v="04"/>
    <n v="125.34"/>
    <n v="73.319999999999993"/>
    <n v="52.02000000000001"/>
    <n v="0.41503111536620402"/>
    <s v="3575583"/>
    <x v="1"/>
    <x v="0"/>
  </r>
  <r>
    <x v="19"/>
    <s v="Federal Civilian DOJ Toner BPA"/>
    <s v="Department of Justice"/>
    <x v="64"/>
    <n v="8522653"/>
    <s v="DJJ-15F-EOA02-0067"/>
    <s v="04"/>
    <n v="125.34"/>
    <n v="73.319999999999993"/>
    <n v="52.02000000000001"/>
    <n v="0.41503111536620402"/>
    <s v="3575584"/>
    <x v="1"/>
    <x v="0"/>
  </r>
  <r>
    <x v="19"/>
    <s v="Federal Civilian DOJ Toner BPA"/>
    <s v="Department of Justice"/>
    <x v="64"/>
    <n v="8522654"/>
    <s v="DJJ-15F-EOA02-0067"/>
    <s v="04"/>
    <n v="125.34"/>
    <n v="73.319999999999993"/>
    <n v="52.02000000000001"/>
    <n v="0.41503111536620402"/>
    <s v="3575585"/>
    <x v="1"/>
    <x v="0"/>
  </r>
  <r>
    <x v="19"/>
    <s v="Federal Civilian DOJ Toner BPA"/>
    <s v="Department of Justice"/>
    <x v="64"/>
    <n v="8522656"/>
    <s v="DJJ-15F-EOA02-0067"/>
    <s v="04"/>
    <n v="125.34"/>
    <n v="73.319999999999993"/>
    <n v="52.02000000000001"/>
    <n v="0.41503111536620402"/>
    <s v="3575586"/>
    <x v="1"/>
    <x v="0"/>
  </r>
  <r>
    <x v="19"/>
    <s v="Federal Civilian DOJ Toner BPA"/>
    <s v="Department of Justice"/>
    <x v="64"/>
    <n v="8522657"/>
    <s v="DJJ-15F-EOA02-0067"/>
    <s v="04"/>
    <n v="237.52"/>
    <n v="161.01"/>
    <n v="76.510000000000019"/>
    <n v="0.32212024250589433"/>
    <s v="3575587"/>
    <x v="1"/>
    <x v="0"/>
  </r>
  <r>
    <x v="19"/>
    <s v="Federal Civilian DOJ Toner BPA"/>
    <s v="Department of Justice"/>
    <x v="64"/>
    <n v="8522659"/>
    <s v="DJJ-15F-EOA02-0067"/>
    <s v="04"/>
    <n v="125.34"/>
    <n v="73.319999999999993"/>
    <n v="52.02000000000001"/>
    <n v="0.41503111536620402"/>
    <s v="3575588"/>
    <x v="1"/>
    <x v="0"/>
  </r>
  <r>
    <x v="19"/>
    <s v="Federal Civilian DOJ Toner BPA"/>
    <s v="Department of Justice"/>
    <x v="64"/>
    <n v="8522662"/>
    <s v="DJJ-15F-EOA02-0067"/>
    <s v="04"/>
    <n v="125.34"/>
    <n v="73.319999999999993"/>
    <n v="52.02000000000001"/>
    <n v="0.41503111536620402"/>
    <s v="3575589"/>
    <x v="1"/>
    <x v="0"/>
  </r>
  <r>
    <x v="19"/>
    <s v="Federal Civilian DOJ Toner BPA"/>
    <s v="Department of Justice"/>
    <x v="64"/>
    <n v="8522663"/>
    <s v="DJJ-15F-EOA02-0067"/>
    <s v="04"/>
    <n v="107.88"/>
    <n v="107.76"/>
    <n v="0.11999999999999034"/>
    <n v="1.1123470522802219E-3"/>
    <s v="3575590"/>
    <x v="1"/>
    <x v="0"/>
  </r>
  <r>
    <x v="19"/>
    <s v="Federal Civilian DOJ Toner BPA"/>
    <s v="Department of Justice"/>
    <x v="64"/>
    <n v="8522664"/>
    <s v="DJJ-15F-EOA02-0067"/>
    <s v="04"/>
    <n v="237.52"/>
    <n v="161.01"/>
    <n v="76.510000000000019"/>
    <n v="0.32212024250589433"/>
    <s v="3575591"/>
    <x v="1"/>
    <x v="0"/>
  </r>
  <r>
    <x v="19"/>
    <s v="Federal Civilian DOJ Toner BPA"/>
    <s v="Department of Justice"/>
    <x v="64"/>
    <n v="8522665"/>
    <s v="DJJ-15F-EOA02-0067"/>
    <s v="04"/>
    <n v="232.97"/>
    <n v="259.51"/>
    <n v="-26.539999999999992"/>
    <n v="-0.11392024724213415"/>
    <s v="3575592"/>
    <x v="1"/>
    <x v="0"/>
  </r>
  <r>
    <x v="19"/>
    <s v="Federal Civilian DOJ Toner BPA"/>
    <s v="Department of Justice"/>
    <x v="64"/>
    <n v="8522667"/>
    <s v="DJJ-15F-EOA02-0067"/>
    <s v="04"/>
    <n v="107.88"/>
    <n v="107.76"/>
    <n v="0.11999999999999034"/>
    <n v="1.1123470522802219E-3"/>
    <s v="3575593"/>
    <x v="1"/>
    <x v="0"/>
  </r>
  <r>
    <x v="19"/>
    <s v="Federal Civilian DOJ Toner BPA"/>
    <s v="Department of Justice"/>
    <x v="64"/>
    <n v="8522668"/>
    <s v="DJJ-15F-EOA02-0067"/>
    <s v="04"/>
    <n v="168.95"/>
    <n v="184.46"/>
    <n v="-15.510000000000019"/>
    <n v="-9.1802308375259073E-2"/>
    <s v="3575596"/>
    <x v="1"/>
    <x v="0"/>
  </r>
  <r>
    <x v="19"/>
    <s v="Federal Civilian DOJ Toner BPA"/>
    <s v="Department of Justice"/>
    <x v="64"/>
    <n v="8522671"/>
    <s v="DJJ-15F-EOA02-0067"/>
    <s v="04"/>
    <n v="237.52"/>
    <n v="161.01"/>
    <n v="76.510000000000019"/>
    <n v="0.32212024250589433"/>
    <s v="3575597"/>
    <x v="1"/>
    <x v="0"/>
  </r>
  <r>
    <x v="19"/>
    <s v="Federal Civilian DOJ Toner BPA"/>
    <s v="Department of Justice"/>
    <x v="64"/>
    <n v="8522672"/>
    <s v="DJJ-15F-EOA02-0067"/>
    <s v="04"/>
    <n v="237.52"/>
    <n v="161.01"/>
    <n v="76.510000000000019"/>
    <n v="0.32212024250589433"/>
    <s v="3575598"/>
    <x v="1"/>
    <x v="0"/>
  </r>
  <r>
    <x v="19"/>
    <s v="Federal Civilian DOJ Toner BPA"/>
    <s v="Department of Justice"/>
    <x v="64"/>
    <n v="8522673"/>
    <s v="DJJ-15F-EOA02-0067"/>
    <s v="04"/>
    <n v="125.34"/>
    <n v="73.319999999999993"/>
    <n v="52.02000000000001"/>
    <n v="0.41503111536620402"/>
    <s v="3575599"/>
    <x v="1"/>
    <x v="0"/>
  </r>
  <r>
    <x v="19"/>
    <s v="Federal Civilian DOJ Toner BPA"/>
    <s v="Department of Justice"/>
    <x v="64"/>
    <n v="8522674"/>
    <s v="DJJ-15F-EOA02-0067"/>
    <s v="04"/>
    <n v="107.88"/>
    <n v="107.76"/>
    <n v="0.11999999999999034"/>
    <n v="1.1123470522802219E-3"/>
    <s v="3575600"/>
    <x v="1"/>
    <x v="0"/>
  </r>
  <r>
    <x v="19"/>
    <s v="Federal Civilian DOJ Toner BPA"/>
    <s v="Department of Justice"/>
    <x v="64"/>
    <n v="8522675"/>
    <s v="DJJ-15F-EOA02-0067"/>
    <s v="04"/>
    <n v="362.86"/>
    <n v="234.33"/>
    <n v="128.53"/>
    <n v="0.35421374634845393"/>
    <s v="3575601"/>
    <x v="1"/>
    <x v="0"/>
  </r>
  <r>
    <x v="19"/>
    <s v="Federal Civilian DOJ Toner BPA"/>
    <s v="Department of Justice"/>
    <x v="64"/>
    <n v="8522676"/>
    <s v="DJJ-15F-EOA02-0067"/>
    <s v="04"/>
    <n v="233.22"/>
    <n v="181.08"/>
    <n v="52.139999999999986"/>
    <n v="0.22356573192693588"/>
    <s v="3575602"/>
    <x v="1"/>
    <x v="0"/>
  </r>
  <r>
    <x v="19"/>
    <s v="Federal Civilian DOJ Toner BPA"/>
    <s v="Department of Justice"/>
    <x v="64"/>
    <n v="8522679"/>
    <s v="DJJ-15F-EOA02-0067"/>
    <s v="04"/>
    <n v="276.83"/>
    <n v="292.26"/>
    <n v="-15.430000000000007"/>
    <n v="-5.5738178665607076E-2"/>
    <s v="3575603"/>
    <x v="1"/>
    <x v="0"/>
  </r>
  <r>
    <x v="19"/>
    <s v="Federal Civilian DOJ Toner BPA"/>
    <s v="Department of Justice"/>
    <x v="64"/>
    <n v="8522681"/>
    <s v="DJJ-15F-EOA02-0067"/>
    <s v="04"/>
    <n v="107.88"/>
    <n v="107.8"/>
    <n v="7.9999999999998295E-2"/>
    <n v="7.4156470152019188E-4"/>
    <s v="3575604"/>
    <x v="1"/>
    <x v="0"/>
  </r>
  <r>
    <x v="19"/>
    <s v="Federal Civilian DOJ Toner BPA"/>
    <s v="Department of Justice"/>
    <x v="64"/>
    <n v="8522684"/>
    <s v="DJJ-15F-EOA02-0067"/>
    <s v="04"/>
    <n v="107.88"/>
    <n v="107.76"/>
    <n v="0.11999999999999034"/>
    <n v="1.1123470522802219E-3"/>
    <s v="3575605"/>
    <x v="1"/>
    <x v="0"/>
  </r>
  <r>
    <x v="19"/>
    <s v="Federal Civilian DOJ Toner BPA"/>
    <s v="Department of Justice"/>
    <x v="64"/>
    <n v="8520241"/>
    <s v="NCW-CHarlotte-printer-suppl"/>
    <s v="04"/>
    <n v="184.57"/>
    <n v="188.78"/>
    <n v="-4.210000000000008"/>
    <n v="-2.2809774069458787E-2"/>
    <s v="3575170"/>
    <x v="1"/>
    <x v="0"/>
  </r>
  <r>
    <x v="19"/>
    <s v="Federal Civilian DOJ Toner BPA"/>
    <s v="Department of Justice"/>
    <x v="64"/>
    <n v="8522711"/>
    <s v="TNE-PRINTER-SUPPLIES-7-9"/>
    <s v="04"/>
    <n v="45.21"/>
    <n v="50.62"/>
    <n v="-5.4099999999999966"/>
    <n v="-0.11966379119663784"/>
    <s v="3575624"/>
    <x v="1"/>
    <x v="0"/>
  </r>
  <r>
    <x v="19"/>
    <s v="Federal Civilian EOUSA Server/Desktop/Laptop BPA"/>
    <s v="Department of Justice"/>
    <x v="64"/>
    <n v="8255700"/>
    <s v="15JCRM19F00000012"/>
    <s v="04"/>
    <n v="336686.3"/>
    <n v="307682.78999999998"/>
    <n v="29003.510000000009"/>
    <n v="8.6144015957881293E-2"/>
    <s v="3494921"/>
    <x v="1"/>
    <x v="0"/>
  </r>
  <r>
    <x v="19"/>
    <s v="Federal Civilian EOUSA Server/Desktop/Laptop BPA"/>
    <s v="Department of Justice"/>
    <x v="64"/>
    <n v="8255694"/>
    <s v="15JCRM19F00000013"/>
    <s v="04"/>
    <n v="1139.46"/>
    <n v="1041.3"/>
    <n v="98.160000000000082"/>
    <n v="8.6146069190669333E-2"/>
    <s v="3494918"/>
    <x v="1"/>
    <x v="0"/>
  </r>
  <r>
    <x v="19"/>
    <s v="Federal Civilian EOUSA Server/Desktop/Laptop BPA"/>
    <s v="Department of Justice"/>
    <x v="64"/>
    <n v="8255696"/>
    <s v="15JCRM19F00000013"/>
    <s v="04"/>
    <n v="12506.61"/>
    <n v="10888.3"/>
    <n v="1618.3100000000013"/>
    <n v="0.12939637519679603"/>
    <s v="3494919"/>
    <x v="1"/>
    <x v="0"/>
  </r>
  <r>
    <x v="19"/>
    <s v="Federal Civilian EOUSA Server/Desktop/Laptop BPA"/>
    <s v="Department of Justice"/>
    <x v="64"/>
    <n v="8255834"/>
    <s v="15JCRM19F00000013"/>
    <s v="04"/>
    <n v="12506.61"/>
    <n v="10888.3"/>
    <n v="1618.3100000000013"/>
    <n v="0.12939637519679603"/>
    <s v="3494996"/>
    <x v="1"/>
    <x v="0"/>
  </r>
  <r>
    <x v="19"/>
    <s v="Federal Civilian EOUSA Server/Desktop/Laptop BPA"/>
    <s v="Department of Justice"/>
    <x v="64"/>
    <n v="7710691"/>
    <s v="15JPSS18F00000363"/>
    <s v="04"/>
    <n v="1334.95"/>
    <n v="1222"/>
    <n v="112.95000000000005"/>
    <n v="8.4609910483538747E-2"/>
    <s v="3306456"/>
    <x v="1"/>
    <x v="0"/>
  </r>
  <r>
    <x v="19"/>
    <s v="Federal Civilian EOUSA Server/Desktop/Laptop BPA"/>
    <s v="Department of Justice, EOUSA"/>
    <x v="64"/>
    <n v="8184521"/>
    <s v="15JPSS18F00000753"/>
    <s v="40"/>
    <n v="0"/>
    <n v="0"/>
    <n v="0"/>
    <e v="#DIV/0!"/>
    <s v="-"/>
    <x v="1"/>
    <x v="0"/>
  </r>
  <r>
    <x v="19"/>
    <s v="Federal Civilian EOUSA Server/Desktop/Laptop BPA"/>
    <s v="Department of Justice"/>
    <x v="64"/>
    <n v="8002011"/>
    <s v="15JPSS18F00000757"/>
    <s v="04"/>
    <n v="80155"/>
    <n v="82025"/>
    <n v="-1870"/>
    <n v="-2.3329798515376459E-2"/>
    <s v="3405104"/>
    <x v="1"/>
    <x v="0"/>
  </r>
  <r>
    <x v="19"/>
    <s v="Federal Civilian EOUSA Server/Desktop/Laptop BPA"/>
    <s v="Department of Justice"/>
    <x v="64"/>
    <n v="7990118"/>
    <s v="15JPSS18F00000762"/>
    <s v="04"/>
    <n v="159371.73000000001"/>
    <n v="134189.57999999999"/>
    <n v="25182.150000000023"/>
    <n v="0.15800888902944094"/>
    <s v="3398983"/>
    <x v="1"/>
    <x v="0"/>
  </r>
  <r>
    <x v="19"/>
    <s v="Federal Civilian EOUSA Server/Desktop/Laptop BPA"/>
    <s v="Department of Justice"/>
    <x v="64"/>
    <n v="8132242"/>
    <s v="15JPSS18F00000762"/>
    <s v="40"/>
    <n v="158.57"/>
    <n v="162"/>
    <n v="-3.4300000000000068"/>
    <n v="-2.1630825502932504E-2"/>
    <s v="3456028"/>
    <x v="1"/>
    <x v="0"/>
  </r>
  <r>
    <x v="19"/>
    <s v="Federal Civilian EOUSA Server/Desktop/Laptop BPA"/>
    <s v="Department of Justice"/>
    <x v="64"/>
    <n v="8114036"/>
    <s v="15JPSS18FPZM00009"/>
    <s v="04"/>
    <n v="0"/>
    <n v="3104"/>
    <n v="-3104"/>
    <e v="#DIV/0!"/>
    <s v="3445441"/>
    <x v="1"/>
    <x v="0"/>
  </r>
  <r>
    <x v="19"/>
    <s v="Federal Civilian EOUSA Server/Desktop/Laptop BPA"/>
    <s v="Department of Justice, EOUSA"/>
    <x v="64"/>
    <n v="8240696"/>
    <s v="15JPSS19F00000323"/>
    <s v="04"/>
    <n v="8752.58"/>
    <n v="8000"/>
    <n v="752.57999999999993"/>
    <n v="8.5983789922514264E-2"/>
    <s v="3491572"/>
    <x v="1"/>
    <x v="0"/>
  </r>
  <r>
    <x v="19"/>
    <s v="Federal Civilian EOUSA Server/Desktop/Laptop BPA"/>
    <s v="Department of Justice"/>
    <x v="64"/>
    <n v="8407799"/>
    <s v="15JPSS19F00000422"/>
    <s v="40"/>
    <n v="28784.39"/>
    <n v="23100.62"/>
    <n v="5683.77"/>
    <n v="0.19746015114442239"/>
    <s v="3545087"/>
    <x v="1"/>
    <x v="0"/>
  </r>
  <r>
    <x v="19"/>
    <s v="Federal Civilian EOUSA Server/Desktop/Laptop BPA"/>
    <s v="Department of Justice"/>
    <x v="64"/>
    <n v="8418284"/>
    <s v="15JPSS19F00000448"/>
    <s v="04"/>
    <n v="0"/>
    <n v="19975.89"/>
    <n v="-19975.89"/>
    <e v="#DIV/0!"/>
    <s v="3548567"/>
    <x v="1"/>
    <x v="0"/>
  </r>
  <r>
    <x v="19"/>
    <s v="Federal Civilian EOUSA Server/Desktop/Laptop BPA"/>
    <s v="Department of Justice, EOUSA"/>
    <x v="64"/>
    <n v="8438295"/>
    <s v="15JPSS19F00000462"/>
    <s v="40"/>
    <n v="45630.48"/>
    <n v="41328"/>
    <n v="4302.4800000000032"/>
    <n v="9.4289606420971311E-2"/>
    <s v="3553971"/>
    <x v="1"/>
    <x v="0"/>
  </r>
  <r>
    <x v="19"/>
    <s v="Federal Civilian EOUSA Server/Desktop/Laptop BPA"/>
    <s v="Department of Justice"/>
    <x v="64"/>
    <n v="8508042"/>
    <s v="15JPSS19F00000535"/>
    <s v="04"/>
    <n v="19246.64"/>
    <n v="16598.89"/>
    <n v="2647.75"/>
    <n v="0.13756946667054615"/>
    <s v="3571731"/>
    <x v="1"/>
    <x v="0"/>
  </r>
  <r>
    <x v="19"/>
    <s v="Federal Civilian EOUSA Server/Desktop/Laptop BPA"/>
    <s v="Department of Justice"/>
    <x v="64"/>
    <n v="8508042"/>
    <s v="15JPSS19F00000535"/>
    <s v="40"/>
    <n v="99368.41"/>
    <n v="88822.3"/>
    <n v="10546.11"/>
    <n v="0.10613141540656633"/>
    <s v="3571730"/>
    <x v="1"/>
    <x v="0"/>
  </r>
  <r>
    <x v="19"/>
    <s v="Federal Civilian EOUSA Server/Desktop/Laptop BPA"/>
    <s v="Department of Justice"/>
    <x v="64"/>
    <n v="8446767"/>
    <s v="4981967-TRADEIN-FUNDS"/>
    <s v="04"/>
    <n v="11623.43"/>
    <n v="10782.4"/>
    <n v="841.03000000000065"/>
    <n v="7.2356438676019097E-2"/>
    <s v="3556243"/>
    <x v="1"/>
    <x v="0"/>
  </r>
  <r>
    <x v="19"/>
    <s v="Federal Civilian EOUSA Server/Desktop/Laptop BPA"/>
    <s v="Department of Justice"/>
    <x v="64"/>
    <n v="8518868"/>
    <s v="5006661-TRADEIN-FUNDS"/>
    <s v="40"/>
    <n v="2047.94"/>
    <n v="1689.2"/>
    <n v="358.74"/>
    <n v="0.17517114759221461"/>
    <s v="3574706"/>
    <x v="1"/>
    <x v="0"/>
  </r>
  <r>
    <x v="19"/>
    <s v="Federal Civilian EOUSA Server/Desktop/Laptop BPA"/>
    <s v="Department of Justice"/>
    <x v="64"/>
    <n v="8519038"/>
    <s v="5011236-TABLET-REPLACEMENT"/>
    <s v="40"/>
    <n v="0"/>
    <n v="0"/>
    <n v="0"/>
    <e v="#DIV/0!"/>
    <s v="3574732"/>
    <x v="1"/>
    <x v="0"/>
  </r>
  <r>
    <x v="19"/>
    <s v="Federal Civilian EOUSA Server/Desktop/Laptop BPA"/>
    <s v="Department of Justice"/>
    <x v="64"/>
    <n v="8521145"/>
    <s v="5014512-TRADEIN-FUNDS"/>
    <s v="04"/>
    <n v="5987.89"/>
    <n v="5681.52"/>
    <n v="306.36999999999989"/>
    <n v="5.1164934559586074E-2"/>
    <s v="3575396"/>
    <x v="1"/>
    <x v="0"/>
  </r>
  <r>
    <x v="19"/>
    <s v="Federal Civilian EOUSA Server/Desktop/Laptop BPA"/>
    <s v="Department of Justice"/>
    <x v="64"/>
    <n v="7233084"/>
    <s v="DJJ2630-0022"/>
    <s v="04"/>
    <n v="2378.7600000000002"/>
    <n v="2192"/>
    <n v="186.76000000000022"/>
    <n v="7.8511493383107256E-2"/>
    <s v="3142288"/>
    <x v="1"/>
    <x v="0"/>
  </r>
  <r>
    <x v="19"/>
    <s v="Federal Civilian EOUSA Server/Desktop/Laptop BPA"/>
    <s v="Department of Justice"/>
    <x v="64"/>
    <n v="7844919"/>
    <s v="DJJ2630-0025"/>
    <s v="04"/>
    <n v="14557"/>
    <n v="12500"/>
    <n v="2057"/>
    <n v="0.14130658789585765"/>
    <s v="3340916"/>
    <x v="1"/>
    <x v="0"/>
  </r>
  <r>
    <x v="19"/>
    <s v="Federal Civilian EOUSA Server/Desktop/Laptop BPA"/>
    <s v="Department of Justice"/>
    <x v="64"/>
    <n v="8470766"/>
    <s v="DJJ2692-0064"/>
    <s v="40"/>
    <n v="0"/>
    <n v="1418.5"/>
    <n v="-1418.5"/>
    <e v="#DIV/0!"/>
    <s v="3561628"/>
    <x v="1"/>
    <x v="0"/>
  </r>
  <r>
    <x v="19"/>
    <s v="Federal Civilian FBI"/>
    <s v="Federal Bureau of Investigation"/>
    <x v="64"/>
    <n v="7102934"/>
    <s v="DJF-17-1200-E-0004881"/>
    <s v="04"/>
    <n v="26001.39"/>
    <n v="25400"/>
    <n v="601.38999999999942"/>
    <n v="2.3129148095544103E-2"/>
    <s v="3104871"/>
    <x v="1"/>
    <x v="0"/>
  </r>
  <r>
    <x v="21"/>
    <s v="Federal Civilian House"/>
    <s v="Lockheed Martin"/>
    <x v="65"/>
    <n v="8494266"/>
    <s v="4104152804"/>
    <s v="04"/>
    <n v="10725.5"/>
    <n v="10411"/>
    <n v="314.5"/>
    <n v="2.9322642301058226E-2"/>
    <s v="3567514"/>
    <x v="1"/>
    <x v="0"/>
  </r>
  <r>
    <x v="21"/>
    <s v="Federal Civilian House"/>
    <s v="Leidos"/>
    <x v="65"/>
    <n v="8505686"/>
    <s v="P010228218"/>
    <s v="04"/>
    <n v="8749.2000000000007"/>
    <n v="8482.74"/>
    <n v="266.46000000000095"/>
    <n v="3.0455355918255489E-2"/>
    <s v="3571120"/>
    <x v="1"/>
    <x v="0"/>
  </r>
  <r>
    <x v="21"/>
    <s v="Federal Civilian House"/>
    <s v="Leidos"/>
    <x v="65"/>
    <n v="8505686"/>
    <s v="P010228218"/>
    <s v="04"/>
    <n v="18552.34"/>
    <n v="16404.2"/>
    <n v="2148.1399999999994"/>
    <n v="0.11578808926528941"/>
    <s v="3571120"/>
    <x v="1"/>
    <x v="0"/>
  </r>
  <r>
    <x v="20"/>
    <s v="Federal Civilian Team 1 - Cronk"/>
    <s v="Indian Health Service"/>
    <x v="66"/>
    <n v="8481044"/>
    <s v="4962088"/>
    <s v="04"/>
    <n v="1072.33"/>
    <n v="1041.0999999999999"/>
    <n v="31.230000000000018"/>
    <n v="2.9123497430828215E-2"/>
    <s v="3564795"/>
    <x v="1"/>
    <x v="0"/>
  </r>
  <r>
    <x v="20"/>
    <s v="Federal Civilian Team 1 - Cronk"/>
    <s v="Indian Health Service"/>
    <x v="66"/>
    <n v="8481044"/>
    <s v="4962088"/>
    <s v="04"/>
    <n v="1027.53"/>
    <n v="997.6"/>
    <n v="29.92999999999995"/>
    <n v="2.9128103315718228E-2"/>
    <s v="3564795"/>
    <x v="1"/>
    <x v="0"/>
  </r>
  <r>
    <x v="20"/>
    <s v="Federal Civilian Team 1 - Cronk"/>
    <s v="Indian Health Service"/>
    <x v="66"/>
    <n v="8481044"/>
    <s v="4962088"/>
    <s v="04"/>
    <n v="257.63"/>
    <n v="250.13"/>
    <n v="7.5"/>
    <n v="2.9111516515933702E-2"/>
    <s v="3564795"/>
    <x v="1"/>
    <x v="0"/>
  </r>
  <r>
    <x v="20"/>
    <s v="Federal Civilian Team 1 - Cronk"/>
    <s v="U.S. Fish and Wildlife Service"/>
    <x v="66"/>
    <n v="8508608"/>
    <s v="4985877"/>
    <s v="04"/>
    <n v="3975.24"/>
    <n v="3785.94"/>
    <n v="189.29999999999973"/>
    <n v="4.7619766353729519E-2"/>
    <s v="3571815"/>
    <x v="1"/>
    <x v="0"/>
  </r>
  <r>
    <x v="20"/>
    <s v="Federal Civilian Team 1 - Cronk"/>
    <s v="U.S. Fish and Wildlife Service"/>
    <x v="66"/>
    <n v="8520253"/>
    <s v="140F0119P0079 P00001"/>
    <s v="04"/>
    <n v="12738"/>
    <n v="9264"/>
    <n v="3474"/>
    <n v="0.27272727272727271"/>
    <s v="3575167"/>
    <x v="1"/>
    <x v="0"/>
  </r>
  <r>
    <x v="20"/>
    <s v="Federal Civilian Team 1 - Cronk"/>
    <s v="U.S. Fish and Wildlife Service"/>
    <x v="66"/>
    <n v="8520253"/>
    <s v="140F0119P0079 P00001"/>
    <s v="04"/>
    <n v="7713.25"/>
    <n v="6210.1"/>
    <n v="1503.1499999999996"/>
    <n v="0.19487894208018663"/>
    <s v="3575167"/>
    <x v="1"/>
    <x v="0"/>
  </r>
  <r>
    <x v="20"/>
    <s v="Federal Civilian Team 1 - Cronk"/>
    <s v="Indian Health Service"/>
    <x v="66"/>
    <n v="8518798"/>
    <s v="75H71219P00075"/>
    <s v="04"/>
    <n v="7275"/>
    <n v="6927.5"/>
    <n v="347.5"/>
    <n v="4.776632302405498E-2"/>
    <s v="3574715"/>
    <x v="1"/>
    <x v="0"/>
  </r>
  <r>
    <x v="19"/>
    <s v="Federal Civilian Team 1 - Grover"/>
    <s v="Anacapa Micro Products, Inc."/>
    <x v="84"/>
    <n v="7513124"/>
    <s v="1052417"/>
    <s v="04"/>
    <n v="0"/>
    <n v="10830"/>
    <n v="-10830"/>
    <e v="#DIV/0!"/>
    <s v="3186709"/>
    <x v="1"/>
    <x v="0"/>
  </r>
  <r>
    <x v="20"/>
    <s v="Federal Civilian Team 1 - Hantman"/>
    <s v="Accenture Federal Services LLC"/>
    <x v="67"/>
    <n v="8304753"/>
    <s v="7500018502"/>
    <s v="04"/>
    <n v="208.85"/>
    <n v="199.75"/>
    <n v="9.0999999999999943"/>
    <n v="4.3571941584869496E-2"/>
    <s v="3285534"/>
    <x v="1"/>
    <x v="0"/>
  </r>
  <r>
    <x v="20"/>
    <s v="Federal Civilian Team 1 - Hantman"/>
    <s v="Architect of the Capital"/>
    <x v="67"/>
    <n v="8196839"/>
    <s v="AOC19G1013"/>
    <s v="04"/>
    <n v="51175.48"/>
    <n v="49500"/>
    <n v="1675.4800000000032"/>
    <n v="3.2739898091820596E-2"/>
    <s v="3478422"/>
    <x v="1"/>
    <x v="0"/>
  </r>
  <r>
    <x v="20"/>
    <s v="Federal Civilian Team 1 - Hantman"/>
    <s v="Consumer Product Safety Commission"/>
    <x v="67"/>
    <n v="7218231"/>
    <s v="CPSC-F-17-0065"/>
    <s v="04"/>
    <n v="25853.040000000001"/>
    <n v="25110"/>
    <n v="743.04000000000087"/>
    <n v="2.8740914027905455E-2"/>
    <s v="3138090"/>
    <x v="1"/>
    <x v="0"/>
  </r>
  <r>
    <x v="20"/>
    <s v="Federal Civilian Team 1 - Hantman"/>
    <s v="Unisys Corporation"/>
    <x v="67"/>
    <n v="8302911"/>
    <s v="KAR-000098-01"/>
    <s v="04"/>
    <n v="124780.8"/>
    <n v="82826.240000000005"/>
    <n v="41954.559999999998"/>
    <n v="0.3362260860645227"/>
    <s v="3500563"/>
    <x v="1"/>
    <x v="0"/>
  </r>
  <r>
    <x v="20"/>
    <s v="Federal Civilian Team 1 - Hantman"/>
    <s v="ePlus Group Inc."/>
    <x v="67"/>
    <n v="8386038"/>
    <s v="LEG-000053-10"/>
    <s v="40"/>
    <n v="160.74"/>
    <n v="152.47"/>
    <n v="8.2700000000000102"/>
    <n v="5.1449545850441765E-2"/>
    <s v="3536070"/>
    <x v="1"/>
    <x v="0"/>
  </r>
  <r>
    <x v="20"/>
    <s v="Federal Civilian Team 1 - Hantman"/>
    <s v="ePlus Group Inc."/>
    <x v="67"/>
    <n v="8386038"/>
    <s v="LEG-000053-10"/>
    <s v="40"/>
    <n v="62716.800000000003"/>
    <n v="59482.2"/>
    <n v="3234.6000000000058"/>
    <n v="5.1574697688657675E-2"/>
    <s v="3536065"/>
    <x v="1"/>
    <x v="0"/>
  </r>
  <r>
    <x v="20"/>
    <s v="Federal Civilian Team 1 - Hantman"/>
    <s v="ePlus Group Inc."/>
    <x v="67"/>
    <n v="8233916"/>
    <s v="LEG-000053-5"/>
    <s v="04"/>
    <n v="1042596.9"/>
    <n v="1012230"/>
    <n v="30366.900000000023"/>
    <n v="2.9126213592233031E-2"/>
    <s v="3489105"/>
    <x v="1"/>
    <x v="0"/>
  </r>
  <r>
    <x v="20"/>
    <s v="Federal Civilian Team 1 - Hantman"/>
    <s v="ePlus Group Inc."/>
    <x v="67"/>
    <n v="8233916"/>
    <s v="LEG-000053-5"/>
    <s v="04"/>
    <n v="13425"/>
    <n v="13029"/>
    <n v="396"/>
    <n v="2.9497206703910615E-2"/>
    <s v="3489114"/>
    <x v="1"/>
    <x v="0"/>
  </r>
  <r>
    <x v="20"/>
    <s v="Federal Civilian Team 1 - Hantman"/>
    <s v="ePlus Group Inc."/>
    <x v="67"/>
    <n v="8233916"/>
    <s v="LEG-000053-5"/>
    <s v="04"/>
    <n v="17900"/>
    <n v="17372"/>
    <n v="528"/>
    <n v="2.9497206703910615E-2"/>
    <s v="3489105"/>
    <x v="1"/>
    <x v="0"/>
  </r>
  <r>
    <x v="20"/>
    <s v="Federal Civilian Team 1 - Hantman"/>
    <s v="ePlus Group Inc."/>
    <x v="67"/>
    <n v="8332709"/>
    <s v="LEG-000053-6"/>
    <s v="40"/>
    <n v="6090"/>
    <n v="4582"/>
    <n v="1508"/>
    <n v="0.24761904761904763"/>
    <s v="3529016"/>
    <x v="1"/>
    <x v="0"/>
  </r>
  <r>
    <x v="20"/>
    <s v="Federal Civilian Team 1 - Hantman"/>
    <s v="ePlus Group Inc."/>
    <x v="67"/>
    <n v="8332709"/>
    <s v="LEG-000053-6"/>
    <s v="40"/>
    <n v="25.5"/>
    <n v="24.2"/>
    <n v="1.3000000000000007"/>
    <n v="5.0980392156862772E-2"/>
    <s v="3513588"/>
    <x v="1"/>
    <x v="0"/>
  </r>
  <r>
    <x v="20"/>
    <s v="Federal Civilian Team 1 - Hantman"/>
    <s v="ePlus Group Inc."/>
    <x v="67"/>
    <n v="8246016"/>
    <s v="LEG-000053-7"/>
    <s v="04"/>
    <n v="573.62"/>
    <n v="546.36"/>
    <n v="27.259999999999991"/>
    <n v="4.752275025278057E-2"/>
    <s v="3493049"/>
    <x v="1"/>
    <x v="0"/>
  </r>
  <r>
    <x v="20"/>
    <s v="Federal Civilian Team 1 - Hantman"/>
    <s v="ePlus Group Inc."/>
    <x v="67"/>
    <n v="8246016"/>
    <s v="LEG-000053-7"/>
    <s v="40"/>
    <n v="414.48"/>
    <n v="363.36"/>
    <n v="51.120000000000005"/>
    <n v="0.123335263462652"/>
    <s v="3493047"/>
    <x v="1"/>
    <x v="0"/>
  </r>
  <r>
    <x v="20"/>
    <s v="Federal Civilian Team 1 - Hantman"/>
    <s v="ePlus Group Inc."/>
    <x v="67"/>
    <n v="8246016"/>
    <s v="LEG-000053-7"/>
    <s v="04"/>
    <n v="0"/>
    <n v="0"/>
    <n v="0"/>
    <e v="#DIV/0!"/>
    <s v="3493043"/>
    <x v="1"/>
    <x v="0"/>
  </r>
  <r>
    <x v="20"/>
    <s v="Federal Civilian Team 1 - Hantman"/>
    <s v="ePlus Group Inc."/>
    <x v="67"/>
    <n v="8246016"/>
    <s v="LEG-000053-7"/>
    <s v="04"/>
    <n v="0"/>
    <n v="0"/>
    <n v="0"/>
    <e v="#DIV/0!"/>
    <s v="3493050"/>
    <x v="1"/>
    <x v="0"/>
  </r>
  <r>
    <x v="20"/>
    <s v="Federal Civilian Team 1 - Hantman"/>
    <s v="ePlus Group Inc."/>
    <x v="67"/>
    <n v="8302887"/>
    <s v="LEG-000053-8"/>
    <s v="04"/>
    <n v="181.5"/>
    <n v="165"/>
    <n v="16.5"/>
    <n v="9.0909090909090912E-2"/>
    <s v="3500245"/>
    <x v="1"/>
    <x v="0"/>
  </r>
  <r>
    <x v="20"/>
    <s v="Federal Civilian Team 1 - Hantman"/>
    <s v="ePlus Group Inc."/>
    <x v="67"/>
    <n v="8302887"/>
    <s v="LEG-000053-8"/>
    <s v="04"/>
    <n v="5495"/>
    <n v="4995"/>
    <n v="500"/>
    <n v="9.0991810737033663E-2"/>
    <s v="3500247"/>
    <x v="1"/>
    <x v="0"/>
  </r>
  <r>
    <x v="20"/>
    <s v="Federal Civilian Team 1 - Hantman"/>
    <s v="ePlus Group Inc."/>
    <x v="67"/>
    <n v="8338478"/>
    <s v="LEG-000053-9"/>
    <s v="04"/>
    <n v="390976.44"/>
    <n v="379588.8"/>
    <n v="11387.640000000014"/>
    <n v="2.91261539953661E-2"/>
    <s v="3517460"/>
    <x v="1"/>
    <x v="0"/>
  </r>
  <r>
    <x v="20"/>
    <s v="Federal Civilian Team 1 - Hantman"/>
    <s v="ePlus Group Inc."/>
    <x v="67"/>
    <n v="8493881"/>
    <s v="LEG-000053-9"/>
    <s v="40"/>
    <n v="0"/>
    <n v="502"/>
    <n v="-502"/>
    <e v="#DIV/0!"/>
    <s v="3567376"/>
    <x v="1"/>
    <x v="0"/>
  </r>
  <r>
    <x v="20"/>
    <s v="Federal Civilian Team 1 - Hantman"/>
    <s v="ePlus Group Inc."/>
    <x v="67"/>
    <n v="8469920"/>
    <s v="LEG-000053-9-1A"/>
    <s v="40"/>
    <n v="133352.59"/>
    <n v="119064.77"/>
    <n v="14287.819999999992"/>
    <n v="0.10714317584682827"/>
    <s v="3561427"/>
    <x v="1"/>
    <x v="0"/>
  </r>
  <r>
    <x v="20"/>
    <s v="Federal Civilian Team 1 - Hantman"/>
    <s v="Unisys Corporation"/>
    <x v="67"/>
    <n v="8469912"/>
    <s v="LEG-000065"/>
    <s v="04"/>
    <n v="10500.28"/>
    <n v="9109.8799999999992"/>
    <n v="1390.4000000000015"/>
    <n v="0.13241551653860673"/>
    <s v="3561427"/>
    <x v="1"/>
    <x v="0"/>
  </r>
  <r>
    <x v="20"/>
    <s v="Federal Civilian Team 1 - Hantman"/>
    <s v="ePlus Group Inc."/>
    <x v="67"/>
    <n v="8105667"/>
    <s v="LEG-00053-2"/>
    <s v="04"/>
    <n v="541527.65"/>
    <n v="525755"/>
    <n v="15772.650000000023"/>
    <n v="2.9126213592233052E-2"/>
    <s v="3486871"/>
    <x v="1"/>
    <x v="0"/>
  </r>
  <r>
    <x v="20"/>
    <s v="Federal Civilian Team 1 - Hantman"/>
    <s v="Unisys Corporation"/>
    <x v="67"/>
    <n v="8394084"/>
    <s v="SAP-000987"/>
    <s v="40"/>
    <n v="9174.2000000000007"/>
    <n v="8493.1"/>
    <n v="681.10000000000036"/>
    <n v="7.424080573783004E-2"/>
    <s v="3538454"/>
    <x v="1"/>
    <x v="0"/>
  </r>
  <r>
    <x v="20"/>
    <s v="Federal Civilian Team 1 - Hantman"/>
    <s v="Unisys Corporation"/>
    <x v="67"/>
    <n v="8519064"/>
    <s v="TSC-000029"/>
    <s v="04"/>
    <n v="95466.8"/>
    <n v="88588.5"/>
    <n v="6878.3000000000029"/>
    <n v="7.2049131216297219E-2"/>
    <s v="3574756"/>
    <x v="1"/>
    <x v="0"/>
  </r>
  <r>
    <x v="20"/>
    <s v="Federal Civilian Team 1 - House"/>
    <s v="Lockheed Martin"/>
    <x v="85"/>
    <n v="8494251"/>
    <s v="4104149313"/>
    <s v="04"/>
    <n v="974.4"/>
    <n v="937.86"/>
    <n v="36.539999999999964"/>
    <n v="3.7499999999999964E-2"/>
    <s v="3567522"/>
    <x v="1"/>
    <x v="0"/>
  </r>
  <r>
    <x v="20"/>
    <s v="Federal Civilian Team 1 - Smith"/>
    <s v="U.S. Postal Service"/>
    <x v="69"/>
    <n v="6319297"/>
    <s v="1CDATA-15-B-0015_002"/>
    <s v="04"/>
    <n v="3920"/>
    <n v="3800"/>
    <n v="120"/>
    <n v="3.0612244897959183E-2"/>
    <s v="2843349"/>
    <x v="1"/>
    <x v="0"/>
  </r>
  <r>
    <x v="20"/>
    <s v="Federal Civilian Team 1 - Smith"/>
    <s v="U.S. Postal Service"/>
    <x v="69"/>
    <n v="8430156"/>
    <s v="1CDATA-19-C-0047"/>
    <s v="04"/>
    <n v="31369.8"/>
    <n v="30883.86"/>
    <n v="485.93999999999869"/>
    <n v="1.549069487213813E-2"/>
    <s v="3552124"/>
    <x v="1"/>
    <x v="0"/>
  </r>
  <r>
    <x v="20"/>
    <s v="Federal Civilian Team 1 - Smith"/>
    <s v="U.S. Postal Service"/>
    <x v="69"/>
    <n v="8448820"/>
    <s v="1CDATA-19-C-0050"/>
    <s v="04"/>
    <n v="25852.400000000001"/>
    <n v="22159.200000000001"/>
    <n v="3693.2000000000007"/>
    <n v="0.14285714285714288"/>
    <s v="3556564"/>
    <x v="1"/>
    <x v="0"/>
  </r>
  <r>
    <x v="20"/>
    <s v="Federal Civilian Team 1 - Smith"/>
    <s v="U.S. Postal Service"/>
    <x v="69"/>
    <n v="8522401"/>
    <s v="1CDATA-19-C-0060"/>
    <s v="40"/>
    <n v="6089973.96"/>
    <n v="4993909.3600000003"/>
    <n v="1096064.5999999996"/>
    <n v="0.17997853639426722"/>
    <s v="3575532"/>
    <x v="1"/>
    <x v="0"/>
  </r>
  <r>
    <x v="20"/>
    <s v="Federal Civilian Team 1 - Smith"/>
    <s v="U.S. Postal Service"/>
    <x v="69"/>
    <n v="8489350"/>
    <s v="1CDATA-19-C-0055"/>
    <s v="04"/>
    <n v="4684.3999999999996"/>
    <n v="4015.2"/>
    <n v="669.19999999999982"/>
    <n v="0.14285714285714282"/>
    <s v="3566505"/>
    <x v="1"/>
    <x v="0"/>
  </r>
  <r>
    <x v="20"/>
    <s v="Federal Civilian Team 1 - Vespa"/>
    <s v="National Transportation Safety Board"/>
    <x v="70"/>
    <n v="8501445"/>
    <s v="5002836"/>
    <s v="04"/>
    <n v="59.28"/>
    <n v="53.88"/>
    <n v="5.3999999999999986"/>
    <n v="9.1093117408906854E-2"/>
    <s v="3568919"/>
    <x v="1"/>
    <x v="0"/>
  </r>
  <r>
    <x v="20"/>
    <s v="Federal Civilian Team 1 - Vespa"/>
    <s v="Smithsonian Institute"/>
    <x v="70"/>
    <n v="8514405"/>
    <s v="19-S_TO-400-0000426348"/>
    <s v="04"/>
    <n v="12597.9"/>
    <n v="11452.64"/>
    <n v="1145.2600000000002"/>
    <n v="9.0908802260694269E-2"/>
    <s v="3574132"/>
    <x v="1"/>
    <x v="0"/>
  </r>
  <r>
    <x v="20"/>
    <s v="Federal Civilian Team 1 - Vespa"/>
    <s v="Affigent (fka TKC Integration Services, LLC)"/>
    <x v="70"/>
    <n v="8431165"/>
    <s v="C-TG001886"/>
    <s v="04"/>
    <n v="2140.16"/>
    <n v="2055.6799999999998"/>
    <n v="84.480000000000018"/>
    <n v="3.9473684210526327E-2"/>
    <s v="3552363"/>
    <x v="1"/>
    <x v="0"/>
  </r>
  <r>
    <x v="20"/>
    <s v="Federal Civilian Team 1 - Vespa"/>
    <s v="Affigent (fka TKC Integration Services, LLC)"/>
    <x v="70"/>
    <n v="8431165"/>
    <s v="C-TG001886"/>
    <s v="04"/>
    <n v="2808"/>
    <n v="0"/>
    <n v="2808"/>
    <n v="1"/>
    <s v="3552363"/>
    <x v="1"/>
    <x v="0"/>
  </r>
  <r>
    <x v="20"/>
    <s v="Federal Civilian Team 1 - Vespa"/>
    <s v="Affigent (fka TKC Integration Services, LLC)"/>
    <x v="70"/>
    <n v="8431165"/>
    <s v="C-TG001886"/>
    <s v="04"/>
    <n v="27306.240000000002"/>
    <n v="23864.959999999999"/>
    <n v="3441.2800000000025"/>
    <n v="0.12602540664697895"/>
    <s v="3552363"/>
    <x v="1"/>
    <x v="0"/>
  </r>
  <r>
    <x v="19"/>
    <s v="Federal Civilian Team 1 - Williams"/>
    <s v="Department of Justice"/>
    <x v="64"/>
    <n v="7830094"/>
    <s v="15JCRM18F00000067"/>
    <s v="04"/>
    <n v="52000.14"/>
    <n v="47520.63"/>
    <n v="4479.510000000002"/>
    <n v="8.6144191150254637E-2"/>
    <s v="3336608"/>
    <x v="1"/>
    <x v="0"/>
  </r>
  <r>
    <x v="20"/>
    <s v="Federal Civilian Team 2 - Heuer"/>
    <s v="U.S. Department of Agriculture"/>
    <x v="63"/>
    <n v="8475919"/>
    <s v="4963190"/>
    <s v="04"/>
    <n v="1710"/>
    <n v="1500"/>
    <n v="210"/>
    <n v="0.12280701754385964"/>
    <s v="3562859"/>
    <x v="1"/>
    <x v="0"/>
  </r>
  <r>
    <x v="20"/>
    <s v="Federal Civilian Team 2 - Heuer"/>
    <s v="U.S. Department of Agriculture"/>
    <x v="63"/>
    <n v="8475919"/>
    <s v="4963190"/>
    <s v="04"/>
    <n v="2556.4499999999998"/>
    <n v="1569.75"/>
    <n v="986.69999999999982"/>
    <n v="0.38596491228070173"/>
    <s v="3562859"/>
    <x v="1"/>
    <x v="0"/>
  </r>
  <r>
    <x v="20"/>
    <s v="Federal Civilian Team 2 - Heuer"/>
    <s v="U.S. Department of Agriculture"/>
    <x v="63"/>
    <n v="8414409"/>
    <s v="4963227"/>
    <s v="04"/>
    <n v="1023.15"/>
    <n v="897.5"/>
    <n v="125.64999999999998"/>
    <n v="0.12280701754385963"/>
    <s v="3547501"/>
    <x v="1"/>
    <x v="0"/>
  </r>
  <r>
    <x v="20"/>
    <s v="Federal Civilian Team 2 - Heuer"/>
    <s v="U.S. Department of Agriculture"/>
    <x v="63"/>
    <n v="8488772"/>
    <s v="4973813"/>
    <s v="04"/>
    <n v="4156.8"/>
    <n v="3779.08"/>
    <n v="377.72000000000025"/>
    <n v="9.0867975365665959E-2"/>
    <s v="3566323"/>
    <x v="1"/>
    <x v="0"/>
  </r>
  <r>
    <x v="20"/>
    <s v="Federal Civilian Team 2 - Heuer"/>
    <s v="U.S. Department of Agriculture"/>
    <x v="63"/>
    <n v="8476415"/>
    <s v="4983489"/>
    <s v="04"/>
    <n v="1928.55"/>
    <n v="1569.75"/>
    <n v="358.79999999999995"/>
    <n v="0.18604651162790695"/>
    <s v="3563033"/>
    <x v="1"/>
    <x v="0"/>
  </r>
  <r>
    <x v="20"/>
    <s v="Federal Civilian Team 2 - Heuer"/>
    <s v="U.S. Department of Agriculture"/>
    <x v="63"/>
    <n v="8476415"/>
    <s v="4983489"/>
    <s v="04"/>
    <n v="1710"/>
    <n v="1500"/>
    <n v="210"/>
    <n v="0.12280701754385964"/>
    <s v="3563033"/>
    <x v="1"/>
    <x v="0"/>
  </r>
  <r>
    <x v="20"/>
    <s v="Federal Civilian Team 2 - Heuer"/>
    <s v="U.S. Department of Agriculture"/>
    <x v="63"/>
    <n v="8476190"/>
    <s v="4990109"/>
    <s v="04"/>
    <n v="980.4"/>
    <n v="860"/>
    <n v="120.39999999999998"/>
    <n v="0.12280701754385963"/>
    <s v="3562935"/>
    <x v="1"/>
    <x v="0"/>
  </r>
  <r>
    <x v="20"/>
    <s v="Federal Civilian Team 2 - Heuer"/>
    <s v="U.S. Department of Agriculture"/>
    <x v="63"/>
    <n v="8488746"/>
    <s v="4996600"/>
    <s v="04"/>
    <n v="2850"/>
    <n v="2500"/>
    <n v="350"/>
    <n v="0.12280701754385964"/>
    <s v="3566309"/>
    <x v="1"/>
    <x v="0"/>
  </r>
  <r>
    <x v="20"/>
    <s v="Federal Civilian Team 2 - Heuer"/>
    <s v="U.S. Department of Agriculture"/>
    <x v="63"/>
    <n v="8488746"/>
    <s v="4996600"/>
    <s v="04"/>
    <n v="3214.25"/>
    <n v="2616.25"/>
    <n v="598"/>
    <n v="0.18604651162790697"/>
    <s v="3566309"/>
    <x v="1"/>
    <x v="0"/>
  </r>
  <r>
    <x v="20"/>
    <s v="Federal Civilian Team 2 - Heuer"/>
    <s v="U.S. Department of Agriculture"/>
    <x v="63"/>
    <n v="8489374"/>
    <s v="4997594"/>
    <s v="04"/>
    <n v="885.6"/>
    <n v="738"/>
    <n v="147.60000000000002"/>
    <n v="0.16666666666666669"/>
    <s v="3566507"/>
    <x v="1"/>
    <x v="0"/>
  </r>
  <r>
    <x v="20"/>
    <s v="Federal Civilian Team 2 - Heuer"/>
    <s v="U.S. Department of Agriculture"/>
    <x v="63"/>
    <n v="8500136"/>
    <s v="4999024"/>
    <s v="04"/>
    <n v="4499.95"/>
    <n v="3662.75"/>
    <n v="837.19999999999982"/>
    <n v="0.18604651162790695"/>
    <s v="3568671"/>
    <x v="1"/>
    <x v="0"/>
  </r>
  <r>
    <x v="20"/>
    <s v="Federal Civilian Team 2 - Heuer"/>
    <s v="U.S. Department of Agriculture"/>
    <x v="63"/>
    <n v="8489371"/>
    <s v="4999775"/>
    <s v="04"/>
    <n v="1486.34"/>
    <n v="1222.5"/>
    <n v="263.83999999999992"/>
    <n v="0.17750985642585138"/>
    <s v="3566551"/>
    <x v="1"/>
    <x v="0"/>
  </r>
  <r>
    <x v="20"/>
    <s v="Federal Civilian Team 2 - Heuer"/>
    <s v="U.S. Department of Agriculture"/>
    <x v="63"/>
    <n v="8501705"/>
    <s v="5000158"/>
    <s v="04"/>
    <n v="247.2"/>
    <n v="206"/>
    <n v="41.199999999999989"/>
    <n v="0.16666666666666663"/>
    <s v="3569011"/>
    <x v="1"/>
    <x v="0"/>
  </r>
  <r>
    <x v="20"/>
    <s v="Federal Civilian Team 2 - Heuer"/>
    <s v="U.S. Department of Agriculture"/>
    <x v="63"/>
    <n v="8494466"/>
    <s v="5000449"/>
    <s v="04"/>
    <n v="642.85"/>
    <n v="523.25"/>
    <n v="119.60000000000002"/>
    <n v="0.186046511627907"/>
    <s v="3567535"/>
    <x v="1"/>
    <x v="0"/>
  </r>
  <r>
    <x v="20"/>
    <s v="Federal Civilian Team 2 - Heuer"/>
    <s v="U.S. Department of Agriculture"/>
    <x v="63"/>
    <n v="8005631"/>
    <s v="12319818F0125"/>
    <s v="04"/>
    <n v="0"/>
    <n v="0"/>
    <n v="0"/>
    <e v="#DIV/0!"/>
    <s v="3407011"/>
    <x v="1"/>
    <x v="0"/>
  </r>
  <r>
    <x v="20"/>
    <s v="Federal Civilian Team 2 - Heuer"/>
    <s v="U.S. Department of Agriculture"/>
    <x v="63"/>
    <n v="8005631"/>
    <s v="12319818F0125"/>
    <s v="04"/>
    <n v="31503.18"/>
    <n v="28002.83"/>
    <n v="3500.3499999999985"/>
    <n v="0.11111100530168695"/>
    <s v="3407011"/>
    <x v="1"/>
    <x v="0"/>
  </r>
  <r>
    <x v="20"/>
    <s v="Federal Civilian Team 2 - Heuer"/>
    <s v="U.S. Department of Agriculture"/>
    <x v="63"/>
    <n v="8350341"/>
    <s v="12319819F0031"/>
    <s v="04"/>
    <n v="0"/>
    <n v="20700"/>
    <n v="-20700"/>
    <e v="#DIV/0!"/>
    <s v="3520923"/>
    <x v="1"/>
    <x v="0"/>
  </r>
  <r>
    <x v="20"/>
    <s v="Federal Civilian Team 2 - Heuer"/>
    <s v="U.S. Department of Agriculture"/>
    <x v="63"/>
    <n v="8508323"/>
    <s v="129AC719F0103"/>
    <s v="04"/>
    <n v="7980.28"/>
    <n v="7000"/>
    <n v="980.27999999999975"/>
    <n v="0.12283779516508189"/>
    <s v="3571754"/>
    <x v="1"/>
    <x v="0"/>
  </r>
  <r>
    <x v="20"/>
    <s v="Federal Civilian Team 2 - Heuer"/>
    <s v="U.S. Department of Agriculture"/>
    <x v="63"/>
    <n v="8510448"/>
    <s v="39977P"/>
    <s v="40"/>
    <n v="0"/>
    <n v="0.01"/>
    <n v="-0.01"/>
    <e v="#DIV/0!"/>
    <s v="3572401"/>
    <x v="1"/>
    <x v="0"/>
  </r>
  <r>
    <x v="20"/>
    <s v="Federal Civilian Team 2 - Heuer"/>
    <s v="U.S. Department of Agriculture"/>
    <x v="63"/>
    <n v="8510448"/>
    <s v="39977P"/>
    <s v="40"/>
    <n v="0"/>
    <n v="0.01"/>
    <n v="-0.01"/>
    <e v="#DIV/0!"/>
    <s v="3572401"/>
    <x v="1"/>
    <x v="0"/>
  </r>
  <r>
    <x v="20"/>
    <s v="Federal Civilian Team 2 - Heuer"/>
    <s v="Government Acquisitions, Inc."/>
    <x v="63"/>
    <n v="6888556"/>
    <s v="70881/A"/>
    <s v="04"/>
    <n v="0"/>
    <n v="0"/>
    <n v="0"/>
    <e v="#DIV/0!"/>
    <s v="3038137"/>
    <x v="1"/>
    <x v="0"/>
  </r>
  <r>
    <x v="20"/>
    <s v="Federal Civilian Team 2 - Heuer"/>
    <s v="Blue Tech, Inc."/>
    <x v="63"/>
    <n v="8499177"/>
    <s v="PO0047573"/>
    <s v="40"/>
    <n v="664074.39"/>
    <n v="537163.75"/>
    <n v="126910.64000000001"/>
    <n v="0.19110907137978925"/>
    <s v="3568812"/>
    <x v="1"/>
    <x v="0"/>
  </r>
  <r>
    <x v="22"/>
    <s v="Federal DoD Health - Fairley"/>
    <s v="USNS Comfort"/>
    <x v="86"/>
    <n v="6724177"/>
    <s v="ZW21"/>
    <s v="04"/>
    <n v="486"/>
    <n v="450"/>
    <n v="36"/>
    <n v="7.407407407407407E-2"/>
    <s v="2987089"/>
    <x v="1"/>
    <x v="0"/>
  </r>
  <r>
    <x v="22"/>
    <s v="Federal DoD Health - Martinez"/>
    <s v="Irwin Army Community Hospital"/>
    <x v="45"/>
    <n v="6680181"/>
    <s v="1G03"/>
    <s v="04"/>
    <n v="11812.5"/>
    <n v="11250"/>
    <n v="562.5"/>
    <n v="4.7619047619047616E-2"/>
    <s v="2973961"/>
    <x v="1"/>
    <x v="0"/>
  </r>
  <r>
    <x v="22"/>
    <s v="Federal DoD Health - Mate"/>
    <s v="New Tech Solutions, Inc"/>
    <x v="71"/>
    <n v="8488697"/>
    <s v="194222"/>
    <s v="04"/>
    <n v="506427.08"/>
    <n v="491202.14"/>
    <n v="15224.940000000002"/>
    <n v="3.0063439735489663E-2"/>
    <s v="3566957"/>
    <x v="1"/>
    <x v="0"/>
  </r>
  <r>
    <x v="22"/>
    <s v="Federal DoD Health - Mate"/>
    <s v="New Tech Solutions, Inc"/>
    <x v="71"/>
    <n v="8488697"/>
    <s v="194222"/>
    <s v="04"/>
    <n v="186254"/>
    <n v="170500"/>
    <n v="15754"/>
    <n v="8.4583418342693312E-2"/>
    <s v="3566957"/>
    <x v="1"/>
    <x v="0"/>
  </r>
  <r>
    <x v="22"/>
    <s v="Federal DoD Health - Mate"/>
    <s v="Madigan Army Medical Center"/>
    <x v="71"/>
    <n v="8518533"/>
    <s v="4984497"/>
    <s v="04"/>
    <n v="309.97000000000003"/>
    <n v="295.20999999999998"/>
    <n v="14.760000000000048"/>
    <n v="4.7617511372068412E-2"/>
    <s v="3574603"/>
    <x v="1"/>
    <x v="0"/>
  </r>
  <r>
    <x v="22"/>
    <s v="Federal DoD Health - Mate"/>
    <s v="Madigan Army Medical Center"/>
    <x v="71"/>
    <n v="8518533"/>
    <s v="4984497"/>
    <s v="04"/>
    <n v="2155.1999999999998"/>
    <n v="2155.1999999999998"/>
    <n v="0"/>
    <n v="0"/>
    <s v="3574603"/>
    <x v="1"/>
    <x v="0"/>
  </r>
  <r>
    <x v="22"/>
    <s v="Federal DoD Health - Mate"/>
    <s v="Tripler Army Medical Center"/>
    <x v="71"/>
    <n v="8515015"/>
    <s v="BH24862/PH23464"/>
    <s v="04"/>
    <n v="708.46"/>
    <n v="644.05999999999995"/>
    <n v="64.400000000000091"/>
    <n v="9.0901391751122274E-2"/>
    <s v="3574322"/>
    <x v="1"/>
    <x v="0"/>
  </r>
  <r>
    <x v="22"/>
    <s v="Federal DoD Health - Mate"/>
    <s v="Defense Health Agency (DHA)"/>
    <x v="71"/>
    <n v="8442426"/>
    <s v="HT001519F0078"/>
    <s v="04"/>
    <n v="185303.01"/>
    <n v="175821.8"/>
    <n v="9481.210000000021"/>
    <n v="5.1165979440916907E-2"/>
    <s v="3555072"/>
    <x v="1"/>
    <x v="0"/>
  </r>
  <r>
    <x v="22"/>
    <s v="Federal DoD Health - Rooney"/>
    <s v="Uniformed Service University of the Health Science"/>
    <x v="87"/>
    <n v="8430717"/>
    <s v="PO2103020678"/>
    <s v="04"/>
    <n v="5961.21"/>
    <n v="5499.09"/>
    <n v="462.11999999999989"/>
    <n v="7.7521174392447156E-2"/>
    <s v="3552256"/>
    <x v="1"/>
    <x v="0"/>
  </r>
  <r>
    <x v="22"/>
    <s v="Federal Healthcare HHS - Swann"/>
    <s v="U.S. Department of Health and Human Services"/>
    <x v="72"/>
    <n v="8505780"/>
    <s v="95"/>
    <s v="04"/>
    <n v="5476.94"/>
    <n v="5215.6499999999996"/>
    <n v="261.28999999999996"/>
    <n v="4.7707296410039179E-2"/>
    <s v="3571156"/>
    <x v="1"/>
    <x v="0"/>
  </r>
  <r>
    <x v="22"/>
    <s v="Federal Healthcare VA - LaBerge"/>
    <s v="Department of Veterans Affairs"/>
    <x v="88"/>
    <n v="8486006"/>
    <s v="116-Q92632"/>
    <s v="04"/>
    <n v="8375.07"/>
    <n v="7613.65"/>
    <n v="761.42000000000007"/>
    <n v="9.0915061008445319E-2"/>
    <s v="3565781"/>
    <x v="1"/>
    <x v="0"/>
  </r>
  <r>
    <x v="23"/>
    <s v="Federal Intel  - Palliser"/>
    <s v="Abile Group, Inc."/>
    <x v="73"/>
    <n v="8510726"/>
    <s v="P000024795"/>
    <s v="04"/>
    <n v="0"/>
    <n v="0"/>
    <n v="0"/>
    <e v="#DIV/0!"/>
    <s v="3572361"/>
    <x v="1"/>
    <x v="0"/>
  </r>
  <r>
    <x v="23"/>
    <s v="Federal Intel  - Palliser"/>
    <s v="Abile Group, Inc."/>
    <x v="73"/>
    <n v="8510726"/>
    <s v="P000024795"/>
    <s v="04"/>
    <n v="665299.5"/>
    <n v="616768.30000000005"/>
    <n v="48531.199999999953"/>
    <n v="7.294639481917535E-2"/>
    <s v="3572361"/>
    <x v="1"/>
    <x v="0"/>
  </r>
  <r>
    <x v="23"/>
    <s v="Federal Intel  - Palliser"/>
    <s v="Abile Group, Inc."/>
    <x v="73"/>
    <n v="8510726"/>
    <s v="P000024795"/>
    <s v="04"/>
    <n v="0"/>
    <n v="0"/>
    <n v="0"/>
    <e v="#DIV/0!"/>
    <s v="3572361"/>
    <x v="1"/>
    <x v="0"/>
  </r>
  <r>
    <x v="23"/>
    <s v="Federal Intel  - Palliser"/>
    <s v="Abile Group, Inc."/>
    <x v="73"/>
    <n v="8510726"/>
    <s v="P000024795"/>
    <s v="04"/>
    <n v="0"/>
    <n v="0"/>
    <n v="0"/>
    <e v="#DIV/0!"/>
    <s v="3572361"/>
    <x v="1"/>
    <x v="0"/>
  </r>
  <r>
    <x v="23"/>
    <s v="Federal Intel - Aerospace"/>
    <s v="The Aerospace Corporation"/>
    <x v="74"/>
    <n v="8353804"/>
    <s v="4500250727"/>
    <s v="40"/>
    <n v="6195.44"/>
    <n v="6073.96"/>
    <n v="121.47999999999956"/>
    <n v="1.9607969732577439E-2"/>
    <s v="3522013"/>
    <x v="1"/>
    <x v="0"/>
  </r>
  <r>
    <x v="23"/>
    <s v="Federal Intel - Aerospace"/>
    <s v="The Aerospace Corporation"/>
    <x v="74"/>
    <n v="8353804"/>
    <s v="4500250727"/>
    <s v="40"/>
    <n v="76402.17"/>
    <n v="55589.88"/>
    <n v="20812.29"/>
    <n v="0.2724044356331764"/>
    <s v="3522007"/>
    <x v="1"/>
    <x v="0"/>
  </r>
  <r>
    <x v="23"/>
    <s v="Federal Intel - Aerospace"/>
    <s v="The Aerospace Corporation"/>
    <x v="74"/>
    <n v="8421570"/>
    <s v="4500252735"/>
    <s v="04"/>
    <n v="0"/>
    <n v="0"/>
    <n v="0"/>
    <e v="#DIV/0!"/>
    <s v="3549731"/>
    <x v="1"/>
    <x v="0"/>
  </r>
  <r>
    <x v="23"/>
    <s v="Federal Intel - Aerospace"/>
    <s v="The Aerospace Corporation"/>
    <x v="74"/>
    <n v="8434577"/>
    <s v="4500253013"/>
    <s v="04"/>
    <n v="40472.839999999997"/>
    <n v="35912"/>
    <n v="4560.8399999999965"/>
    <n v="0.11268890446037384"/>
    <s v="3553114"/>
    <x v="1"/>
    <x v="0"/>
  </r>
  <r>
    <x v="23"/>
    <s v="Federal Intel - Aerospace"/>
    <s v="The Aerospace Corporation"/>
    <x v="74"/>
    <n v="8478119"/>
    <s v="4500253502"/>
    <s v="04"/>
    <n v="33513.440000000002"/>
    <n v="33513.440000000002"/>
    <n v="0"/>
    <n v="0"/>
    <s v="3563190"/>
    <x v="1"/>
    <x v="0"/>
  </r>
  <r>
    <x v="23"/>
    <s v="Federal Intel - Aerospace"/>
    <s v="The Aerospace Corporation"/>
    <x v="74"/>
    <n v="8491847"/>
    <s v="4500253851"/>
    <s v="04"/>
    <n v="160557.24"/>
    <n v="128168.16"/>
    <n v="32389.079999999987"/>
    <n v="0.20172917770634316"/>
    <s v="3566959"/>
    <x v="1"/>
    <x v="0"/>
  </r>
  <r>
    <x v="23"/>
    <s v="Federal Intel - Aerospace"/>
    <s v="The Aerospace Corporation"/>
    <x v="74"/>
    <n v="8505315"/>
    <s v="4500254002"/>
    <s v="04"/>
    <n v="1893.11"/>
    <n v="1765.47"/>
    <n v="127.63999999999987"/>
    <n v="6.7423446075505322E-2"/>
    <s v="3571027"/>
    <x v="1"/>
    <x v="0"/>
  </r>
  <r>
    <x v="23"/>
    <s v="Federal Intel - Aerospace"/>
    <s v="The Aerospace Corporation"/>
    <x v="74"/>
    <n v="8505315"/>
    <s v="4500254002"/>
    <s v="04"/>
    <n v="3042.96"/>
    <n v="2700"/>
    <n v="342.96000000000004"/>
    <n v="0.11270604937297896"/>
    <s v="3571027"/>
    <x v="1"/>
    <x v="0"/>
  </r>
  <r>
    <x v="23"/>
    <s v="Federal Intel - Aerospace"/>
    <s v="The Aerospace Corporation"/>
    <x v="74"/>
    <n v="8505313"/>
    <s v="4500254057"/>
    <s v="04"/>
    <n v="135.52000000000001"/>
    <n v="135.52000000000001"/>
    <n v="0"/>
    <n v="0"/>
    <s v="3571012"/>
    <x v="1"/>
    <x v="0"/>
  </r>
  <r>
    <x v="23"/>
    <s v="Federal Intel - Davis Hokie"/>
    <s v="Engility Corporation (L-3 Services, Inc.)"/>
    <x v="75"/>
    <n v="8505245"/>
    <s v="0020302"/>
    <s v="04"/>
    <n v="111310.1"/>
    <n v="94732"/>
    <n v="16578.100000000006"/>
    <n v="0.14893617021276601"/>
    <s v="3571020"/>
    <x v="1"/>
    <x v="0"/>
  </r>
  <r>
    <x v="23"/>
    <s v="Federal Intel - Davis Hokie"/>
    <s v="Zeta Associates Incorporated"/>
    <x v="75"/>
    <n v="8488399"/>
    <s v="19-0936"/>
    <s v="04"/>
    <n v="2670"/>
    <n v="2581"/>
    <n v="89"/>
    <n v="3.3333333333333333E-2"/>
    <s v="3566194"/>
    <x v="1"/>
    <x v="0"/>
  </r>
  <r>
    <x v="23"/>
    <s v="Federal Intel - Dinga"/>
    <s v="L-3 Communications Integrated Systems"/>
    <x v="76"/>
    <n v="8466592"/>
    <s v="8493"/>
    <s v="04"/>
    <n v="86.24"/>
    <n v="86.24"/>
    <n v="0"/>
    <n v="0"/>
    <s v="3560228"/>
    <x v="1"/>
    <x v="0"/>
  </r>
  <r>
    <x v="23"/>
    <s v="Federal Intel - Dinga"/>
    <s v="Tenica"/>
    <x v="76"/>
    <n v="8491911"/>
    <s v="4981849"/>
    <s v="04"/>
    <n v="46.2"/>
    <n v="46.2"/>
    <n v="0"/>
    <n v="0"/>
    <s v="3567101"/>
    <x v="1"/>
    <x v="0"/>
  </r>
  <r>
    <x v="23"/>
    <s v="Federal Intel - Dinga"/>
    <s v="Tenica"/>
    <x v="76"/>
    <n v="8491911"/>
    <s v="4981849"/>
    <s v="04"/>
    <n v="765"/>
    <n v="642.6"/>
    <n v="122.39999999999998"/>
    <n v="0.15999999999999998"/>
    <s v="3567101"/>
    <x v="1"/>
    <x v="0"/>
  </r>
  <r>
    <x v="23"/>
    <s v="Federal Intel - Dinga"/>
    <s v="Tenica"/>
    <x v="76"/>
    <n v="8491911"/>
    <s v="4981849"/>
    <s v="04"/>
    <n v="30892.02"/>
    <n v="25949.279999999999"/>
    <n v="4942.7400000000016"/>
    <n v="0.16000054382976581"/>
    <s v="3567101"/>
    <x v="1"/>
    <x v="0"/>
  </r>
  <r>
    <x v="23"/>
    <s v="Federal Intel - Dinga"/>
    <s v="Tenica"/>
    <x v="76"/>
    <n v="8491911"/>
    <s v="4981849"/>
    <s v="04"/>
    <n v="3004.9"/>
    <n v="3004.9"/>
    <n v="0"/>
    <n v="0"/>
    <s v="3567101"/>
    <x v="1"/>
    <x v="0"/>
  </r>
  <r>
    <x v="23"/>
    <s v="Federal Intel - Dinga"/>
    <s v="Boeing"/>
    <x v="76"/>
    <n v="8506053"/>
    <s v="4500280157"/>
    <s v="40"/>
    <n v="8703.1200000000008"/>
    <n v="7424.63"/>
    <n v="1278.4900000000007"/>
    <n v="0.14690019211501171"/>
    <s v="3571305"/>
    <x v="1"/>
    <x v="0"/>
  </r>
  <r>
    <x v="23"/>
    <s v="Federal Intel - Dinga"/>
    <s v="Zeta Associates Incorporated"/>
    <x v="76"/>
    <n v="8505172"/>
    <s v="19-0978"/>
    <s v="04"/>
    <n v="18468.8"/>
    <n v="16490"/>
    <n v="1978.7999999999993"/>
    <n v="0.10714285714285711"/>
    <s v="3570975"/>
    <x v="1"/>
    <x v="0"/>
  </r>
  <r>
    <x v="23"/>
    <s v="Federal Intel - Dinga"/>
    <s v="Central Intelligence Agency"/>
    <x v="76"/>
    <n v="8465022"/>
    <s v="2019-569508"/>
    <s v="04"/>
    <n v="7990.38"/>
    <n v="5914.84"/>
    <n v="2075.54"/>
    <n v="0.25975485521339409"/>
    <s v="3559946"/>
    <x v="1"/>
    <x v="0"/>
  </r>
  <r>
    <x v="23"/>
    <s v="Federal Intel - Dinga"/>
    <s v="Central Intelligence Agency"/>
    <x v="76"/>
    <n v="8465022"/>
    <s v="2019-569508"/>
    <s v="04"/>
    <n v="28600"/>
    <n v="19250"/>
    <n v="9350"/>
    <n v="0.32692307692307693"/>
    <s v="3559946"/>
    <x v="1"/>
    <x v="0"/>
  </r>
  <r>
    <x v="23"/>
    <s v="Federal Intel - Dinga"/>
    <s v="Arete Associates"/>
    <x v="76"/>
    <n v="8510663"/>
    <s v="IC-211087"/>
    <s v="04"/>
    <n v="225"/>
    <n v="261"/>
    <n v="-36"/>
    <n v="-0.16"/>
    <s v="3573284"/>
    <x v="1"/>
    <x v="0"/>
  </r>
  <r>
    <x v="23"/>
    <s v="Federal Intel - Dinga"/>
    <s v="Arete Associates"/>
    <x v="76"/>
    <n v="8510663"/>
    <s v="IC-211087"/>
    <s v="04"/>
    <n v="104.72"/>
    <n v="104.72"/>
    <n v="0"/>
    <n v="0"/>
    <s v="3573284"/>
    <x v="1"/>
    <x v="0"/>
  </r>
  <r>
    <x v="23"/>
    <s v="Federal Intel - Dinga"/>
    <s v="Cosmic AES"/>
    <x v="76"/>
    <n v="8505248"/>
    <s v="INF20190627"/>
    <s v="04"/>
    <n v="34674.42"/>
    <n v="31522.2"/>
    <n v="3152.2199999999975"/>
    <n v="9.0909090909090842E-2"/>
    <s v="3574593"/>
    <x v="1"/>
    <x v="0"/>
  </r>
  <r>
    <x v="23"/>
    <s v="Federal Intel - Franko"/>
    <s v="Hewlett Packard Enterprise Company"/>
    <x v="77"/>
    <n v="8406263"/>
    <s v="56811788"/>
    <s v="04"/>
    <n v="33696"/>
    <n v="31200"/>
    <n v="2496"/>
    <n v="7.407407407407407E-2"/>
    <s v="3541313"/>
    <x v="1"/>
    <x v="0"/>
  </r>
  <r>
    <x v="23"/>
    <s v="Federal Intel - Franko"/>
    <s v="Hewlett Packard Enterprise Company"/>
    <x v="77"/>
    <n v="8510518"/>
    <s v="56836494"/>
    <s v="40"/>
    <n v="8442"/>
    <n v="8638.59"/>
    <n v="-196.59000000000015"/>
    <n v="-2.3287135749822333E-2"/>
    <s v="3572283"/>
    <x v="1"/>
    <x v="0"/>
  </r>
  <r>
    <x v="23"/>
    <s v="Federal Intel - Franko"/>
    <s v="Lockheed Martin"/>
    <x v="77"/>
    <n v="8459375"/>
    <s v="4104137816"/>
    <s v="04"/>
    <n v="1592.4"/>
    <n v="1447.6"/>
    <n v="144.80000000000018"/>
    <n v="9.0931926651595191E-2"/>
    <s v="3558549"/>
    <x v="1"/>
    <x v="0"/>
  </r>
  <r>
    <x v="23"/>
    <s v="Federal Intel - Franko"/>
    <s v="Lockheed Martin"/>
    <x v="77"/>
    <n v="8479720"/>
    <s v="4104150281"/>
    <s v="04"/>
    <n v="876.6"/>
    <n v="796.9"/>
    <n v="79.700000000000045"/>
    <n v="9.091946155601191E-2"/>
    <s v="3564540"/>
    <x v="1"/>
    <x v="0"/>
  </r>
  <r>
    <x v="23"/>
    <s v="Federal Intel - Franko"/>
    <s v="Lockheed Martin"/>
    <x v="77"/>
    <n v="8479720"/>
    <s v="4104150281"/>
    <s v="04"/>
    <n v="12732.25"/>
    <n v="11575.15"/>
    <n v="1157.1000000000004"/>
    <n v="9.0879459639890858E-2"/>
    <s v="3564540"/>
    <x v="1"/>
    <x v="0"/>
  </r>
  <r>
    <x v="23"/>
    <s v="Federal Intel - Franko"/>
    <s v="Lockheed Martin"/>
    <x v="77"/>
    <n v="8479720"/>
    <s v="4104150281"/>
    <s v="04"/>
    <n v="1753.2"/>
    <n v="1593.8"/>
    <n v="159.40000000000009"/>
    <n v="9.091946155601191E-2"/>
    <s v="3564540"/>
    <x v="1"/>
    <x v="0"/>
  </r>
  <r>
    <x v="23"/>
    <s v="Federal Intel - Franko"/>
    <s v="Maryland Procurement"/>
    <x v="77"/>
    <n v="8179652"/>
    <s v="R-00383313"/>
    <s v="40"/>
    <n v="0"/>
    <n v="0"/>
    <n v="0"/>
    <e v="#DIV/0!"/>
    <s v="3469518"/>
    <x v="1"/>
    <x v="0"/>
  </r>
  <r>
    <x v="23"/>
    <s v="Federal Intel - Pettit"/>
    <s v="Lockheed Martin"/>
    <x v="78"/>
    <n v="8514332"/>
    <s v="4104169223"/>
    <s v="04"/>
    <n v="75237.37"/>
    <n v="65999.06"/>
    <n v="9238.3099999999977"/>
    <n v="0.12278884814820079"/>
    <s v="3574107"/>
    <x v="1"/>
    <x v="0"/>
  </r>
  <r>
    <x v="23"/>
    <s v="Federal Intel - Pettit"/>
    <s v="Northrop Grumman"/>
    <x v="78"/>
    <n v="8501771"/>
    <s v="7600027517"/>
    <s v="04"/>
    <n v="90331.09"/>
    <n v="86029.61"/>
    <n v="4301.4799999999959"/>
    <n v="4.7619042347435372E-2"/>
    <s v="3569044"/>
    <x v="1"/>
    <x v="0"/>
  </r>
  <r>
    <x v="23"/>
    <s v="Federal Intel - Pettit"/>
    <s v="Northrop Grumman"/>
    <x v="78"/>
    <n v="8501771"/>
    <s v="7600027517"/>
    <s v="04"/>
    <n v="213052.76"/>
    <n v="202907.38"/>
    <n v="10145.380000000005"/>
    <n v="4.7619096790860647E-2"/>
    <s v="3569044"/>
    <x v="1"/>
    <x v="0"/>
  </r>
  <r>
    <x v="23"/>
    <s v="Federal Intel - Pettit"/>
    <s v="ManTech International Corp"/>
    <x v="78"/>
    <n v="8501347"/>
    <s v="MASI0-MAT0015779"/>
    <s v="40"/>
    <n v="0"/>
    <n v="0"/>
    <n v="0"/>
    <e v="#DIV/0!"/>
    <s v="-"/>
    <x v="1"/>
    <x v="0"/>
  </r>
  <r>
    <x v="23"/>
    <s v="Federal Intel - Pettit"/>
    <s v="ManTech International Corp"/>
    <x v="78"/>
    <n v="8501422"/>
    <s v="MASI0-MAT0015779"/>
    <s v="40"/>
    <n v="0"/>
    <n v="0"/>
    <n v="0"/>
    <e v="#DIV/0!"/>
    <s v="-"/>
    <x v="1"/>
    <x v="0"/>
  </r>
  <r>
    <x v="23"/>
    <s v="Federal Intel - Pettit"/>
    <s v="ManTech International Corp"/>
    <x v="78"/>
    <n v="8501783"/>
    <s v="MASI0-MAT0015779"/>
    <s v="40"/>
    <n v="0"/>
    <n v="0"/>
    <n v="0"/>
    <e v="#DIV/0!"/>
    <s v="-"/>
    <x v="1"/>
    <x v="0"/>
  </r>
  <r>
    <x v="16"/>
    <s v="Federal SOF - King"/>
    <s v="DOD CRP-09"/>
    <x v="79"/>
    <n v="8468339"/>
    <s v="23898"/>
    <s v="04"/>
    <n v="358350.48"/>
    <n v="321877.25"/>
    <n v="36473.229999999981"/>
    <n v="0.10178088780570346"/>
    <s v="3561283"/>
    <x v="1"/>
    <x v="0"/>
  </r>
  <r>
    <x v="16"/>
    <s v="Federal SOF - King"/>
    <s v="Lockheed Martin"/>
    <x v="79"/>
    <n v="8441065"/>
    <s v="192JF9"/>
    <s v="04"/>
    <n v="49164.5"/>
    <n v="48176.92"/>
    <n v="987.58000000000175"/>
    <n v="2.0087258082559605E-2"/>
    <s v="3554898"/>
    <x v="1"/>
    <x v="0"/>
  </r>
  <r>
    <x v="16"/>
    <s v="Federal SOF - King"/>
    <s v="Affigent (fka TKC Integration Services, LLC)"/>
    <x v="79"/>
    <n v="8381960"/>
    <s v="C-JDW000746"/>
    <s v="04"/>
    <n v="19952.09"/>
    <n v="19489.73"/>
    <n v="462.36000000000058"/>
    <n v="2.3173512148351404E-2"/>
    <s v="3534414"/>
    <x v="1"/>
    <x v="0"/>
  </r>
  <r>
    <x v="16"/>
    <s v="Federal SOF - King"/>
    <s v="Blue Tech, Inc."/>
    <x v="79"/>
    <n v="8368066"/>
    <s v="PO0045760"/>
    <s v="04"/>
    <n v="0"/>
    <n v="0"/>
    <n v="0"/>
    <e v="#DIV/0!"/>
    <s v="3527778"/>
    <x v="1"/>
    <x v="0"/>
  </r>
  <r>
    <x v="16"/>
    <s v="Federal SOF - King"/>
    <s v="Blue Tech, Inc."/>
    <x v="79"/>
    <n v="8467802"/>
    <s v="PO0047193"/>
    <s v="04"/>
    <n v="59796.6"/>
    <n v="58595.1"/>
    <n v="1201.5"/>
    <n v="2.0093115662094502E-2"/>
    <s v="3560808"/>
    <x v="1"/>
    <x v="0"/>
  </r>
  <r>
    <x v="16"/>
    <s v="Federal SOF - King"/>
    <s v="Blue Tech, Inc."/>
    <x v="79"/>
    <n v="8467802"/>
    <s v="PO0047193"/>
    <s v="04"/>
    <n v="27865.200000000001"/>
    <n v="27305"/>
    <n v="560.20000000000073"/>
    <n v="2.0103928914918991E-2"/>
    <s v="3560811"/>
    <x v="1"/>
    <x v="0"/>
  </r>
  <r>
    <x v="16"/>
    <s v="Federal SOF - King"/>
    <s v="Blue Tech, Inc."/>
    <x v="79"/>
    <n v="8514483"/>
    <s v="PO0047783"/>
    <s v="04"/>
    <n v="2863"/>
    <n v="2806.8"/>
    <n v="56.199999999999818"/>
    <n v="1.9629758994062108E-2"/>
    <s v="3574148"/>
    <x v="1"/>
    <x v="0"/>
  </r>
  <r>
    <x v="16"/>
    <s v="Federal SOF - King"/>
    <s v="Blue Tech, Inc."/>
    <x v="79"/>
    <n v="8514483"/>
    <s v="PO0047783"/>
    <s v="04"/>
    <n v="356.72"/>
    <n v="349.72"/>
    <n v="7"/>
    <n v="1.9623233908948195E-2"/>
    <s v="3574147"/>
    <x v="1"/>
    <x v="0"/>
  </r>
  <r>
    <x v="16"/>
    <s v="Federal SOF - King"/>
    <s v="Blue Tech, Inc."/>
    <x v="79"/>
    <n v="8514483"/>
    <s v="PO0047783"/>
    <s v="04"/>
    <n v="167801.37"/>
    <n v="149030.20000000001"/>
    <n v="18771.169999999984"/>
    <n v="0.11186541563993181"/>
    <s v="3574146"/>
    <x v="1"/>
    <x v="0"/>
  </r>
  <r>
    <x v="16"/>
    <s v="Federal SOF - King"/>
    <s v="Patriot Technologies, Inc."/>
    <x v="79"/>
    <n v="8102588"/>
    <s v="PT00000080"/>
    <s v="40"/>
    <n v="104887"/>
    <n v="95552.06"/>
    <n v="9334.9400000000023"/>
    <n v="8.899997139779002E-2"/>
    <s v="-"/>
    <x v="1"/>
    <x v="0"/>
  </r>
  <r>
    <x v="16"/>
    <s v="Federal SOF - King"/>
    <s v="Patriot Technologies, Inc."/>
    <x v="79"/>
    <n v="8102597"/>
    <s v="PT00000080"/>
    <s v="40"/>
    <n v="104887"/>
    <n v="95552.06"/>
    <n v="9334.9400000000023"/>
    <n v="8.899997139779002E-2"/>
    <s v="-"/>
    <x v="1"/>
    <x v="0"/>
  </r>
  <r>
    <x v="16"/>
    <s v="Federal SOF - King"/>
    <s v="Patriot Technologies, Inc."/>
    <x v="79"/>
    <n v="8102598"/>
    <s v="PT00000080"/>
    <s v="40"/>
    <n v="104887"/>
    <n v="95552.06"/>
    <n v="9334.9400000000023"/>
    <n v="8.899997139779002E-2"/>
    <s v="-"/>
    <x v="1"/>
    <x v="0"/>
  </r>
  <r>
    <x v="16"/>
    <s v="Federal SOF - King"/>
    <s v="Patriot Technologies, Inc."/>
    <x v="79"/>
    <n v="8514154"/>
    <s v="PT00000119"/>
    <s v="04"/>
    <n v="39200"/>
    <n v="35000"/>
    <n v="4200"/>
    <n v="0.10714285714285714"/>
    <s v="3574308"/>
    <x v="1"/>
    <x v="0"/>
  </r>
  <r>
    <x v="16"/>
    <s v="Federal SOF - King"/>
    <s v="Technology Applications Office"/>
    <x v="79"/>
    <n v="7999805"/>
    <s v="W904TE-18-M-1830"/>
    <s v="04"/>
    <n v="289306"/>
    <n v="281789.2"/>
    <n v="7516.7999999999884"/>
    <n v="2.598217803986087E-2"/>
    <s v="3404263"/>
    <x v="1"/>
    <x v="0"/>
  </r>
  <r>
    <x v="16"/>
    <s v="Federal SOF - Mong"/>
    <s v="GovSmart, Inc."/>
    <x v="80"/>
    <n v="8381218"/>
    <s v="23329"/>
    <s v="04"/>
    <n v="0"/>
    <n v="0"/>
    <n v="0"/>
    <e v="#DIV/0!"/>
    <s v="3533943"/>
    <x v="1"/>
    <x v="0"/>
  </r>
  <r>
    <x v="16"/>
    <s v="Federal SOF - Mong"/>
    <s v="ADS, Inc."/>
    <x v="80"/>
    <n v="8491314"/>
    <s v="1031709"/>
    <s v="04"/>
    <n v="32691.13"/>
    <n v="29717.66"/>
    <n v="2973.4700000000012"/>
    <n v="9.0956476573309061E-2"/>
    <s v="3566866"/>
    <x v="1"/>
    <x v="0"/>
  </r>
  <r>
    <x v="16"/>
    <s v="Federal SOF - Mong"/>
    <s v="ADS, Inc."/>
    <x v="80"/>
    <n v="8491314"/>
    <s v="1031709"/>
    <s v="04"/>
    <n v="1320"/>
    <n v="1200"/>
    <n v="120"/>
    <n v="9.0909090909090912E-2"/>
    <s v="3566866"/>
    <x v="1"/>
    <x v="0"/>
  </r>
  <r>
    <x v="16"/>
    <s v="Federal SOF - Mong"/>
    <s v="ADS, Inc."/>
    <x v="80"/>
    <n v="8491314"/>
    <s v="1031709"/>
    <s v="04"/>
    <n v="7.12"/>
    <n v="6.48"/>
    <n v="0.63999999999999968"/>
    <n v="8.9887640449438158E-2"/>
    <s v="3566873"/>
    <x v="1"/>
    <x v="0"/>
  </r>
  <r>
    <x v="16"/>
    <s v="Federal SOF - Mong"/>
    <s v="ADS, Inc."/>
    <x v="80"/>
    <n v="8491314"/>
    <s v="1031709"/>
    <s v="04"/>
    <n v="42056.85"/>
    <n v="38233.5"/>
    <n v="3823.3499999999985"/>
    <n v="9.0909090909090884E-2"/>
    <s v="3567117"/>
    <x v="1"/>
    <x v="0"/>
  </r>
  <r>
    <x v="16"/>
    <s v="Federal SOF - Mong"/>
    <s v="ADS, Inc."/>
    <x v="80"/>
    <n v="8491314"/>
    <s v="1031709"/>
    <s v="04"/>
    <n v="520118.31"/>
    <n v="402423.03"/>
    <n v="117695.27999999997"/>
    <n v="0.22628559259911454"/>
    <s v="3566867"/>
    <x v="1"/>
    <x v="0"/>
  </r>
  <r>
    <x v="16"/>
    <s v="Federal SOF - Mong"/>
    <s v="Special Operations Command (SOCOM)"/>
    <x v="80"/>
    <n v="8482797"/>
    <s v="4985545"/>
    <s v="04"/>
    <n v="113.85"/>
    <n v="99"/>
    <n v="14.849999999999994"/>
    <n v="0.13043478260869562"/>
    <s v="3565156"/>
    <x v="1"/>
    <x v="0"/>
  </r>
  <r>
    <x v="16"/>
    <s v="Federal SOF - Mong"/>
    <s v="Special Operations Command (SOCOM)"/>
    <x v="80"/>
    <n v="8482797"/>
    <s v="4985545"/>
    <s v="04"/>
    <n v="37.130000000000003"/>
    <n v="32.29"/>
    <n v="4.8400000000000034"/>
    <n v="0.13035281443576632"/>
    <s v="3565155"/>
    <x v="1"/>
    <x v="0"/>
  </r>
  <r>
    <x v="16"/>
    <s v="Federal SOF - Mong"/>
    <s v="Special Operations Command (SOCOM)"/>
    <x v="80"/>
    <n v="8481456"/>
    <s v="4996446"/>
    <s v="04"/>
    <n v="8434.7999999999993"/>
    <n v="8157.8"/>
    <n v="276.99999999999909"/>
    <n v="3.2840138473941183E-2"/>
    <s v="3564909"/>
    <x v="1"/>
    <x v="0"/>
  </r>
  <r>
    <x v="16"/>
    <s v="Federal SOF - Mong"/>
    <s v="Special Operations Command (SOCOM)"/>
    <x v="80"/>
    <n v="8488901"/>
    <s v="4999007"/>
    <s v="04"/>
    <n v="130"/>
    <n v="120"/>
    <n v="10"/>
    <n v="7.6923076923076927E-2"/>
    <s v="3566345"/>
    <x v="1"/>
    <x v="0"/>
  </r>
  <r>
    <x v="16"/>
    <s v="Federal SOF - Mong"/>
    <s v="Naval Information Warfare Center"/>
    <x v="80"/>
    <n v="8514176"/>
    <s v="4521625106"/>
    <s v="04"/>
    <n v="357"/>
    <n v="345.1"/>
    <n v="11.899999999999977"/>
    <n v="3.333333333333327E-2"/>
    <s v="3574024"/>
    <x v="1"/>
    <x v="0"/>
  </r>
  <r>
    <x v="16"/>
    <s v="Federal SOF - Mong"/>
    <s v="Naval Information Warfare Center"/>
    <x v="80"/>
    <n v="8514176"/>
    <s v="4521625106"/>
    <s v="04"/>
    <n v="68.319999999999993"/>
    <n v="59.25"/>
    <n v="9.0699999999999932"/>
    <n v="0.13275761124121771"/>
    <s v="3574026"/>
    <x v="1"/>
    <x v="0"/>
  </r>
  <r>
    <x v="16"/>
    <s v="Federal SOF - Mong"/>
    <s v="T and T Consulting Services, Inc."/>
    <x v="80"/>
    <n v="8435672"/>
    <s v="PO-0000650"/>
    <s v="04"/>
    <n v="2642.94"/>
    <n v="2517.12"/>
    <n v="125.82000000000016"/>
    <n v="4.7606075052782193E-2"/>
    <s v="3553635"/>
    <x v="1"/>
    <x v="0"/>
  </r>
  <r>
    <x v="16"/>
    <s v="Federal SOF - Mong"/>
    <s v="Blue Tech, Inc."/>
    <x v="80"/>
    <n v="8237299"/>
    <s v="PO0044357"/>
    <s v="04"/>
    <n v="16.350000000000001"/>
    <n v="15"/>
    <n v="1.3500000000000014"/>
    <n v="8.2568807339449615E-2"/>
    <s v="3490020"/>
    <x v="1"/>
    <x v="0"/>
  </r>
  <r>
    <x v="16"/>
    <s v="Federal SOF - Mong"/>
    <s v="Blue Tech, Inc."/>
    <x v="80"/>
    <n v="8478713"/>
    <s v="PO0047327"/>
    <s v="04"/>
    <n v="41.25"/>
    <n v="37.5"/>
    <n v="3.75"/>
    <n v="9.0909090909090912E-2"/>
    <s v="3563363"/>
    <x v="1"/>
    <x v="0"/>
  </r>
  <r>
    <x v="16"/>
    <s v="Federal SOF - Mong"/>
    <s v="Blue Tech, Inc."/>
    <x v="80"/>
    <n v="8492219"/>
    <s v="PO0047513"/>
    <s v="04"/>
    <n v="0"/>
    <n v="11.6"/>
    <n v="-11.6"/>
    <e v="#DIV/0!"/>
    <s v="3567194"/>
    <x v="1"/>
    <x v="0"/>
  </r>
  <r>
    <x v="16"/>
    <s v="Federal SOF - Mong"/>
    <s v="Blue Tech, Inc."/>
    <x v="80"/>
    <n v="8492219"/>
    <s v="PO0047513"/>
    <s v="04"/>
    <n v="9225.7000000000007"/>
    <n v="8202.48"/>
    <n v="1023.2200000000012"/>
    <n v="0.1109097412662455"/>
    <s v="3567180"/>
    <x v="1"/>
    <x v="0"/>
  </r>
  <r>
    <x v="16"/>
    <s v="Federal SOF - Mong"/>
    <s v="Blue Tech, Inc."/>
    <x v="80"/>
    <n v="8492219"/>
    <s v="PO0047513"/>
    <s v="04"/>
    <n v="0"/>
    <n v="5250"/>
    <n v="-5250"/>
    <e v="#DIV/0!"/>
    <s v="3567193"/>
    <x v="1"/>
    <x v="0"/>
  </r>
  <r>
    <x v="16"/>
    <s v="Federal SOF - Mong"/>
    <s v="Blue Tech, Inc."/>
    <x v="80"/>
    <n v="8494788"/>
    <s v="PO0047559"/>
    <s v="04"/>
    <n v="17129.349999999999"/>
    <n v="15715"/>
    <n v="1414.3499999999985"/>
    <n v="8.2568807339449463E-2"/>
    <s v="3567629"/>
    <x v="1"/>
    <x v="0"/>
  </r>
  <r>
    <x v="16"/>
    <s v="Federal SOF - Mong"/>
    <s v="Blue Tech, Inc."/>
    <x v="80"/>
    <n v="8504250"/>
    <s v="PO0047618"/>
    <s v="04"/>
    <n v="41698.89"/>
    <n v="37970.79"/>
    <n v="3728.0999999999985"/>
    <n v="8.9405257550021086E-2"/>
    <s v="3570793"/>
    <x v="1"/>
    <x v="0"/>
  </r>
  <r>
    <x v="16"/>
    <s v="Federal SOF - Mong"/>
    <s v="Blue Tech, Inc."/>
    <x v="80"/>
    <n v="8509194"/>
    <s v="PO0047718"/>
    <s v="04"/>
    <n v="123200"/>
    <n v="102190"/>
    <n v="21010"/>
    <n v="0.17053571428571429"/>
    <s v="3571958"/>
    <x v="1"/>
    <x v="0"/>
  </r>
  <r>
    <x v="16"/>
    <s v="Federal SOF - Mong"/>
    <s v="Blue Tech, Inc."/>
    <x v="80"/>
    <n v="8509194"/>
    <s v="PO0047718"/>
    <s v="04"/>
    <n v="42613.2"/>
    <n v="38042.550000000003"/>
    <n v="4570.6499999999942"/>
    <n v="0.10725901833234759"/>
    <s v="3571960"/>
    <x v="1"/>
    <x v="0"/>
  </r>
  <r>
    <x v="16"/>
    <s v="Federal SOF - Mong"/>
    <s v="Blue Tech, Inc."/>
    <x v="80"/>
    <n v="8509194"/>
    <s v="PO0047718"/>
    <s v="04"/>
    <n v="81977.69"/>
    <n v="68632.03"/>
    <n v="13345.660000000003"/>
    <n v="0.16279624370972154"/>
    <s v="3571960"/>
    <x v="1"/>
    <x v="0"/>
  </r>
  <r>
    <x v="16"/>
    <s v="Federal SOF - Mong"/>
    <s v="Blue Tech, Inc."/>
    <x v="80"/>
    <n v="8519713"/>
    <s v="PO0047891"/>
    <s v="04"/>
    <n v="10941.64"/>
    <n v="11067.4"/>
    <n v="-125.76000000000022"/>
    <n v="-1.1493706610709201E-2"/>
    <s v="3575059"/>
    <x v="1"/>
    <x v="0"/>
  </r>
  <r>
    <x v="16"/>
    <s v="Federal SOF - Mong"/>
    <s v="Blue Tech, Inc."/>
    <x v="80"/>
    <n v="8519713"/>
    <s v="PO0047891"/>
    <s v="04"/>
    <n v="53751.6"/>
    <n v="43513.2"/>
    <n v="10238.400000000001"/>
    <n v="0.19047619047619052"/>
    <s v="3575059"/>
    <x v="1"/>
    <x v="0"/>
  </r>
  <r>
    <x v="16"/>
    <s v="Federal SOF - Pollock"/>
    <s v="General Dynamics Information Tech"/>
    <x v="81"/>
    <n v="8508247"/>
    <s v="07ESM1102251"/>
    <s v="04"/>
    <n v="48610.5"/>
    <n v="49033.2"/>
    <n v="-422.69999999999709"/>
    <n v="-8.6956521739129829E-3"/>
    <s v="3571688"/>
    <x v="1"/>
    <x v="0"/>
  </r>
  <r>
    <x v="16"/>
    <s v="Federal SOF - Pollock"/>
    <s v="General Dynamics Information Tech"/>
    <x v="81"/>
    <n v="8504280"/>
    <s v="07ESM1102320"/>
    <s v="04"/>
    <n v="381.92"/>
    <n v="381.92"/>
    <n v="0"/>
    <n v="0"/>
    <s v="3570803"/>
    <x v="1"/>
    <x v="0"/>
  </r>
  <r>
    <x v="16"/>
    <s v="Federal SOF - Pollock"/>
    <s v="General Dynamics Information Tech"/>
    <x v="81"/>
    <n v="8504280"/>
    <s v="07ESM1102320"/>
    <s v="04"/>
    <n v="92.8"/>
    <n v="92.8"/>
    <n v="0"/>
    <n v="0"/>
    <s v="3570803"/>
    <x v="1"/>
    <x v="0"/>
  </r>
  <r>
    <x v="16"/>
    <s v="Federal SOF - Pollock"/>
    <s v="General Dynamics Information Tech"/>
    <x v="81"/>
    <n v="8504283"/>
    <s v="07ESM1102426"/>
    <s v="04"/>
    <n v="277533.38"/>
    <n v="243947.9"/>
    <n v="33585.48000000001"/>
    <n v="0.12101420016576028"/>
    <s v="3570808"/>
    <x v="1"/>
    <x v="0"/>
  </r>
  <r>
    <x v="16"/>
    <s v="Federal SOF - Pollock"/>
    <s v="General Dynamics Information Tech"/>
    <x v="81"/>
    <n v="8505511"/>
    <s v="4PB00196BG"/>
    <s v="40"/>
    <n v="0"/>
    <n v="0"/>
    <n v="0"/>
    <e v="#DIV/0!"/>
    <s v="3571075"/>
    <x v="1"/>
    <x v="0"/>
  </r>
  <r>
    <x v="16"/>
    <s v="Federal SOF - Pollock"/>
    <s v="General Dynamics Information Tech"/>
    <x v="81"/>
    <n v="8258505"/>
    <s v="4PB00280PP"/>
    <s v="40"/>
    <n v="0"/>
    <n v="0"/>
    <n v="0"/>
    <e v="#DIV/0!"/>
    <s v="3495782"/>
    <x v="1"/>
    <x v="0"/>
  </r>
  <r>
    <x v="16"/>
    <s v="Federal SOF - Pollock"/>
    <s v="General Dynamics Information Tech"/>
    <x v="81"/>
    <n v="8258505"/>
    <s v="4PB00280PP"/>
    <s v="40"/>
    <n v="258.77"/>
    <n v="231.45"/>
    <n v="27.319999999999993"/>
    <n v="0.10557638056961779"/>
    <s v="3573989"/>
    <x v="1"/>
    <x v="0"/>
  </r>
  <r>
    <x v="16"/>
    <s v="Federal SOF - Pollock"/>
    <s v="HQ USAFE"/>
    <x v="81"/>
    <n v="8475936"/>
    <s v="FA561319FA119"/>
    <s v="40"/>
    <n v="53210.52"/>
    <n v="47597.22"/>
    <n v="5613.2999999999956"/>
    <n v="0.1054922973878097"/>
    <s v="3568785"/>
    <x v="1"/>
    <x v="0"/>
  </r>
  <r>
    <x v="16"/>
    <s v="Federal SOF - Pollock"/>
    <s v="HQ USAFE"/>
    <x v="81"/>
    <n v="8475936"/>
    <s v="FA561319FA119"/>
    <s v="40"/>
    <n v="87351.9"/>
    <n v="78352.899999999994"/>
    <n v="8999"/>
    <n v="0.10302008313499764"/>
    <s v="3562893"/>
    <x v="1"/>
    <x v="0"/>
  </r>
  <r>
    <x v="16"/>
    <s v="Federal SOF - Pollock"/>
    <s v="CECOM"/>
    <x v="81"/>
    <n v="8296555"/>
    <s v="W91CRB-19-C-5000"/>
    <s v="40"/>
    <n v="72603.56"/>
    <n v="66078.880000000005"/>
    <n v="6524.679999999993"/>
    <n v="8.9867218632254303E-2"/>
    <s v="3498287"/>
    <x v="1"/>
    <x v="0"/>
  </r>
  <r>
    <x v="16"/>
    <s v="Federal SOF - Pollock"/>
    <s v="CECOM"/>
    <x v="81"/>
    <n v="8296555"/>
    <s v="W91CRB-19-C-5000"/>
    <s v="40"/>
    <n v="10324"/>
    <n v="12938"/>
    <n v="-2614"/>
    <n v="-0.25319643549012011"/>
    <s v="3498286"/>
    <x v="1"/>
    <x v="0"/>
  </r>
  <r>
    <x v="16"/>
    <s v="Federal SOF - Pollock"/>
    <s v="CECOM"/>
    <x v="81"/>
    <n v="8296555"/>
    <s v="W91CRB-19-C-5000"/>
    <s v="40"/>
    <n v="17905.2"/>
    <n v="15408.95"/>
    <n v="2496.25"/>
    <n v="0.13941480687174676"/>
    <s v="3498288"/>
    <x v="1"/>
    <x v="0"/>
  </r>
  <r>
    <x v="16"/>
    <s v="Federal SOF - Pollock"/>
    <s v="CECOM"/>
    <x v="81"/>
    <n v="8296555"/>
    <s v="W91CRB-19-C-5000"/>
    <s v="40"/>
    <n v="1039865.36"/>
    <n v="887972.68"/>
    <n v="151892.67999999993"/>
    <n v="0.14606956423666226"/>
    <s v="3498288"/>
    <x v="1"/>
    <x v="0"/>
  </r>
  <r>
    <x v="16"/>
    <s v="Federal SOF - Pollock"/>
    <s v="CECOM"/>
    <x v="81"/>
    <n v="8296555"/>
    <s v="W91CRB-19-C-5000"/>
    <s v="40"/>
    <n v="9193.66"/>
    <n v="9515.4"/>
    <n v="-321.73999999999978"/>
    <n v="-3.499585583978522E-2"/>
    <s v="3498289"/>
    <x v="1"/>
    <x v="0"/>
  </r>
  <r>
    <x v="16"/>
    <s v="Federal SOF - Pollock"/>
    <s v="CECOM"/>
    <x v="81"/>
    <n v="8296555"/>
    <s v="W91CRB-19-C-5000"/>
    <s v="40"/>
    <n v="2162"/>
    <n v="2162"/>
    <n v="0"/>
    <n v="0"/>
    <s v="3498286"/>
    <x v="1"/>
    <x v="0"/>
  </r>
  <r>
    <x v="16"/>
    <s v="Federal SOF - Pollock"/>
    <s v="HQ USAREUR"/>
    <x v="81"/>
    <n v="8397892"/>
    <s v="GPC 19-61"/>
    <s v="40"/>
    <n v="1860.42"/>
    <n v="1769"/>
    <n v="91.420000000000073"/>
    <n v="4.9139441631459599E-2"/>
    <s v="3539303"/>
    <x v="1"/>
    <x v="0"/>
  </r>
  <r>
    <x v="16"/>
    <s v="Federal SOF - Pollock"/>
    <s v="Force 3, Inc."/>
    <x v="81"/>
    <n v="8438225"/>
    <s v="PO-036659"/>
    <s v="40"/>
    <n v="111542.72"/>
    <n v="102242.24000000001"/>
    <n v="9300.4799999999959"/>
    <n v="8.3380430385775028E-2"/>
    <s v="3555218"/>
    <x v="1"/>
    <x v="0"/>
  </r>
  <r>
    <x v="16"/>
    <s v="Federal SOF - Pollock"/>
    <s v="HQ USAREUR"/>
    <x v="81"/>
    <n v="8496151"/>
    <s v="W912PF19F0145"/>
    <s v="40"/>
    <n v="0"/>
    <n v="0"/>
    <n v="0"/>
    <e v="#DIV/0!"/>
    <s v="-"/>
    <x v="1"/>
    <x v="0"/>
  </r>
  <r>
    <x v="16"/>
    <s v="Federal SOF - Pollock"/>
    <s v="HQ USAREUR"/>
    <x v="81"/>
    <n v="8496151"/>
    <s v="W912PF19F0145"/>
    <s v="40"/>
    <n v="297828.59000000003"/>
    <n v="271440.96000000002"/>
    <n v="26387.630000000005"/>
    <n v="8.8600056831347196E-2"/>
    <s v="3568115"/>
    <x v="1"/>
    <x v="0"/>
  </r>
  <r>
    <x v="16"/>
    <s v="Federal SOF - Pollock"/>
    <s v="Aberdeen Proving Ground"/>
    <x v="81"/>
    <n v="8470541"/>
    <s v="W91RUS19F0188"/>
    <s v="40"/>
    <n v="0"/>
    <n v="0"/>
    <n v="0"/>
    <e v="#DIV/0!"/>
    <s v="-"/>
    <x v="1"/>
    <x v="0"/>
  </r>
  <r>
    <x v="16"/>
    <s v="Federal SOF - Thompson"/>
    <s v="Centerra Group"/>
    <x v="82"/>
    <n v="8514937"/>
    <s v="30858"/>
    <s v="04"/>
    <n v="30256"/>
    <n v="26540.5"/>
    <n v="3715.5"/>
    <n v="0.1228020888418826"/>
    <s v="3574293"/>
    <x v="1"/>
    <x v="0"/>
  </r>
  <r>
    <x v="16"/>
    <s v="Federal SOF - Thompson"/>
    <s v="Torch Technologies, Inc."/>
    <x v="82"/>
    <n v="8501149"/>
    <s v="190331"/>
    <s v="04"/>
    <n v="49029.5"/>
    <n v="48068.14"/>
    <n v="961.36000000000058"/>
    <n v="1.9607787148553435E-2"/>
    <s v="3568885"/>
    <x v="1"/>
    <x v="0"/>
  </r>
  <r>
    <x v="16"/>
    <s v="Federal SOF - Thompson"/>
    <s v="Torch Technologies, Inc."/>
    <x v="82"/>
    <n v="8501149"/>
    <s v="190331"/>
    <s v="04"/>
    <n v="14314.04"/>
    <n v="14033.37"/>
    <n v="280.67000000000007"/>
    <n v="1.9608021215533844E-2"/>
    <s v="3568885"/>
    <x v="1"/>
    <x v="0"/>
  </r>
  <r>
    <x v="16"/>
    <s v="Federal SOF - Thompson"/>
    <s v="Torch Technologies, Inc."/>
    <x v="82"/>
    <n v="8413389"/>
    <s v="191226"/>
    <s v="04"/>
    <n v="32615"/>
    <n v="29650"/>
    <n v="2965"/>
    <n v="9.0909090909090912E-2"/>
    <s v="3547334"/>
    <x v="1"/>
    <x v="0"/>
  </r>
  <r>
    <x v="16"/>
    <s v="Federal SOF - Thompson"/>
    <s v="General Dynamics Mission Systems"/>
    <x v="82"/>
    <n v="8219270"/>
    <s v="02ESM1073465"/>
    <s v="04"/>
    <n v="157944.49"/>
    <n v="153195.28"/>
    <n v="4749.2099999999919"/>
    <n v="3.0068855203495812E-2"/>
    <s v="3484543"/>
    <x v="1"/>
    <x v="0"/>
  </r>
  <r>
    <x v="16"/>
    <s v="Federal SOF - Thompson"/>
    <s v="U.S. SOUTHCOM"/>
    <x v="82"/>
    <n v="8505247"/>
    <s v="C4PS-19162-0714"/>
    <s v="04"/>
    <n v="991.8"/>
    <n v="870"/>
    <n v="121.79999999999995"/>
    <n v="0.12280701754385961"/>
    <s v="3574711"/>
    <x v="1"/>
    <x v="0"/>
  </r>
  <r>
    <x v="16"/>
    <s v="Federal SOF - Thompson"/>
    <s v="U.S. SOUTHCOM"/>
    <x v="82"/>
    <n v="8505247"/>
    <s v="C4PS-19162-0714"/>
    <s v="04"/>
    <n v="36833.4"/>
    <n v="32310"/>
    <n v="4523.4000000000015"/>
    <n v="0.12280701754385968"/>
    <s v="3574711"/>
    <x v="1"/>
    <x v="0"/>
  </r>
  <r>
    <x v="16"/>
    <s v="Federal SOF - Thompson"/>
    <s v="U.S. SOUTHCOM"/>
    <x v="82"/>
    <n v="8505247"/>
    <s v="C4PS-19162-0714"/>
    <s v="04"/>
    <n v="12882"/>
    <n v="11300"/>
    <n v="1582"/>
    <n v="0.12280701754385964"/>
    <s v="3574711"/>
    <x v="1"/>
    <x v="0"/>
  </r>
  <r>
    <x v="16"/>
    <s v="Federal SOF - Thompson"/>
    <s v="U.S. SOUTHCOM"/>
    <x v="82"/>
    <n v="8505247"/>
    <s v="C4PS-19162-0714"/>
    <s v="04"/>
    <n v="319413.75"/>
    <n v="280187.5"/>
    <n v="39226.25"/>
    <n v="0.12280701754385964"/>
    <s v="3574711"/>
    <x v="1"/>
    <x v="0"/>
  </r>
  <r>
    <x v="16"/>
    <s v="Federal SOF - Thompson"/>
    <s v="U.S. SOUTHCOM"/>
    <x v="82"/>
    <n v="8505834"/>
    <s v="C4PS-19168-0719"/>
    <s v="04"/>
    <n v="148485"/>
    <n v="130250"/>
    <n v="18235"/>
    <n v="0.12280701754385964"/>
    <s v="3574713"/>
    <x v="1"/>
    <x v="0"/>
  </r>
  <r>
    <x v="16"/>
    <s v="Federal SOF - Thompson"/>
    <s v="PEO STRI"/>
    <x v="82"/>
    <n v="8102422"/>
    <s v="POC-02646"/>
    <s v="04"/>
    <n v="17980.04"/>
    <n v="15772.32"/>
    <n v="2207.7200000000012"/>
    <n v="0.12278726854890207"/>
    <s v="3443087"/>
    <x v="1"/>
    <x v="0"/>
  </r>
  <r>
    <x v="18"/>
    <s v="Federal USACE/Pac NW - Waltz"/>
    <s v="Criterion Critical Systems, Inc."/>
    <x v="47"/>
    <n v="8411310"/>
    <s v="1291"/>
    <s v="04"/>
    <n v="225851.58"/>
    <n v="180769.55"/>
    <n v="45082.03"/>
    <n v="0.19960909726644374"/>
    <s v="3546094"/>
    <x v="1"/>
    <x v="0"/>
  </r>
  <r>
    <x v="18"/>
    <s v="Federal USACE/Pac NW - Waltz"/>
    <s v="Army Analytics Group"/>
    <x v="47"/>
    <n v="7978303"/>
    <s v="4710488"/>
    <s v="04"/>
    <n v="12375"/>
    <n v="11250"/>
    <n v="1125"/>
    <n v="9.0909090909090912E-2"/>
    <s v="3394166"/>
    <x v="1"/>
    <x v="0"/>
  </r>
  <r>
    <x v="22"/>
    <s v="Federal VA - Dick"/>
    <s v="Three Wire Systems, LLC"/>
    <x v="83"/>
    <n v="8472712"/>
    <s v="SQ003239"/>
    <s v="04"/>
    <n v="1914"/>
    <n v="1740"/>
    <n v="174"/>
    <n v="9.0909090909090912E-2"/>
    <s v="3562681"/>
    <x v="1"/>
    <x v="0"/>
  </r>
  <r>
    <x v="22"/>
    <s v="Federal VA - Dick"/>
    <s v="Three Wire Systems, LLC"/>
    <x v="83"/>
    <n v="8472712"/>
    <s v="SQ003239"/>
    <s v="04"/>
    <n v="82816.47"/>
    <n v="75908.429999999993"/>
    <n v="6908.0400000000081"/>
    <n v="8.3413842681292844E-2"/>
    <s v="3562681"/>
    <x v="1"/>
    <x v="0"/>
  </r>
  <r>
    <x v="22"/>
    <s v="Federal VA - Dick"/>
    <s v="Three Wire Systems, LLC"/>
    <x v="83"/>
    <n v="8491166"/>
    <s v="SQ003243"/>
    <s v="04"/>
    <n v="11796.84"/>
    <n v="10923"/>
    <n v="873.84000000000015"/>
    <n v="7.4074074074074084E-2"/>
    <s v="3566797"/>
    <x v="1"/>
    <x v="0"/>
  </r>
  <r>
    <x v="16"/>
    <s v="Federal Army - Boyd"/>
    <s v="Tribalco, LLC"/>
    <x v="50"/>
    <n v="8510561"/>
    <s v="20190187"/>
    <s v="04"/>
    <n v="19993.349999999999"/>
    <n v="18512.349999999999"/>
    <n v="1481"/>
    <n v="7.4074629814413304E-2"/>
    <s v="3571144"/>
    <x v="2"/>
    <x v="0"/>
  </r>
  <r>
    <x v="16"/>
    <s v="Federal Army - Boyd"/>
    <s v="Tribalco, LLC"/>
    <x v="50"/>
    <n v="8510564"/>
    <s v="20190187"/>
    <s v="04"/>
    <n v="49767"/>
    <n v="46080"/>
    <n v="3687"/>
    <n v="7.4085237205377061E-2"/>
    <s v="3571145"/>
    <x v="2"/>
    <x v="0"/>
  </r>
  <r>
    <x v="16"/>
    <s v="Federal Army - Boyd"/>
    <s v="Tribalco, LLC"/>
    <x v="50"/>
    <n v="8510566"/>
    <s v="20190187"/>
    <s v="04"/>
    <n v="54512.28"/>
    <n v="50474.28"/>
    <n v="4038"/>
    <n v="7.4075052446898201E-2"/>
    <s v="3571146"/>
    <x v="2"/>
    <x v="0"/>
  </r>
  <r>
    <x v="16"/>
    <s v="Federal Army - Boyd"/>
    <s v="Office of Military Cooperation-Kuwait"/>
    <x v="50"/>
    <n v="8488764"/>
    <s v="19KU2019F0153"/>
    <s v="40"/>
    <n v="58135.12"/>
    <n v="50577.23"/>
    <n v="7557.8899999999994"/>
    <n v="0.13000558010373073"/>
    <s v="3566342"/>
    <x v="2"/>
    <x v="0"/>
  </r>
  <r>
    <x v="16"/>
    <s v="Federal Army - Boyd"/>
    <s v="Office of Military Cooperation-Kuwait"/>
    <x v="50"/>
    <n v="8488764"/>
    <s v="19KU2019F0153"/>
    <s v="40"/>
    <n v="55696.78"/>
    <n v="49194.2"/>
    <n v="6502.5800000000017"/>
    <n v="0.11674965770013997"/>
    <s v="3566341"/>
    <x v="2"/>
    <x v="0"/>
  </r>
  <r>
    <x v="16"/>
    <s v="Federal Army - Boyd"/>
    <s v="CENTCOM"/>
    <x v="50"/>
    <n v="8509336"/>
    <s v="CRQ385365"/>
    <s v="04"/>
    <n v="7350"/>
    <n v="7168.8"/>
    <n v="181.19999999999982"/>
    <n v="2.4653061224489771E-2"/>
    <s v="3571973"/>
    <x v="2"/>
    <x v="0"/>
  </r>
  <r>
    <x v="17"/>
    <s v="Federal Army - Harder"/>
    <s v="CoSolutions, Inc."/>
    <x v="51"/>
    <n v="8488424"/>
    <s v="20190613-001"/>
    <s v="04"/>
    <n v="8904"/>
    <n v="7950"/>
    <n v="954"/>
    <n v="0.10714285714285714"/>
    <s v="3567612"/>
    <x v="2"/>
    <x v="0"/>
  </r>
  <r>
    <x v="17"/>
    <s v="Federal Army - Harder"/>
    <s v="CoSolutions, Inc."/>
    <x v="51"/>
    <n v="8488424"/>
    <s v="20190613-001"/>
    <s v="04"/>
    <n v="75432"/>
    <n v="67350"/>
    <n v="8082"/>
    <n v="0.10714285714285714"/>
    <s v="3567612"/>
    <x v="2"/>
    <x v="0"/>
  </r>
  <r>
    <x v="17"/>
    <s v="Federal Army - Harder"/>
    <s v="CDO Technologies"/>
    <x v="51"/>
    <n v="8388409"/>
    <s v="33098_APC"/>
    <s v="04"/>
    <n v="48157.31"/>
    <n v="44590.1"/>
    <n v="3567.2099999999991"/>
    <n v="7.407411252829528E-2"/>
    <s v="3537295"/>
    <x v="2"/>
    <x v="0"/>
  </r>
  <r>
    <x v="17"/>
    <s v="Federal Army - Harder"/>
    <s v="United States Forces-Korea"/>
    <x v="51"/>
    <n v="8521322"/>
    <s v="W52P1J19F0557_Cisco"/>
    <s v="40"/>
    <n v="2492353"/>
    <n v="2227597.7599999998"/>
    <n v="264755.24000000022"/>
    <n v="0.10622702321862121"/>
    <s v="3575477"/>
    <x v="2"/>
    <x v="0"/>
  </r>
  <r>
    <x v="17"/>
    <s v="Federal Army - Harder"/>
    <s v="PEO EIS Technology Application Office"/>
    <x v="51"/>
    <n v="8452799"/>
    <s v="W904TE-19-F-0576"/>
    <s v="40"/>
    <n v="283693.40000000002"/>
    <n v="260404.64"/>
    <n v="23288.760000000009"/>
    <n v="8.2091299973845025E-2"/>
    <s v="3557368"/>
    <x v="2"/>
    <x v="0"/>
  </r>
  <r>
    <x v="17"/>
    <s v="Federal Army - Kupstas"/>
    <s v="Rock Island Arsenal"/>
    <x v="52"/>
    <n v="8519559"/>
    <s v="4996727"/>
    <s v="04"/>
    <n v="0"/>
    <n v="8188.2"/>
    <n v="-8188.2"/>
    <e v="#DIV/0!"/>
    <s v="3574919"/>
    <x v="2"/>
    <x v="0"/>
  </r>
  <r>
    <x v="17"/>
    <s v="Federal Army - Kupstas"/>
    <s v="Verizon Federal Inc (WWT)"/>
    <x v="52"/>
    <n v="8421894"/>
    <s v="L900148-01"/>
    <s v="04"/>
    <n v="66018"/>
    <n v="67000"/>
    <n v="-982"/>
    <n v="-1.4874731133933171E-2"/>
    <s v="3549852"/>
    <x v="2"/>
    <x v="0"/>
  </r>
  <r>
    <x v="17"/>
    <s v="Federal Army - Kupstas"/>
    <s v="Rock Island Arsenal"/>
    <x v="52"/>
    <n v="8479266"/>
    <s v="W52P1J19F0530"/>
    <s v="04"/>
    <n v="28408.44"/>
    <n v="21453.78"/>
    <n v="6954.66"/>
    <n v="0.2448096410784964"/>
    <s v="3564407"/>
    <x v="2"/>
    <x v="0"/>
  </r>
  <r>
    <x v="17"/>
    <s v="Federal Army - Kupstas"/>
    <s v="Fort Eustis"/>
    <x v="52"/>
    <n v="8514751"/>
    <s v="W911S019F0303"/>
    <s v="04"/>
    <n v="40824"/>
    <n v="38880"/>
    <n v="1944"/>
    <n v="4.7619047619047616E-2"/>
    <s v="3574249"/>
    <x v="2"/>
    <x v="0"/>
  </r>
  <r>
    <x v="17"/>
    <s v="Federal Army - Kupstas"/>
    <s v="Fort Eustis"/>
    <x v="52"/>
    <n v="8514774"/>
    <s v="W911S019F0304"/>
    <s v="04"/>
    <n v="40824"/>
    <n v="38880"/>
    <n v="1944"/>
    <n v="4.7619047619047616E-2"/>
    <s v="3574255"/>
    <x v="2"/>
    <x v="0"/>
  </r>
  <r>
    <x v="17"/>
    <s v="Federal Army - Kupstas"/>
    <s v="US Army Natick - Soldier System Center"/>
    <x v="52"/>
    <n v="8504294"/>
    <s v="W91RUS19F0210"/>
    <s v="04"/>
    <n v="4032"/>
    <n v="3644.93"/>
    <n v="387.07000000000016"/>
    <n v="9.5999503968254005E-2"/>
    <s v="-"/>
    <x v="2"/>
    <x v="0"/>
  </r>
  <r>
    <x v="17"/>
    <s v="Federal Army - Kupstas"/>
    <s v="US Army Natick - Soldier System Center"/>
    <x v="52"/>
    <n v="8504294"/>
    <s v="W91RUS19F0210"/>
    <s v="04"/>
    <n v="29994.42"/>
    <n v="27772.61"/>
    <n v="2221.8099999999977"/>
    <n v="7.4074111118001204E-2"/>
    <s v="3570804"/>
    <x v="2"/>
    <x v="0"/>
  </r>
  <r>
    <x v="17"/>
    <s v="Federal Army - Kupstas"/>
    <s v="US Army Natick - Soldier System Center"/>
    <x v="52"/>
    <n v="8504294"/>
    <s v="W91RUS19F0210"/>
    <s v="04"/>
    <n v="28167"/>
    <n v="25788.5"/>
    <n v="2378.5"/>
    <n v="8.4442787659317647E-2"/>
    <s v="3571917"/>
    <x v="2"/>
    <x v="0"/>
  </r>
  <r>
    <x v="18"/>
    <s v="Federal Army - McCauley"/>
    <s v="Decisive Point Consulting Group, LLC"/>
    <x v="53"/>
    <n v="8509433"/>
    <s v="1029655"/>
    <s v="04"/>
    <n v="12053"/>
    <n v="10847.7"/>
    <n v="1205.2999999999993"/>
    <n v="9.9999999999999936E-2"/>
    <s v="3572164"/>
    <x v="2"/>
    <x v="0"/>
  </r>
  <r>
    <x v="18"/>
    <s v="Federal Army - McCauley"/>
    <s v="General Dynamics Mission Systems"/>
    <x v="53"/>
    <n v="8479261"/>
    <s v="01ESM1099875"/>
    <s v="40"/>
    <n v="843628.8"/>
    <n v="760256"/>
    <n v="83372.800000000047"/>
    <n v="9.882640327120179E-2"/>
    <s v="3564709"/>
    <x v="2"/>
    <x v="0"/>
  </r>
  <r>
    <x v="18"/>
    <s v="Federal Army - McCauley"/>
    <s v="CACI Inc. - Federal"/>
    <x v="53"/>
    <n v="8487127"/>
    <s v="P000072042"/>
    <s v="04"/>
    <n v="34843.74"/>
    <n v="31777.68"/>
    <n v="3066.0599999999977"/>
    <n v="8.7994572339249399E-2"/>
    <s v="3566054"/>
    <x v="2"/>
    <x v="0"/>
  </r>
  <r>
    <x v="17"/>
    <s v="Federal Army - Robson"/>
    <s v="Fort Bragg"/>
    <x v="54"/>
    <n v="8486700"/>
    <s v="W9124P19F0201"/>
    <s v="04"/>
    <n v="23109.22"/>
    <n v="22008.78"/>
    <n v="1100.4400000000023"/>
    <n v="4.7619088831211194E-2"/>
    <s v="3566246"/>
    <x v="2"/>
    <x v="0"/>
  </r>
  <r>
    <x v="17"/>
    <s v="Federal Army - Rose"/>
    <s v="KEYW Corporation"/>
    <x v="55"/>
    <n v="8505886"/>
    <s v="50003725"/>
    <s v="04"/>
    <n v="23753.599999999999"/>
    <n v="22840"/>
    <n v="913.59999999999854"/>
    <n v="3.8461538461538401E-2"/>
    <s v="3571213"/>
    <x v="2"/>
    <x v="0"/>
  </r>
  <r>
    <x v="17"/>
    <s v="Federal Army - Watson"/>
    <s v="Fort Gordon"/>
    <x v="56"/>
    <n v="8512362"/>
    <s v="4992750"/>
    <s v="04"/>
    <n v="2792.7"/>
    <n v="2610"/>
    <n v="182.69999999999982"/>
    <n v="6.5420560747663489E-2"/>
    <s v="3573487"/>
    <x v="2"/>
    <x v="0"/>
  </r>
  <r>
    <x v="18"/>
    <s v="Federal Army Guard - Deckard"/>
    <s v="Affigent (fka TKC Integration Services, LLC)"/>
    <x v="57"/>
    <n v="8509473"/>
    <s v="C-TY000752"/>
    <s v="04"/>
    <n v="4387.6000000000004"/>
    <n v="5689.12"/>
    <n v="-1301.5199999999995"/>
    <n v="-0.29663597410885206"/>
    <s v="3572168"/>
    <x v="2"/>
    <x v="0"/>
  </r>
  <r>
    <x v="18"/>
    <s v="Federal Army Guard - Deckard"/>
    <s v="Affigent (fka TKC Integration Services, LLC)"/>
    <x v="57"/>
    <n v="8509473"/>
    <s v="C-TY000752"/>
    <s v="04"/>
    <n v="61251.76"/>
    <n v="51566.32"/>
    <n v="9685.4400000000023"/>
    <n v="0.15812508897703514"/>
    <s v="3572169"/>
    <x v="2"/>
    <x v="0"/>
  </r>
  <r>
    <x v="18"/>
    <s v="Federal Army Guard - Deckard"/>
    <s v="Missouri Army National Guard"/>
    <x v="57"/>
    <n v="8505881"/>
    <s v="W912NS19F0008"/>
    <s v="04"/>
    <n v="15000"/>
    <n v="12500"/>
    <n v="2500"/>
    <n v="0.16666666666666666"/>
    <s v="3571212"/>
    <x v="2"/>
    <x v="0"/>
  </r>
  <r>
    <x v="18"/>
    <s v="Federal Army Guard - DeYoung"/>
    <s v="ManTech International Corp"/>
    <x v="58"/>
    <n v="8509420"/>
    <s v="MAT0016244"/>
    <s v="04"/>
    <n v="18154"/>
    <n v="16421.02"/>
    <n v="1732.9799999999996"/>
    <n v="9.5459953729205654E-2"/>
    <s v="3572155"/>
    <x v="2"/>
    <x v="0"/>
  </r>
  <r>
    <x v="17"/>
    <s v="Federal Asia Pac DoD - Harder"/>
    <s v="CDO Technologies"/>
    <x v="51"/>
    <n v="7387905"/>
    <s v="31549"/>
    <s v="04"/>
    <n v="54022.1"/>
    <n v="51947.7"/>
    <n v="2074.4000000000015"/>
    <n v="3.8399099627744966E-2"/>
    <s v="3203031"/>
    <x v="2"/>
    <x v="0"/>
  </r>
  <r>
    <x v="19"/>
    <s v="Federal Civilian - Bujac"/>
    <s v="HCI Management Services Company"/>
    <x v="60"/>
    <n v="8491030"/>
    <s v="PO19-00190"/>
    <s v="04"/>
    <n v="5034.3999999999996"/>
    <n v="4060"/>
    <n v="974.39999999999964"/>
    <n v="0.19354838709677413"/>
    <s v="3566799"/>
    <x v="2"/>
    <x v="0"/>
  </r>
  <r>
    <x v="19"/>
    <s v="Federal Civilian - Bujac"/>
    <s v="HCI Management Services Company"/>
    <x v="60"/>
    <n v="8491030"/>
    <s v="PO19-00190"/>
    <s v="04"/>
    <n v="2734.2"/>
    <n v="2205"/>
    <n v="529.19999999999982"/>
    <n v="0.19354838709677413"/>
    <s v="3566799"/>
    <x v="2"/>
    <x v="0"/>
  </r>
  <r>
    <x v="20"/>
    <s v="Federal Civilian - Charaipotra"/>
    <s v="4 Star Technologies, Inc"/>
    <x v="61"/>
    <n v="8492347"/>
    <s v="29468E-AP01"/>
    <s v="04"/>
    <n v="0"/>
    <n v="0"/>
    <n v="0"/>
    <e v="#DIV/0!"/>
    <s v="3567202"/>
    <x v="2"/>
    <x v="0"/>
  </r>
  <r>
    <x v="20"/>
    <s v="Federal Civilian - Charaipotra"/>
    <s v="U.S. Security &amp; Exchange Commision"/>
    <x v="61"/>
    <n v="8508694"/>
    <s v="63000-19-2005-299"/>
    <s v="04"/>
    <n v="2535"/>
    <n v="2450.5"/>
    <n v="84.5"/>
    <n v="3.3333333333333333E-2"/>
    <s v="3571817"/>
    <x v="2"/>
    <x v="0"/>
  </r>
  <r>
    <x v="19"/>
    <s v="Federal Civilian - Dryer"/>
    <s v="Federal Bureau of Prisons"/>
    <x v="62"/>
    <n v="8349119"/>
    <s v="DJBP0700NAS158"/>
    <s v="40"/>
    <n v="4149725.66"/>
    <n v="4133790.57"/>
    <n v="15935.090000000317"/>
    <n v="3.8400345723096103E-3"/>
    <s v="3519936"/>
    <x v="2"/>
    <x v="0"/>
  </r>
  <r>
    <x v="19"/>
    <s v="Federal Civilian - Dryer"/>
    <s v="Federal Bureau of Prisons"/>
    <x v="62"/>
    <n v="8424370"/>
    <s v="DJBP0700NAS158"/>
    <s v="40"/>
    <n v="27666.48"/>
    <n v="25176.5"/>
    <n v="2489.9799999999996"/>
    <n v="8.9999884336568997E-2"/>
    <s v="-"/>
    <x v="2"/>
    <x v="0"/>
  </r>
  <r>
    <x v="19"/>
    <s v="Federal Civilian - Dryer"/>
    <s v="Federal Bureau of Prisons"/>
    <x v="62"/>
    <n v="8349047"/>
    <s v="DJBP0700NAS158"/>
    <s v="04"/>
    <n v="1239693.96"/>
    <n v="967004.53"/>
    <n v="272689.42999999993"/>
    <n v="0.21996511945577274"/>
    <s v="3519899"/>
    <x v="2"/>
    <x v="0"/>
  </r>
  <r>
    <x v="19"/>
    <s v="Federal Civilian - Dryer"/>
    <s v="Federal Bureau of Prisons"/>
    <x v="62"/>
    <n v="8424653"/>
    <s v="DJBP0700NAS158"/>
    <s v="40"/>
    <n v="6916.62"/>
    <n v="6294.12"/>
    <n v="622.5"/>
    <n v="9.0000607233012661E-2"/>
    <s v="-"/>
    <x v="2"/>
    <x v="0"/>
  </r>
  <r>
    <x v="19"/>
    <s v="Federal Civilian - Dryer"/>
    <s v="Federal Bureau of Prisons"/>
    <x v="62"/>
    <n v="8424720"/>
    <s v="DJBP0700NAS158"/>
    <s v="40"/>
    <n v="20749.86"/>
    <n v="18882.37"/>
    <n v="1867.4900000000016"/>
    <n v="9.0000125302050302E-2"/>
    <s v="-"/>
    <x v="2"/>
    <x v="0"/>
  </r>
  <r>
    <x v="19"/>
    <s v="Federal Civilian - Dryer"/>
    <s v="Federal Bureau of Prisons"/>
    <x v="62"/>
    <n v="8424738"/>
    <s v="DJBP0700NAS158"/>
    <s v="40"/>
    <n v="6916.62"/>
    <n v="6294.12"/>
    <n v="622.5"/>
    <n v="9.0000607233012661E-2"/>
    <s v="-"/>
    <x v="2"/>
    <x v="0"/>
  </r>
  <r>
    <x v="19"/>
    <s v="Federal Civilian - Dryer"/>
    <s v="Federal Bureau of Prisons"/>
    <x v="62"/>
    <n v="8478726"/>
    <s v="DJBP0700NAS158"/>
    <s v="40"/>
    <n v="13833.24"/>
    <n v="12588.25"/>
    <n v="1244.9899999999998"/>
    <n v="8.9999884336568997E-2"/>
    <s v="-"/>
    <x v="2"/>
    <x v="0"/>
  </r>
  <r>
    <x v="19"/>
    <s v="Federal Civilian - Dryer"/>
    <s v="Federal Bureau of Prisons"/>
    <x v="62"/>
    <n v="8478741"/>
    <s v="DJBP0700NAS158"/>
    <s v="40"/>
    <n v="6916.62"/>
    <n v="6294.12"/>
    <n v="622.5"/>
    <n v="9.0000607233012661E-2"/>
    <s v="-"/>
    <x v="2"/>
    <x v="0"/>
  </r>
  <r>
    <x v="20"/>
    <s v="Federal Civilian - USDA Cisco Catalog"/>
    <s v="U.S. Department of Agriculture"/>
    <x v="63"/>
    <n v="8480980"/>
    <s v="44175P"/>
    <s v="04"/>
    <n v="23.1"/>
    <n v="22.5"/>
    <n v="0.60000000000000142"/>
    <n v="2.5974025974026035E-2"/>
    <s v="3564802"/>
    <x v="2"/>
    <x v="0"/>
  </r>
  <r>
    <x v="20"/>
    <s v="Federal Civilian - USDA Cisco Catalog"/>
    <s v="U.S. Department of Agriculture"/>
    <x v="63"/>
    <n v="8494664"/>
    <s v="44197P"/>
    <s v="04"/>
    <n v="15610.28"/>
    <n v="14000"/>
    <n v="1610.2800000000007"/>
    <n v="0.10315510035694431"/>
    <s v="3567630"/>
    <x v="2"/>
    <x v="0"/>
  </r>
  <r>
    <x v="20"/>
    <s v="Federal Civilian - USDA Cisco Catalog"/>
    <s v="U.S. Department of Agriculture"/>
    <x v="63"/>
    <n v="8494669"/>
    <s v="44291P"/>
    <s v="04"/>
    <n v="23.1"/>
    <n v="22.5"/>
    <n v="0.60000000000000142"/>
    <n v="2.5974025974026035E-2"/>
    <s v="3567631"/>
    <x v="2"/>
    <x v="0"/>
  </r>
  <r>
    <x v="20"/>
    <s v="Federal Civilian - USDA Cisco Catalog"/>
    <s v="U.S. Department of Agriculture"/>
    <x v="63"/>
    <n v="8505221"/>
    <s v="44360P"/>
    <s v="04"/>
    <n v="2648.18"/>
    <n v="2375"/>
    <n v="273.17999999999984"/>
    <n v="0.10315764034166856"/>
    <s v="3571005"/>
    <x v="2"/>
    <x v="0"/>
  </r>
  <r>
    <x v="20"/>
    <s v="Federal Civilian - USDA Cisco Catalog"/>
    <s v="U.S. Department of Agriculture"/>
    <x v="63"/>
    <n v="8505222"/>
    <s v="44363P"/>
    <s v="04"/>
    <n v="2648.18"/>
    <n v="2375"/>
    <n v="273.17999999999984"/>
    <n v="0.10315764034166856"/>
    <s v="3571008"/>
    <x v="2"/>
    <x v="0"/>
  </r>
  <r>
    <x v="20"/>
    <s v="Federal Civilian - USDA Cisco Catalog"/>
    <s v="U.S. Department of Agriculture"/>
    <x v="63"/>
    <n v="8505150"/>
    <s v="44364P"/>
    <s v="04"/>
    <n v="2660.1"/>
    <n v="2375"/>
    <n v="285.09999999999991"/>
    <n v="0.10717642193902482"/>
    <s v="3571004"/>
    <x v="2"/>
    <x v="0"/>
  </r>
  <r>
    <x v="20"/>
    <s v="Federal Civilian - USDA Cisco Catalog"/>
    <s v="U.S. Department of Agriculture"/>
    <x v="63"/>
    <n v="8505109"/>
    <s v="44374P"/>
    <s v="04"/>
    <n v="2648.18"/>
    <n v="2375"/>
    <n v="273.17999999999984"/>
    <n v="0.10315764034166856"/>
    <s v="3571007"/>
    <x v="2"/>
    <x v="0"/>
  </r>
  <r>
    <x v="20"/>
    <s v="Federal Civilian - USDA Cisco Catalog"/>
    <s v="U.S. Department of Agriculture"/>
    <x v="63"/>
    <n v="8514424"/>
    <s v="44442P"/>
    <s v="04"/>
    <n v="2773.87"/>
    <n v="2443.1999999999998"/>
    <n v="330.67000000000007"/>
    <n v="0.11920890308485982"/>
    <s v="3574159"/>
    <x v="2"/>
    <x v="0"/>
  </r>
  <r>
    <x v="20"/>
    <s v="Federal Civilian - USDA Cisco Catalog"/>
    <s v="U.S. Department of Agriculture"/>
    <x v="63"/>
    <n v="8514424"/>
    <s v="44442P"/>
    <s v="04"/>
    <n v="9709.7199999999993"/>
    <n v="7986"/>
    <n v="1723.7199999999993"/>
    <n v="0.17752520155061108"/>
    <s v="3574159"/>
    <x v="2"/>
    <x v="0"/>
  </r>
  <r>
    <x v="20"/>
    <s v="Federal Civilian - USDA Cisco Catalog"/>
    <s v="U.S. Department of Agriculture"/>
    <x v="63"/>
    <n v="8514424"/>
    <s v="44442P"/>
    <s v="04"/>
    <n v="101.68"/>
    <n v="96.6"/>
    <n v="5.0800000000000125"/>
    <n v="4.9960660896931672E-2"/>
    <s v="-"/>
    <x v="2"/>
    <x v="0"/>
  </r>
  <r>
    <x v="19"/>
    <s v="Federal Civilian DOJ Printer BPA"/>
    <s v="Department of Justice"/>
    <x v="64"/>
    <n v="8479246"/>
    <s v="15JPSS19F00000505"/>
    <s v="04"/>
    <n v="0"/>
    <n v="2236"/>
    <n v="-2236"/>
    <e v="#DIV/0!"/>
    <s v="3564647"/>
    <x v="2"/>
    <x v="0"/>
  </r>
  <r>
    <x v="19"/>
    <s v="Federal Civilian DOJ Printer BPA"/>
    <s v="Department of Justice"/>
    <x v="64"/>
    <n v="8479246"/>
    <s v="15JPSS19F00000505"/>
    <s v="04"/>
    <n v="0"/>
    <n v="1460"/>
    <n v="-1460"/>
    <e v="#DIV/0!"/>
    <s v="3564647"/>
    <x v="2"/>
    <x v="0"/>
  </r>
  <r>
    <x v="19"/>
    <s v="Federal Civilian EOUSA Server/Desktop/Laptop BPA"/>
    <s v="Department of Justice"/>
    <x v="64"/>
    <n v="8514106"/>
    <s v="15JPSS19F00000556"/>
    <s v="40"/>
    <n v="484772"/>
    <n v="413395.5"/>
    <n v="71376.5"/>
    <n v="0.14723725792743805"/>
    <s v="3574044"/>
    <x v="2"/>
    <x v="0"/>
  </r>
  <r>
    <x v="19"/>
    <s v="Federal Civilian FBI"/>
    <s v="Federal Bureau of Investigation"/>
    <x v="64"/>
    <n v="8514239"/>
    <s v="15F06719P0002449"/>
    <s v="04"/>
    <n v="16814.05"/>
    <n v="19266.71"/>
    <n v="-2452.66"/>
    <n v="-0.14586967446867352"/>
    <s v="3574068"/>
    <x v="2"/>
    <x v="0"/>
  </r>
  <r>
    <x v="20"/>
    <s v="Federal Civilian Team 1 - Cronk"/>
    <s v="Indian Health Service"/>
    <x v="66"/>
    <n v="8481044"/>
    <s v="4962088"/>
    <s v="04"/>
    <n v="69.790000000000006"/>
    <n v="67.760000000000005"/>
    <n v="2.0300000000000011"/>
    <n v="2.9087261785356082E-2"/>
    <s v="3564795"/>
    <x v="2"/>
    <x v="0"/>
  </r>
  <r>
    <x v="20"/>
    <s v="Federal Civilian Team 1 - Cronk"/>
    <s v="U.S. Fish and Wildlife Service"/>
    <x v="66"/>
    <n v="8520253"/>
    <s v="140F0119P0079 P00001"/>
    <s v="04"/>
    <n v="7623.42"/>
    <n v="6630.09"/>
    <n v="993.32999999999993"/>
    <n v="0.13029978670990183"/>
    <s v="3575167"/>
    <x v="2"/>
    <x v="0"/>
  </r>
  <r>
    <x v="20"/>
    <s v="Federal Civilian Team 1 - Cronk"/>
    <s v="U.S. Fish and Wildlife Service"/>
    <x v="66"/>
    <n v="8520253"/>
    <s v="140F0119P0079 P00001"/>
    <s v="04"/>
    <n v="1443.75"/>
    <n v="1312.5"/>
    <n v="131.25"/>
    <n v="9.0909090909090912E-2"/>
    <s v="3575167"/>
    <x v="2"/>
    <x v="0"/>
  </r>
  <r>
    <x v="20"/>
    <s v="Federal Civilian Team 1 - Cronk"/>
    <s v="ADB Companies, Inc. dba Zero Day Technology Solutions"/>
    <x v="66"/>
    <n v="8411569"/>
    <s v="19-5204"/>
    <s v="04"/>
    <n v="4400"/>
    <n v="3360"/>
    <n v="1040"/>
    <n v="0.23636363636363636"/>
    <s v="3546885"/>
    <x v="2"/>
    <x v="0"/>
  </r>
  <r>
    <x v="19"/>
    <s v="Federal Civilian Team 1 - Grover"/>
    <s v="Leidos"/>
    <x v="84"/>
    <n v="7416254"/>
    <s v="PM10001551"/>
    <s v="04"/>
    <n v="4268.76"/>
    <n v="4185"/>
    <n v="83.760000000000218"/>
    <n v="1.9621623141146426E-2"/>
    <s v="3214631"/>
    <x v="2"/>
    <x v="0"/>
  </r>
  <r>
    <x v="20"/>
    <s v="Federal Civilian Team 1 - Hantman"/>
    <s v="ePlus Group Inc."/>
    <x v="67"/>
    <n v="8246016"/>
    <s v="LEG-000053-7"/>
    <s v="04"/>
    <n v="791.64"/>
    <n v="719.64"/>
    <n v="72"/>
    <n v="9.0950432014552066E-2"/>
    <s v="3539685"/>
    <x v="2"/>
    <x v="0"/>
  </r>
  <r>
    <x v="20"/>
    <s v="Federal Civilian Team 1 - Hantman"/>
    <s v="ePlus Group Inc."/>
    <x v="67"/>
    <n v="8246016"/>
    <s v="LEG-000053-7"/>
    <s v="04"/>
    <n v="153701.29999999999"/>
    <n v="137525"/>
    <n v="16176.299999999988"/>
    <n v="0.10524504347067976"/>
    <s v="3493043"/>
    <x v="2"/>
    <x v="0"/>
  </r>
  <r>
    <x v="20"/>
    <s v="Federal Civilian Team 1 - Hantman"/>
    <s v="ePlus Group Inc."/>
    <x v="67"/>
    <n v="8246016"/>
    <s v="LEG-000053-7"/>
    <s v="04"/>
    <n v="21840"/>
    <n v="5250"/>
    <n v="16590"/>
    <n v="0.75961538461538458"/>
    <s v="3493050"/>
    <x v="2"/>
    <x v="0"/>
  </r>
  <r>
    <x v="20"/>
    <s v="Federal Civilian Team 1 - Hantman"/>
    <s v="ePlus Group Inc."/>
    <x v="67"/>
    <n v="8338478"/>
    <s v="LEG-000053-9"/>
    <s v="04"/>
    <n v="791.64"/>
    <n v="719.64"/>
    <n v="72"/>
    <n v="9.0950432014552066E-2"/>
    <s v="3517568"/>
    <x v="2"/>
    <x v="0"/>
  </r>
  <r>
    <x v="20"/>
    <s v="Federal Civilian Team 1 - Smith"/>
    <s v="U.S. Postal Service"/>
    <x v="69"/>
    <n v="8464462"/>
    <s v="1CDATA-16-C-0037_247812-1"/>
    <s v="04"/>
    <n v="175812"/>
    <n v="150696"/>
    <n v="25116"/>
    <n v="0.14285714285714285"/>
    <s v="3559759"/>
    <x v="2"/>
    <x v="0"/>
  </r>
  <r>
    <x v="20"/>
    <s v="Federal Civilian Team 1 - Smith"/>
    <s v="U.S. Postal Service"/>
    <x v="69"/>
    <n v="8464462"/>
    <s v="1CDATA-16-C-0037_247812-1"/>
    <s v="04"/>
    <n v="175812"/>
    <n v="150696"/>
    <n v="25116"/>
    <n v="0.14285714285714285"/>
    <s v="3559759"/>
    <x v="2"/>
    <x v="0"/>
  </r>
  <r>
    <x v="20"/>
    <s v="Federal Civilian Team 1 - Smith"/>
    <s v="U.S. Postal Service"/>
    <x v="69"/>
    <n v="8464462"/>
    <s v="1CDATA-16-C-0037_247812-1"/>
    <s v="04"/>
    <n v="66787"/>
    <n v="57246"/>
    <n v="9541"/>
    <n v="0.14285714285714285"/>
    <s v="3559759"/>
    <x v="2"/>
    <x v="0"/>
  </r>
  <r>
    <x v="20"/>
    <s v="Federal Civilian Team 1 - Smith"/>
    <s v="U.S. Postal Service"/>
    <x v="69"/>
    <n v="8524782"/>
    <s v="1CDATA-16-C-0036_006"/>
    <s v="40"/>
    <n v="8665000"/>
    <n v="8146747.1299999999"/>
    <n v="518252.87000000011"/>
    <n v="5.9809909982688994E-2"/>
    <s v="3575532"/>
    <x v="2"/>
    <x v="0"/>
  </r>
  <r>
    <x v="20"/>
    <s v="Federal Civilian Team 1 - Smith"/>
    <s v="U.S. Postal Service"/>
    <x v="69"/>
    <n v="8522401"/>
    <s v="1CDATA-19-C-0060"/>
    <s v="40"/>
    <n v="0"/>
    <n v="0"/>
    <n v="0"/>
    <e v="#DIV/0!"/>
    <s v="3575532"/>
    <x v="2"/>
    <x v="0"/>
  </r>
  <r>
    <x v="20"/>
    <s v="Federal Civilian Team 1 - Vespa"/>
    <s v="Affigent (fka TKC Integration Services, LLC)"/>
    <x v="70"/>
    <n v="8431165"/>
    <s v="C-TG001886"/>
    <s v="04"/>
    <n v="219469.8"/>
    <n v="196691.58"/>
    <n v="22778.22"/>
    <n v="0.10378749149085661"/>
    <s v="3552364"/>
    <x v="2"/>
    <x v="0"/>
  </r>
  <r>
    <x v="20"/>
    <s v="Federal Civilian Team 2 - Heuer"/>
    <s v="U.S. Department of Agriculture"/>
    <x v="63"/>
    <n v="8500136"/>
    <s v="4999024"/>
    <s v="04"/>
    <n v="3990"/>
    <n v="3500"/>
    <n v="490"/>
    <n v="0.12280701754385964"/>
    <s v="3568671"/>
    <x v="2"/>
    <x v="0"/>
  </r>
  <r>
    <x v="20"/>
    <s v="Federal Civilian Team 2 - Heuer"/>
    <s v="U.S. Department of Agriculture"/>
    <x v="63"/>
    <n v="8494466"/>
    <s v="5000449"/>
    <s v="04"/>
    <n v="570"/>
    <n v="500"/>
    <n v="70"/>
    <n v="0.12280701754385964"/>
    <s v="3567535"/>
    <x v="2"/>
    <x v="0"/>
  </r>
  <r>
    <x v="20"/>
    <s v="Federal Civilian Team 2 - Heuer"/>
    <s v="U.S. Department of Agriculture"/>
    <x v="63"/>
    <n v="8511469"/>
    <s v="5003840"/>
    <s v="04"/>
    <n v="2846.25"/>
    <n v="2442.5"/>
    <n v="403.75"/>
    <n v="0.14185331576635923"/>
    <s v="3573310"/>
    <x v="2"/>
    <x v="0"/>
  </r>
  <r>
    <x v="20"/>
    <s v="Federal Civilian Team 2 - Heuer"/>
    <s v="U.S. Department of Agriculture"/>
    <x v="63"/>
    <n v="8505907"/>
    <s v="5006212"/>
    <s v="04"/>
    <n v="9258.75"/>
    <n v="7927.5"/>
    <n v="1331.25"/>
    <n v="0.14378290805994329"/>
    <s v="3571199"/>
    <x v="2"/>
    <x v="0"/>
  </r>
  <r>
    <x v="20"/>
    <s v="Federal Civilian Team 2 - Heuer"/>
    <s v="U.S. Department of Agriculture"/>
    <x v="63"/>
    <n v="8508660"/>
    <s v="12639518F1446"/>
    <s v="04"/>
    <n v="0"/>
    <n v="1562.5"/>
    <n v="-1562.5"/>
    <e v="#DIV/0!"/>
    <s v="3571828"/>
    <x v="2"/>
    <x v="0"/>
  </r>
  <r>
    <x v="20"/>
    <s v="Federal Civilian Team 2 - Heuer"/>
    <s v="U.S. Department of Agriculture"/>
    <x v="63"/>
    <n v="8508323"/>
    <s v="129AC719F0103"/>
    <s v="04"/>
    <n v="8999.9"/>
    <n v="7325.5"/>
    <n v="1674.3999999999996"/>
    <n v="0.18604651162790695"/>
    <s v="3571754"/>
    <x v="2"/>
    <x v="0"/>
  </r>
  <r>
    <x v="22"/>
    <s v="Federal DoD Health - Mate"/>
    <s v="New Tech Solutions, Inc"/>
    <x v="71"/>
    <n v="8488697"/>
    <s v="194222"/>
    <s v="04"/>
    <n v="1258518"/>
    <n v="1225004"/>
    <n v="33514"/>
    <n v="2.6629734338324919E-2"/>
    <s v="3566957"/>
    <x v="2"/>
    <x v="0"/>
  </r>
  <r>
    <x v="22"/>
    <s v="Federal DoD Health - Mate"/>
    <s v="Affigent (fka TKC Integration Services, LLC)"/>
    <x v="71"/>
    <n v="8420854"/>
    <s v="C-GC000597"/>
    <s v="04"/>
    <n v="14978.44"/>
    <n v="14130.6"/>
    <n v="847.84000000000015"/>
    <n v="5.6604025519346485E-2"/>
    <s v="3550292"/>
    <x v="2"/>
    <x v="0"/>
  </r>
  <r>
    <x v="23"/>
    <s v="Federal Intel - Aerospace"/>
    <s v="The Aerospace Corporation"/>
    <x v="74"/>
    <n v="8452606"/>
    <s v="4962497"/>
    <s v="04"/>
    <n v="1756"/>
    <n v="1326"/>
    <n v="430"/>
    <n v="0.244874715261959"/>
    <s v="3557310"/>
    <x v="2"/>
    <x v="0"/>
  </r>
  <r>
    <x v="23"/>
    <s v="Federal Intel - Aerospace"/>
    <s v="The Aerospace Corporation"/>
    <x v="74"/>
    <n v="8464537"/>
    <s v="4500253489"/>
    <s v="04"/>
    <n v="1011.48"/>
    <n v="897.5"/>
    <n v="113.98000000000002"/>
    <n v="0.11268636058053547"/>
    <s v="3559769"/>
    <x v="2"/>
    <x v="0"/>
  </r>
  <r>
    <x v="23"/>
    <s v="Federal Intel - Aerospace"/>
    <s v="The Aerospace Corporation"/>
    <x v="74"/>
    <n v="8478119"/>
    <s v="4500253502"/>
    <s v="04"/>
    <n v="241764.92"/>
    <n v="220071.84"/>
    <n v="21693.080000000016"/>
    <n v="8.9727988659396962E-2"/>
    <s v="3563190"/>
    <x v="2"/>
    <x v="0"/>
  </r>
  <r>
    <x v="23"/>
    <s v="Federal Intel - Aerospace"/>
    <s v="The Aerospace Corporation"/>
    <x v="74"/>
    <n v="8505315"/>
    <s v="4500254002"/>
    <s v="04"/>
    <n v="14624.52"/>
    <n v="12976.5"/>
    <n v="1648.0200000000004"/>
    <n v="0.11268882671021001"/>
    <s v="3571027"/>
    <x v="2"/>
    <x v="0"/>
  </r>
  <r>
    <x v="23"/>
    <s v="Federal Intel - Aerospace"/>
    <s v="The Aerospace Corporation"/>
    <x v="74"/>
    <n v="8505313"/>
    <s v="4500254057"/>
    <s v="04"/>
    <n v="10955.68"/>
    <n v="10238.92"/>
    <n v="716.76000000000022"/>
    <n v="6.5423597622420532E-2"/>
    <s v="3571013"/>
    <x v="2"/>
    <x v="0"/>
  </r>
  <r>
    <x v="23"/>
    <s v="Federal Intel - Aerospace"/>
    <s v="The Aerospace Corporation"/>
    <x v="74"/>
    <n v="8505313"/>
    <s v="4500254057"/>
    <s v="04"/>
    <n v="2536.88"/>
    <n v="2251"/>
    <n v="285.88000000000011"/>
    <n v="0.11268960297688503"/>
    <s v="3571012"/>
    <x v="2"/>
    <x v="0"/>
  </r>
  <r>
    <x v="23"/>
    <s v="Federal Intel - Aerospace"/>
    <s v="The Aerospace Corporation"/>
    <x v="74"/>
    <n v="8522585"/>
    <s v="4500254122"/>
    <s v="04"/>
    <n v="48018.12"/>
    <n v="42607.02"/>
    <n v="5411.1000000000058"/>
    <n v="0.1126887100119706"/>
    <s v="3575595"/>
    <x v="2"/>
    <x v="0"/>
  </r>
  <r>
    <x v="23"/>
    <s v="Federal Intel - Dinga"/>
    <s v="L-3 Communications Integrated Systems"/>
    <x v="76"/>
    <n v="8466592"/>
    <s v="8493"/>
    <s v="04"/>
    <n v="1795"/>
    <n v="1507.8"/>
    <n v="287.20000000000005"/>
    <n v="0.16000000000000003"/>
    <s v="3560228"/>
    <x v="2"/>
    <x v="0"/>
  </r>
  <r>
    <x v="23"/>
    <s v="Federal Intel - Dinga"/>
    <s v="Raytheon"/>
    <x v="76"/>
    <n v="8223221"/>
    <s v="4201913552"/>
    <s v="40"/>
    <n v="503.72"/>
    <n v="460"/>
    <n v="43.720000000000027"/>
    <n v="8.6794250774239703E-2"/>
    <s v="3485987"/>
    <x v="2"/>
    <x v="0"/>
  </r>
  <r>
    <x v="23"/>
    <s v="Federal Intel - Dinga"/>
    <s v="Raytheon"/>
    <x v="76"/>
    <n v="8223221"/>
    <s v="4201913552"/>
    <s v="40"/>
    <n v="472570.88"/>
    <n v="401556.86"/>
    <n v="71014.020000000019"/>
    <n v="0.15027167988006374"/>
    <s v="3485985"/>
    <x v="2"/>
    <x v="0"/>
  </r>
  <r>
    <x v="23"/>
    <s v="Federal Intel - Dinga"/>
    <s v="Central Intelligence Agency"/>
    <x v="76"/>
    <n v="8465022"/>
    <s v="2019-569508"/>
    <s v="04"/>
    <n v="3597.58"/>
    <n v="2587.71"/>
    <n v="1009.8699999999999"/>
    <n v="0.28070814269592337"/>
    <s v="3559946"/>
    <x v="2"/>
    <x v="0"/>
  </r>
  <r>
    <x v="23"/>
    <s v="Federal Intel - Dinga"/>
    <s v="Arete Associates"/>
    <x v="76"/>
    <n v="8510663"/>
    <s v="IC-211087"/>
    <s v="04"/>
    <n v="203.28"/>
    <n v="203.28"/>
    <n v="0"/>
    <n v="0"/>
    <s v="3573284"/>
    <x v="2"/>
    <x v="0"/>
  </r>
  <r>
    <x v="23"/>
    <s v="Federal Intel - Dinga"/>
    <s v="Arete Associates"/>
    <x v="76"/>
    <n v="8510663"/>
    <s v="IC-211087"/>
    <s v="04"/>
    <n v="2580"/>
    <n v="2167.1999999999998"/>
    <n v="412.80000000000018"/>
    <n v="0.16000000000000006"/>
    <s v="3573284"/>
    <x v="2"/>
    <x v="0"/>
  </r>
  <r>
    <x v="23"/>
    <s v="Federal Intel - Franko"/>
    <s v="Lockheed Martin"/>
    <x v="77"/>
    <n v="8459113"/>
    <s v="4104136876"/>
    <s v="04"/>
    <n v="1653.8"/>
    <n v="1476.6"/>
    <n v="177.20000000000005"/>
    <n v="0.10714717620026608"/>
    <s v="3558472"/>
    <x v="2"/>
    <x v="0"/>
  </r>
  <r>
    <x v="16"/>
    <s v="Federal SOF - King"/>
    <s v="FCN Inc"/>
    <x v="79"/>
    <n v="8492100"/>
    <s v="44127P"/>
    <s v="04"/>
    <n v="125661.45"/>
    <n v="123137.1"/>
    <n v="2524.3499999999913"/>
    <n v="2.0088499695013796E-2"/>
    <s v="3567134"/>
    <x v="2"/>
    <x v="0"/>
  </r>
  <r>
    <x v="16"/>
    <s v="Federal SOF - King"/>
    <s v="Blue Tech, Inc."/>
    <x v="79"/>
    <n v="8394673"/>
    <s v="PO0046045"/>
    <s v="04"/>
    <n v="99368.16"/>
    <n v="97324.32"/>
    <n v="2043.8399999999965"/>
    <n v="2.0568359120265448E-2"/>
    <s v="3538662"/>
    <x v="2"/>
    <x v="0"/>
  </r>
  <r>
    <x v="16"/>
    <s v="Federal SOF - King"/>
    <s v="Blue Tech, Inc."/>
    <x v="79"/>
    <n v="8394673"/>
    <s v="PO0046045"/>
    <s v="04"/>
    <n v="5830.24"/>
    <n v="5710.32"/>
    <n v="119.92000000000007"/>
    <n v="2.0568621531875202E-2"/>
    <s v="3538662"/>
    <x v="2"/>
    <x v="0"/>
  </r>
  <r>
    <x v="16"/>
    <s v="Federal SOF - King"/>
    <s v="Patriot Technologies, Inc."/>
    <x v="79"/>
    <n v="8514154"/>
    <s v="PT00000119"/>
    <s v="04"/>
    <n v="15601.6"/>
    <n v="13930"/>
    <n v="1671.6000000000004"/>
    <n v="0.10714285714285716"/>
    <s v="3574308"/>
    <x v="2"/>
    <x v="0"/>
  </r>
  <r>
    <x v="16"/>
    <s v="Federal SOF - King"/>
    <s v="Patriot Technologies, Inc."/>
    <x v="79"/>
    <n v="8514154"/>
    <s v="PT00000119"/>
    <s v="04"/>
    <n v="22372"/>
    <n v="19975"/>
    <n v="2397"/>
    <n v="0.10714285714285714"/>
    <s v="3574308"/>
    <x v="2"/>
    <x v="0"/>
  </r>
  <r>
    <x v="16"/>
    <s v="Federal SOF - Mong"/>
    <s v="ADS, Inc."/>
    <x v="80"/>
    <n v="8491314"/>
    <s v="1031709"/>
    <s v="04"/>
    <n v="0"/>
    <n v="0"/>
    <n v="0"/>
    <e v="#DIV/0!"/>
    <s v="3566867"/>
    <x v="2"/>
    <x v="0"/>
  </r>
  <r>
    <x v="16"/>
    <s v="Federal SOF - Mong"/>
    <s v="Special Operations Command (SOCOM)"/>
    <x v="80"/>
    <n v="8473555"/>
    <s v="4987207"/>
    <s v="04"/>
    <n v="1077"/>
    <n v="1041.0999999999999"/>
    <n v="35.900000000000091"/>
    <n v="3.3333333333333416E-2"/>
    <s v="3562358"/>
    <x v="2"/>
    <x v="0"/>
  </r>
  <r>
    <x v="16"/>
    <s v="Federal SOF - Mong"/>
    <s v="Special Operations Command (SOCOM)"/>
    <x v="80"/>
    <n v="8473818"/>
    <s v="4994187"/>
    <s v="04"/>
    <n v="2154"/>
    <n v="2082.1999999999998"/>
    <n v="71.800000000000182"/>
    <n v="3.3333333333333416E-2"/>
    <s v="3562431"/>
    <x v="2"/>
    <x v="0"/>
  </r>
  <r>
    <x v="16"/>
    <s v="Federal SOF - Mong"/>
    <s v="Naval Information Warfare Center"/>
    <x v="80"/>
    <n v="8514176"/>
    <s v="4521625106"/>
    <s v="04"/>
    <n v="5334.6"/>
    <n v="5156.78"/>
    <n v="177.82000000000062"/>
    <n v="3.3333333333333444E-2"/>
    <s v="3574024"/>
    <x v="2"/>
    <x v="0"/>
  </r>
  <r>
    <x v="16"/>
    <s v="Federal SOF - Mong"/>
    <s v="Naval Information Warfare Center"/>
    <x v="80"/>
    <n v="8514176"/>
    <s v="4521625106"/>
    <s v="04"/>
    <n v="3632.97"/>
    <n v="3524.93"/>
    <n v="108.03999999999996"/>
    <n v="2.9738753691882943E-2"/>
    <s v="3574024"/>
    <x v="2"/>
    <x v="0"/>
  </r>
  <r>
    <x v="16"/>
    <s v="Federal SOF - Mong"/>
    <s v="Blue Tech, Inc."/>
    <x v="80"/>
    <n v="8478713"/>
    <s v="PO0047327"/>
    <s v="04"/>
    <n v="12578.93"/>
    <n v="12619.21"/>
    <n v="-40.279999999998836"/>
    <n v="-3.2021801536377763E-3"/>
    <s v="3563363"/>
    <x v="2"/>
    <x v="0"/>
  </r>
  <r>
    <x v="16"/>
    <s v="Federal SOF - Mong"/>
    <s v="Blue Tech, Inc."/>
    <x v="80"/>
    <n v="8492219"/>
    <s v="PO0047513"/>
    <s v="04"/>
    <n v="21464.560000000001"/>
    <n v="19301.84"/>
    <n v="2162.7200000000012"/>
    <n v="0.1007577141110743"/>
    <s v="3567180"/>
    <x v="2"/>
    <x v="0"/>
  </r>
  <r>
    <x v="16"/>
    <s v="Federal SOF - Mong"/>
    <s v="Blue Tech, Inc."/>
    <x v="80"/>
    <n v="8492219"/>
    <s v="PO0047513"/>
    <s v="04"/>
    <n v="2921.97"/>
    <n v="2921.97"/>
    <n v="0"/>
    <n v="0"/>
    <s v="3567180"/>
    <x v="2"/>
    <x v="0"/>
  </r>
  <r>
    <x v="16"/>
    <s v="Federal SOF - Mong"/>
    <s v="Blue Tech, Inc."/>
    <x v="80"/>
    <n v="8492219"/>
    <s v="PO0047513"/>
    <s v="04"/>
    <n v="0"/>
    <n v="922.2"/>
    <n v="-922.2"/>
    <e v="#DIV/0!"/>
    <s v="3567194"/>
    <x v="2"/>
    <x v="0"/>
  </r>
  <r>
    <x v="16"/>
    <s v="Federal SOF - Mong"/>
    <s v="Blue Tech, Inc."/>
    <x v="80"/>
    <n v="8492219"/>
    <s v="PO0047513"/>
    <s v="04"/>
    <n v="316278.21999999997"/>
    <n v="286624.78000000003"/>
    <n v="29653.439999999944"/>
    <n v="9.3757451904212516E-2"/>
    <s v="3567178"/>
    <x v="2"/>
    <x v="0"/>
  </r>
  <r>
    <x v="16"/>
    <s v="Federal SOF - Mong"/>
    <s v="Blue Tech, Inc."/>
    <x v="80"/>
    <n v="8494788"/>
    <s v="PO0047559"/>
    <s v="04"/>
    <n v="5716.27"/>
    <n v="5615.68"/>
    <n v="100.59000000000015"/>
    <n v="1.7597139393345684E-2"/>
    <s v="3567629"/>
    <x v="2"/>
    <x v="0"/>
  </r>
  <r>
    <x v="16"/>
    <s v="Federal SOF - Mong"/>
    <s v="Blue Tech, Inc."/>
    <x v="80"/>
    <n v="8509194"/>
    <s v="PO0047718"/>
    <s v="04"/>
    <n v="4161.6000000000004"/>
    <n v="4212.6000000000004"/>
    <n v="-51"/>
    <n v="-1.2254901960784312E-2"/>
    <s v="3571958"/>
    <x v="2"/>
    <x v="0"/>
  </r>
  <r>
    <x v="16"/>
    <s v="Federal SOF - Mong"/>
    <s v="Blue Tech, Inc."/>
    <x v="80"/>
    <n v="8509194"/>
    <s v="PO0047718"/>
    <s v="04"/>
    <n v="460963.33"/>
    <n v="428959.64"/>
    <n v="32003.690000000002"/>
    <n v="6.9427843642139608E-2"/>
    <s v="3571958"/>
    <x v="2"/>
    <x v="0"/>
  </r>
  <r>
    <x v="16"/>
    <s v="Federal SOF - Mong"/>
    <s v="Blue Tech, Inc."/>
    <x v="80"/>
    <n v="8519713"/>
    <s v="PO0047891"/>
    <s v="04"/>
    <n v="8491.5"/>
    <n v="6793.2"/>
    <n v="1698.3000000000002"/>
    <n v="0.2"/>
    <s v="3575059"/>
    <x v="2"/>
    <x v="0"/>
  </r>
  <r>
    <x v="16"/>
    <s v="Federal SOF - Mong"/>
    <s v="DRS Global Enterprise Solutions, Inc."/>
    <x v="80"/>
    <n v="8512494"/>
    <s v="RGM-000120"/>
    <s v="04"/>
    <n v="275156.59999999998"/>
    <n v="253889.8"/>
    <n v="21266.799999999988"/>
    <n v="7.7289805150957638E-2"/>
    <s v="3574018"/>
    <x v="2"/>
    <x v="0"/>
  </r>
  <r>
    <x v="16"/>
    <s v="Federal SOF - Pollock"/>
    <s v="General Dynamics Information Tech"/>
    <x v="81"/>
    <n v="8501469"/>
    <s v="07ESM1101876"/>
    <s v="40"/>
    <n v="1484"/>
    <n v="1454.8"/>
    <n v="29.200000000000045"/>
    <n v="1.967654986522914E-2"/>
    <s v="3568974"/>
    <x v="2"/>
    <x v="0"/>
  </r>
  <r>
    <x v="16"/>
    <s v="Federal SOF - Pollock"/>
    <s v="HQ USAREUR"/>
    <x v="81"/>
    <n v="8514140"/>
    <s v="CC4763049"/>
    <s v="40"/>
    <n v="2612.62"/>
    <n v="2488.1999999999998"/>
    <n v="124.42000000000007"/>
    <n v="4.7622692928937269E-2"/>
    <s v="3574309"/>
    <x v="2"/>
    <x v="0"/>
  </r>
  <r>
    <x v="16"/>
    <s v="Federal SOF - Pollock"/>
    <s v="HQ USAFE"/>
    <x v="81"/>
    <n v="8479087"/>
    <s v="CC4973183"/>
    <s v="40"/>
    <n v="18839.07"/>
    <n v="18469.68"/>
    <n v="369.38999999999942"/>
    <n v="1.9607655791926006E-2"/>
    <s v="3564054"/>
    <x v="2"/>
    <x v="0"/>
  </r>
  <r>
    <x v="16"/>
    <s v="Federal SOF - Pollock"/>
    <s v="General Dynamics Information Tech"/>
    <x v="81"/>
    <n v="8505511"/>
    <s v="4PB00196BG"/>
    <s v="40"/>
    <n v="2015248.1"/>
    <n v="1799552"/>
    <n v="215696.10000000009"/>
    <n v="0.10703203243312825"/>
    <s v="3571075"/>
    <x v="2"/>
    <x v="0"/>
  </r>
  <r>
    <x v="16"/>
    <s v="Federal SOF - Pollock"/>
    <s v="CECOM"/>
    <x v="81"/>
    <n v="8222773"/>
    <s v="W91CRB-19-P-5007"/>
    <s v="40"/>
    <n v="0"/>
    <n v="0"/>
    <n v="0"/>
    <e v="#DIV/0!"/>
    <s v="-"/>
    <x v="2"/>
    <x v="0"/>
  </r>
  <r>
    <x v="16"/>
    <s v="Federal SOF - Pollock"/>
    <s v="CECOM"/>
    <x v="81"/>
    <n v="8222773"/>
    <s v="W91CRB-19-P-5007"/>
    <s v="40"/>
    <n v="22420.68"/>
    <n v="20382.419999999998"/>
    <n v="2038.260000000002"/>
    <n v="9.090982075476757E-2"/>
    <s v="3486065"/>
    <x v="2"/>
    <x v="0"/>
  </r>
  <r>
    <x v="16"/>
    <s v="Federal SOF - Pollock"/>
    <s v="CECOM"/>
    <x v="81"/>
    <n v="8222773"/>
    <s v="W91CRB-19-P-5007"/>
    <s v="40"/>
    <n v="151239.49"/>
    <n v="136690.45000000001"/>
    <n v="14549.039999999979"/>
    <n v="9.6198684616035007E-2"/>
    <s v="3486062"/>
    <x v="2"/>
    <x v="0"/>
  </r>
  <r>
    <x v="16"/>
    <s v="Federal SOF - Pollock"/>
    <s v="CECOM"/>
    <x v="81"/>
    <n v="8222773"/>
    <s v="W91CRB-19-P-5007"/>
    <s v="40"/>
    <n v="444189.25"/>
    <n v="397573"/>
    <n v="46616.25"/>
    <n v="0.10494682165315797"/>
    <s v="3521941"/>
    <x v="2"/>
    <x v="0"/>
  </r>
  <r>
    <x v="16"/>
    <s v="Federal SOF - Pollock"/>
    <s v="CECOM"/>
    <x v="81"/>
    <n v="8222773"/>
    <s v="W91CRB-19-P-5007"/>
    <s v="40"/>
    <n v="1835.82"/>
    <n v="1727.28"/>
    <n v="108.53999999999996"/>
    <n v="5.9123443474850455E-2"/>
    <s v="3486063"/>
    <x v="2"/>
    <x v="0"/>
  </r>
  <r>
    <x v="16"/>
    <s v="Federal SOF - Pollock"/>
    <s v="CECOM"/>
    <x v="81"/>
    <n v="8222773"/>
    <s v="W91CRB-19-P-5007"/>
    <s v="40"/>
    <n v="7511.68"/>
    <n v="6575.48"/>
    <n v="936.20000000000073"/>
    <n v="0.12463257220754886"/>
    <s v="3486064"/>
    <x v="2"/>
    <x v="0"/>
  </r>
  <r>
    <x v="16"/>
    <s v="Federal SOF - Pollock"/>
    <s v="CECOM"/>
    <x v="81"/>
    <n v="8222773"/>
    <s v="W91CRB-19-P-5007"/>
    <s v="40"/>
    <n v="2021.98"/>
    <n v="5071.84"/>
    <n v="-3049.86"/>
    <n v="-1.5083531983501322"/>
    <s v="3486068"/>
    <x v="2"/>
    <x v="0"/>
  </r>
  <r>
    <x v="16"/>
    <s v="Federal SOF - Pollock"/>
    <s v="CECOM"/>
    <x v="81"/>
    <n v="8222773"/>
    <s v="W91CRB-19-P-5007"/>
    <s v="40"/>
    <n v="51949.919999999998"/>
    <n v="50101.26"/>
    <n v="1848.6599999999962"/>
    <n v="3.558542534810441E-2"/>
    <s v="3486060"/>
    <x v="2"/>
    <x v="0"/>
  </r>
  <r>
    <x v="16"/>
    <s v="Federal SOF - Pollock"/>
    <s v="CECOM"/>
    <x v="81"/>
    <n v="8222773"/>
    <s v="W91CRB-19-P-5007"/>
    <s v="40"/>
    <n v="179916.13"/>
    <n v="164919.9"/>
    <n v="14996.23000000001"/>
    <n v="8.3351225929548453E-2"/>
    <s v="3486069"/>
    <x v="2"/>
    <x v="0"/>
  </r>
  <r>
    <x v="16"/>
    <s v="Federal SOF - Pollock"/>
    <s v="CECOM"/>
    <x v="81"/>
    <n v="8222773"/>
    <s v="W91CRB-19-P-5007"/>
    <s v="40"/>
    <n v="12564.6"/>
    <n v="12848.88"/>
    <n v="-284.27999999999884"/>
    <n v="-2.2625471562962515E-2"/>
    <s v="3486760"/>
    <x v="2"/>
    <x v="0"/>
  </r>
  <r>
    <x v="16"/>
    <s v="Federal SOF - Pollock"/>
    <s v="Fort Huachuca"/>
    <x v="81"/>
    <n v="8511024"/>
    <s v="W91RUS19F0177"/>
    <s v="40"/>
    <n v="609317.52"/>
    <n v="500510.82"/>
    <n v="108806.70000000001"/>
    <n v="0.17857142857142858"/>
    <s v="3573418"/>
    <x v="2"/>
    <x v="0"/>
  </r>
  <r>
    <x v="16"/>
    <s v="Federal SOF - Thompson"/>
    <s v="W.S. Darley &amp; Co."/>
    <x v="82"/>
    <n v="8383201"/>
    <s v="117801"/>
    <s v="04"/>
    <n v="2025236.11"/>
    <n v="1776999.26"/>
    <n v="248236.85000000009"/>
    <n v="0.12257180719535959"/>
    <s v="3534931"/>
    <x v="2"/>
    <x v="0"/>
  </r>
  <r>
    <x v="16"/>
    <s v="Federal SOF - Thompson"/>
    <s v="W.S. Darley &amp; Co."/>
    <x v="82"/>
    <n v="8470996"/>
    <s v="117801"/>
    <s v="04"/>
    <n v="0"/>
    <n v="75371.199999999997"/>
    <n v="-75371.199999999997"/>
    <e v="#DIV/0!"/>
    <s v="3561801"/>
    <x v="2"/>
    <x v="0"/>
  </r>
  <r>
    <x v="16"/>
    <s v="Federal SOF - Thompson"/>
    <s v="Northrop Grumman"/>
    <x v="82"/>
    <n v="8514754"/>
    <s v="7000372770"/>
    <s v="04"/>
    <n v="34541.94"/>
    <n v="34945.26"/>
    <n v="-403.31999999999971"/>
    <n v="-1.1676240535418674E-2"/>
    <s v="3574201"/>
    <x v="2"/>
    <x v="0"/>
  </r>
  <r>
    <x v="16"/>
    <s v="Federal SOF - Thompson"/>
    <s v="U.S. SOUTHCOM"/>
    <x v="82"/>
    <n v="8505868"/>
    <s v="C4PS-19150-0710"/>
    <s v="04"/>
    <n v="231206.39999999999"/>
    <n v="197112"/>
    <n v="34094.399999999994"/>
    <n v="0.14746304600564689"/>
    <s v="3574702"/>
    <x v="2"/>
    <x v="0"/>
  </r>
  <r>
    <x v="16"/>
    <s v="Federal SOF - Thompson"/>
    <s v="U.S. SOUTHCOM"/>
    <x v="82"/>
    <n v="8505247"/>
    <s v="C4PS-19162-0714"/>
    <s v="04"/>
    <n v="33424.800000000003"/>
    <n v="31833"/>
    <n v="1591.8000000000029"/>
    <n v="4.7623321605514551E-2"/>
    <s v="3574712"/>
    <x v="2"/>
    <x v="0"/>
  </r>
  <r>
    <x v="16"/>
    <s v="Federal SOF - Thompson"/>
    <s v="U.S. SOUTHCOM"/>
    <x v="82"/>
    <n v="8505840"/>
    <s v="C4PS-19169-0721"/>
    <s v="04"/>
    <n v="60164.6"/>
    <n v="54759.199999999997"/>
    <n v="5405.4000000000015"/>
    <n v="8.9843529251420293E-2"/>
    <s v="3574701"/>
    <x v="2"/>
    <x v="0"/>
  </r>
  <r>
    <x v="16"/>
    <s v="Federal Army - Boyd"/>
    <s v="VT Milcom (fna - Milcom Systems Corporation)"/>
    <x v="50"/>
    <n v="1171696"/>
    <s v="2136652"/>
    <s v="04"/>
    <n v="-4181.12"/>
    <n v="-3779.73"/>
    <n v="-401.38999999999987"/>
    <n v="9.6000593142507237E-2"/>
    <s v="-"/>
    <x v="3"/>
    <x v="1"/>
  </r>
  <r>
    <x v="16"/>
    <s v="Federal Army - Boyd"/>
    <s v="Lockheed Martin"/>
    <x v="50"/>
    <n v="1385437"/>
    <s v="4101840540"/>
    <s v="04"/>
    <n v="-20880"/>
    <n v="-18875.52"/>
    <n v="-2004.4799999999996"/>
    <n v="9.5999999999999974E-2"/>
    <s v="-"/>
    <x v="3"/>
    <x v="1"/>
  </r>
  <r>
    <x v="16"/>
    <s v="Federal Army - Boyd"/>
    <s v="408th Contracting Support Brigade"/>
    <x v="50"/>
    <n v="8209151"/>
    <s v="W912D219F0029"/>
    <s v="40"/>
    <n v="0"/>
    <n v="0"/>
    <n v="0"/>
    <e v="#DIV/0!"/>
    <s v="3481827"/>
    <x v="4"/>
    <x v="2"/>
  </r>
  <r>
    <x v="16"/>
    <s v="Federal Army - Boyd"/>
    <s v="408th Contracting Support Brigade"/>
    <x v="50"/>
    <n v="8209151"/>
    <s v="W912D219F0029"/>
    <s v="40"/>
    <n v="0"/>
    <n v="0"/>
    <n v="0"/>
    <e v="#DIV/0!"/>
    <s v="3481776"/>
    <x v="4"/>
    <x v="2"/>
  </r>
  <r>
    <x v="16"/>
    <s v="Federal Army - Boyd"/>
    <s v="408th Contracting Support Brigade"/>
    <x v="50"/>
    <n v="8209151"/>
    <s v="W912D219F0029"/>
    <s v="40"/>
    <n v="0"/>
    <n v="0"/>
    <n v="0"/>
    <e v="#DIV/0!"/>
    <s v="3481772"/>
    <x v="4"/>
    <x v="2"/>
  </r>
  <r>
    <x v="16"/>
    <s v="Federal Army - Boyd"/>
    <s v="408th Contracting Support Brigade"/>
    <x v="50"/>
    <n v="8209151"/>
    <s v="W912D219F0029"/>
    <s v="40"/>
    <n v="0"/>
    <n v="0"/>
    <n v="0"/>
    <e v="#DIV/0!"/>
    <s v="3481775"/>
    <x v="4"/>
    <x v="2"/>
  </r>
  <r>
    <x v="16"/>
    <s v="Federal Army - Boyd"/>
    <s v="408th Contracting Support Brigade"/>
    <x v="50"/>
    <n v="8209151"/>
    <s v="W912D219F0029"/>
    <s v="40"/>
    <n v="0"/>
    <n v="0"/>
    <n v="0"/>
    <e v="#DIV/0!"/>
    <s v="3481829"/>
    <x v="4"/>
    <x v="2"/>
  </r>
  <r>
    <x v="16"/>
    <s v="Federal Army - Boyd"/>
    <s v="408th Contracting Support Brigade"/>
    <x v="50"/>
    <n v="8209151"/>
    <s v="W912D219F0029"/>
    <s v="40"/>
    <n v="0"/>
    <n v="0"/>
    <n v="0"/>
    <e v="#DIV/0!"/>
    <s v="3481774"/>
    <x v="4"/>
    <x v="2"/>
  </r>
  <r>
    <x v="16"/>
    <s v="Federal Army - Boyd"/>
    <s v="408th Contracting Support Brigade"/>
    <x v="50"/>
    <n v="8209151"/>
    <s v="W912D219F0029"/>
    <s v="40"/>
    <n v="0"/>
    <n v="0"/>
    <n v="0"/>
    <e v="#DIV/0!"/>
    <s v="3481828"/>
    <x v="4"/>
    <x v="2"/>
  </r>
  <r>
    <x v="16"/>
    <s v="Federal Army - Boyd"/>
    <s v="408th Contracting Support Brigade"/>
    <x v="50"/>
    <n v="8309626"/>
    <s v="W912D219F0029"/>
    <s v="40"/>
    <n v="0"/>
    <n v="0"/>
    <n v="0"/>
    <e v="#DIV/0!"/>
    <s v="3502220"/>
    <x v="4"/>
    <x v="2"/>
  </r>
  <r>
    <x v="16"/>
    <s v="Federal Army - Boyd"/>
    <s v="408th Contracting Support Brigade"/>
    <x v="50"/>
    <n v="8309626"/>
    <s v="W912D219F0029"/>
    <s v="40"/>
    <n v="0"/>
    <n v="0"/>
    <n v="0"/>
    <e v="#DIV/0!"/>
    <s v="3502220"/>
    <x v="4"/>
    <x v="2"/>
  </r>
  <r>
    <x v="17"/>
    <s v="Federal Army - Harder"/>
    <s v="CDO Technologies"/>
    <x v="51"/>
    <n v="8421782"/>
    <s v="32833"/>
    <s v="04"/>
    <n v="72486.84"/>
    <n v="67115.98"/>
    <n v="5370.8600000000006"/>
    <n v="7.4094276974965401E-2"/>
    <s v="3549835"/>
    <x v="4"/>
    <x v="3"/>
  </r>
  <r>
    <x v="17"/>
    <s v="Federal Army - Harder"/>
    <s v="CDO Technologies"/>
    <x v="51"/>
    <n v="8421782"/>
    <s v="32833"/>
    <s v="04"/>
    <n v="1639.5"/>
    <n v="1518"/>
    <n v="121.5"/>
    <n v="7.4107959743824336E-2"/>
    <s v="3549835"/>
    <x v="4"/>
    <x v="2"/>
  </r>
  <r>
    <x v="17"/>
    <s v="Federal Army - Harder"/>
    <s v="ID Technologies"/>
    <x v="51"/>
    <n v="8454987"/>
    <s v="0214657"/>
    <s v="04"/>
    <n v="238533.75"/>
    <n v="223562.5"/>
    <n v="14971.25"/>
    <n v="6.2763655038333144E-2"/>
    <s v="3568778"/>
    <x v="4"/>
    <x v="2"/>
  </r>
  <r>
    <x v="17"/>
    <s v="Federal Army - Harder"/>
    <s v="ID Technologies"/>
    <x v="51"/>
    <n v="8454987"/>
    <s v="0214657"/>
    <s v="04"/>
    <n v="0"/>
    <n v="0.05"/>
    <n v="-0.05"/>
    <e v="#DIV/0!"/>
    <s v="3558596"/>
    <x v="4"/>
    <x v="2"/>
  </r>
  <r>
    <x v="17"/>
    <s v="Federal Army - House"/>
    <s v="U.S. Army"/>
    <x v="89"/>
    <n v="6226229"/>
    <s v="test 2099142"/>
    <s v="04"/>
    <n v="0"/>
    <n v="0"/>
    <n v="0"/>
    <e v="#DIV/0!"/>
    <s v="-"/>
    <x v="3"/>
    <x v="1"/>
  </r>
  <r>
    <x v="17"/>
    <s v="Federal Army - Kupstas"/>
    <s v="Fort Belvoir"/>
    <x v="52"/>
    <n v="8419700"/>
    <s v="D369459"/>
    <s v="04"/>
    <n v="17781.12"/>
    <n v="13614.72"/>
    <n v="4166.3999999999996"/>
    <n v="0.23431594860166288"/>
    <s v="3549382"/>
    <x v="4"/>
    <x v="3"/>
  </r>
  <r>
    <x v="17"/>
    <s v="Federal Army - Kupstas"/>
    <s v="AASKI Technology, Inc."/>
    <x v="52"/>
    <n v="8444342"/>
    <s v="P0000440"/>
    <s v="04"/>
    <n v="661.44"/>
    <n v="624"/>
    <n v="37.440000000000055"/>
    <n v="5.6603773584905738E-2"/>
    <s v="3517580"/>
    <x v="4"/>
    <x v="2"/>
  </r>
  <r>
    <x v="18"/>
    <s v="Federal Army - McCauley"/>
    <s v="ECS Federal, LLC"/>
    <x v="53"/>
    <n v="1785376"/>
    <s v="18001347"/>
    <s v="04"/>
    <n v="-44118"/>
    <n v="-39882.67"/>
    <n v="-4235.3300000000017"/>
    <n v="9.6000045332970713E-2"/>
    <s v="-"/>
    <x v="3"/>
    <x v="1"/>
  </r>
  <r>
    <x v="18"/>
    <s v="Federal Army - McCauley"/>
    <s v="Army Research Lab"/>
    <x v="53"/>
    <n v="8320985"/>
    <s v="2102959529"/>
    <s v="04"/>
    <n v="219.24"/>
    <n v="208.8"/>
    <n v="10.439999999999998"/>
    <n v="4.7619047619047609E-2"/>
    <s v="3508745"/>
    <x v="4"/>
    <x v="11"/>
  </r>
  <r>
    <x v="18"/>
    <s v="Federal Army - McCauley"/>
    <s v="Aberdeen Proving Ground"/>
    <x v="53"/>
    <n v="8330344"/>
    <s v="2102971446"/>
    <s v="04"/>
    <n v="17.46"/>
    <n v="15.88"/>
    <n v="1.58"/>
    <n v="9.0492554410080181E-2"/>
    <s v="3513312"/>
    <x v="4"/>
    <x v="11"/>
  </r>
  <r>
    <x v="18"/>
    <s v="Federal Army - McCauley"/>
    <s v="Aberdeen Proving Ground"/>
    <x v="53"/>
    <n v="8243850"/>
    <s v="D361193"/>
    <s v="04"/>
    <n v="23870"/>
    <n v="21700"/>
    <n v="2170"/>
    <n v="9.0909090909090912E-2"/>
    <s v="3492538"/>
    <x v="4"/>
    <x v="11"/>
  </r>
  <r>
    <x v="18"/>
    <s v="Federal Army - McCauley"/>
    <s v="Aberdeen Proving Ground"/>
    <x v="53"/>
    <n v="8243850"/>
    <s v="D361193"/>
    <s v="04"/>
    <n v="32903"/>
    <n v="28852"/>
    <n v="4051"/>
    <n v="0.123119472388536"/>
    <s v="3492536"/>
    <x v="4"/>
    <x v="11"/>
  </r>
  <r>
    <x v="18"/>
    <s v="Federal Army - McCauley"/>
    <s v="Aberdeen Proving Ground"/>
    <x v="53"/>
    <n v="1805734"/>
    <s v="W91ZLK19F0009"/>
    <s v="40"/>
    <n v="-1304.0999999999999"/>
    <n v="-1178.9100000000001"/>
    <n v="-125.18999999999983"/>
    <n v="9.5997239475500221E-2"/>
    <s v="-"/>
    <x v="3"/>
    <x v="1"/>
  </r>
  <r>
    <x v="18"/>
    <s v="Federal Army - NG Team Southeast (McCauley)"/>
    <s v="L-3 National Security Solutions - STRATIS"/>
    <x v="53"/>
    <n v="6260426"/>
    <s v="7922"/>
    <s v="04"/>
    <n v="13950"/>
    <n v="13531.5"/>
    <n v="418.5"/>
    <n v="0.03"/>
    <s v="2822627"/>
    <x v="4"/>
    <x v="5"/>
  </r>
  <r>
    <x v="17"/>
    <s v="Federal Army - Robson"/>
    <s v="Government Acquisitions, Inc."/>
    <x v="54"/>
    <n v="1603020"/>
    <s v="70237"/>
    <s v="40"/>
    <n v="-34885.730000000003"/>
    <n v="-31536.7"/>
    <n v="-3349.0300000000025"/>
    <n v="9.5999997706798804E-2"/>
    <s v="-"/>
    <x v="3"/>
    <x v="1"/>
  </r>
  <r>
    <x v="17"/>
    <s v="Federal Army - Robson"/>
    <s v="US Army Human Resource Agency"/>
    <x v="54"/>
    <n v="6702501"/>
    <s v="2T11"/>
    <s v="04"/>
    <n v="0"/>
    <n v="0"/>
    <n v="0"/>
    <e v="#DIV/0!"/>
    <s v="-"/>
    <x v="3"/>
    <x v="1"/>
  </r>
  <r>
    <x v="17"/>
    <s v="Federal Army - Rose"/>
    <s v="Fort Hood"/>
    <x v="55"/>
    <n v="1597312"/>
    <s v="4458818"/>
    <s v="04"/>
    <n v="-9.64"/>
    <n v="-9.16"/>
    <n v="-0.48000000000000043"/>
    <n v="4.9792531120331988E-2"/>
    <s v="-"/>
    <x v="3"/>
    <x v="1"/>
  </r>
  <r>
    <x v="17"/>
    <s v="Federal Army - Rose"/>
    <s v="Fort Sill"/>
    <x v="55"/>
    <n v="1824981"/>
    <s v="4925990"/>
    <s v="04"/>
    <n v="-854.4"/>
    <n v="-811.68"/>
    <n v="-42.720000000000027"/>
    <n v="5.0000000000000031E-2"/>
    <s v="-"/>
    <x v="3"/>
    <x v="1"/>
  </r>
  <r>
    <x v="17"/>
    <s v="Federal Army - Rose"/>
    <s v="Iron Bow Technologies"/>
    <x v="55"/>
    <n v="1779412"/>
    <s v="30100294"/>
    <s v="04"/>
    <n v="-638.54"/>
    <n v="-606.61"/>
    <n v="-31.92999999999995"/>
    <n v="5.0004698217809306E-2"/>
    <s v="-"/>
    <x v="3"/>
    <x v="1"/>
  </r>
  <r>
    <x v="17"/>
    <s v="Federal Army - Rose"/>
    <s v="L-3 National Security Solutions - STRATIS"/>
    <x v="55"/>
    <n v="6345838"/>
    <s v="CO8272"/>
    <s v="04"/>
    <n v="0"/>
    <n v="0"/>
    <n v="0"/>
    <e v="#DIV/0!"/>
    <s v="-"/>
    <x v="3"/>
    <x v="1"/>
  </r>
  <r>
    <x v="17"/>
    <s v="Federal Army - Watson"/>
    <s v="General Dynamics Mission Systems"/>
    <x v="56"/>
    <n v="8159737"/>
    <s v="07ESM1062838"/>
    <s v="04"/>
    <n v="2600"/>
    <n v="2500"/>
    <n v="100"/>
    <n v="3.8461538461538464E-2"/>
    <s v="3464744"/>
    <x v="4"/>
    <x v="13"/>
  </r>
  <r>
    <x v="17"/>
    <s v="Federal Army - Watson"/>
    <s v="INSCOM"/>
    <x v="56"/>
    <n v="8401532"/>
    <s v="W9124919F0111"/>
    <s v="04"/>
    <n v="0"/>
    <n v="0"/>
    <n v="0"/>
    <e v="#DIV/0!"/>
    <s v="-"/>
    <x v="4"/>
    <x v="2"/>
  </r>
  <r>
    <x v="18"/>
    <s v="Federal Army Guard - Deckard"/>
    <s v="Missouri Army National Guard"/>
    <x v="57"/>
    <n v="1326653"/>
    <s v="15SRS00525"/>
    <s v="04"/>
    <n v="-14.82"/>
    <n v="-13.4"/>
    <n v="-1.42"/>
    <n v="9.5816464237516857E-2"/>
    <s v="-"/>
    <x v="3"/>
    <x v="1"/>
  </r>
  <r>
    <x v="18"/>
    <s v="Federal Army Guard - Deckard"/>
    <s v="Mississippi Army National Guard"/>
    <x v="57"/>
    <n v="8501962"/>
    <s v="CW14"/>
    <s v="04"/>
    <n v="5608.69"/>
    <n v="5341.61"/>
    <n v="267.07999999999993"/>
    <n v="4.7618962716784126E-2"/>
    <s v="3569112"/>
    <x v="4"/>
    <x v="2"/>
  </r>
  <r>
    <x v="18"/>
    <s v="Federal Army Guard - Deckard"/>
    <s v="TEXAS ARMY NATIONAL GUARD"/>
    <x v="57"/>
    <n v="7978814"/>
    <s v="W912L118F0062"/>
    <s v="04"/>
    <n v="3525.45"/>
    <n v="3150.45"/>
    <n v="375"/>
    <n v="0.10636939965110838"/>
    <s v="3394499"/>
    <x v="4"/>
    <x v="12"/>
  </r>
  <r>
    <x v="18"/>
    <s v="Federal Army Guard - Deckard"/>
    <s v="Iowa Army National Guard"/>
    <x v="57"/>
    <n v="8506281"/>
    <s v="W912LP19F0032"/>
    <s v="04"/>
    <n v="22829.31"/>
    <n v="21742.2"/>
    <n v="1087.1100000000006"/>
    <n v="4.7619047619047644E-2"/>
    <s v="3571383"/>
    <x v="4"/>
    <x v="2"/>
  </r>
  <r>
    <x v="18"/>
    <s v="Federal Army Guard - Waltz"/>
    <s v="Oregon Army Guard"/>
    <x v="47"/>
    <n v="8481090"/>
    <s v="4960898"/>
    <s v="04"/>
    <n v="2419.98"/>
    <n v="2304.7199999999998"/>
    <n v="115.26000000000022"/>
    <n v="4.7628492797461223E-2"/>
    <s v="3571299"/>
    <x v="4"/>
    <x v="2"/>
  </r>
  <r>
    <x v="18"/>
    <s v="Federal Army Guard - Waltz"/>
    <s v="Montana Army National Guard"/>
    <x v="47"/>
    <n v="1824974"/>
    <s v="W9124V19F0014"/>
    <s v="04"/>
    <n v="0"/>
    <n v="0"/>
    <n v="0"/>
    <e v="#DIV/0!"/>
    <s v="-"/>
    <x v="3"/>
    <x v="1"/>
  </r>
  <r>
    <x v="17"/>
    <s v="Federal Asia Pac DoD - Harder"/>
    <s v="CACI Inc. - Federal"/>
    <x v="51"/>
    <n v="6777788"/>
    <s v="P000029707"/>
    <s v="04"/>
    <n v="4443.75"/>
    <n v="4221.5600000000004"/>
    <n v="222.1899999999996"/>
    <n v="5.0000562587904272E-2"/>
    <s v="-"/>
    <x v="4"/>
    <x v="25"/>
  </r>
  <r>
    <x v="17"/>
    <s v="Federal Asia Pac DoD - Harder"/>
    <s v="United States Forces-Korea"/>
    <x v="51"/>
    <n v="1794923"/>
    <s v="W90VN918F0227"/>
    <s v="40"/>
    <n v="-7555.7"/>
    <n v="-7177.92"/>
    <n v="-377.77999999999975"/>
    <n v="4.9999338247945224E-2"/>
    <s v="-"/>
    <x v="3"/>
    <x v="1"/>
  </r>
  <r>
    <x v="19"/>
    <s v="Federal Civilian - Bergfeld"/>
    <s v="Navy Engineering Logistics Office"/>
    <x v="59"/>
    <n v="8464058"/>
    <s v="N4175619P9936"/>
    <s v="04"/>
    <n v="994.1"/>
    <n v="946.7"/>
    <n v="47.399999999999977"/>
    <n v="4.7681319786741755E-2"/>
    <s v="3559681"/>
    <x v="4"/>
    <x v="2"/>
  </r>
  <r>
    <x v="19"/>
    <s v="Federal Civilian - Bujac"/>
    <s v="General Dynamics Information Tech"/>
    <x v="60"/>
    <n v="8446944"/>
    <s v="07ESM1096203"/>
    <s v="04"/>
    <n v="1629.1"/>
    <n v="1725.5"/>
    <n v="-96.400000000000091"/>
    <n v="-5.9173776932048429E-2"/>
    <s v="3556305"/>
    <x v="4"/>
    <x v="2"/>
  </r>
  <r>
    <x v="19"/>
    <s v="Federal Civilian - Bujac"/>
    <s v="General Dynamics Information Tech"/>
    <x v="60"/>
    <n v="8446944"/>
    <s v="07ESM1096203"/>
    <s v="04"/>
    <n v="159610"/>
    <n v="123700"/>
    <n v="35910"/>
    <n v="0.22498590313890107"/>
    <s v="3556304"/>
    <x v="4"/>
    <x v="2"/>
  </r>
  <r>
    <x v="19"/>
    <s v="Federal Civilian - Bujac"/>
    <s v="General Dynamics Information Tech"/>
    <x v="60"/>
    <n v="8446944"/>
    <s v="07ESM1096203"/>
    <s v="04"/>
    <n v="2679.6"/>
    <n v="2552"/>
    <n v="127.59999999999991"/>
    <n v="4.7619047619047589E-2"/>
    <s v="3556305"/>
    <x v="4"/>
    <x v="2"/>
  </r>
  <r>
    <x v="19"/>
    <s v="Federal Civilian - Bujac"/>
    <s v="General Dynamics Information Tech"/>
    <x v="60"/>
    <n v="8446944"/>
    <s v="07ESM1096203"/>
    <s v="04"/>
    <n v="4765.45"/>
    <n v="4843"/>
    <n v="-77.550000000000182"/>
    <n v="-1.6273384465265647E-2"/>
    <s v="3556305"/>
    <x v="4"/>
    <x v="2"/>
  </r>
  <r>
    <x v="19"/>
    <s v="Federal Civilian - Bujac"/>
    <s v="General Dynamics Information Tech"/>
    <x v="60"/>
    <n v="8446944"/>
    <s v="07ESM1096203"/>
    <s v="04"/>
    <n v="1378.04"/>
    <n v="1312.4"/>
    <n v="65.639999999999873"/>
    <n v="4.7632869873153086E-2"/>
    <s v="3556303"/>
    <x v="4"/>
    <x v="2"/>
  </r>
  <r>
    <x v="20"/>
    <s v="Federal Civilian - Charaipotra"/>
    <s v="Federal Energy Regulatory Commission"/>
    <x v="61"/>
    <n v="8161652"/>
    <s v="89603019F0007"/>
    <s v="40"/>
    <n v="59878.42"/>
    <n v="41440.76"/>
    <n v="18437.659999999996"/>
    <n v="0.30791827840480757"/>
    <s v="3558379"/>
    <x v="4"/>
    <x v="2"/>
  </r>
  <r>
    <x v="20"/>
    <s v="Federal Civilian - Charaipotra"/>
    <s v="Federal Energy Regulatory Commission"/>
    <x v="61"/>
    <n v="8162209"/>
    <s v="89603019F0015"/>
    <s v="40"/>
    <n v="6655.41"/>
    <n v="6159.33"/>
    <n v="496.07999999999993"/>
    <n v="7.4537857171834629E-2"/>
    <s v="3556754"/>
    <x v="4"/>
    <x v="2"/>
  </r>
  <r>
    <x v="20"/>
    <s v="Federal Civilian - Charaipotra"/>
    <s v="Federal Energy Regulatory Commission"/>
    <x v="61"/>
    <n v="8222666"/>
    <s v="89603019F0022"/>
    <s v="04"/>
    <n v="16429.439999999999"/>
    <n v="14880"/>
    <n v="1549.4399999999987"/>
    <n v="9.4308753067663828E-2"/>
    <s v="3485654"/>
    <x v="4"/>
    <x v="2"/>
  </r>
  <r>
    <x v="20"/>
    <s v="Federal Civilian - Charaipotra"/>
    <s v="Federal Energy Regulatory Commission"/>
    <x v="61"/>
    <n v="6536717"/>
    <s v="FERC-16-F-0059"/>
    <s v="04"/>
    <n v="0"/>
    <n v="0"/>
    <n v="0"/>
    <e v="#DIV/0!"/>
    <s v="2907158"/>
    <x v="4"/>
    <x v="11"/>
  </r>
  <r>
    <x v="20"/>
    <s v="Federal Civilian - Charaipotra"/>
    <s v="Federal Energy Regulatory Commission"/>
    <x v="61"/>
    <n v="6536717"/>
    <s v="FERC-16-F-0059"/>
    <s v="04"/>
    <n v="0"/>
    <n v="0"/>
    <n v="0"/>
    <e v="#DIV/0!"/>
    <s v="2907158"/>
    <x v="4"/>
    <x v="11"/>
  </r>
  <r>
    <x v="19"/>
    <s v="Federal Civilian - Dryer"/>
    <s v="Federal Bureau of Prisons"/>
    <x v="62"/>
    <n v="8399796"/>
    <s v="DJBP0700NAS158"/>
    <s v="04"/>
    <n v="54501.14"/>
    <n v="47537.94"/>
    <n v="6963.1999999999971"/>
    <n v="0.12776246515210501"/>
    <s v="3539865"/>
    <x v="4"/>
    <x v="2"/>
  </r>
  <r>
    <x v="19"/>
    <s v="Federal Civilian - Dryer"/>
    <s v="Federal Bureau of Prisons"/>
    <x v="62"/>
    <n v="8478755"/>
    <s v="DJBP0700NAS158"/>
    <s v="40"/>
    <n v="165998.88"/>
    <n v="151058.98000000001"/>
    <n v="14939.899999999994"/>
    <n v="9.0000004819309587E-2"/>
    <s v="-"/>
    <x v="3"/>
    <x v="1"/>
  </r>
  <r>
    <x v="20"/>
    <s v="Federal Civilian - USDA Cisco Catalog"/>
    <s v="FCN Inc"/>
    <x v="63"/>
    <n v="7333074"/>
    <s v="36843P"/>
    <s v="04"/>
    <n v="13707.02"/>
    <n v="13021.67"/>
    <n v="685.35000000000036"/>
    <n v="4.9999927044682237E-2"/>
    <s v="-"/>
    <x v="4"/>
    <x v="26"/>
  </r>
  <r>
    <x v="20"/>
    <s v="Federal Civilian - USDA Cisco Catalog"/>
    <s v="U.S. Department of Agriculture"/>
    <x v="63"/>
    <n v="8335718"/>
    <s v="40581P"/>
    <s v="04"/>
    <n v="0"/>
    <n v="21726"/>
    <n v="-21726"/>
    <e v="#DIV/0!"/>
    <s v="3515367"/>
    <x v="4"/>
    <x v="3"/>
  </r>
  <r>
    <x v="20"/>
    <s v="Federal Civilian - USDA Cisco Catalog"/>
    <s v="FCN Inc"/>
    <x v="63"/>
    <n v="8018065"/>
    <s v="41126P"/>
    <s v="04"/>
    <n v="114.05"/>
    <n v="108.35"/>
    <n v="5.7000000000000028"/>
    <n v="4.9978079789566004E-2"/>
    <s v="-"/>
    <x v="3"/>
    <x v="1"/>
  </r>
  <r>
    <x v="20"/>
    <s v="Federal Civilian - USDA Cisco Catalog"/>
    <s v="U.S. Department of Agriculture"/>
    <x v="63"/>
    <n v="8359462"/>
    <s v="43323P"/>
    <s v="04"/>
    <n v="117374.39999999999"/>
    <n v="104976"/>
    <n v="12398.399999999994"/>
    <n v="0.10563121089436875"/>
    <s v="3525450"/>
    <x v="4"/>
    <x v="2"/>
  </r>
  <r>
    <x v="20"/>
    <s v="Federal Civilian - USDA Cisco Catalog"/>
    <s v="U.S. Department of Agriculture"/>
    <x v="63"/>
    <n v="8437755"/>
    <s v="43873P"/>
    <s v="04"/>
    <n v="550.25"/>
    <n v="550.25"/>
    <n v="0"/>
    <n v="0"/>
    <s v="3553898"/>
    <x v="4"/>
    <x v="2"/>
  </r>
  <r>
    <x v="20"/>
    <s v="Federal Civilian - USDA Cisco Catalog"/>
    <s v="U.S. Department of Agriculture"/>
    <x v="63"/>
    <n v="8505221"/>
    <s v="44360P"/>
    <s v="04"/>
    <n v="23.1"/>
    <n v="22.5"/>
    <n v="0.60000000000000142"/>
    <n v="2.5974025974026035E-2"/>
    <s v="3571005"/>
    <x v="4"/>
    <x v="2"/>
  </r>
  <r>
    <x v="20"/>
    <s v="Federal Civilian - USDA Cisco Catalog"/>
    <s v="U.S. Department of Agriculture"/>
    <x v="63"/>
    <n v="8505222"/>
    <s v="44363P"/>
    <s v="04"/>
    <n v="23.1"/>
    <n v="22.5"/>
    <n v="0.60000000000000142"/>
    <n v="2.5974025974026035E-2"/>
    <s v="3571008"/>
    <x v="4"/>
    <x v="2"/>
  </r>
  <r>
    <x v="20"/>
    <s v="Federal Civilian - USDA Cisco Catalog"/>
    <s v="U.S. Department of Agriculture"/>
    <x v="63"/>
    <n v="8505150"/>
    <s v="44364P"/>
    <s v="04"/>
    <n v="23.1"/>
    <n v="22.5"/>
    <n v="0.60000000000000142"/>
    <n v="2.5974025974026035E-2"/>
    <s v="3571004"/>
    <x v="4"/>
    <x v="2"/>
  </r>
  <r>
    <x v="20"/>
    <s v="Federal Civilian - USDA Cisco Catalog"/>
    <s v="U.S. Department of Agriculture"/>
    <x v="63"/>
    <n v="8505109"/>
    <s v="44374P"/>
    <s v="04"/>
    <n v="23.1"/>
    <n v="22.5"/>
    <n v="0.60000000000000142"/>
    <n v="2.5974025974026035E-2"/>
    <s v="3571007"/>
    <x v="4"/>
    <x v="2"/>
  </r>
  <r>
    <x v="19"/>
    <s v="Federal Civilian DOJ Printer BPA"/>
    <s v="Department of Justice"/>
    <x v="64"/>
    <n v="5990311"/>
    <s v="DJJ1596-0187"/>
    <s v="04"/>
    <n v="7560"/>
    <n v="6864.48"/>
    <n v="695.52000000000044"/>
    <n v="9.2000000000000054E-2"/>
    <s v="-"/>
    <x v="3"/>
    <x v="1"/>
  </r>
  <r>
    <x v="19"/>
    <s v="Federal Civilian DOJ Printer BPA"/>
    <s v="Department of Justice"/>
    <x v="64"/>
    <n v="1342653"/>
    <s v="DJJ1596-0201"/>
    <s v="04"/>
    <n v="-1062.55"/>
    <n v="-964.8"/>
    <n v="-97.75"/>
    <n v="9.1995670791962733E-2"/>
    <s v="-"/>
    <x v="3"/>
    <x v="1"/>
  </r>
  <r>
    <x v="19"/>
    <s v="Federal Civilian DOJ Printer BPA"/>
    <s v="Department of Justice"/>
    <x v="64"/>
    <n v="6688758"/>
    <s v="DJJ2630-0003"/>
    <s v="04"/>
    <n v="700.92"/>
    <n v="649"/>
    <n v="51.919999999999959"/>
    <n v="7.4074074074074014E-2"/>
    <s v="2976735"/>
    <x v="4"/>
    <x v="3"/>
  </r>
  <r>
    <x v="19"/>
    <s v="Federal Civilian DOJ Printer BPA"/>
    <s v="Department of Justice"/>
    <x v="64"/>
    <n v="6688739"/>
    <s v="DJJ2630-0007"/>
    <s v="04"/>
    <n v="26604.94"/>
    <n v="26500"/>
    <n v="104.93999999999869"/>
    <n v="3.9443802541933451E-3"/>
    <s v="2980312"/>
    <x v="4"/>
    <x v="4"/>
  </r>
  <r>
    <x v="19"/>
    <s v="Federal Civilian DOJ Printer BPA"/>
    <s v="Department of Justice"/>
    <x v="64"/>
    <n v="6726969"/>
    <s v="DJJ2630-0009"/>
    <s v="04"/>
    <n v="0"/>
    <n v="12008"/>
    <n v="-12008"/>
    <e v="#DIV/0!"/>
    <s v="2988230"/>
    <x v="4"/>
    <x v="11"/>
  </r>
  <r>
    <x v="19"/>
    <s v="Federal Civilian DOJ Printer BPA"/>
    <s v="Department of Justice"/>
    <x v="64"/>
    <n v="6726969"/>
    <s v="DJJ2630-0009"/>
    <s v="04"/>
    <n v="0"/>
    <n v="29174"/>
    <n v="-29174"/>
    <e v="#DIV/0!"/>
    <s v="2988427"/>
    <x v="4"/>
    <x v="11"/>
  </r>
  <r>
    <x v="19"/>
    <s v="Federal Civilian DOJ Printer BPA"/>
    <s v="Department of Justice"/>
    <x v="64"/>
    <n v="7149533"/>
    <s v="DJJ2630-0019"/>
    <s v="04"/>
    <n v="565.96"/>
    <n v="522"/>
    <n v="43.960000000000036"/>
    <n v="7.7673333804509206E-2"/>
    <s v="3119174"/>
    <x v="4"/>
    <x v="3"/>
  </r>
  <r>
    <x v="19"/>
    <s v="Federal Civilian DOJ Printer BPA"/>
    <s v="Department of Justice"/>
    <x v="64"/>
    <n v="7149533"/>
    <s v="DJJ2630-0019"/>
    <s v="04"/>
    <n v="145.57"/>
    <n v="125"/>
    <n v="20.569999999999993"/>
    <n v="0.14130658789585762"/>
    <s v="3119174"/>
    <x v="4"/>
    <x v="4"/>
  </r>
  <r>
    <x v="19"/>
    <s v="Federal Civilian DOJ Toner BPA"/>
    <s v="Department of Justice"/>
    <x v="64"/>
    <n v="8338011"/>
    <s v="AZ-8003Supplies-4-3-19"/>
    <s v="04"/>
    <n v="0"/>
    <n v="302.10000000000002"/>
    <n v="-302.10000000000002"/>
    <e v="#DIV/0!"/>
    <s v="3527606"/>
    <x v="4"/>
    <x v="3"/>
  </r>
  <r>
    <x v="19"/>
    <s v="Federal Civilian DOJ Toner BPA"/>
    <s v="Department of Justice"/>
    <x v="64"/>
    <n v="7968815"/>
    <s v="Catalog-36675"/>
    <s v="04"/>
    <n v="78"/>
    <n v="54"/>
    <n v="24"/>
    <n v="0.30769230769230771"/>
    <s v="3386624"/>
    <x v="4"/>
    <x v="14"/>
  </r>
  <r>
    <x v="19"/>
    <s v="Federal Civilian DOJ Toner BPA"/>
    <s v="Department of Justice"/>
    <x v="64"/>
    <n v="7968805"/>
    <s v="Catalog-36676"/>
    <s v="04"/>
    <n v="34"/>
    <n v="22"/>
    <n v="12"/>
    <n v="0.35294117647058826"/>
    <s v="3389258"/>
    <x v="4"/>
    <x v="14"/>
  </r>
  <r>
    <x v="19"/>
    <s v="Federal Civilian DOJ Toner BPA"/>
    <s v="Department of Justice"/>
    <x v="64"/>
    <n v="8024309"/>
    <s v="Catalog-39643"/>
    <s v="04"/>
    <n v="63.8"/>
    <n v="58"/>
    <n v="5.7999999999999972"/>
    <n v="9.090909090909087E-2"/>
    <s v="3471557"/>
    <x v="4"/>
    <x v="10"/>
  </r>
  <r>
    <x v="19"/>
    <s v="Federal Civilian DOJ Toner BPA"/>
    <s v="Department of Justice"/>
    <x v="64"/>
    <n v="5884858"/>
    <s v="DJJ-15F-EOA02-0067"/>
    <s v="04"/>
    <n v="1775.07"/>
    <n v="1643.05"/>
    <n v="132.01999999999998"/>
    <n v="7.4374531708608665E-2"/>
    <s v="2671910"/>
    <x v="4"/>
    <x v="5"/>
  </r>
  <r>
    <x v="19"/>
    <s v="Federal Civilian DOJ Toner BPA"/>
    <s v="Department of Justice"/>
    <x v="64"/>
    <n v="5991493"/>
    <s v="DJJ-15F-EOA02-0067"/>
    <s v="04"/>
    <n v="169.45"/>
    <n v="156.9"/>
    <n v="12.549999999999983"/>
    <n v="7.4063145470640218E-2"/>
    <s v="2714453"/>
    <x v="4"/>
    <x v="5"/>
  </r>
  <r>
    <x v="19"/>
    <s v="Federal Civilian DOJ Toner BPA"/>
    <s v="Department of Justice"/>
    <x v="64"/>
    <n v="6010740"/>
    <s v="DJJ-15F-EOA02-0067"/>
    <s v="04"/>
    <n v="381.54"/>
    <n v="352.92"/>
    <n v="28.620000000000005"/>
    <n v="7.5011794307281027E-2"/>
    <s v="2720909"/>
    <x v="4"/>
    <x v="5"/>
  </r>
  <r>
    <x v="19"/>
    <s v="Federal Civilian DOJ Toner BPA"/>
    <s v="Department of Justice"/>
    <x v="64"/>
    <n v="6094455"/>
    <s v="DJJ-15F-EOA02-0067"/>
    <s v="04"/>
    <n v="0"/>
    <n v="2213.4499999999998"/>
    <n v="-2213.4499999999998"/>
    <e v="#DIV/0!"/>
    <s v="2753904"/>
    <x v="4"/>
    <x v="5"/>
  </r>
  <r>
    <x v="19"/>
    <s v="Federal Civilian DOJ Toner BPA"/>
    <s v="Department of Justice"/>
    <x v="64"/>
    <n v="6094457"/>
    <s v="DJJ-15F-EOA02-0067"/>
    <s v="04"/>
    <n v="0"/>
    <n v="645.27"/>
    <n v="-645.27"/>
    <e v="#DIV/0!"/>
    <s v="2753905"/>
    <x v="4"/>
    <x v="5"/>
  </r>
  <r>
    <x v="19"/>
    <s v="Federal Civilian DOJ Toner BPA"/>
    <s v="Department of Justice"/>
    <x v="64"/>
    <n v="6118394"/>
    <s v="DJJ-15F-EOA02-0067"/>
    <s v="04"/>
    <n v="69.66"/>
    <n v="64.5"/>
    <n v="5.1599999999999966"/>
    <n v="7.4074074074074028E-2"/>
    <s v="2764856"/>
    <x v="4"/>
    <x v="5"/>
  </r>
  <r>
    <x v="19"/>
    <s v="Federal Civilian DOJ Toner BPA"/>
    <s v="Department of Justice"/>
    <x v="64"/>
    <n v="6118939"/>
    <s v="DJJ-15F-EOA02-0067"/>
    <s v="04"/>
    <n v="587.04"/>
    <n v="543.55999999999995"/>
    <n v="43.480000000000018"/>
    <n v="7.4066503134369077E-2"/>
    <s v="2764901"/>
    <x v="4"/>
    <x v="5"/>
  </r>
  <r>
    <x v="19"/>
    <s v="Federal Civilian DOJ Toner BPA"/>
    <s v="Department of Justice"/>
    <x v="64"/>
    <n v="6135212"/>
    <s v="DJJ-15F-EOA02-0067"/>
    <s v="04"/>
    <n v="351.48"/>
    <n v="325.44"/>
    <n v="26.04000000000002"/>
    <n v="7.4086719016729308E-2"/>
    <s v="2771328"/>
    <x v="4"/>
    <x v="5"/>
  </r>
  <r>
    <x v="19"/>
    <s v="Federal Civilian DOJ Toner BPA"/>
    <s v="Department of Justice"/>
    <x v="64"/>
    <n v="6135213"/>
    <s v="DJJ-15F-EOA02-0067"/>
    <s v="04"/>
    <n v="1608.89"/>
    <n v="1436.17"/>
    <n v="172.72000000000003"/>
    <n v="0.10735351702105179"/>
    <s v="2771327"/>
    <x v="4"/>
    <x v="5"/>
  </r>
  <r>
    <x v="19"/>
    <s v="Federal Civilian DOJ Toner BPA"/>
    <s v="Department of Justice"/>
    <x v="64"/>
    <n v="6135217"/>
    <s v="DJJ-15F-EOA02-0067"/>
    <s v="04"/>
    <n v="458.25"/>
    <n v="424.29"/>
    <n v="33.95999999999998"/>
    <n v="7.4108019639934491E-2"/>
    <s v="2771331"/>
    <x v="4"/>
    <x v="5"/>
  </r>
  <r>
    <x v="19"/>
    <s v="Federal Civilian DOJ Toner BPA"/>
    <s v="Department of Justice"/>
    <x v="64"/>
    <n v="6172482"/>
    <s v="DJJ-15F-EOA02-0067"/>
    <s v="04"/>
    <n v="151.33000000000001"/>
    <n v="140.12"/>
    <n v="11.210000000000008"/>
    <n v="7.4076521509284399E-2"/>
    <s v="2787357"/>
    <x v="4"/>
    <x v="5"/>
  </r>
  <r>
    <x v="19"/>
    <s v="Federal Civilian DOJ Toner BPA"/>
    <s v="Department of Justice"/>
    <x v="64"/>
    <n v="6244871"/>
    <s v="DJJ-15F-EOA02-0067"/>
    <s v="04"/>
    <n v="249.7"/>
    <n v="227"/>
    <n v="22.699999999999989"/>
    <n v="9.090909090909087E-2"/>
    <s v="2817190"/>
    <x v="4"/>
    <x v="5"/>
  </r>
  <r>
    <x v="19"/>
    <s v="Federal Civilian DOJ Toner BPA"/>
    <s v="Department of Justice"/>
    <x v="64"/>
    <n v="6252956"/>
    <s v="DJJ-15F-EOA02-0067"/>
    <s v="04"/>
    <n v="1432.7"/>
    <n v="1302.45"/>
    <n v="130.25"/>
    <n v="9.0912263558316456E-2"/>
    <s v="2819773"/>
    <x v="4"/>
    <x v="5"/>
  </r>
  <r>
    <x v="19"/>
    <s v="Federal Civilian DOJ Toner BPA"/>
    <s v="Department of Justice"/>
    <x v="64"/>
    <n v="6326374"/>
    <s v="DJJ-15F-EOA02-0067"/>
    <s v="04"/>
    <n v="154.97999999999999"/>
    <n v="143.5"/>
    <n v="11.47999999999999"/>
    <n v="7.4074074074074014E-2"/>
    <s v="2846316"/>
    <x v="4"/>
    <x v="5"/>
  </r>
  <r>
    <x v="19"/>
    <s v="Federal Civilian DOJ Toner BPA"/>
    <s v="Department of Justice"/>
    <x v="64"/>
    <n v="6386223"/>
    <s v="DJJ-15F-EOA02-0067"/>
    <s v="04"/>
    <n v="30.59"/>
    <n v="30.59"/>
    <n v="0"/>
    <n v="0"/>
    <s v="2862797"/>
    <x v="4"/>
    <x v="5"/>
  </r>
  <r>
    <x v="19"/>
    <s v="Federal Civilian DOJ Toner BPA"/>
    <s v="Department of Justice"/>
    <x v="64"/>
    <n v="6463591"/>
    <s v="DJJ-15F-EOA02-0067"/>
    <s v="04"/>
    <n v="42.72"/>
    <n v="39.56"/>
    <n v="3.1599999999999966"/>
    <n v="7.3970037453183438E-2"/>
    <s v="2885499"/>
    <x v="4"/>
    <x v="5"/>
  </r>
  <r>
    <x v="19"/>
    <s v="Federal Civilian DOJ Toner BPA"/>
    <s v="Department of Justice"/>
    <x v="64"/>
    <n v="6534286"/>
    <s v="DJJ-15F-EOA02-0067"/>
    <s v="04"/>
    <n v="75.06"/>
    <n v="69.5"/>
    <n v="5.5600000000000023"/>
    <n v="7.4074074074074098E-2"/>
    <s v="2906491"/>
    <x v="4"/>
    <x v="5"/>
  </r>
  <r>
    <x v="19"/>
    <s v="Federal Civilian DOJ Toner BPA"/>
    <s v="Department of Justice"/>
    <x v="64"/>
    <n v="6597616"/>
    <s v="DJJ-15F-EOA02-0067"/>
    <s v="04"/>
    <n v="959.5"/>
    <n v="871.23"/>
    <n v="88.269999999999982"/>
    <n v="9.1995831162063557E-2"/>
    <s v="-"/>
    <x v="4"/>
    <x v="5"/>
  </r>
  <r>
    <x v="19"/>
    <s v="Federal Civilian DOJ Toner BPA"/>
    <s v="Department of Justice"/>
    <x v="64"/>
    <n v="6597720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597964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597982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597985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598005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598320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598322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598324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598325"/>
    <s v="DJJ-15F-EOA02-0067"/>
    <s v="04"/>
    <n v="959.5"/>
    <n v="871.23"/>
    <n v="88.269999999999982"/>
    <n v="9.1995831162063557E-2"/>
    <s v="-"/>
    <x v="4"/>
    <x v="5"/>
  </r>
  <r>
    <x v="19"/>
    <s v="Federal Civilian DOJ Toner BPA"/>
    <s v="Department of Justice"/>
    <x v="64"/>
    <n v="6598604"/>
    <s v="DJJ-15F-EOA02-0067"/>
    <s v="04"/>
    <n v="959.5"/>
    <n v="871.23"/>
    <n v="88.269999999999982"/>
    <n v="9.1995831162063557E-2"/>
    <s v="-"/>
    <x v="4"/>
    <x v="5"/>
  </r>
  <r>
    <x v="19"/>
    <s v="Federal Civilian DOJ Toner BPA"/>
    <s v="Department of Justice"/>
    <x v="64"/>
    <n v="6598608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598610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598624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598626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598627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598630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6616968"/>
    <s v="DJJ-15F-EOA02-0067"/>
    <s v="04"/>
    <n v="154.97999999999999"/>
    <n v="138"/>
    <n v="16.97999999999999"/>
    <n v="0.10956252419667048"/>
    <s v="2933123"/>
    <x v="4"/>
    <x v="5"/>
  </r>
  <r>
    <x v="19"/>
    <s v="Federal Civilian DOJ Toner BPA"/>
    <s v="Department of Justice"/>
    <x v="64"/>
    <n v="6617008"/>
    <s v="DJJ-15F-EOA02-0067"/>
    <s v="04"/>
    <n v="379.62"/>
    <n v="335"/>
    <n v="44.620000000000005"/>
    <n v="0.11753859122280176"/>
    <s v="2933143"/>
    <x v="4"/>
    <x v="5"/>
  </r>
  <r>
    <x v="19"/>
    <s v="Federal Civilian DOJ Toner BPA"/>
    <s v="Department of Justice"/>
    <x v="64"/>
    <n v="6617166"/>
    <s v="DJJ-15F-EOA02-0067"/>
    <s v="04"/>
    <n v="154.97999999999999"/>
    <n v="138"/>
    <n v="16.97999999999999"/>
    <n v="0.10956252419667048"/>
    <s v="2933138"/>
    <x v="4"/>
    <x v="5"/>
  </r>
  <r>
    <x v="19"/>
    <s v="Federal Civilian DOJ Toner BPA"/>
    <s v="Department of Justice"/>
    <x v="64"/>
    <n v="6676356"/>
    <s v="DJJ-15F-EOA02-0067"/>
    <s v="04"/>
    <n v="504.4"/>
    <n v="582"/>
    <n v="-77.600000000000023"/>
    <n v="-0.15384615384615391"/>
    <s v="2972458"/>
    <x v="4"/>
    <x v="5"/>
  </r>
  <r>
    <x v="19"/>
    <s v="Federal Civilian DOJ Toner BPA"/>
    <s v="Department of Justice"/>
    <x v="64"/>
    <n v="6699669"/>
    <s v="DJJ-15F-EOA02-0067"/>
    <s v="04"/>
    <n v="150.12"/>
    <n v="136.31"/>
    <n v="13.810000000000002"/>
    <n v="9.1993072208899559E-2"/>
    <s v="-"/>
    <x v="4"/>
    <x v="5"/>
  </r>
  <r>
    <x v="19"/>
    <s v="Federal Civilian DOJ Toner BPA"/>
    <s v="Department of Justice"/>
    <x v="64"/>
    <n v="6728918"/>
    <s v="DJJ-15F-EOA02-0067"/>
    <s v="04"/>
    <n v="247.84"/>
    <n v="229.48"/>
    <n v="18.360000000000014"/>
    <n v="7.408005164622343E-2"/>
    <s v="2988779"/>
    <x v="4"/>
    <x v="5"/>
  </r>
  <r>
    <x v="19"/>
    <s v="Federal Civilian DOJ Toner BPA"/>
    <s v="Department of Justice"/>
    <x v="64"/>
    <n v="6732404"/>
    <s v="DJJ-15F-EOA02-0067"/>
    <s v="04"/>
    <n v="124.85"/>
    <n v="78"/>
    <n v="46.849999999999994"/>
    <n v="0.3752503003604325"/>
    <s v="2989471"/>
    <x v="4"/>
    <x v="5"/>
  </r>
  <r>
    <x v="19"/>
    <s v="Federal Civilian DOJ Toner BPA"/>
    <s v="Department of Justice"/>
    <x v="64"/>
    <n v="6745939"/>
    <s v="DJJ-15F-EOA02-0067"/>
    <s v="04"/>
    <n v="75.06"/>
    <n v="64"/>
    <n v="11.060000000000002"/>
    <n v="0.14734878763655745"/>
    <s v="2993474"/>
    <x v="4"/>
    <x v="5"/>
  </r>
  <r>
    <x v="19"/>
    <s v="Federal Civilian DOJ Toner BPA"/>
    <s v="Department of Justice"/>
    <x v="64"/>
    <n v="6746180"/>
    <s v="DJJ-15F-EOA02-0067"/>
    <s v="04"/>
    <n v="75.06"/>
    <n v="64"/>
    <n v="11.060000000000002"/>
    <n v="0.14734878763655745"/>
    <s v="2993487"/>
    <x v="4"/>
    <x v="5"/>
  </r>
  <r>
    <x v="19"/>
    <s v="Federal Civilian DOJ Toner BPA"/>
    <s v="Department of Justice"/>
    <x v="64"/>
    <n v="6748604"/>
    <s v="DJJ-15F-EOA02-0067"/>
    <s v="04"/>
    <n v="107.46"/>
    <n v="131"/>
    <n v="-23.540000000000006"/>
    <n v="-0.21905825423413369"/>
    <s v="2994006"/>
    <x v="4"/>
    <x v="5"/>
  </r>
  <r>
    <x v="19"/>
    <s v="Federal Civilian DOJ Toner BPA"/>
    <s v="Department of Justice"/>
    <x v="64"/>
    <n v="6772452"/>
    <s v="DJJ-15F-EOA02-0067"/>
    <s v="04"/>
    <n v="0"/>
    <n v="8"/>
    <n v="-8"/>
    <e v="#DIV/0!"/>
    <s v="3001503"/>
    <x v="4"/>
    <x v="5"/>
  </r>
  <r>
    <x v="19"/>
    <s v="Federal Civilian DOJ Toner BPA"/>
    <s v="Department of Justice"/>
    <x v="64"/>
    <n v="7068098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074837"/>
    <s v="DJJ-15F-EOA02-0067"/>
    <s v="04"/>
    <n v="0"/>
    <n v="86"/>
    <n v="-86"/>
    <e v="#DIV/0!"/>
    <s v="3097261"/>
    <x v="4"/>
    <x v="5"/>
  </r>
  <r>
    <x v="19"/>
    <s v="Federal Civilian DOJ Toner BPA"/>
    <s v="Department of Justice"/>
    <x v="64"/>
    <n v="7089107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092562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19925"/>
    <s v="DJJ-15F-EOA02-0067"/>
    <s v="04"/>
    <n v="323.39999999999998"/>
    <n v="293.64999999999998"/>
    <n v="29.75"/>
    <n v="9.1991341991341999E-2"/>
    <s v="-"/>
    <x v="4"/>
    <x v="5"/>
  </r>
  <r>
    <x v="19"/>
    <s v="Federal Civilian DOJ Toner BPA"/>
    <s v="Department of Justice"/>
    <x v="64"/>
    <n v="7119987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19995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19996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31856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36374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56849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61541"/>
    <s v="DJJ-15F-EOA02-0067"/>
    <s v="04"/>
    <n v="148"/>
    <n v="134.38"/>
    <n v="13.620000000000005"/>
    <n v="9.2027027027027059E-2"/>
    <s v="-"/>
    <x v="4"/>
    <x v="5"/>
  </r>
  <r>
    <x v="19"/>
    <s v="Federal Civilian DOJ Toner BPA"/>
    <s v="Department of Justice"/>
    <x v="64"/>
    <n v="7162448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62470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62471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62547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62569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63751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67901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0765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0766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0767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0782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0784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0785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0791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0837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0839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0842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0853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0866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2569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2570"/>
    <s v="DJJ-15F-EOA02-0067"/>
    <s v="04"/>
    <n v="760"/>
    <n v="690.08"/>
    <n v="69.919999999999959"/>
    <n v="9.1999999999999943E-2"/>
    <s v="-"/>
    <x v="4"/>
    <x v="5"/>
  </r>
  <r>
    <x v="19"/>
    <s v="Federal Civilian DOJ Toner BPA"/>
    <s v="Department of Justice"/>
    <x v="64"/>
    <n v="7172571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7172574"/>
    <s v="DJJ-15F-EOA02-0067"/>
    <s v="04"/>
    <n v="147.69"/>
    <n v="134.1"/>
    <n v="13.590000000000003"/>
    <n v="9.2017062766605748E-2"/>
    <s v="-"/>
    <x v="4"/>
    <x v="5"/>
  </r>
  <r>
    <x v="19"/>
    <s v="Federal Civilian DOJ Toner BPA"/>
    <s v="Department of Justice"/>
    <x v="64"/>
    <n v="7173227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75424"/>
    <s v="DJJ-15F-EOA02-0067"/>
    <s v="04"/>
    <n v="78"/>
    <n v="70.819999999999993"/>
    <n v="7.1800000000000068"/>
    <n v="9.2051282051282143E-2"/>
    <s v="-"/>
    <x v="4"/>
    <x v="5"/>
  </r>
  <r>
    <x v="19"/>
    <s v="Federal Civilian DOJ Toner BPA"/>
    <s v="Department of Justice"/>
    <x v="64"/>
    <n v="7180592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0599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0647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0650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0657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0658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0674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0678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0697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0739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0740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1340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2603"/>
    <s v="DJJ-15F-EOA02-0067"/>
    <s v="04"/>
    <n v="234"/>
    <n v="212.47"/>
    <n v="21.53"/>
    <n v="9.200854700854702E-2"/>
    <s v="-"/>
    <x v="4"/>
    <x v="5"/>
  </r>
  <r>
    <x v="19"/>
    <s v="Federal Civilian DOJ Toner BPA"/>
    <s v="Department of Justice"/>
    <x v="64"/>
    <n v="7182613"/>
    <s v="DJJ-15F-EOA02-0067"/>
    <s v="04"/>
    <n v="52.35"/>
    <n v="47.53"/>
    <n v="4.82"/>
    <n v="9.2072588347659981E-2"/>
    <s v="-"/>
    <x v="4"/>
    <x v="5"/>
  </r>
  <r>
    <x v="19"/>
    <s v="Federal Civilian DOJ Toner BPA"/>
    <s v="Department of Justice"/>
    <x v="64"/>
    <n v="7182634"/>
    <s v="DJJ-15F-EOA02-0067"/>
    <s v="04"/>
    <n v="1319.5"/>
    <n v="1198.1099999999999"/>
    <n v="121.3900000000001"/>
    <n v="9.1996968548692756E-2"/>
    <s v="-"/>
    <x v="4"/>
    <x v="5"/>
  </r>
  <r>
    <x v="19"/>
    <s v="Federal Civilian DOJ Toner BPA"/>
    <s v="Department of Justice"/>
    <x v="64"/>
    <n v="7183039"/>
    <s v="DJJ-15F-EOA02-0067"/>
    <s v="04"/>
    <n v="1069.2"/>
    <n v="970.83"/>
    <n v="98.37"/>
    <n v="9.2003367003367004E-2"/>
    <s v="-"/>
    <x v="4"/>
    <x v="5"/>
  </r>
  <r>
    <x v="19"/>
    <s v="Federal Civilian DOJ Toner BPA"/>
    <s v="Department of Justice"/>
    <x v="64"/>
    <n v="7186238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6242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6251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6283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9079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9080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9082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9088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9112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9113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89176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90515"/>
    <s v="DJJ-15F-EOA02-0067"/>
    <s v="04"/>
    <n v="1419.6"/>
    <n v="1289"/>
    <n v="130.59999999999991"/>
    <n v="9.1997745843899636E-2"/>
    <s v="-"/>
    <x v="4"/>
    <x v="5"/>
  </r>
  <r>
    <x v="19"/>
    <s v="Federal Civilian DOJ Toner BPA"/>
    <s v="Department of Justice"/>
    <x v="64"/>
    <n v="7190518"/>
    <s v="DJJ-15F-EOA02-0067"/>
    <s v="04"/>
    <n v="834.65"/>
    <n v="757.86"/>
    <n v="76.789999999999964"/>
    <n v="9.2002635835380056E-2"/>
    <s v="-"/>
    <x v="4"/>
    <x v="5"/>
  </r>
  <r>
    <x v="19"/>
    <s v="Federal Civilian DOJ Toner BPA"/>
    <s v="Department of Justice"/>
    <x v="64"/>
    <n v="7190519"/>
    <s v="DJJ-15F-EOA02-0067"/>
    <s v="04"/>
    <n v="78"/>
    <n v="70.819999999999993"/>
    <n v="7.1800000000000068"/>
    <n v="9.2051282051282143E-2"/>
    <s v="-"/>
    <x v="4"/>
    <x v="5"/>
  </r>
  <r>
    <x v="19"/>
    <s v="Federal Civilian DOJ Toner BPA"/>
    <s v="Department of Justice"/>
    <x v="64"/>
    <n v="7190520"/>
    <s v="DJJ-15F-EOA02-0067"/>
    <s v="04"/>
    <n v="270.20999999999998"/>
    <n v="245.35"/>
    <n v="24.859999999999985"/>
    <n v="9.2002516561193098E-2"/>
    <s v="-"/>
    <x v="4"/>
    <x v="5"/>
  </r>
  <r>
    <x v="19"/>
    <s v="Federal Civilian DOJ Toner BPA"/>
    <s v="Department of Justice"/>
    <x v="64"/>
    <n v="7193327"/>
    <s v="DJJ-15F-EOA02-0067"/>
    <s v="04"/>
    <n v="39"/>
    <n v="35.409999999999997"/>
    <n v="3.5900000000000034"/>
    <n v="9.2051282051282143E-2"/>
    <s v="-"/>
    <x v="4"/>
    <x v="5"/>
  </r>
  <r>
    <x v="19"/>
    <s v="Federal Civilian DOJ Toner BPA"/>
    <s v="Department of Justice"/>
    <x v="64"/>
    <n v="7193386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97039"/>
    <s v="DJJ-15F-EOA02-0067"/>
    <s v="04"/>
    <n v="198"/>
    <n v="179.78"/>
    <n v="18.22"/>
    <n v="9.2020202020202016E-2"/>
    <s v="-"/>
    <x v="4"/>
    <x v="5"/>
  </r>
  <r>
    <x v="19"/>
    <s v="Federal Civilian DOJ Toner BPA"/>
    <s v="Department of Justice"/>
    <x v="64"/>
    <n v="7197043"/>
    <s v="DJJ-15F-EOA02-0067"/>
    <s v="04"/>
    <n v="66"/>
    <n v="59.93"/>
    <n v="6.07"/>
    <n v="9.1969696969696979E-2"/>
    <s v="-"/>
    <x v="4"/>
    <x v="5"/>
  </r>
  <r>
    <x v="19"/>
    <s v="Federal Civilian DOJ Toner BPA"/>
    <s v="Department of Justice"/>
    <x v="64"/>
    <n v="7197044"/>
    <s v="DJJ-15F-EOA02-0067"/>
    <s v="04"/>
    <n v="602.4"/>
    <n v="546.98"/>
    <n v="55.419999999999959"/>
    <n v="9.1998671978751598E-2"/>
    <s v="-"/>
    <x v="4"/>
    <x v="5"/>
  </r>
  <r>
    <x v="19"/>
    <s v="Federal Civilian DOJ Toner BPA"/>
    <s v="Department of Justice"/>
    <x v="64"/>
    <n v="7197053"/>
    <s v="DJJ-15F-EOA02-0067"/>
    <s v="04"/>
    <n v="264"/>
    <n v="239.71"/>
    <n v="24.289999999999992"/>
    <n v="9.2007575757575732E-2"/>
    <s v="-"/>
    <x v="4"/>
    <x v="5"/>
  </r>
  <r>
    <x v="19"/>
    <s v="Federal Civilian DOJ Toner BPA"/>
    <s v="Department of Justice"/>
    <x v="64"/>
    <n v="7198459"/>
    <s v="DJJ-15F-EOA02-0067"/>
    <s v="04"/>
    <n v="425.7"/>
    <n v="386.54"/>
    <n v="39.159999999999968"/>
    <n v="9.1989664082687272E-2"/>
    <s v="-"/>
    <x v="4"/>
    <x v="5"/>
  </r>
  <r>
    <x v="19"/>
    <s v="Federal Civilian DOJ Toner BPA"/>
    <s v="Department of Justice"/>
    <x v="64"/>
    <n v="7198548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198551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205215"/>
    <s v="DJJ-15F-EOA02-0067"/>
    <s v="04"/>
    <n v="1807.25"/>
    <n v="1640.98"/>
    <n v="166.26999999999998"/>
    <n v="9.2001659980633546E-2"/>
    <s v="-"/>
    <x v="4"/>
    <x v="5"/>
  </r>
  <r>
    <x v="19"/>
    <s v="Federal Civilian DOJ Toner BPA"/>
    <s v="Department of Justice"/>
    <x v="64"/>
    <n v="7205216"/>
    <s v="DJJ-15F-EOA02-0067"/>
    <s v="04"/>
    <n v="267.08"/>
    <n v="242.51"/>
    <n v="24.569999999999993"/>
    <n v="9.1994907892766195E-2"/>
    <s v="-"/>
    <x v="4"/>
    <x v="5"/>
  </r>
  <r>
    <x v="19"/>
    <s v="Federal Civilian DOJ Toner BPA"/>
    <s v="Department of Justice"/>
    <x v="64"/>
    <n v="7211235"/>
    <s v="DJJ-15F-EOA02-0067"/>
    <s v="04"/>
    <n v="361.45"/>
    <n v="328.2"/>
    <n v="33.25"/>
    <n v="9.1990593443076502E-2"/>
    <s v="-"/>
    <x v="4"/>
    <x v="5"/>
  </r>
  <r>
    <x v="19"/>
    <s v="Federal Civilian DOJ Toner BPA"/>
    <s v="Department of Justice"/>
    <x v="64"/>
    <n v="7211239"/>
    <s v="DJJ-15F-EOA02-0067"/>
    <s v="04"/>
    <n v="301.2"/>
    <n v="273.49"/>
    <n v="27.70999999999998"/>
    <n v="9.1998671978751598E-2"/>
    <s v="-"/>
    <x v="4"/>
    <x v="5"/>
  </r>
  <r>
    <x v="19"/>
    <s v="Federal Civilian DOJ Toner BPA"/>
    <s v="Department of Justice"/>
    <x v="64"/>
    <n v="7212073"/>
    <s v="DJJ-15F-EOA02-0067"/>
    <s v="04"/>
    <n v="78"/>
    <n v="70.819999999999993"/>
    <n v="7.1800000000000068"/>
    <n v="9.2051282051282143E-2"/>
    <s v="-"/>
    <x v="4"/>
    <x v="5"/>
  </r>
  <r>
    <x v="19"/>
    <s v="Federal Civilian DOJ Toner BPA"/>
    <s v="Department of Justice"/>
    <x v="64"/>
    <n v="7212385"/>
    <s v="DJJ-15F-EOA02-0067"/>
    <s v="04"/>
    <n v="163.9"/>
    <n v="148.82"/>
    <n v="15.080000000000013"/>
    <n v="9.200732153752296E-2"/>
    <s v="-"/>
    <x v="4"/>
    <x v="5"/>
  </r>
  <r>
    <x v="19"/>
    <s v="Federal Civilian DOJ Toner BPA"/>
    <s v="Department of Justice"/>
    <x v="64"/>
    <n v="7214508"/>
    <s v="DJJ-15F-EOA02-0067"/>
    <s v="04"/>
    <n v="982.34"/>
    <n v="891.96"/>
    <n v="90.38"/>
    <n v="9.2004804853716635E-2"/>
    <s v="-"/>
    <x v="4"/>
    <x v="5"/>
  </r>
  <r>
    <x v="19"/>
    <s v="Federal Civilian DOJ Toner BPA"/>
    <s v="Department of Justice"/>
    <x v="64"/>
    <n v="7214561"/>
    <s v="DJJ-15F-EOA02-0067"/>
    <s v="04"/>
    <n v="1071.25"/>
    <n v="972.7"/>
    <n v="98.549999999999955"/>
    <n v="9.1995332555425857E-2"/>
    <s v="-"/>
    <x v="4"/>
    <x v="5"/>
  </r>
  <r>
    <x v="19"/>
    <s v="Federal Civilian DOJ Toner BPA"/>
    <s v="Department of Justice"/>
    <x v="64"/>
    <n v="7217185"/>
    <s v="DJJ-15F-EOA02-0067"/>
    <s v="04"/>
    <n v="860.49"/>
    <n v="781.32"/>
    <n v="79.169999999999959"/>
    <n v="9.2005717672488885E-2"/>
    <s v="-"/>
    <x v="4"/>
    <x v="5"/>
  </r>
  <r>
    <x v="19"/>
    <s v="Federal Civilian DOJ Toner BPA"/>
    <s v="Department of Justice"/>
    <x v="64"/>
    <n v="7228812"/>
    <s v="DJJ-15F-EOA02-0067"/>
    <s v="04"/>
    <n v="660"/>
    <n v="599.28"/>
    <n v="60.720000000000027"/>
    <n v="9.200000000000004E-2"/>
    <s v="-"/>
    <x v="4"/>
    <x v="5"/>
  </r>
  <r>
    <x v="19"/>
    <s v="Federal Civilian DOJ Toner BPA"/>
    <s v="Department of Justice"/>
    <x v="64"/>
    <n v="7228814"/>
    <s v="DJJ-15F-EOA02-0067"/>
    <s v="04"/>
    <n v="694.3"/>
    <n v="630.41999999999996"/>
    <n v="63.879999999999995"/>
    <n v="9.2006337318162171E-2"/>
    <s v="-"/>
    <x v="4"/>
    <x v="5"/>
  </r>
  <r>
    <x v="19"/>
    <s v="Federal Civilian DOJ Toner BPA"/>
    <s v="Department of Justice"/>
    <x v="64"/>
    <n v="7228816"/>
    <s v="DJJ-15F-EOA02-0067"/>
    <s v="04"/>
    <n v="261.75"/>
    <n v="237.67"/>
    <n v="24.080000000000013"/>
    <n v="9.1996179560649524E-2"/>
    <s v="-"/>
    <x v="4"/>
    <x v="5"/>
  </r>
  <r>
    <x v="19"/>
    <s v="Federal Civilian DOJ Toner BPA"/>
    <s v="Department of Justice"/>
    <x v="64"/>
    <n v="7229470"/>
    <s v="DJJ-15F-EOA02-0067"/>
    <s v="04"/>
    <n v="340.6"/>
    <n v="309.26"/>
    <n v="31.340000000000032"/>
    <n v="9.2014092777451637E-2"/>
    <s v="-"/>
    <x v="4"/>
    <x v="5"/>
  </r>
  <r>
    <x v="19"/>
    <s v="Federal Civilian DOJ Toner BPA"/>
    <s v="Department of Justice"/>
    <x v="64"/>
    <n v="7234559"/>
    <s v="DJJ-15F-EOA02-0067"/>
    <s v="04"/>
    <n v="1183"/>
    <n v="1074.1600000000001"/>
    <n v="108.83999999999992"/>
    <n v="9.2003381234150403E-2"/>
    <s v="-"/>
    <x v="4"/>
    <x v="5"/>
  </r>
  <r>
    <x v="19"/>
    <s v="Federal Civilian DOJ Toner BPA"/>
    <s v="Department of Justice"/>
    <x v="64"/>
    <n v="7234729"/>
    <s v="DJJ-15F-EOA02-0067"/>
    <s v="04"/>
    <n v="1610.88"/>
    <n v="1462.68"/>
    <n v="148.20000000000005"/>
    <n v="9.1999404052443404E-2"/>
    <s v="-"/>
    <x v="4"/>
    <x v="5"/>
  </r>
  <r>
    <x v="19"/>
    <s v="Federal Civilian DOJ Toner BPA"/>
    <s v="Department of Justice"/>
    <x v="64"/>
    <n v="7236432"/>
    <s v="DJJ-15F-EOA02-0067"/>
    <s v="04"/>
    <n v="375.3"/>
    <n v="340.77"/>
    <n v="34.53000000000003"/>
    <n v="9.2006394884092804E-2"/>
    <s v="-"/>
    <x v="4"/>
    <x v="5"/>
  </r>
  <r>
    <x v="19"/>
    <s v="Federal Civilian DOJ Toner BPA"/>
    <s v="Department of Justice"/>
    <x v="64"/>
    <n v="7237534"/>
    <s v="DJJ-15F-EOA02-0067"/>
    <s v="04"/>
    <n v="946.4"/>
    <n v="859.33"/>
    <n v="87.069999999999936"/>
    <n v="9.200126796280636E-2"/>
    <s v="-"/>
    <x v="4"/>
    <x v="5"/>
  </r>
  <r>
    <x v="19"/>
    <s v="Federal Civilian DOJ Toner BPA"/>
    <s v="Department of Justice"/>
    <x v="64"/>
    <n v="7238864"/>
    <s v="DJJ-15F-EOA02-0067"/>
    <s v="04"/>
    <n v="359.7"/>
    <n v="326.61"/>
    <n v="33.089999999999975"/>
    <n v="9.1993327773144215E-2"/>
    <s v="-"/>
    <x v="4"/>
    <x v="5"/>
  </r>
  <r>
    <x v="19"/>
    <s v="Federal Civilian DOJ Toner BPA"/>
    <s v="Department of Justice"/>
    <x v="64"/>
    <n v="7239433"/>
    <s v="DJJ-15F-EOA02-0067"/>
    <s v="04"/>
    <n v="473.2"/>
    <n v="429.67"/>
    <n v="43.529999999999973"/>
    <n v="9.1990701606086162E-2"/>
    <s v="-"/>
    <x v="4"/>
    <x v="5"/>
  </r>
  <r>
    <x v="19"/>
    <s v="Federal Civilian DOJ Toner BPA"/>
    <s v="Department of Justice"/>
    <x v="64"/>
    <n v="7254018"/>
    <s v="DJJ-15F-EOA02-0067"/>
    <s v="04"/>
    <n v="429.84"/>
    <n v="390.29"/>
    <n v="39.549999999999955"/>
    <n v="9.2010980830076208E-2"/>
    <s v="-"/>
    <x v="4"/>
    <x v="5"/>
  </r>
  <r>
    <x v="19"/>
    <s v="Federal Civilian DOJ Toner BPA"/>
    <s v="Department of Justice"/>
    <x v="64"/>
    <n v="7317981"/>
    <s v="DJJ-15F-EOA02-0067"/>
    <s v="04"/>
    <n v="233.88"/>
    <n v="212.36"/>
    <n v="21.519999999999982"/>
    <n v="9.2012998118693276E-2"/>
    <s v="-"/>
    <x v="4"/>
    <x v="5"/>
  </r>
  <r>
    <x v="19"/>
    <s v="Federal Civilian DOJ Toner BPA"/>
    <s v="Department of Justice"/>
    <x v="64"/>
    <n v="7317993"/>
    <s v="DJJ-15F-EOA02-0067"/>
    <s v="04"/>
    <n v="233.88"/>
    <n v="212.36"/>
    <n v="21.519999999999982"/>
    <n v="9.2012998118693276E-2"/>
    <s v="-"/>
    <x v="4"/>
    <x v="5"/>
  </r>
  <r>
    <x v="19"/>
    <s v="Federal Civilian DOJ Toner BPA"/>
    <s v="Department of Justice"/>
    <x v="64"/>
    <n v="7320655"/>
    <s v="DJJ-15F-EOA02-0067"/>
    <s v="04"/>
    <n v="2"/>
    <n v="128"/>
    <n v="-126"/>
    <n v="-63"/>
    <s v="3179311"/>
    <x v="4"/>
    <x v="5"/>
  </r>
  <r>
    <x v="19"/>
    <s v="Federal Civilian DOJ Toner BPA"/>
    <s v="Department of Justice"/>
    <x v="64"/>
    <n v="7320655"/>
    <s v="DJJ-15F-EOA02-0067"/>
    <s v="04"/>
    <n v="42"/>
    <n v="4097"/>
    <n v="-4055"/>
    <n v="-96.547619047619051"/>
    <s v="3179311"/>
    <x v="4"/>
    <x v="5"/>
  </r>
  <r>
    <x v="19"/>
    <s v="Federal Civilian DOJ Toner BPA"/>
    <s v="Department of Justice"/>
    <x v="64"/>
    <n v="7369866"/>
    <s v="DJJ-15F-EOA02-0067"/>
    <s v="04"/>
    <n v="107.88"/>
    <n v="97.96"/>
    <n v="9.9200000000000017"/>
    <n v="9.1954022988505774E-2"/>
    <s v="-"/>
    <x v="4"/>
    <x v="12"/>
  </r>
  <r>
    <x v="19"/>
    <s v="Federal Civilian DOJ Toner BPA"/>
    <s v="Department of Justice"/>
    <x v="64"/>
    <n v="7384754"/>
    <s v="DJJ-15F-EOA02-0067"/>
    <s v="04"/>
    <n v="624.25"/>
    <n v="566.82000000000005"/>
    <n v="57.42999999999995"/>
    <n v="9.1998398077693153E-2"/>
    <s v="-"/>
    <x v="4"/>
    <x v="5"/>
  </r>
  <r>
    <x v="19"/>
    <s v="Federal Civilian DOJ Toner BPA"/>
    <s v="Department of Justice"/>
    <x v="64"/>
    <n v="7385350"/>
    <s v="DJJ-15F-EOA02-0067"/>
    <s v="04"/>
    <n v="0"/>
    <n v="0"/>
    <n v="0"/>
    <e v="#DIV/0!"/>
    <s v="-"/>
    <x v="4"/>
    <x v="5"/>
  </r>
  <r>
    <x v="19"/>
    <s v="Federal Civilian DOJ Toner BPA"/>
    <s v="Department of Justice"/>
    <x v="64"/>
    <n v="7385421"/>
    <s v="DJJ-15F-EOA02-0067"/>
    <s v="04"/>
    <n v="0"/>
    <n v="0"/>
    <n v="0"/>
    <e v="#DIV/0!"/>
    <s v="-"/>
    <x v="4"/>
    <x v="12"/>
  </r>
  <r>
    <x v="19"/>
    <s v="Federal Civilian DOJ Toner BPA"/>
    <s v="Department of Justice"/>
    <x v="64"/>
    <n v="7418615"/>
    <s v="DJJ-15F-EOA02-0067"/>
    <s v="04"/>
    <n v="20.100000000000001"/>
    <n v="17.95"/>
    <n v="2.1500000000000021"/>
    <n v="0.10696517412935333"/>
    <s v="3215473"/>
    <x v="4"/>
    <x v="26"/>
  </r>
  <r>
    <x v="19"/>
    <s v="Federal Civilian DOJ Toner BPA"/>
    <s v="Department of Justice"/>
    <x v="64"/>
    <n v="7457771"/>
    <s v="DJJ-15F-EOA02-0067"/>
    <s v="04"/>
    <n v="0"/>
    <n v="0"/>
    <n v="0"/>
    <e v="#DIV/0!"/>
    <s v="-"/>
    <x v="4"/>
    <x v="9"/>
  </r>
  <r>
    <x v="19"/>
    <s v="Federal Civilian DOJ Toner BPA"/>
    <s v="Department of Justice"/>
    <x v="64"/>
    <n v="7457779"/>
    <s v="DJJ-15F-EOA02-0067"/>
    <s v="04"/>
    <n v="0"/>
    <n v="0"/>
    <n v="0"/>
    <e v="#DIV/0!"/>
    <s v="-"/>
    <x v="4"/>
    <x v="9"/>
  </r>
  <r>
    <x v="19"/>
    <s v="Federal Civilian DOJ Toner BPA"/>
    <s v="Department of Justice"/>
    <x v="64"/>
    <n v="7457780"/>
    <s v="DJJ-15F-EOA02-0067"/>
    <s v="04"/>
    <n v="0"/>
    <n v="0"/>
    <n v="0"/>
    <e v="#DIV/0!"/>
    <s v="-"/>
    <x v="4"/>
    <x v="9"/>
  </r>
  <r>
    <x v="19"/>
    <s v="Federal Civilian DOJ Toner BPA"/>
    <s v="Department of Justice"/>
    <x v="64"/>
    <n v="7458577"/>
    <s v="DJJ-15F-EOA02-0067"/>
    <s v="04"/>
    <n v="0"/>
    <n v="0"/>
    <n v="0"/>
    <e v="#DIV/0!"/>
    <s v="-"/>
    <x v="4"/>
    <x v="9"/>
  </r>
  <r>
    <x v="19"/>
    <s v="Federal Civilian DOJ Toner BPA"/>
    <s v="Department of Justice"/>
    <x v="64"/>
    <n v="7458586"/>
    <s v="DJJ-15F-EOA02-0067"/>
    <s v="04"/>
    <n v="0"/>
    <n v="0"/>
    <n v="0"/>
    <e v="#DIV/0!"/>
    <s v="-"/>
    <x v="4"/>
    <x v="9"/>
  </r>
  <r>
    <x v="19"/>
    <s v="Federal Civilian DOJ Toner BPA"/>
    <s v="Department of Justice"/>
    <x v="64"/>
    <n v="7458645"/>
    <s v="DJJ-15F-EOA02-0067"/>
    <s v="04"/>
    <n v="0"/>
    <n v="0"/>
    <n v="0"/>
    <e v="#DIV/0!"/>
    <s v="-"/>
    <x v="4"/>
    <x v="9"/>
  </r>
  <r>
    <x v="19"/>
    <s v="Federal Civilian DOJ Toner BPA"/>
    <s v="Department of Justice"/>
    <x v="64"/>
    <n v="7458647"/>
    <s v="DJJ-15F-EOA02-0067"/>
    <s v="04"/>
    <n v="0"/>
    <n v="0"/>
    <n v="0"/>
    <e v="#DIV/0!"/>
    <s v="-"/>
    <x v="4"/>
    <x v="9"/>
  </r>
  <r>
    <x v="19"/>
    <s v="Federal Civilian DOJ Toner BPA"/>
    <s v="Department of Justice"/>
    <x v="64"/>
    <n v="7458651"/>
    <s v="DJJ-15F-EOA02-0067"/>
    <s v="04"/>
    <n v="0"/>
    <n v="0"/>
    <n v="0"/>
    <e v="#DIV/0!"/>
    <s v="-"/>
    <x v="4"/>
    <x v="9"/>
  </r>
  <r>
    <x v="19"/>
    <s v="Federal Civilian DOJ Toner BPA"/>
    <s v="Department of Justice"/>
    <x v="64"/>
    <n v="7458668"/>
    <s v="DJJ-15F-EOA02-0067"/>
    <s v="04"/>
    <n v="0"/>
    <n v="0"/>
    <n v="0"/>
    <e v="#DIV/0!"/>
    <s v="-"/>
    <x v="4"/>
    <x v="9"/>
  </r>
  <r>
    <x v="19"/>
    <s v="Federal Civilian DOJ Toner BPA"/>
    <s v="Department of Justice"/>
    <x v="64"/>
    <n v="7460660"/>
    <s v="DJJ-15F-EOA02-0067"/>
    <s v="04"/>
    <n v="0"/>
    <n v="0"/>
    <n v="0"/>
    <e v="#DIV/0!"/>
    <s v="-"/>
    <x v="4"/>
    <x v="9"/>
  </r>
  <r>
    <x v="19"/>
    <s v="Federal Civilian DOJ Toner BPA"/>
    <s v="Department of Justice"/>
    <x v="64"/>
    <n v="7460662"/>
    <s v="DJJ-15F-EOA02-0067"/>
    <s v="04"/>
    <n v="0"/>
    <n v="0"/>
    <n v="0"/>
    <e v="#DIV/0!"/>
    <s v="-"/>
    <x v="4"/>
    <x v="26"/>
  </r>
  <r>
    <x v="19"/>
    <s v="Federal Civilian DOJ Toner BPA"/>
    <s v="Department of Justice"/>
    <x v="64"/>
    <n v="7460898"/>
    <s v="DJJ-15F-EOA02-0067"/>
    <s v="04"/>
    <n v="0"/>
    <n v="0"/>
    <n v="0"/>
    <e v="#DIV/0!"/>
    <s v="-"/>
    <x v="4"/>
    <x v="26"/>
  </r>
  <r>
    <x v="19"/>
    <s v="Federal Civilian DOJ Toner BPA"/>
    <s v="Department of Justice"/>
    <x v="64"/>
    <n v="7460944"/>
    <s v="DJJ-15F-EOA02-0067"/>
    <s v="04"/>
    <n v="0"/>
    <n v="0"/>
    <n v="0"/>
    <e v="#DIV/0!"/>
    <s v="-"/>
    <x v="4"/>
    <x v="26"/>
  </r>
  <r>
    <x v="19"/>
    <s v="Federal Civilian DOJ Toner BPA"/>
    <s v="Department of Justice"/>
    <x v="64"/>
    <n v="7460957"/>
    <s v="DJJ-15F-EOA02-0067"/>
    <s v="04"/>
    <n v="0"/>
    <n v="0"/>
    <n v="0"/>
    <e v="#DIV/0!"/>
    <s v="-"/>
    <x v="4"/>
    <x v="26"/>
  </r>
  <r>
    <x v="19"/>
    <s v="Federal Civilian DOJ Toner BPA"/>
    <s v="Department of Justice"/>
    <x v="64"/>
    <n v="7462812"/>
    <s v="DJJ-15F-EOA02-0067"/>
    <s v="04"/>
    <n v="0"/>
    <n v="0"/>
    <n v="0"/>
    <e v="#DIV/0!"/>
    <s v="-"/>
    <x v="4"/>
    <x v="26"/>
  </r>
  <r>
    <x v="19"/>
    <s v="Federal Civilian DOJ Toner BPA"/>
    <s v="Department of Justice"/>
    <x v="64"/>
    <n v="7462818"/>
    <s v="DJJ-15F-EOA02-0067"/>
    <s v="04"/>
    <n v="0"/>
    <n v="0"/>
    <n v="0"/>
    <e v="#DIV/0!"/>
    <s v="-"/>
    <x v="4"/>
    <x v="26"/>
  </r>
  <r>
    <x v="19"/>
    <s v="Federal Civilian DOJ Toner BPA"/>
    <s v="Department of Justice"/>
    <x v="64"/>
    <n v="7462821"/>
    <s v="DJJ-15F-EOA02-0067"/>
    <s v="04"/>
    <n v="0"/>
    <n v="0"/>
    <n v="0"/>
    <e v="#DIV/0!"/>
    <s v="-"/>
    <x v="4"/>
    <x v="26"/>
  </r>
  <r>
    <x v="19"/>
    <s v="Federal Civilian DOJ Toner BPA"/>
    <s v="Department of Justice"/>
    <x v="64"/>
    <n v="7462822"/>
    <s v="DJJ-15F-EOA02-0067"/>
    <s v="04"/>
    <n v="0"/>
    <n v="0"/>
    <n v="0"/>
    <e v="#DIV/0!"/>
    <s v="-"/>
    <x v="4"/>
    <x v="26"/>
  </r>
  <r>
    <x v="19"/>
    <s v="Federal Civilian DOJ Toner BPA"/>
    <s v="Department of Justice"/>
    <x v="64"/>
    <n v="7462916"/>
    <s v="DJJ-15F-EOA02-0067"/>
    <s v="04"/>
    <n v="0"/>
    <n v="0"/>
    <n v="0"/>
    <e v="#DIV/0!"/>
    <s v="-"/>
    <x v="4"/>
    <x v="26"/>
  </r>
  <r>
    <x v="19"/>
    <s v="Federal Civilian DOJ Toner BPA"/>
    <s v="Department of Justice"/>
    <x v="64"/>
    <n v="7462918"/>
    <s v="DJJ-15F-EOA02-0067"/>
    <s v="04"/>
    <n v="0"/>
    <n v="0"/>
    <n v="0"/>
    <e v="#DIV/0!"/>
    <s v="-"/>
    <x v="4"/>
    <x v="9"/>
  </r>
  <r>
    <x v="19"/>
    <s v="Federal Civilian DOJ Toner BPA"/>
    <s v="Department of Justice"/>
    <x v="64"/>
    <n v="7462922"/>
    <s v="DJJ-15F-EOA02-0067"/>
    <s v="04"/>
    <n v="0"/>
    <n v="0"/>
    <n v="0"/>
    <e v="#DIV/0!"/>
    <s v="-"/>
    <x v="4"/>
    <x v="26"/>
  </r>
  <r>
    <x v="19"/>
    <s v="Federal Civilian DOJ Toner BPA"/>
    <s v="Department of Justice"/>
    <x v="64"/>
    <n v="7462967"/>
    <s v="DJJ-15F-EOA02-0067"/>
    <s v="04"/>
    <n v="0"/>
    <n v="0"/>
    <n v="0"/>
    <e v="#DIV/0!"/>
    <s v="-"/>
    <x v="4"/>
    <x v="26"/>
  </r>
  <r>
    <x v="19"/>
    <s v="Federal Civilian DOJ Toner BPA"/>
    <s v="Department of Justice"/>
    <x v="64"/>
    <n v="7464253"/>
    <s v="DJJ-15F-EOA02-0067"/>
    <s v="04"/>
    <n v="0"/>
    <n v="0"/>
    <n v="0"/>
    <e v="#DIV/0!"/>
    <s v="-"/>
    <x v="4"/>
    <x v="26"/>
  </r>
  <r>
    <x v="19"/>
    <s v="Federal Civilian DOJ Toner BPA"/>
    <s v="Department of Justice"/>
    <x v="64"/>
    <n v="7464254"/>
    <s v="DJJ-15F-EOA02-0067"/>
    <s v="04"/>
    <n v="0"/>
    <n v="0"/>
    <n v="0"/>
    <e v="#DIV/0!"/>
    <s v="-"/>
    <x v="4"/>
    <x v="9"/>
  </r>
  <r>
    <x v="19"/>
    <s v="Federal Civilian DOJ Toner BPA"/>
    <s v="Department of Justice"/>
    <x v="64"/>
    <n v="7464259"/>
    <s v="DJJ-15F-EOA02-0067"/>
    <s v="04"/>
    <n v="0"/>
    <n v="0"/>
    <n v="0"/>
    <e v="#DIV/0!"/>
    <s v="-"/>
    <x v="4"/>
    <x v="26"/>
  </r>
  <r>
    <x v="19"/>
    <s v="Federal Civilian DOJ Toner BPA"/>
    <s v="Department of Justice"/>
    <x v="64"/>
    <n v="7817343"/>
    <s v="DJJ-15F-EOA02-0067"/>
    <s v="04"/>
    <n v="95.7"/>
    <n v="87"/>
    <n v="8.7000000000000028"/>
    <n v="9.0909090909090939E-2"/>
    <s v="3332951"/>
    <x v="4"/>
    <x v="27"/>
  </r>
  <r>
    <x v="19"/>
    <s v="Federal Civilian DOJ Toner BPA"/>
    <s v="Department of Justice"/>
    <x v="64"/>
    <n v="7819232"/>
    <s v="DJJ-15F-EOA02-0067"/>
    <s v="04"/>
    <n v="600.48"/>
    <n v="512"/>
    <n v="88.480000000000018"/>
    <n v="0.14734878763655745"/>
    <s v="3333395"/>
    <x v="4"/>
    <x v="27"/>
  </r>
  <r>
    <x v="19"/>
    <s v="Federal Civilian DOJ Toner BPA"/>
    <s v="Department of Justice"/>
    <x v="64"/>
    <n v="7880623"/>
    <s v="DJJ-15F-EOA02-0067"/>
    <s v="04"/>
    <n v="1794.15"/>
    <n v="1290"/>
    <n v="504.15000000000009"/>
    <n v="0.28099657219296048"/>
    <s v="3350968"/>
    <x v="4"/>
    <x v="28"/>
  </r>
  <r>
    <x v="19"/>
    <s v="Federal Civilian DOJ Toner BPA"/>
    <s v="Department of Justice"/>
    <x v="64"/>
    <n v="7880626"/>
    <s v="DJJ-15F-EOA02-0067"/>
    <s v="04"/>
    <n v="2368.0300000000002"/>
    <n v="2150.17"/>
    <n v="217.86000000000013"/>
    <n v="9.200052364201472E-2"/>
    <s v="-"/>
    <x v="3"/>
    <x v="1"/>
  </r>
  <r>
    <x v="19"/>
    <s v="Federal Civilian DOJ Toner BPA"/>
    <s v="Department of Justice"/>
    <x v="64"/>
    <n v="7880881"/>
    <s v="DJJ-15F-EOA02-0067"/>
    <s v="04"/>
    <n v="391.6"/>
    <n v="332"/>
    <n v="59.600000000000023"/>
    <n v="0.15219611848825337"/>
    <s v="3350913"/>
    <x v="4"/>
    <x v="28"/>
  </r>
  <r>
    <x v="19"/>
    <s v="Federal Civilian DOJ Toner BPA"/>
    <s v="Department of Justice"/>
    <x v="64"/>
    <n v="7880884"/>
    <s v="DJJ-15F-EOA02-0067"/>
    <s v="04"/>
    <n v="391.6"/>
    <n v="332"/>
    <n v="59.600000000000023"/>
    <n v="0.15219611848825337"/>
    <s v="3350922"/>
    <x v="4"/>
    <x v="28"/>
  </r>
  <r>
    <x v="19"/>
    <s v="Federal Civilian DOJ Toner BPA"/>
    <s v="Department of Justice"/>
    <x v="64"/>
    <n v="7881540"/>
    <s v="DJJ-15F-EOA02-0067"/>
    <s v="04"/>
    <n v="125.34"/>
    <n v="73.3"/>
    <n v="52.040000000000006"/>
    <n v="0.41519068134673692"/>
    <s v="3351115"/>
    <x v="4"/>
    <x v="28"/>
  </r>
  <r>
    <x v="19"/>
    <s v="Federal Civilian DOJ Toner BPA"/>
    <s v="Department of Justice"/>
    <x v="64"/>
    <n v="7881549"/>
    <s v="DJJ-15F-EOA02-0067"/>
    <s v="04"/>
    <n v="75.349999999999994"/>
    <n v="57.15"/>
    <n v="18.199999999999996"/>
    <n v="0.24153948241539477"/>
    <s v="3351134"/>
    <x v="4"/>
    <x v="28"/>
  </r>
  <r>
    <x v="19"/>
    <s v="Federal Civilian DOJ Toner BPA"/>
    <s v="Department of Justice"/>
    <x v="64"/>
    <n v="7883916"/>
    <s v="DJJ-15F-EOA02-0067"/>
    <s v="04"/>
    <n v="730.08"/>
    <n v="662.91"/>
    <n v="67.170000000000073"/>
    <n v="9.2003616042077671E-2"/>
    <s v="-"/>
    <x v="3"/>
    <x v="1"/>
  </r>
  <r>
    <x v="19"/>
    <s v="Federal Civilian DOJ Toner BPA"/>
    <s v="Department of Justice"/>
    <x v="64"/>
    <n v="7886558"/>
    <s v="DJJ-15F-EOA02-0067"/>
    <s v="04"/>
    <n v="168.95"/>
    <n v="160.85"/>
    <n v="8.0999999999999943"/>
    <n v="4.7943178455164222E-2"/>
    <s v="3352650"/>
    <x v="4"/>
    <x v="28"/>
  </r>
  <r>
    <x v="19"/>
    <s v="Federal Civilian DOJ Toner BPA"/>
    <s v="Department of Justice"/>
    <x v="64"/>
    <n v="7886565"/>
    <s v="DJJ-15F-EOA02-0067"/>
    <s v="04"/>
    <n v="75.349999999999994"/>
    <n v="57.15"/>
    <n v="18.199999999999996"/>
    <n v="0.24153948241539477"/>
    <s v="3352668"/>
    <x v="4"/>
    <x v="28"/>
  </r>
  <r>
    <x v="19"/>
    <s v="Federal Civilian DOJ Toner BPA"/>
    <s v="Department of Justice"/>
    <x v="64"/>
    <n v="7886566"/>
    <s v="DJJ-15F-EOA02-0067"/>
    <s v="04"/>
    <n v="250.68"/>
    <n v="146.6"/>
    <n v="104.08000000000001"/>
    <n v="0.41519068134673692"/>
    <s v="3352669"/>
    <x v="4"/>
    <x v="28"/>
  </r>
  <r>
    <x v="19"/>
    <s v="Federal Civilian DOJ Toner BPA"/>
    <s v="Department of Justice"/>
    <x v="64"/>
    <n v="7966444"/>
    <s v="DJJ-15F-EOA02-0067"/>
    <s v="04"/>
    <n v="0"/>
    <n v="43"/>
    <n v="-43"/>
    <e v="#DIV/0!"/>
    <s v="3385965"/>
    <x v="4"/>
    <x v="29"/>
  </r>
  <r>
    <x v="19"/>
    <s v="Federal Civilian DOJ Toner BPA"/>
    <s v="Department of Justice"/>
    <x v="64"/>
    <n v="7966445"/>
    <s v="DJJ-15F-EOA02-0067"/>
    <s v="04"/>
    <n v="0"/>
    <n v="43"/>
    <n v="-43"/>
    <e v="#DIV/0!"/>
    <s v="3385964"/>
    <x v="4"/>
    <x v="29"/>
  </r>
  <r>
    <x v="19"/>
    <s v="Federal Civilian DOJ Toner BPA"/>
    <s v="Department of Justice"/>
    <x v="64"/>
    <n v="7966446"/>
    <s v="DJJ-15F-EOA02-0067"/>
    <s v="04"/>
    <n v="233.88"/>
    <n v="222.65"/>
    <n v="11.22999999999999"/>
    <n v="4.8016076620489095E-2"/>
    <s v="3385966"/>
    <x v="4"/>
    <x v="29"/>
  </r>
  <r>
    <x v="19"/>
    <s v="Federal Civilian DOJ Toner BPA"/>
    <s v="Department of Justice"/>
    <x v="64"/>
    <n v="7966447"/>
    <s v="DJJ-15F-EOA02-0067"/>
    <s v="04"/>
    <n v="0"/>
    <n v="43"/>
    <n v="-43"/>
    <e v="#DIV/0!"/>
    <s v="3385967"/>
    <x v="4"/>
    <x v="29"/>
  </r>
  <r>
    <x v="19"/>
    <s v="Federal Civilian DOJ Toner BPA"/>
    <s v="Department of Justice"/>
    <x v="64"/>
    <n v="7966451"/>
    <s v="DJJ-15F-EOA02-0067"/>
    <s v="04"/>
    <n v="0"/>
    <n v="43"/>
    <n v="-43"/>
    <e v="#DIV/0!"/>
    <s v="3385969"/>
    <x v="4"/>
    <x v="29"/>
  </r>
  <r>
    <x v="19"/>
    <s v="Federal Civilian DOJ Toner BPA"/>
    <s v="Department of Justice"/>
    <x v="64"/>
    <n v="7966453"/>
    <s v="DJJ-15F-EOA02-0067"/>
    <s v="04"/>
    <n v="0"/>
    <n v="43"/>
    <n v="-43"/>
    <e v="#DIV/0!"/>
    <s v="3385972"/>
    <x v="4"/>
    <x v="13"/>
  </r>
  <r>
    <x v="19"/>
    <s v="Federal Civilian DOJ Toner BPA"/>
    <s v="Department of Justice"/>
    <x v="64"/>
    <n v="7966459"/>
    <s v="DJJ-15F-EOA02-0067"/>
    <s v="04"/>
    <n v="0"/>
    <n v="43"/>
    <n v="-43"/>
    <e v="#DIV/0!"/>
    <s v="3385974"/>
    <x v="4"/>
    <x v="29"/>
  </r>
  <r>
    <x v="19"/>
    <s v="Federal Civilian DOJ Toner BPA"/>
    <s v="Department of Justice"/>
    <x v="64"/>
    <n v="7966466"/>
    <s v="DJJ-15F-EOA02-0067"/>
    <s v="04"/>
    <n v="168.95"/>
    <n v="160.85"/>
    <n v="8.0999999999999943"/>
    <n v="4.7943178455164222E-2"/>
    <s v="3385975"/>
    <x v="4"/>
    <x v="29"/>
  </r>
  <r>
    <x v="19"/>
    <s v="Federal Civilian DOJ Toner BPA"/>
    <s v="Department of Justice"/>
    <x v="64"/>
    <n v="7966466"/>
    <s v="DJJ-15F-EOA02-0067"/>
    <s v="04"/>
    <n v="0"/>
    <n v="43"/>
    <n v="-43"/>
    <e v="#DIV/0!"/>
    <s v="3385976"/>
    <x v="4"/>
    <x v="29"/>
  </r>
  <r>
    <x v="19"/>
    <s v="Federal Civilian DOJ Toner BPA"/>
    <s v="Department of Justice"/>
    <x v="64"/>
    <n v="7966473"/>
    <s v="DJJ-15F-EOA02-0067"/>
    <s v="04"/>
    <n v="0"/>
    <n v="43"/>
    <n v="-43"/>
    <e v="#DIV/0!"/>
    <s v="3385980"/>
    <x v="4"/>
    <x v="29"/>
  </r>
  <r>
    <x v="19"/>
    <s v="Federal Civilian DOJ Toner BPA"/>
    <s v="Department of Justice"/>
    <x v="64"/>
    <n v="7966474"/>
    <s v="DJJ-15F-EOA02-0067"/>
    <s v="04"/>
    <n v="0"/>
    <n v="43"/>
    <n v="-43"/>
    <e v="#DIV/0!"/>
    <s v="3385981"/>
    <x v="4"/>
    <x v="29"/>
  </r>
  <r>
    <x v="19"/>
    <s v="Federal Civilian DOJ Toner BPA"/>
    <s v="Department of Justice"/>
    <x v="64"/>
    <n v="7966477"/>
    <s v="DJJ-15F-EOA02-0067"/>
    <s v="04"/>
    <n v="0"/>
    <n v="8"/>
    <n v="-8"/>
    <e v="#DIV/0!"/>
    <s v="3385982"/>
    <x v="4"/>
    <x v="29"/>
  </r>
  <r>
    <x v="19"/>
    <s v="Federal Civilian DOJ Toner BPA"/>
    <s v="Department of Justice"/>
    <x v="64"/>
    <n v="7966479"/>
    <s v="DJJ-15F-EOA02-0067"/>
    <s v="04"/>
    <n v="0"/>
    <n v="43"/>
    <n v="-43"/>
    <e v="#DIV/0!"/>
    <s v="3385983"/>
    <x v="4"/>
    <x v="29"/>
  </r>
  <r>
    <x v="19"/>
    <s v="Federal Civilian DOJ Toner BPA"/>
    <s v="Department of Justice"/>
    <x v="64"/>
    <n v="7966480"/>
    <s v="DJJ-15F-EOA02-0067"/>
    <s v="04"/>
    <n v="0"/>
    <n v="43"/>
    <n v="-43"/>
    <e v="#DIV/0!"/>
    <s v="3385984"/>
    <x v="4"/>
    <x v="29"/>
  </r>
  <r>
    <x v="19"/>
    <s v="Federal Civilian DOJ Toner BPA"/>
    <s v="Department of Justice"/>
    <x v="64"/>
    <n v="7966482"/>
    <s v="DJJ-15F-EOA02-0067"/>
    <s v="04"/>
    <n v="0"/>
    <n v="43"/>
    <n v="-43"/>
    <e v="#DIV/0!"/>
    <s v="3385985"/>
    <x v="4"/>
    <x v="29"/>
  </r>
  <r>
    <x v="19"/>
    <s v="Federal Civilian DOJ Toner BPA"/>
    <s v="Department of Justice"/>
    <x v="64"/>
    <n v="7966483"/>
    <s v="DJJ-15F-EOA02-0067"/>
    <s v="04"/>
    <n v="0"/>
    <n v="8"/>
    <n v="-8"/>
    <e v="#DIV/0!"/>
    <s v="3385986"/>
    <x v="4"/>
    <x v="29"/>
  </r>
  <r>
    <x v="19"/>
    <s v="Federal Civilian DOJ Toner BPA"/>
    <s v="Department of Justice"/>
    <x v="64"/>
    <n v="7966488"/>
    <s v="DJJ-15F-EOA02-0067"/>
    <s v="04"/>
    <n v="0"/>
    <n v="8"/>
    <n v="-8"/>
    <e v="#DIV/0!"/>
    <s v="3385990"/>
    <x v="4"/>
    <x v="29"/>
  </r>
  <r>
    <x v="19"/>
    <s v="Federal Civilian DOJ Toner BPA"/>
    <s v="Department of Justice"/>
    <x v="64"/>
    <n v="7966490"/>
    <s v="DJJ-15F-EOA02-0067"/>
    <s v="04"/>
    <n v="0"/>
    <n v="43"/>
    <n v="-43"/>
    <e v="#DIV/0!"/>
    <s v="3385991"/>
    <x v="4"/>
    <x v="29"/>
  </r>
  <r>
    <x v="19"/>
    <s v="Federal Civilian DOJ Toner BPA"/>
    <s v="Department of Justice"/>
    <x v="64"/>
    <n v="7966494"/>
    <s v="DJJ-15F-EOA02-0067"/>
    <s v="04"/>
    <n v="0"/>
    <n v="43"/>
    <n v="-43"/>
    <e v="#DIV/0!"/>
    <s v="3385992"/>
    <x v="4"/>
    <x v="29"/>
  </r>
  <r>
    <x v="19"/>
    <s v="Federal Civilian DOJ Toner BPA"/>
    <s v="Department of Justice"/>
    <x v="64"/>
    <n v="7966498"/>
    <s v="DJJ-15F-EOA02-0067"/>
    <s v="04"/>
    <n v="0"/>
    <n v="8"/>
    <n v="-8"/>
    <e v="#DIV/0!"/>
    <s v="3385994"/>
    <x v="4"/>
    <x v="29"/>
  </r>
  <r>
    <x v="19"/>
    <s v="Federal Civilian DOJ Toner BPA"/>
    <s v="Department of Justice"/>
    <x v="64"/>
    <n v="7966502"/>
    <s v="DJJ-15F-EOA02-0067"/>
    <s v="04"/>
    <n v="0"/>
    <n v="43"/>
    <n v="-43"/>
    <e v="#DIV/0!"/>
    <s v="3385996"/>
    <x v="4"/>
    <x v="29"/>
  </r>
  <r>
    <x v="19"/>
    <s v="Federal Civilian DOJ Toner BPA"/>
    <s v="Department of Justice"/>
    <x v="64"/>
    <n v="7966965"/>
    <s v="DJJ-15F-EOA02-0067"/>
    <s v="04"/>
    <n v="0"/>
    <n v="8"/>
    <n v="-8"/>
    <e v="#DIV/0!"/>
    <s v="3386220"/>
    <x v="4"/>
    <x v="14"/>
  </r>
  <r>
    <x v="19"/>
    <s v="Federal Civilian DOJ Toner BPA"/>
    <s v="Department of Justice"/>
    <x v="64"/>
    <n v="7967008"/>
    <s v="DJJ-15F-EOA02-0067"/>
    <s v="04"/>
    <n v="168.95"/>
    <n v="160.85"/>
    <n v="8.0999999999999943"/>
    <n v="4.7943178455164222E-2"/>
    <s v="3386232"/>
    <x v="4"/>
    <x v="14"/>
  </r>
  <r>
    <x v="19"/>
    <s v="Federal Civilian DOJ Toner BPA"/>
    <s v="Department of Justice"/>
    <x v="64"/>
    <n v="7970945"/>
    <s v="DJJ-15F-EOA02-0067"/>
    <s v="04"/>
    <n v="233.88"/>
    <n v="222.65"/>
    <n v="11.22999999999999"/>
    <n v="4.8016076620489095E-2"/>
    <s v="3387175"/>
    <x v="4"/>
    <x v="14"/>
  </r>
  <r>
    <x v="19"/>
    <s v="Federal Civilian DOJ Toner BPA"/>
    <s v="Department of Justice"/>
    <x v="64"/>
    <n v="7974019"/>
    <s v="DJJ-15F-EOA02-0067"/>
    <s v="04"/>
    <n v="168.95"/>
    <n v="160.85"/>
    <n v="8.0999999999999943"/>
    <n v="4.7943178455164222E-2"/>
    <s v="3389312"/>
    <x v="4"/>
    <x v="14"/>
  </r>
  <r>
    <x v="19"/>
    <s v="Federal Civilian DOJ Toner BPA"/>
    <s v="Department of Justice"/>
    <x v="64"/>
    <n v="7974025"/>
    <s v="DJJ-15F-EOA02-0067"/>
    <s v="04"/>
    <n v="233.88"/>
    <n v="222.65"/>
    <n v="11.22999999999999"/>
    <n v="4.8016076620489095E-2"/>
    <s v="3389315"/>
    <x v="4"/>
    <x v="14"/>
  </r>
  <r>
    <x v="19"/>
    <s v="Federal Civilian DOJ Toner BPA"/>
    <s v="Department of Justice"/>
    <x v="64"/>
    <n v="8051175"/>
    <s v="DJJ-15F-EOA02-0067"/>
    <s v="04"/>
    <n v="168.95"/>
    <n v="160.85"/>
    <n v="8.0999999999999943"/>
    <n v="4.7943178455164222E-2"/>
    <s v="3422996"/>
    <x v="4"/>
    <x v="10"/>
  </r>
  <r>
    <x v="19"/>
    <s v="Federal Civilian DOJ Toner BPA"/>
    <s v="Department of Justice"/>
    <x v="64"/>
    <n v="8069510"/>
    <s v="DJJ-15F-EOA02-0067"/>
    <s v="04"/>
    <n v="233.88"/>
    <n v="222.65"/>
    <n v="11.22999999999999"/>
    <n v="4.8016076620489095E-2"/>
    <s v="3428890"/>
    <x v="4"/>
    <x v="12"/>
  </r>
  <r>
    <x v="19"/>
    <s v="Federal Civilian DOJ Toner BPA"/>
    <s v="Department of Justice"/>
    <x v="64"/>
    <n v="8069512"/>
    <s v="DJJ-15F-EOA02-0067"/>
    <s v="04"/>
    <n v="168.95"/>
    <n v="222.65"/>
    <n v="-53.700000000000017"/>
    <n v="-0.31784551642497794"/>
    <s v="3428893"/>
    <x v="4"/>
    <x v="12"/>
  </r>
  <r>
    <x v="19"/>
    <s v="Federal Civilian DOJ Toner BPA"/>
    <s v="Department of Justice"/>
    <x v="64"/>
    <n v="8076763"/>
    <s v="DJJ-15F-EOA02-0067"/>
    <s v="04"/>
    <n v="402.83"/>
    <n v="383.5"/>
    <n v="19.329999999999984"/>
    <n v="4.7985502569322006E-2"/>
    <s v="3432858"/>
    <x v="4"/>
    <x v="12"/>
  </r>
  <r>
    <x v="19"/>
    <s v="Federal Civilian DOJ Toner BPA"/>
    <s v="Department of Justice"/>
    <x v="64"/>
    <n v="8076767"/>
    <s v="DJJ-15F-EOA02-0067"/>
    <s v="04"/>
    <n v="125.34"/>
    <n v="73.3"/>
    <n v="52.040000000000006"/>
    <n v="0.41519068134673692"/>
    <s v="3432860"/>
    <x v="4"/>
    <x v="12"/>
  </r>
  <r>
    <x v="19"/>
    <s v="Federal Civilian DOJ Toner BPA"/>
    <s v="Department of Justice"/>
    <x v="64"/>
    <n v="8076778"/>
    <s v="DJJ-15F-EOA02-0067"/>
    <s v="04"/>
    <n v="107.88"/>
    <n v="92.12"/>
    <n v="15.759999999999991"/>
    <n v="0.14608824619948083"/>
    <s v="3432873"/>
    <x v="4"/>
    <x v="12"/>
  </r>
  <r>
    <x v="19"/>
    <s v="Federal Civilian DOJ Toner BPA"/>
    <s v="Department of Justice"/>
    <x v="64"/>
    <n v="8091445"/>
    <s v="DJJ-15F-EOA02-0067"/>
    <s v="04"/>
    <n v="168.95"/>
    <n v="160.85"/>
    <n v="8.0999999999999943"/>
    <n v="4.7943178455164222E-2"/>
    <s v="3437618"/>
    <x v="4"/>
    <x v="12"/>
  </r>
  <r>
    <x v="19"/>
    <s v="Federal Civilian DOJ Toner BPA"/>
    <s v="Department of Justice"/>
    <x v="64"/>
    <n v="8091460"/>
    <s v="DJJ-15F-EOA02-0067"/>
    <s v="04"/>
    <n v="233.88"/>
    <n v="222.65"/>
    <n v="11.22999999999999"/>
    <n v="4.8016076620489095E-2"/>
    <s v="3437621"/>
    <x v="4"/>
    <x v="12"/>
  </r>
  <r>
    <x v="19"/>
    <s v="Federal Civilian DOJ Toner BPA"/>
    <s v="Department of Justice"/>
    <x v="64"/>
    <n v="8092268"/>
    <s v="DJJ-15F-EOA02-0067"/>
    <s v="04"/>
    <n v="168.95"/>
    <n v="160.85"/>
    <n v="8.0999999999999943"/>
    <n v="4.7943178455164222E-2"/>
    <s v="3437857"/>
    <x v="4"/>
    <x v="12"/>
  </r>
  <r>
    <x v="19"/>
    <s v="Federal Civilian DOJ Toner BPA"/>
    <s v="Department of Justice"/>
    <x v="64"/>
    <n v="8094161"/>
    <s v="DJJ-15F-EOA02-0067"/>
    <s v="04"/>
    <n v="107.88"/>
    <n v="92.12"/>
    <n v="15.759999999999991"/>
    <n v="0.14608824619948083"/>
    <s v="3438887"/>
    <x v="4"/>
    <x v="12"/>
  </r>
  <r>
    <x v="19"/>
    <s v="Federal Civilian DOJ Toner BPA"/>
    <s v="Department of Justice"/>
    <x v="64"/>
    <n v="8094182"/>
    <s v="DJJ-15F-EOA02-0067"/>
    <s v="04"/>
    <n v="233.88"/>
    <n v="222.65"/>
    <n v="11.22999999999999"/>
    <n v="4.8016076620489095E-2"/>
    <s v="3438898"/>
    <x v="4"/>
    <x v="12"/>
  </r>
  <r>
    <x v="19"/>
    <s v="Federal Civilian DOJ Toner BPA"/>
    <s v="Department of Justice"/>
    <x v="64"/>
    <n v="8094190"/>
    <s v="DJJ-15F-EOA02-0067"/>
    <s v="04"/>
    <n v="107.88"/>
    <n v="92.12"/>
    <n v="15.759999999999991"/>
    <n v="0.14608824619948083"/>
    <s v="3438896"/>
    <x v="4"/>
    <x v="12"/>
  </r>
  <r>
    <x v="19"/>
    <s v="Federal Civilian DOJ Toner BPA"/>
    <s v="Department of Justice"/>
    <x v="64"/>
    <n v="8118388"/>
    <s v="DJJ-15F-EOA02-0067"/>
    <s v="04"/>
    <n v="75.349999999999994"/>
    <n v="57.15"/>
    <n v="18.199999999999996"/>
    <n v="0.24153948241539477"/>
    <s v="3449244"/>
    <x v="4"/>
    <x v="9"/>
  </r>
  <r>
    <x v="19"/>
    <s v="Federal Civilian DOJ Toner BPA"/>
    <s v="Department of Justice"/>
    <x v="64"/>
    <n v="8118410"/>
    <s v="DJJ-15F-EOA02-0067"/>
    <s v="04"/>
    <n v="233.88"/>
    <n v="222.65"/>
    <n v="11.22999999999999"/>
    <n v="4.8016076620489095E-2"/>
    <s v="3449256"/>
    <x v="4"/>
    <x v="9"/>
  </r>
  <r>
    <x v="19"/>
    <s v="Federal Civilian DOJ Toner BPA"/>
    <s v="Department of Justice"/>
    <x v="64"/>
    <n v="8118411"/>
    <s v="DJJ-15F-EOA02-0067"/>
    <s v="04"/>
    <n v="75.349999999999994"/>
    <n v="57.15"/>
    <n v="18.199999999999996"/>
    <n v="0.24153948241539477"/>
    <s v="3449257"/>
    <x v="4"/>
    <x v="9"/>
  </r>
  <r>
    <x v="19"/>
    <s v="Federal Civilian DOJ Toner BPA"/>
    <s v="Department of Justice"/>
    <x v="64"/>
    <n v="8118413"/>
    <s v="DJJ-15F-EOA02-0067"/>
    <s v="04"/>
    <n v="75.349999999999994"/>
    <n v="57.15"/>
    <n v="18.199999999999996"/>
    <n v="0.24153948241539477"/>
    <s v="3449259"/>
    <x v="4"/>
    <x v="9"/>
  </r>
  <r>
    <x v="19"/>
    <s v="Federal Civilian DOJ Toner BPA"/>
    <s v="Department of Justice"/>
    <x v="64"/>
    <n v="8118428"/>
    <s v="DJJ-15F-EOA02-0067"/>
    <s v="04"/>
    <n v="183.23"/>
    <n v="149.27000000000001"/>
    <n v="33.95999999999998"/>
    <n v="0.18534082846695399"/>
    <s v="3449266"/>
    <x v="4"/>
    <x v="9"/>
  </r>
  <r>
    <x v="19"/>
    <s v="Federal Civilian DOJ Toner BPA"/>
    <s v="Department of Justice"/>
    <x v="64"/>
    <n v="8120017"/>
    <s v="DJJ-15F-EOA02-0067"/>
    <s v="04"/>
    <n v="75.349999999999994"/>
    <n v="57.15"/>
    <n v="18.199999999999996"/>
    <n v="0.24153948241539477"/>
    <s v="3449716"/>
    <x v="4"/>
    <x v="9"/>
  </r>
  <r>
    <x v="19"/>
    <s v="Federal Civilian DOJ Toner BPA"/>
    <s v="Department of Justice"/>
    <x v="64"/>
    <n v="8120019"/>
    <s v="DJJ-15F-EOA02-0067"/>
    <s v="04"/>
    <n v="75.349999999999994"/>
    <n v="57.15"/>
    <n v="18.199999999999996"/>
    <n v="0.24153948241539477"/>
    <s v="3449718"/>
    <x v="4"/>
    <x v="9"/>
  </r>
  <r>
    <x v="19"/>
    <s v="Federal Civilian DOJ Toner BPA"/>
    <s v="Department of Justice"/>
    <x v="64"/>
    <n v="8120021"/>
    <s v="DJJ-15F-EOA02-0067"/>
    <s v="04"/>
    <n v="75.349999999999994"/>
    <n v="57.15"/>
    <n v="18.199999999999996"/>
    <n v="0.24153948241539477"/>
    <s v="3449720"/>
    <x v="4"/>
    <x v="9"/>
  </r>
  <r>
    <x v="19"/>
    <s v="Federal Civilian DOJ Toner BPA"/>
    <s v="Department of Justice"/>
    <x v="64"/>
    <n v="8120027"/>
    <s v="DJJ-15F-EOA02-0067"/>
    <s v="04"/>
    <n v="276.83"/>
    <n v="252.97"/>
    <n v="23.859999999999985"/>
    <n v="8.619008055485311E-2"/>
    <s v="3449725"/>
    <x v="4"/>
    <x v="9"/>
  </r>
  <r>
    <x v="19"/>
    <s v="Federal Civilian DOJ Toner BPA"/>
    <s v="Department of Justice"/>
    <x v="64"/>
    <n v="8140872"/>
    <s v="DJJ-15F-EOA02-0067"/>
    <s v="04"/>
    <n v="125.34"/>
    <n v="73.3"/>
    <n v="52.040000000000006"/>
    <n v="0.41519068134673692"/>
    <s v="3460860"/>
    <x v="4"/>
    <x v="6"/>
  </r>
  <r>
    <x v="19"/>
    <s v="Federal Civilian DOJ Toner BPA"/>
    <s v="Department of Justice"/>
    <x v="64"/>
    <n v="8198712"/>
    <s v="DJJ-15F-EOA02-0067"/>
    <s v="04"/>
    <n v="168.95"/>
    <n v="160.85"/>
    <n v="8.0999999999999943"/>
    <n v="4.7943178455164222E-2"/>
    <s v="3478806"/>
    <x v="4"/>
    <x v="13"/>
  </r>
  <r>
    <x v="19"/>
    <s v="Federal Civilian DOJ Toner BPA"/>
    <s v="Department of Justice"/>
    <x v="64"/>
    <n v="8211454"/>
    <s v="DJJ-15F-EOA02-0067"/>
    <s v="04"/>
    <n v="75.06"/>
    <n v="57.99"/>
    <n v="17.07"/>
    <n v="0.22741806554756194"/>
    <s v="3533381"/>
    <x v="4"/>
    <x v="11"/>
  </r>
  <r>
    <x v="19"/>
    <s v="Federal Civilian DOJ Toner BPA"/>
    <s v="Department of Justice"/>
    <x v="64"/>
    <n v="8230458"/>
    <s v="DJJ-15F-EOA02-0067"/>
    <s v="04"/>
    <n v="237.52"/>
    <n v="159.46"/>
    <n v="78.06"/>
    <n v="0.32864600875715727"/>
    <s v="3488315"/>
    <x v="4"/>
    <x v="11"/>
  </r>
  <r>
    <x v="19"/>
    <s v="Federal Civilian DOJ Toner BPA"/>
    <s v="Department of Justice"/>
    <x v="64"/>
    <n v="8301040"/>
    <s v="DJJ-15F-EOA02-0067"/>
    <s v="04"/>
    <n v="233.88"/>
    <n v="222.65"/>
    <n v="11.22999999999999"/>
    <n v="4.8016076620489095E-2"/>
    <s v="3499733"/>
    <x v="4"/>
    <x v="4"/>
  </r>
  <r>
    <x v="19"/>
    <s v="Federal Civilian DOJ Toner BPA"/>
    <s v="Department of Justice"/>
    <x v="64"/>
    <n v="8301077"/>
    <s v="DJJ-15F-EOA02-0067"/>
    <s v="04"/>
    <n v="233.88"/>
    <n v="222.65"/>
    <n v="11.22999999999999"/>
    <n v="4.8016076620489095E-2"/>
    <s v="3499713"/>
    <x v="4"/>
    <x v="4"/>
  </r>
  <r>
    <x v="19"/>
    <s v="Federal Civilian DOJ Toner BPA"/>
    <s v="Department of Justice"/>
    <x v="64"/>
    <n v="8301106"/>
    <s v="DJJ-15F-EOA02-0067"/>
    <s v="04"/>
    <n v="107.88"/>
    <n v="92.12"/>
    <n v="15.759999999999991"/>
    <n v="0.14608824619948083"/>
    <s v="3499724"/>
    <x v="4"/>
    <x v="4"/>
  </r>
  <r>
    <x v="19"/>
    <s v="Federal Civilian DOJ Toner BPA"/>
    <s v="Department of Justice"/>
    <x v="64"/>
    <n v="8309321"/>
    <s v="DJJ-15F-EOA02-0067"/>
    <s v="04"/>
    <n v="125.34"/>
    <n v="139.65"/>
    <n v="-14.310000000000002"/>
    <n v="-0.114169459071326"/>
    <s v="3528613"/>
    <x v="4"/>
    <x v="2"/>
  </r>
  <r>
    <x v="19"/>
    <s v="Federal Civilian DOJ Toner BPA"/>
    <s v="Department of Justice"/>
    <x v="64"/>
    <n v="8309330"/>
    <s v="DJJ-15F-EOA02-0067"/>
    <s v="04"/>
    <n v="233.88"/>
    <n v="222.65"/>
    <n v="11.22999999999999"/>
    <n v="4.8016076620489095E-2"/>
    <s v="3502126"/>
    <x v="4"/>
    <x v="4"/>
  </r>
  <r>
    <x v="19"/>
    <s v="Federal Civilian DOJ Toner BPA"/>
    <s v="Department of Justice"/>
    <x v="64"/>
    <n v="8316035"/>
    <s v="DJJ-15F-EOA02-0067"/>
    <s v="04"/>
    <n v="107.88"/>
    <n v="235.69"/>
    <n v="-127.81"/>
    <n v="-1.1847423062662219"/>
    <s v="3528677"/>
    <x v="4"/>
    <x v="4"/>
  </r>
  <r>
    <x v="19"/>
    <s v="Federal Civilian DOJ Toner BPA"/>
    <s v="Department of Justice"/>
    <x v="64"/>
    <n v="8318462"/>
    <s v="DJJ-15F-EOA02-0067"/>
    <s v="04"/>
    <n v="341.1"/>
    <n v="544.67999999999995"/>
    <n v="-203.57999999999993"/>
    <n v="-0.59683377308707097"/>
    <s v="3528601"/>
    <x v="4"/>
    <x v="4"/>
  </r>
  <r>
    <x v="19"/>
    <s v="Federal Civilian DOJ Toner BPA"/>
    <s v="Department of Justice"/>
    <x v="64"/>
    <n v="8322147"/>
    <s v="DJJ-15F-EOA02-0067"/>
    <s v="04"/>
    <n v="89"/>
    <n v="160"/>
    <n v="-71"/>
    <n v="-0.797752808988764"/>
    <s v="3527659"/>
    <x v="4"/>
    <x v="2"/>
  </r>
  <r>
    <x v="19"/>
    <s v="Federal Civilian DOJ Toner BPA"/>
    <s v="Department of Justice"/>
    <x v="64"/>
    <n v="8333349"/>
    <s v="DJJ-15F-EOA02-0067"/>
    <s v="04"/>
    <n v="89"/>
    <n v="160"/>
    <n v="-71"/>
    <n v="-0.797752808988764"/>
    <s v="3527660"/>
    <x v="4"/>
    <x v="2"/>
  </r>
  <r>
    <x v="19"/>
    <s v="Federal Civilian DOJ Toner BPA"/>
    <s v="Department of Justice"/>
    <x v="64"/>
    <n v="8338678"/>
    <s v="DJJ-15F-EOA02-0067"/>
    <s v="04"/>
    <n v="0"/>
    <n v="0"/>
    <n v="0"/>
    <e v="#DIV/0!"/>
    <s v="-"/>
    <x v="3"/>
    <x v="1"/>
  </r>
  <r>
    <x v="19"/>
    <s v="Federal Civilian DOJ Toner BPA"/>
    <s v="Department of Justice"/>
    <x v="64"/>
    <n v="8338690"/>
    <s v="DJJ-15F-EOA02-0067"/>
    <s v="04"/>
    <n v="89"/>
    <n v="160"/>
    <n v="-71"/>
    <n v="-0.797752808988764"/>
    <s v="3527745"/>
    <x v="4"/>
    <x v="11"/>
  </r>
  <r>
    <x v="19"/>
    <s v="Federal Civilian DOJ Toner BPA"/>
    <s v="Department of Justice"/>
    <x v="64"/>
    <n v="8360050"/>
    <s v="DJJ-15F-EOA02-0067"/>
    <s v="04"/>
    <n v="320"/>
    <n v="625.1"/>
    <n v="-305.10000000000002"/>
    <n v="-0.95343750000000005"/>
    <s v="3527614"/>
    <x v="4"/>
    <x v="11"/>
  </r>
  <r>
    <x v="19"/>
    <s v="Federal Civilian DOJ Toner BPA"/>
    <s v="Department of Justice"/>
    <x v="64"/>
    <n v="8360084"/>
    <s v="DJJ-15F-EOA02-0067"/>
    <s v="04"/>
    <n v="107.88"/>
    <n v="92.16"/>
    <n v="15.719999999999999"/>
    <n v="0.14571746384872081"/>
    <s v="3556398"/>
    <x v="4"/>
    <x v="11"/>
  </r>
  <r>
    <x v="19"/>
    <s v="Federal Civilian DOJ Toner BPA"/>
    <s v="Department of Justice"/>
    <x v="64"/>
    <n v="8379127"/>
    <s v="DJJ-15F-EOA02-0067"/>
    <s v="04"/>
    <n v="107.88"/>
    <n v="235.69"/>
    <n v="-127.81"/>
    <n v="-1.1847423062662219"/>
    <s v="3548290"/>
    <x v="4"/>
    <x v="11"/>
  </r>
  <r>
    <x v="19"/>
    <s v="Federal Civilian DOJ Toner BPA"/>
    <s v="Department of Justice"/>
    <x v="64"/>
    <n v="8404414"/>
    <s v="DJJ-15F-EOA02-0067"/>
    <s v="04"/>
    <n v="107.88"/>
    <n v="92.72"/>
    <n v="15.159999999999997"/>
    <n v="0.14052651093807933"/>
    <s v="3556402"/>
    <x v="4"/>
    <x v="3"/>
  </r>
  <r>
    <x v="19"/>
    <s v="Federal Civilian DOJ Toner BPA"/>
    <s v="Department of Justice"/>
    <x v="64"/>
    <n v="8412634"/>
    <s v="DJJ-15F-EOA02-0067"/>
    <s v="04"/>
    <n v="75.349999999999994"/>
    <n v="57.99"/>
    <n v="17.359999999999992"/>
    <n v="0.23039150630391497"/>
    <s v="3547065"/>
    <x v="4"/>
    <x v="3"/>
  </r>
  <r>
    <x v="19"/>
    <s v="Federal Civilian DOJ Toner BPA"/>
    <s v="Department of Justice"/>
    <x v="64"/>
    <n v="8412642"/>
    <s v="DJJ-15F-EOA02-0067"/>
    <s v="04"/>
    <n v="402.83"/>
    <n v="383.5"/>
    <n v="19.329999999999984"/>
    <n v="4.7985502569322006E-2"/>
    <s v="3547070"/>
    <x v="4"/>
    <x v="3"/>
  </r>
  <r>
    <x v="19"/>
    <s v="Federal Civilian DOJ Toner BPA"/>
    <s v="Department of Justice"/>
    <x v="64"/>
    <n v="8418531"/>
    <s v="DJJ-15F-EOA02-0067"/>
    <s v="04"/>
    <n v="0"/>
    <n v="50.71"/>
    <n v="-50.71"/>
    <e v="#DIV/0!"/>
    <s v="3548637"/>
    <x v="4"/>
    <x v="3"/>
  </r>
  <r>
    <x v="19"/>
    <s v="Federal Civilian DOJ Toner BPA"/>
    <s v="Department of Justice"/>
    <x v="64"/>
    <n v="8313910"/>
    <s v="IAS-5503Toner8002-3-21-19"/>
    <s v="04"/>
    <n v="107.88"/>
    <n v="235.69"/>
    <n v="-127.81"/>
    <n v="-1.1847423062662219"/>
    <s v="3528594"/>
    <x v="4"/>
    <x v="11"/>
  </r>
  <r>
    <x v="19"/>
    <s v="Federal Civilian DOJ Toner BPA"/>
    <s v="Department of Justice"/>
    <x v="64"/>
    <n v="8470346"/>
    <s v="KYW-RicohStaples-6-12-19"/>
    <s v="04"/>
    <n v="204.78"/>
    <n v="129.30000000000001"/>
    <n v="75.47999999999999"/>
    <n v="0.36859068268385581"/>
    <s v="3561515"/>
    <x v="4"/>
    <x v="2"/>
  </r>
  <r>
    <x v="19"/>
    <s v="Federal Civilian DOJ Toner BPA"/>
    <s v="Department of Justice"/>
    <x v="64"/>
    <n v="5639600"/>
    <s v="PO:0009/DJJ13GEOA020059"/>
    <s v="04"/>
    <n v="50.2"/>
    <n v="45"/>
    <n v="5.2000000000000028"/>
    <n v="0.10358565737051798"/>
    <s v="2561458"/>
    <x v="4"/>
    <x v="5"/>
  </r>
  <r>
    <x v="19"/>
    <s v="Federal Civilian EOUSA Server/Desktop/Laptop BPA"/>
    <s v="Department of Justice"/>
    <x v="64"/>
    <n v="8353476"/>
    <s v="15JENR18F00000037"/>
    <s v="04"/>
    <n v="36546.6"/>
    <n v="33224.400000000001"/>
    <n v="3322.1999999999971"/>
    <n v="9.0903120946955324E-2"/>
    <s v="3521895"/>
    <x v="4"/>
    <x v="2"/>
  </r>
  <r>
    <x v="19"/>
    <s v="Federal Civilian EOUSA Server/Desktop/Laptop BPA"/>
    <s v="Department of Justice, EOUSA"/>
    <x v="64"/>
    <n v="8238747"/>
    <s v="4898502-TRADEIN-FUNDS"/>
    <s v="04"/>
    <n v="190.84"/>
    <n v="199"/>
    <n v="-8.1599999999999966"/>
    <n v="-4.2758331586669446E-2"/>
    <s v="3500920"/>
    <x v="4"/>
    <x v="2"/>
  </r>
  <r>
    <x v="19"/>
    <s v="Federal Civilian EOUSA Server/Desktop/Laptop BPA"/>
    <s v="Department of Justice"/>
    <x v="64"/>
    <n v="7292713"/>
    <s v="DJJ2692-0037"/>
    <s v="04"/>
    <n v="1097.75"/>
    <n v="1012.5"/>
    <n v="85.25"/>
    <n v="7.765884764290594E-2"/>
    <s v="3168836"/>
    <x v="4"/>
    <x v="13"/>
  </r>
  <r>
    <x v="19"/>
    <s v="Federal Civilian EOUSA Server/Desktop/Laptop BPA"/>
    <s v="Department of Justice"/>
    <x v="64"/>
    <n v="8236297"/>
    <s v="DJJ2692-0064"/>
    <s v="04"/>
    <n v="100000"/>
    <n v="93214.5"/>
    <n v="6785.5"/>
    <n v="6.7854999999999999E-2"/>
    <s v="3489663"/>
    <x v="4"/>
    <x v="2"/>
  </r>
  <r>
    <x v="19"/>
    <s v="Federal Civilian FBI"/>
    <s v="Iron Bow Technologies"/>
    <x v="64"/>
    <n v="8018502"/>
    <s v="30096170"/>
    <s v="04"/>
    <n v="76093.100000000006"/>
    <n v="69070.19"/>
    <n v="7022.9100000000035"/>
    <n v="9.2293650804080835E-2"/>
    <s v="3412207"/>
    <x v="3"/>
    <x v="1"/>
  </r>
  <r>
    <x v="21"/>
    <s v="Federal Civilian House"/>
    <s v="Lockheed Martin"/>
    <x v="65"/>
    <n v="8308436"/>
    <s v="4104037380"/>
    <s v="04"/>
    <n v="1948.8"/>
    <n v="1847.52"/>
    <n v="101.27999999999997"/>
    <n v="5.1970443349753682E-2"/>
    <s v="3501628"/>
    <x v="4"/>
    <x v="3"/>
  </r>
  <r>
    <x v="20"/>
    <s v="Federal Civilian Team 1 - Cronk"/>
    <s v="Bureau of Land Management"/>
    <x v="66"/>
    <n v="8336330"/>
    <s v="140L0119F0060"/>
    <s v="04"/>
    <n v="5238"/>
    <n v="5103"/>
    <n v="135"/>
    <n v="2.5773195876288658E-2"/>
    <s v="3515559"/>
    <x v="4"/>
    <x v="2"/>
  </r>
  <r>
    <x v="20"/>
    <s v="Federal Civilian Team 1 - Cronk"/>
    <s v="Bureau of Land Management"/>
    <x v="66"/>
    <n v="8310741"/>
    <s v="140L3718F0143"/>
    <s v="04"/>
    <n v="0"/>
    <n v="499"/>
    <n v="-499"/>
    <e v="#DIV/0!"/>
    <s v="3502684"/>
    <x v="4"/>
    <x v="4"/>
  </r>
  <r>
    <x v="20"/>
    <s v="Federal Civilian Team 1 - Cronk"/>
    <s v="ADB Companies, Inc. dba Zero Day Technology Solutions"/>
    <x v="66"/>
    <n v="8411569"/>
    <s v="19-5204"/>
    <s v="04"/>
    <n v="8386.7199999999993"/>
    <n v="6329.6"/>
    <n v="2057.119999999999"/>
    <n v="0.24528301886792442"/>
    <s v="3546885"/>
    <x v="4"/>
    <x v="2"/>
  </r>
  <r>
    <x v="20"/>
    <s v="Federal Civilian Team 1 - Cronk"/>
    <s v="Bureau of Land Management"/>
    <x v="66"/>
    <n v="7324755"/>
    <s v="L17PB00659 0001"/>
    <s v="04"/>
    <n v="2651.88"/>
    <n v="2407.91"/>
    <n v="243.97000000000025"/>
    <n v="9.1998883810730597E-2"/>
    <s v="-"/>
    <x v="4"/>
    <x v="5"/>
  </r>
  <r>
    <x v="19"/>
    <s v="Federal Civilian Team 1 - Grover"/>
    <s v="Department of Homeland Security"/>
    <x v="84"/>
    <n v="1184822"/>
    <s v="1626663"/>
    <s v="04"/>
    <n v="-17683.04"/>
    <n v="-16056.2"/>
    <n v="-1626.8400000000001"/>
    <n v="9.2000018096435904E-2"/>
    <s v="-"/>
    <x v="3"/>
    <x v="1"/>
  </r>
  <r>
    <x v="19"/>
    <s v="Federal Civilian Team 1 - Grover"/>
    <s v="Milcorp"/>
    <x v="84"/>
    <n v="1293524"/>
    <s v="POW14-0174"/>
    <s v="04"/>
    <n v="-1919.5"/>
    <n v="-1742.91"/>
    <n v="-176.58999999999992"/>
    <n v="9.1997916123990581E-2"/>
    <s v="-"/>
    <x v="3"/>
    <x v="1"/>
  </r>
  <r>
    <x v="20"/>
    <s v="Federal Civilian Team 1 - Hantman"/>
    <s v="Affigent (fka TKC Integration Services, LLC)"/>
    <x v="67"/>
    <n v="8003089"/>
    <s v="C-BO000108-02"/>
    <s v="04"/>
    <n v="10564.86"/>
    <n v="8404.52"/>
    <n v="2160.34"/>
    <n v="0.20448354261201757"/>
    <s v="3405882"/>
    <x v="4"/>
    <x v="13"/>
  </r>
  <r>
    <x v="20"/>
    <s v="Federal Civilian Team 1 - Hantman"/>
    <s v="Library of Congress"/>
    <x v="67"/>
    <n v="8332871"/>
    <s v="LCCIO17F0074"/>
    <s v="04"/>
    <n v="0"/>
    <n v="0"/>
    <n v="0"/>
    <e v="#DIV/0!"/>
    <s v="-"/>
    <x v="4"/>
    <x v="2"/>
  </r>
  <r>
    <x v="20"/>
    <s v="Federal Civilian Team 1 - Hantman"/>
    <s v="Library of Congress"/>
    <x v="67"/>
    <n v="8332871"/>
    <s v="LCCIO17F0074"/>
    <s v="04"/>
    <n v="0"/>
    <n v="0"/>
    <n v="0"/>
    <e v="#DIV/0!"/>
    <s v="3510187"/>
    <x v="4"/>
    <x v="3"/>
  </r>
  <r>
    <x v="20"/>
    <s v="Federal Civilian Team 1 - Hantman"/>
    <s v="ePlus Group Inc."/>
    <x v="67"/>
    <n v="1827978"/>
    <s v="LEG-000053-9"/>
    <s v="40"/>
    <n v="-4737.9399999999996"/>
    <n v="-4501.04"/>
    <n v="-236.89999999999964"/>
    <n v="5.0000633186574682E-2"/>
    <s v="-"/>
    <x v="3"/>
    <x v="1"/>
  </r>
  <r>
    <x v="20"/>
    <s v="Federal Civilian Team 1 - House"/>
    <s v="Lockheed Martin"/>
    <x v="85"/>
    <n v="5471404"/>
    <s v="1920148"/>
    <s v="04"/>
    <n v="677.6"/>
    <n v="1891.12"/>
    <n v="-1213.52"/>
    <n v="-1.7909090909090908"/>
    <s v="2497472"/>
    <x v="4"/>
    <x v="5"/>
  </r>
  <r>
    <x v="20"/>
    <s v="Federal Civilian Team 1 - Matter"/>
    <s v="CounterTrade Products, Inc."/>
    <x v="68"/>
    <n v="8329779"/>
    <s v="B-436223-01"/>
    <s v="04"/>
    <n v="78575.58"/>
    <n v="76659.100000000006"/>
    <n v="1916.4799999999959"/>
    <n v="2.4390274942927507E-2"/>
    <s v="3539044"/>
    <x v="4"/>
    <x v="2"/>
  </r>
  <r>
    <x v="20"/>
    <s v="Federal Civilian Team 1 - Smith"/>
    <s v="U.S. Postal Service"/>
    <x v="69"/>
    <n v="8326976"/>
    <s v="4880833"/>
    <s v="04"/>
    <n v="67.17"/>
    <n v="63.97"/>
    <n v="3.2000000000000028"/>
    <n v="4.7640315617091006E-2"/>
    <s v="3510841"/>
    <x v="4"/>
    <x v="2"/>
  </r>
  <r>
    <x v="20"/>
    <s v="Federal Civilian Team 1 - Smith"/>
    <s v="U.S. Postal Service"/>
    <x v="69"/>
    <n v="7983674"/>
    <s v="1CDATA-15-B-0015_012"/>
    <s v="04"/>
    <n v="100000"/>
    <n v="90800"/>
    <n v="9200"/>
    <n v="9.1999999999999998E-2"/>
    <s v="-"/>
    <x v="3"/>
    <x v="1"/>
  </r>
  <r>
    <x v="20"/>
    <s v="Federal Civilian Team 1 - Smith"/>
    <s v="U.S. Postal Service"/>
    <x v="69"/>
    <n v="7983904"/>
    <s v="1CDATA-15-B-0015_012"/>
    <s v="04"/>
    <n v="86625"/>
    <n v="78655.5"/>
    <n v="7969.5"/>
    <n v="9.1999999999999998E-2"/>
    <s v="-"/>
    <x v="3"/>
    <x v="1"/>
  </r>
  <r>
    <x v="20"/>
    <s v="Federal Civilian Team 1 - Smith"/>
    <s v="U.S. Postal Service"/>
    <x v="69"/>
    <n v="1775961"/>
    <s v="1CDATA-15-B-0015_014"/>
    <s v="04"/>
    <n v="-87499.98"/>
    <n v="-79449.98"/>
    <n v="-8050"/>
    <n v="9.200002102857624E-2"/>
    <s v="-"/>
    <x v="3"/>
    <x v="1"/>
  </r>
  <r>
    <x v="20"/>
    <s v="Federal Civilian Team 1 - Smith"/>
    <s v="U.S. Postal Service"/>
    <x v="69"/>
    <n v="1762104"/>
    <s v="1CDATA-18-C-0053"/>
    <s v="40"/>
    <n v="-171215.8"/>
    <n v="-155463.95000000001"/>
    <n v="-15751.849999999977"/>
    <n v="9.1999978973902982E-2"/>
    <s v="-"/>
    <x v="3"/>
    <x v="1"/>
  </r>
  <r>
    <x v="20"/>
    <s v="Federal Civilian Team 1 - Smith"/>
    <s v="U.S. Postal Service"/>
    <x v="69"/>
    <n v="8430215"/>
    <s v="1CDATA-19-C-0049"/>
    <s v="04"/>
    <n v="28.59"/>
    <n v="25.99"/>
    <n v="2.6000000000000014"/>
    <n v="9.0940888422525415E-2"/>
    <s v="3552146"/>
    <x v="4"/>
    <x v="2"/>
  </r>
  <r>
    <x v="20"/>
    <s v="Federal Civilian Team 1 - Vespa"/>
    <s v="Affigent (fka TKC Integration Services, LLC)"/>
    <x v="70"/>
    <n v="8431165"/>
    <s v="C-TG001886"/>
    <s v="04"/>
    <n v="0"/>
    <n v="0"/>
    <n v="0"/>
    <e v="#DIV/0!"/>
    <s v="3552363"/>
    <x v="4"/>
    <x v="2"/>
  </r>
  <r>
    <x v="20"/>
    <s v="Federal Civilian Team 2 - Heuer"/>
    <s v="Government Acquisitions, Inc."/>
    <x v="63"/>
    <n v="6217128"/>
    <s v="66592"/>
    <s v="04"/>
    <n v="1100"/>
    <n v="998.8"/>
    <n v="101.20000000000005"/>
    <n v="9.200000000000004E-2"/>
    <s v="-"/>
    <x v="3"/>
    <x v="1"/>
  </r>
  <r>
    <x v="20"/>
    <s v="Federal Civilian Team 2 - Heuer"/>
    <s v="U.S. Department of Agriculture - DC"/>
    <x v="63"/>
    <n v="1395413"/>
    <s v="2119721"/>
    <s v="04"/>
    <n v="-1314.28"/>
    <n v="-1193.3699999999999"/>
    <n v="-120.91000000000008"/>
    <n v="9.1997139117996229E-2"/>
    <s v="-"/>
    <x v="3"/>
    <x v="1"/>
  </r>
  <r>
    <x v="20"/>
    <s v="Federal Civilian Team 2 - Heuer"/>
    <s v="U.S. Department of Agriculture"/>
    <x v="63"/>
    <n v="8392698"/>
    <s v="4951626"/>
    <s v="04"/>
    <n v="155"/>
    <n v="155"/>
    <n v="0"/>
    <n v="0"/>
    <s v="3538203"/>
    <x v="4"/>
    <x v="2"/>
  </r>
  <r>
    <x v="20"/>
    <s v="Federal Civilian Team 2 - Heuer"/>
    <s v="U.S. Department of Agriculture"/>
    <x v="63"/>
    <n v="8350341"/>
    <s v="12319819F0031"/>
    <s v="04"/>
    <n v="0"/>
    <n v="0"/>
    <n v="0"/>
    <e v="#DIV/0!"/>
    <s v="-"/>
    <x v="4"/>
    <x v="11"/>
  </r>
  <r>
    <x v="20"/>
    <s v="Federal Civilian Team 2 - Heuer"/>
    <s v="U.S. Department of Agriculture"/>
    <x v="63"/>
    <n v="1833831"/>
    <s v="39977P Systematic Ship"/>
    <s v="40"/>
    <n v="0"/>
    <n v="0"/>
    <n v="0"/>
    <e v="#DIV/0!"/>
    <s v="-"/>
    <x v="3"/>
    <x v="1"/>
  </r>
  <r>
    <x v="20"/>
    <s v="Federal Civilian Team 2 - Heuer"/>
    <s v="Government Acquisitions, Inc."/>
    <x v="63"/>
    <n v="6888556"/>
    <s v="70881/A"/>
    <s v="04"/>
    <n v="0"/>
    <n v="0"/>
    <n v="0"/>
    <e v="#DIV/0!"/>
    <s v="3038137"/>
    <x v="4"/>
    <x v="11"/>
  </r>
  <r>
    <x v="20"/>
    <s v="Federal Civilian Team 2 - Heuer"/>
    <s v="CounterTrade Products, Inc."/>
    <x v="63"/>
    <n v="8318138"/>
    <s v="B-435773-01"/>
    <s v="04"/>
    <n v="0"/>
    <n v="0"/>
    <n v="0"/>
    <e v="#DIV/0!"/>
    <s v="-"/>
    <x v="3"/>
    <x v="1"/>
  </r>
  <r>
    <x v="20"/>
    <s v="Federal Civilian Team 2 - Heuer"/>
    <s v="Sterling Computers Corporation"/>
    <x v="63"/>
    <n v="8499196"/>
    <s v="PO-089148"/>
    <s v="04"/>
    <n v="811.8"/>
    <n v="792"/>
    <n v="19.799999999999955"/>
    <n v="2.439024390243897E-2"/>
    <s v="3568692"/>
    <x v="4"/>
    <x v="2"/>
  </r>
  <r>
    <x v="20"/>
    <s v="Federal Civilian Team 2 - Heuer"/>
    <s v="Sterling Computers Corporation"/>
    <x v="63"/>
    <n v="8499196"/>
    <s v="PO-089148"/>
    <s v="04"/>
    <n v="64689.56"/>
    <n v="55140.9"/>
    <n v="9548.6599999999962"/>
    <n v="0.14760743464633236"/>
    <s v="3568692"/>
    <x v="4"/>
    <x v="2"/>
  </r>
  <r>
    <x v="19"/>
    <s v="Federal Civilian Team 2 - House"/>
    <s v="Lockheed Martin"/>
    <x v="65"/>
    <n v="5365610"/>
    <s v="1885438"/>
    <s v="04"/>
    <n v="808.5"/>
    <n v="752.34"/>
    <n v="56.159999999999968"/>
    <n v="6.9461966604823705E-2"/>
    <s v="2462508"/>
    <x v="4"/>
    <x v="5"/>
  </r>
  <r>
    <x v="19"/>
    <s v="Federal Civilian Team 2 - House"/>
    <s v="Lockheed Martin"/>
    <x v="65"/>
    <n v="5383724"/>
    <s v="4101307040"/>
    <s v="04"/>
    <n v="2864.4"/>
    <n v="2663.88"/>
    <n v="200.51999999999998"/>
    <n v="7.0004189359028066E-2"/>
    <s v="2468657"/>
    <x v="4"/>
    <x v="5"/>
  </r>
  <r>
    <x v="22"/>
    <s v="Federal DoD Health - Fairley"/>
    <s v="Walter Reed National Military Medical Center"/>
    <x v="86"/>
    <n v="6184725"/>
    <s v="Z0I1930-01"/>
    <s v="04"/>
    <n v="5307.5"/>
    <n v="4782.0600000000004"/>
    <n v="525.4399999999996"/>
    <n v="9.8999528968440817E-2"/>
    <s v="-"/>
    <x v="4"/>
    <x v="5"/>
  </r>
  <r>
    <x v="22"/>
    <s v="Federal DoD Health - Goltz"/>
    <s v="SPAWAR ATLANTIC - CHARLESTON, SC"/>
    <x v="90"/>
    <n v="1567797"/>
    <s v="0091"/>
    <s v="04"/>
    <n v="-103257"/>
    <n v="-93034.559999999998"/>
    <n v="-10222.440000000002"/>
    <n v="9.89999709462797E-2"/>
    <s v="-"/>
    <x v="3"/>
    <x v="1"/>
  </r>
  <r>
    <x v="22"/>
    <s v="Federal DoD Health - Goltz"/>
    <s v="Defense Health Agency (DHA)"/>
    <x v="90"/>
    <n v="1834061"/>
    <s v="2226392444245701"/>
    <s v="04"/>
    <n v="-80759.520000000004"/>
    <n v="-72764.33"/>
    <n v="-7995.1900000000023"/>
    <n v="9.8999969291546086E-2"/>
    <s v="-"/>
    <x v="3"/>
    <x v="1"/>
  </r>
  <r>
    <x v="22"/>
    <s v="Federal DoD Health - Goltz"/>
    <s v="Defense Health Agency (DHA)"/>
    <x v="90"/>
    <n v="1834121"/>
    <s v="2226393504246001"/>
    <s v="04"/>
    <n v="-80759.520000000004"/>
    <n v="-72764.33"/>
    <n v="-7995.1900000000023"/>
    <n v="9.8999969291546086E-2"/>
    <s v="-"/>
    <x v="3"/>
    <x v="1"/>
  </r>
  <r>
    <x v="22"/>
    <s v="Federal DoD Health - Goltz"/>
    <s v="DFAS Indianapolis"/>
    <x v="90"/>
    <n v="1832250"/>
    <s v="W81XWH18F0391"/>
    <s v="40"/>
    <n v="-3170.75"/>
    <n v="-2856.85"/>
    <n v="-313.90000000000009"/>
    <n v="9.8998659623117588E-2"/>
    <s v="-"/>
    <x v="3"/>
    <x v="1"/>
  </r>
  <r>
    <x v="22"/>
    <s v="Federal DoD Health - Mate"/>
    <s v="New Tech Solutions, Inc"/>
    <x v="71"/>
    <n v="8488697"/>
    <s v="194222"/>
    <s v="04"/>
    <n v="119986.67"/>
    <n v="116492.17"/>
    <n v="3494.5"/>
    <n v="2.9124068531946091E-2"/>
    <s v="3566957"/>
    <x v="4"/>
    <x v="2"/>
  </r>
  <r>
    <x v="22"/>
    <s v="Federal DoD Health - Mate"/>
    <s v="Defense Health Agency (DHA)"/>
    <x v="71"/>
    <n v="8445457"/>
    <s v="HT0015-19-F-0084"/>
    <s v="04"/>
    <n v="20979.38"/>
    <n v="19906"/>
    <n v="1073.380000000001"/>
    <n v="5.1163571087420173E-2"/>
    <s v="3555836"/>
    <x v="4"/>
    <x v="2"/>
  </r>
  <r>
    <x v="22"/>
    <s v="Federal DoD Health - Mate"/>
    <s v="Fort Leavenworth"/>
    <x v="71"/>
    <n v="8497833"/>
    <s v="W52P1J-16-D-0016-B003"/>
    <s v="04"/>
    <n v="5912.55"/>
    <n v="4455"/>
    <n v="1457.5500000000002"/>
    <n v="0.24651799984778144"/>
    <s v="3568321"/>
    <x v="4"/>
    <x v="2"/>
  </r>
  <r>
    <x v="22"/>
    <s v="Federal DoD Health - Miles"/>
    <s v="Walter Reed National Military Medical Center"/>
    <x v="91"/>
    <n v="7076205"/>
    <s v="WWT0006"/>
    <s v="04"/>
    <n v="851.2"/>
    <n v="760"/>
    <n v="91.200000000000045"/>
    <n v="0.10714285714285719"/>
    <s v="3097625"/>
    <x v="4"/>
    <x v="3"/>
  </r>
  <r>
    <x v="22"/>
    <s v="Federal DoD Health - Rooney"/>
    <s v="Walter Reed Army Institute of Research"/>
    <x v="87"/>
    <n v="8188314"/>
    <s v="2102877161"/>
    <s v="04"/>
    <n v="4224"/>
    <n v="3600"/>
    <n v="624"/>
    <n v="0.14772727272727273"/>
    <s v="3472588"/>
    <x v="4"/>
    <x v="4"/>
  </r>
  <r>
    <x v="22"/>
    <s v="Federal DoD Health - Rooney"/>
    <s v="Defense Health Agency (DHA)"/>
    <x v="87"/>
    <n v="1803440"/>
    <s v="W81XWH18F0391"/>
    <s v="04"/>
    <n v="-13632"/>
    <n v="-12950.4"/>
    <n v="-681.60000000000036"/>
    <n v="5.0000000000000024E-2"/>
    <s v="-"/>
    <x v="3"/>
    <x v="1"/>
  </r>
  <r>
    <x v="22"/>
    <s v="Federal DoD Health - Rooney"/>
    <s v="Defense Health Agency (DHA)"/>
    <x v="87"/>
    <n v="1806476"/>
    <s v="W81XWH18F0391"/>
    <s v="40"/>
    <n v="-11760"/>
    <n v="-11172"/>
    <n v="-588"/>
    <n v="0.05"/>
    <s v="-"/>
    <x v="3"/>
    <x v="1"/>
  </r>
  <r>
    <x v="22"/>
    <s v="Federal DoD Health - Rooney"/>
    <s v="Defense Health Agency (DHA)"/>
    <x v="87"/>
    <n v="8292351"/>
    <s v="W81XWH18F0391"/>
    <s v="04"/>
    <n v="30375"/>
    <n v="25648.6"/>
    <n v="4726.4000000000015"/>
    <n v="0.15560164609053503"/>
    <s v="3497420"/>
    <x v="4"/>
    <x v="2"/>
  </r>
  <r>
    <x v="22"/>
    <s v="Federal DoD Health - Rooney"/>
    <s v="Fort Belvoir Community Hospital"/>
    <x v="87"/>
    <n v="8501770"/>
    <s v="W912DY17F0281-P00002"/>
    <s v="04"/>
    <n v="50089.01"/>
    <n v="47071.9"/>
    <n v="3017.1100000000006"/>
    <n v="6.0234969706927738E-2"/>
    <s v="3570983"/>
    <x v="4"/>
    <x v="2"/>
  </r>
  <r>
    <x v="22"/>
    <s v="Federal Healthcare HHS - Thompson"/>
    <s v="Food and Drug Administration"/>
    <x v="92"/>
    <n v="6662355"/>
    <s v="HHSF223201610139W"/>
    <s v="04"/>
    <n v="71401.06"/>
    <n v="59767.8"/>
    <n v="11633.259999999995"/>
    <n v="0.1629283935000404"/>
    <s v="2952987"/>
    <x v="4"/>
    <x v="13"/>
  </r>
  <r>
    <x v="22"/>
    <s v="Federal Healthcare HHS - Thompson"/>
    <s v="Department of Health and Human Services"/>
    <x v="92"/>
    <n v="5286388"/>
    <s v="HHSP233201400018W"/>
    <s v="04"/>
    <n v="0"/>
    <n v="0"/>
    <n v="0"/>
    <e v="#DIV/0!"/>
    <s v="2441362"/>
    <x v="4"/>
    <x v="5"/>
  </r>
  <r>
    <x v="22"/>
    <s v="Federal Healthcare VA - LaBerge"/>
    <s v="Three Wire Systems, LLC"/>
    <x v="88"/>
    <n v="7999755"/>
    <s v="SQ003120"/>
    <s v="04"/>
    <n v="94.5"/>
    <n v="90"/>
    <n v="4.5"/>
    <n v="4.7619047619047616E-2"/>
    <s v="3404317"/>
    <x v="4"/>
    <x v="12"/>
  </r>
  <r>
    <x v="22"/>
    <s v="Federal Healthcare VA - LaBerge"/>
    <s v="Three Wire Systems, LLC"/>
    <x v="88"/>
    <n v="8435169"/>
    <s v="SQ003232"/>
    <s v="04"/>
    <n v="53596.63"/>
    <n v="50916.800000000003"/>
    <n v="2679.8299999999945"/>
    <n v="4.9999972013165653E-2"/>
    <s v="-"/>
    <x v="4"/>
    <x v="3"/>
  </r>
  <r>
    <x v="22"/>
    <s v="Federal Healthcare VA - LaBerge"/>
    <s v="Department of Veterans Affairs"/>
    <x v="88"/>
    <n v="7955969"/>
    <s v="VA69D-14-F-4405/695C80559"/>
    <s v="06"/>
    <n v="0"/>
    <n v="0"/>
    <n v="0"/>
    <e v="#DIV/0!"/>
    <s v="3382515"/>
    <x v="4"/>
    <x v="29"/>
  </r>
  <r>
    <x v="23"/>
    <s v="Federal Intel  - Palliser"/>
    <s v="NJVC, LLC"/>
    <x v="73"/>
    <n v="6394883"/>
    <s v="11846"/>
    <s v="04"/>
    <n v="5768.84"/>
    <n v="3933.6"/>
    <n v="1835.2400000000002"/>
    <n v="0.31812981465944629"/>
    <s v="2864975"/>
    <x v="4"/>
    <x v="5"/>
  </r>
  <r>
    <x v="23"/>
    <s v="Federal Intel  - Palliser"/>
    <s v="NGA"/>
    <x v="73"/>
    <n v="6615339"/>
    <s v="12004"/>
    <s v="04"/>
    <n v="9300"/>
    <n v="9150"/>
    <n v="150"/>
    <n v="1.6129032258064516E-2"/>
    <s v="2932211"/>
    <x v="4"/>
    <x v="5"/>
  </r>
  <r>
    <x v="23"/>
    <s v="Federal Intel  - Palliser"/>
    <s v="NGA"/>
    <x v="73"/>
    <n v="6615339"/>
    <s v="12004"/>
    <s v="04"/>
    <n v="13500"/>
    <n v="13500"/>
    <n v="0"/>
    <n v="0"/>
    <s v="2932211"/>
    <x v="4"/>
    <x v="5"/>
  </r>
  <r>
    <x v="23"/>
    <s v="Federal Intel  - Palliser"/>
    <s v="NGA"/>
    <x v="73"/>
    <n v="6764934"/>
    <s v="0193796"/>
    <s v="04"/>
    <n v="9720"/>
    <n v="8184"/>
    <n v="1536"/>
    <n v="0.15802469135802469"/>
    <s v="2999159"/>
    <x v="4"/>
    <x v="5"/>
  </r>
  <r>
    <x v="23"/>
    <s v="Federal Intel  - Palliser"/>
    <s v="General Dynamics Information Tech"/>
    <x v="73"/>
    <n v="1798900"/>
    <s v="07ESM1082985"/>
    <s v="04"/>
    <n v="-415420.92"/>
    <n v="-380525.56"/>
    <n v="-34895.359999999986"/>
    <n v="8.4000006547575862E-2"/>
    <s v="-"/>
    <x v="3"/>
    <x v="1"/>
  </r>
  <r>
    <x v="23"/>
    <s v="Federal Intel  - Palliser"/>
    <s v="General Dynamics Gov't Systems Corp."/>
    <x v="73"/>
    <n v="6561824"/>
    <s v="07ESM879229"/>
    <s v="04"/>
    <n v="1795.5"/>
    <n v="1644.68"/>
    <n v="150.81999999999994"/>
    <n v="8.3998886104149226E-2"/>
    <s v="-"/>
    <x v="4"/>
    <x v="5"/>
  </r>
  <r>
    <x v="23"/>
    <s v="Federal Intel  - Palliser"/>
    <s v="General Dynamics Information Tech"/>
    <x v="73"/>
    <n v="1672155"/>
    <s v="07ESM965622"/>
    <s v="40"/>
    <n v="-29625.42"/>
    <n v="-27136.880000000001"/>
    <n v="-2488.5399999999972"/>
    <n v="8.4000159322635673E-2"/>
    <s v="-"/>
    <x v="3"/>
    <x v="1"/>
  </r>
  <r>
    <x v="23"/>
    <s v="Federal Intel  - Palliser"/>
    <s v="NGA"/>
    <x v="73"/>
    <n v="7374472"/>
    <s v="HM157517F0247"/>
    <s v="04"/>
    <n v="937.75"/>
    <n v="858.98"/>
    <n v="78.769999999999982"/>
    <n v="8.3998933617701929E-2"/>
    <s v="-"/>
    <x v="4"/>
    <x v="5"/>
  </r>
  <r>
    <x v="23"/>
    <s v="Federal Intel  - Palliser"/>
    <s v="CACI Inc. - Federal"/>
    <x v="73"/>
    <n v="7150436"/>
    <s v="P000040051"/>
    <s v="04"/>
    <n v="45894.64"/>
    <n v="45025.37"/>
    <n v="869.2699999999968"/>
    <n v="1.8940556021356674E-2"/>
    <s v="3119477"/>
    <x v="4"/>
    <x v="3"/>
  </r>
  <r>
    <x v="23"/>
    <s v="Federal Intel  - Palliser"/>
    <s v="Leidos"/>
    <x v="73"/>
    <n v="1830961"/>
    <s v="P010222582"/>
    <s v="04"/>
    <n v="-153558"/>
    <n v="-140659.13"/>
    <n v="-12898.869999999995"/>
    <n v="8.3999986975605276E-2"/>
    <s v="-"/>
    <x v="3"/>
    <x v="1"/>
  </r>
  <r>
    <x v="23"/>
    <s v="Federal Intel  - Palliser"/>
    <s v="Leidos"/>
    <x v="73"/>
    <n v="1830993"/>
    <s v="P010222585"/>
    <s v="04"/>
    <n v="-102372"/>
    <n v="-93772.75"/>
    <n v="-8599.25"/>
    <n v="8.4000019536592044E-2"/>
    <s v="-"/>
    <x v="3"/>
    <x v="1"/>
  </r>
  <r>
    <x v="23"/>
    <s v="Federal Intel  - Palliser"/>
    <s v="Leidos"/>
    <x v="73"/>
    <n v="1830997"/>
    <s v="PC09069"/>
    <s v="04"/>
    <n v="-4515.05"/>
    <n v="-4135.79"/>
    <n v="-379.26000000000022"/>
    <n v="8.3999069777743365E-2"/>
    <s v="-"/>
    <x v="3"/>
    <x v="1"/>
  </r>
  <r>
    <x v="23"/>
    <s v="Federal Intel - Aerospace"/>
    <s v="The Aerospace Corporation"/>
    <x v="74"/>
    <n v="1807877"/>
    <s v="4500250727"/>
    <s v="40"/>
    <n v="-11540.48"/>
    <n v="-10963.46"/>
    <n v="-577.02000000000044"/>
    <n v="4.9999653393966323E-2"/>
    <s v="-"/>
    <x v="3"/>
    <x v="1"/>
  </r>
  <r>
    <x v="23"/>
    <s v="Federal Intel - Aerospace"/>
    <s v="The Aerospace Corporation"/>
    <x v="74"/>
    <n v="8421570"/>
    <s v="4500252735"/>
    <s v="04"/>
    <n v="797886.72"/>
    <n v="710600.64"/>
    <n v="87286.079999999958"/>
    <n v="0.10939658201104031"/>
    <s v="3549731"/>
    <x v="3"/>
    <x v="1"/>
  </r>
  <r>
    <x v="23"/>
    <s v="Federal Intel - Aerospace"/>
    <s v="The Aerospace Corporation"/>
    <x v="74"/>
    <n v="8421610"/>
    <s v="4500252800"/>
    <s v="04"/>
    <n v="0"/>
    <n v="0"/>
    <n v="0"/>
    <e v="#DIV/0!"/>
    <s v="3549730"/>
    <x v="4"/>
    <x v="2"/>
  </r>
  <r>
    <x v="23"/>
    <s v="Federal Intel - Aerospace"/>
    <s v="The Aerospace Corporation"/>
    <x v="74"/>
    <n v="8473799"/>
    <s v="SWRQ0167049"/>
    <s v="04"/>
    <n v="23147.58"/>
    <n v="22045.32"/>
    <n v="1102.260000000002"/>
    <n v="4.7618800755845833E-2"/>
    <s v="3562457"/>
    <x v="4"/>
    <x v="2"/>
  </r>
  <r>
    <x v="23"/>
    <s v="Federal Intel - Davis"/>
    <s v="The Aerospace Corporation"/>
    <x v="75"/>
    <n v="1546774"/>
    <s v="4354270"/>
    <s v="04"/>
    <n v="-2420"/>
    <n v="-2216.7199999999998"/>
    <n v="-203.2800000000002"/>
    <n v="8.4000000000000088E-2"/>
    <s v="-"/>
    <x v="3"/>
    <x v="1"/>
  </r>
  <r>
    <x v="23"/>
    <s v="Federal Intel - Davis"/>
    <s v="Solers, Inc."/>
    <x v="75"/>
    <n v="6022427"/>
    <s v="3329G"/>
    <s v="04"/>
    <n v="0"/>
    <n v="4.43"/>
    <n v="-4.43"/>
    <e v="#DIV/0!"/>
    <s v="2724760"/>
    <x v="4"/>
    <x v="5"/>
  </r>
  <r>
    <x v="23"/>
    <s v="Federal Intel - Davis"/>
    <s v="CACI Inc. - Federal"/>
    <x v="75"/>
    <n v="6567680"/>
    <s v="P000024486"/>
    <s v="04"/>
    <n v="13548.48"/>
    <n v="12410.41"/>
    <n v="1138.0699999999997"/>
    <n v="8.3999828763078946E-2"/>
    <s v="-"/>
    <x v="4"/>
    <x v="5"/>
  </r>
  <r>
    <x v="23"/>
    <s v="Federal Intel - Davis"/>
    <s v="TASC"/>
    <x v="75"/>
    <n v="6224754"/>
    <s v="RQ-51657"/>
    <s v="04"/>
    <n v="236.48"/>
    <n v="238.24"/>
    <n v="-1.7600000000000193"/>
    <n v="-7.4424898511502849E-3"/>
    <s v="2810134"/>
    <x v="4"/>
    <x v="5"/>
  </r>
  <r>
    <x v="23"/>
    <s v="Federal Intel - Davis Cloud Broker"/>
    <s v="DigitalGlobe, Inc."/>
    <x v="75"/>
    <n v="8396529"/>
    <s v="4500028601"/>
    <s v="04"/>
    <n v="12500"/>
    <n v="11875"/>
    <n v="625"/>
    <n v="0.05"/>
    <s v="-"/>
    <x v="3"/>
    <x v="1"/>
  </r>
  <r>
    <x v="23"/>
    <s v="Federal Intel - Davis Cloud Broker"/>
    <s v="Harris IT Services Corporation"/>
    <x v="75"/>
    <n v="8403265"/>
    <s v="Cloud Broker Cisco PO April"/>
    <s v="04"/>
    <n v="0"/>
    <n v="10622.86"/>
    <n v="-10622.86"/>
    <e v="#DIV/0!"/>
    <s v="3540519"/>
    <x v="4"/>
    <x v="3"/>
  </r>
  <r>
    <x v="23"/>
    <s v="Federal Intel - Davis Cloud Broker"/>
    <s v="Harris IT Services Corporation"/>
    <x v="75"/>
    <n v="8159508"/>
    <s v="Cloud Broker Cisco PO December"/>
    <s v="04"/>
    <n v="0"/>
    <n v="6659.68"/>
    <n v="-6659.68"/>
    <e v="#DIV/0!"/>
    <s v="3464671"/>
    <x v="4"/>
    <x v="6"/>
  </r>
  <r>
    <x v="23"/>
    <s v="Federal Intel - Davis Cloud Broker"/>
    <s v="Harris IT Services Corporation"/>
    <x v="75"/>
    <n v="8318127"/>
    <s v="Cloud Broker Cisco PO February"/>
    <s v="04"/>
    <n v="0"/>
    <n v="2822.09"/>
    <n v="-2822.09"/>
    <e v="#DIV/0!"/>
    <s v="3506953"/>
    <x v="4"/>
    <x v="4"/>
  </r>
  <r>
    <x v="23"/>
    <s v="Federal Intel - Davis Cloud Broker"/>
    <s v="Harris IT Services Corporation"/>
    <x v="75"/>
    <n v="8210815"/>
    <s v="Cloud Broker Cisco PO January"/>
    <s v="04"/>
    <n v="0"/>
    <n v="6468.9"/>
    <n v="-6468.9"/>
    <e v="#DIV/0!"/>
    <s v="3481996"/>
    <x v="4"/>
    <x v="13"/>
  </r>
  <r>
    <x v="23"/>
    <s v="Federal Intel - Davis Cloud Broker"/>
    <s v="Harris IT Services Corporation"/>
    <x v="75"/>
    <n v="7938912"/>
    <s v="Cloud Broker Cisco PO July"/>
    <s v="04"/>
    <n v="0"/>
    <n v="5000"/>
    <n v="-5000"/>
    <e v="#DIV/0!"/>
    <s v="3370505"/>
    <x v="4"/>
    <x v="29"/>
  </r>
  <r>
    <x v="23"/>
    <s v="Federal Intel - Davis Hokie"/>
    <s v="Federal Network Systems LLC"/>
    <x v="75"/>
    <n v="8243579"/>
    <s v="29723"/>
    <s v="04"/>
    <n v="0"/>
    <n v="0"/>
    <n v="0"/>
    <e v="#DIV/0!"/>
    <s v="-"/>
    <x v="4"/>
    <x v="3"/>
  </r>
  <r>
    <x v="23"/>
    <s v="Federal Intel - Davis Pilsner"/>
    <s v="AT&amp;T Government Solutions, Inc"/>
    <x v="75"/>
    <n v="1460952"/>
    <s v="0000002889"/>
    <s v="04"/>
    <n v="-2250"/>
    <n v="-2137.5"/>
    <n v="-112.5"/>
    <n v="0.05"/>
    <s v="-"/>
    <x v="3"/>
    <x v="1"/>
  </r>
  <r>
    <x v="23"/>
    <s v="Federal Intel - Davis Pilsner"/>
    <s v="AT&amp;T Government Solutions, Inc"/>
    <x v="75"/>
    <n v="1460952"/>
    <s v="0000002889"/>
    <s v="04"/>
    <n v="-450"/>
    <n v="-427.5"/>
    <n v="-22.5"/>
    <n v="0.05"/>
    <s v="-"/>
    <x v="3"/>
    <x v="1"/>
  </r>
  <r>
    <x v="23"/>
    <s v="Federal Intel - Davis Pilsner"/>
    <s v="MIT Lincoln Laboratory"/>
    <x v="75"/>
    <n v="6432285"/>
    <s v="7000335266"/>
    <s v="04"/>
    <n v="1480"/>
    <n v="1406"/>
    <n v="74"/>
    <n v="0.05"/>
    <s v="-"/>
    <x v="3"/>
    <x v="1"/>
  </r>
  <r>
    <x v="23"/>
    <s v="Federal Intel - Davis Pilsner"/>
    <s v="Northrop Grumman"/>
    <x v="75"/>
    <n v="6510793"/>
    <s v="8200195375"/>
    <s v="04"/>
    <n v="10"/>
    <n v="9.5"/>
    <n v="0.5"/>
    <n v="0.05"/>
    <s v="-"/>
    <x v="3"/>
    <x v="1"/>
  </r>
  <r>
    <x v="23"/>
    <s v="Federal Intel - Franko"/>
    <s v="Hewlett Packard Enterprise Company"/>
    <x v="77"/>
    <n v="8060992"/>
    <s v="56586337"/>
    <s v="04"/>
    <n v="0"/>
    <n v="0"/>
    <n v="0"/>
    <e v="#DIV/0!"/>
    <s v="3426836"/>
    <x v="3"/>
    <x v="1"/>
  </r>
  <r>
    <x v="23"/>
    <s v="Federal Intel - Franko"/>
    <s v="Maryland Procurement"/>
    <x v="77"/>
    <n v="8179652"/>
    <s v="R-00383313"/>
    <s v="40"/>
    <n v="363888"/>
    <n v="319200"/>
    <n v="44688"/>
    <n v="0.12280701754385964"/>
    <s v="3469518"/>
    <x v="3"/>
    <x v="1"/>
  </r>
  <r>
    <x v="23"/>
    <s v="Federal Intel - Franko"/>
    <s v="Raytheon"/>
    <x v="77"/>
    <n v="8343472"/>
    <s v="4201936738"/>
    <s v="04"/>
    <n v="15500"/>
    <n v="15500"/>
    <n v="0"/>
    <n v="0"/>
    <s v="3518500"/>
    <x v="4"/>
    <x v="2"/>
  </r>
  <r>
    <x v="23"/>
    <s v="Federal Intel - Moran"/>
    <s v="Silicon Graphics International (SGI)"/>
    <x v="93"/>
    <n v="6175372"/>
    <s v="30153500"/>
    <s v="04"/>
    <n v="0"/>
    <n v="0"/>
    <n v="0"/>
    <e v="#DIV/0!"/>
    <s v="2788118"/>
    <x v="4"/>
    <x v="5"/>
  </r>
  <r>
    <x v="23"/>
    <s v="Federal Intel - Pettit"/>
    <s v="ManTech International Corp"/>
    <x v="78"/>
    <n v="8502644"/>
    <s v="MASI0-MAT0015779"/>
    <s v="40"/>
    <n v="546685.94999999995"/>
    <n v="519351.65"/>
    <n v="27334.29999999993"/>
    <n v="5.00000045730093E-2"/>
    <s v="-"/>
    <x v="3"/>
    <x v="1"/>
  </r>
  <r>
    <x v="23"/>
    <s v="Federal Intel - Pettit"/>
    <s v="ManTech International Corp"/>
    <x v="78"/>
    <n v="8502928"/>
    <s v="MASI0-MAT0015918"/>
    <s v="40"/>
    <n v="83445.97"/>
    <n v="79273.67"/>
    <n v="4172.3000000000029"/>
    <n v="5.0000017975703352E-2"/>
    <s v="-"/>
    <x v="3"/>
    <x v="1"/>
  </r>
  <r>
    <x v="23"/>
    <s v="Federal Intel - Pettit"/>
    <s v="ManTech International Corp"/>
    <x v="78"/>
    <n v="8502926"/>
    <s v="MASIO-MAT0015095"/>
    <s v="40"/>
    <n v="408615.11"/>
    <n v="388184.35"/>
    <n v="20430.760000000009"/>
    <n v="5.0000011012808633E-2"/>
    <s v="-"/>
    <x v="3"/>
    <x v="1"/>
  </r>
  <r>
    <x v="16"/>
    <s v="Federal SOF - King"/>
    <s v="Arma Global Corporation"/>
    <x v="79"/>
    <n v="6254146"/>
    <s v="2167088"/>
    <s v="04"/>
    <n v="0"/>
    <n v="0"/>
    <n v="0"/>
    <e v="#DIV/0!"/>
    <s v="-"/>
    <x v="3"/>
    <x v="1"/>
  </r>
  <r>
    <x v="16"/>
    <s v="Federal SOF - King"/>
    <s v="Affigent (fka TKC Integration Services, LLC)"/>
    <x v="79"/>
    <n v="8387090"/>
    <s v="C-JDW000746"/>
    <s v="04"/>
    <n v="13361.08"/>
    <n v="13361.08"/>
    <n v="0"/>
    <n v="0"/>
    <s v="3536831"/>
    <x v="4"/>
    <x v="3"/>
  </r>
  <r>
    <x v="16"/>
    <s v="Federal SOF - Mong"/>
    <s v="Hurlburt Field"/>
    <x v="80"/>
    <n v="1344803"/>
    <s v="2053237"/>
    <s v="04"/>
    <n v="-8700"/>
    <n v="-7925.7"/>
    <n v="-774.30000000000018"/>
    <n v="8.9000000000000024E-2"/>
    <s v="-"/>
    <x v="3"/>
    <x v="1"/>
  </r>
  <r>
    <x v="16"/>
    <s v="Federal SOF - Mong"/>
    <s v="Seneca Telecommunications LLC"/>
    <x v="80"/>
    <n v="6526092"/>
    <s v="310000227"/>
    <s v="04"/>
    <n v="4935.84"/>
    <n v="4869.84"/>
    <n v="66"/>
    <n v="1.3371584168044345E-2"/>
    <s v="2904280"/>
    <x v="4"/>
    <x v="5"/>
  </r>
  <r>
    <x v="16"/>
    <s v="Federal SOF - Mong"/>
    <s v="Spathe Systems LLC"/>
    <x v="80"/>
    <n v="7996966"/>
    <s v="H92404-18-P0005"/>
    <s v="04"/>
    <n v="14889.07"/>
    <n v="13271.8"/>
    <n v="1617.2700000000004"/>
    <n v="0.10862129065146449"/>
    <s v="3401914"/>
    <x v="4"/>
    <x v="4"/>
  </r>
  <r>
    <x v="16"/>
    <s v="Federal SOF - Mong"/>
    <s v="Blue Tech, Inc."/>
    <x v="80"/>
    <n v="7938890"/>
    <s v="PO0039370"/>
    <s v="04"/>
    <n v="0"/>
    <n v="154321.92000000001"/>
    <n v="-154321.92000000001"/>
    <e v="#DIV/0!"/>
    <s v="3370561"/>
    <x v="3"/>
    <x v="1"/>
  </r>
  <r>
    <x v="16"/>
    <s v="Federal SOF - Mong"/>
    <s v="Spathe Systems LLC"/>
    <x v="80"/>
    <n v="7996966"/>
    <s v="H92404-18-P0005"/>
    <s v="04"/>
    <n v="27167.72"/>
    <n v="24172.52"/>
    <n v="2995.2000000000007"/>
    <n v="0.11024848607096954"/>
    <s v="3401914"/>
    <x v="4"/>
    <x v="4"/>
  </r>
  <r>
    <x v="16"/>
    <s v="Federal SOF - Mong"/>
    <s v="Spathe Systems LLC"/>
    <x v="80"/>
    <n v="7996966"/>
    <s v="H92404-18-P0005"/>
    <s v="04"/>
    <n v="1197"/>
    <n v="1090.47"/>
    <n v="106.52999999999997"/>
    <n v="8.8997493734335811E-2"/>
    <s v="-"/>
    <x v="4"/>
    <x v="4"/>
  </r>
  <r>
    <x v="16"/>
    <s v="Federal SOF - Mong"/>
    <s v="Blue Tech, Inc."/>
    <x v="80"/>
    <n v="8008946"/>
    <s v="PO0041561"/>
    <s v="04"/>
    <n v="0"/>
    <n v="0"/>
    <n v="0"/>
    <e v="#DIV/0!"/>
    <s v="-"/>
    <x v="3"/>
    <x v="1"/>
  </r>
  <r>
    <x v="16"/>
    <s v="Federal SOF - Pollock"/>
    <s v="Department of Defense-Education Activity-Europe"/>
    <x v="81"/>
    <n v="4059291"/>
    <s v="9Y08"/>
    <s v="09"/>
    <n v="19194.23"/>
    <n v="17540.25"/>
    <n v="1653.9799999999996"/>
    <n v="8.6170687753559252E-2"/>
    <s v="2060719"/>
    <x v="4"/>
    <x v="5"/>
  </r>
  <r>
    <x v="16"/>
    <s v="Federal SOF - Pollock"/>
    <s v="US AFRICOM"/>
    <x v="81"/>
    <n v="8522776"/>
    <s v="CC4979821"/>
    <s v="40"/>
    <n v="3560.56"/>
    <n v="3382.53"/>
    <n v="178.02999999999975"/>
    <n v="5.0000561709393959E-2"/>
    <s v="-"/>
    <x v="3"/>
    <x v="1"/>
  </r>
  <r>
    <x v="16"/>
    <s v="Federal SOF - Pollock"/>
    <s v="Warrior Prep Center - Kaiserslautern"/>
    <x v="81"/>
    <n v="8491897"/>
    <s v="CC4997042"/>
    <s v="40"/>
    <n v="9054"/>
    <n v="8232"/>
    <n v="822"/>
    <n v="9.0788601722995355E-2"/>
    <s v="3567001"/>
    <x v="4"/>
    <x v="2"/>
  </r>
  <r>
    <x v="16"/>
    <s v="Federal SOF - Pollock"/>
    <s v="HQ US Army - Europe"/>
    <x v="81"/>
    <n v="8471486"/>
    <s v="W91CRB-18-P-5059"/>
    <s v="40"/>
    <n v="12075"/>
    <n v="10500"/>
    <n v="1575"/>
    <n v="0.13043478260869565"/>
    <s v="3401135"/>
    <x v="4"/>
    <x v="2"/>
  </r>
  <r>
    <x v="16"/>
    <s v="Federal SOF - Pollock"/>
    <s v="CECOM"/>
    <x v="81"/>
    <n v="8296555"/>
    <s v="W91CRB-19-C-5000"/>
    <s v="40"/>
    <n v="0"/>
    <n v="0"/>
    <n v="0"/>
    <e v="#DIV/0!"/>
    <s v="3498287"/>
    <x v="4"/>
    <x v="2"/>
  </r>
  <r>
    <x v="16"/>
    <s v="Federal SOF - Pollock"/>
    <s v="CECOM"/>
    <x v="81"/>
    <n v="8296555"/>
    <s v="W91CRB-19-C-5000"/>
    <s v="40"/>
    <n v="0"/>
    <n v="0"/>
    <n v="0"/>
    <e v="#DIV/0!"/>
    <s v="3498286"/>
    <x v="4"/>
    <x v="2"/>
  </r>
  <r>
    <x v="16"/>
    <s v="Federal SOF - Pollock"/>
    <s v="CECOM"/>
    <x v="81"/>
    <n v="8296555"/>
    <s v="W91CRB-19-C-5000"/>
    <s v="40"/>
    <n v="0"/>
    <n v="0"/>
    <n v="0"/>
    <e v="#DIV/0!"/>
    <s v="3498288"/>
    <x v="4"/>
    <x v="2"/>
  </r>
  <r>
    <x v="16"/>
    <s v="Federal SOF - Pollock"/>
    <s v="CECOM"/>
    <x v="81"/>
    <n v="8296555"/>
    <s v="W91CRB-19-C-5000"/>
    <s v="40"/>
    <n v="0"/>
    <n v="0"/>
    <n v="0"/>
    <e v="#DIV/0!"/>
    <s v="3498288"/>
    <x v="4"/>
    <x v="2"/>
  </r>
  <r>
    <x v="16"/>
    <s v="Federal SOF - Pollock"/>
    <s v="CECOM"/>
    <x v="81"/>
    <n v="8296555"/>
    <s v="W91CRB-19-C-5000"/>
    <s v="40"/>
    <n v="0"/>
    <n v="0"/>
    <n v="0"/>
    <e v="#DIV/0!"/>
    <s v="3498289"/>
    <x v="4"/>
    <x v="2"/>
  </r>
  <r>
    <x v="16"/>
    <s v="Federal SOF - Pollock"/>
    <s v="CECOM"/>
    <x v="81"/>
    <n v="8296555"/>
    <s v="W91CRB-19-C-5000"/>
    <s v="40"/>
    <n v="0"/>
    <n v="0"/>
    <n v="0"/>
    <e v="#DIV/0!"/>
    <s v="3498286"/>
    <x v="4"/>
    <x v="2"/>
  </r>
  <r>
    <x v="16"/>
    <s v="Federal SOF - Thompson"/>
    <s v="Torch Technologies, Inc."/>
    <x v="82"/>
    <n v="8412097"/>
    <s v="191228"/>
    <s v="04"/>
    <n v="2081.89"/>
    <n v="1982.75"/>
    <n v="99.139999999999873"/>
    <n v="4.7620191268510768E-2"/>
    <s v="3547003"/>
    <x v="4"/>
    <x v="3"/>
  </r>
  <r>
    <x v="16"/>
    <s v="Federal SOF - Thompson"/>
    <s v="Northrop Grumman"/>
    <x v="82"/>
    <n v="1833510"/>
    <s v="7000372770"/>
    <s v="04"/>
    <n v="-34541.94"/>
    <n v="-31467.71"/>
    <n v="-3074.2300000000032"/>
    <n v="8.8999922992165553E-2"/>
    <s v="-"/>
    <x v="3"/>
    <x v="1"/>
  </r>
  <r>
    <x v="16"/>
    <s v="Federal SOF - Thompson"/>
    <s v="U.S. SOUTHCOM"/>
    <x v="82"/>
    <n v="1833522"/>
    <s v="C4PS-18341-0642"/>
    <s v="40"/>
    <n v="-3525.12"/>
    <n v="-3211.38"/>
    <n v="-313.73999999999978"/>
    <n v="8.9001225490196026E-2"/>
    <s v="-"/>
    <x v="3"/>
    <x v="1"/>
  </r>
  <r>
    <x v="16"/>
    <s v="Federal SOF - Thompson"/>
    <s v="U.S. SOUTHCOM"/>
    <x v="82"/>
    <n v="1833531"/>
    <s v="C4PS-18341-0642"/>
    <s v="40"/>
    <n v="-3525.12"/>
    <n v="-3211.38"/>
    <n v="-313.73999999999978"/>
    <n v="8.9001225490196026E-2"/>
    <s v="-"/>
    <x v="3"/>
    <x v="1"/>
  </r>
  <r>
    <x v="18"/>
    <s v="Federal USACE/Pac NW - Waltz"/>
    <s v="Puget Sound Naval Shipyard"/>
    <x v="47"/>
    <n v="7000393"/>
    <s v="HC102817F0344"/>
    <s v="04"/>
    <n v="0"/>
    <n v="0"/>
    <n v="0"/>
    <e v="#DIV/0!"/>
    <s v="-"/>
    <x v="4"/>
    <x v="5"/>
  </r>
  <r>
    <x v="18"/>
    <s v="Federal USACE/Pac NW - Waltz"/>
    <s v="Puget Sound Naval Shipyard"/>
    <x v="47"/>
    <n v="7000386"/>
    <s v="HC102817F0345"/>
    <s v="04"/>
    <n v="0"/>
    <n v="0"/>
    <n v="0"/>
    <e v="#DIV/0!"/>
    <s v="-"/>
    <x v="4"/>
    <x v="5"/>
  </r>
  <r>
    <x v="18"/>
    <s v="Federal USACE/Pac NW - Waltz"/>
    <s v="United States Marine Corps"/>
    <x v="47"/>
    <n v="7136708"/>
    <s v="M6890917P7650"/>
    <s v="04"/>
    <n v="0"/>
    <n v="0"/>
    <n v="0"/>
    <e v="#DIV/0!"/>
    <s v="-"/>
    <x v="4"/>
    <x v="5"/>
  </r>
  <r>
    <x v="22"/>
    <s v="Federal VA - Conroy"/>
    <s v="Systems Made Simple, Inc."/>
    <x v="94"/>
    <n v="5694850"/>
    <s v="PO-0001145"/>
    <s v="04"/>
    <n v="0"/>
    <n v="0"/>
    <n v="0"/>
    <e v="#DIV/0!"/>
    <s v="2586681"/>
    <x v="4"/>
    <x v="5"/>
  </r>
  <r>
    <x v="22"/>
    <s v="Federal VA - Conroy"/>
    <s v="Systems Made Simple, Inc."/>
    <x v="94"/>
    <n v="5694850"/>
    <s v="PO-0001145"/>
    <s v="04"/>
    <n v="0"/>
    <n v="0"/>
    <n v="0"/>
    <e v="#DIV/0!"/>
    <s v="2586681"/>
    <x v="4"/>
    <x v="5"/>
  </r>
  <r>
    <x v="22"/>
    <s v="Federal VA - Conroy"/>
    <s v="Systems Made Simple, Inc."/>
    <x v="94"/>
    <n v="5694850"/>
    <s v="PO-0001145"/>
    <s v="04"/>
    <n v="0"/>
    <n v="0"/>
    <n v="0"/>
    <e v="#DIV/0!"/>
    <s v="2586681"/>
    <x v="4"/>
    <x v="5"/>
  </r>
  <r>
    <x v="22"/>
    <s v="Federal VA - Conroy"/>
    <s v="Systems Made Simple, Inc."/>
    <x v="94"/>
    <n v="5694850"/>
    <s v="PO-0001145"/>
    <s v="04"/>
    <n v="0"/>
    <n v="0"/>
    <n v="0"/>
    <e v="#DIV/0!"/>
    <s v="2586681"/>
    <x v="4"/>
    <x v="5"/>
  </r>
  <r>
    <x v="22"/>
    <s v="Federal VA - Dick"/>
    <s v="Department of Veterans Affairs"/>
    <x v="83"/>
    <n v="7032807"/>
    <s v="ECPO2824"/>
    <s v="04"/>
    <n v="0"/>
    <n v="0"/>
    <n v="0"/>
    <e v="#DIV/0!"/>
    <s v="3080491"/>
    <x v="4"/>
    <x v="30"/>
  </r>
  <r>
    <x v="22"/>
    <s v="Federal VA - Dick"/>
    <s v="Epoch Concepts, LLC"/>
    <x v="83"/>
    <n v="7984338"/>
    <s v="ECPO4545"/>
    <s v="04"/>
    <n v="42641.64"/>
    <n v="35534.699999999997"/>
    <n v="7106.9400000000023"/>
    <n v="0.16666666666666671"/>
    <s v="3397919"/>
    <x v="4"/>
    <x v="3"/>
  </r>
  <r>
    <x v="22"/>
    <s v="Federal VA - Dick"/>
    <s v="Three Wire Systems, LLC"/>
    <x v="83"/>
    <n v="7955966"/>
    <s v="SQ003093"/>
    <s v="04"/>
    <n v="4496.3999999999996"/>
    <n v="4364.3999999999996"/>
    <n v="132"/>
    <n v="2.9356818788364027E-2"/>
    <s v="3382517"/>
    <x v="4"/>
    <x v="14"/>
  </r>
  <r>
    <x v="22"/>
    <s v="Federal VA - Dick"/>
    <s v="Department of Veterans Affairs"/>
    <x v="83"/>
    <n v="7453061"/>
    <s v="VA69D-14-F-4405/695C70512"/>
    <s v="06"/>
    <n v="14281.93"/>
    <n v="14009.36"/>
    <n v="272.56999999999971"/>
    <n v="1.9084955604739676E-2"/>
    <s v="3228253"/>
    <x v="4"/>
    <x v="3"/>
  </r>
  <r>
    <x v="22"/>
    <s v="Federal VA - Elzein"/>
    <s v="Three Wire Systems, LLC"/>
    <x v="45"/>
    <n v="5640006"/>
    <s v="SQ000602"/>
    <s v="04"/>
    <n v="0"/>
    <n v="0"/>
    <n v="0"/>
    <e v="#DIV/0!"/>
    <s v="2561598"/>
    <x v="3"/>
    <x v="1"/>
  </r>
  <r>
    <x v="16"/>
    <s v="Federal Army - Boyd"/>
    <s v="Blue Tech, Inc."/>
    <x v="50"/>
    <n v="8452213"/>
    <s v="PO0046991"/>
    <s v="04"/>
    <n v="82804.3"/>
    <n v="80392.5"/>
    <n v="2411.8000000000029"/>
    <n v="2.9126506715231006E-2"/>
    <s v="3557259"/>
    <x v="5"/>
    <x v="19"/>
  </r>
  <r>
    <x v="16"/>
    <s v="Federal Army - Boyd"/>
    <s v="408th Contracting Support Brigade"/>
    <x v="50"/>
    <n v="8473208"/>
    <s v="W912D119F0021"/>
    <s v="40"/>
    <n v="0"/>
    <n v="0"/>
    <n v="0"/>
    <e v="#DIV/0!"/>
    <s v="3562240"/>
    <x v="5"/>
    <x v="18"/>
  </r>
  <r>
    <x v="17"/>
    <s v="Federal Army - Harder"/>
    <s v="ALASKA ARMY NATIONAL GUARD"/>
    <x v="51"/>
    <n v="8161830"/>
    <s v="W91ZRU-19-R-0002_Cisco SME"/>
    <s v="04"/>
    <n v="105000"/>
    <n v="102186.67"/>
    <n v="2813.3300000000017"/>
    <n v="2.6793619047619063E-2"/>
    <s v="3465227"/>
    <x v="5"/>
    <x v="17"/>
  </r>
  <r>
    <x v="17"/>
    <s v="Federal Army - Kupstas"/>
    <s v="Knight Point Systems, LLC"/>
    <x v="52"/>
    <n v="7295888"/>
    <s v="02000-WWT-09092017"/>
    <s v="04"/>
    <n v="55145.599999999999"/>
    <n v="52520"/>
    <n v="2625.5999999999985"/>
    <n v="4.7612139499796875E-2"/>
    <s v="3172736"/>
    <x v="5"/>
    <x v="24"/>
  </r>
  <r>
    <x v="17"/>
    <s v="Federal Army - Kupstas"/>
    <s v="Letterkenny Army Depot"/>
    <x v="52"/>
    <n v="8098189"/>
    <s v="W911N219F0114"/>
    <s v="04"/>
    <n v="35100"/>
    <n v="33750"/>
    <n v="1350"/>
    <n v="3.8461538461538464E-2"/>
    <s v="3440017"/>
    <x v="5"/>
    <x v="17"/>
  </r>
  <r>
    <x v="18"/>
    <s v="Federal Army - McCauley"/>
    <s v="Iron Bow Technologies"/>
    <x v="53"/>
    <n v="6153129"/>
    <s v="30041020"/>
    <s v="04"/>
    <n v="42267.9"/>
    <n v="47130"/>
    <n v="-4862.0999999999985"/>
    <n v="-0.11503055510209871"/>
    <s v="2779737"/>
    <x v="5"/>
    <x v="24"/>
  </r>
  <r>
    <x v="18"/>
    <s v="Federal Army - McCauley"/>
    <s v="Army Research Lab"/>
    <x v="53"/>
    <n v="8366775"/>
    <s v="2102993453"/>
    <s v="04"/>
    <n v="3150"/>
    <n v="3000"/>
    <n v="150"/>
    <n v="4.7619047619047616E-2"/>
    <s v="3527472"/>
    <x v="5"/>
    <x v="31"/>
  </r>
  <r>
    <x v="18"/>
    <s v="Federal Army - McCauley"/>
    <s v="Army Research Lab"/>
    <x v="53"/>
    <n v="8366771"/>
    <s v="2102993455"/>
    <s v="04"/>
    <n v="3150"/>
    <n v="3000"/>
    <n v="150"/>
    <n v="4.7619047619047616E-2"/>
    <s v="3527473"/>
    <x v="5"/>
    <x v="31"/>
  </r>
  <r>
    <x v="18"/>
    <s v="Federal Army - McCauley"/>
    <s v="Army Research Lab"/>
    <x v="53"/>
    <n v="8366774"/>
    <s v="2102993456"/>
    <s v="04"/>
    <n v="3150"/>
    <n v="3000"/>
    <n v="150"/>
    <n v="4.7619047619047616E-2"/>
    <s v="3527469"/>
    <x v="5"/>
    <x v="31"/>
  </r>
  <r>
    <x v="18"/>
    <s v="Federal Army - McCauley"/>
    <s v="CACI Inc. - Federal"/>
    <x v="53"/>
    <n v="8473015"/>
    <s v="P000071890"/>
    <s v="04"/>
    <n v="1017795.42"/>
    <n v="988150.59"/>
    <n v="29644.830000000075"/>
    <n v="2.9126511494815013E-2"/>
    <s v="3562155"/>
    <x v="5"/>
    <x v="18"/>
  </r>
  <r>
    <x v="18"/>
    <s v="Federal Army - McCauley"/>
    <s v="CACI Inc. - Federal"/>
    <x v="53"/>
    <n v="8487100"/>
    <s v="P000072036"/>
    <s v="04"/>
    <n v="125.44"/>
    <n v="138.88"/>
    <n v="-13.439999999999998"/>
    <n v="-0.10714285714285712"/>
    <s v="3566050"/>
    <x v="5"/>
    <x v="18"/>
  </r>
  <r>
    <x v="18"/>
    <s v="Federal Army - McCauley"/>
    <s v="CACI Inc. - Federal"/>
    <x v="53"/>
    <n v="8487127"/>
    <s v="P000072042"/>
    <s v="04"/>
    <n v="282.24"/>
    <n v="312.48"/>
    <n v="-30.240000000000009"/>
    <n v="-0.10714285714285718"/>
    <s v="3566054"/>
    <x v="5"/>
    <x v="18"/>
  </r>
  <r>
    <x v="18"/>
    <s v="Federal Army - McCauley"/>
    <s v="CACI Inc. - Federal"/>
    <x v="53"/>
    <n v="8487128"/>
    <s v="P000072043"/>
    <s v="04"/>
    <n v="319.2"/>
    <n v="347.2"/>
    <n v="-28"/>
    <n v="-8.7719298245614044E-2"/>
    <s v="3566055"/>
    <x v="5"/>
    <x v="18"/>
  </r>
  <r>
    <x v="18"/>
    <s v="Federal Army - McCauley"/>
    <s v="CACI Inc. - Federal"/>
    <x v="53"/>
    <n v="8509419"/>
    <s v="P000072953"/>
    <s v="04"/>
    <n v="97.44"/>
    <n v="104.16"/>
    <n v="-6.7199999999999989"/>
    <n v="-6.8965517241379296E-2"/>
    <s v="3572151"/>
    <x v="5"/>
    <x v="18"/>
  </r>
  <r>
    <x v="17"/>
    <s v="Federal Army - Robson"/>
    <s v="Fort Benning"/>
    <x v="54"/>
    <n v="8196241"/>
    <s v="NAFIB5-19-F-0040"/>
    <s v="04"/>
    <n v="963.9"/>
    <n v="918"/>
    <n v="45.899999999999977"/>
    <n v="4.7619047619047596E-2"/>
    <s v="3478187"/>
    <x v="5"/>
    <x v="19"/>
  </r>
  <r>
    <x v="17"/>
    <s v="Federal Army - Robson"/>
    <s v="USMEPCOM"/>
    <x v="54"/>
    <n v="8366205"/>
    <s v="W9124D19F0253"/>
    <s v="04"/>
    <n v="203561.16"/>
    <n v="162218.1"/>
    <n v="41343.06"/>
    <n v="0.2030989605286195"/>
    <s v="3527312"/>
    <x v="5"/>
    <x v="24"/>
  </r>
  <r>
    <x v="18"/>
    <s v="Federal Army Guard - Deckard"/>
    <s v="Georgia Army National Guard"/>
    <x v="57"/>
    <n v="7983887"/>
    <s v="W912JM18F0072"/>
    <s v="04"/>
    <n v="10505.86"/>
    <n v="9497.2999999999993"/>
    <n v="1008.5600000000013"/>
    <n v="9.5999756326469343E-2"/>
    <s v="-"/>
    <x v="5"/>
    <x v="18"/>
  </r>
  <r>
    <x v="18"/>
    <s v="Federal Army Guard - Deckard"/>
    <s v="Missouri Army National Guard"/>
    <x v="57"/>
    <n v="7945319"/>
    <s v="W912NS18F0023"/>
    <s v="04"/>
    <n v="2362.5"/>
    <n v="2250"/>
    <n v="112.5"/>
    <n v="4.7619047619047616E-2"/>
    <s v="3373324"/>
    <x v="5"/>
    <x v="17"/>
  </r>
  <r>
    <x v="18"/>
    <s v="Federal Army Guard - DeYoung"/>
    <s v="Naval Air Warfare Center - Aircraft Division"/>
    <x v="58"/>
    <n v="8501959"/>
    <s v="4521615938"/>
    <s v="04"/>
    <n v="1912.26"/>
    <n v="1821.2"/>
    <n v="91.059999999999945"/>
    <n v="4.7619047619047589E-2"/>
    <s v="3569103"/>
    <x v="5"/>
    <x v="18"/>
  </r>
  <r>
    <x v="18"/>
    <s v="Federal Army Guard - DeYoung"/>
    <s v="Affigent (fka TKC Integration Services, LLC)"/>
    <x v="58"/>
    <n v="7993118"/>
    <s v="C-KCH00604"/>
    <s v="04"/>
    <n v="9729.85"/>
    <n v="9000"/>
    <n v="729.85000000000036"/>
    <n v="7.5011433886442269E-2"/>
    <s v="3400240"/>
    <x v="5"/>
    <x v="17"/>
  </r>
  <r>
    <x v="18"/>
    <s v="Federal Army Guard - DeYoung"/>
    <s v="Affigent (fka TKC Integration Services, LLC)"/>
    <x v="58"/>
    <n v="7947819"/>
    <s v="C-RK000627"/>
    <s v="04"/>
    <n v="12033.9"/>
    <n v="11250"/>
    <n v="783.89999999999964"/>
    <n v="6.5140976740707471E-2"/>
    <s v="3380161"/>
    <x v="5"/>
    <x v="17"/>
  </r>
  <r>
    <x v="18"/>
    <s v="Federal Army Guard - DeYoung"/>
    <s v="New York Army National Guard"/>
    <x v="58"/>
    <n v="8519774"/>
    <s v="W912PQ19F0034"/>
    <s v="04"/>
    <n v="28350"/>
    <n v="25000"/>
    <n v="3350"/>
    <n v="0.11816578483245149"/>
    <s v="3575023"/>
    <x v="5"/>
    <x v="18"/>
  </r>
  <r>
    <x v="19"/>
    <s v="Federal Civilian - Bujac"/>
    <s v="Impres Technology Solutions, Inc"/>
    <x v="60"/>
    <n v="6909503"/>
    <s v="258829"/>
    <s v="04"/>
    <n v="16677"/>
    <n v="15300"/>
    <n v="1377"/>
    <n v="8.2568807339449546E-2"/>
    <s v="3043654"/>
    <x v="5"/>
    <x v="17"/>
  </r>
  <r>
    <x v="19"/>
    <s v="Federal Civilian - Bujac"/>
    <s v="Impres Technology Solutions, Inc"/>
    <x v="60"/>
    <n v="7048647"/>
    <s v="259149"/>
    <s v="04"/>
    <n v="22563"/>
    <n v="20700"/>
    <n v="1863"/>
    <n v="8.2568807339449546E-2"/>
    <s v="3085924"/>
    <x v="5"/>
    <x v="17"/>
  </r>
  <r>
    <x v="19"/>
    <s v="Federal Civilian - Bujac"/>
    <s v="Impres Technology Solutions, Inc"/>
    <x v="60"/>
    <n v="7502696"/>
    <s v="260263"/>
    <s v="04"/>
    <n v="12990.78"/>
    <n v="12028.5"/>
    <n v="962.28000000000065"/>
    <n v="7.4074074074074125E-2"/>
    <s v="3250319"/>
    <x v="5"/>
    <x v="17"/>
  </r>
  <r>
    <x v="19"/>
    <s v="Federal Civilian - Bujac"/>
    <s v="Impres Technology Solutions, Inc"/>
    <x v="60"/>
    <n v="7502722"/>
    <s v="260267"/>
    <s v="04"/>
    <n v="24057"/>
    <n v="22275"/>
    <n v="1782"/>
    <n v="7.407407407407407E-2"/>
    <s v="3250006"/>
    <x v="5"/>
    <x v="17"/>
  </r>
  <r>
    <x v="19"/>
    <s v="Federal Civilian - Bujac"/>
    <s v="Impres Technology Solutions, Inc"/>
    <x v="60"/>
    <n v="7502842"/>
    <s v="260269"/>
    <s v="04"/>
    <n v="96228"/>
    <n v="89100"/>
    <n v="7128"/>
    <n v="7.407407407407407E-2"/>
    <s v="3250008"/>
    <x v="5"/>
    <x v="17"/>
  </r>
  <r>
    <x v="19"/>
    <s v="Federal Civilian - Bujac"/>
    <s v="Impres Technology Solutions, Inc"/>
    <x v="60"/>
    <n v="7502841"/>
    <s v="260271"/>
    <s v="04"/>
    <n v="96228"/>
    <n v="89100"/>
    <n v="7128"/>
    <n v="7.407407407407407E-2"/>
    <s v="3250007"/>
    <x v="5"/>
    <x v="17"/>
  </r>
  <r>
    <x v="19"/>
    <s v="Federal Civilian - Bujac"/>
    <s v="Impres Technology Solutions, Inc"/>
    <x v="60"/>
    <n v="7690256"/>
    <s v="260648"/>
    <s v="04"/>
    <n v="19245.599999999999"/>
    <n v="17820"/>
    <n v="1425.5999999999985"/>
    <n v="7.4074074074074001E-2"/>
    <s v="3302805"/>
    <x v="5"/>
    <x v="17"/>
  </r>
  <r>
    <x v="19"/>
    <s v="Federal Civilian - Bujac"/>
    <s v="HCI Management Services Company"/>
    <x v="60"/>
    <n v="8491030"/>
    <s v="PO19-00190"/>
    <s v="04"/>
    <n v="17442.3"/>
    <n v="14066.37"/>
    <n v="3375.9299999999985"/>
    <n v="0.19354844257924692"/>
    <s v="3566799"/>
    <x v="5"/>
    <x v="18"/>
  </r>
  <r>
    <x v="19"/>
    <s v="Federal Civilian - Bujac"/>
    <s v="HCI Management Services Company"/>
    <x v="60"/>
    <n v="8491030"/>
    <s v="PO19-00190"/>
    <s v="04"/>
    <n v="23820.09"/>
    <n v="19209.75"/>
    <n v="4610.34"/>
    <n v="0.19354838709677419"/>
    <s v="3566799"/>
    <x v="5"/>
    <x v="18"/>
  </r>
  <r>
    <x v="19"/>
    <s v="Federal Civilian - Bujac"/>
    <s v="HCI Management Services Company"/>
    <x v="60"/>
    <n v="8491030"/>
    <s v="PO19-00190"/>
    <s v="04"/>
    <n v="50205.4"/>
    <n v="40488.22"/>
    <n v="9717.18"/>
    <n v="0.19354850275070012"/>
    <s v="3566799"/>
    <x v="5"/>
    <x v="19"/>
  </r>
  <r>
    <x v="19"/>
    <s v="Federal Civilian - Bujac"/>
    <s v="August Schell Enterprise, Inc."/>
    <x v="60"/>
    <n v="6760731"/>
    <s v="PO2016-0936"/>
    <s v="04"/>
    <n v="9600"/>
    <n v="9000"/>
    <n v="600"/>
    <n v="6.25E-2"/>
    <s v="3000835"/>
    <x v="5"/>
    <x v="17"/>
  </r>
  <r>
    <x v="20"/>
    <s v="Federal Civilian - Charaipotra"/>
    <s v="4 Star Technologies, Inc"/>
    <x v="61"/>
    <n v="8147711"/>
    <s v="30443B-AP01"/>
    <s v="04"/>
    <n v="0"/>
    <n v="0"/>
    <n v="0"/>
    <e v="#DIV/0!"/>
    <s v="3462409"/>
    <x v="5"/>
    <x v="22"/>
  </r>
  <r>
    <x v="20"/>
    <s v="Federal Civilian - Charaipotra"/>
    <s v="4 Star Technologies, Inc"/>
    <x v="61"/>
    <n v="8147711"/>
    <s v="30443B-AP01"/>
    <s v="04"/>
    <n v="0"/>
    <n v="0"/>
    <n v="0"/>
    <e v="#DIV/0!"/>
    <s v="3462409"/>
    <x v="5"/>
    <x v="31"/>
  </r>
  <r>
    <x v="20"/>
    <s v="Federal Civilian - Charaipotra"/>
    <s v="FCN Inc"/>
    <x v="61"/>
    <n v="7297173"/>
    <s v="36057P"/>
    <s v="04"/>
    <n v="1451.1"/>
    <n v="1350"/>
    <n v="101.09999999999991"/>
    <n v="6.9671283853628224E-2"/>
    <s v="3170796"/>
    <x v="5"/>
    <x v="16"/>
  </r>
  <r>
    <x v="20"/>
    <s v="Federal Civilian - Charaipotra"/>
    <s v="U.S. Commodity Futures Trading Commission"/>
    <x v="61"/>
    <n v="7287317"/>
    <s v="9523ZY-17-F-ODT0201"/>
    <s v="04"/>
    <n v="20780.73"/>
    <n v="20700"/>
    <n v="80.729999999999563"/>
    <n v="3.884849088554616E-3"/>
    <s v="3166315"/>
    <x v="5"/>
    <x v="17"/>
  </r>
  <r>
    <x v="19"/>
    <s v="Federal Civilian - Dryer"/>
    <s v="Federal Bureau of Prisons"/>
    <x v="62"/>
    <n v="7329370"/>
    <s v="DJBP0700NAS158"/>
    <s v="04"/>
    <n v="0"/>
    <n v="23826"/>
    <n v="-23826"/>
    <e v="#DIV/0!"/>
    <s v="3182376"/>
    <x v="5"/>
    <x v="17"/>
  </r>
  <r>
    <x v="20"/>
    <s v="Federal Civilian - USDA Cisco Catalog"/>
    <s v="U.S. Department of Agriculture"/>
    <x v="63"/>
    <n v="8408520"/>
    <s v="12639519F0574"/>
    <s v="40"/>
    <n v="429473.04"/>
    <n v="324796.56"/>
    <n v="104676.47999999998"/>
    <n v="0.24373236559854836"/>
    <s v="3545506"/>
    <x v="5"/>
    <x v="19"/>
  </r>
  <r>
    <x v="20"/>
    <s v="Federal Civilian - USDA Cisco Catalog"/>
    <s v="FCN Inc"/>
    <x v="63"/>
    <n v="8009016"/>
    <s v="41298P"/>
    <s v="04"/>
    <n v="65074.05"/>
    <n v="62699.94"/>
    <n v="2374.1100000000006"/>
    <n v="3.6483206439433237E-2"/>
    <s v="3407996"/>
    <x v="5"/>
    <x v="17"/>
  </r>
  <r>
    <x v="20"/>
    <s v="Federal Civilian - USDA Cisco Catalog"/>
    <s v="U.S. Department of Agriculture"/>
    <x v="63"/>
    <n v="8329927"/>
    <s v="43220P"/>
    <s v="04"/>
    <n v="5820"/>
    <n v="3500"/>
    <n v="2320"/>
    <n v="0.39862542955326463"/>
    <s v="3513163"/>
    <x v="5"/>
    <x v="18"/>
  </r>
  <r>
    <x v="20"/>
    <s v="Federal Civilian - USDA Cisco Catalog"/>
    <s v="U.S. Department of Agriculture"/>
    <x v="63"/>
    <n v="8440796"/>
    <s v="43279P"/>
    <s v="04"/>
    <n v="273780"/>
    <n v="3991"/>
    <n v="269789"/>
    <n v="0.9854226020892688"/>
    <s v="3554857"/>
    <x v="5"/>
    <x v="19"/>
  </r>
  <r>
    <x v="20"/>
    <s v="Federal Civilian - USDA Cisco Catalog"/>
    <s v="FCN Inc"/>
    <x v="63"/>
    <n v="8458384"/>
    <s v="43957P"/>
    <s v="04"/>
    <n v="996765.84"/>
    <n v="905520"/>
    <n v="91245.839999999967"/>
    <n v="9.1541901155039559E-2"/>
    <s v="3558370"/>
    <x v="5"/>
    <x v="17"/>
  </r>
  <r>
    <x v="20"/>
    <s v="Federal Civilian - USDA Cisco Catalog"/>
    <s v="FCN Inc"/>
    <x v="63"/>
    <n v="8494657"/>
    <s v="44268P"/>
    <s v="04"/>
    <n v="1172400"/>
    <n v="939600"/>
    <n v="232800"/>
    <n v="0.19856704196519959"/>
    <s v="3567624"/>
    <x v="5"/>
    <x v="19"/>
  </r>
  <r>
    <x v="19"/>
    <s v="Federal Civilian DOJ Printer BPA"/>
    <s v="Department of Justice"/>
    <x v="64"/>
    <n v="7922679"/>
    <s v="15JPSS18FPZM00124"/>
    <s v="04"/>
    <n v="410.9"/>
    <n v="373.8"/>
    <n v="37.099999999999966"/>
    <n v="9.0289608177171979E-2"/>
    <s v="3363390"/>
    <x v="5"/>
    <x v="17"/>
  </r>
  <r>
    <x v="19"/>
    <s v="Federal Civilian DOJ Printer BPA"/>
    <s v="Department of Justice"/>
    <x v="64"/>
    <n v="8479246"/>
    <s v="15JPSS19F00000505"/>
    <s v="04"/>
    <n v="5123.92"/>
    <n v="4640"/>
    <n v="483.92000000000007"/>
    <n v="9.4443316835547797E-2"/>
    <s v="3564647"/>
    <x v="5"/>
    <x v="18"/>
  </r>
  <r>
    <x v="19"/>
    <s v="Federal Civilian DOJ Printer BPA"/>
    <s v="Department of Justice"/>
    <x v="64"/>
    <n v="8479246"/>
    <s v="15JPSS19F00000505"/>
    <s v="04"/>
    <n v="8300.7199999999993"/>
    <n v="9392"/>
    <n v="-1091.2800000000007"/>
    <n v="-0.13146811360942193"/>
    <s v="3564647"/>
    <x v="5"/>
    <x v="16"/>
  </r>
  <r>
    <x v="19"/>
    <s v="Federal Civilian DOJ Printer BPA"/>
    <s v="Department of Justice"/>
    <x v="64"/>
    <n v="8479246"/>
    <s v="15JPSS19F00000505"/>
    <s v="04"/>
    <n v="57429.64"/>
    <n v="38404"/>
    <n v="19025.64"/>
    <n v="0.3312860745775178"/>
    <s v="3564647"/>
    <x v="5"/>
    <x v="16"/>
  </r>
  <r>
    <x v="19"/>
    <s v="Federal Civilian DOJ Printer BPA"/>
    <s v="Department of Justice"/>
    <x v="64"/>
    <n v="8479246"/>
    <s v="15JPSS19F00000505"/>
    <s v="04"/>
    <n v="5546.88"/>
    <n v="4632"/>
    <n v="914.88000000000011"/>
    <n v="0.16493596400138458"/>
    <s v="3564647"/>
    <x v="5"/>
    <x v="22"/>
  </r>
  <r>
    <x v="19"/>
    <s v="Federal Civilian DOJ Printer BPA"/>
    <s v="Department of Justice"/>
    <x v="64"/>
    <n v="8479246"/>
    <s v="15JPSS19F00000505"/>
    <s v="04"/>
    <n v="0"/>
    <n v="568"/>
    <n v="-568"/>
    <e v="#DIV/0!"/>
    <s v="3564647"/>
    <x v="5"/>
    <x v="22"/>
  </r>
  <r>
    <x v="19"/>
    <s v="Federal Civilian DOJ Printer BPA"/>
    <s v="Department of Justice"/>
    <x v="64"/>
    <n v="8479246"/>
    <s v="15JPSS19F00000505"/>
    <s v="04"/>
    <n v="0"/>
    <n v="596"/>
    <n v="-596"/>
    <e v="#DIV/0!"/>
    <s v="3564647"/>
    <x v="5"/>
    <x v="22"/>
  </r>
  <r>
    <x v="19"/>
    <s v="Federal Civilian EOUSA Server/Desktop/Laptop BPA"/>
    <s v="Department of Justice"/>
    <x v="64"/>
    <n v="8353476"/>
    <s v="15JENR18F00000037"/>
    <s v="04"/>
    <n v="14477.4"/>
    <n v="16959"/>
    <n v="-2481.6000000000004"/>
    <n v="-0.17141199386630199"/>
    <s v="3521896"/>
    <x v="5"/>
    <x v="17"/>
  </r>
  <r>
    <x v="19"/>
    <s v="Federal Civilian EOUSA Server/Desktop/Laptop BPA"/>
    <s v="Department of Justice"/>
    <x v="64"/>
    <n v="8024795"/>
    <s v="15JPSS18FPZM00167"/>
    <s v="04"/>
    <n v="241.29"/>
    <n v="187.53"/>
    <n v="53.759999999999991"/>
    <n v="0.22280243690165358"/>
    <s v="3413445"/>
    <x v="5"/>
    <x v="17"/>
  </r>
  <r>
    <x v="19"/>
    <s v="Federal Civilian EOUSA Server/Desktop/Laptop BPA"/>
    <s v="Department of Justice, EOUSA"/>
    <x v="64"/>
    <n v="8250230"/>
    <s v="15JPSS19F00000330"/>
    <s v="04"/>
    <n v="11595"/>
    <n v="10500"/>
    <n v="1095"/>
    <n v="9.4437257438551095E-2"/>
    <s v="3493633"/>
    <x v="5"/>
    <x v="17"/>
  </r>
  <r>
    <x v="19"/>
    <s v="Federal Civilian EOUSA Server/Desktop/Laptop BPA"/>
    <s v="Department of Justice"/>
    <x v="64"/>
    <n v="8396481"/>
    <s v="15JPSS19F00000330"/>
    <s v="04"/>
    <n v="13527.5"/>
    <n v="12250"/>
    <n v="1277.5"/>
    <n v="9.4437257438551095E-2"/>
    <s v="3538883"/>
    <x v="5"/>
    <x v="17"/>
  </r>
  <r>
    <x v="19"/>
    <s v="Federal Civilian EOUSA Server/Desktop/Laptop BPA"/>
    <s v="Department of Justice"/>
    <x v="64"/>
    <n v="8337683"/>
    <s v="15JPSS19F00000381"/>
    <s v="04"/>
    <n v="0"/>
    <n v="4127.25"/>
    <n v="-4127.25"/>
    <e v="#DIV/0!"/>
    <s v="3516912"/>
    <x v="5"/>
    <x v="17"/>
  </r>
  <r>
    <x v="19"/>
    <s v="Federal Civilian EOUSA Server/Desktop/Laptop BPA"/>
    <s v="Department of Justice"/>
    <x v="64"/>
    <n v="8419141"/>
    <s v="15JPSS19F00000450"/>
    <s v="04"/>
    <n v="0"/>
    <n v="25423.86"/>
    <n v="-25423.86"/>
    <e v="#DIV/0!"/>
    <s v="3549244"/>
    <x v="5"/>
    <x v="17"/>
  </r>
  <r>
    <x v="19"/>
    <s v="Federal Civilian EOUSA Server/Desktop/Laptop BPA"/>
    <s v="Department of Justice"/>
    <x v="64"/>
    <n v="8508042"/>
    <s v="15JPSS19F00000535"/>
    <s v="04"/>
    <n v="983.88"/>
    <n v="4073.62"/>
    <n v="-3089.74"/>
    <n v="-3.1403626458511198"/>
    <s v="3571732"/>
    <x v="5"/>
    <x v="17"/>
  </r>
  <r>
    <x v="19"/>
    <s v="Federal Civilian EOUSA Server/Desktop/Laptop BPA"/>
    <s v="Department of Justice"/>
    <x v="64"/>
    <n v="8114621"/>
    <s v="EOUSA-PANZURA-REPAIR"/>
    <s v="04"/>
    <n v="0"/>
    <n v="9000"/>
    <n v="-9000"/>
    <e v="#DIV/0!"/>
    <s v="3445594"/>
    <x v="5"/>
    <x v="17"/>
  </r>
  <r>
    <x v="19"/>
    <s v="Federal Civilian FBI"/>
    <s v="Iron Bow Technologies"/>
    <x v="64"/>
    <n v="8018504"/>
    <s v="30096170"/>
    <s v="04"/>
    <n v="89802.35"/>
    <n v="75347.58"/>
    <n v="14454.770000000004"/>
    <n v="0.16096204609344858"/>
    <s v="3412208"/>
    <x v="5"/>
    <x v="17"/>
  </r>
  <r>
    <x v="19"/>
    <s v="Federal Civilian FBI"/>
    <s v="Iron Bow Technologies"/>
    <x v="64"/>
    <n v="8018561"/>
    <s v="30096170"/>
    <s v="04"/>
    <n v="82948.210000000006"/>
    <n v="75104.600000000006"/>
    <n v="7843.6100000000006"/>
    <n v="9.4560328667731341E-2"/>
    <s v="3412209"/>
    <x v="5"/>
    <x v="17"/>
  </r>
  <r>
    <x v="19"/>
    <s v="Federal Civilian FBI"/>
    <s v="Federal Bureau of Investigation"/>
    <x v="64"/>
    <n v="8010250"/>
    <s v="15F06718F0002716"/>
    <s v="04"/>
    <n v="208332"/>
    <n v="192180.6"/>
    <n v="16151.399999999994"/>
    <n v="7.7527216174183483E-2"/>
    <s v="3408394"/>
    <x v="5"/>
    <x v="17"/>
  </r>
  <r>
    <x v="20"/>
    <s v="Federal Civilian Team 1 - Cronk"/>
    <s v="U.S. Fish and Wildlife Service"/>
    <x v="66"/>
    <n v="8520253"/>
    <s v="140F0119P0079 P00001"/>
    <s v="04"/>
    <n v="863.5"/>
    <n v="785"/>
    <n v="78.5"/>
    <n v="9.0909090909090912E-2"/>
    <s v="3575167"/>
    <x v="5"/>
    <x v="18"/>
  </r>
  <r>
    <x v="20"/>
    <s v="Federal Civilian Team 1 - Cronk"/>
    <s v="U.S. Fish and Wildlife Service"/>
    <x v="66"/>
    <n v="8520253"/>
    <s v="140F0119P0079 P00001"/>
    <s v="04"/>
    <n v="4936.25"/>
    <n v="4487.5"/>
    <n v="448.75"/>
    <n v="9.0909090909090912E-2"/>
    <s v="3575167"/>
    <x v="5"/>
    <x v="18"/>
  </r>
  <r>
    <x v="20"/>
    <s v="Federal Civilian Team 1 - Cronk"/>
    <s v="Bureau of Land Management"/>
    <x v="66"/>
    <n v="7325027"/>
    <s v="L17PB00659 0001"/>
    <s v="04"/>
    <n v="48440.36"/>
    <n v="43081.3"/>
    <n v="5359.0599999999977"/>
    <n v="0.11063212577280593"/>
    <s v="3180585"/>
    <x v="5"/>
    <x v="22"/>
  </r>
  <r>
    <x v="20"/>
    <s v="Federal Civilian Team 1 - Hantman"/>
    <s v="1901 Group"/>
    <x v="67"/>
    <n v="6909633"/>
    <s v="4335542"/>
    <s v="04"/>
    <n v="4.04"/>
    <n v="3.08"/>
    <n v="0.96"/>
    <n v="0.23762376237623761"/>
    <s v="3043653"/>
    <x v="5"/>
    <x v="16"/>
  </r>
  <r>
    <x v="20"/>
    <s v="Federal Civilian Team 1 - Hantman"/>
    <s v="Unisys Corporation"/>
    <x v="67"/>
    <n v="8302915"/>
    <s v="KAR-000098"/>
    <s v="04"/>
    <n v="99348.479999999996"/>
    <n v="69348.479999999996"/>
    <n v="30000"/>
    <n v="0.30196737786023503"/>
    <s v="3500565"/>
    <x v="5"/>
    <x v="17"/>
  </r>
  <r>
    <x v="20"/>
    <s v="Federal Civilian Team 1 - Hantman"/>
    <s v="Unisys Corporation"/>
    <x v="67"/>
    <n v="8428433"/>
    <s v="KAR-000116"/>
    <s v="04"/>
    <n v="79403.399999999994"/>
    <n v="53076.800000000003"/>
    <n v="26326.599999999991"/>
    <n v="0.33155507194906003"/>
    <s v="3551427"/>
    <x v="5"/>
    <x v="17"/>
  </r>
  <r>
    <x v="20"/>
    <s v="Federal Civilian Team 1 - Hantman"/>
    <s v="ePlus Group Inc."/>
    <x v="67"/>
    <n v="8338478"/>
    <s v="LEG-000053-9"/>
    <s v="04"/>
    <n v="156423.79999999999"/>
    <n v="140000"/>
    <n v="16423.799999999988"/>
    <n v="0.10499553137054585"/>
    <s v="3517447"/>
    <x v="5"/>
    <x v="17"/>
  </r>
  <r>
    <x v="20"/>
    <s v="Federal Civilian Team 1 - Hantman"/>
    <s v="ePlus Group Inc."/>
    <x v="67"/>
    <n v="8134094"/>
    <s v="Overshipment Parts"/>
    <s v="40"/>
    <n v="0"/>
    <n v="4"/>
    <n v="-4"/>
    <e v="#DIV/0!"/>
    <s v="3458440"/>
    <x v="5"/>
    <x v="31"/>
  </r>
  <r>
    <x v="20"/>
    <s v="Federal Civilian Team 1 - Hantman"/>
    <s v="ePlus Group Inc."/>
    <x v="67"/>
    <n v="8134094"/>
    <s v="Overshipment Parts"/>
    <s v="40"/>
    <n v="0"/>
    <n v="0"/>
    <n v="0"/>
    <e v="#DIV/0!"/>
    <s v="3557073"/>
    <x v="5"/>
    <x v="31"/>
  </r>
  <r>
    <x v="20"/>
    <s v="Federal Civilian Team 1 - Hantman"/>
    <s v="ePlus Group Inc."/>
    <x v="67"/>
    <n v="8134094"/>
    <s v="Overshipment Parts"/>
    <s v="40"/>
    <n v="0"/>
    <n v="674"/>
    <n v="-674"/>
    <e v="#DIV/0!"/>
    <s v="3525449"/>
    <x v="5"/>
    <x v="31"/>
  </r>
  <r>
    <x v="20"/>
    <s v="Federal Civilian Team 1 - Hantman"/>
    <s v="ePlus Group Inc."/>
    <x v="67"/>
    <n v="8134094"/>
    <s v="Overshipment Parts"/>
    <s v="40"/>
    <n v="0"/>
    <n v="184"/>
    <n v="-184"/>
    <e v="#DIV/0!"/>
    <s v="3461251"/>
    <x v="5"/>
    <x v="31"/>
  </r>
  <r>
    <x v="20"/>
    <s v="Federal Civilian Team 1 - Hantman"/>
    <s v="ePlus Group Inc."/>
    <x v="67"/>
    <n v="8134094"/>
    <s v="Overshipment Parts"/>
    <s v="40"/>
    <n v="0"/>
    <n v="0"/>
    <n v="0"/>
    <e v="#DIV/0!"/>
    <s v="3458439"/>
    <x v="5"/>
    <x v="31"/>
  </r>
  <r>
    <x v="20"/>
    <s v="Federal Civilian Team 1 - Matter"/>
    <s v="MIT Lincoln Laboratory"/>
    <x v="68"/>
    <n v="7983665"/>
    <s v="7000431095"/>
    <s v="04"/>
    <n v="654"/>
    <n v="600"/>
    <n v="54"/>
    <n v="8.2568807339449546E-2"/>
    <s v="3396743"/>
    <x v="5"/>
    <x v="17"/>
  </r>
  <r>
    <x v="20"/>
    <s v="Federal Civilian Team 1 - Smith"/>
    <s v="U.S. Postal Service"/>
    <x v="69"/>
    <n v="8038860"/>
    <s v="1CDATA-15-B-0015_006"/>
    <s v="04"/>
    <n v="10000"/>
    <n v="10000"/>
    <n v="0"/>
    <n v="0"/>
    <s v="3418953"/>
    <x v="5"/>
    <x v="17"/>
  </r>
  <r>
    <x v="20"/>
    <s v="Federal Civilian Team 1 - Smith"/>
    <s v="U.S. Postal Service"/>
    <x v="69"/>
    <n v="7521071"/>
    <s v="6HQOIG-14-C-0044_004"/>
    <s v="04"/>
    <n v="11519.75"/>
    <n v="11250"/>
    <n v="269.75"/>
    <n v="2.341630677749083E-2"/>
    <s v="3254184"/>
    <x v="5"/>
    <x v="17"/>
  </r>
  <r>
    <x v="20"/>
    <s v="Federal Civilian Team 1 - Vespa"/>
    <s v="Fermi National Accelerator Laboratory"/>
    <x v="70"/>
    <n v="8448819"/>
    <s v="657474"/>
    <s v="04"/>
    <n v="32040.54"/>
    <n v="30808.2"/>
    <n v="1232.3400000000001"/>
    <n v="3.8461898582233638E-2"/>
    <s v="3556563"/>
    <x v="5"/>
    <x v="17"/>
  </r>
  <r>
    <x v="20"/>
    <s v="Federal Civilian Team 1 - Vespa"/>
    <s v="Smithsonian Institute"/>
    <x v="70"/>
    <n v="8486053"/>
    <s v="4998302"/>
    <s v="04"/>
    <n v="2998.95"/>
    <n v="2726.32"/>
    <n v="272.62999999999965"/>
    <n v="9.0908484636289255E-2"/>
    <s v="3565796"/>
    <x v="5"/>
    <x v="17"/>
  </r>
  <r>
    <x v="20"/>
    <s v="Federal Civilian Team 1 - Vespa"/>
    <s v="Affigent (fka TKC Integration Services, LLC)"/>
    <x v="70"/>
    <n v="8431165"/>
    <s v="C-TG001886"/>
    <s v="04"/>
    <n v="88293.18"/>
    <n v="85052.04"/>
    <n v="3241.1399999999994"/>
    <n v="3.6708837534224041E-2"/>
    <s v="3552364"/>
    <x v="5"/>
    <x v="18"/>
  </r>
  <r>
    <x v="20"/>
    <s v="Federal Civilian Team 2 - Heuer"/>
    <s v="U.S. Department of Agriculture"/>
    <x v="63"/>
    <n v="8501703"/>
    <s v="4996508"/>
    <s v="04"/>
    <n v="6315.6"/>
    <n v="5540"/>
    <n v="775.60000000000036"/>
    <n v="0.1228070175438597"/>
    <s v="3569042"/>
    <x v="5"/>
    <x v="18"/>
  </r>
  <r>
    <x v="20"/>
    <s v="Federal Civilian Team 2 - Heuer"/>
    <s v="U.S. Department of Agriculture"/>
    <x v="63"/>
    <n v="8511363"/>
    <s v="5007551"/>
    <s v="04"/>
    <n v="1219.8"/>
    <n v="1070"/>
    <n v="149.79999999999995"/>
    <n v="0.12280701754385961"/>
    <s v="3573296"/>
    <x v="5"/>
    <x v="18"/>
  </r>
  <r>
    <x v="20"/>
    <s v="Federal Civilian Team 2 - Heuer"/>
    <s v="U.S. Department of Agriculture"/>
    <x v="63"/>
    <n v="8008839"/>
    <s v="12314418F0596/P00001"/>
    <s v="04"/>
    <n v="30533.7"/>
    <n v="29250"/>
    <n v="1283.7000000000007"/>
    <n v="4.2042071547175763E-2"/>
    <s v="3407846"/>
    <x v="5"/>
    <x v="17"/>
  </r>
  <r>
    <x v="20"/>
    <s v="Federal Civilian Team 2 - Heuer"/>
    <s v="U.S. Department of Agriculture"/>
    <x v="63"/>
    <n v="8344017"/>
    <s v="12314419F0243"/>
    <s v="04"/>
    <n v="2007.48"/>
    <n v="2000"/>
    <n v="7.4800000000000182"/>
    <n v="3.7260645187000706E-3"/>
    <s v="3518652"/>
    <x v="5"/>
    <x v="17"/>
  </r>
  <r>
    <x v="20"/>
    <s v="Federal Civilian Team 2 - Heuer"/>
    <s v="U.S. Department of Agriculture"/>
    <x v="63"/>
    <n v="8498893"/>
    <s v="A19-004703"/>
    <s v="40"/>
    <n v="896076.94"/>
    <n v="790498.77"/>
    <n v="105578.16999999993"/>
    <n v="0.11782266152279282"/>
    <s v="3568604"/>
    <x v="5"/>
    <x v="19"/>
  </r>
  <r>
    <x v="20"/>
    <s v="Federal Civilian Team 2 - Heuer"/>
    <s v="U.S. Department of Agriculture"/>
    <x v="63"/>
    <n v="8498893"/>
    <s v="A19-004703"/>
    <s v="40"/>
    <n v="1746585.98"/>
    <n v="1334653.92"/>
    <n v="411932.06000000006"/>
    <n v="0.23584986065215069"/>
    <s v="3568602"/>
    <x v="5"/>
    <x v="19"/>
  </r>
  <r>
    <x v="20"/>
    <s v="Federal Civilian Team 2 - Heuer"/>
    <s v="U.S. Department of Agriculture"/>
    <x v="63"/>
    <n v="8498893"/>
    <s v="A19-004703"/>
    <s v="40"/>
    <n v="388161.58"/>
    <n v="216870.42"/>
    <n v="171291.16"/>
    <n v="0.44128829030425937"/>
    <s v="3568607"/>
    <x v="5"/>
    <x v="19"/>
  </r>
  <r>
    <x v="20"/>
    <s v="Federal Civilian Team 2 - Heuer"/>
    <s v="U.S. Department of Agriculture"/>
    <x v="63"/>
    <n v="8498893"/>
    <s v="A19-004703"/>
    <s v="40"/>
    <n v="254292.9"/>
    <n v="173999.88"/>
    <n v="80293.01999999999"/>
    <n v="0.31575014481332347"/>
    <s v="3568603"/>
    <x v="5"/>
    <x v="19"/>
  </r>
  <r>
    <x v="22"/>
    <s v="Federal DoD Health - Martinez"/>
    <s v="US ARMY CORPS OF ENGINEERS"/>
    <x v="45"/>
    <n v="6007750"/>
    <s v="ZWA2"/>
    <s v="04"/>
    <n v="28857.27"/>
    <n v="26675.35"/>
    <n v="2181.9200000000019"/>
    <n v="7.5610755972411875E-2"/>
    <s v="2717219"/>
    <x v="5"/>
    <x v="17"/>
  </r>
  <r>
    <x v="23"/>
    <s v="Federal Intel  - Palliser"/>
    <s v="NGA"/>
    <x v="73"/>
    <n v="8445467"/>
    <s v="HM157519P0058"/>
    <s v="04"/>
    <n v="5300.86"/>
    <n v="5146.46"/>
    <n v="154.39999999999964"/>
    <n v="2.9127349147119456E-2"/>
    <s v="3555840"/>
    <x v="5"/>
    <x v="15"/>
  </r>
  <r>
    <x v="23"/>
    <s v="Federal Intel  - Palliser"/>
    <s v="Abile Group, Inc."/>
    <x v="73"/>
    <n v="8510726"/>
    <s v="P000024795"/>
    <s v="04"/>
    <n v="244513.4"/>
    <n v="216787.36"/>
    <n v="27726.040000000008"/>
    <n v="0.11339272203486601"/>
    <s v="3572361"/>
    <x v="5"/>
    <x v="19"/>
  </r>
  <r>
    <x v="23"/>
    <s v="Federal Intel  - Palliser"/>
    <s v="Abile Group, Inc."/>
    <x v="73"/>
    <n v="8510726"/>
    <s v="P000024795"/>
    <s v="04"/>
    <n v="17045.560000000001"/>
    <n v="14783.82"/>
    <n v="2261.7400000000016"/>
    <n v="0.13268792577069932"/>
    <s v="3572361"/>
    <x v="5"/>
    <x v="19"/>
  </r>
  <r>
    <x v="23"/>
    <s v="Federal Intel - Aerospace"/>
    <s v="The Aerospace Corporation"/>
    <x v="74"/>
    <n v="8421570"/>
    <s v="4500252735"/>
    <s v="04"/>
    <n v="0"/>
    <n v="0"/>
    <n v="0"/>
    <e v="#DIV/0!"/>
    <s v="3549731"/>
    <x v="5"/>
    <x v="17"/>
  </r>
  <r>
    <x v="23"/>
    <s v="Federal Intel - Aerospace"/>
    <s v="The Aerospace Corporation"/>
    <x v="74"/>
    <n v="8421570"/>
    <s v="4500252735"/>
    <s v="04"/>
    <n v="31673.47"/>
    <n v="31673.47"/>
    <n v="0"/>
    <n v="0"/>
    <s v="3549731"/>
    <x v="5"/>
    <x v="19"/>
  </r>
  <r>
    <x v="23"/>
    <s v="Federal Intel - Dinga"/>
    <s v="Arete Associates"/>
    <x v="76"/>
    <n v="8510663"/>
    <s v="IC-211087"/>
    <s v="04"/>
    <n v="43.12"/>
    <n v="43.12"/>
    <n v="0"/>
    <n v="0"/>
    <s v="3573284"/>
    <x v="5"/>
    <x v="18"/>
  </r>
  <r>
    <x v="23"/>
    <s v="Federal Intel - Franko"/>
    <s v="Hewlett Packard Enterprise Company"/>
    <x v="77"/>
    <n v="7792475"/>
    <s v="56611330"/>
    <s v="04"/>
    <n v="2258"/>
    <n v="2052.73"/>
    <n v="205.26999999999998"/>
    <n v="9.0907883082373769E-2"/>
    <s v="3326333"/>
    <x v="5"/>
    <x v="23"/>
  </r>
  <r>
    <x v="23"/>
    <s v="Federal Intel - Franko"/>
    <s v="Hewlett Packard Enterprise Company"/>
    <x v="77"/>
    <n v="8325366"/>
    <s v="HPE874686-V2"/>
    <s v="04"/>
    <n v="108000"/>
    <n v="102000"/>
    <n v="6000"/>
    <n v="5.5555555555555552E-2"/>
    <s v="3510368"/>
    <x v="5"/>
    <x v="32"/>
  </r>
  <r>
    <x v="23"/>
    <s v="Federal Intel - Franko"/>
    <s v="Hewlett Packard Enterprise Company"/>
    <x v="77"/>
    <n v="8391572"/>
    <s v="HPE874686-V2"/>
    <s v="04"/>
    <n v="36000"/>
    <n v="34000"/>
    <n v="2000"/>
    <n v="5.5555555555555552E-2"/>
    <s v="3537861"/>
    <x v="5"/>
    <x v="19"/>
  </r>
  <r>
    <x v="16"/>
    <s v="Federal SOF - King"/>
    <s v="GovSmart, Inc."/>
    <x v="79"/>
    <n v="8412092"/>
    <s v="23537"/>
    <s v="04"/>
    <n v="84989.28"/>
    <n v="77971.820000000007"/>
    <n v="7017.4599999999919"/>
    <n v="8.2568766319705167E-2"/>
    <s v="3549506"/>
    <x v="5"/>
    <x v="19"/>
  </r>
  <r>
    <x v="16"/>
    <s v="Federal SOF - King"/>
    <s v="Blue Tech, Inc."/>
    <x v="79"/>
    <n v="8446916"/>
    <s v="PO0046775"/>
    <s v="04"/>
    <n v="31400.1"/>
    <n v="30769.200000000001"/>
    <n v="630.89999999999782"/>
    <n v="2.0092292699704709E-2"/>
    <s v="3556300"/>
    <x v="5"/>
    <x v="18"/>
  </r>
  <r>
    <x v="16"/>
    <s v="Federal SOF - King"/>
    <s v="Blue Tech, Inc."/>
    <x v="79"/>
    <n v="8446916"/>
    <s v="PO0046775"/>
    <s v="04"/>
    <n v="9970.5"/>
    <n v="9770.1"/>
    <n v="200.39999999999964"/>
    <n v="2.009929291409655E-2"/>
    <s v="3556299"/>
    <x v="5"/>
    <x v="18"/>
  </r>
  <r>
    <x v="16"/>
    <s v="Federal SOF - King"/>
    <s v="Technology Applications Office"/>
    <x v="79"/>
    <n v="7874496"/>
    <s v="W904TE-18-M-1830"/>
    <s v="04"/>
    <n v="64742.67"/>
    <n v="62856.800000000003"/>
    <n v="1885.8699999999953"/>
    <n v="2.9128702909533934E-2"/>
    <s v="3349776"/>
    <x v="5"/>
    <x v="17"/>
  </r>
  <r>
    <x v="16"/>
    <s v="Federal SOF - Mong"/>
    <s v="ADS, Inc."/>
    <x v="80"/>
    <n v="8491314"/>
    <s v="1031709"/>
    <s v="04"/>
    <n v="52858.080000000002"/>
    <n v="40044"/>
    <n v="12814.080000000002"/>
    <n v="0.24242424242424246"/>
    <s v="3566872"/>
    <x v="5"/>
    <x v="19"/>
  </r>
  <r>
    <x v="16"/>
    <s v="Federal SOF - Mong"/>
    <s v="Affigent (fka TKC Integration Services, LLC)"/>
    <x v="80"/>
    <n v="7333008"/>
    <s v="C-SS000821"/>
    <s v="04"/>
    <n v="35120.14"/>
    <n v="28941.200000000001"/>
    <n v="6178.9399999999987"/>
    <n v="0.17593722576276744"/>
    <s v="3183595"/>
    <x v="5"/>
    <x v="17"/>
  </r>
  <r>
    <x v="16"/>
    <s v="Federal SOF - Mong"/>
    <s v="Blue Tech, Inc."/>
    <x v="80"/>
    <n v="7328507"/>
    <s v="PO0032433"/>
    <s v="04"/>
    <n v="6073.2"/>
    <n v="5040"/>
    <n v="1033.1999999999998"/>
    <n v="0.17012448132780081"/>
    <s v="3182110"/>
    <x v="5"/>
    <x v="17"/>
  </r>
  <r>
    <x v="16"/>
    <s v="Federal SOF - Mong"/>
    <s v="Blue Tech, Inc."/>
    <x v="80"/>
    <n v="7938890"/>
    <s v="PO0039370"/>
    <s v="04"/>
    <n v="0"/>
    <n v="0"/>
    <n v="0"/>
    <e v="#DIV/0!"/>
    <s v="3370561"/>
    <x v="5"/>
    <x v="19"/>
  </r>
  <r>
    <x v="16"/>
    <s v="Federal SOF - Mong"/>
    <s v="Blue Tech, Inc."/>
    <x v="80"/>
    <n v="8492219"/>
    <s v="PO0047513"/>
    <s v="04"/>
    <n v="107394.92"/>
    <n v="95764.4"/>
    <n v="11630.520000000004"/>
    <n v="0.10829674252748644"/>
    <s v="3567180"/>
    <x v="5"/>
    <x v="18"/>
  </r>
  <r>
    <x v="16"/>
    <s v="Federal SOF - Mong"/>
    <s v="Blue Tech, Inc."/>
    <x v="80"/>
    <n v="8492219"/>
    <s v="PO0047513"/>
    <s v="04"/>
    <n v="16020.2"/>
    <n v="16020.2"/>
    <n v="0"/>
    <n v="0"/>
    <s v="3567180"/>
    <x v="5"/>
    <x v="19"/>
  </r>
  <r>
    <x v="16"/>
    <s v="Federal SOF - Pollock"/>
    <s v="SRA International"/>
    <x v="81"/>
    <n v="8196134"/>
    <s v="4PX00021JP"/>
    <s v="04"/>
    <n v="30921.22"/>
    <n v="28225.67"/>
    <n v="2695.5500000000029"/>
    <n v="8.7174762185968174E-2"/>
    <s v="3295069"/>
    <x v="5"/>
    <x v="24"/>
  </r>
  <r>
    <x v="16"/>
    <s v="Federal SOF - Pollock"/>
    <s v="SRA International"/>
    <x v="81"/>
    <n v="6715040"/>
    <s v="EX93000255"/>
    <s v="04"/>
    <n v="2095.79"/>
    <n v="2054.6999999999998"/>
    <n v="41.090000000000146"/>
    <n v="1.9605971972382799E-2"/>
    <s v="2984025"/>
    <x v="5"/>
    <x v="33"/>
  </r>
  <r>
    <x v="16"/>
    <s v="Federal SOF - Pollock"/>
    <s v="HQ USAFE"/>
    <x v="81"/>
    <n v="8467857"/>
    <s v="FA560619FA016"/>
    <s v="40"/>
    <n v="176880.56"/>
    <n v="158915.94"/>
    <n v="17964.619999999995"/>
    <n v="0.1015635635708073"/>
    <s v="3560837"/>
    <x v="5"/>
    <x v="18"/>
  </r>
  <r>
    <x v="16"/>
    <s v="Federal SOF - Pollock"/>
    <s v="HQ USAFE"/>
    <x v="81"/>
    <n v="8467857"/>
    <s v="FA560619FA016"/>
    <s v="40"/>
    <n v="898"/>
    <n v="898"/>
    <n v="0"/>
    <n v="0"/>
    <s v="3560841"/>
    <x v="5"/>
    <x v="18"/>
  </r>
  <r>
    <x v="16"/>
    <s v="Federal SOF - Thompson"/>
    <s v="COLSA Corporation"/>
    <x v="82"/>
    <n v="7378030"/>
    <s v="34345"/>
    <s v="04"/>
    <n v="26326.799999999999"/>
    <n v="24750"/>
    <n v="1576.7999999999993"/>
    <n v="5.9893340626281939E-2"/>
    <s v="3199412"/>
    <x v="5"/>
    <x v="17"/>
  </r>
  <r>
    <x v="16"/>
    <s v="Federal SOF - Thompson"/>
    <s v="PEO STRI"/>
    <x v="82"/>
    <n v="7489911"/>
    <s v="79157"/>
    <s v="04"/>
    <n v="7735.47"/>
    <n v="7097.55"/>
    <n v="637.92000000000007"/>
    <n v="8.2466870144929788E-2"/>
    <s v="3246045"/>
    <x v="5"/>
    <x v="17"/>
  </r>
  <r>
    <x v="16"/>
    <s v="Federal SOF - Thompson"/>
    <s v="FCN Inc"/>
    <x v="82"/>
    <n v="6718089"/>
    <s v="32049P"/>
    <s v="04"/>
    <n v="34425"/>
    <n v="33750"/>
    <n v="675"/>
    <n v="1.9607843137254902E-2"/>
    <s v="2985190"/>
    <x v="5"/>
    <x v="17"/>
  </r>
  <r>
    <x v="16"/>
    <s v="Federal SOF - Thompson"/>
    <s v="U.S. SOUTHCOM"/>
    <x v="82"/>
    <n v="7553496"/>
    <s v="C4PS-18039-0484"/>
    <s v="04"/>
    <n v="22317.75"/>
    <n v="21255"/>
    <n v="1062.75"/>
    <n v="4.7619047619047616E-2"/>
    <s v="3264000"/>
    <x v="5"/>
    <x v="19"/>
  </r>
  <r>
    <x v="16"/>
    <s v="Federal SOF - Thompson"/>
    <s v="Blue Tech, Inc."/>
    <x v="82"/>
    <n v="8452206"/>
    <s v="PO0046802"/>
    <s v="04"/>
    <n v="50544"/>
    <n v="49245.36"/>
    <n v="1298.6399999999994"/>
    <n v="2.5693257359924015E-2"/>
    <s v="3557258"/>
    <x v="5"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830FA5-6DEC-4381-9CDA-797782472806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ccount Manager">
  <location ref="A3:H100" firstHeaderRow="1" firstDataRow="2" firstDataCol="1" rowPageCount="1" colPageCount="1"/>
  <pivotFields count="14">
    <pivotField axis="axisPage" showAll="0">
      <items count="25">
        <item x="0"/>
        <item x="17"/>
        <item x="18"/>
        <item x="21"/>
        <item x="1"/>
        <item x="2"/>
        <item x="3"/>
        <item x="22"/>
        <item x="23"/>
        <item x="19"/>
        <item x="7"/>
        <item x="8"/>
        <item x="20"/>
        <item x="16"/>
        <item x="9"/>
        <item x="6"/>
        <item x="10"/>
        <item x="11"/>
        <item x="4"/>
        <item x="5"/>
        <item x="12"/>
        <item x="14"/>
        <item x="13"/>
        <item x="15"/>
        <item t="default"/>
      </items>
    </pivotField>
    <pivotField showAll="0"/>
    <pivotField showAll="0"/>
    <pivotField axis="axisRow" showAll="0">
      <items count="96">
        <item x="45"/>
        <item x="0"/>
        <item x="44"/>
        <item x="50"/>
        <item x="10"/>
        <item x="60"/>
        <item x="49"/>
        <item x="11"/>
        <item x="61"/>
        <item x="94"/>
        <item x="66"/>
        <item x="75"/>
        <item x="43"/>
        <item x="57"/>
        <item x="58"/>
        <item x="83"/>
        <item x="76"/>
        <item x="62"/>
        <item x="15"/>
        <item x="86"/>
        <item x="77"/>
        <item x="8"/>
        <item x="90"/>
        <item x="84"/>
        <item x="42"/>
        <item x="32"/>
        <item x="67"/>
        <item x="51"/>
        <item x="39"/>
        <item x="27"/>
        <item x="28"/>
        <item x="17"/>
        <item x="89"/>
        <item x="40"/>
        <item x="9"/>
        <item x="12"/>
        <item x="18"/>
        <item x="30"/>
        <item x="46"/>
        <item x="7"/>
        <item x="79"/>
        <item x="52"/>
        <item x="2"/>
        <item x="71"/>
        <item x="68"/>
        <item x="53"/>
        <item x="23"/>
        <item x="91"/>
        <item x="80"/>
        <item x="13"/>
        <item x="93"/>
        <item x="41"/>
        <item x="3"/>
        <item x="20"/>
        <item x="31"/>
        <item x="73"/>
        <item x="85"/>
        <item x="4"/>
        <item x="65"/>
        <item x="78"/>
        <item x="5"/>
        <item x="81"/>
        <item x="37"/>
        <item x="54"/>
        <item x="6"/>
        <item x="33"/>
        <item x="87"/>
        <item x="55"/>
        <item x="69"/>
        <item x="16"/>
        <item x="36"/>
        <item x="29"/>
        <item x="92"/>
        <item x="25"/>
        <item x="70"/>
        <item x="47"/>
        <item x="14"/>
        <item x="56"/>
        <item x="21"/>
        <item x="34"/>
        <item x="22"/>
        <item x="64"/>
        <item x="24"/>
        <item x="19"/>
        <item x="74"/>
        <item x="38"/>
        <item x="63"/>
        <item x="82"/>
        <item x="1"/>
        <item x="35"/>
        <item x="59"/>
        <item x="48"/>
        <item x="26"/>
        <item x="72"/>
        <item x="88"/>
        <item t="default"/>
      </items>
    </pivotField>
    <pivotField showAll="0"/>
    <pivotField showAll="0"/>
    <pivotField showAll="0"/>
    <pivotField numFmtId="43" showAll="0"/>
    <pivotField numFmtId="43" showAll="0"/>
    <pivotField dataField="1" numFmtId="43" showAll="0"/>
    <pivotField showAll="0"/>
    <pivotField showAll="0"/>
    <pivotField axis="axisCol" showAll="0">
      <items count="7">
        <item x="3"/>
        <item x="4"/>
        <item x="5"/>
        <item x="0"/>
        <item x="1"/>
        <item x="2"/>
        <item t="default"/>
      </items>
    </pivotField>
    <pivotField showAll="0"/>
  </pivotFields>
  <rowFields count="1">
    <field x="3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1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0" hier="-1"/>
  </pageFields>
  <dataFields count="1">
    <dataField name="Sum of Forecast GP" fld="9" baseField="0" baseItem="0" numFmtId="166"/>
  </dataFields>
  <formats count="28">
    <format dxfId="254">
      <pivotArea type="all" dataOnly="0" outline="0" fieldPosition="0"/>
    </format>
    <format dxfId="253">
      <pivotArea outline="0" collapsedLevelsAreSubtotals="1" fieldPosition="0"/>
    </format>
    <format dxfId="252">
      <pivotArea type="origin" dataOnly="0" labelOnly="1" outline="0" fieldPosition="0"/>
    </format>
    <format dxfId="251">
      <pivotArea field="12" type="button" dataOnly="0" labelOnly="1" outline="0" axis="axisCol" fieldPosition="0"/>
    </format>
    <format dxfId="250">
      <pivotArea type="topRight" dataOnly="0" labelOnly="1" outline="0" fieldPosition="0"/>
    </format>
    <format dxfId="249">
      <pivotArea field="3" type="button" dataOnly="0" labelOnly="1" outline="0" axis="axisRow" fieldPosition="0"/>
    </format>
    <format dxfId="248">
      <pivotArea dataOnly="0" labelOnly="1" fieldPosition="0">
        <references count="1">
          <reference field="3" count="4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</reference>
        </references>
      </pivotArea>
    </format>
    <format dxfId="247">
      <pivotArea dataOnly="0" labelOnly="1" fieldPosition="0">
        <references count="1">
          <reference field="3" count="40"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</reference>
        </references>
      </pivotArea>
    </format>
    <format dxfId="246">
      <pivotArea dataOnly="0" labelOnly="1" grandRow="1" outline="0" fieldPosition="0"/>
    </format>
    <format dxfId="245">
      <pivotArea dataOnly="0" labelOnly="1" fieldPosition="0">
        <references count="1">
          <reference field="12" count="0"/>
        </references>
      </pivotArea>
    </format>
    <format dxfId="244">
      <pivotArea dataOnly="0" labelOnly="1" grandCol="1" outline="0" fieldPosition="0"/>
    </format>
    <format dxfId="243">
      <pivotArea type="all" dataOnly="0" outline="0" fieldPosition="0"/>
    </format>
    <format dxfId="242">
      <pivotArea outline="0" collapsedLevelsAreSubtotals="1" fieldPosition="0"/>
    </format>
    <format dxfId="241">
      <pivotArea type="origin" dataOnly="0" labelOnly="1" outline="0" fieldPosition="0"/>
    </format>
    <format dxfId="240">
      <pivotArea field="12" type="button" dataOnly="0" labelOnly="1" outline="0" axis="axisCol" fieldPosition="0"/>
    </format>
    <format dxfId="239">
      <pivotArea type="topRight" dataOnly="0" labelOnly="1" outline="0" fieldPosition="0"/>
    </format>
    <format dxfId="238">
      <pivotArea field="3" type="button" dataOnly="0" labelOnly="1" outline="0" axis="axisRow" fieldPosition="0"/>
    </format>
    <format dxfId="237">
      <pivotArea dataOnly="0" labelOnly="1" fieldPosition="0">
        <references count="1">
          <reference field="3" count="4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</reference>
        </references>
      </pivotArea>
    </format>
    <format dxfId="236">
      <pivotArea dataOnly="0" labelOnly="1" fieldPosition="0">
        <references count="1">
          <reference field="3" count="40"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</reference>
        </references>
      </pivotArea>
    </format>
    <format dxfId="235">
      <pivotArea dataOnly="0" labelOnly="1" grandRow="1" outline="0" fieldPosition="0"/>
    </format>
    <format dxfId="234">
      <pivotArea dataOnly="0" labelOnly="1" fieldPosition="0">
        <references count="1">
          <reference field="12" count="0"/>
        </references>
      </pivotArea>
    </format>
    <format dxfId="233">
      <pivotArea dataOnly="0" labelOnly="1" grandCol="1" outline="0" fieldPosition="0"/>
    </format>
    <format dxfId="232">
      <pivotArea outline="0" collapsedLevelsAreSubtotals="1" fieldPosition="0"/>
    </format>
    <format dxfId="231">
      <pivotArea dataOnly="0" labelOnly="1" outline="0" fieldPosition="0">
        <references count="1">
          <reference field="0" count="0"/>
        </references>
      </pivotArea>
    </format>
    <format dxfId="230">
      <pivotArea field="12" type="button" dataOnly="0" labelOnly="1" outline="0" axis="axisCol" fieldPosition="0"/>
    </format>
    <format dxfId="229">
      <pivotArea type="topRight" dataOnly="0" labelOnly="1" outline="0" fieldPosition="0"/>
    </format>
    <format dxfId="228">
      <pivotArea dataOnly="0" labelOnly="1" fieldPosition="0">
        <references count="1">
          <reference field="12" count="0"/>
        </references>
      </pivotArea>
    </format>
    <format dxfId="22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6A808-114D-4E6D-BA1F-14D5EDFACB6B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ccount Manager">
  <location ref="A4:U82" firstHeaderRow="1" firstDataRow="2" firstDataCol="1" rowPageCount="2" colPageCount="1"/>
  <pivotFields count="14">
    <pivotField axis="axisPage" showAll="0">
      <items count="25">
        <item x="0"/>
        <item x="17"/>
        <item x="18"/>
        <item x="21"/>
        <item x="1"/>
        <item x="2"/>
        <item x="3"/>
        <item x="22"/>
        <item x="23"/>
        <item x="19"/>
        <item x="7"/>
        <item x="8"/>
        <item x="20"/>
        <item x="16"/>
        <item x="9"/>
        <item x="6"/>
        <item x="10"/>
        <item x="11"/>
        <item x="4"/>
        <item x="5"/>
        <item x="12"/>
        <item x="14"/>
        <item x="13"/>
        <item x="15"/>
        <item t="default"/>
      </items>
    </pivotField>
    <pivotField showAll="0"/>
    <pivotField showAll="0"/>
    <pivotField axis="axisRow" showAll="0">
      <items count="96">
        <item x="45"/>
        <item x="0"/>
        <item x="44"/>
        <item x="50"/>
        <item x="10"/>
        <item x="60"/>
        <item x="49"/>
        <item x="11"/>
        <item x="61"/>
        <item x="94"/>
        <item x="66"/>
        <item x="75"/>
        <item x="43"/>
        <item x="57"/>
        <item x="58"/>
        <item x="83"/>
        <item x="76"/>
        <item x="62"/>
        <item x="15"/>
        <item x="86"/>
        <item x="77"/>
        <item x="8"/>
        <item x="90"/>
        <item x="84"/>
        <item x="42"/>
        <item x="32"/>
        <item x="67"/>
        <item x="51"/>
        <item x="39"/>
        <item x="27"/>
        <item x="28"/>
        <item x="17"/>
        <item x="89"/>
        <item x="40"/>
        <item x="9"/>
        <item x="12"/>
        <item x="18"/>
        <item x="30"/>
        <item x="46"/>
        <item x="7"/>
        <item x="79"/>
        <item x="52"/>
        <item x="2"/>
        <item x="71"/>
        <item x="68"/>
        <item x="53"/>
        <item x="23"/>
        <item x="91"/>
        <item x="80"/>
        <item x="13"/>
        <item x="93"/>
        <item x="41"/>
        <item x="3"/>
        <item x="20"/>
        <item x="31"/>
        <item x="73"/>
        <item x="85"/>
        <item x="4"/>
        <item x="65"/>
        <item x="78"/>
        <item x="5"/>
        <item x="81"/>
        <item x="37"/>
        <item x="54"/>
        <item x="6"/>
        <item x="33"/>
        <item x="87"/>
        <item x="55"/>
        <item x="69"/>
        <item x="16"/>
        <item x="36"/>
        <item x="29"/>
        <item x="92"/>
        <item x="25"/>
        <item x="70"/>
        <item x="47"/>
        <item x="14"/>
        <item x="56"/>
        <item x="21"/>
        <item x="34"/>
        <item x="22"/>
        <item x="64"/>
        <item x="24"/>
        <item x="19"/>
        <item x="74"/>
        <item x="38"/>
        <item x="63"/>
        <item x="82"/>
        <item x="1"/>
        <item x="35"/>
        <item x="59"/>
        <item x="48"/>
        <item x="26"/>
        <item x="72"/>
        <item x="88"/>
        <item t="default"/>
      </items>
    </pivotField>
    <pivotField showAll="0"/>
    <pivotField showAll="0"/>
    <pivotField showAll="0"/>
    <pivotField numFmtId="43" showAll="0"/>
    <pivotField numFmtId="43" showAll="0"/>
    <pivotField dataField="1" numFmtId="43" showAll="0"/>
    <pivotField showAll="0"/>
    <pivotField showAll="0"/>
    <pivotField axis="axisPage" showAll="0">
      <items count="7">
        <item x="5"/>
        <item x="4"/>
        <item x="3"/>
        <item x="0"/>
        <item x="1"/>
        <item x="2"/>
        <item t="default"/>
      </items>
    </pivotField>
    <pivotField axis="axisCol" showAll="0">
      <items count="35">
        <item x="5"/>
        <item x="26"/>
        <item x="30"/>
        <item x="7"/>
        <item x="8"/>
        <item x="27"/>
        <item x="28"/>
        <item x="29"/>
        <item x="14"/>
        <item x="10"/>
        <item x="12"/>
        <item x="9"/>
        <item x="17"/>
        <item x="31"/>
        <item x="6"/>
        <item x="22"/>
        <item x="24"/>
        <item x="16"/>
        <item x="19"/>
        <item x="33"/>
        <item x="18"/>
        <item x="21"/>
        <item x="1"/>
        <item x="0"/>
        <item x="23"/>
        <item x="15"/>
        <item x="13"/>
        <item x="25"/>
        <item x="4"/>
        <item x="11"/>
        <item x="20"/>
        <item x="3"/>
        <item x="32"/>
        <item x="2"/>
        <item t="default"/>
      </items>
    </pivotField>
  </pivotFields>
  <rowFields count="1">
    <field x="3"/>
  </rowFields>
  <rowItems count="77">
    <i>
      <x v="1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5"/>
    </i>
    <i>
      <x v="17"/>
    </i>
    <i>
      <x v="19"/>
    </i>
    <i>
      <x v="20"/>
    </i>
    <i>
      <x v="21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4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2"/>
    </i>
    <i>
      <x v="94"/>
    </i>
    <i t="grand">
      <x/>
    </i>
  </rowItems>
  <colFields count="1">
    <field x="13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4"/>
    </i>
    <i>
      <x v="26"/>
    </i>
    <i>
      <x v="27"/>
    </i>
    <i>
      <x v="28"/>
    </i>
    <i>
      <x v="29"/>
    </i>
    <i>
      <x v="31"/>
    </i>
    <i>
      <x v="33"/>
    </i>
    <i t="grand">
      <x/>
    </i>
  </colItems>
  <pageFields count="2">
    <pageField fld="0" hier="-1"/>
    <pageField fld="12" item="1" hier="-1"/>
  </pageFields>
  <dataFields count="1">
    <dataField name="Sum of GP" fld="9" baseField="0" baseItem="0" numFmtId="166"/>
  </dataFields>
  <formats count="30">
    <format dxfId="226">
      <pivotArea type="all" dataOnly="0" outline="0" fieldPosition="0"/>
    </format>
    <format dxfId="225">
      <pivotArea outline="0" collapsedLevelsAreSubtotals="1" fieldPosition="0"/>
    </format>
    <format dxfId="224">
      <pivotArea type="origin" dataOnly="0" labelOnly="1" outline="0" fieldPosition="0"/>
    </format>
    <format dxfId="223">
      <pivotArea field="13" type="button" dataOnly="0" labelOnly="1" outline="0" axis="axisCol" fieldPosition="0"/>
    </format>
    <format dxfId="222">
      <pivotArea type="topRight" dataOnly="0" labelOnly="1" outline="0" fieldPosition="0"/>
    </format>
    <format dxfId="221">
      <pivotArea field="3" type="button" dataOnly="0" labelOnly="1" outline="0" axis="axisRow" fieldPosition="0"/>
    </format>
    <format dxfId="220">
      <pivotArea dataOnly="0" labelOnly="1" fieldPosition="0">
        <references count="1">
          <reference field="3" count="45">
            <x v="0"/>
            <x v="1"/>
            <x v="2"/>
            <x v="3"/>
            <x v="4"/>
            <x v="8"/>
            <x v="9"/>
            <x v="10"/>
            <x v="11"/>
            <x v="12"/>
            <x v="13"/>
            <x v="15"/>
            <x v="16"/>
            <x v="18"/>
            <x v="19"/>
            <x v="20"/>
            <x v="22"/>
            <x v="23"/>
            <x v="24"/>
            <x v="25"/>
            <x v="26"/>
            <x v="27"/>
            <x v="28"/>
            <x v="29"/>
            <x v="30"/>
            <x v="31"/>
            <x v="33"/>
            <x v="34"/>
            <x v="36"/>
            <x v="37"/>
            <x v="38"/>
            <x v="39"/>
            <x v="40"/>
            <x v="41"/>
            <x v="42"/>
            <x v="43"/>
            <x v="44"/>
            <x v="45"/>
            <x v="47"/>
            <x v="48"/>
            <x v="49"/>
            <x v="50"/>
            <x v="51"/>
            <x v="52"/>
            <x v="53"/>
          </reference>
        </references>
      </pivotArea>
    </format>
    <format dxfId="219">
      <pivotArea dataOnly="0" labelOnly="1" fieldPosition="0">
        <references count="1">
          <reference field="3" count="22">
            <x v="54"/>
            <x v="55"/>
            <x v="56"/>
            <x v="57"/>
            <x v="59"/>
            <x v="60"/>
            <x v="61"/>
            <x v="64"/>
            <x v="65"/>
            <x v="66"/>
            <x v="68"/>
            <x v="69"/>
            <x v="70"/>
            <x v="71"/>
            <x v="72"/>
            <x v="73"/>
            <x v="75"/>
            <x v="76"/>
            <x v="78"/>
            <x v="79"/>
            <x v="80"/>
            <x v="81"/>
          </reference>
        </references>
      </pivotArea>
    </format>
    <format dxfId="218">
      <pivotArea dataOnly="0" labelOnly="1" grandRow="1" outline="0" fieldPosition="0"/>
    </format>
    <format dxfId="217">
      <pivotArea dataOnly="0" labelOnly="1" fieldPosition="0">
        <references count="1">
          <reference field="13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4"/>
          </reference>
        </references>
      </pivotArea>
    </format>
    <format dxfId="216">
      <pivotArea dataOnly="0" labelOnly="1" grandCol="1" outline="0" fieldPosition="0"/>
    </format>
    <format dxfId="215">
      <pivotArea type="all" dataOnly="0" outline="0" fieldPosition="0"/>
    </format>
    <format dxfId="214">
      <pivotArea outline="0" collapsedLevelsAreSubtotals="1" fieldPosition="0"/>
    </format>
    <format dxfId="213">
      <pivotArea type="origin" dataOnly="0" labelOnly="1" outline="0" fieldPosition="0"/>
    </format>
    <format dxfId="212">
      <pivotArea field="13" type="button" dataOnly="0" labelOnly="1" outline="0" axis="axisCol" fieldPosition="0"/>
    </format>
    <format dxfId="211">
      <pivotArea type="topRight" dataOnly="0" labelOnly="1" outline="0" fieldPosition="0"/>
    </format>
    <format dxfId="210">
      <pivotArea field="3" type="button" dataOnly="0" labelOnly="1" outline="0" axis="axisRow" fieldPosition="0"/>
    </format>
    <format dxfId="209">
      <pivotArea dataOnly="0" labelOnly="1" fieldPosition="0">
        <references count="1">
          <reference field="3" count="45">
            <x v="0"/>
            <x v="1"/>
            <x v="2"/>
            <x v="3"/>
            <x v="4"/>
            <x v="8"/>
            <x v="9"/>
            <x v="10"/>
            <x v="11"/>
            <x v="12"/>
            <x v="13"/>
            <x v="15"/>
            <x v="16"/>
            <x v="18"/>
            <x v="19"/>
            <x v="20"/>
            <x v="22"/>
            <x v="23"/>
            <x v="24"/>
            <x v="25"/>
            <x v="26"/>
            <x v="27"/>
            <x v="28"/>
            <x v="29"/>
            <x v="30"/>
            <x v="31"/>
            <x v="33"/>
            <x v="34"/>
            <x v="36"/>
            <x v="37"/>
            <x v="38"/>
            <x v="39"/>
            <x v="40"/>
            <x v="41"/>
            <x v="42"/>
            <x v="43"/>
            <x v="44"/>
            <x v="45"/>
            <x v="47"/>
            <x v="48"/>
            <x v="49"/>
            <x v="50"/>
            <x v="51"/>
            <x v="52"/>
            <x v="53"/>
          </reference>
        </references>
      </pivotArea>
    </format>
    <format dxfId="208">
      <pivotArea dataOnly="0" labelOnly="1" fieldPosition="0">
        <references count="1">
          <reference field="3" count="22">
            <x v="54"/>
            <x v="55"/>
            <x v="56"/>
            <x v="57"/>
            <x v="59"/>
            <x v="60"/>
            <x v="61"/>
            <x v="64"/>
            <x v="65"/>
            <x v="66"/>
            <x v="68"/>
            <x v="69"/>
            <x v="70"/>
            <x v="71"/>
            <x v="72"/>
            <x v="73"/>
            <x v="75"/>
            <x v="76"/>
            <x v="78"/>
            <x v="79"/>
            <x v="80"/>
            <x v="81"/>
          </reference>
        </references>
      </pivotArea>
    </format>
    <format dxfId="207">
      <pivotArea dataOnly="0" labelOnly="1" grandRow="1" outline="0" fieldPosition="0"/>
    </format>
    <format dxfId="206">
      <pivotArea dataOnly="0" labelOnly="1" fieldPosition="0">
        <references count="1">
          <reference field="13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4"/>
          </reference>
        </references>
      </pivotArea>
    </format>
    <format dxfId="205">
      <pivotArea dataOnly="0" labelOnly="1" grandCol="1" outline="0" fieldPosition="0"/>
    </format>
    <format dxfId="204">
      <pivotArea outline="0" collapsedLevelsAreSubtotals="1" fieldPosition="0"/>
    </format>
    <format dxfId="203">
      <pivotArea field="13" type="button" dataOnly="0" labelOnly="1" outline="0" axis="axisCol" fieldPosition="0"/>
    </format>
    <format dxfId="202">
      <pivotArea dataOnly="0" labelOnly="1" fieldPosition="0">
        <references count="1">
          <reference field="13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4"/>
          </reference>
        </references>
      </pivotArea>
    </format>
    <format dxfId="201">
      <pivotArea outline="0" collapsedLevelsAreSubtotals="1" fieldPosition="0">
        <references count="1">
          <reference field="13" count="12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4"/>
          </reference>
        </references>
      </pivotArea>
    </format>
    <format dxfId="200">
      <pivotArea grandCol="1" outline="0" collapsedLevelsAreSubtotals="1" fieldPosition="0"/>
    </format>
    <format dxfId="199">
      <pivotArea type="topRight" dataOnly="0" labelOnly="1" outline="0" fieldPosition="0"/>
    </format>
    <format dxfId="198">
      <pivotArea dataOnly="0" labelOnly="1" fieldPosition="0">
        <references count="1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4"/>
          </reference>
        </references>
      </pivotArea>
    </format>
    <format dxfId="19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B61F0-FD59-4F88-BC83-45BD0F9D4BEC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ccount Manager">
  <location ref="A4:O61" firstHeaderRow="1" firstDataRow="2" firstDataCol="1" rowPageCount="2" colPageCount="1"/>
  <pivotFields count="14">
    <pivotField axis="axisPage" showAll="0">
      <items count="25">
        <item x="0"/>
        <item x="17"/>
        <item x="18"/>
        <item x="21"/>
        <item x="1"/>
        <item x="2"/>
        <item x="3"/>
        <item x="22"/>
        <item x="23"/>
        <item x="19"/>
        <item x="7"/>
        <item x="8"/>
        <item x="20"/>
        <item x="16"/>
        <item x="9"/>
        <item x="6"/>
        <item x="10"/>
        <item x="11"/>
        <item x="4"/>
        <item x="5"/>
        <item x="12"/>
        <item x="14"/>
        <item x="13"/>
        <item x="15"/>
        <item t="default"/>
      </items>
    </pivotField>
    <pivotField showAll="0"/>
    <pivotField showAll="0"/>
    <pivotField axis="axisRow" showAll="0">
      <items count="96">
        <item x="45"/>
        <item x="0"/>
        <item x="44"/>
        <item x="50"/>
        <item x="10"/>
        <item x="60"/>
        <item x="49"/>
        <item x="11"/>
        <item x="61"/>
        <item x="94"/>
        <item x="66"/>
        <item x="75"/>
        <item x="43"/>
        <item x="57"/>
        <item x="58"/>
        <item x="83"/>
        <item x="76"/>
        <item x="62"/>
        <item x="15"/>
        <item x="86"/>
        <item x="77"/>
        <item x="8"/>
        <item x="90"/>
        <item x="84"/>
        <item x="42"/>
        <item x="32"/>
        <item x="67"/>
        <item x="51"/>
        <item x="39"/>
        <item x="27"/>
        <item x="28"/>
        <item x="17"/>
        <item x="89"/>
        <item x="40"/>
        <item x="9"/>
        <item x="12"/>
        <item x="18"/>
        <item x="30"/>
        <item x="46"/>
        <item x="7"/>
        <item x="79"/>
        <item x="52"/>
        <item x="2"/>
        <item x="71"/>
        <item x="68"/>
        <item x="53"/>
        <item x="23"/>
        <item x="91"/>
        <item x="80"/>
        <item x="13"/>
        <item x="93"/>
        <item x="41"/>
        <item x="3"/>
        <item x="20"/>
        <item x="31"/>
        <item x="73"/>
        <item x="85"/>
        <item x="4"/>
        <item x="65"/>
        <item x="78"/>
        <item x="5"/>
        <item x="81"/>
        <item x="37"/>
        <item x="54"/>
        <item x="6"/>
        <item x="33"/>
        <item x="87"/>
        <item x="55"/>
        <item x="69"/>
        <item x="16"/>
        <item x="36"/>
        <item x="29"/>
        <item x="92"/>
        <item x="25"/>
        <item x="70"/>
        <item x="47"/>
        <item x="14"/>
        <item x="56"/>
        <item x="21"/>
        <item x="34"/>
        <item x="22"/>
        <item x="64"/>
        <item x="24"/>
        <item x="19"/>
        <item x="74"/>
        <item x="38"/>
        <item x="63"/>
        <item x="82"/>
        <item x="1"/>
        <item x="35"/>
        <item x="59"/>
        <item x="48"/>
        <item x="26"/>
        <item x="72"/>
        <item x="88"/>
        <item t="default"/>
      </items>
    </pivotField>
    <pivotField showAll="0"/>
    <pivotField showAll="0"/>
    <pivotField showAll="0"/>
    <pivotField numFmtId="43" showAll="0"/>
    <pivotField numFmtId="43" showAll="0"/>
    <pivotField dataField="1" numFmtId="43" showAll="0"/>
    <pivotField showAll="0"/>
    <pivotField showAll="0"/>
    <pivotField axis="axisPage" showAll="0">
      <items count="7">
        <item x="5"/>
        <item x="4"/>
        <item x="3"/>
        <item x="0"/>
        <item x="1"/>
        <item x="2"/>
        <item t="default"/>
      </items>
    </pivotField>
    <pivotField axis="axisCol" showAll="0">
      <items count="35">
        <item x="5"/>
        <item x="29"/>
        <item x="9"/>
        <item x="18"/>
        <item x="19"/>
        <item x="16"/>
        <item x="17"/>
        <item x="22"/>
        <item x="24"/>
        <item x="21"/>
        <item x="33"/>
        <item x="31"/>
        <item x="30"/>
        <item x="26"/>
        <item x="6"/>
        <item x="28"/>
        <item x="27"/>
        <item x="7"/>
        <item x="8"/>
        <item x="12"/>
        <item x="10"/>
        <item x="14"/>
        <item x="1"/>
        <item x="0"/>
        <item x="23"/>
        <item x="15"/>
        <item x="13"/>
        <item x="25"/>
        <item x="4"/>
        <item x="11"/>
        <item x="20"/>
        <item x="3"/>
        <item x="32"/>
        <item x="2"/>
        <item t="default"/>
      </items>
    </pivotField>
  </pivotFields>
  <rowFields count="1">
    <field x="3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3"/>
    </i>
    <i>
      <x v="14"/>
    </i>
    <i>
      <x v="16"/>
    </i>
    <i>
      <x v="17"/>
    </i>
    <i>
      <x v="20"/>
    </i>
    <i>
      <x v="25"/>
    </i>
    <i>
      <x v="26"/>
    </i>
    <i>
      <x v="27"/>
    </i>
    <i>
      <x v="30"/>
    </i>
    <i>
      <x v="31"/>
    </i>
    <i>
      <x v="36"/>
    </i>
    <i>
      <x v="37"/>
    </i>
    <i>
      <x v="38"/>
    </i>
    <i>
      <x v="40"/>
    </i>
    <i>
      <x v="41"/>
    </i>
    <i>
      <x v="42"/>
    </i>
    <i>
      <x v="44"/>
    </i>
    <i>
      <x v="45"/>
    </i>
    <i>
      <x v="48"/>
    </i>
    <i>
      <x v="49"/>
    </i>
    <i>
      <x v="51"/>
    </i>
    <i>
      <x v="52"/>
    </i>
    <i>
      <x v="53"/>
    </i>
    <i>
      <x v="54"/>
    </i>
    <i>
      <x v="55"/>
    </i>
    <i>
      <x v="57"/>
    </i>
    <i>
      <x v="60"/>
    </i>
    <i>
      <x v="61"/>
    </i>
    <i>
      <x v="63"/>
    </i>
    <i>
      <x v="64"/>
    </i>
    <i>
      <x v="65"/>
    </i>
    <i>
      <x v="68"/>
    </i>
    <i>
      <x v="69"/>
    </i>
    <i>
      <x v="70"/>
    </i>
    <i>
      <x v="71"/>
    </i>
    <i>
      <x v="74"/>
    </i>
    <i>
      <x v="76"/>
    </i>
    <i>
      <x v="79"/>
    </i>
    <i>
      <x v="81"/>
    </i>
    <i>
      <x v="82"/>
    </i>
    <i>
      <x v="83"/>
    </i>
    <i>
      <x v="84"/>
    </i>
    <i>
      <x v="86"/>
    </i>
    <i>
      <x v="87"/>
    </i>
    <i>
      <x v="89"/>
    </i>
    <i t="grand">
      <x/>
    </i>
  </rowItems>
  <colFields count="1">
    <field x="13"/>
  </colFields>
  <colItems count="14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24"/>
    </i>
    <i>
      <x v="25"/>
    </i>
    <i>
      <x v="30"/>
    </i>
    <i>
      <x v="32"/>
    </i>
    <i t="grand">
      <x/>
    </i>
  </colItems>
  <pageFields count="2">
    <pageField fld="0" hier="-1"/>
    <pageField fld="12" item="0" hier="-1"/>
  </pageFields>
  <dataFields count="1">
    <dataField name="Sum of GP" fld="9" baseField="0" baseItem="0" numFmtId="166"/>
  </dataFields>
  <formats count="27">
    <format dxfId="196">
      <pivotArea type="all" dataOnly="0" outline="0" fieldPosition="0"/>
    </format>
    <format dxfId="195">
      <pivotArea outline="0" collapsedLevelsAreSubtotals="1" fieldPosition="0"/>
    </format>
    <format dxfId="194">
      <pivotArea type="origin" dataOnly="0" labelOnly="1" outline="0" fieldPosition="0"/>
    </format>
    <format dxfId="193">
      <pivotArea field="13" type="button" dataOnly="0" labelOnly="1" outline="0" axis="axisCol" fieldPosition="0"/>
    </format>
    <format dxfId="192">
      <pivotArea type="topRight" dataOnly="0" labelOnly="1" outline="0" fieldPosition="0"/>
    </format>
    <format dxfId="191">
      <pivotArea field="3" type="button" dataOnly="0" labelOnly="1" outline="0" axis="axisRow" fieldPosition="0"/>
    </format>
    <format dxfId="190">
      <pivotArea dataOnly="0" labelOnly="1" fieldPosition="0">
        <references count="1">
          <reference field="3" count="4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</reference>
        </references>
      </pivotArea>
    </format>
    <format dxfId="189">
      <pivotArea dataOnly="0" labelOnly="1" fieldPosition="0">
        <references count="1">
          <reference field="3" count="40"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</reference>
        </references>
      </pivotArea>
    </format>
    <format dxfId="188">
      <pivotArea dataOnly="0" labelOnly="1" grandRow="1" outline="0" fieldPosition="0"/>
    </format>
    <format dxfId="187">
      <pivotArea dataOnly="0" labelOnly="1" fieldPosition="0">
        <references count="1">
          <reference field="13" count="0"/>
        </references>
      </pivotArea>
    </format>
    <format dxfId="186">
      <pivotArea dataOnly="0" labelOnly="1" grandCol="1" outline="0" fieldPosition="0"/>
    </format>
    <format dxfId="185">
      <pivotArea type="all" dataOnly="0" outline="0" fieldPosition="0"/>
    </format>
    <format dxfId="184">
      <pivotArea outline="0" collapsedLevelsAreSubtotals="1" fieldPosition="0"/>
    </format>
    <format dxfId="183">
      <pivotArea type="origin" dataOnly="0" labelOnly="1" outline="0" fieldPosition="0"/>
    </format>
    <format dxfId="182">
      <pivotArea field="13" type="button" dataOnly="0" labelOnly="1" outline="0" axis="axisCol" fieldPosition="0"/>
    </format>
    <format dxfId="181">
      <pivotArea type="topRight" dataOnly="0" labelOnly="1" outline="0" fieldPosition="0"/>
    </format>
    <format dxfId="180">
      <pivotArea field="3" type="button" dataOnly="0" labelOnly="1" outline="0" axis="axisRow" fieldPosition="0"/>
    </format>
    <format dxfId="179">
      <pivotArea dataOnly="0" labelOnly="1" fieldPosition="0">
        <references count="1">
          <reference field="3" count="4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</reference>
        </references>
      </pivotArea>
    </format>
    <format dxfId="178">
      <pivotArea dataOnly="0" labelOnly="1" fieldPosition="0">
        <references count="1">
          <reference field="3" count="40"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</reference>
        </references>
      </pivotArea>
    </format>
    <format dxfId="177">
      <pivotArea dataOnly="0" labelOnly="1" grandRow="1" outline="0" fieldPosition="0"/>
    </format>
    <format dxfId="176">
      <pivotArea dataOnly="0" labelOnly="1" fieldPosition="0">
        <references count="1">
          <reference field="13" count="0"/>
        </references>
      </pivotArea>
    </format>
    <format dxfId="175">
      <pivotArea dataOnly="0" labelOnly="1" grandCol="1" outline="0" fieldPosition="0"/>
    </format>
    <format dxfId="174">
      <pivotArea outline="0" collapsedLevelsAreSubtotals="1" fieldPosition="0"/>
    </format>
    <format dxfId="173">
      <pivotArea field="13" type="button" dataOnly="0" labelOnly="1" outline="0" axis="axisCol" fieldPosition="0"/>
    </format>
    <format dxfId="172">
      <pivotArea type="topRight" dataOnly="0" labelOnly="1" outline="0" fieldPosition="0"/>
    </format>
    <format dxfId="171">
      <pivotArea dataOnly="0" labelOnly="1" fieldPosition="0">
        <references count="1">
          <reference field="13" count="9"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7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1"/>
  <sheetViews>
    <sheetView tabSelected="1" workbookViewId="0"/>
  </sheetViews>
  <sheetFormatPr defaultRowHeight="12.75" x14ac:dyDescent="0.2"/>
  <cols>
    <col min="1" max="1" width="27.5703125" style="116" bestFit="1" customWidth="1"/>
    <col min="2" max="2" width="16.28515625" style="117" bestFit="1" customWidth="1"/>
    <col min="3" max="3" width="8.5703125" style="117" bestFit="1" customWidth="1"/>
    <col min="4" max="7" width="10" style="117" bestFit="1" customWidth="1"/>
    <col min="8" max="8" width="11.42578125" style="117" bestFit="1" customWidth="1"/>
    <col min="9" max="9" width="10" style="116" bestFit="1" customWidth="1"/>
    <col min="10" max="10" width="11.42578125" style="116" bestFit="1" customWidth="1"/>
    <col min="11" max="16384" width="9.140625" style="116"/>
  </cols>
  <sheetData>
    <row r="1" spans="1:10" x14ac:dyDescent="0.2">
      <c r="A1" s="119" t="s">
        <v>5900</v>
      </c>
      <c r="B1" s="122" t="s">
        <v>5909</v>
      </c>
    </row>
    <row r="3" spans="1:10" ht="15" x14ac:dyDescent="0.25">
      <c r="A3" s="119" t="s">
        <v>5913</v>
      </c>
      <c r="B3" s="123" t="s">
        <v>5910</v>
      </c>
      <c r="C3" s="122"/>
      <c r="D3" s="122"/>
      <c r="E3" s="122"/>
      <c r="F3" s="122"/>
      <c r="G3" s="122"/>
      <c r="H3" s="122"/>
      <c r="I3"/>
      <c r="J3"/>
    </row>
    <row r="4" spans="1:10" ht="15" x14ac:dyDescent="0.25">
      <c r="A4" s="119" t="s">
        <v>5912</v>
      </c>
      <c r="B4" s="122" t="s">
        <v>2097</v>
      </c>
      <c r="C4" s="122" t="s">
        <v>5907</v>
      </c>
      <c r="D4" s="122" t="s">
        <v>5906</v>
      </c>
      <c r="E4" s="122" t="s">
        <v>5920</v>
      </c>
      <c r="F4" s="122" t="s">
        <v>5922</v>
      </c>
      <c r="G4" s="122" t="s">
        <v>7359</v>
      </c>
      <c r="H4" s="122" t="s">
        <v>1330</v>
      </c>
      <c r="I4"/>
      <c r="J4"/>
    </row>
    <row r="5" spans="1:10" ht="15" x14ac:dyDescent="0.25">
      <c r="A5" s="121" t="s">
        <v>55</v>
      </c>
      <c r="B5" s="122">
        <v>256.96999999999935</v>
      </c>
      <c r="C5" s="122"/>
      <c r="D5" s="122">
        <v>2181.9200000000019</v>
      </c>
      <c r="E5" s="122"/>
      <c r="F5" s="122">
        <v>562.5</v>
      </c>
      <c r="G5" s="122"/>
      <c r="H5" s="122">
        <v>3001.3900000000012</v>
      </c>
      <c r="I5"/>
      <c r="J5"/>
    </row>
    <row r="6" spans="1:10" ht="15" x14ac:dyDescent="0.25">
      <c r="A6" s="121" t="s">
        <v>2905</v>
      </c>
      <c r="B6" s="122">
        <v>1712.4000000000005</v>
      </c>
      <c r="C6" s="122">
        <v>491960.10999999987</v>
      </c>
      <c r="D6" s="122">
        <v>19029.959999999995</v>
      </c>
      <c r="E6" s="122">
        <v>14626.880000000001</v>
      </c>
      <c r="F6" s="122">
        <v>214737.14</v>
      </c>
      <c r="G6" s="122">
        <v>884442.82000000007</v>
      </c>
      <c r="H6" s="122">
        <v>1626509.31</v>
      </c>
      <c r="I6"/>
      <c r="J6"/>
    </row>
    <row r="7" spans="1:10" ht="15" x14ac:dyDescent="0.25">
      <c r="A7" s="121" t="s">
        <v>3242</v>
      </c>
      <c r="B7" s="122">
        <v>-1768.8100000000009</v>
      </c>
      <c r="C7" s="122"/>
      <c r="D7" s="122">
        <v>10.309999999999988</v>
      </c>
      <c r="E7" s="122"/>
      <c r="F7" s="122"/>
      <c r="G7" s="122"/>
      <c r="H7" s="122">
        <v>-1758.5000000000009</v>
      </c>
      <c r="I7"/>
      <c r="J7"/>
    </row>
    <row r="8" spans="1:10" ht="15" x14ac:dyDescent="0.25">
      <c r="A8" s="121" t="s">
        <v>46</v>
      </c>
      <c r="B8" s="122">
        <v>-2405.8699999999994</v>
      </c>
      <c r="C8" s="122">
        <v>0</v>
      </c>
      <c r="D8" s="122">
        <v>2411.8000000000029</v>
      </c>
      <c r="E8" s="122">
        <v>105266.37999999998</v>
      </c>
      <c r="F8" s="122">
        <v>708218.47999999963</v>
      </c>
      <c r="G8" s="122">
        <v>23447.670000000002</v>
      </c>
      <c r="H8" s="122">
        <v>836938.45999999961</v>
      </c>
      <c r="I8"/>
      <c r="J8"/>
    </row>
    <row r="9" spans="1:10" ht="15" x14ac:dyDescent="0.25">
      <c r="A9" s="121" t="s">
        <v>3235</v>
      </c>
      <c r="B9" s="122">
        <v>16198.340000000004</v>
      </c>
      <c r="C9" s="122">
        <v>3593.4799999999996</v>
      </c>
      <c r="D9" s="122">
        <v>0</v>
      </c>
      <c r="E9" s="122">
        <v>160372.14000000004</v>
      </c>
      <c r="F9" s="122">
        <v>3511.8099999999995</v>
      </c>
      <c r="G9" s="122">
        <v>0</v>
      </c>
      <c r="H9" s="122">
        <v>183675.77000000005</v>
      </c>
      <c r="I9"/>
      <c r="J9"/>
    </row>
    <row r="10" spans="1:10" ht="15" x14ac:dyDescent="0.25">
      <c r="A10" s="121" t="s">
        <v>369</v>
      </c>
      <c r="B10" s="122"/>
      <c r="C10" s="122">
        <v>35929.289999999994</v>
      </c>
      <c r="D10" s="122">
        <v>39969.33</v>
      </c>
      <c r="E10" s="122">
        <v>8943.5</v>
      </c>
      <c r="F10" s="122">
        <v>119.48000000000002</v>
      </c>
      <c r="G10" s="122">
        <v>1503.5999999999995</v>
      </c>
      <c r="H10" s="122">
        <v>86465.2</v>
      </c>
      <c r="I10"/>
      <c r="J10"/>
    </row>
    <row r="11" spans="1:10" ht="15" x14ac:dyDescent="0.25">
      <c r="A11" s="121" t="s">
        <v>3140</v>
      </c>
      <c r="B11" s="122"/>
      <c r="C11" s="122"/>
      <c r="D11" s="122">
        <v>0</v>
      </c>
      <c r="E11" s="122"/>
      <c r="F11" s="122"/>
      <c r="G11" s="122"/>
      <c r="H11" s="122">
        <v>0</v>
      </c>
      <c r="I11"/>
      <c r="J11"/>
    </row>
    <row r="12" spans="1:10" ht="15" x14ac:dyDescent="0.25">
      <c r="A12" s="121" t="s">
        <v>3252</v>
      </c>
      <c r="B12" s="122"/>
      <c r="C12" s="122"/>
      <c r="D12" s="122">
        <v>6070.6999999999971</v>
      </c>
      <c r="E12" s="122">
        <v>6962.3899999999931</v>
      </c>
      <c r="F12" s="122">
        <v>3763.4099999999967</v>
      </c>
      <c r="G12" s="122"/>
      <c r="H12" s="122">
        <v>16796.499999999985</v>
      </c>
      <c r="I12"/>
      <c r="J12"/>
    </row>
    <row r="13" spans="1:10" ht="15" x14ac:dyDescent="0.25">
      <c r="A13" s="121" t="s">
        <v>397</v>
      </c>
      <c r="B13" s="122"/>
      <c r="C13" s="122">
        <v>20483.179999999997</v>
      </c>
      <c r="D13" s="122">
        <v>181.82999999999947</v>
      </c>
      <c r="E13" s="122">
        <v>79502.789999999979</v>
      </c>
      <c r="F13" s="122">
        <v>6460.2799999999916</v>
      </c>
      <c r="G13" s="122">
        <v>84.5</v>
      </c>
      <c r="H13" s="122">
        <v>106712.57999999996</v>
      </c>
      <c r="I13"/>
      <c r="J13"/>
    </row>
    <row r="14" spans="1:10" ht="15" x14ac:dyDescent="0.25">
      <c r="A14" s="121" t="s">
        <v>2702</v>
      </c>
      <c r="B14" s="122"/>
      <c r="C14" s="122">
        <v>0</v>
      </c>
      <c r="D14" s="122"/>
      <c r="E14" s="122"/>
      <c r="F14" s="122"/>
      <c r="G14" s="122"/>
      <c r="H14" s="122">
        <v>0</v>
      </c>
      <c r="I14"/>
      <c r="J14"/>
    </row>
    <row r="15" spans="1:10" ht="15" x14ac:dyDescent="0.25">
      <c r="A15" s="121" t="s">
        <v>1669</v>
      </c>
      <c r="B15" s="122"/>
      <c r="C15" s="122">
        <v>1937.0899999999992</v>
      </c>
      <c r="D15" s="122">
        <v>5886.3099999999977</v>
      </c>
      <c r="E15" s="122">
        <v>239.25</v>
      </c>
      <c r="F15" s="122">
        <v>5582.6099999999988</v>
      </c>
      <c r="G15" s="122">
        <v>2166.6099999999997</v>
      </c>
      <c r="H15" s="122">
        <v>15811.869999999995</v>
      </c>
      <c r="I15"/>
      <c r="J15"/>
    </row>
    <row r="16" spans="1:10" ht="15" x14ac:dyDescent="0.25">
      <c r="A16" s="121" t="s">
        <v>940</v>
      </c>
      <c r="B16" s="122">
        <v>361.2199999999998</v>
      </c>
      <c r="C16" s="122">
        <v>-30441.65</v>
      </c>
      <c r="D16" s="122"/>
      <c r="E16" s="122">
        <v>759.48</v>
      </c>
      <c r="F16" s="122">
        <v>16667.100000000006</v>
      </c>
      <c r="G16" s="122"/>
      <c r="H16" s="122">
        <v>-12653.849999999995</v>
      </c>
      <c r="I16"/>
      <c r="J16"/>
    </row>
    <row r="17" spans="1:10" ht="15" x14ac:dyDescent="0.25">
      <c r="A17" s="121" t="s">
        <v>5428</v>
      </c>
      <c r="B17" s="122"/>
      <c r="C17" s="122">
        <v>609</v>
      </c>
      <c r="D17" s="122"/>
      <c r="E17" s="122"/>
      <c r="F17" s="122"/>
      <c r="G17" s="122"/>
      <c r="H17" s="122">
        <v>609</v>
      </c>
      <c r="I17"/>
      <c r="J17"/>
    </row>
    <row r="18" spans="1:10" ht="15" x14ac:dyDescent="0.25">
      <c r="A18" s="121" t="s">
        <v>300</v>
      </c>
      <c r="B18" s="122">
        <v>-1.42</v>
      </c>
      <c r="C18" s="122">
        <v>1729.1900000000005</v>
      </c>
      <c r="D18" s="122">
        <v>1121.0600000000013</v>
      </c>
      <c r="E18" s="122">
        <v>79992.850000000006</v>
      </c>
      <c r="F18" s="122">
        <v>19368.940000000002</v>
      </c>
      <c r="G18" s="122">
        <v>10883.920000000002</v>
      </c>
      <c r="H18" s="122">
        <v>113094.54000000001</v>
      </c>
      <c r="I18"/>
      <c r="J18"/>
    </row>
    <row r="19" spans="1:10" ht="15" x14ac:dyDescent="0.25">
      <c r="A19" s="121" t="s">
        <v>324</v>
      </c>
      <c r="B19" s="122"/>
      <c r="C19" s="122"/>
      <c r="D19" s="122">
        <v>4954.8099999999995</v>
      </c>
      <c r="E19" s="122">
        <v>929.46999999999991</v>
      </c>
      <c r="F19" s="122">
        <v>8353.64</v>
      </c>
      <c r="G19" s="122">
        <v>1732.9799999999996</v>
      </c>
      <c r="H19" s="122">
        <v>15970.899999999998</v>
      </c>
      <c r="I19"/>
      <c r="J19"/>
    </row>
    <row r="20" spans="1:10" ht="15" x14ac:dyDescent="0.25">
      <c r="A20" s="121" t="s">
        <v>1309</v>
      </c>
      <c r="B20" s="122"/>
      <c r="C20" s="122">
        <v>7511.510000000002</v>
      </c>
      <c r="D20" s="122"/>
      <c r="E20" s="122">
        <v>-293.21999999999997</v>
      </c>
      <c r="F20" s="122">
        <v>7955.8800000000083</v>
      </c>
      <c r="G20" s="122"/>
      <c r="H20" s="122">
        <v>15174.170000000009</v>
      </c>
      <c r="I20"/>
      <c r="J20"/>
    </row>
    <row r="21" spans="1:10" ht="15" x14ac:dyDescent="0.25">
      <c r="A21" s="121" t="s">
        <v>1863</v>
      </c>
      <c r="B21" s="122"/>
      <c r="C21" s="122"/>
      <c r="D21" s="122">
        <v>0</v>
      </c>
      <c r="E21" s="122">
        <v>7192.8299999999981</v>
      </c>
      <c r="F21" s="122">
        <v>22864.19</v>
      </c>
      <c r="G21" s="122">
        <v>72767.610000000015</v>
      </c>
      <c r="H21" s="122">
        <v>102824.63</v>
      </c>
      <c r="I21"/>
      <c r="J21"/>
    </row>
    <row r="22" spans="1:10" ht="15" x14ac:dyDescent="0.25">
      <c r="A22" s="121" t="s">
        <v>1530</v>
      </c>
      <c r="B22" s="122">
        <v>14939.899999999994</v>
      </c>
      <c r="C22" s="122">
        <v>6963.1999999999971</v>
      </c>
      <c r="D22" s="122">
        <v>-23826</v>
      </c>
      <c r="E22" s="122">
        <v>79025.640000000101</v>
      </c>
      <c r="F22" s="122">
        <v>135941.30999999994</v>
      </c>
      <c r="G22" s="122">
        <v>296094.48000000021</v>
      </c>
      <c r="H22" s="122">
        <v>509138.53000000026</v>
      </c>
      <c r="I22"/>
      <c r="J22"/>
    </row>
    <row r="23" spans="1:10" ht="15" x14ac:dyDescent="0.25">
      <c r="A23" s="121" t="s">
        <v>3399</v>
      </c>
      <c r="B23" s="122">
        <v>61304.850000000006</v>
      </c>
      <c r="C23" s="122"/>
      <c r="D23" s="122"/>
      <c r="E23" s="122">
        <v>2361.3699999999994</v>
      </c>
      <c r="F23" s="122">
        <v>40575.129999999968</v>
      </c>
      <c r="G23" s="122">
        <v>280030.78000000009</v>
      </c>
      <c r="H23" s="122">
        <v>384272.13000000006</v>
      </c>
      <c r="I23"/>
      <c r="J23"/>
    </row>
    <row r="24" spans="1:10" ht="15" x14ac:dyDescent="0.25">
      <c r="A24" s="121" t="s">
        <v>2539</v>
      </c>
      <c r="B24" s="122"/>
      <c r="C24" s="122">
        <v>525.4399999999996</v>
      </c>
      <c r="D24" s="122"/>
      <c r="E24" s="122"/>
      <c r="F24" s="122">
        <v>36</v>
      </c>
      <c r="G24" s="122"/>
      <c r="H24" s="122">
        <v>561.4399999999996</v>
      </c>
      <c r="I24"/>
      <c r="J24"/>
    </row>
    <row r="25" spans="1:10" ht="15" x14ac:dyDescent="0.25">
      <c r="A25" s="121" t="s">
        <v>1036</v>
      </c>
      <c r="B25" s="122">
        <v>44688</v>
      </c>
      <c r="C25" s="122">
        <v>0</v>
      </c>
      <c r="D25" s="122">
        <v>8205.27</v>
      </c>
      <c r="E25" s="122">
        <v>1466.4300000000003</v>
      </c>
      <c r="F25" s="122">
        <v>3840.4100000000003</v>
      </c>
      <c r="G25" s="122">
        <v>177.20000000000005</v>
      </c>
      <c r="H25" s="122">
        <v>58377.310000000005</v>
      </c>
      <c r="I25"/>
      <c r="J25"/>
    </row>
    <row r="26" spans="1:10" ht="15" x14ac:dyDescent="0.25">
      <c r="A26" s="121" t="s">
        <v>5853</v>
      </c>
      <c r="B26" s="122"/>
      <c r="C26" s="122">
        <v>1683.9000000000015</v>
      </c>
      <c r="D26" s="122"/>
      <c r="E26" s="122">
        <v>41.679999999999836</v>
      </c>
      <c r="F26" s="122">
        <v>720889.32999999984</v>
      </c>
      <c r="G26" s="122"/>
      <c r="H26" s="122">
        <v>722614.9099999998</v>
      </c>
      <c r="I26"/>
      <c r="J26"/>
    </row>
    <row r="27" spans="1:10" ht="15" x14ac:dyDescent="0.25">
      <c r="A27" s="121" t="s">
        <v>839</v>
      </c>
      <c r="B27" s="122">
        <v>-26526.720000000008</v>
      </c>
      <c r="C27" s="122"/>
      <c r="D27" s="122"/>
      <c r="E27" s="122"/>
      <c r="F27" s="122"/>
      <c r="G27" s="122"/>
      <c r="H27" s="122">
        <v>-26526.720000000008</v>
      </c>
      <c r="I27"/>
      <c r="J27"/>
    </row>
    <row r="28" spans="1:10" ht="15" x14ac:dyDescent="0.25">
      <c r="A28" s="121" t="s">
        <v>1676</v>
      </c>
      <c r="B28" s="122">
        <v>-1803.43</v>
      </c>
      <c r="C28" s="122"/>
      <c r="D28" s="122"/>
      <c r="E28" s="122"/>
      <c r="F28" s="122">
        <v>-10830</v>
      </c>
      <c r="G28" s="122">
        <v>83.760000000000218</v>
      </c>
      <c r="H28" s="122">
        <v>-12549.67</v>
      </c>
      <c r="I28"/>
      <c r="J28"/>
    </row>
    <row r="29" spans="1:10" ht="15" x14ac:dyDescent="0.25">
      <c r="A29" s="121" t="s">
        <v>4993</v>
      </c>
      <c r="B29" s="122">
        <v>0</v>
      </c>
      <c r="C29" s="122">
        <v>-108.78999999999962</v>
      </c>
      <c r="D29" s="122"/>
      <c r="E29" s="122"/>
      <c r="F29" s="122"/>
      <c r="G29" s="122"/>
      <c r="H29" s="122">
        <v>-108.78999999999962</v>
      </c>
      <c r="I29"/>
      <c r="J29"/>
    </row>
    <row r="30" spans="1:10" ht="15" x14ac:dyDescent="0.25">
      <c r="A30" s="121" t="s">
        <v>4174</v>
      </c>
      <c r="B30" s="122">
        <v>-1336.3100000000006</v>
      </c>
      <c r="C30" s="122">
        <v>47356.290000000008</v>
      </c>
      <c r="D30" s="122">
        <v>26433.95</v>
      </c>
      <c r="E30" s="122">
        <v>21254.750000000018</v>
      </c>
      <c r="F30" s="122">
        <v>4408.8299999999981</v>
      </c>
      <c r="G30" s="122"/>
      <c r="H30" s="122">
        <v>98117.510000000024</v>
      </c>
      <c r="I30"/>
      <c r="J30"/>
    </row>
    <row r="31" spans="1:10" ht="15" x14ac:dyDescent="0.25">
      <c r="A31" s="121" t="s">
        <v>700</v>
      </c>
      <c r="B31" s="122">
        <v>-236.89999999999964</v>
      </c>
      <c r="C31" s="122">
        <v>2160.34</v>
      </c>
      <c r="D31" s="122">
        <v>71889.359999999986</v>
      </c>
      <c r="E31" s="122">
        <v>340761.31000000006</v>
      </c>
      <c r="F31" s="122">
        <v>130916.04000000005</v>
      </c>
      <c r="G31" s="122">
        <v>32910.299999999988</v>
      </c>
      <c r="H31" s="122">
        <v>578400.45000000019</v>
      </c>
      <c r="I31"/>
      <c r="J31"/>
    </row>
    <row r="32" spans="1:10" ht="15" x14ac:dyDescent="0.25">
      <c r="A32" s="121" t="s">
        <v>92</v>
      </c>
      <c r="B32" s="122">
        <v>-377.77999999999975</v>
      </c>
      <c r="C32" s="122">
        <v>20685.75</v>
      </c>
      <c r="D32" s="122">
        <v>2813.3300000000017</v>
      </c>
      <c r="E32" s="122">
        <v>35381.580000000031</v>
      </c>
      <c r="F32" s="122">
        <v>29569.999999999993</v>
      </c>
      <c r="G32" s="122">
        <v>302721.61000000028</v>
      </c>
      <c r="H32" s="122">
        <v>390794.49000000034</v>
      </c>
      <c r="I32"/>
      <c r="J32"/>
    </row>
    <row r="33" spans="1:10" ht="15" x14ac:dyDescent="0.25">
      <c r="A33" s="121" t="s">
        <v>5233</v>
      </c>
      <c r="B33" s="122"/>
      <c r="C33" s="122">
        <v>52.529999999999973</v>
      </c>
      <c r="D33" s="122"/>
      <c r="E33" s="122"/>
      <c r="F33" s="122"/>
      <c r="G33" s="122"/>
      <c r="H33" s="122">
        <v>52.529999999999973</v>
      </c>
      <c r="I33"/>
      <c r="J33"/>
    </row>
    <row r="34" spans="1:10" ht="15" x14ac:dyDescent="0.25">
      <c r="A34" s="121" t="s">
        <v>3194</v>
      </c>
      <c r="B34" s="122"/>
      <c r="C34" s="122">
        <v>7200.9399999999987</v>
      </c>
      <c r="D34" s="122"/>
      <c r="E34" s="122">
        <v>34686.390000000014</v>
      </c>
      <c r="F34" s="122">
        <v>159197.33000000005</v>
      </c>
      <c r="G34" s="122">
        <v>7364.3700000000017</v>
      </c>
      <c r="H34" s="122">
        <v>208449.03000000006</v>
      </c>
      <c r="I34"/>
      <c r="J34"/>
    </row>
    <row r="35" spans="1:10" ht="15" x14ac:dyDescent="0.25">
      <c r="A35" s="121" t="s">
        <v>3916</v>
      </c>
      <c r="B35" s="122"/>
      <c r="C35" s="122">
        <v>56581.889999999956</v>
      </c>
      <c r="D35" s="122">
        <v>-82625.399999999994</v>
      </c>
      <c r="E35" s="122">
        <v>1820.7899999999995</v>
      </c>
      <c r="F35" s="122">
        <v>97070.700000000012</v>
      </c>
      <c r="G35" s="122">
        <v>164439.81999999995</v>
      </c>
      <c r="H35" s="122">
        <v>237287.79999999993</v>
      </c>
      <c r="I35"/>
      <c r="J35"/>
    </row>
    <row r="36" spans="1:10" ht="15" x14ac:dyDescent="0.25">
      <c r="A36" s="121" t="s">
        <v>3574</v>
      </c>
      <c r="B36" s="122">
        <v>236.30999999999995</v>
      </c>
      <c r="C36" s="122">
        <v>3430.1399999999985</v>
      </c>
      <c r="D36" s="122">
        <v>13883.869999999995</v>
      </c>
      <c r="E36" s="122">
        <v>78013.929999999993</v>
      </c>
      <c r="F36" s="122">
        <v>172156.86000000007</v>
      </c>
      <c r="G36" s="122">
        <v>120915.20000000004</v>
      </c>
      <c r="H36" s="122">
        <v>388636.31000000006</v>
      </c>
      <c r="I36"/>
      <c r="J36"/>
    </row>
    <row r="37" spans="1:10" ht="15" x14ac:dyDescent="0.25">
      <c r="A37" s="121" t="s">
        <v>2087</v>
      </c>
      <c r="B37" s="122">
        <v>0</v>
      </c>
      <c r="C37" s="122"/>
      <c r="D37" s="122"/>
      <c r="E37" s="122"/>
      <c r="F37" s="122"/>
      <c r="G37" s="122"/>
      <c r="H37" s="122">
        <v>0</v>
      </c>
      <c r="I37"/>
      <c r="J37"/>
    </row>
    <row r="38" spans="1:10" ht="15" x14ac:dyDescent="0.25">
      <c r="A38" s="121" t="s">
        <v>5238</v>
      </c>
      <c r="B38" s="122">
        <v>4089.8100000000045</v>
      </c>
      <c r="C38" s="122">
        <v>222.52000000000044</v>
      </c>
      <c r="D38" s="122"/>
      <c r="E38" s="122"/>
      <c r="F38" s="122"/>
      <c r="G38" s="122"/>
      <c r="H38" s="122">
        <v>4312.3300000000054</v>
      </c>
      <c r="I38"/>
      <c r="J38"/>
    </row>
    <row r="39" spans="1:10" ht="15" x14ac:dyDescent="0.25">
      <c r="A39" s="121" t="s">
        <v>4943</v>
      </c>
      <c r="B39" s="122">
        <v>0</v>
      </c>
      <c r="C39" s="122">
        <v>1728.9899999999966</v>
      </c>
      <c r="D39" s="122"/>
      <c r="E39" s="122">
        <v>3658.1900000000023</v>
      </c>
      <c r="F39" s="122"/>
      <c r="G39" s="122">
        <v>151832.32000000007</v>
      </c>
      <c r="H39" s="122">
        <v>157219.50000000006</v>
      </c>
      <c r="I39"/>
      <c r="J39"/>
    </row>
    <row r="40" spans="1:10" ht="15" x14ac:dyDescent="0.25">
      <c r="A40" s="121" t="s">
        <v>3270</v>
      </c>
      <c r="B40" s="122"/>
      <c r="C40" s="122"/>
      <c r="D40" s="122"/>
      <c r="E40" s="122">
        <v>2097.16</v>
      </c>
      <c r="F40" s="122"/>
      <c r="G40" s="122"/>
      <c r="H40" s="122">
        <v>2097.16</v>
      </c>
      <c r="I40"/>
      <c r="J40"/>
    </row>
    <row r="41" spans="1:10" ht="15" x14ac:dyDescent="0.25">
      <c r="A41" s="121" t="s">
        <v>3663</v>
      </c>
      <c r="B41" s="122">
        <v>1086.3999999999996</v>
      </c>
      <c r="C41" s="122">
        <v>20950.309999999994</v>
      </c>
      <c r="D41" s="122">
        <v>90.240000000000009</v>
      </c>
      <c r="E41" s="122">
        <v>23826.489999999994</v>
      </c>
      <c r="F41" s="122">
        <v>28776.680000000015</v>
      </c>
      <c r="G41" s="122">
        <v>121532.78999999998</v>
      </c>
      <c r="H41" s="122">
        <v>196262.90999999997</v>
      </c>
      <c r="I41"/>
      <c r="J41"/>
    </row>
    <row r="42" spans="1:10" ht="15" x14ac:dyDescent="0.25">
      <c r="A42" s="121" t="s">
        <v>3964</v>
      </c>
      <c r="B42" s="122"/>
      <c r="C42" s="122">
        <v>15590.649999999994</v>
      </c>
      <c r="D42" s="122">
        <v>-2574.0600000000004</v>
      </c>
      <c r="E42" s="122">
        <v>1192.5</v>
      </c>
      <c r="F42" s="122">
        <v>2186.8399999999997</v>
      </c>
      <c r="G42" s="122"/>
      <c r="H42" s="122">
        <v>16395.929999999993</v>
      </c>
      <c r="I42"/>
      <c r="J42"/>
    </row>
    <row r="43" spans="1:10" ht="15" x14ac:dyDescent="0.25">
      <c r="A43" s="121" t="s">
        <v>3286</v>
      </c>
      <c r="B43" s="122">
        <v>-334.55999999999995</v>
      </c>
      <c r="C43" s="122">
        <v>0</v>
      </c>
      <c r="D43" s="122">
        <v>224.79999999999995</v>
      </c>
      <c r="E43" s="122"/>
      <c r="F43" s="122"/>
      <c r="G43" s="122"/>
      <c r="H43" s="122">
        <v>-109.75999999999999</v>
      </c>
      <c r="I43"/>
      <c r="J43"/>
    </row>
    <row r="44" spans="1:10" ht="15" x14ac:dyDescent="0.25">
      <c r="A44" s="121" t="s">
        <v>3147</v>
      </c>
      <c r="B44" s="122">
        <v>-833.31000000000006</v>
      </c>
      <c r="C44" s="122">
        <v>2942.1399999999958</v>
      </c>
      <c r="D44" s="122"/>
      <c r="E44" s="122">
        <v>10477.969999999996</v>
      </c>
      <c r="F44" s="122">
        <v>27529.000000000011</v>
      </c>
      <c r="G44" s="122">
        <v>4754.760000000002</v>
      </c>
      <c r="H44" s="122">
        <v>44870.560000000005</v>
      </c>
      <c r="I44"/>
      <c r="J44"/>
    </row>
    <row r="45" spans="1:10" ht="15" x14ac:dyDescent="0.25">
      <c r="A45" s="121" t="s">
        <v>1150</v>
      </c>
      <c r="B45" s="122">
        <v>0</v>
      </c>
      <c r="C45" s="122">
        <v>0</v>
      </c>
      <c r="D45" s="122">
        <v>9734.6299999999846</v>
      </c>
      <c r="E45" s="122">
        <v>7490.8000000000029</v>
      </c>
      <c r="F45" s="122">
        <v>98240.859999999957</v>
      </c>
      <c r="G45" s="122">
        <v>8756.7099999999882</v>
      </c>
      <c r="H45" s="122">
        <v>124222.99999999994</v>
      </c>
      <c r="I45"/>
      <c r="J45"/>
    </row>
    <row r="46" spans="1:10" ht="15" x14ac:dyDescent="0.25">
      <c r="A46" s="121" t="s">
        <v>120</v>
      </c>
      <c r="B46" s="122"/>
      <c r="C46" s="122">
        <v>4203.84</v>
      </c>
      <c r="D46" s="122">
        <v>3975.5999999999985</v>
      </c>
      <c r="E46" s="122">
        <v>371494.3600000001</v>
      </c>
      <c r="F46" s="122">
        <v>199714.11000000002</v>
      </c>
      <c r="G46" s="122">
        <v>6659.8399999999965</v>
      </c>
      <c r="H46" s="122">
        <v>586047.75000000012</v>
      </c>
      <c r="I46"/>
      <c r="J46"/>
    </row>
    <row r="47" spans="1:10" ht="15" x14ac:dyDescent="0.25">
      <c r="A47" s="121" t="s">
        <v>2930</v>
      </c>
      <c r="B47" s="122"/>
      <c r="C47" s="122">
        <v>25448.289999999997</v>
      </c>
      <c r="D47" s="122">
        <v>0</v>
      </c>
      <c r="E47" s="122">
        <v>1848</v>
      </c>
      <c r="F47" s="122">
        <v>-5204.58</v>
      </c>
      <c r="G47" s="122"/>
      <c r="H47" s="122">
        <v>22091.71</v>
      </c>
      <c r="I47"/>
      <c r="J47"/>
    </row>
    <row r="48" spans="1:10" ht="15" x14ac:dyDescent="0.25">
      <c r="A48" s="121" t="s">
        <v>877</v>
      </c>
      <c r="B48" s="122"/>
      <c r="C48" s="122">
        <v>6025.4300000000012</v>
      </c>
      <c r="D48" s="122"/>
      <c r="E48" s="122">
        <v>13571.180000000013</v>
      </c>
      <c r="F48" s="122">
        <v>40539.310000000027</v>
      </c>
      <c r="G48" s="122">
        <v>34361.839999999997</v>
      </c>
      <c r="H48" s="122">
        <v>94497.760000000038</v>
      </c>
      <c r="I48"/>
      <c r="J48"/>
    </row>
    <row r="49" spans="1:10" ht="15" x14ac:dyDescent="0.25">
      <c r="A49" s="121" t="s">
        <v>1711</v>
      </c>
      <c r="B49" s="122"/>
      <c r="C49" s="122">
        <v>1916.4799999999959</v>
      </c>
      <c r="D49" s="122">
        <v>54</v>
      </c>
      <c r="E49" s="122">
        <v>7273.0799999999981</v>
      </c>
      <c r="F49" s="122"/>
      <c r="G49" s="122"/>
      <c r="H49" s="122">
        <v>9243.559999999994</v>
      </c>
      <c r="I49"/>
      <c r="J49"/>
    </row>
    <row r="50" spans="1:10" ht="15" x14ac:dyDescent="0.25">
      <c r="A50" s="121" t="s">
        <v>148</v>
      </c>
      <c r="B50" s="122">
        <v>-4360.5200000000013</v>
      </c>
      <c r="C50" s="122">
        <v>6651.52</v>
      </c>
      <c r="D50" s="122">
        <v>25154.330000000075</v>
      </c>
      <c r="E50" s="122">
        <v>111972.21999999999</v>
      </c>
      <c r="F50" s="122">
        <v>34377.969999999994</v>
      </c>
      <c r="G50" s="122">
        <v>87644.160000000047</v>
      </c>
      <c r="H50" s="122">
        <v>261439.68000000011</v>
      </c>
      <c r="I50"/>
      <c r="J50"/>
    </row>
    <row r="51" spans="1:10" ht="15" x14ac:dyDescent="0.25">
      <c r="A51" s="121" t="s">
        <v>3730</v>
      </c>
      <c r="B51" s="122">
        <v>-344.71000000000004</v>
      </c>
      <c r="C51" s="122">
        <v>8306.239999999998</v>
      </c>
      <c r="D51" s="122"/>
      <c r="E51" s="122">
        <v>19678.420000000002</v>
      </c>
      <c r="F51" s="122">
        <v>24816.71</v>
      </c>
      <c r="G51" s="122"/>
      <c r="H51" s="122">
        <v>52456.66</v>
      </c>
      <c r="I51"/>
      <c r="J51"/>
    </row>
    <row r="52" spans="1:10" ht="15" x14ac:dyDescent="0.25">
      <c r="A52" s="121" t="s">
        <v>2561</v>
      </c>
      <c r="B52" s="122"/>
      <c r="C52" s="122">
        <v>91.200000000000045</v>
      </c>
      <c r="D52" s="122"/>
      <c r="E52" s="122"/>
      <c r="F52" s="122"/>
      <c r="G52" s="122"/>
      <c r="H52" s="122">
        <v>91.200000000000045</v>
      </c>
      <c r="I52"/>
      <c r="J52"/>
    </row>
    <row r="53" spans="1:10" ht="15" x14ac:dyDescent="0.25">
      <c r="A53" s="121" t="s">
        <v>1167</v>
      </c>
      <c r="B53" s="122">
        <v>-155096.22</v>
      </c>
      <c r="C53" s="122">
        <v>4785.0000000000009</v>
      </c>
      <c r="D53" s="122">
        <v>31656.740000000005</v>
      </c>
      <c r="E53" s="122">
        <v>31530.050000000003</v>
      </c>
      <c r="F53" s="122">
        <v>175014.33999999997</v>
      </c>
      <c r="G53" s="122">
        <v>86265.619999999937</v>
      </c>
      <c r="H53" s="122">
        <v>174155.52999999991</v>
      </c>
      <c r="I53"/>
      <c r="J53"/>
    </row>
    <row r="54" spans="1:10" ht="15" x14ac:dyDescent="0.25">
      <c r="A54" s="121" t="s">
        <v>3308</v>
      </c>
      <c r="B54" s="122">
        <v>0</v>
      </c>
      <c r="C54" s="122">
        <v>7581.3099999999995</v>
      </c>
      <c r="D54" s="122">
        <v>2971.8399999999992</v>
      </c>
      <c r="E54" s="122">
        <v>113763.33999999997</v>
      </c>
      <c r="F54" s="122">
        <v>16833.489999999991</v>
      </c>
      <c r="G54" s="122">
        <v>6409.4</v>
      </c>
      <c r="H54" s="122">
        <v>147559.37999999995</v>
      </c>
      <c r="I54"/>
      <c r="J54"/>
    </row>
    <row r="55" spans="1:10" ht="15" x14ac:dyDescent="0.25">
      <c r="A55" s="121" t="s">
        <v>2634</v>
      </c>
      <c r="B55" s="122"/>
      <c r="C55" s="122">
        <v>0</v>
      </c>
      <c r="D55" s="122"/>
      <c r="E55" s="122"/>
      <c r="F55" s="122"/>
      <c r="G55" s="122"/>
      <c r="H55" s="122">
        <v>0</v>
      </c>
      <c r="I55"/>
      <c r="J55"/>
    </row>
    <row r="56" spans="1:10" ht="15" x14ac:dyDescent="0.25">
      <c r="A56" s="121" t="s">
        <v>5365</v>
      </c>
      <c r="B56" s="122">
        <v>368</v>
      </c>
      <c r="C56" s="122">
        <v>-1978.99</v>
      </c>
      <c r="D56" s="122">
        <v>469.92000000000007</v>
      </c>
      <c r="E56" s="122"/>
      <c r="F56" s="122"/>
      <c r="G56" s="122"/>
      <c r="H56" s="122">
        <v>-1141.07</v>
      </c>
      <c r="I56"/>
      <c r="J56"/>
    </row>
    <row r="57" spans="1:10" ht="15" x14ac:dyDescent="0.25">
      <c r="A57" s="121" t="s">
        <v>2945</v>
      </c>
      <c r="B57" s="122"/>
      <c r="C57" s="122">
        <v>794.73999999999978</v>
      </c>
      <c r="D57" s="122">
        <v>104449.45000000001</v>
      </c>
      <c r="E57" s="122">
        <v>67931.709999999992</v>
      </c>
      <c r="F57" s="122">
        <v>86860.689999999988</v>
      </c>
      <c r="G57" s="122">
        <v>5807.0799999999981</v>
      </c>
      <c r="H57" s="122">
        <v>265843.67000000004</v>
      </c>
      <c r="I57"/>
      <c r="J57"/>
    </row>
    <row r="58" spans="1:10" ht="15" x14ac:dyDescent="0.25">
      <c r="A58" s="121" t="s">
        <v>4396</v>
      </c>
      <c r="B58" s="122">
        <v>-4966.4000000000015</v>
      </c>
      <c r="C58" s="122">
        <v>6096.3900000000012</v>
      </c>
      <c r="D58" s="122">
        <v>4187.7100000000055</v>
      </c>
      <c r="E58" s="122">
        <v>1243.5200000000011</v>
      </c>
      <c r="F58" s="122">
        <v>26083.420000000002</v>
      </c>
      <c r="G58" s="122">
        <v>741352.98</v>
      </c>
      <c r="H58" s="122">
        <v>773997.62</v>
      </c>
      <c r="I58"/>
      <c r="J58"/>
    </row>
    <row r="59" spans="1:10" ht="15" x14ac:dyDescent="0.25">
      <c r="A59" s="121" t="s">
        <v>3835</v>
      </c>
      <c r="B59" s="122"/>
      <c r="C59" s="122">
        <v>-57219.93</v>
      </c>
      <c r="D59" s="122">
        <v>1500</v>
      </c>
      <c r="E59" s="122">
        <v>8729.4999999999964</v>
      </c>
      <c r="F59" s="122">
        <v>246147.42999999985</v>
      </c>
      <c r="G59" s="122">
        <v>17133.8</v>
      </c>
      <c r="H59" s="122">
        <v>216290.79999999981</v>
      </c>
      <c r="I59"/>
      <c r="J59"/>
    </row>
    <row r="60" spans="1:10" ht="15" x14ac:dyDescent="0.25">
      <c r="A60" s="121" t="s">
        <v>887</v>
      </c>
      <c r="B60" s="122">
        <v>-59261.279999999977</v>
      </c>
      <c r="C60" s="122">
        <v>4620.0999999999967</v>
      </c>
      <c r="D60" s="122">
        <v>30142.180000000011</v>
      </c>
      <c r="E60" s="122">
        <v>100376.57999999996</v>
      </c>
      <c r="F60" s="122">
        <v>48531.199999999953</v>
      </c>
      <c r="G60" s="122"/>
      <c r="H60" s="122">
        <v>124408.77999999994</v>
      </c>
      <c r="I60"/>
      <c r="J60"/>
    </row>
    <row r="61" spans="1:10" ht="15" x14ac:dyDescent="0.25">
      <c r="A61" s="121" t="s">
        <v>2510</v>
      </c>
      <c r="B61" s="122"/>
      <c r="C61" s="122">
        <v>-1213.52</v>
      </c>
      <c r="D61" s="122"/>
      <c r="E61" s="122"/>
      <c r="F61" s="122">
        <v>36.539999999999964</v>
      </c>
      <c r="G61" s="122"/>
      <c r="H61" s="122">
        <v>-1176.98</v>
      </c>
      <c r="I61"/>
      <c r="J61"/>
    </row>
    <row r="62" spans="1:10" ht="15" x14ac:dyDescent="0.25">
      <c r="A62" s="121" t="s">
        <v>2992</v>
      </c>
      <c r="B62" s="122"/>
      <c r="C62" s="122">
        <v>46661.180000000015</v>
      </c>
      <c r="D62" s="122">
        <v>348271.80999999982</v>
      </c>
      <c r="E62" s="122">
        <v>23441.43</v>
      </c>
      <c r="F62" s="122">
        <v>87794.460000000036</v>
      </c>
      <c r="G62" s="122">
        <v>304245.2699999999</v>
      </c>
      <c r="H62" s="122">
        <v>810414.14999999967</v>
      </c>
      <c r="I62"/>
      <c r="J62"/>
    </row>
    <row r="63" spans="1:10" ht="15" x14ac:dyDescent="0.25">
      <c r="A63" s="121" t="s">
        <v>690</v>
      </c>
      <c r="B63" s="122"/>
      <c r="C63" s="122">
        <v>357.95999999999992</v>
      </c>
      <c r="D63" s="122"/>
      <c r="E63" s="122">
        <v>1533.7599999999998</v>
      </c>
      <c r="F63" s="122">
        <v>2729.1000000000004</v>
      </c>
      <c r="G63" s="122"/>
      <c r="H63" s="122">
        <v>4620.82</v>
      </c>
      <c r="I63"/>
      <c r="J63"/>
    </row>
    <row r="64" spans="1:10" ht="15" x14ac:dyDescent="0.25">
      <c r="A64" s="121" t="s">
        <v>1903</v>
      </c>
      <c r="B64" s="122">
        <v>51937.359999999942</v>
      </c>
      <c r="C64" s="122"/>
      <c r="D64" s="122"/>
      <c r="E64" s="122">
        <v>277.60000000000036</v>
      </c>
      <c r="F64" s="122">
        <v>23685.17</v>
      </c>
      <c r="G64" s="122"/>
      <c r="H64" s="122">
        <v>75900.129999999946</v>
      </c>
      <c r="I64"/>
      <c r="J64"/>
    </row>
    <row r="65" spans="1:10" ht="15" x14ac:dyDescent="0.25">
      <c r="A65" s="121" t="s">
        <v>3044</v>
      </c>
      <c r="B65" s="122">
        <v>-14324.25</v>
      </c>
      <c r="C65" s="122">
        <v>33153.129999999997</v>
      </c>
      <c r="D65" s="122">
        <v>5672.1999999999971</v>
      </c>
      <c r="E65" s="122">
        <v>186913.88999999996</v>
      </c>
      <c r="F65" s="122">
        <v>146373.16999999998</v>
      </c>
      <c r="G65" s="122">
        <v>162212.53999999998</v>
      </c>
      <c r="H65" s="122">
        <v>520000.67999999988</v>
      </c>
      <c r="I65"/>
      <c r="J65"/>
    </row>
    <row r="66" spans="1:10" ht="15" hidden="1" x14ac:dyDescent="0.25">
      <c r="A66" s="121" t="s">
        <v>1218</v>
      </c>
      <c r="B66" s="122">
        <v>178.02999999999975</v>
      </c>
      <c r="C66" s="122">
        <v>4050.9799999999996</v>
      </c>
      <c r="D66" s="122">
        <v>20701.259999999998</v>
      </c>
      <c r="E66" s="122">
        <v>48096.879999999954</v>
      </c>
      <c r="F66" s="122">
        <v>241559.8</v>
      </c>
      <c r="G66" s="122">
        <v>402784.85000000003</v>
      </c>
      <c r="H66" s="122">
        <v>717371.8</v>
      </c>
      <c r="I66"/>
      <c r="J66"/>
    </row>
    <row r="67" spans="1:10" ht="15" x14ac:dyDescent="0.25">
      <c r="A67" s="121" t="s">
        <v>3693</v>
      </c>
      <c r="B67" s="122"/>
      <c r="C67" s="122"/>
      <c r="D67" s="122"/>
      <c r="E67" s="122"/>
      <c r="F67" s="122">
        <v>55.200000000000045</v>
      </c>
      <c r="G67" s="122"/>
      <c r="H67" s="122">
        <v>55.200000000000045</v>
      </c>
      <c r="I67"/>
      <c r="J67"/>
    </row>
    <row r="68" spans="1:10" ht="15" x14ac:dyDescent="0.25">
      <c r="A68" s="121" t="s">
        <v>181</v>
      </c>
      <c r="B68" s="122">
        <v>-3349.0300000000025</v>
      </c>
      <c r="C68" s="122"/>
      <c r="D68" s="122">
        <v>41388.959999999999</v>
      </c>
      <c r="E68" s="122">
        <v>32285.22</v>
      </c>
      <c r="F68" s="122">
        <v>41898.580000000009</v>
      </c>
      <c r="G68" s="122">
        <v>1100.4400000000023</v>
      </c>
      <c r="H68" s="122">
        <v>113324.17000000001</v>
      </c>
      <c r="I68"/>
      <c r="J68"/>
    </row>
    <row r="69" spans="1:10" ht="15" x14ac:dyDescent="0.25">
      <c r="A69" s="121" t="s">
        <v>3204</v>
      </c>
      <c r="B69" s="122"/>
      <c r="C69" s="122">
        <v>1350</v>
      </c>
      <c r="D69" s="122">
        <v>0</v>
      </c>
      <c r="E69" s="122">
        <v>392.10000000000036</v>
      </c>
      <c r="F69" s="122">
        <v>3237.6400000000008</v>
      </c>
      <c r="G69" s="122">
        <v>1091.6000000000004</v>
      </c>
      <c r="H69" s="122">
        <v>6071.340000000002</v>
      </c>
      <c r="I69"/>
      <c r="J69"/>
    </row>
    <row r="70" spans="1:10" ht="15" x14ac:dyDescent="0.25">
      <c r="A70" s="121" t="s">
        <v>4910</v>
      </c>
      <c r="B70" s="122"/>
      <c r="C70" s="122">
        <v>-269853.72000000003</v>
      </c>
      <c r="D70" s="122">
        <v>57120.069999999985</v>
      </c>
      <c r="E70" s="122">
        <v>14099.550000000017</v>
      </c>
      <c r="F70" s="122">
        <v>68325.059999999925</v>
      </c>
      <c r="G70" s="122">
        <v>111.69999999999987</v>
      </c>
      <c r="H70" s="122">
        <v>-130197.34000000011</v>
      </c>
      <c r="I70"/>
      <c r="J70"/>
    </row>
    <row r="71" spans="1:10" ht="15" x14ac:dyDescent="0.25">
      <c r="A71" s="121" t="s">
        <v>2044</v>
      </c>
      <c r="B71" s="122">
        <v>-1269.6000000000004</v>
      </c>
      <c r="C71" s="122">
        <v>8367.510000000002</v>
      </c>
      <c r="D71" s="122"/>
      <c r="E71" s="122"/>
      <c r="F71" s="122">
        <v>462.11999999999989</v>
      </c>
      <c r="G71" s="122"/>
      <c r="H71" s="122">
        <v>7560.0300000000016</v>
      </c>
      <c r="I71"/>
      <c r="J71"/>
    </row>
    <row r="72" spans="1:10" ht="15" x14ac:dyDescent="0.25">
      <c r="A72" s="121" t="s">
        <v>212</v>
      </c>
      <c r="B72" s="122">
        <v>-75.129999999999981</v>
      </c>
      <c r="C72" s="122"/>
      <c r="D72" s="122"/>
      <c r="E72" s="122">
        <v>808.89999999999941</v>
      </c>
      <c r="F72" s="122">
        <v>438.51000000000005</v>
      </c>
      <c r="G72" s="122">
        <v>913.59999999999854</v>
      </c>
      <c r="H72" s="122">
        <v>2085.8799999999983</v>
      </c>
      <c r="I72"/>
      <c r="J72"/>
    </row>
    <row r="73" spans="1:10" ht="15" x14ac:dyDescent="0.25">
      <c r="A73" s="121" t="s">
        <v>746</v>
      </c>
      <c r="B73" s="122">
        <v>-6632.3499999999767</v>
      </c>
      <c r="C73" s="122">
        <v>5.8000000000000043</v>
      </c>
      <c r="D73" s="122">
        <v>269.75</v>
      </c>
      <c r="E73" s="122">
        <v>-88066.24000000002</v>
      </c>
      <c r="F73" s="122">
        <v>1101032.9399999995</v>
      </c>
      <c r="G73" s="122">
        <v>578025.87000000011</v>
      </c>
      <c r="H73" s="122">
        <v>1584635.7699999996</v>
      </c>
      <c r="I73"/>
      <c r="J73"/>
    </row>
    <row r="74" spans="1:10" ht="15" x14ac:dyDescent="0.25">
      <c r="A74" s="121" t="s">
        <v>3416</v>
      </c>
      <c r="B74" s="122">
        <v>3771.1999999999971</v>
      </c>
      <c r="C74" s="122">
        <v>-694.1900000000004</v>
      </c>
      <c r="D74" s="122">
        <v>7022.2000000000007</v>
      </c>
      <c r="E74" s="122">
        <v>16972.760000000002</v>
      </c>
      <c r="F74" s="122">
        <v>68111.789999999994</v>
      </c>
      <c r="G74" s="122">
        <v>2230.0700000000029</v>
      </c>
      <c r="H74" s="122">
        <v>97413.83</v>
      </c>
      <c r="I74"/>
      <c r="J74"/>
    </row>
    <row r="75" spans="1:10" ht="15" x14ac:dyDescent="0.25">
      <c r="A75" s="121" t="s">
        <v>3483</v>
      </c>
      <c r="B75" s="122"/>
      <c r="C75" s="122">
        <v>3625.5800000000027</v>
      </c>
      <c r="D75" s="122">
        <v>429.9599999999993</v>
      </c>
      <c r="E75" s="122"/>
      <c r="F75" s="122">
        <v>317.84999999999962</v>
      </c>
      <c r="G75" s="122"/>
      <c r="H75" s="122">
        <v>4373.3900000000012</v>
      </c>
      <c r="I75"/>
      <c r="J75"/>
    </row>
    <row r="76" spans="1:10" ht="15" x14ac:dyDescent="0.25">
      <c r="A76" s="121" t="s">
        <v>3221</v>
      </c>
      <c r="B76" s="122"/>
      <c r="C76" s="122">
        <v>10086.36</v>
      </c>
      <c r="D76" s="122">
        <v>1376.92</v>
      </c>
      <c r="E76" s="122">
        <v>77559.850000000006</v>
      </c>
      <c r="F76" s="122">
        <v>76412.709999999992</v>
      </c>
      <c r="G76" s="122">
        <v>786.54999999999927</v>
      </c>
      <c r="H76" s="122">
        <v>166222.38999999998</v>
      </c>
      <c r="I76"/>
      <c r="J76"/>
    </row>
    <row r="77" spans="1:10" ht="15" x14ac:dyDescent="0.25">
      <c r="A77" s="121" t="s">
        <v>1799</v>
      </c>
      <c r="B77" s="122"/>
      <c r="C77" s="122">
        <v>11633.259999999995</v>
      </c>
      <c r="D77" s="122"/>
      <c r="E77" s="122"/>
      <c r="F77" s="122"/>
      <c r="G77" s="122"/>
      <c r="H77" s="122">
        <v>11633.259999999995</v>
      </c>
      <c r="I77"/>
      <c r="J77"/>
    </row>
    <row r="78" spans="1:10" ht="15" x14ac:dyDescent="0.25">
      <c r="A78" s="121" t="s">
        <v>3870</v>
      </c>
      <c r="B78" s="122"/>
      <c r="C78" s="122"/>
      <c r="D78" s="122"/>
      <c r="E78" s="122">
        <v>3494.3999999999987</v>
      </c>
      <c r="F78" s="122">
        <v>1282.1999999999998</v>
      </c>
      <c r="G78" s="122"/>
      <c r="H78" s="122">
        <v>4776.5999999999985</v>
      </c>
      <c r="I78"/>
      <c r="J78"/>
    </row>
    <row r="79" spans="1:10" ht="15" x14ac:dyDescent="0.25">
      <c r="A79" s="121" t="s">
        <v>794</v>
      </c>
      <c r="B79" s="122"/>
      <c r="C79" s="122">
        <v>0</v>
      </c>
      <c r="D79" s="122">
        <v>4746.1099999999988</v>
      </c>
      <c r="E79" s="122">
        <v>40490.310000000012</v>
      </c>
      <c r="F79" s="122">
        <v>7484.4200000000028</v>
      </c>
      <c r="G79" s="122">
        <v>22778.22</v>
      </c>
      <c r="H79" s="122">
        <v>75499.060000000027</v>
      </c>
      <c r="I79"/>
      <c r="J79"/>
    </row>
    <row r="80" spans="1:10" ht="15" x14ac:dyDescent="0.25">
      <c r="A80" s="121" t="s">
        <v>240</v>
      </c>
      <c r="B80" s="122">
        <v>0</v>
      </c>
      <c r="C80" s="122">
        <v>181.26000000000022</v>
      </c>
      <c r="D80" s="122"/>
      <c r="E80" s="122">
        <v>32704.650000000016</v>
      </c>
      <c r="F80" s="122">
        <v>49953.5</v>
      </c>
      <c r="G80" s="122"/>
      <c r="H80" s="122">
        <v>82839.410000000018</v>
      </c>
      <c r="I80"/>
      <c r="J80"/>
    </row>
    <row r="81" spans="1:10" ht="15" x14ac:dyDescent="0.25">
      <c r="A81" s="121" t="s">
        <v>3370</v>
      </c>
      <c r="B81" s="122">
        <v>3548</v>
      </c>
      <c r="C81" s="122">
        <v>43737.229999999996</v>
      </c>
      <c r="D81" s="122">
        <v>0</v>
      </c>
      <c r="E81" s="122">
        <v>17.579999999999927</v>
      </c>
      <c r="F81" s="122">
        <v>5410.0099999999984</v>
      </c>
      <c r="G81" s="122">
        <v>5656.34</v>
      </c>
      <c r="H81" s="122">
        <v>58369.159999999989</v>
      </c>
      <c r="I81"/>
      <c r="J81"/>
    </row>
    <row r="82" spans="1:10" ht="15" x14ac:dyDescent="0.25">
      <c r="A82" s="121" t="s">
        <v>253</v>
      </c>
      <c r="B82" s="122"/>
      <c r="C82" s="122">
        <v>100</v>
      </c>
      <c r="D82" s="122"/>
      <c r="E82" s="122">
        <v>92.319999999999709</v>
      </c>
      <c r="F82" s="122">
        <v>727.05000000000018</v>
      </c>
      <c r="G82" s="122">
        <v>182.69999999999982</v>
      </c>
      <c r="H82" s="122">
        <v>1102.0699999999997</v>
      </c>
      <c r="I82"/>
      <c r="J82"/>
    </row>
    <row r="83" spans="1:10" ht="15" x14ac:dyDescent="0.25">
      <c r="A83" s="121" t="s">
        <v>5705</v>
      </c>
      <c r="B83" s="122"/>
      <c r="C83" s="122"/>
      <c r="D83" s="122"/>
      <c r="E83" s="122">
        <v>-64950.360000000102</v>
      </c>
      <c r="F83" s="122">
        <v>330</v>
      </c>
      <c r="G83" s="122"/>
      <c r="H83" s="122">
        <v>-64620.360000000102</v>
      </c>
      <c r="I83"/>
      <c r="J83"/>
    </row>
    <row r="84" spans="1:10" ht="15" x14ac:dyDescent="0.25">
      <c r="A84" s="121" t="s">
        <v>4194</v>
      </c>
      <c r="B84" s="122"/>
      <c r="C84" s="122">
        <v>39236.910000000018</v>
      </c>
      <c r="D84" s="122">
        <v>1097.25</v>
      </c>
      <c r="E84" s="122">
        <v>4113.3300000000027</v>
      </c>
      <c r="F84" s="122">
        <v>41096.49</v>
      </c>
      <c r="G84" s="122"/>
      <c r="H84" s="122">
        <v>85543.98000000001</v>
      </c>
      <c r="I84"/>
      <c r="J84"/>
    </row>
    <row r="85" spans="1:10" ht="15" x14ac:dyDescent="0.25">
      <c r="A85" s="121" t="s">
        <v>3708</v>
      </c>
      <c r="B85" s="122">
        <v>-144012.53000000009</v>
      </c>
      <c r="C85" s="122">
        <v>10616.170000000004</v>
      </c>
      <c r="D85" s="122"/>
      <c r="E85" s="122">
        <v>2290.4300000000017</v>
      </c>
      <c r="F85" s="122">
        <v>-20664.260000000002</v>
      </c>
      <c r="G85" s="122">
        <v>-536.53999999999905</v>
      </c>
      <c r="H85" s="122">
        <v>-152306.7300000001</v>
      </c>
      <c r="I85"/>
      <c r="J85"/>
    </row>
    <row r="86" spans="1:10" ht="15" x14ac:dyDescent="0.25">
      <c r="A86" s="121" t="s">
        <v>434</v>
      </c>
      <c r="B86" s="122">
        <v>7905.7100000000046</v>
      </c>
      <c r="C86" s="122">
        <v>-34161.639999999978</v>
      </c>
      <c r="D86" s="122">
        <v>14959.849999999999</v>
      </c>
      <c r="E86" s="122">
        <v>8659.5599999999977</v>
      </c>
      <c r="F86" s="122">
        <v>220451.45</v>
      </c>
      <c r="G86" s="122">
        <v>65227.839999999997</v>
      </c>
      <c r="H86" s="122">
        <v>283042.77</v>
      </c>
      <c r="I86"/>
      <c r="J86"/>
    </row>
    <row r="87" spans="1:10" ht="15" x14ac:dyDescent="0.25">
      <c r="A87" s="121" t="s">
        <v>3739</v>
      </c>
      <c r="B87" s="122">
        <v>-99.639999999999986</v>
      </c>
      <c r="C87" s="122">
        <v>6244.4699999999939</v>
      </c>
      <c r="D87" s="122">
        <v>3400.119999999999</v>
      </c>
      <c r="E87" s="122">
        <v>31014.19</v>
      </c>
      <c r="F87" s="122">
        <v>102327.31999999996</v>
      </c>
      <c r="G87" s="122">
        <v>2734.7000000000012</v>
      </c>
      <c r="H87" s="122">
        <v>145621.15999999997</v>
      </c>
      <c r="I87"/>
      <c r="J87"/>
    </row>
    <row r="88" spans="1:10" ht="15" x14ac:dyDescent="0.25">
      <c r="A88" s="121" t="s">
        <v>5915</v>
      </c>
      <c r="B88" s="122"/>
      <c r="C88" s="122">
        <v>8286.6400000000031</v>
      </c>
      <c r="D88" s="122">
        <v>5268.3699999999953</v>
      </c>
      <c r="E88" s="122">
        <v>3556.2500000000027</v>
      </c>
      <c r="F88" s="122">
        <v>18693.79</v>
      </c>
      <c r="G88" s="122">
        <v>963.28000000000031</v>
      </c>
      <c r="H88" s="122">
        <v>36768.33</v>
      </c>
      <c r="I88"/>
      <c r="J88"/>
    </row>
    <row r="89" spans="1:10" ht="15" x14ac:dyDescent="0.25">
      <c r="A89" s="121" t="s">
        <v>5916</v>
      </c>
      <c r="B89" s="122">
        <v>86709.059999999954</v>
      </c>
      <c r="C89" s="122">
        <v>1102.260000000002</v>
      </c>
      <c r="D89" s="122">
        <v>0</v>
      </c>
      <c r="E89" s="122">
        <v>10636.660000000003</v>
      </c>
      <c r="F89" s="122">
        <v>58354.289999999986</v>
      </c>
      <c r="G89" s="122">
        <v>30298.820000000025</v>
      </c>
      <c r="H89" s="122">
        <v>187101.08999999997</v>
      </c>
      <c r="I89"/>
      <c r="J89"/>
    </row>
    <row r="90" spans="1:10" ht="15" x14ac:dyDescent="0.25">
      <c r="A90" s="121" t="s">
        <v>5917</v>
      </c>
      <c r="B90" s="122"/>
      <c r="C90" s="122">
        <v>3212.7199999999975</v>
      </c>
      <c r="D90" s="122"/>
      <c r="E90" s="122"/>
      <c r="F90" s="122">
        <v>9705.8899999999867</v>
      </c>
      <c r="G90" s="122">
        <v>679.04</v>
      </c>
      <c r="H90" s="122">
        <v>13597.649999999983</v>
      </c>
      <c r="I90"/>
      <c r="J90"/>
    </row>
    <row r="91" spans="1:10" ht="15" x14ac:dyDescent="0.25">
      <c r="A91" s="121" t="s">
        <v>5918</v>
      </c>
      <c r="B91" s="122">
        <v>-14.010000000000034</v>
      </c>
      <c r="C91" s="122">
        <v>928.60999999998967</v>
      </c>
      <c r="D91" s="122">
        <v>1474516.4199999997</v>
      </c>
      <c r="E91" s="122">
        <v>16709.22</v>
      </c>
      <c r="F91" s="122">
        <v>396215.25999999989</v>
      </c>
      <c r="G91" s="122">
        <v>7182.4899999999989</v>
      </c>
      <c r="H91" s="122">
        <v>1895537.9899999995</v>
      </c>
      <c r="I91"/>
      <c r="J91"/>
    </row>
    <row r="92" spans="1:10" ht="15" x14ac:dyDescent="0.25">
      <c r="A92" s="121" t="s">
        <v>5919</v>
      </c>
      <c r="B92" s="122">
        <v>-3701.7100000000028</v>
      </c>
      <c r="C92" s="122">
        <v>99.139999999999873</v>
      </c>
      <c r="D92" s="122">
        <v>5251.1099999999988</v>
      </c>
      <c r="E92" s="122">
        <v>24373.619999999995</v>
      </c>
      <c r="F92" s="122">
        <v>78567.91</v>
      </c>
      <c r="G92" s="122">
        <v>213553.93000000008</v>
      </c>
      <c r="H92" s="122">
        <v>318144.00000000006</v>
      </c>
      <c r="I92"/>
      <c r="J92"/>
    </row>
    <row r="93" spans="1:10" ht="15" x14ac:dyDescent="0.25">
      <c r="A93" s="121" t="s">
        <v>4298</v>
      </c>
      <c r="B93" s="122"/>
      <c r="C93" s="122">
        <v>32.5</v>
      </c>
      <c r="D93" s="122"/>
      <c r="E93" s="122">
        <v>57419.999999999978</v>
      </c>
      <c r="F93" s="122"/>
      <c r="G93" s="122">
        <v>-184732.5</v>
      </c>
      <c r="H93" s="122">
        <v>-127280.00000000003</v>
      </c>
      <c r="I93"/>
      <c r="J93"/>
    </row>
    <row r="94" spans="1:10" ht="15" x14ac:dyDescent="0.25">
      <c r="A94" s="121" t="s">
        <v>4446</v>
      </c>
      <c r="B94" s="122"/>
      <c r="C94" s="122">
        <v>224950.43</v>
      </c>
      <c r="D94" s="122">
        <v>392749.67000000004</v>
      </c>
      <c r="E94" s="122"/>
      <c r="F94" s="122">
        <v>0</v>
      </c>
      <c r="G94" s="122"/>
      <c r="H94" s="122">
        <v>617700.10000000009</v>
      </c>
      <c r="I94"/>
      <c r="J94"/>
    </row>
    <row r="95" spans="1:10" ht="15" x14ac:dyDescent="0.25">
      <c r="A95" s="121" t="s">
        <v>357</v>
      </c>
      <c r="B95" s="122"/>
      <c r="C95" s="122">
        <v>47.399999999999977</v>
      </c>
      <c r="D95" s="122"/>
      <c r="E95" s="122">
        <v>-92.8</v>
      </c>
      <c r="F95" s="122">
        <v>3046.4200000000014</v>
      </c>
      <c r="G95" s="122"/>
      <c r="H95" s="122">
        <v>3001.0200000000013</v>
      </c>
      <c r="I95"/>
      <c r="J95"/>
    </row>
    <row r="96" spans="1:10" ht="15" x14ac:dyDescent="0.25">
      <c r="A96" s="121" t="s">
        <v>5923</v>
      </c>
      <c r="B96" s="122">
        <v>-9.8700000000000045</v>
      </c>
      <c r="C96" s="122"/>
      <c r="D96" s="122"/>
      <c r="E96" s="122"/>
      <c r="F96" s="122"/>
      <c r="G96" s="122"/>
      <c r="H96" s="122">
        <v>-9.8700000000000045</v>
      </c>
      <c r="I96"/>
      <c r="J96"/>
    </row>
    <row r="97" spans="1:10" ht="15" x14ac:dyDescent="0.25">
      <c r="A97" s="121" t="s">
        <v>5925</v>
      </c>
      <c r="B97" s="122"/>
      <c r="C97" s="122">
        <v>709.54999999999563</v>
      </c>
      <c r="D97" s="122"/>
      <c r="E97" s="122">
        <v>213.12000000000057</v>
      </c>
      <c r="F97" s="122">
        <v>1520.0799999999995</v>
      </c>
      <c r="G97" s="122"/>
      <c r="H97" s="122">
        <v>2442.7499999999955</v>
      </c>
      <c r="I97"/>
      <c r="J97"/>
    </row>
    <row r="98" spans="1:10" ht="15" x14ac:dyDescent="0.25">
      <c r="A98" s="121" t="s">
        <v>5926</v>
      </c>
      <c r="B98" s="122"/>
      <c r="C98" s="122"/>
      <c r="D98" s="122"/>
      <c r="E98" s="122">
        <v>77076.84</v>
      </c>
      <c r="F98" s="122">
        <v>261.28999999999996</v>
      </c>
      <c r="G98" s="122"/>
      <c r="H98" s="122">
        <v>77338.12999999999</v>
      </c>
      <c r="I98"/>
      <c r="J98"/>
    </row>
    <row r="99" spans="1:10" ht="15" x14ac:dyDescent="0.25">
      <c r="A99" s="121" t="s">
        <v>5927</v>
      </c>
      <c r="B99" s="122"/>
      <c r="C99" s="122">
        <v>2684.3299999999945</v>
      </c>
      <c r="D99" s="122"/>
      <c r="E99" s="122"/>
      <c r="F99" s="122">
        <v>761.42000000000007</v>
      </c>
      <c r="G99" s="122"/>
      <c r="H99" s="122">
        <v>3445.7499999999945</v>
      </c>
      <c r="I99"/>
      <c r="J99"/>
    </row>
    <row r="100" spans="1:10" ht="15" x14ac:dyDescent="0.25">
      <c r="A100" s="121" t="s">
        <v>1330</v>
      </c>
      <c r="B100" s="122">
        <v>-133850.80000000013</v>
      </c>
      <c r="C100" s="122">
        <v>894137.36999999965</v>
      </c>
      <c r="D100" s="122">
        <v>2694871.8199999989</v>
      </c>
      <c r="E100" s="122">
        <v>2519598.7000000002</v>
      </c>
      <c r="F100" s="122">
        <v>6390380.0399999982</v>
      </c>
      <c r="G100" s="122">
        <v>5091769.3400000008</v>
      </c>
      <c r="H100" s="122">
        <v>17456906.470000003</v>
      </c>
      <c r="I100"/>
      <c r="J100"/>
    </row>
    <row r="101" spans="1:10" ht="15" x14ac:dyDescent="0.25">
      <c r="A101"/>
      <c r="B101"/>
      <c r="C101"/>
      <c r="D101"/>
      <c r="E101"/>
      <c r="F101"/>
      <c r="G101"/>
      <c r="H101"/>
      <c r="I101"/>
      <c r="J101"/>
    </row>
    <row r="102" spans="1:10" ht="15" x14ac:dyDescent="0.25">
      <c r="A102"/>
      <c r="B102"/>
      <c r="C102"/>
      <c r="D102"/>
      <c r="E102"/>
      <c r="F102"/>
      <c r="G102"/>
      <c r="H102"/>
      <c r="I102"/>
      <c r="J102"/>
    </row>
    <row r="103" spans="1:10" ht="15" x14ac:dyDescent="0.25">
      <c r="A103"/>
      <c r="B103"/>
      <c r="C103"/>
      <c r="D103"/>
      <c r="E103"/>
      <c r="F103"/>
      <c r="G103"/>
      <c r="H103"/>
      <c r="I103"/>
      <c r="J103"/>
    </row>
    <row r="104" spans="1:10" ht="15" x14ac:dyDescent="0.25">
      <c r="A104"/>
      <c r="B104"/>
      <c r="C104"/>
      <c r="D104"/>
      <c r="E104"/>
      <c r="F104"/>
      <c r="G104"/>
      <c r="H104"/>
      <c r="I104"/>
      <c r="J104"/>
    </row>
    <row r="105" spans="1:10" x14ac:dyDescent="0.2">
      <c r="A105"/>
      <c r="B105"/>
      <c r="C105"/>
      <c r="D105"/>
      <c r="E105"/>
      <c r="F105"/>
      <c r="G105"/>
      <c r="H105"/>
    </row>
    <row r="106" spans="1:10" x14ac:dyDescent="0.2">
      <c r="A106"/>
      <c r="B106"/>
      <c r="C106"/>
      <c r="D106"/>
      <c r="E106"/>
      <c r="F106"/>
      <c r="G106"/>
      <c r="H106"/>
    </row>
    <row r="107" spans="1:10" ht="15" x14ac:dyDescent="0.25">
      <c r="A107"/>
      <c r="B107"/>
      <c r="C107"/>
      <c r="D107"/>
      <c r="E107"/>
      <c r="F107"/>
      <c r="G107"/>
      <c r="H107"/>
    </row>
    <row r="108" spans="1:10" ht="15" x14ac:dyDescent="0.25">
      <c r="A108"/>
      <c r="B108"/>
      <c r="C108"/>
      <c r="D108"/>
      <c r="E108"/>
      <c r="F108"/>
      <c r="G108"/>
      <c r="H108"/>
    </row>
    <row r="109" spans="1:10" ht="15" x14ac:dyDescent="0.25">
      <c r="A109"/>
      <c r="B109"/>
      <c r="C109"/>
      <c r="D109"/>
      <c r="E109"/>
      <c r="F109"/>
      <c r="G109"/>
      <c r="H109"/>
    </row>
    <row r="110" spans="1:10" ht="15" x14ac:dyDescent="0.25">
      <c r="A110"/>
      <c r="B110"/>
      <c r="C110"/>
      <c r="D110"/>
      <c r="E110"/>
      <c r="F110"/>
      <c r="G110"/>
      <c r="H110"/>
    </row>
    <row r="111" spans="1:10" ht="15" x14ac:dyDescent="0.25">
      <c r="A111"/>
      <c r="B111"/>
      <c r="C111"/>
      <c r="D111"/>
      <c r="E111"/>
      <c r="F111"/>
      <c r="G111"/>
      <c r="H111"/>
    </row>
    <row r="112" spans="1:10" ht="15" x14ac:dyDescent="0.25">
      <c r="A112"/>
      <c r="B112"/>
      <c r="C112"/>
      <c r="D112"/>
      <c r="E112"/>
      <c r="F112"/>
      <c r="G112"/>
      <c r="H112"/>
    </row>
    <row r="113" spans="1:8" ht="15" x14ac:dyDescent="0.25">
      <c r="A113"/>
      <c r="B113"/>
      <c r="C113"/>
      <c r="D113"/>
      <c r="E113"/>
      <c r="F113"/>
      <c r="G113"/>
      <c r="H113"/>
    </row>
    <row r="114" spans="1:8" ht="15" x14ac:dyDescent="0.25">
      <c r="A114"/>
      <c r="B114"/>
      <c r="C114"/>
      <c r="D114"/>
      <c r="E114"/>
      <c r="F114"/>
      <c r="G114"/>
      <c r="H114"/>
    </row>
    <row r="115" spans="1:8" ht="15" x14ac:dyDescent="0.25">
      <c r="A115"/>
      <c r="B115"/>
      <c r="C115"/>
      <c r="D115"/>
      <c r="E115"/>
      <c r="F115"/>
      <c r="G115"/>
      <c r="H115"/>
    </row>
    <row r="116" spans="1:8" ht="15" x14ac:dyDescent="0.25">
      <c r="A116"/>
      <c r="B116"/>
      <c r="C116"/>
      <c r="D116"/>
      <c r="E116"/>
      <c r="F116"/>
      <c r="G116"/>
      <c r="H116"/>
    </row>
    <row r="117" spans="1:8" ht="15" x14ac:dyDescent="0.25">
      <c r="A117"/>
      <c r="B117"/>
      <c r="C117"/>
      <c r="D117"/>
      <c r="E117"/>
      <c r="F117"/>
      <c r="G117"/>
      <c r="H117"/>
    </row>
    <row r="118" spans="1:8" ht="15" x14ac:dyDescent="0.25">
      <c r="A118"/>
      <c r="B118"/>
      <c r="C118"/>
      <c r="D118"/>
      <c r="E118"/>
      <c r="F118"/>
      <c r="G118"/>
      <c r="H118"/>
    </row>
    <row r="119" spans="1:8" ht="15" x14ac:dyDescent="0.25">
      <c r="A119"/>
      <c r="B119"/>
      <c r="C119"/>
      <c r="D119"/>
      <c r="E119"/>
      <c r="F119"/>
      <c r="G119"/>
      <c r="H119"/>
    </row>
    <row r="120" spans="1:8" ht="15" x14ac:dyDescent="0.25">
      <c r="A120"/>
      <c r="B120"/>
      <c r="C120"/>
      <c r="D120"/>
      <c r="E120"/>
      <c r="F120"/>
      <c r="G120"/>
      <c r="H120"/>
    </row>
    <row r="121" spans="1:8" ht="15" x14ac:dyDescent="0.25">
      <c r="A121"/>
      <c r="B121"/>
      <c r="C121"/>
      <c r="D121"/>
      <c r="E121"/>
      <c r="F121"/>
      <c r="G121"/>
      <c r="H121"/>
    </row>
    <row r="122" spans="1:8" ht="15" x14ac:dyDescent="0.25">
      <c r="A122"/>
      <c r="B122"/>
      <c r="C122"/>
      <c r="D122"/>
      <c r="E122"/>
      <c r="F122"/>
      <c r="G122"/>
      <c r="H122"/>
    </row>
    <row r="123" spans="1:8" ht="15" x14ac:dyDescent="0.25">
      <c r="A123"/>
      <c r="B123"/>
      <c r="C123"/>
      <c r="D123"/>
      <c r="E123"/>
      <c r="F123"/>
      <c r="G123"/>
      <c r="H123"/>
    </row>
    <row r="124" spans="1:8" ht="15" x14ac:dyDescent="0.25">
      <c r="A124"/>
      <c r="B124"/>
      <c r="C124"/>
      <c r="D124"/>
      <c r="E124"/>
      <c r="F124"/>
      <c r="G124"/>
      <c r="H124"/>
    </row>
    <row r="125" spans="1:8" ht="15" x14ac:dyDescent="0.25">
      <c r="A125"/>
      <c r="B125"/>
      <c r="C125"/>
      <c r="D125"/>
      <c r="E125"/>
      <c r="F125"/>
      <c r="G125"/>
      <c r="H125"/>
    </row>
    <row r="126" spans="1:8" ht="15" x14ac:dyDescent="0.25">
      <c r="A126"/>
      <c r="B126"/>
      <c r="C126"/>
      <c r="D126"/>
      <c r="E126"/>
      <c r="F126"/>
      <c r="G126"/>
      <c r="H126"/>
    </row>
    <row r="127" spans="1:8" ht="15" x14ac:dyDescent="0.25">
      <c r="A127"/>
      <c r="B127"/>
      <c r="C127"/>
      <c r="D127"/>
      <c r="E127"/>
      <c r="F127"/>
      <c r="G127"/>
      <c r="H127"/>
    </row>
    <row r="128" spans="1:8" ht="15" x14ac:dyDescent="0.25">
      <c r="A128"/>
      <c r="B128"/>
      <c r="C128"/>
      <c r="D128"/>
      <c r="E128"/>
      <c r="F128"/>
      <c r="G128"/>
      <c r="H128"/>
    </row>
    <row r="129" spans="1:8" ht="15" x14ac:dyDescent="0.25">
      <c r="A129"/>
      <c r="B129"/>
      <c r="C129"/>
      <c r="D129"/>
      <c r="E129"/>
      <c r="F129"/>
      <c r="G129"/>
      <c r="H129"/>
    </row>
    <row r="130" spans="1:8" ht="15" x14ac:dyDescent="0.25">
      <c r="A130"/>
      <c r="B130"/>
      <c r="C130"/>
      <c r="D130"/>
      <c r="E130"/>
      <c r="F130"/>
      <c r="G130"/>
      <c r="H130"/>
    </row>
    <row r="131" spans="1:8" ht="15" x14ac:dyDescent="0.25">
      <c r="A131"/>
      <c r="B131"/>
      <c r="C131"/>
      <c r="D131"/>
      <c r="E131"/>
      <c r="F131"/>
      <c r="G131"/>
      <c r="H131"/>
    </row>
    <row r="132" spans="1:8" ht="15" x14ac:dyDescent="0.25">
      <c r="A132"/>
      <c r="B132"/>
      <c r="C132"/>
      <c r="D132"/>
      <c r="E132"/>
      <c r="F132"/>
      <c r="G132"/>
      <c r="H132"/>
    </row>
    <row r="133" spans="1:8" ht="15" x14ac:dyDescent="0.25">
      <c r="A133"/>
      <c r="B133"/>
      <c r="C133"/>
      <c r="D133"/>
      <c r="E133"/>
      <c r="F133"/>
      <c r="G133"/>
      <c r="H133"/>
    </row>
    <row r="134" spans="1:8" ht="15" x14ac:dyDescent="0.25">
      <c r="A134"/>
      <c r="B134"/>
      <c r="C134"/>
      <c r="D134"/>
      <c r="E134"/>
      <c r="F134"/>
      <c r="G134"/>
      <c r="H134"/>
    </row>
    <row r="135" spans="1:8" ht="15" x14ac:dyDescent="0.25">
      <c r="A135"/>
      <c r="B135"/>
      <c r="C135"/>
      <c r="D135"/>
      <c r="E135"/>
      <c r="F135"/>
      <c r="G135"/>
      <c r="H135"/>
    </row>
    <row r="136" spans="1:8" ht="15" x14ac:dyDescent="0.25">
      <c r="A136"/>
      <c r="B136"/>
      <c r="C136"/>
      <c r="D136"/>
      <c r="E136"/>
      <c r="F136"/>
      <c r="G136"/>
      <c r="H136"/>
    </row>
    <row r="137" spans="1:8" ht="15" x14ac:dyDescent="0.25">
      <c r="A137"/>
      <c r="B137"/>
      <c r="C137"/>
      <c r="D137"/>
      <c r="E137"/>
      <c r="F137"/>
      <c r="G137"/>
      <c r="H137"/>
    </row>
    <row r="138" spans="1:8" ht="15" x14ac:dyDescent="0.25">
      <c r="A138"/>
      <c r="B138"/>
      <c r="C138"/>
      <c r="D138"/>
      <c r="E138"/>
      <c r="F138"/>
      <c r="G138"/>
      <c r="H138"/>
    </row>
    <row r="139" spans="1:8" ht="15" x14ac:dyDescent="0.25">
      <c r="A139"/>
      <c r="B139"/>
      <c r="C139"/>
      <c r="D139"/>
      <c r="E139"/>
      <c r="F139"/>
      <c r="G139"/>
      <c r="H139"/>
    </row>
    <row r="140" spans="1:8" ht="15" x14ac:dyDescent="0.25">
      <c r="A140"/>
      <c r="B140"/>
      <c r="C140"/>
      <c r="D140"/>
      <c r="E140"/>
      <c r="F140"/>
      <c r="G140"/>
      <c r="H140"/>
    </row>
    <row r="141" spans="1:8" ht="15" x14ac:dyDescent="0.25">
      <c r="A141"/>
      <c r="B141"/>
      <c r="C141"/>
      <c r="D141"/>
      <c r="E141"/>
      <c r="F141"/>
      <c r="G141"/>
      <c r="H141"/>
    </row>
    <row r="142" spans="1:8" ht="15" x14ac:dyDescent="0.25">
      <c r="A142"/>
      <c r="B142"/>
      <c r="C142"/>
      <c r="D142"/>
      <c r="E142"/>
      <c r="F142"/>
      <c r="G142"/>
      <c r="H142"/>
    </row>
    <row r="143" spans="1:8" ht="15" x14ac:dyDescent="0.25">
      <c r="A143"/>
      <c r="B143"/>
      <c r="C143"/>
      <c r="D143"/>
      <c r="E143"/>
      <c r="F143"/>
      <c r="G143"/>
      <c r="H143"/>
    </row>
    <row r="144" spans="1:8" ht="15" x14ac:dyDescent="0.25">
      <c r="A144"/>
      <c r="B144"/>
      <c r="C144"/>
      <c r="D144"/>
      <c r="E144"/>
      <c r="F144"/>
      <c r="G144"/>
      <c r="H144"/>
    </row>
    <row r="145" spans="1:8" ht="15" x14ac:dyDescent="0.25">
      <c r="A145"/>
      <c r="B145"/>
      <c r="C145"/>
      <c r="D145"/>
      <c r="E145"/>
      <c r="F145"/>
      <c r="G145"/>
      <c r="H145"/>
    </row>
    <row r="146" spans="1:8" ht="15" x14ac:dyDescent="0.25">
      <c r="A146"/>
      <c r="B146"/>
      <c r="C146"/>
      <c r="D146"/>
      <c r="E146"/>
      <c r="F146"/>
      <c r="G146"/>
      <c r="H146"/>
    </row>
    <row r="147" spans="1:8" ht="15" x14ac:dyDescent="0.25">
      <c r="A147"/>
      <c r="B147"/>
      <c r="C147"/>
      <c r="D147"/>
      <c r="E147"/>
      <c r="F147"/>
      <c r="G147"/>
      <c r="H147"/>
    </row>
    <row r="148" spans="1:8" ht="15" x14ac:dyDescent="0.25">
      <c r="A148"/>
      <c r="B148"/>
      <c r="C148"/>
      <c r="D148"/>
      <c r="E148"/>
      <c r="F148"/>
      <c r="G148"/>
      <c r="H148"/>
    </row>
    <row r="149" spans="1:8" ht="15" x14ac:dyDescent="0.25">
      <c r="A149"/>
      <c r="B149"/>
      <c r="C149"/>
      <c r="D149"/>
      <c r="E149"/>
      <c r="F149"/>
      <c r="G149"/>
      <c r="H149"/>
    </row>
    <row r="150" spans="1:8" ht="15" x14ac:dyDescent="0.25">
      <c r="A150"/>
      <c r="B150"/>
      <c r="C150"/>
      <c r="D150"/>
      <c r="E150"/>
      <c r="F150"/>
      <c r="G150"/>
      <c r="H150"/>
    </row>
    <row r="151" spans="1:8" ht="15" x14ac:dyDescent="0.25">
      <c r="A151"/>
      <c r="B151"/>
      <c r="C151"/>
      <c r="D151"/>
      <c r="E151"/>
      <c r="F151"/>
      <c r="G151"/>
      <c r="H151"/>
    </row>
    <row r="152" spans="1:8" ht="15" x14ac:dyDescent="0.25">
      <c r="A152"/>
      <c r="B152"/>
      <c r="C152"/>
      <c r="D152"/>
      <c r="E152"/>
      <c r="F152"/>
      <c r="G152"/>
      <c r="H152"/>
    </row>
    <row r="153" spans="1:8" ht="15" x14ac:dyDescent="0.25">
      <c r="A153"/>
      <c r="B153"/>
      <c r="C153"/>
      <c r="D153"/>
      <c r="E153"/>
      <c r="F153"/>
      <c r="G153"/>
      <c r="H153"/>
    </row>
    <row r="154" spans="1:8" ht="15" x14ac:dyDescent="0.25">
      <c r="A154"/>
      <c r="B154"/>
      <c r="C154"/>
      <c r="D154"/>
      <c r="E154"/>
      <c r="F154"/>
      <c r="G154"/>
      <c r="H154"/>
    </row>
    <row r="155" spans="1:8" ht="15" x14ac:dyDescent="0.25">
      <c r="A155"/>
      <c r="B155"/>
      <c r="C155"/>
      <c r="D155"/>
      <c r="E155"/>
      <c r="F155"/>
      <c r="G155"/>
      <c r="H155"/>
    </row>
    <row r="156" spans="1:8" ht="15" x14ac:dyDescent="0.25">
      <c r="A156"/>
      <c r="B156"/>
      <c r="C156"/>
      <c r="D156"/>
      <c r="E156"/>
      <c r="F156"/>
      <c r="G156"/>
      <c r="H156"/>
    </row>
    <row r="157" spans="1:8" ht="15" x14ac:dyDescent="0.25">
      <c r="A157"/>
      <c r="B157"/>
      <c r="C157"/>
      <c r="D157"/>
      <c r="E157"/>
      <c r="F157"/>
      <c r="G157"/>
      <c r="H157"/>
    </row>
    <row r="158" spans="1:8" ht="15" x14ac:dyDescent="0.25">
      <c r="A158"/>
      <c r="B158"/>
      <c r="C158"/>
      <c r="D158"/>
      <c r="E158"/>
      <c r="F158"/>
      <c r="G158"/>
      <c r="H158"/>
    </row>
    <row r="159" spans="1:8" ht="15" x14ac:dyDescent="0.25">
      <c r="A159"/>
      <c r="B159"/>
      <c r="C159"/>
      <c r="D159"/>
      <c r="E159"/>
      <c r="F159"/>
      <c r="G159"/>
      <c r="H159"/>
    </row>
    <row r="160" spans="1:8" ht="15" x14ac:dyDescent="0.25">
      <c r="A160"/>
      <c r="B160"/>
      <c r="C160"/>
      <c r="D160"/>
      <c r="E160"/>
      <c r="F160"/>
      <c r="G160"/>
      <c r="H160"/>
    </row>
    <row r="161" spans="1:8" ht="15" x14ac:dyDescent="0.25">
      <c r="A161"/>
      <c r="B161"/>
      <c r="C161"/>
      <c r="D161"/>
      <c r="E161"/>
      <c r="F161"/>
      <c r="G161"/>
      <c r="H161"/>
    </row>
    <row r="162" spans="1:8" ht="15" x14ac:dyDescent="0.25">
      <c r="A162"/>
      <c r="B162"/>
      <c r="C162"/>
      <c r="D162"/>
      <c r="E162"/>
      <c r="F162"/>
      <c r="G162"/>
      <c r="H162"/>
    </row>
    <row r="163" spans="1:8" ht="15" x14ac:dyDescent="0.25">
      <c r="A163"/>
      <c r="B163"/>
      <c r="C163"/>
      <c r="D163"/>
      <c r="E163"/>
      <c r="F163"/>
      <c r="G163"/>
      <c r="H163"/>
    </row>
    <row r="164" spans="1:8" ht="15" x14ac:dyDescent="0.25">
      <c r="A164"/>
      <c r="B164"/>
      <c r="C164"/>
      <c r="D164"/>
      <c r="E164"/>
      <c r="F164"/>
      <c r="G164"/>
      <c r="H164"/>
    </row>
    <row r="165" spans="1:8" ht="15" x14ac:dyDescent="0.25">
      <c r="A165"/>
      <c r="B165"/>
      <c r="C165"/>
      <c r="D165"/>
      <c r="E165"/>
      <c r="F165"/>
      <c r="G165"/>
      <c r="H165"/>
    </row>
    <row r="166" spans="1:8" ht="15" x14ac:dyDescent="0.25">
      <c r="A166"/>
      <c r="B166"/>
      <c r="C166"/>
      <c r="D166"/>
      <c r="E166"/>
      <c r="F166"/>
      <c r="G166"/>
      <c r="H166"/>
    </row>
    <row r="167" spans="1:8" ht="15" x14ac:dyDescent="0.25">
      <c r="A167"/>
      <c r="B167"/>
      <c r="C167"/>
      <c r="D167"/>
      <c r="E167"/>
      <c r="F167"/>
      <c r="G167"/>
      <c r="H167"/>
    </row>
    <row r="168" spans="1:8" ht="15" x14ac:dyDescent="0.25">
      <c r="A168"/>
      <c r="B168"/>
      <c r="C168"/>
      <c r="D168"/>
      <c r="E168"/>
      <c r="F168"/>
      <c r="G168"/>
      <c r="H168"/>
    </row>
    <row r="169" spans="1:8" ht="15" x14ac:dyDescent="0.25">
      <c r="A169"/>
      <c r="B169"/>
      <c r="C169"/>
      <c r="D169"/>
      <c r="E169"/>
      <c r="F169"/>
      <c r="G169"/>
      <c r="H169"/>
    </row>
    <row r="170" spans="1:8" ht="15" x14ac:dyDescent="0.25">
      <c r="A170"/>
      <c r="B170"/>
      <c r="C170"/>
      <c r="D170"/>
      <c r="E170"/>
      <c r="F170"/>
      <c r="G170"/>
      <c r="H170"/>
    </row>
    <row r="171" spans="1:8" ht="15" x14ac:dyDescent="0.25">
      <c r="A171"/>
      <c r="B171"/>
      <c r="C171"/>
      <c r="D171"/>
      <c r="E171"/>
      <c r="F171"/>
      <c r="G171"/>
      <c r="H171"/>
    </row>
    <row r="172" spans="1:8" ht="15" x14ac:dyDescent="0.25">
      <c r="A172"/>
      <c r="B172"/>
      <c r="C172"/>
      <c r="D172"/>
      <c r="E172"/>
      <c r="F172"/>
      <c r="G172"/>
      <c r="H172"/>
    </row>
    <row r="173" spans="1:8" ht="15" x14ac:dyDescent="0.25">
      <c r="A173"/>
      <c r="B173"/>
      <c r="C173"/>
      <c r="D173"/>
      <c r="E173"/>
      <c r="F173"/>
      <c r="G173"/>
      <c r="H173"/>
    </row>
    <row r="174" spans="1:8" ht="15" x14ac:dyDescent="0.25">
      <c r="A174"/>
      <c r="B174"/>
      <c r="C174"/>
      <c r="D174"/>
      <c r="E174"/>
      <c r="F174"/>
      <c r="G174"/>
      <c r="H174"/>
    </row>
    <row r="175" spans="1:8" ht="15" x14ac:dyDescent="0.25">
      <c r="A175"/>
      <c r="B175"/>
      <c r="C175"/>
      <c r="D175"/>
      <c r="E175"/>
      <c r="F175"/>
      <c r="G175"/>
      <c r="H175"/>
    </row>
    <row r="176" spans="1:8" ht="15" x14ac:dyDescent="0.25">
      <c r="A176"/>
      <c r="B176"/>
      <c r="C176"/>
      <c r="D176"/>
      <c r="E176"/>
      <c r="F176"/>
      <c r="G176"/>
      <c r="H176"/>
    </row>
    <row r="177" spans="1:8" ht="15" x14ac:dyDescent="0.25">
      <c r="A177"/>
      <c r="B177"/>
      <c r="C177"/>
      <c r="D177"/>
      <c r="E177"/>
      <c r="F177"/>
      <c r="G177"/>
      <c r="H177"/>
    </row>
    <row r="178" spans="1:8" ht="15" x14ac:dyDescent="0.25">
      <c r="A178"/>
      <c r="B178"/>
      <c r="C178"/>
      <c r="D178"/>
      <c r="E178"/>
      <c r="F178"/>
      <c r="G178"/>
      <c r="H178"/>
    </row>
    <row r="179" spans="1:8" ht="15" x14ac:dyDescent="0.25">
      <c r="A179"/>
      <c r="B179"/>
      <c r="C179"/>
      <c r="D179"/>
      <c r="E179"/>
      <c r="F179"/>
      <c r="G179"/>
      <c r="H179"/>
    </row>
    <row r="180" spans="1:8" ht="15" x14ac:dyDescent="0.25">
      <c r="A180"/>
      <c r="B180"/>
      <c r="C180"/>
      <c r="D180"/>
      <c r="E180"/>
      <c r="F180"/>
      <c r="G180"/>
      <c r="H180"/>
    </row>
    <row r="181" spans="1:8" ht="15" x14ac:dyDescent="0.25">
      <c r="A181"/>
      <c r="B181"/>
      <c r="C181"/>
      <c r="D181"/>
      <c r="E181"/>
      <c r="F181"/>
      <c r="G181"/>
      <c r="H181"/>
    </row>
    <row r="182" spans="1:8" ht="15" x14ac:dyDescent="0.25">
      <c r="A182"/>
      <c r="B182"/>
      <c r="C182"/>
      <c r="D182"/>
      <c r="E182"/>
      <c r="F182"/>
      <c r="G182"/>
      <c r="H182"/>
    </row>
    <row r="183" spans="1:8" ht="15" x14ac:dyDescent="0.25">
      <c r="A183"/>
      <c r="B183"/>
      <c r="C183"/>
      <c r="D183"/>
      <c r="E183"/>
      <c r="F183"/>
      <c r="G183"/>
      <c r="H183"/>
    </row>
    <row r="184" spans="1:8" ht="15" x14ac:dyDescent="0.25">
      <c r="A184"/>
      <c r="B184"/>
      <c r="C184"/>
      <c r="D184"/>
      <c r="E184"/>
      <c r="F184"/>
      <c r="G184"/>
      <c r="H184"/>
    </row>
    <row r="185" spans="1:8" ht="15" x14ac:dyDescent="0.25">
      <c r="A185"/>
      <c r="B185"/>
      <c r="C185"/>
      <c r="D185"/>
      <c r="E185"/>
      <c r="F185"/>
      <c r="G185"/>
      <c r="H185"/>
    </row>
    <row r="186" spans="1:8" ht="15" x14ac:dyDescent="0.25">
      <c r="A186"/>
      <c r="B186"/>
      <c r="C186"/>
      <c r="D186"/>
      <c r="E186"/>
      <c r="F186"/>
      <c r="G186"/>
      <c r="H186"/>
    </row>
    <row r="187" spans="1:8" ht="15" x14ac:dyDescent="0.25">
      <c r="A187"/>
      <c r="B187"/>
      <c r="C187"/>
      <c r="D187"/>
      <c r="E187"/>
      <c r="F187"/>
      <c r="G187"/>
      <c r="H187"/>
    </row>
    <row r="188" spans="1:8" ht="15" x14ac:dyDescent="0.25">
      <c r="A188"/>
      <c r="B188"/>
      <c r="C188"/>
      <c r="D188"/>
      <c r="E188"/>
      <c r="F188"/>
      <c r="G188"/>
      <c r="H188"/>
    </row>
    <row r="189" spans="1:8" ht="15" x14ac:dyDescent="0.25">
      <c r="A189"/>
      <c r="B189"/>
      <c r="C189"/>
      <c r="D189"/>
      <c r="E189"/>
      <c r="F189"/>
      <c r="G189"/>
      <c r="H189"/>
    </row>
    <row r="190" spans="1:8" ht="15" x14ac:dyDescent="0.25">
      <c r="A190"/>
      <c r="B190"/>
      <c r="C190"/>
      <c r="D190"/>
      <c r="E190"/>
      <c r="F190"/>
      <c r="G190"/>
      <c r="H190"/>
    </row>
    <row r="191" spans="1:8" ht="15" x14ac:dyDescent="0.25">
      <c r="A191"/>
      <c r="B191"/>
      <c r="C191"/>
      <c r="D191"/>
      <c r="E191"/>
      <c r="F191"/>
      <c r="G191"/>
      <c r="H191"/>
    </row>
    <row r="192" spans="1:8" ht="15" x14ac:dyDescent="0.25">
      <c r="A192"/>
      <c r="B192"/>
      <c r="C192"/>
      <c r="D192"/>
      <c r="E192"/>
      <c r="F192"/>
      <c r="G192"/>
      <c r="H192"/>
    </row>
    <row r="193" spans="1:8" ht="15" x14ac:dyDescent="0.25">
      <c r="A193"/>
      <c r="B193"/>
      <c r="C193"/>
      <c r="D193"/>
      <c r="E193"/>
      <c r="F193"/>
      <c r="G193"/>
      <c r="H193"/>
    </row>
    <row r="194" spans="1:8" ht="15" x14ac:dyDescent="0.25">
      <c r="A194"/>
      <c r="B194"/>
      <c r="C194"/>
      <c r="D194"/>
      <c r="E194"/>
      <c r="F194"/>
      <c r="G194"/>
      <c r="H194"/>
    </row>
    <row r="195" spans="1:8" ht="15" x14ac:dyDescent="0.25">
      <c r="A195"/>
      <c r="B195"/>
      <c r="C195"/>
      <c r="D195"/>
      <c r="E195"/>
      <c r="F195"/>
      <c r="G195"/>
      <c r="H195"/>
    </row>
    <row r="196" spans="1:8" ht="15" x14ac:dyDescent="0.25">
      <c r="A196"/>
      <c r="B196"/>
      <c r="C196"/>
      <c r="D196"/>
      <c r="E196"/>
      <c r="F196"/>
      <c r="G196"/>
      <c r="H196"/>
    </row>
    <row r="197" spans="1:8" ht="15" x14ac:dyDescent="0.25">
      <c r="A197"/>
      <c r="B197"/>
      <c r="C197"/>
      <c r="D197"/>
      <c r="E197"/>
      <c r="F197"/>
      <c r="G197"/>
      <c r="H197"/>
    </row>
    <row r="198" spans="1:8" ht="15" x14ac:dyDescent="0.25">
      <c r="A198"/>
      <c r="B198"/>
      <c r="C198"/>
      <c r="D198"/>
      <c r="E198"/>
      <c r="F198"/>
      <c r="G198"/>
      <c r="H198"/>
    </row>
    <row r="199" spans="1:8" ht="15" x14ac:dyDescent="0.25">
      <c r="A199"/>
      <c r="B199"/>
      <c r="C199"/>
      <c r="D199"/>
      <c r="E199"/>
      <c r="F199"/>
      <c r="G199"/>
      <c r="H199"/>
    </row>
    <row r="200" spans="1:8" ht="15" x14ac:dyDescent="0.25">
      <c r="A200"/>
      <c r="B200"/>
      <c r="C200"/>
      <c r="D200"/>
      <c r="E200"/>
      <c r="F200"/>
      <c r="G200"/>
      <c r="H200"/>
    </row>
    <row r="201" spans="1:8" ht="15" x14ac:dyDescent="0.25">
      <c r="A201"/>
      <c r="B201"/>
      <c r="C201"/>
      <c r="D201"/>
      <c r="E201"/>
      <c r="F201"/>
      <c r="G201"/>
      <c r="H201"/>
    </row>
    <row r="202" spans="1:8" ht="15" x14ac:dyDescent="0.25">
      <c r="A202"/>
      <c r="B202"/>
      <c r="C202"/>
      <c r="D202"/>
      <c r="E202"/>
      <c r="F202"/>
      <c r="G202"/>
      <c r="H202"/>
    </row>
    <row r="203" spans="1:8" ht="15" x14ac:dyDescent="0.25">
      <c r="A203"/>
      <c r="B203"/>
      <c r="C203"/>
      <c r="D203"/>
      <c r="E203"/>
      <c r="F203"/>
      <c r="G203"/>
      <c r="H203"/>
    </row>
    <row r="204" spans="1:8" ht="15" x14ac:dyDescent="0.25">
      <c r="A204"/>
      <c r="B204"/>
      <c r="C204"/>
      <c r="D204"/>
      <c r="E204"/>
      <c r="F204"/>
      <c r="G204"/>
      <c r="H204"/>
    </row>
    <row r="205" spans="1:8" ht="15" x14ac:dyDescent="0.25">
      <c r="A205"/>
      <c r="B205"/>
      <c r="C205"/>
      <c r="D205"/>
      <c r="E205"/>
      <c r="F205"/>
      <c r="G205"/>
      <c r="H205"/>
    </row>
    <row r="206" spans="1:8" ht="15" x14ac:dyDescent="0.25">
      <c r="A206"/>
      <c r="B206"/>
      <c r="C206"/>
      <c r="D206"/>
      <c r="E206"/>
      <c r="F206"/>
      <c r="G206"/>
      <c r="H206"/>
    </row>
    <row r="207" spans="1:8" ht="15" x14ac:dyDescent="0.25">
      <c r="A207"/>
      <c r="B207"/>
      <c r="C207"/>
      <c r="D207"/>
      <c r="E207"/>
      <c r="F207"/>
      <c r="G207"/>
      <c r="H207"/>
    </row>
    <row r="208" spans="1:8" ht="15" x14ac:dyDescent="0.25">
      <c r="A208"/>
      <c r="B208"/>
      <c r="C208"/>
      <c r="D208"/>
      <c r="E208"/>
      <c r="F208"/>
      <c r="G208"/>
      <c r="H208"/>
    </row>
    <row r="209" spans="1:8" ht="15" x14ac:dyDescent="0.25">
      <c r="A209"/>
      <c r="B209"/>
      <c r="C209"/>
      <c r="D209"/>
      <c r="E209"/>
      <c r="F209"/>
      <c r="G209"/>
      <c r="H209"/>
    </row>
    <row r="210" spans="1:8" ht="15" x14ac:dyDescent="0.25">
      <c r="A210"/>
      <c r="B210"/>
      <c r="C210"/>
      <c r="D210"/>
      <c r="E210"/>
      <c r="F210"/>
      <c r="G210"/>
      <c r="H210"/>
    </row>
    <row r="211" spans="1:8" ht="15" x14ac:dyDescent="0.25">
      <c r="A211"/>
      <c r="B211"/>
      <c r="C211"/>
      <c r="D211"/>
      <c r="E211"/>
      <c r="F211"/>
      <c r="G211"/>
      <c r="H211"/>
    </row>
    <row r="212" spans="1:8" ht="15" x14ac:dyDescent="0.25">
      <c r="A212"/>
      <c r="B212"/>
      <c r="C212"/>
      <c r="D212"/>
      <c r="E212"/>
      <c r="F212"/>
      <c r="G212"/>
      <c r="H212"/>
    </row>
    <row r="213" spans="1:8" ht="15" x14ac:dyDescent="0.25">
      <c r="A213"/>
      <c r="B213"/>
      <c r="C213"/>
      <c r="D213"/>
      <c r="E213"/>
      <c r="F213"/>
      <c r="G213"/>
      <c r="H213"/>
    </row>
    <row r="214" spans="1:8" ht="15" x14ac:dyDescent="0.25">
      <c r="A214"/>
      <c r="B214"/>
      <c r="C214"/>
      <c r="D214"/>
      <c r="E214"/>
      <c r="F214"/>
      <c r="G214"/>
      <c r="H214"/>
    </row>
    <row r="215" spans="1:8" ht="15" x14ac:dyDescent="0.25">
      <c r="A215"/>
      <c r="B215"/>
      <c r="C215"/>
      <c r="D215"/>
      <c r="E215"/>
      <c r="F215"/>
      <c r="G215"/>
      <c r="H215"/>
    </row>
    <row r="216" spans="1:8" ht="15" x14ac:dyDescent="0.25">
      <c r="A216"/>
      <c r="B216"/>
      <c r="C216"/>
      <c r="D216"/>
      <c r="E216"/>
      <c r="F216"/>
      <c r="G216"/>
      <c r="H216"/>
    </row>
    <row r="217" spans="1:8" ht="15" x14ac:dyDescent="0.25">
      <c r="A217"/>
      <c r="B217"/>
      <c r="C217"/>
      <c r="D217"/>
      <c r="E217"/>
      <c r="F217"/>
      <c r="G217"/>
      <c r="H217"/>
    </row>
    <row r="218" spans="1:8" ht="15" x14ac:dyDescent="0.25">
      <c r="A218"/>
      <c r="B218"/>
      <c r="C218"/>
      <c r="D218"/>
      <c r="E218"/>
      <c r="F218"/>
      <c r="G218"/>
      <c r="H218"/>
    </row>
    <row r="219" spans="1:8" ht="15" x14ac:dyDescent="0.25">
      <c r="A219"/>
      <c r="B219"/>
      <c r="C219"/>
      <c r="D219"/>
      <c r="E219"/>
      <c r="F219"/>
      <c r="G219"/>
      <c r="H219"/>
    </row>
    <row r="220" spans="1:8" ht="15" x14ac:dyDescent="0.25">
      <c r="A220"/>
      <c r="B220"/>
      <c r="C220"/>
      <c r="D220"/>
      <c r="E220"/>
      <c r="F220"/>
      <c r="G220"/>
      <c r="H220"/>
    </row>
    <row r="221" spans="1:8" ht="15" x14ac:dyDescent="0.25">
      <c r="A221"/>
      <c r="B221"/>
      <c r="C221"/>
      <c r="D221"/>
      <c r="E221"/>
      <c r="F221"/>
      <c r="G221"/>
      <c r="H221"/>
    </row>
    <row r="222" spans="1:8" ht="15" x14ac:dyDescent="0.25">
      <c r="A222"/>
      <c r="B222"/>
      <c r="C222"/>
      <c r="D222"/>
      <c r="E222"/>
      <c r="F222"/>
      <c r="G222"/>
      <c r="H222"/>
    </row>
    <row r="223" spans="1:8" ht="15" x14ac:dyDescent="0.25">
      <c r="A223"/>
      <c r="B223"/>
      <c r="C223"/>
      <c r="D223"/>
      <c r="E223"/>
      <c r="F223"/>
      <c r="G223"/>
      <c r="H223"/>
    </row>
    <row r="224" spans="1:8" ht="15" x14ac:dyDescent="0.25">
      <c r="A224"/>
      <c r="B224"/>
      <c r="C224"/>
      <c r="D224"/>
      <c r="E224"/>
      <c r="F224"/>
      <c r="G224"/>
      <c r="H224"/>
    </row>
    <row r="225" spans="1:8" ht="15" x14ac:dyDescent="0.25">
      <c r="A225"/>
      <c r="B225"/>
      <c r="C225"/>
      <c r="D225"/>
      <c r="E225"/>
      <c r="F225"/>
      <c r="G225"/>
      <c r="H225"/>
    </row>
    <row r="226" spans="1:8" ht="15" x14ac:dyDescent="0.25">
      <c r="A226"/>
      <c r="B226"/>
      <c r="C226"/>
      <c r="D226"/>
      <c r="E226"/>
      <c r="F226"/>
      <c r="G226"/>
      <c r="H226"/>
    </row>
    <row r="227" spans="1:8" ht="15" x14ac:dyDescent="0.25">
      <c r="A227"/>
      <c r="B227"/>
      <c r="C227"/>
      <c r="D227"/>
      <c r="E227"/>
      <c r="F227"/>
      <c r="G227"/>
      <c r="H227"/>
    </row>
    <row r="228" spans="1:8" ht="15" x14ac:dyDescent="0.25">
      <c r="A228"/>
      <c r="B228"/>
      <c r="C228"/>
      <c r="D228"/>
      <c r="E228"/>
      <c r="F228"/>
      <c r="G228"/>
      <c r="H228"/>
    </row>
    <row r="229" spans="1:8" ht="15" x14ac:dyDescent="0.25">
      <c r="A229"/>
      <c r="B229"/>
      <c r="C229"/>
      <c r="D229"/>
      <c r="E229"/>
      <c r="F229"/>
      <c r="G229"/>
      <c r="H229"/>
    </row>
    <row r="230" spans="1:8" ht="15" x14ac:dyDescent="0.25">
      <c r="A230"/>
      <c r="B230"/>
      <c r="C230"/>
      <c r="D230"/>
      <c r="E230"/>
      <c r="F230"/>
      <c r="G230"/>
      <c r="H230"/>
    </row>
    <row r="231" spans="1:8" ht="15" x14ac:dyDescent="0.25">
      <c r="A231"/>
      <c r="B231"/>
      <c r="C231"/>
      <c r="D231"/>
      <c r="E231"/>
      <c r="F231"/>
      <c r="G231"/>
      <c r="H231"/>
    </row>
    <row r="232" spans="1:8" ht="15" x14ac:dyDescent="0.25">
      <c r="A232"/>
      <c r="B232"/>
      <c r="C232"/>
      <c r="D232"/>
      <c r="E232"/>
      <c r="F232"/>
      <c r="G232"/>
      <c r="H232"/>
    </row>
    <row r="233" spans="1:8" ht="15" x14ac:dyDescent="0.25">
      <c r="A233"/>
      <c r="B233"/>
      <c r="C233"/>
      <c r="D233"/>
      <c r="E233"/>
      <c r="F233"/>
      <c r="G233"/>
      <c r="H233"/>
    </row>
    <row r="234" spans="1:8" ht="15" x14ac:dyDescent="0.25">
      <c r="A234"/>
      <c r="B234"/>
      <c r="C234"/>
      <c r="D234"/>
      <c r="E234"/>
      <c r="F234"/>
      <c r="G234"/>
      <c r="H234"/>
    </row>
    <row r="235" spans="1:8" ht="15" x14ac:dyDescent="0.25">
      <c r="A235"/>
      <c r="B235"/>
      <c r="C235"/>
      <c r="D235"/>
      <c r="E235"/>
      <c r="F235"/>
      <c r="G235"/>
      <c r="H235"/>
    </row>
    <row r="236" spans="1:8" ht="15" x14ac:dyDescent="0.25">
      <c r="A236"/>
      <c r="B236"/>
      <c r="C236"/>
      <c r="D236"/>
      <c r="E236"/>
      <c r="F236"/>
      <c r="G236"/>
      <c r="H236"/>
    </row>
    <row r="237" spans="1:8" ht="15" x14ac:dyDescent="0.25">
      <c r="A237"/>
      <c r="B237"/>
      <c r="C237"/>
      <c r="D237"/>
      <c r="E237"/>
      <c r="F237"/>
      <c r="G237"/>
      <c r="H237"/>
    </row>
    <row r="238" spans="1:8" ht="15" x14ac:dyDescent="0.25">
      <c r="A238"/>
      <c r="B238"/>
      <c r="C238"/>
      <c r="D238"/>
      <c r="E238"/>
      <c r="F238"/>
      <c r="G238"/>
      <c r="H238"/>
    </row>
    <row r="239" spans="1:8" ht="15" x14ac:dyDescent="0.25">
      <c r="A239"/>
      <c r="B239"/>
      <c r="C239"/>
      <c r="D239"/>
      <c r="E239"/>
      <c r="F239"/>
      <c r="G239"/>
      <c r="H239"/>
    </row>
    <row r="240" spans="1:8" ht="15" x14ac:dyDescent="0.25">
      <c r="A240"/>
      <c r="B240"/>
      <c r="C240"/>
      <c r="D240"/>
      <c r="E240"/>
      <c r="F240"/>
      <c r="G240"/>
      <c r="H240"/>
    </row>
    <row r="241" spans="1:8" ht="15" x14ac:dyDescent="0.25">
      <c r="A241"/>
      <c r="B241"/>
      <c r="C241"/>
      <c r="D241"/>
      <c r="E241"/>
      <c r="F241"/>
      <c r="G241"/>
      <c r="H241"/>
    </row>
    <row r="242" spans="1:8" ht="15" x14ac:dyDescent="0.25">
      <c r="A242"/>
      <c r="B242"/>
      <c r="C242"/>
      <c r="D242"/>
      <c r="E242"/>
      <c r="F242"/>
      <c r="G242"/>
      <c r="H242"/>
    </row>
    <row r="243" spans="1:8" ht="15" x14ac:dyDescent="0.25">
      <c r="A243"/>
      <c r="B243"/>
      <c r="C243"/>
      <c r="D243"/>
      <c r="E243"/>
      <c r="F243"/>
      <c r="G243"/>
      <c r="H243"/>
    </row>
    <row r="244" spans="1:8" ht="15" x14ac:dyDescent="0.25">
      <c r="A244"/>
      <c r="B244"/>
      <c r="C244"/>
      <c r="D244"/>
      <c r="E244"/>
      <c r="F244"/>
      <c r="G244"/>
      <c r="H244"/>
    </row>
    <row r="245" spans="1:8" ht="15" x14ac:dyDescent="0.25">
      <c r="A245"/>
      <c r="B245"/>
      <c r="C245"/>
      <c r="D245"/>
      <c r="E245"/>
      <c r="F245"/>
      <c r="G245"/>
      <c r="H245"/>
    </row>
    <row r="246" spans="1:8" ht="15" x14ac:dyDescent="0.25">
      <c r="A246"/>
      <c r="B246"/>
      <c r="C246"/>
      <c r="D246"/>
      <c r="E246"/>
      <c r="F246"/>
      <c r="G246"/>
      <c r="H246"/>
    </row>
    <row r="247" spans="1:8" ht="15" x14ac:dyDescent="0.25">
      <c r="A247"/>
      <c r="B247"/>
      <c r="C247"/>
      <c r="D247"/>
      <c r="E247"/>
      <c r="F247"/>
      <c r="G247"/>
      <c r="H247"/>
    </row>
    <row r="248" spans="1:8" ht="15" x14ac:dyDescent="0.25">
      <c r="A248"/>
      <c r="B248"/>
      <c r="C248"/>
      <c r="D248"/>
      <c r="E248"/>
      <c r="F248"/>
      <c r="G248"/>
      <c r="H248"/>
    </row>
    <row r="249" spans="1:8" ht="15" x14ac:dyDescent="0.25">
      <c r="A249"/>
      <c r="B249"/>
      <c r="C249"/>
      <c r="D249"/>
      <c r="E249"/>
      <c r="F249"/>
      <c r="G249"/>
      <c r="H249"/>
    </row>
    <row r="250" spans="1:8" ht="15" x14ac:dyDescent="0.25">
      <c r="A250"/>
      <c r="B250"/>
      <c r="C250"/>
      <c r="D250"/>
      <c r="E250"/>
      <c r="F250"/>
      <c r="G250"/>
      <c r="H250"/>
    </row>
    <row r="251" spans="1:8" ht="15" x14ac:dyDescent="0.25">
      <c r="A251"/>
      <c r="B251"/>
      <c r="C251"/>
      <c r="D251"/>
      <c r="E251"/>
      <c r="F251"/>
      <c r="G251"/>
      <c r="H25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0"/>
  <sheetViews>
    <sheetView workbookViewId="0"/>
  </sheetViews>
  <sheetFormatPr defaultRowHeight="12.75" x14ac:dyDescent="0.2"/>
  <cols>
    <col min="1" max="1" width="26.42578125" style="116" bestFit="1" customWidth="1"/>
    <col min="2" max="2" width="16.28515625" style="117" bestFit="1" customWidth="1"/>
    <col min="3" max="3" width="8.28515625" style="117" bestFit="1" customWidth="1"/>
    <col min="4" max="4" width="8" style="117" bestFit="1" customWidth="1"/>
    <col min="5" max="5" width="8.85546875" style="117" bestFit="1" customWidth="1"/>
    <col min="6" max="6" width="8.7109375" style="117" bestFit="1" customWidth="1"/>
    <col min="7" max="7" width="8.140625" style="117" bestFit="1" customWidth="1"/>
    <col min="8" max="8" width="8" style="117" bestFit="1" customWidth="1"/>
    <col min="9" max="9" width="8.42578125" style="117" bestFit="1" customWidth="1"/>
    <col min="10" max="10" width="8" style="117" bestFit="1" customWidth="1"/>
    <col min="11" max="11" width="8.5703125" style="117" bestFit="1" customWidth="1"/>
    <col min="12" max="12" width="8.7109375" style="117" bestFit="1" customWidth="1"/>
    <col min="13" max="14" width="8.28515625" style="117" bestFit="1" customWidth="1"/>
    <col min="15" max="15" width="8.5703125" style="117" bestFit="1" customWidth="1"/>
    <col min="16" max="16" width="7.28515625" style="117" bestFit="1" customWidth="1"/>
    <col min="17" max="18" width="8.140625" style="116" bestFit="1" customWidth="1"/>
    <col min="19" max="19" width="9.140625" style="116" bestFit="1" customWidth="1"/>
    <col min="20" max="20" width="8.5703125" style="116" bestFit="1" customWidth="1"/>
    <col min="21" max="21" width="11.42578125" style="116" bestFit="1" customWidth="1"/>
    <col min="22" max="22" width="8" style="116" bestFit="1" customWidth="1"/>
    <col min="23" max="24" width="9" style="116" bestFit="1" customWidth="1"/>
    <col min="25" max="26" width="10.7109375" style="116" bestFit="1" customWidth="1"/>
    <col min="27" max="27" width="7.28515625" style="116" bestFit="1" customWidth="1"/>
    <col min="28" max="28" width="8.7109375" style="116" bestFit="1" customWidth="1"/>
    <col min="29" max="29" width="10.7109375" style="116" bestFit="1" customWidth="1"/>
    <col min="30" max="30" width="8" style="116" bestFit="1" customWidth="1"/>
    <col min="31" max="31" width="11" style="116" bestFit="1" customWidth="1"/>
    <col min="32" max="33" width="12" style="116" bestFit="1" customWidth="1"/>
    <col min="34" max="16384" width="9.140625" style="116"/>
  </cols>
  <sheetData>
    <row r="1" spans="1:21" x14ac:dyDescent="0.2">
      <c r="A1" s="119" t="s">
        <v>5900</v>
      </c>
      <c r="B1" s="120" t="s">
        <v>5909</v>
      </c>
    </row>
    <row r="2" spans="1:21" x14ac:dyDescent="0.2">
      <c r="A2" s="119" t="s">
        <v>5904</v>
      </c>
      <c r="B2" s="120" t="s">
        <v>5907</v>
      </c>
    </row>
    <row r="4" spans="1:21" x14ac:dyDescent="0.2">
      <c r="A4" s="119" t="s">
        <v>5911</v>
      </c>
      <c r="B4" s="123" t="s">
        <v>5910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</row>
    <row r="5" spans="1:21" x14ac:dyDescent="0.2">
      <c r="A5" s="119" t="s">
        <v>5912</v>
      </c>
      <c r="B5" s="122" t="s">
        <v>5908</v>
      </c>
      <c r="C5" s="122" t="s">
        <v>2143</v>
      </c>
      <c r="D5" s="122" t="s">
        <v>2226</v>
      </c>
      <c r="E5" s="122" t="s">
        <v>2260</v>
      </c>
      <c r="F5" s="122" t="s">
        <v>5420</v>
      </c>
      <c r="G5" s="122" t="s">
        <v>2267</v>
      </c>
      <c r="H5" s="122" t="s">
        <v>2135</v>
      </c>
      <c r="I5" s="122" t="s">
        <v>2278</v>
      </c>
      <c r="J5" s="122" t="s">
        <v>2159</v>
      </c>
      <c r="K5" s="122" t="s">
        <v>2164</v>
      </c>
      <c r="L5" s="122" t="s">
        <v>2121</v>
      </c>
      <c r="M5" s="122" t="s">
        <v>2222</v>
      </c>
      <c r="N5" s="122" t="s">
        <v>2081</v>
      </c>
      <c r="O5" s="120" t="s">
        <v>50</v>
      </c>
      <c r="P5" s="120" t="s">
        <v>2131</v>
      </c>
      <c r="Q5" s="120" t="s">
        <v>2011</v>
      </c>
      <c r="R5" s="120" t="s">
        <v>2746</v>
      </c>
      <c r="S5" s="120" t="s">
        <v>2754</v>
      </c>
      <c r="T5" s="120" t="s">
        <v>2732</v>
      </c>
      <c r="U5" s="122" t="s">
        <v>1330</v>
      </c>
    </row>
    <row r="6" spans="1:21" x14ac:dyDescent="0.2">
      <c r="A6" s="121" t="s">
        <v>2905</v>
      </c>
      <c r="B6" s="122">
        <v>5253.2799999999988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>
        <v>144</v>
      </c>
      <c r="R6" s="122"/>
      <c r="S6" s="122">
        <v>132.34999999999991</v>
      </c>
      <c r="T6" s="122">
        <v>486430.47999999986</v>
      </c>
      <c r="U6" s="122">
        <v>491960.10999999987</v>
      </c>
    </row>
    <row r="7" spans="1:21" x14ac:dyDescent="0.2">
      <c r="A7" s="121" t="s">
        <v>46</v>
      </c>
      <c r="B7" s="122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>
        <v>0</v>
      </c>
      <c r="U7" s="122">
        <v>0</v>
      </c>
    </row>
    <row r="8" spans="1:21" x14ac:dyDescent="0.2">
      <c r="A8" s="121" t="s">
        <v>3235</v>
      </c>
      <c r="B8" s="122">
        <v>0</v>
      </c>
      <c r="C8" s="122"/>
      <c r="D8" s="122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>
        <v>0</v>
      </c>
      <c r="R8" s="122"/>
      <c r="S8" s="122">
        <v>3593.4799999999996</v>
      </c>
      <c r="T8" s="122">
        <v>0</v>
      </c>
      <c r="U8" s="122">
        <v>3593.4799999999996</v>
      </c>
    </row>
    <row r="9" spans="1:21" x14ac:dyDescent="0.2">
      <c r="A9" s="121" t="s">
        <v>369</v>
      </c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>
        <v>35929.29</v>
      </c>
      <c r="U9" s="122">
        <v>35929.29</v>
      </c>
    </row>
    <row r="10" spans="1:21" x14ac:dyDescent="0.2">
      <c r="A10" s="121" t="s">
        <v>397</v>
      </c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>
        <v>0</v>
      </c>
      <c r="S10" s="122"/>
      <c r="T10" s="122">
        <v>20483.179999999993</v>
      </c>
      <c r="U10" s="122">
        <v>20483.179999999993</v>
      </c>
    </row>
    <row r="11" spans="1:21" x14ac:dyDescent="0.2">
      <c r="A11" s="121" t="s">
        <v>2702</v>
      </c>
      <c r="B11" s="122">
        <v>0</v>
      </c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>
        <v>0</v>
      </c>
    </row>
    <row r="12" spans="1:21" x14ac:dyDescent="0.2">
      <c r="A12" s="121" t="s">
        <v>1669</v>
      </c>
      <c r="B12" s="122">
        <v>243.97000000000025</v>
      </c>
      <c r="C12" s="122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>
        <v>-499</v>
      </c>
      <c r="R12" s="122"/>
      <c r="S12" s="122"/>
      <c r="T12" s="122">
        <v>2192.119999999999</v>
      </c>
      <c r="U12" s="122">
        <v>1937.0899999999992</v>
      </c>
    </row>
    <row r="13" spans="1:21" x14ac:dyDescent="0.2">
      <c r="A13" s="121" t="s">
        <v>940</v>
      </c>
      <c r="B13" s="122">
        <v>1131.8799999999997</v>
      </c>
      <c r="C13" s="122"/>
      <c r="D13" s="122"/>
      <c r="E13" s="122"/>
      <c r="F13" s="122"/>
      <c r="G13" s="122"/>
      <c r="H13" s="122"/>
      <c r="I13" s="122">
        <v>-5000</v>
      </c>
      <c r="J13" s="122"/>
      <c r="K13" s="122"/>
      <c r="L13" s="122"/>
      <c r="M13" s="122"/>
      <c r="N13" s="122">
        <v>-6659.68</v>
      </c>
      <c r="O13" s="122">
        <v>-6468.9</v>
      </c>
      <c r="P13" s="122"/>
      <c r="Q13" s="122">
        <v>-2822.09</v>
      </c>
      <c r="R13" s="122"/>
      <c r="S13" s="122">
        <v>-10622.86</v>
      </c>
      <c r="T13" s="122"/>
      <c r="U13" s="122">
        <v>-30441.65</v>
      </c>
    </row>
    <row r="14" spans="1:21" x14ac:dyDescent="0.2">
      <c r="A14" s="121" t="s">
        <v>5428</v>
      </c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>
        <v>609</v>
      </c>
      <c r="O14" s="122"/>
      <c r="P14" s="122"/>
      <c r="Q14" s="122"/>
      <c r="R14" s="122"/>
      <c r="S14" s="122"/>
      <c r="T14" s="122"/>
      <c r="U14" s="122">
        <v>609</v>
      </c>
    </row>
    <row r="15" spans="1:21" x14ac:dyDescent="0.2">
      <c r="A15" s="121" t="s">
        <v>300</v>
      </c>
      <c r="B15" s="122"/>
      <c r="C15" s="122"/>
      <c r="D15" s="122"/>
      <c r="E15" s="122"/>
      <c r="F15" s="122"/>
      <c r="G15" s="122"/>
      <c r="H15" s="122"/>
      <c r="I15" s="122"/>
      <c r="J15" s="122"/>
      <c r="K15" s="122"/>
      <c r="L15" s="122">
        <v>375</v>
      </c>
      <c r="M15" s="122"/>
      <c r="N15" s="122"/>
      <c r="O15" s="122"/>
      <c r="P15" s="122"/>
      <c r="Q15" s="122"/>
      <c r="R15" s="122"/>
      <c r="S15" s="122"/>
      <c r="T15" s="122">
        <v>1354.1900000000005</v>
      </c>
      <c r="U15" s="122">
        <v>1729.1900000000005</v>
      </c>
    </row>
    <row r="16" spans="1:21" x14ac:dyDescent="0.2">
      <c r="A16" s="121" t="s">
        <v>1309</v>
      </c>
      <c r="B16" s="122"/>
      <c r="C16" s="122"/>
      <c r="D16" s="122">
        <v>0</v>
      </c>
      <c r="E16" s="122"/>
      <c r="F16" s="122"/>
      <c r="G16" s="122"/>
      <c r="H16" s="122"/>
      <c r="I16" s="122"/>
      <c r="J16" s="122">
        <v>132</v>
      </c>
      <c r="K16" s="122"/>
      <c r="L16" s="122"/>
      <c r="M16" s="122"/>
      <c r="N16" s="122"/>
      <c r="O16" s="122"/>
      <c r="P16" s="122"/>
      <c r="Q16" s="122"/>
      <c r="R16" s="122"/>
      <c r="S16" s="122">
        <v>7379.510000000002</v>
      </c>
      <c r="T16" s="122"/>
      <c r="U16" s="122">
        <v>7511.510000000002</v>
      </c>
    </row>
    <row r="17" spans="1:21" x14ac:dyDescent="0.2">
      <c r="A17" s="121" t="s">
        <v>1530</v>
      </c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>
        <v>6963.1999999999971</v>
      </c>
      <c r="U17" s="122">
        <v>6963.1999999999971</v>
      </c>
    </row>
    <row r="18" spans="1:21" x14ac:dyDescent="0.2">
      <c r="A18" s="121" t="s">
        <v>2539</v>
      </c>
      <c r="B18" s="122">
        <v>525.4399999999996</v>
      </c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>
        <v>525.4399999999996</v>
      </c>
    </row>
    <row r="19" spans="1:21" x14ac:dyDescent="0.2">
      <c r="A19" s="121" t="s">
        <v>1036</v>
      </c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>
        <v>0</v>
      </c>
      <c r="U19" s="122">
        <v>0</v>
      </c>
    </row>
    <row r="20" spans="1:21" x14ac:dyDescent="0.2">
      <c r="A20" s="121" t="s">
        <v>5853</v>
      </c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>
        <v>1683.9000000000015</v>
      </c>
      <c r="U20" s="122">
        <v>1683.9000000000015</v>
      </c>
    </row>
    <row r="21" spans="1:21" x14ac:dyDescent="0.2">
      <c r="A21" s="121" t="s">
        <v>4993</v>
      </c>
      <c r="B21" s="122"/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>
        <v>145.9700000000002</v>
      </c>
      <c r="O21" s="122"/>
      <c r="P21" s="122"/>
      <c r="Q21" s="122">
        <v>-235.15999999999985</v>
      </c>
      <c r="R21" s="122"/>
      <c r="S21" s="122">
        <v>-19.599999999999966</v>
      </c>
      <c r="T21" s="122"/>
      <c r="U21" s="122">
        <v>-108.78999999999962</v>
      </c>
    </row>
    <row r="22" spans="1:21" x14ac:dyDescent="0.2">
      <c r="A22" s="121" t="s">
        <v>4174</v>
      </c>
      <c r="B22" s="122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>
        <v>0</v>
      </c>
      <c r="R22" s="122">
        <v>-493.48000000000138</v>
      </c>
      <c r="S22" s="122">
        <v>18682.04</v>
      </c>
      <c r="T22" s="122">
        <v>29167.730000000007</v>
      </c>
      <c r="U22" s="122">
        <v>47356.290000000008</v>
      </c>
    </row>
    <row r="23" spans="1:21" x14ac:dyDescent="0.2">
      <c r="A23" s="121" t="s">
        <v>700</v>
      </c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>
        <v>2160.34</v>
      </c>
      <c r="P23" s="122"/>
      <c r="Q23" s="122"/>
      <c r="R23" s="122"/>
      <c r="S23" s="122">
        <v>0</v>
      </c>
      <c r="T23" s="122">
        <v>0</v>
      </c>
      <c r="U23" s="122">
        <v>2160.34</v>
      </c>
    </row>
    <row r="24" spans="1:21" x14ac:dyDescent="0.2">
      <c r="A24" s="121" t="s">
        <v>92</v>
      </c>
      <c r="B24" s="122"/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>
        <v>222.1899999999996</v>
      </c>
      <c r="Q24" s="122"/>
      <c r="R24" s="122"/>
      <c r="S24" s="122">
        <v>5370.8600000000006</v>
      </c>
      <c r="T24" s="122">
        <v>15092.7</v>
      </c>
      <c r="U24" s="122">
        <v>20685.75</v>
      </c>
    </row>
    <row r="25" spans="1:21" x14ac:dyDescent="0.2">
      <c r="A25" s="121" t="s">
        <v>5233</v>
      </c>
      <c r="B25" s="122">
        <v>52.529999999999973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>
        <v>52.529999999999973</v>
      </c>
    </row>
    <row r="26" spans="1:21" x14ac:dyDescent="0.2">
      <c r="A26" s="121" t="s">
        <v>3194</v>
      </c>
      <c r="B26" s="122"/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>
        <v>7200.9399999999987</v>
      </c>
      <c r="U26" s="122">
        <v>7200.9399999999987</v>
      </c>
    </row>
    <row r="27" spans="1:21" x14ac:dyDescent="0.2">
      <c r="A27" s="121" t="s">
        <v>3916</v>
      </c>
      <c r="B27" s="122"/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>
        <v>56581.889999999956</v>
      </c>
      <c r="U27" s="122">
        <v>56581.889999999956</v>
      </c>
    </row>
    <row r="28" spans="1:21" x14ac:dyDescent="0.2">
      <c r="A28" s="121" t="s">
        <v>3574</v>
      </c>
      <c r="B28" s="122">
        <v>-1298.3900000000001</v>
      </c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>
        <v>3579</v>
      </c>
      <c r="O28" s="122"/>
      <c r="P28" s="122"/>
      <c r="Q28" s="122"/>
      <c r="R28" s="122">
        <v>1149.5299999999988</v>
      </c>
      <c r="S28" s="122"/>
      <c r="T28" s="122"/>
      <c r="U28" s="122">
        <v>3430.1399999999985</v>
      </c>
    </row>
    <row r="29" spans="1:21" x14ac:dyDescent="0.2">
      <c r="A29" s="121" t="s">
        <v>5238</v>
      </c>
      <c r="B29" s="122">
        <v>222.52000000000044</v>
      </c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>
        <v>222.52000000000044</v>
      </c>
    </row>
    <row r="30" spans="1:21" x14ac:dyDescent="0.2">
      <c r="A30" s="121" t="s">
        <v>4943</v>
      </c>
      <c r="B30" s="122">
        <v>1755.0899999999965</v>
      </c>
      <c r="C30" s="122"/>
      <c r="D30" s="122"/>
      <c r="E30" s="122">
        <v>-26.1</v>
      </c>
      <c r="F30" s="122">
        <v>0</v>
      </c>
      <c r="G30" s="122"/>
      <c r="H30" s="122"/>
      <c r="I30" s="122"/>
      <c r="J30" s="122"/>
      <c r="K30" s="122"/>
      <c r="L30" s="122"/>
      <c r="M30" s="122"/>
      <c r="N30" s="122">
        <v>0</v>
      </c>
      <c r="O30" s="122"/>
      <c r="P30" s="122"/>
      <c r="Q30" s="122"/>
      <c r="R30" s="122"/>
      <c r="S30" s="122"/>
      <c r="T30" s="122"/>
      <c r="U30" s="122">
        <v>1728.9899999999966</v>
      </c>
    </row>
    <row r="31" spans="1:21" x14ac:dyDescent="0.2">
      <c r="A31" s="121" t="s">
        <v>3663</v>
      </c>
      <c r="B31" s="122">
        <v>870.59999999999923</v>
      </c>
      <c r="C31" s="122"/>
      <c r="D31" s="122"/>
      <c r="E31" s="122"/>
      <c r="F31" s="122"/>
      <c r="G31" s="122"/>
      <c r="H31" s="122"/>
      <c r="I31" s="122"/>
      <c r="J31" s="122"/>
      <c r="K31" s="122"/>
      <c r="L31" s="122"/>
      <c r="M31" s="122">
        <v>6033</v>
      </c>
      <c r="N31" s="122">
        <v>576</v>
      </c>
      <c r="O31" s="122">
        <v>1360.1999999999989</v>
      </c>
      <c r="P31" s="122"/>
      <c r="Q31" s="122"/>
      <c r="R31" s="122">
        <v>534.26000000000022</v>
      </c>
      <c r="S31" s="122">
        <v>11576.25</v>
      </c>
      <c r="T31" s="122"/>
      <c r="U31" s="122">
        <v>20950.309999999998</v>
      </c>
    </row>
    <row r="32" spans="1:21" x14ac:dyDescent="0.2">
      <c r="A32" s="121" t="s">
        <v>3964</v>
      </c>
      <c r="B32" s="122"/>
      <c r="C32" s="122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>
        <v>15590.649999999994</v>
      </c>
      <c r="U32" s="122">
        <v>15590.649999999994</v>
      </c>
    </row>
    <row r="33" spans="1:21" x14ac:dyDescent="0.2">
      <c r="A33" s="121" t="s">
        <v>3286</v>
      </c>
      <c r="B33" s="122">
        <v>0</v>
      </c>
      <c r="C33" s="122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>
        <v>0</v>
      </c>
      <c r="T33" s="122"/>
      <c r="U33" s="122">
        <v>0</v>
      </c>
    </row>
    <row r="34" spans="1:21" x14ac:dyDescent="0.2">
      <c r="A34" s="121" t="s">
        <v>3147</v>
      </c>
      <c r="B34" s="122"/>
      <c r="C34" s="122"/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>
        <v>2942.1399999999958</v>
      </c>
      <c r="U34" s="122">
        <v>2942.1399999999958</v>
      </c>
    </row>
    <row r="35" spans="1:21" x14ac:dyDescent="0.2">
      <c r="A35" s="121" t="s">
        <v>1150</v>
      </c>
      <c r="B35" s="122"/>
      <c r="C35" s="122"/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>
        <v>0</v>
      </c>
      <c r="T35" s="122"/>
      <c r="U35" s="122">
        <v>0</v>
      </c>
    </row>
    <row r="36" spans="1:21" x14ac:dyDescent="0.2">
      <c r="A36" s="121" t="s">
        <v>120</v>
      </c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>
        <v>4166.3999999999996</v>
      </c>
      <c r="T36" s="122">
        <v>37.440000000000055</v>
      </c>
      <c r="U36" s="122">
        <v>4203.84</v>
      </c>
    </row>
    <row r="37" spans="1:21" x14ac:dyDescent="0.2">
      <c r="A37" s="121" t="s">
        <v>2930</v>
      </c>
      <c r="B37" s="122">
        <v>16277.3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>
        <v>9170.989999999998</v>
      </c>
      <c r="U37" s="122">
        <v>25448.289999999997</v>
      </c>
    </row>
    <row r="38" spans="1:21" x14ac:dyDescent="0.2">
      <c r="A38" s="121" t="s">
        <v>877</v>
      </c>
      <c r="B38" s="122"/>
      <c r="C38" s="122"/>
      <c r="D38" s="122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>
        <v>6025.4300000000012</v>
      </c>
      <c r="U38" s="122">
        <v>6025.4300000000012</v>
      </c>
    </row>
    <row r="39" spans="1:21" x14ac:dyDescent="0.2">
      <c r="A39" s="121" t="s">
        <v>1711</v>
      </c>
      <c r="B39" s="122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>
        <v>1916.4799999999959</v>
      </c>
      <c r="U39" s="122">
        <v>1916.4799999999959</v>
      </c>
    </row>
    <row r="40" spans="1:21" x14ac:dyDescent="0.2">
      <c r="A40" s="121" t="s">
        <v>148</v>
      </c>
      <c r="B40" s="122">
        <v>418.5</v>
      </c>
      <c r="C40" s="122"/>
      <c r="D40" s="122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>
        <v>6233.0199999999995</v>
      </c>
      <c r="S40" s="122"/>
      <c r="T40" s="122"/>
      <c r="U40" s="122">
        <v>6651.5199999999995</v>
      </c>
    </row>
    <row r="41" spans="1:21" x14ac:dyDescent="0.2">
      <c r="A41" s="121" t="s">
        <v>3730</v>
      </c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>
        <v>5779.2799999999988</v>
      </c>
      <c r="P41" s="122"/>
      <c r="Q41" s="122">
        <v>2470.0200000000004</v>
      </c>
      <c r="R41" s="122"/>
      <c r="S41" s="122">
        <v>56.939999999999941</v>
      </c>
      <c r="T41" s="122"/>
      <c r="U41" s="122">
        <v>8306.24</v>
      </c>
    </row>
    <row r="42" spans="1:21" x14ac:dyDescent="0.2">
      <c r="A42" s="121" t="s">
        <v>2561</v>
      </c>
      <c r="B42" s="122"/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>
        <v>91.200000000000045</v>
      </c>
      <c r="T42" s="122"/>
      <c r="U42" s="122">
        <v>91.200000000000045</v>
      </c>
    </row>
    <row r="43" spans="1:21" x14ac:dyDescent="0.2">
      <c r="A43" s="121" t="s">
        <v>1167</v>
      </c>
      <c r="B43" s="122">
        <v>66</v>
      </c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>
        <v>4719.0000000000009</v>
      </c>
      <c r="R43" s="122"/>
      <c r="S43" s="122"/>
      <c r="T43" s="122"/>
      <c r="U43" s="122">
        <v>4785.0000000000009</v>
      </c>
    </row>
    <row r="44" spans="1:21" x14ac:dyDescent="0.2">
      <c r="A44" s="121" t="s">
        <v>3308</v>
      </c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>
        <v>7581.31</v>
      </c>
      <c r="U44" s="122">
        <v>7581.31</v>
      </c>
    </row>
    <row r="45" spans="1:21" x14ac:dyDescent="0.2">
      <c r="A45" s="121" t="s">
        <v>2634</v>
      </c>
      <c r="B45" s="122">
        <v>0</v>
      </c>
      <c r="C45" s="122"/>
      <c r="D45" s="122"/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>
        <v>0</v>
      </c>
    </row>
    <row r="46" spans="1:21" x14ac:dyDescent="0.2">
      <c r="A46" s="121" t="s">
        <v>5365</v>
      </c>
      <c r="B46" s="122">
        <v>21.009999999999991</v>
      </c>
      <c r="C46" s="122"/>
      <c r="D46" s="122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>
        <v>-2000</v>
      </c>
      <c r="T46" s="122"/>
      <c r="U46" s="122">
        <v>-1978.99</v>
      </c>
    </row>
    <row r="47" spans="1:21" x14ac:dyDescent="0.2">
      <c r="A47" s="121" t="s">
        <v>2945</v>
      </c>
      <c r="B47" s="122"/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>
        <v>0</v>
      </c>
      <c r="T47" s="122">
        <v>794.73999999999978</v>
      </c>
      <c r="U47" s="122">
        <v>794.73999999999978</v>
      </c>
    </row>
    <row r="48" spans="1:21" x14ac:dyDescent="0.2">
      <c r="A48" s="121" t="s">
        <v>4396</v>
      </c>
      <c r="B48" s="122"/>
      <c r="C48" s="122"/>
      <c r="D48" s="122"/>
      <c r="E48" s="122"/>
      <c r="F48" s="122"/>
      <c r="G48" s="122"/>
      <c r="H48" s="122"/>
      <c r="I48" s="122"/>
      <c r="J48" s="122"/>
      <c r="K48" s="122"/>
      <c r="L48" s="122"/>
      <c r="M48" s="122"/>
      <c r="N48" s="122">
        <v>2548</v>
      </c>
      <c r="O48" s="122"/>
      <c r="P48" s="122"/>
      <c r="Q48" s="122"/>
      <c r="R48" s="122"/>
      <c r="S48" s="122">
        <v>40.649999999999977</v>
      </c>
      <c r="T48" s="122">
        <v>3507.7400000000016</v>
      </c>
      <c r="U48" s="122">
        <v>6096.3900000000012</v>
      </c>
    </row>
    <row r="49" spans="1:21" x14ac:dyDescent="0.2">
      <c r="A49" s="121" t="s">
        <v>3835</v>
      </c>
      <c r="B49" s="122"/>
      <c r="C49" s="122"/>
      <c r="D49" s="122"/>
      <c r="E49" s="122"/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>
        <v>-69851.7</v>
      </c>
      <c r="R49" s="122"/>
      <c r="S49" s="122">
        <v>2918.3799999999974</v>
      </c>
      <c r="T49" s="122">
        <v>9713.39</v>
      </c>
      <c r="U49" s="122">
        <v>-57219.930000000008</v>
      </c>
    </row>
    <row r="50" spans="1:21" x14ac:dyDescent="0.2">
      <c r="A50" s="121" t="s">
        <v>887</v>
      </c>
      <c r="B50" s="122">
        <v>3750.83</v>
      </c>
      <c r="C50" s="122"/>
      <c r="D50" s="122"/>
      <c r="E50" s="122"/>
      <c r="F50" s="122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>
        <v>869.2699999999968</v>
      </c>
      <c r="T50" s="122"/>
      <c r="U50" s="122">
        <v>4620.0999999999967</v>
      </c>
    </row>
    <row r="51" spans="1:21" x14ac:dyDescent="0.2">
      <c r="A51" s="121" t="s">
        <v>2510</v>
      </c>
      <c r="B51" s="122">
        <v>-1213.52</v>
      </c>
      <c r="C51" s="122"/>
      <c r="D51" s="122"/>
      <c r="E51" s="122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>
        <v>-1213.52</v>
      </c>
    </row>
    <row r="52" spans="1:21" x14ac:dyDescent="0.2">
      <c r="A52" s="121" t="s">
        <v>2992</v>
      </c>
      <c r="B52" s="122"/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>
        <v>24509.200000000012</v>
      </c>
      <c r="T52" s="122">
        <v>22151.980000000003</v>
      </c>
      <c r="U52" s="122">
        <v>46661.180000000015</v>
      </c>
    </row>
    <row r="53" spans="1:21" x14ac:dyDescent="0.2">
      <c r="A53" s="121" t="s">
        <v>690</v>
      </c>
      <c r="B53" s="122">
        <v>256.67999999999995</v>
      </c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>
        <v>101.27999999999997</v>
      </c>
      <c r="T53" s="122"/>
      <c r="U53" s="122">
        <v>357.95999999999992</v>
      </c>
    </row>
    <row r="54" spans="1:21" x14ac:dyDescent="0.2">
      <c r="A54" s="121" t="s">
        <v>3044</v>
      </c>
      <c r="B54" s="122">
        <v>1559.58</v>
      </c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>
        <v>853.5</v>
      </c>
      <c r="T54" s="122">
        <v>30740.050000000003</v>
      </c>
      <c r="U54" s="122">
        <v>33153.130000000005</v>
      </c>
    </row>
    <row r="55" spans="1:21" x14ac:dyDescent="0.2">
      <c r="A55" s="121" t="s">
        <v>1218</v>
      </c>
      <c r="B55" s="122">
        <v>1653.9799999999996</v>
      </c>
      <c r="C55" s="122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>
        <v>2397</v>
      </c>
      <c r="U55" s="122">
        <v>4050.9799999999996</v>
      </c>
    </row>
    <row r="56" spans="1:21" x14ac:dyDescent="0.2">
      <c r="A56" s="121" t="s">
        <v>3204</v>
      </c>
      <c r="B56" s="122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>
        <v>1350</v>
      </c>
      <c r="U56" s="122">
        <v>1350</v>
      </c>
    </row>
    <row r="57" spans="1:21" x14ac:dyDescent="0.2">
      <c r="A57" s="121" t="s">
        <v>4910</v>
      </c>
      <c r="B57" s="122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>
        <v>-269853.72000000003</v>
      </c>
      <c r="T57" s="122"/>
      <c r="U57" s="122">
        <v>-269853.72000000003</v>
      </c>
    </row>
    <row r="58" spans="1:21" x14ac:dyDescent="0.2">
      <c r="A58" s="121" t="s">
        <v>2044</v>
      </c>
      <c r="B58" s="122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>
        <v>624</v>
      </c>
      <c r="R58" s="122"/>
      <c r="S58" s="122"/>
      <c r="T58" s="122">
        <v>7743.510000000002</v>
      </c>
      <c r="U58" s="122">
        <v>8367.510000000002</v>
      </c>
    </row>
    <row r="59" spans="1:21" x14ac:dyDescent="0.2">
      <c r="A59" s="121" t="s">
        <v>746</v>
      </c>
      <c r="B59" s="122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>
        <v>5.8000000000000043</v>
      </c>
      <c r="U59" s="122">
        <v>5.8000000000000043</v>
      </c>
    </row>
    <row r="60" spans="1:21" x14ac:dyDescent="0.2">
      <c r="A60" s="121" t="s">
        <v>3416</v>
      </c>
      <c r="B60" s="122"/>
      <c r="C60" s="122"/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>
        <v>37.519999999999982</v>
      </c>
      <c r="O60" s="122"/>
      <c r="P60" s="122"/>
      <c r="Q60" s="122">
        <v>40.099999999999994</v>
      </c>
      <c r="R60" s="122">
        <v>-175.56</v>
      </c>
      <c r="S60" s="122">
        <v>278.37999999999988</v>
      </c>
      <c r="T60" s="122">
        <v>-874.63000000000011</v>
      </c>
      <c r="U60" s="122">
        <v>-694.19000000000028</v>
      </c>
    </row>
    <row r="61" spans="1:21" x14ac:dyDescent="0.2">
      <c r="A61" s="121" t="s">
        <v>3483</v>
      </c>
      <c r="B61" s="122">
        <v>137</v>
      </c>
      <c r="C61" s="122"/>
      <c r="D61" s="122"/>
      <c r="E61" s="122"/>
      <c r="F61" s="122"/>
      <c r="G61" s="122"/>
      <c r="H61" s="122"/>
      <c r="I61" s="122"/>
      <c r="J61" s="122"/>
      <c r="K61" s="122">
        <v>700.70000000000027</v>
      </c>
      <c r="L61" s="122">
        <v>2276.3800000000028</v>
      </c>
      <c r="M61" s="122">
        <v>-1112.8100000000004</v>
      </c>
      <c r="N61" s="122">
        <v>47.97</v>
      </c>
      <c r="O61" s="122">
        <v>200</v>
      </c>
      <c r="P61" s="122"/>
      <c r="Q61" s="122">
        <v>75.059999999999945</v>
      </c>
      <c r="R61" s="122">
        <v>834.59000000000026</v>
      </c>
      <c r="S61" s="122">
        <v>0</v>
      </c>
      <c r="T61" s="122">
        <v>466.68999999999937</v>
      </c>
      <c r="U61" s="122">
        <v>3625.5800000000017</v>
      </c>
    </row>
    <row r="62" spans="1:21" x14ac:dyDescent="0.2">
      <c r="A62" s="121" t="s">
        <v>3221</v>
      </c>
      <c r="B62" s="122">
        <v>0</v>
      </c>
      <c r="C62" s="122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>
        <v>10086.36</v>
      </c>
      <c r="U62" s="122">
        <v>10086.36</v>
      </c>
    </row>
    <row r="63" spans="1:21" x14ac:dyDescent="0.2">
      <c r="A63" s="121" t="s">
        <v>1799</v>
      </c>
      <c r="B63" s="122">
        <v>0</v>
      </c>
      <c r="C63" s="122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>
        <v>11633.259999999995</v>
      </c>
      <c r="P63" s="122"/>
      <c r="Q63" s="122"/>
      <c r="R63" s="122"/>
      <c r="S63" s="122"/>
      <c r="T63" s="122"/>
      <c r="U63" s="122">
        <v>11633.259999999995</v>
      </c>
    </row>
    <row r="64" spans="1:21" x14ac:dyDescent="0.2">
      <c r="A64" s="121" t="s">
        <v>794</v>
      </c>
      <c r="B64" s="122"/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>
        <v>0</v>
      </c>
      <c r="U64" s="122">
        <v>0</v>
      </c>
    </row>
    <row r="65" spans="1:21" x14ac:dyDescent="0.2">
      <c r="A65" s="121" t="s">
        <v>240</v>
      </c>
      <c r="B65" s="122">
        <v>0</v>
      </c>
      <c r="C65" s="122"/>
      <c r="D65" s="122"/>
      <c r="E65" s="122"/>
      <c r="F65" s="122"/>
      <c r="G65" s="122"/>
      <c r="H65" s="122"/>
      <c r="I65" s="122"/>
      <c r="J65" s="122"/>
      <c r="K65" s="122">
        <v>66</v>
      </c>
      <c r="L65" s="122"/>
      <c r="M65" s="122"/>
      <c r="N65" s="122"/>
      <c r="O65" s="122"/>
      <c r="P65" s="122"/>
      <c r="Q65" s="122"/>
      <c r="R65" s="122"/>
      <c r="S65" s="122"/>
      <c r="T65" s="122">
        <v>115.26000000000022</v>
      </c>
      <c r="U65" s="122">
        <v>181.26000000000022</v>
      </c>
    </row>
    <row r="66" spans="1:21" x14ac:dyDescent="0.2">
      <c r="A66" s="121" t="s">
        <v>3370</v>
      </c>
      <c r="B66" s="122">
        <v>0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>
        <v>19584.419999999984</v>
      </c>
      <c r="N66" s="122"/>
      <c r="O66" s="122"/>
      <c r="P66" s="122"/>
      <c r="Q66" s="122"/>
      <c r="R66" s="122"/>
      <c r="S66" s="122"/>
      <c r="T66" s="122">
        <v>24152.810000000012</v>
      </c>
      <c r="U66" s="122">
        <v>43737.229999999996</v>
      </c>
    </row>
    <row r="67" spans="1:21" x14ac:dyDescent="0.2">
      <c r="A67" s="121" t="s">
        <v>253</v>
      </c>
      <c r="B67" s="122"/>
      <c r="C67" s="122"/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>
        <v>100</v>
      </c>
      <c r="P67" s="122"/>
      <c r="Q67" s="122"/>
      <c r="R67" s="122"/>
      <c r="S67" s="122"/>
      <c r="T67" s="122">
        <v>0</v>
      </c>
      <c r="U67" s="122">
        <v>100</v>
      </c>
    </row>
    <row r="68" spans="1:21" x14ac:dyDescent="0.2">
      <c r="A68" s="121" t="s">
        <v>4194</v>
      </c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>
        <v>127.55000000000018</v>
      </c>
      <c r="P68" s="122"/>
      <c r="Q68" s="122"/>
      <c r="R68" s="122"/>
      <c r="S68" s="122"/>
      <c r="T68" s="122">
        <v>39109.360000000015</v>
      </c>
      <c r="U68" s="122">
        <v>39236.910000000018</v>
      </c>
    </row>
    <row r="69" spans="1:21" x14ac:dyDescent="0.2">
      <c r="A69" s="121" t="s">
        <v>3708</v>
      </c>
      <c r="B69" s="122">
        <v>147.5</v>
      </c>
      <c r="C69" s="122"/>
      <c r="D69" s="122"/>
      <c r="E69" s="122"/>
      <c r="F69" s="122"/>
      <c r="G69" s="122"/>
      <c r="H69" s="122"/>
      <c r="I69" s="122"/>
      <c r="J69" s="122">
        <v>0</v>
      </c>
      <c r="K69" s="122"/>
      <c r="L69" s="122"/>
      <c r="M69" s="122"/>
      <c r="N69" s="122">
        <v>836.14999999999941</v>
      </c>
      <c r="O69" s="122"/>
      <c r="P69" s="122"/>
      <c r="Q69" s="122"/>
      <c r="R69" s="122">
        <v>6832.8000000000029</v>
      </c>
      <c r="S69" s="122"/>
      <c r="T69" s="122">
        <v>2799.7200000000012</v>
      </c>
      <c r="U69" s="122">
        <v>10616.170000000004</v>
      </c>
    </row>
    <row r="70" spans="1:21" x14ac:dyDescent="0.2">
      <c r="A70" s="121" t="s">
        <v>434</v>
      </c>
      <c r="B70" s="122">
        <v>-2910.56</v>
      </c>
      <c r="C70" s="122">
        <v>2.1500000000000021</v>
      </c>
      <c r="D70" s="122"/>
      <c r="E70" s="122"/>
      <c r="F70" s="122"/>
      <c r="G70" s="122">
        <v>97.180000000000021</v>
      </c>
      <c r="H70" s="122">
        <v>823.97000000000014</v>
      </c>
      <c r="I70" s="122">
        <v>-614.66999999999996</v>
      </c>
      <c r="J70" s="122">
        <v>66.659999999999968</v>
      </c>
      <c r="K70" s="122">
        <v>13.899999999999991</v>
      </c>
      <c r="L70" s="122">
        <v>124.75999999999992</v>
      </c>
      <c r="M70" s="122">
        <v>178.24999999999991</v>
      </c>
      <c r="N70" s="122">
        <v>52.040000000000006</v>
      </c>
      <c r="O70" s="122">
        <v>50.349999999999994</v>
      </c>
      <c r="P70" s="122"/>
      <c r="Q70" s="122">
        <v>-156.43000000000126</v>
      </c>
      <c r="R70" s="122">
        <v>-41702.869999999995</v>
      </c>
      <c r="S70" s="122">
        <v>-205.08000000000004</v>
      </c>
      <c r="T70" s="122">
        <v>10018.709999999997</v>
      </c>
      <c r="U70" s="122">
        <v>-34161.64</v>
      </c>
    </row>
    <row r="71" spans="1:21" x14ac:dyDescent="0.2">
      <c r="A71" s="121" t="s">
        <v>3739</v>
      </c>
      <c r="B71" s="122"/>
      <c r="C71" s="122"/>
      <c r="D71" s="122"/>
      <c r="E71" s="122"/>
      <c r="F71" s="122"/>
      <c r="G71" s="122"/>
      <c r="H71" s="122"/>
      <c r="I71" s="122"/>
      <c r="J71" s="122"/>
      <c r="K71" s="122"/>
      <c r="L71" s="122">
        <v>0</v>
      </c>
      <c r="M71" s="122"/>
      <c r="N71" s="122"/>
      <c r="O71" s="122">
        <v>84.900000000000091</v>
      </c>
      <c r="P71" s="122"/>
      <c r="Q71" s="122">
        <v>26</v>
      </c>
      <c r="R71" s="122">
        <v>-168.18999999999983</v>
      </c>
      <c r="S71" s="122">
        <v>498.77999999999884</v>
      </c>
      <c r="T71" s="122">
        <v>5802.979999999995</v>
      </c>
      <c r="U71" s="122">
        <v>6244.4699999999939</v>
      </c>
    </row>
    <row r="72" spans="1:21" x14ac:dyDescent="0.2">
      <c r="A72" s="121" t="s">
        <v>5915</v>
      </c>
      <c r="B72" s="122"/>
      <c r="C72" s="122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>
        <v>8286.6400000000031</v>
      </c>
      <c r="U72" s="122">
        <v>8286.6400000000031</v>
      </c>
    </row>
    <row r="73" spans="1:21" x14ac:dyDescent="0.2">
      <c r="A73" s="121" t="s">
        <v>5916</v>
      </c>
      <c r="B73" s="122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>
        <v>1102.260000000002</v>
      </c>
      <c r="U73" s="122">
        <v>1102.260000000002</v>
      </c>
    </row>
    <row r="74" spans="1:21" x14ac:dyDescent="0.2">
      <c r="A74" s="121" t="s">
        <v>5917</v>
      </c>
      <c r="B74" s="122"/>
      <c r="C74" s="122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>
        <v>3212.7199999999975</v>
      </c>
      <c r="U74" s="122">
        <v>3212.7199999999975</v>
      </c>
    </row>
    <row r="75" spans="1:21" x14ac:dyDescent="0.2">
      <c r="A75" s="121" t="s">
        <v>5918</v>
      </c>
      <c r="B75" s="122"/>
      <c r="C75" s="122">
        <v>685.35000000000036</v>
      </c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>
        <v>0</v>
      </c>
      <c r="S75" s="122">
        <v>-21726</v>
      </c>
      <c r="T75" s="122">
        <v>21969.259999999991</v>
      </c>
      <c r="U75" s="122">
        <v>928.60999999998967</v>
      </c>
    </row>
    <row r="76" spans="1:21" x14ac:dyDescent="0.2">
      <c r="A76" s="121" t="s">
        <v>5919</v>
      </c>
      <c r="B76" s="122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>
        <v>99.139999999999873</v>
      </c>
      <c r="T76" s="122"/>
      <c r="U76" s="122">
        <v>99.139999999999873</v>
      </c>
    </row>
    <row r="77" spans="1:21" x14ac:dyDescent="0.2">
      <c r="A77" s="121" t="s">
        <v>4298</v>
      </c>
      <c r="B77" s="122"/>
      <c r="C77" s="122"/>
      <c r="D77" s="122"/>
      <c r="E77" s="122"/>
      <c r="F77" s="122"/>
      <c r="G77" s="122"/>
      <c r="H77" s="122"/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>
        <v>32.5</v>
      </c>
      <c r="U77" s="122">
        <v>32.5</v>
      </c>
    </row>
    <row r="78" spans="1:21" x14ac:dyDescent="0.2">
      <c r="A78" s="121" t="s">
        <v>4446</v>
      </c>
      <c r="B78" s="122"/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>
        <v>224950.43000000002</v>
      </c>
      <c r="P78" s="122"/>
      <c r="Q78" s="122"/>
      <c r="R78" s="122"/>
      <c r="S78" s="122"/>
      <c r="T78" s="122"/>
      <c r="U78" s="122">
        <v>224950.43000000002</v>
      </c>
    </row>
    <row r="79" spans="1:21" x14ac:dyDescent="0.2">
      <c r="A79" s="121" t="s">
        <v>357</v>
      </c>
      <c r="B79" s="122"/>
      <c r="C79" s="122"/>
      <c r="D79" s="122"/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>
        <v>47.399999999999977</v>
      </c>
      <c r="U79" s="122">
        <v>47.399999999999977</v>
      </c>
    </row>
    <row r="80" spans="1:21" x14ac:dyDescent="0.2">
      <c r="A80" s="121" t="s">
        <v>5925</v>
      </c>
      <c r="B80" s="122"/>
      <c r="C80" s="122"/>
      <c r="D80" s="122"/>
      <c r="E80" s="122"/>
      <c r="F80" s="122"/>
      <c r="G80" s="122"/>
      <c r="H80" s="122"/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>
        <v>709.54999999999563</v>
      </c>
      <c r="U80" s="122">
        <v>709.54999999999563</v>
      </c>
    </row>
    <row r="81" spans="1:21" x14ac:dyDescent="0.2">
      <c r="A81" s="121" t="s">
        <v>5927</v>
      </c>
      <c r="B81" s="122"/>
      <c r="C81" s="122"/>
      <c r="D81" s="122"/>
      <c r="E81" s="122"/>
      <c r="F81" s="122"/>
      <c r="G81" s="122"/>
      <c r="H81" s="122"/>
      <c r="I81" s="122">
        <v>0</v>
      </c>
      <c r="J81" s="122"/>
      <c r="K81" s="122"/>
      <c r="L81" s="122">
        <v>4.5</v>
      </c>
      <c r="M81" s="122"/>
      <c r="N81" s="122"/>
      <c r="O81" s="122"/>
      <c r="P81" s="122"/>
      <c r="Q81" s="122"/>
      <c r="R81" s="122"/>
      <c r="S81" s="122">
        <v>2679.8299999999945</v>
      </c>
      <c r="T81" s="122"/>
      <c r="U81" s="122">
        <v>2684.3299999999945</v>
      </c>
    </row>
    <row r="82" spans="1:21" x14ac:dyDescent="0.2">
      <c r="A82" s="121" t="s">
        <v>1330</v>
      </c>
      <c r="B82" s="122">
        <v>28921.219999999987</v>
      </c>
      <c r="C82" s="122">
        <v>687.50000000000034</v>
      </c>
      <c r="D82" s="122">
        <v>0</v>
      </c>
      <c r="E82" s="122">
        <v>-26.1</v>
      </c>
      <c r="F82" s="122">
        <v>0</v>
      </c>
      <c r="G82" s="122">
        <v>97.180000000000021</v>
      </c>
      <c r="H82" s="122">
        <v>823.97000000000014</v>
      </c>
      <c r="I82" s="122">
        <v>-5614.67</v>
      </c>
      <c r="J82" s="122">
        <v>198.65999999999997</v>
      </c>
      <c r="K82" s="122">
        <v>780.60000000000025</v>
      </c>
      <c r="L82" s="122">
        <v>2780.6400000000026</v>
      </c>
      <c r="M82" s="122">
        <v>24682.859999999982</v>
      </c>
      <c r="N82" s="122">
        <v>1771.9699999999993</v>
      </c>
      <c r="O82" s="122">
        <v>239977.41</v>
      </c>
      <c r="P82" s="122">
        <v>222.1899999999996</v>
      </c>
      <c r="Q82" s="122">
        <v>-65466.2</v>
      </c>
      <c r="R82" s="122">
        <v>-26955.899999999994</v>
      </c>
      <c r="S82" s="122">
        <v>-220529.82</v>
      </c>
      <c r="T82" s="122">
        <v>911785.85999999975</v>
      </c>
      <c r="U82" s="122">
        <v>894137.36999999953</v>
      </c>
    </row>
    <row r="83" spans="1:21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</row>
    <row r="84" spans="1:21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</row>
    <row r="85" spans="1:21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</row>
    <row r="86" spans="1:21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</row>
    <row r="87" spans="1:21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</row>
    <row r="88" spans="1:21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</row>
    <row r="89" spans="1:21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</row>
    <row r="90" spans="1:21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4"/>
  <sheetViews>
    <sheetView workbookViewId="0"/>
  </sheetViews>
  <sheetFormatPr defaultRowHeight="12.75" x14ac:dyDescent="0.2"/>
  <cols>
    <col min="1" max="1" width="26.28515625" style="116" bestFit="1" customWidth="1"/>
    <col min="2" max="2" width="16.28515625" style="117" bestFit="1" customWidth="1"/>
    <col min="3" max="3" width="10" style="117" bestFit="1" customWidth="1"/>
    <col min="4" max="4" width="8.7109375" style="117" bestFit="1" customWidth="1"/>
    <col min="5" max="5" width="8.5703125" style="117" bestFit="1" customWidth="1"/>
    <col min="6" max="6" width="8.28515625" style="117" bestFit="1" customWidth="1"/>
    <col min="7" max="7" width="8.7109375" style="117" bestFit="1" customWidth="1"/>
    <col min="8" max="8" width="8" style="117" bestFit="1" customWidth="1"/>
    <col min="9" max="9" width="8.5703125" style="117" bestFit="1" customWidth="1"/>
    <col min="10" max="10" width="8.28515625" style="117" bestFit="1" customWidth="1"/>
    <col min="11" max="11" width="8.140625" style="117" bestFit="1" customWidth="1"/>
    <col min="12" max="12" width="7.7109375" style="117" bestFit="1" customWidth="1"/>
    <col min="13" max="13" width="7.5703125" style="117" bestFit="1" customWidth="1"/>
    <col min="14" max="14" width="7.28515625" style="117" bestFit="1" customWidth="1"/>
    <col min="15" max="15" width="11.42578125" style="117" bestFit="1" customWidth="1"/>
    <col min="16" max="16" width="7.28515625" style="117" customWidth="1"/>
    <col min="17" max="17" width="11.42578125" style="117" bestFit="1" customWidth="1"/>
    <col min="18" max="19" width="11.42578125" style="116" bestFit="1" customWidth="1"/>
    <col min="20" max="20" width="8.7109375" style="116" bestFit="1" customWidth="1"/>
    <col min="21" max="21" width="10" style="116" bestFit="1" customWidth="1"/>
    <col min="22" max="22" width="8" style="116" bestFit="1" customWidth="1"/>
    <col min="23" max="24" width="9" style="116" bestFit="1" customWidth="1"/>
    <col min="25" max="26" width="10.7109375" style="116" bestFit="1" customWidth="1"/>
    <col min="27" max="27" width="7.28515625" style="116" bestFit="1" customWidth="1"/>
    <col min="28" max="28" width="8.7109375" style="116" bestFit="1" customWidth="1"/>
    <col min="29" max="29" width="10.7109375" style="116" bestFit="1" customWidth="1"/>
    <col min="30" max="30" width="8" style="116" bestFit="1" customWidth="1"/>
    <col min="31" max="31" width="11" style="116" bestFit="1" customWidth="1"/>
    <col min="32" max="33" width="12" style="116" bestFit="1" customWidth="1"/>
    <col min="34" max="16384" width="9.140625" style="116"/>
  </cols>
  <sheetData>
    <row r="1" spans="1:33" x14ac:dyDescent="0.2">
      <c r="A1" s="119" t="s">
        <v>5900</v>
      </c>
      <c r="B1" s="120" t="s">
        <v>5909</v>
      </c>
    </row>
    <row r="2" spans="1:33" x14ac:dyDescent="0.2">
      <c r="A2" s="119" t="s">
        <v>5904</v>
      </c>
      <c r="B2" s="120" t="s">
        <v>5906</v>
      </c>
    </row>
    <row r="4" spans="1:33" ht="15" x14ac:dyDescent="0.25">
      <c r="A4" s="119" t="s">
        <v>5911</v>
      </c>
      <c r="B4" s="123" t="s">
        <v>5910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</row>
    <row r="5" spans="1:33" ht="15" x14ac:dyDescent="0.25">
      <c r="A5" s="119" t="s">
        <v>5912</v>
      </c>
      <c r="B5" s="122" t="s">
        <v>2763</v>
      </c>
      <c r="C5" s="122" t="s">
        <v>2856</v>
      </c>
      <c r="D5" s="122" t="s">
        <v>2771</v>
      </c>
      <c r="E5" s="122" t="s">
        <v>2739</v>
      </c>
      <c r="F5" s="122" t="s">
        <v>2780</v>
      </c>
      <c r="G5" s="122" t="s">
        <v>2743</v>
      </c>
      <c r="H5" s="122" t="s">
        <v>2757</v>
      </c>
      <c r="I5" s="122" t="s">
        <v>2881</v>
      </c>
      <c r="J5" s="122" t="s">
        <v>2778</v>
      </c>
      <c r="K5" s="120" t="s">
        <v>5914</v>
      </c>
      <c r="L5" s="120" t="s">
        <v>5822</v>
      </c>
      <c r="M5" s="120" t="s">
        <v>5921</v>
      </c>
      <c r="N5" s="120" t="s">
        <v>5924</v>
      </c>
      <c r="O5" s="122" t="s">
        <v>1330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</row>
    <row r="6" spans="1:33" ht="15" x14ac:dyDescent="0.25">
      <c r="A6" s="121" t="s">
        <v>55</v>
      </c>
      <c r="B6" s="122"/>
      <c r="C6" s="122"/>
      <c r="D6" s="122"/>
      <c r="E6" s="122">
        <v>2181.9200000000019</v>
      </c>
      <c r="F6" s="122"/>
      <c r="G6" s="122"/>
      <c r="H6" s="122"/>
      <c r="I6" s="122"/>
      <c r="J6" s="122"/>
      <c r="K6" s="122"/>
      <c r="L6" s="122"/>
      <c r="M6" s="122"/>
      <c r="N6" s="122"/>
      <c r="O6" s="122">
        <v>2181.9200000000019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:33" ht="15" x14ac:dyDescent="0.25">
      <c r="A7" s="121" t="s">
        <v>2905</v>
      </c>
      <c r="B7" s="122">
        <v>11171.990000000002</v>
      </c>
      <c r="C7" s="122">
        <v>4.3500000000000085</v>
      </c>
      <c r="D7" s="122">
        <v>900</v>
      </c>
      <c r="E7" s="122">
        <v>5783.6199999999953</v>
      </c>
      <c r="F7" s="122"/>
      <c r="G7" s="122"/>
      <c r="H7" s="122"/>
      <c r="I7" s="122"/>
      <c r="J7" s="122"/>
      <c r="K7" s="122"/>
      <c r="L7" s="122">
        <v>1170</v>
      </c>
      <c r="M7" s="122"/>
      <c r="N7" s="122"/>
      <c r="O7" s="122">
        <v>19029.96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</row>
    <row r="8" spans="1:33" ht="15" x14ac:dyDescent="0.25">
      <c r="A8" s="121" t="s">
        <v>3242</v>
      </c>
      <c r="B8" s="122"/>
      <c r="C8" s="122">
        <v>10.309999999999988</v>
      </c>
      <c r="D8" s="122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>
        <v>10.309999999999988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</row>
    <row r="9" spans="1:33" ht="15" x14ac:dyDescent="0.25">
      <c r="A9" s="121" t="s">
        <v>46</v>
      </c>
      <c r="B9" s="122">
        <v>0</v>
      </c>
      <c r="C9" s="122">
        <v>2411.8000000000029</v>
      </c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>
        <v>2411.8000000000029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</row>
    <row r="10" spans="1:33" ht="15" x14ac:dyDescent="0.25">
      <c r="A10" s="121" t="s">
        <v>3235</v>
      </c>
      <c r="B10" s="122">
        <v>0</v>
      </c>
      <c r="C10" s="122">
        <v>0</v>
      </c>
      <c r="D10" s="122">
        <v>0</v>
      </c>
      <c r="E10" s="122">
        <v>0</v>
      </c>
      <c r="F10" s="122"/>
      <c r="G10" s="122"/>
      <c r="H10" s="122"/>
      <c r="I10" s="122"/>
      <c r="J10" s="122"/>
      <c r="K10" s="122"/>
      <c r="L10" s="122"/>
      <c r="M10" s="122"/>
      <c r="N10" s="122"/>
      <c r="O10" s="122">
        <v>0</v>
      </c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</row>
    <row r="11" spans="1:33" ht="15" x14ac:dyDescent="0.25">
      <c r="A11" s="121" t="s">
        <v>369</v>
      </c>
      <c r="B11" s="122">
        <v>7986.2699999999986</v>
      </c>
      <c r="C11" s="122">
        <v>9717.18</v>
      </c>
      <c r="D11" s="122"/>
      <c r="E11" s="122">
        <v>22265.879999999997</v>
      </c>
      <c r="F11" s="122"/>
      <c r="G11" s="122"/>
      <c r="H11" s="122"/>
      <c r="I11" s="122"/>
      <c r="J11" s="122"/>
      <c r="K11" s="122"/>
      <c r="L11" s="122"/>
      <c r="M11" s="122"/>
      <c r="N11" s="122"/>
      <c r="O11" s="122">
        <v>39969.329999999994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</row>
    <row r="12" spans="1:33" ht="15" x14ac:dyDescent="0.25">
      <c r="A12" s="121" t="s">
        <v>3140</v>
      </c>
      <c r="B12" s="122"/>
      <c r="C12" s="122">
        <v>0</v>
      </c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>
        <v>0</v>
      </c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</row>
    <row r="13" spans="1:33" ht="15" x14ac:dyDescent="0.25">
      <c r="A13" s="121" t="s">
        <v>3252</v>
      </c>
      <c r="B13" s="122"/>
      <c r="C13" s="122"/>
      <c r="D13" s="122"/>
      <c r="E13" s="122">
        <v>6070.6999999999971</v>
      </c>
      <c r="F13" s="122"/>
      <c r="G13" s="122"/>
      <c r="H13" s="122"/>
      <c r="I13" s="122"/>
      <c r="J13" s="122"/>
      <c r="K13" s="122"/>
      <c r="L13" s="122"/>
      <c r="M13" s="122"/>
      <c r="N13" s="122"/>
      <c r="O13" s="122">
        <v>6070.6999999999971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</row>
    <row r="14" spans="1:33" ht="15" x14ac:dyDescent="0.25">
      <c r="A14" s="121" t="s">
        <v>397</v>
      </c>
      <c r="B14" s="122"/>
      <c r="C14" s="122"/>
      <c r="D14" s="122">
        <v>101.09999999999991</v>
      </c>
      <c r="E14" s="122">
        <v>80.729999999999563</v>
      </c>
      <c r="F14" s="122">
        <v>0</v>
      </c>
      <c r="G14" s="122"/>
      <c r="H14" s="122"/>
      <c r="I14" s="122"/>
      <c r="J14" s="122">
        <v>0</v>
      </c>
      <c r="K14" s="122"/>
      <c r="L14" s="122"/>
      <c r="M14" s="122"/>
      <c r="N14" s="122"/>
      <c r="O14" s="122">
        <v>181.82999999999947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</row>
    <row r="15" spans="1:33" ht="15" x14ac:dyDescent="0.25">
      <c r="A15" s="121" t="s">
        <v>1669</v>
      </c>
      <c r="B15" s="122">
        <v>527.25</v>
      </c>
      <c r="C15" s="122"/>
      <c r="D15" s="122"/>
      <c r="E15" s="122"/>
      <c r="F15" s="122">
        <v>5359.0599999999977</v>
      </c>
      <c r="G15" s="122"/>
      <c r="H15" s="122"/>
      <c r="I15" s="122"/>
      <c r="J15" s="122"/>
      <c r="K15" s="122"/>
      <c r="L15" s="122"/>
      <c r="M15" s="122"/>
      <c r="N15" s="122"/>
      <c r="O15" s="122">
        <v>5886.3099999999977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</row>
    <row r="16" spans="1:33" ht="15" x14ac:dyDescent="0.25">
      <c r="A16" s="121" t="s">
        <v>300</v>
      </c>
      <c r="B16" s="122">
        <v>1008.5600000000013</v>
      </c>
      <c r="C16" s="122"/>
      <c r="D16" s="122"/>
      <c r="E16" s="122">
        <v>112.5</v>
      </c>
      <c r="F16" s="122"/>
      <c r="G16" s="122"/>
      <c r="H16" s="122"/>
      <c r="I16" s="122"/>
      <c r="J16" s="122"/>
      <c r="K16" s="122"/>
      <c r="L16" s="122"/>
      <c r="M16" s="122"/>
      <c r="N16" s="122"/>
      <c r="O16" s="122">
        <v>1121.0600000000013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</row>
    <row r="17" spans="1:33" ht="15" x14ac:dyDescent="0.25">
      <c r="A17" s="121" t="s">
        <v>324</v>
      </c>
      <c r="B17" s="122">
        <v>3441.06</v>
      </c>
      <c r="C17" s="122"/>
      <c r="D17" s="122"/>
      <c r="E17" s="122">
        <v>1513.75</v>
      </c>
      <c r="F17" s="122"/>
      <c r="G17" s="122"/>
      <c r="H17" s="122"/>
      <c r="I17" s="122"/>
      <c r="J17" s="122"/>
      <c r="K17" s="122"/>
      <c r="L17" s="122"/>
      <c r="M17" s="122"/>
      <c r="N17" s="122"/>
      <c r="O17" s="122">
        <v>4954.8099999999995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</row>
    <row r="18" spans="1:33" ht="15" x14ac:dyDescent="0.25">
      <c r="A18" s="121" t="s">
        <v>1863</v>
      </c>
      <c r="B18" s="122">
        <v>0</v>
      </c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>
        <v>0</v>
      </c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</row>
    <row r="19" spans="1:33" ht="15" x14ac:dyDescent="0.25">
      <c r="A19" s="121" t="s">
        <v>1530</v>
      </c>
      <c r="B19" s="122"/>
      <c r="C19" s="122"/>
      <c r="D19" s="122"/>
      <c r="E19" s="122">
        <v>-23826</v>
      </c>
      <c r="F19" s="122"/>
      <c r="G19" s="122"/>
      <c r="H19" s="122"/>
      <c r="I19" s="122"/>
      <c r="J19" s="122"/>
      <c r="K19" s="122"/>
      <c r="L19" s="122"/>
      <c r="M19" s="122"/>
      <c r="N19" s="122"/>
      <c r="O19" s="122">
        <v>-23826</v>
      </c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</row>
    <row r="20" spans="1:33" ht="15" x14ac:dyDescent="0.25">
      <c r="A20" s="121" t="s">
        <v>1036</v>
      </c>
      <c r="B20" s="122"/>
      <c r="C20" s="122">
        <v>2000</v>
      </c>
      <c r="D20" s="122"/>
      <c r="E20" s="122"/>
      <c r="F20" s="122"/>
      <c r="G20" s="122"/>
      <c r="H20" s="122"/>
      <c r="I20" s="122"/>
      <c r="J20" s="122"/>
      <c r="K20" s="122">
        <v>205.26999999999998</v>
      </c>
      <c r="L20" s="122"/>
      <c r="M20" s="122"/>
      <c r="N20" s="122">
        <v>6000</v>
      </c>
      <c r="O20" s="122">
        <v>8205.27</v>
      </c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</row>
    <row r="21" spans="1:33" ht="15" x14ac:dyDescent="0.25">
      <c r="A21" s="121" t="s">
        <v>4174</v>
      </c>
      <c r="B21" s="122"/>
      <c r="C21" s="122"/>
      <c r="D21" s="122"/>
      <c r="E21" s="122">
        <v>23661</v>
      </c>
      <c r="F21" s="122">
        <v>79.199999999999932</v>
      </c>
      <c r="G21" s="122"/>
      <c r="H21" s="122"/>
      <c r="I21" s="122"/>
      <c r="J21" s="122"/>
      <c r="K21" s="122">
        <v>2693.75</v>
      </c>
      <c r="L21" s="122"/>
      <c r="M21" s="122"/>
      <c r="N21" s="122"/>
      <c r="O21" s="122">
        <v>26433.95</v>
      </c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</row>
    <row r="22" spans="1:33" ht="15" x14ac:dyDescent="0.25">
      <c r="A22" s="121" t="s">
        <v>700</v>
      </c>
      <c r="B22" s="122"/>
      <c r="C22" s="122"/>
      <c r="D22" s="122">
        <v>0.96</v>
      </c>
      <c r="E22" s="122">
        <v>72750.39999999998</v>
      </c>
      <c r="F22" s="122"/>
      <c r="G22" s="122"/>
      <c r="H22" s="122"/>
      <c r="I22" s="122"/>
      <c r="J22" s="122">
        <v>-862</v>
      </c>
      <c r="K22" s="122"/>
      <c r="L22" s="122"/>
      <c r="M22" s="122"/>
      <c r="N22" s="122"/>
      <c r="O22" s="122">
        <v>71889.359999999986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</row>
    <row r="23" spans="1:33" ht="15" x14ac:dyDescent="0.25">
      <c r="A23" s="121" t="s">
        <v>92</v>
      </c>
      <c r="B23" s="122"/>
      <c r="C23" s="122"/>
      <c r="D23" s="122"/>
      <c r="E23" s="122">
        <v>2813.3300000000017</v>
      </c>
      <c r="F23" s="122"/>
      <c r="G23" s="122"/>
      <c r="H23" s="122"/>
      <c r="I23" s="122"/>
      <c r="J23" s="122"/>
      <c r="K23" s="122"/>
      <c r="L23" s="122"/>
      <c r="M23" s="122"/>
      <c r="N23" s="122"/>
      <c r="O23" s="122">
        <v>2813.3300000000017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</row>
    <row r="24" spans="1:33" ht="15" x14ac:dyDescent="0.25">
      <c r="A24" s="121" t="s">
        <v>3916</v>
      </c>
      <c r="B24" s="122"/>
      <c r="C24" s="122"/>
      <c r="D24" s="122"/>
      <c r="E24" s="122"/>
      <c r="F24" s="122">
        <v>0</v>
      </c>
      <c r="G24" s="122"/>
      <c r="H24" s="122"/>
      <c r="I24" s="122"/>
      <c r="J24" s="122"/>
      <c r="K24" s="122">
        <v>-82625.399999999994</v>
      </c>
      <c r="L24" s="122"/>
      <c r="M24" s="122">
        <v>0</v>
      </c>
      <c r="N24" s="122"/>
      <c r="O24" s="122">
        <v>-82625.399999999994</v>
      </c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</row>
    <row r="25" spans="1:33" ht="15" x14ac:dyDescent="0.25">
      <c r="A25" s="121" t="s">
        <v>3574</v>
      </c>
      <c r="B25" s="122">
        <v>13883.869999999995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>
        <v>13883.869999999995</v>
      </c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</row>
    <row r="26" spans="1:33" ht="15" x14ac:dyDescent="0.25">
      <c r="A26" s="121" t="s">
        <v>3663</v>
      </c>
      <c r="B26" s="122"/>
      <c r="C26" s="122"/>
      <c r="D26" s="122">
        <v>90.240000000000009</v>
      </c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>
        <v>90.240000000000009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</row>
    <row r="27" spans="1:33" ht="15" x14ac:dyDescent="0.25">
      <c r="A27" s="121" t="s">
        <v>3964</v>
      </c>
      <c r="B27" s="122"/>
      <c r="C27" s="122"/>
      <c r="D27" s="122"/>
      <c r="E27" s="122"/>
      <c r="F27" s="122">
        <v>-3387.6600000000008</v>
      </c>
      <c r="G27" s="122"/>
      <c r="H27" s="122"/>
      <c r="I27" s="122"/>
      <c r="J27" s="122"/>
      <c r="K27" s="122">
        <v>813.60000000000036</v>
      </c>
      <c r="L27" s="122"/>
      <c r="M27" s="122"/>
      <c r="N27" s="122"/>
      <c r="O27" s="122">
        <v>-2574.0600000000004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</row>
    <row r="28" spans="1:33" ht="15" x14ac:dyDescent="0.25">
      <c r="A28" s="121" t="s">
        <v>3286</v>
      </c>
      <c r="B28" s="122"/>
      <c r="C28" s="122">
        <v>224.79999999999995</v>
      </c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>
        <v>224.79999999999995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</row>
    <row r="29" spans="1:33" ht="15" x14ac:dyDescent="0.25">
      <c r="A29" s="121" t="s">
        <v>1150</v>
      </c>
      <c r="B29" s="122">
        <v>831.29999999999745</v>
      </c>
      <c r="C29" s="122">
        <v>7017.4599999999919</v>
      </c>
      <c r="D29" s="122"/>
      <c r="E29" s="122">
        <v>1885.8699999999953</v>
      </c>
      <c r="F29" s="122"/>
      <c r="G29" s="122"/>
      <c r="H29" s="122"/>
      <c r="I29" s="122"/>
      <c r="J29" s="122"/>
      <c r="K29" s="122"/>
      <c r="L29" s="122"/>
      <c r="M29" s="122"/>
      <c r="N29" s="122"/>
      <c r="O29" s="122">
        <v>9734.6299999999846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</row>
    <row r="30" spans="1:33" ht="15" x14ac:dyDescent="0.25">
      <c r="A30" s="121" t="s">
        <v>120</v>
      </c>
      <c r="B30" s="122"/>
      <c r="C30" s="122"/>
      <c r="D30" s="122"/>
      <c r="E30" s="122">
        <v>1350</v>
      </c>
      <c r="F30" s="122"/>
      <c r="G30" s="122">
        <v>2625.5999999999985</v>
      </c>
      <c r="H30" s="122"/>
      <c r="I30" s="122"/>
      <c r="J30" s="122"/>
      <c r="K30" s="122"/>
      <c r="L30" s="122"/>
      <c r="M30" s="122"/>
      <c r="N30" s="122"/>
      <c r="O30" s="122">
        <v>3975.5999999999985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</row>
    <row r="31" spans="1:33" ht="15" x14ac:dyDescent="0.25">
      <c r="A31" s="121" t="s">
        <v>2930</v>
      </c>
      <c r="B31" s="122">
        <v>0</v>
      </c>
      <c r="C31" s="122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>
        <v>0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</row>
    <row r="32" spans="1:33" ht="15" x14ac:dyDescent="0.25">
      <c r="A32" s="121" t="s">
        <v>1711</v>
      </c>
      <c r="B32" s="122"/>
      <c r="C32" s="122"/>
      <c r="D32" s="122"/>
      <c r="E32" s="122">
        <v>54</v>
      </c>
      <c r="F32" s="122"/>
      <c r="G32" s="122"/>
      <c r="H32" s="122"/>
      <c r="I32" s="122"/>
      <c r="J32" s="122"/>
      <c r="K32" s="122"/>
      <c r="L32" s="122"/>
      <c r="M32" s="122"/>
      <c r="N32" s="122"/>
      <c r="O32" s="122">
        <v>54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</row>
    <row r="33" spans="1:33" ht="15" x14ac:dyDescent="0.25">
      <c r="A33" s="121" t="s">
        <v>148</v>
      </c>
      <c r="B33" s="122">
        <v>29566.430000000073</v>
      </c>
      <c r="C33" s="122"/>
      <c r="D33" s="122"/>
      <c r="E33" s="122"/>
      <c r="F33" s="122"/>
      <c r="G33" s="122">
        <v>-4862.0999999999985</v>
      </c>
      <c r="H33" s="122"/>
      <c r="I33" s="122"/>
      <c r="J33" s="122">
        <v>450</v>
      </c>
      <c r="K33" s="122"/>
      <c r="L33" s="122"/>
      <c r="M33" s="122"/>
      <c r="N33" s="122"/>
      <c r="O33" s="122">
        <v>25154.330000000075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</row>
    <row r="34" spans="1:33" ht="15" x14ac:dyDescent="0.25">
      <c r="A34" s="121" t="s">
        <v>1167</v>
      </c>
      <c r="B34" s="122">
        <v>11630.520000000004</v>
      </c>
      <c r="C34" s="122">
        <v>12814.080000000002</v>
      </c>
      <c r="D34" s="122"/>
      <c r="E34" s="122">
        <v>7212.1399999999985</v>
      </c>
      <c r="F34" s="122"/>
      <c r="G34" s="122"/>
      <c r="H34" s="122"/>
      <c r="I34" s="122"/>
      <c r="J34" s="122"/>
      <c r="K34" s="122"/>
      <c r="L34" s="122"/>
      <c r="M34" s="122"/>
      <c r="N34" s="122"/>
      <c r="O34" s="122">
        <v>31656.740000000005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</row>
    <row r="35" spans="1:33" ht="15" x14ac:dyDescent="0.25">
      <c r="A35" s="121" t="s">
        <v>3308</v>
      </c>
      <c r="B35" s="122"/>
      <c r="C35" s="122">
        <v>95.040000000000077</v>
      </c>
      <c r="D35" s="122"/>
      <c r="E35" s="122">
        <v>2876.7999999999993</v>
      </c>
      <c r="F35" s="122"/>
      <c r="G35" s="122"/>
      <c r="H35" s="122"/>
      <c r="I35" s="122"/>
      <c r="J35" s="122"/>
      <c r="K35" s="122"/>
      <c r="L35" s="122"/>
      <c r="M35" s="122"/>
      <c r="N35" s="122"/>
      <c r="O35" s="122">
        <v>2971.8399999999992</v>
      </c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</row>
    <row r="36" spans="1:33" ht="15" x14ac:dyDescent="0.25">
      <c r="A36" s="121" t="s">
        <v>5365</v>
      </c>
      <c r="B36" s="122"/>
      <c r="C36" s="122"/>
      <c r="D36" s="122"/>
      <c r="E36" s="122"/>
      <c r="F36" s="122">
        <v>469.92000000000007</v>
      </c>
      <c r="G36" s="122"/>
      <c r="H36" s="122"/>
      <c r="I36" s="122"/>
      <c r="J36" s="122"/>
      <c r="K36" s="122"/>
      <c r="L36" s="122"/>
      <c r="M36" s="122"/>
      <c r="N36" s="122"/>
      <c r="O36" s="122">
        <v>469.92000000000007</v>
      </c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</row>
    <row r="37" spans="1:33" ht="15" x14ac:dyDescent="0.25">
      <c r="A37" s="121" t="s">
        <v>2945</v>
      </c>
      <c r="B37" s="122">
        <v>2154</v>
      </c>
      <c r="C37" s="122"/>
      <c r="D37" s="122">
        <v>5438.9500000000044</v>
      </c>
      <c r="E37" s="122"/>
      <c r="F37" s="122"/>
      <c r="G37" s="122"/>
      <c r="H37" s="122"/>
      <c r="I37" s="122"/>
      <c r="J37" s="122"/>
      <c r="K37" s="122"/>
      <c r="L37" s="122"/>
      <c r="M37" s="122">
        <v>96856.5</v>
      </c>
      <c r="N37" s="122"/>
      <c r="O37" s="122">
        <v>104449.45000000001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</row>
    <row r="38" spans="1:33" ht="15" x14ac:dyDescent="0.25">
      <c r="A38" s="121" t="s">
        <v>4396</v>
      </c>
      <c r="B38" s="122">
        <v>926.47</v>
      </c>
      <c r="C38" s="122"/>
      <c r="D38" s="122">
        <v>3261.2400000000052</v>
      </c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>
        <v>4187.7100000000055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</row>
    <row r="39" spans="1:33" ht="15" x14ac:dyDescent="0.25">
      <c r="A39" s="121" t="s">
        <v>3835</v>
      </c>
      <c r="B39" s="122"/>
      <c r="C39" s="122"/>
      <c r="D39" s="122"/>
      <c r="E39" s="122"/>
      <c r="F39" s="122"/>
      <c r="G39" s="122"/>
      <c r="H39" s="122"/>
      <c r="I39" s="122"/>
      <c r="J39" s="122"/>
      <c r="K39" s="122">
        <v>1500</v>
      </c>
      <c r="L39" s="122"/>
      <c r="M39" s="122"/>
      <c r="N39" s="122"/>
      <c r="O39" s="122">
        <v>1500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</row>
    <row r="40" spans="1:33" ht="15" x14ac:dyDescent="0.25">
      <c r="A40" s="121" t="s">
        <v>887</v>
      </c>
      <c r="B40" s="122"/>
      <c r="C40" s="122">
        <v>29987.78000000001</v>
      </c>
      <c r="D40" s="122"/>
      <c r="E40" s="122"/>
      <c r="F40" s="122"/>
      <c r="G40" s="122"/>
      <c r="H40" s="122"/>
      <c r="I40" s="122"/>
      <c r="J40" s="122"/>
      <c r="K40" s="122"/>
      <c r="L40" s="122">
        <v>154.39999999999964</v>
      </c>
      <c r="M40" s="122"/>
      <c r="N40" s="122"/>
      <c r="O40" s="122">
        <v>30142.180000000008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</row>
    <row r="41" spans="1:33" ht="15" x14ac:dyDescent="0.25">
      <c r="A41" s="121" t="s">
        <v>2992</v>
      </c>
      <c r="B41" s="122">
        <v>348271.80999999982</v>
      </c>
      <c r="C41" s="122">
        <v>0</v>
      </c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>
        <v>348271.80999999982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</row>
    <row r="42" spans="1:33" ht="15" x14ac:dyDescent="0.25">
      <c r="A42" s="121" t="s">
        <v>3044</v>
      </c>
      <c r="B42" s="122">
        <v>179.5</v>
      </c>
      <c r="C42" s="122"/>
      <c r="D42" s="122"/>
      <c r="E42" s="122">
        <v>0</v>
      </c>
      <c r="F42" s="122"/>
      <c r="G42" s="122"/>
      <c r="H42" s="122">
        <v>5492.6999999999971</v>
      </c>
      <c r="I42" s="122"/>
      <c r="J42" s="122"/>
      <c r="K42" s="122"/>
      <c r="L42" s="122"/>
      <c r="M42" s="122"/>
      <c r="N42" s="122"/>
      <c r="O42" s="122">
        <v>5672.1999999999971</v>
      </c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</row>
    <row r="43" spans="1:33" ht="15" x14ac:dyDescent="0.25">
      <c r="A43" s="121" t="s">
        <v>1218</v>
      </c>
      <c r="B43" s="122">
        <v>17964.619999999995</v>
      </c>
      <c r="C43" s="122"/>
      <c r="D43" s="122"/>
      <c r="E43" s="122"/>
      <c r="F43" s="122"/>
      <c r="G43" s="122">
        <v>2695.5500000000029</v>
      </c>
      <c r="H43" s="122"/>
      <c r="I43" s="122">
        <v>41.090000000000146</v>
      </c>
      <c r="J43" s="122"/>
      <c r="K43" s="122"/>
      <c r="L43" s="122"/>
      <c r="M43" s="122"/>
      <c r="N43" s="122"/>
      <c r="O43" s="122">
        <v>20701.259999999998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</row>
    <row r="44" spans="1:33" ht="15" x14ac:dyDescent="0.25">
      <c r="A44" s="121" t="s">
        <v>181</v>
      </c>
      <c r="B44" s="122"/>
      <c r="C44" s="122">
        <v>45.899999999999977</v>
      </c>
      <c r="D44" s="122"/>
      <c r="E44" s="122"/>
      <c r="F44" s="122"/>
      <c r="G44" s="122">
        <v>41343.06</v>
      </c>
      <c r="H44" s="122"/>
      <c r="I44" s="122"/>
      <c r="J44" s="122"/>
      <c r="K44" s="122"/>
      <c r="L44" s="122"/>
      <c r="M44" s="122"/>
      <c r="N44" s="122"/>
      <c r="O44" s="122">
        <v>41388.959999999999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</row>
    <row r="45" spans="1:33" ht="15" x14ac:dyDescent="0.25">
      <c r="A45" s="121" t="s">
        <v>3204</v>
      </c>
      <c r="B45" s="122"/>
      <c r="C45" s="122"/>
      <c r="D45" s="122"/>
      <c r="E45" s="122">
        <v>0</v>
      </c>
      <c r="F45" s="122"/>
      <c r="G45" s="122"/>
      <c r="H45" s="122"/>
      <c r="I45" s="122"/>
      <c r="J45" s="122"/>
      <c r="K45" s="122"/>
      <c r="L45" s="122"/>
      <c r="M45" s="122"/>
      <c r="N45" s="122"/>
      <c r="O45" s="122">
        <v>0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</row>
    <row r="46" spans="1:33" ht="15" x14ac:dyDescent="0.25">
      <c r="A46" s="121" t="s">
        <v>4910</v>
      </c>
      <c r="B46" s="122">
        <v>56679.859999999986</v>
      </c>
      <c r="C46" s="122"/>
      <c r="D46" s="122"/>
      <c r="E46" s="122"/>
      <c r="F46" s="122"/>
      <c r="G46" s="122">
        <v>0</v>
      </c>
      <c r="H46" s="122"/>
      <c r="I46" s="122"/>
      <c r="J46" s="122"/>
      <c r="K46" s="122">
        <v>440.21000000000004</v>
      </c>
      <c r="L46" s="122"/>
      <c r="M46" s="122"/>
      <c r="N46" s="122"/>
      <c r="O46" s="122">
        <v>57120.069999999985</v>
      </c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</row>
    <row r="47" spans="1:33" ht="15" x14ac:dyDescent="0.25">
      <c r="A47" s="121" t="s">
        <v>746</v>
      </c>
      <c r="B47" s="122"/>
      <c r="C47" s="122"/>
      <c r="D47" s="122"/>
      <c r="E47" s="122">
        <v>269.75</v>
      </c>
      <c r="F47" s="122"/>
      <c r="G47" s="122"/>
      <c r="H47" s="122"/>
      <c r="I47" s="122"/>
      <c r="J47" s="122"/>
      <c r="K47" s="122"/>
      <c r="L47" s="122"/>
      <c r="M47" s="122"/>
      <c r="N47" s="122"/>
      <c r="O47" s="122">
        <v>269.75</v>
      </c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</row>
    <row r="48" spans="1:33" ht="15" x14ac:dyDescent="0.25">
      <c r="A48" s="121" t="s">
        <v>3416</v>
      </c>
      <c r="B48" s="122">
        <v>7022.2000000000007</v>
      </c>
      <c r="C48" s="122"/>
      <c r="D48" s="122"/>
      <c r="E48" s="122"/>
      <c r="F48" s="122"/>
      <c r="G48" s="122"/>
      <c r="H48" s="122"/>
      <c r="I48" s="122"/>
      <c r="J48" s="122"/>
      <c r="K48" s="122"/>
      <c r="L48" s="122"/>
      <c r="M48" s="122"/>
      <c r="N48" s="122"/>
      <c r="O48" s="122">
        <v>7022.2000000000007</v>
      </c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</row>
    <row r="49" spans="1:33" ht="15" x14ac:dyDescent="0.25">
      <c r="A49" s="121" t="s">
        <v>3483</v>
      </c>
      <c r="B49" s="122">
        <v>427.09999999999928</v>
      </c>
      <c r="C49" s="122"/>
      <c r="D49" s="122"/>
      <c r="E49" s="122">
        <v>2.8600000000000136</v>
      </c>
      <c r="F49" s="122"/>
      <c r="G49" s="122"/>
      <c r="H49" s="122"/>
      <c r="I49" s="122"/>
      <c r="J49" s="122"/>
      <c r="K49" s="122"/>
      <c r="L49" s="122"/>
      <c r="M49" s="122"/>
      <c r="N49" s="122"/>
      <c r="O49" s="122">
        <v>429.9599999999993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</row>
    <row r="50" spans="1:33" ht="15" x14ac:dyDescent="0.25">
      <c r="A50" s="121" t="s">
        <v>3221</v>
      </c>
      <c r="B50" s="122"/>
      <c r="C50" s="122"/>
      <c r="D50" s="122"/>
      <c r="E50" s="122"/>
      <c r="F50" s="122"/>
      <c r="G50" s="122">
        <v>1376.92</v>
      </c>
      <c r="H50" s="122"/>
      <c r="I50" s="122"/>
      <c r="J50" s="122"/>
      <c r="K50" s="122"/>
      <c r="L50" s="122"/>
      <c r="M50" s="122"/>
      <c r="N50" s="122"/>
      <c r="O50" s="122">
        <v>1376.92</v>
      </c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</row>
    <row r="51" spans="1:33" ht="15" x14ac:dyDescent="0.25">
      <c r="A51" s="121" t="s">
        <v>794</v>
      </c>
      <c r="B51" s="122">
        <v>3241.1399999999994</v>
      </c>
      <c r="C51" s="122"/>
      <c r="D51" s="122"/>
      <c r="E51" s="122">
        <v>1504.9699999999998</v>
      </c>
      <c r="F51" s="122"/>
      <c r="G51" s="122"/>
      <c r="H51" s="122"/>
      <c r="I51" s="122"/>
      <c r="J51" s="122"/>
      <c r="K51" s="122"/>
      <c r="L51" s="122"/>
      <c r="M51" s="122"/>
      <c r="N51" s="122"/>
      <c r="O51" s="122">
        <v>4746.1099999999988</v>
      </c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</row>
    <row r="52" spans="1:33" ht="15" x14ac:dyDescent="0.25">
      <c r="A52" s="121" t="s">
        <v>3370</v>
      </c>
      <c r="B52" s="122"/>
      <c r="C52" s="122"/>
      <c r="D52" s="122"/>
      <c r="E52" s="122"/>
      <c r="F52" s="122"/>
      <c r="G52" s="122"/>
      <c r="H52" s="122"/>
      <c r="I52" s="122"/>
      <c r="J52" s="122"/>
      <c r="K52" s="122">
        <v>0</v>
      </c>
      <c r="L52" s="122"/>
      <c r="M52" s="122"/>
      <c r="N52" s="122"/>
      <c r="O52" s="122">
        <v>0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</row>
    <row r="53" spans="1:33" ht="15" x14ac:dyDescent="0.25">
      <c r="A53" s="121" t="s">
        <v>4194</v>
      </c>
      <c r="B53" s="122">
        <v>1097.25</v>
      </c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>
        <v>1097.25</v>
      </c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</row>
    <row r="54" spans="1:33" ht="15" x14ac:dyDescent="0.25">
      <c r="A54" s="121" t="s">
        <v>434</v>
      </c>
      <c r="B54" s="122">
        <v>483.92000000000007</v>
      </c>
      <c r="C54" s="122"/>
      <c r="D54" s="122">
        <v>17934.36</v>
      </c>
      <c r="E54" s="122">
        <v>-3209.31</v>
      </c>
      <c r="F54" s="122">
        <v>-249.11999999999989</v>
      </c>
      <c r="G54" s="122"/>
      <c r="H54" s="122"/>
      <c r="I54" s="122"/>
      <c r="J54" s="122"/>
      <c r="K54" s="122"/>
      <c r="L54" s="122"/>
      <c r="M54" s="122"/>
      <c r="N54" s="122"/>
      <c r="O54" s="122">
        <v>14959.849999999999</v>
      </c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</row>
    <row r="55" spans="1:33" ht="15" x14ac:dyDescent="0.25">
      <c r="A55" s="121" t="s">
        <v>3739</v>
      </c>
      <c r="B55" s="122">
        <v>154.85999999999967</v>
      </c>
      <c r="C55" s="122">
        <v>4.2000000000000028</v>
      </c>
      <c r="D55" s="122"/>
      <c r="E55" s="122">
        <v>3241.0599999999995</v>
      </c>
      <c r="F55" s="122"/>
      <c r="G55" s="122"/>
      <c r="H55" s="122"/>
      <c r="I55" s="122"/>
      <c r="J55" s="122"/>
      <c r="K55" s="122"/>
      <c r="L55" s="122"/>
      <c r="M55" s="122"/>
      <c r="N55" s="122"/>
      <c r="O55" s="122">
        <v>3400.119999999999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</row>
    <row r="56" spans="1:33" ht="15" x14ac:dyDescent="0.25">
      <c r="A56" s="121" t="s">
        <v>5915</v>
      </c>
      <c r="B56" s="122"/>
      <c r="C56" s="122"/>
      <c r="D56" s="122"/>
      <c r="E56" s="122"/>
      <c r="F56" s="122"/>
      <c r="G56" s="122"/>
      <c r="H56" s="122"/>
      <c r="I56" s="122"/>
      <c r="J56" s="122"/>
      <c r="K56" s="122">
        <v>5268.3699999999953</v>
      </c>
      <c r="L56" s="122"/>
      <c r="M56" s="122"/>
      <c r="N56" s="122"/>
      <c r="O56" s="122">
        <v>5268.3699999999953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</row>
    <row r="57" spans="1:33" ht="15" x14ac:dyDescent="0.25">
      <c r="A57" s="121" t="s">
        <v>5916</v>
      </c>
      <c r="B57" s="122"/>
      <c r="C57" s="122">
        <v>0</v>
      </c>
      <c r="D57" s="122"/>
      <c r="E57" s="122">
        <v>0</v>
      </c>
      <c r="F57" s="122"/>
      <c r="G57" s="122"/>
      <c r="H57" s="122"/>
      <c r="I57" s="122"/>
      <c r="J57" s="122"/>
      <c r="K57" s="122"/>
      <c r="L57" s="122"/>
      <c r="M57" s="122"/>
      <c r="N57" s="122"/>
      <c r="O57" s="122">
        <v>0</v>
      </c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</row>
    <row r="58" spans="1:33" ht="15" x14ac:dyDescent="0.25">
      <c r="A58" s="121" t="s">
        <v>5918</v>
      </c>
      <c r="B58" s="122">
        <v>3245.4000000000005</v>
      </c>
      <c r="C58" s="122">
        <v>1376359.89</v>
      </c>
      <c r="D58" s="122"/>
      <c r="E58" s="122">
        <v>94911.129999999976</v>
      </c>
      <c r="F58" s="122"/>
      <c r="G58" s="122"/>
      <c r="H58" s="122"/>
      <c r="I58" s="122"/>
      <c r="J58" s="122"/>
      <c r="K58" s="122"/>
      <c r="L58" s="122"/>
      <c r="M58" s="122"/>
      <c r="N58" s="122"/>
      <c r="O58" s="122">
        <v>1474516.4199999997</v>
      </c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</row>
    <row r="59" spans="1:33" ht="15" x14ac:dyDescent="0.25">
      <c r="A59" s="121" t="s">
        <v>5919</v>
      </c>
      <c r="B59" s="122"/>
      <c r="C59" s="122">
        <v>1062.75</v>
      </c>
      <c r="D59" s="122"/>
      <c r="E59" s="122">
        <v>2889.7199999999993</v>
      </c>
      <c r="F59" s="122"/>
      <c r="G59" s="122">
        <v>1298.6399999999994</v>
      </c>
      <c r="H59" s="122"/>
      <c r="I59" s="122"/>
      <c r="J59" s="122"/>
      <c r="K59" s="122"/>
      <c r="L59" s="122"/>
      <c r="M59" s="122"/>
      <c r="N59" s="122"/>
      <c r="O59" s="122">
        <v>5251.1099999999988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 spans="1:33" ht="15" x14ac:dyDescent="0.25">
      <c r="A60" s="121" t="s">
        <v>4446</v>
      </c>
      <c r="B60" s="122">
        <v>392749.67</v>
      </c>
      <c r="C60" s="122"/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>
        <v>392749.67</v>
      </c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</row>
    <row r="61" spans="1:33" ht="15" x14ac:dyDescent="0.25">
      <c r="A61" s="121" t="s">
        <v>1330</v>
      </c>
      <c r="B61" s="122">
        <v>914645.04999999981</v>
      </c>
      <c r="C61" s="122">
        <v>1441755.5399999998</v>
      </c>
      <c r="D61" s="122">
        <v>27726.850000000009</v>
      </c>
      <c r="E61" s="122">
        <v>226396.81999999995</v>
      </c>
      <c r="F61" s="122">
        <v>2271.3999999999969</v>
      </c>
      <c r="G61" s="122">
        <v>44477.67</v>
      </c>
      <c r="H61" s="122">
        <v>5492.6999999999971</v>
      </c>
      <c r="I61" s="122">
        <v>41.090000000000146</v>
      </c>
      <c r="J61" s="122">
        <v>-412</v>
      </c>
      <c r="K61" s="122">
        <v>-71704.199999999983</v>
      </c>
      <c r="L61" s="122">
        <v>1324.3999999999996</v>
      </c>
      <c r="M61" s="122">
        <v>96856.5</v>
      </c>
      <c r="N61" s="122">
        <v>6000</v>
      </c>
      <c r="O61" s="122">
        <v>2694871.8199999989</v>
      </c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</row>
    <row r="62" spans="1:33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</row>
    <row r="63" spans="1:33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 spans="1:33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</row>
    <row r="65" spans="1:33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</row>
    <row r="66" spans="1:33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</row>
    <row r="67" spans="1:33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 spans="1:33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</row>
    <row r="69" spans="1:33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</row>
    <row r="70" spans="1:33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</row>
    <row r="71" spans="1:33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</row>
    <row r="72" spans="1:33" ht="15" x14ac:dyDescent="0.25">
      <c r="A72"/>
      <c r="B72" s="118"/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 spans="1:33" ht="15" x14ac:dyDescent="0.25">
      <c r="A73"/>
      <c r="B73" s="118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</row>
    <row r="74" spans="1:33" ht="15" x14ac:dyDescent="0.25">
      <c r="A74"/>
      <c r="B74" s="118"/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  <c r="P74" s="118"/>
      <c r="Q74" s="118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</row>
    <row r="75" spans="1:33" ht="15" x14ac:dyDescent="0.25">
      <c r="A75"/>
      <c r="B75" s="118"/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</row>
    <row r="76" spans="1:33" ht="15" x14ac:dyDescent="0.25">
      <c r="A76"/>
      <c r="B76" s="118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 spans="1:33" ht="15" x14ac:dyDescent="0.25">
      <c r="A77"/>
      <c r="B77" s="118"/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118"/>
      <c r="Q77" s="118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</row>
    <row r="78" spans="1:33" ht="15" x14ac:dyDescent="0.25">
      <c r="A78"/>
      <c r="B78" s="118"/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118"/>
      <c r="Q78" s="11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 spans="1:33" ht="15" x14ac:dyDescent="0.25">
      <c r="A79"/>
      <c r="B79" s="118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118"/>
      <c r="Q79" s="118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</row>
    <row r="80" spans="1:33" ht="15" x14ac:dyDescent="0.25">
      <c r="A80"/>
      <c r="B80" s="118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118"/>
      <c r="Q80" s="118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</row>
    <row r="81" spans="1:33" ht="15" x14ac:dyDescent="0.25">
      <c r="A81"/>
      <c r="B81" s="118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 spans="1:33" ht="15" x14ac:dyDescent="0.25">
      <c r="A82"/>
      <c r="B82" s="118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 spans="1:33" ht="15" x14ac:dyDescent="0.25">
      <c r="A83"/>
      <c r="B83" s="118"/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</row>
    <row r="84" spans="1:33" ht="15" x14ac:dyDescent="0.25">
      <c r="A84"/>
      <c r="B84" s="118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</row>
    <row r="85" spans="1:33" ht="15" x14ac:dyDescent="0.25">
      <c r="A85"/>
      <c r="B85" s="118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 spans="1:33" ht="15" x14ac:dyDescent="0.25">
      <c r="A86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</row>
    <row r="87" spans="1:33" ht="15" x14ac:dyDescent="0.25">
      <c r="A87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 spans="1:33" ht="15" x14ac:dyDescent="0.25">
      <c r="A8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</row>
    <row r="89" spans="1:33" ht="15" x14ac:dyDescent="0.25">
      <c r="A89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</row>
    <row r="90" spans="1:33" ht="15" x14ac:dyDescent="0.25">
      <c r="A90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</row>
    <row r="91" spans="1:33" ht="15" x14ac:dyDescent="0.25">
      <c r="A91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 spans="1:33" ht="15" x14ac:dyDescent="0.25">
      <c r="A92"/>
      <c r="B92" s="118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</row>
    <row r="93" spans="1:33" ht="15" x14ac:dyDescent="0.25">
      <c r="A93"/>
      <c r="B93" s="118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</row>
    <row r="94" spans="1:33" ht="15" x14ac:dyDescent="0.25">
      <c r="A94"/>
      <c r="B94" s="118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 spans="1:33" ht="15" x14ac:dyDescent="0.25">
      <c r="A95"/>
      <c r="B95" s="118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</row>
    <row r="96" spans="1:33" ht="15" x14ac:dyDescent="0.25">
      <c r="A96"/>
      <c r="B96" s="118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</row>
    <row r="97" spans="1:33" ht="15" x14ac:dyDescent="0.25">
      <c r="A97"/>
      <c r="B97" s="118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</row>
    <row r="98" spans="1:33" ht="15" x14ac:dyDescent="0.25">
      <c r="A98"/>
      <c r="B98" s="118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</row>
    <row r="99" spans="1:33" ht="15" x14ac:dyDescent="0.25">
      <c r="A99"/>
      <c r="B99" s="118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</row>
    <row r="100" spans="1:33" ht="15" x14ac:dyDescent="0.25">
      <c r="A100"/>
      <c r="B100" s="118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</row>
    <row r="101" spans="1:33" ht="15" x14ac:dyDescent="0.25">
      <c r="A101"/>
      <c r="B101" s="118"/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 spans="1:33" ht="15" x14ac:dyDescent="0.25">
      <c r="A102"/>
      <c r="B102" s="118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</row>
    <row r="103" spans="1:33" ht="15" x14ac:dyDescent="0.25">
      <c r="A103"/>
      <c r="B103" s="118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</row>
    <row r="104" spans="1:33" ht="15" x14ac:dyDescent="0.25">
      <c r="A104"/>
      <c r="B104" s="118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065"/>
  <sheetViews>
    <sheetView workbookViewId="0">
      <pane ySplit="2" topLeftCell="A3" activePane="bottomLeft" state="frozen"/>
      <selection pane="bottomLeft" sqref="A1:B1"/>
    </sheetView>
  </sheetViews>
  <sheetFormatPr defaultColWidth="17" defaultRowHeight="11.25" x14ac:dyDescent="0.2"/>
  <cols>
    <col min="1" max="1" width="20.42578125" style="111" customWidth="1"/>
    <col min="2" max="6" width="17" style="111"/>
    <col min="7" max="7" width="20.28515625" style="111" customWidth="1"/>
    <col min="8" max="10" width="17" style="112"/>
    <col min="11" max="11" width="11.140625" style="124" customWidth="1"/>
    <col min="12" max="12" width="8.5703125" style="111" customWidth="1"/>
    <col min="13" max="13" width="7.42578125" style="111" customWidth="1"/>
    <col min="14" max="16384" width="17" style="111"/>
  </cols>
  <sheetData>
    <row r="1" spans="1:14" x14ac:dyDescent="0.2">
      <c r="A1" s="127" t="s">
        <v>5928</v>
      </c>
      <c r="B1" s="127"/>
      <c r="H1" s="112">
        <f>SUBTOTAL(9,H3:H1048576)</f>
        <v>170930075.81999955</v>
      </c>
      <c r="I1" s="112">
        <f>SUBTOTAL(9,I3:I1048576)</f>
        <v>153473169.35000002</v>
      </c>
      <c r="J1" s="112">
        <f>H1-I1</f>
        <v>17456906.469999522</v>
      </c>
      <c r="K1" s="124">
        <f>J1/H1</f>
        <v>0.1021289342221013</v>
      </c>
    </row>
    <row r="2" spans="1:14" s="115" customFormat="1" ht="25.5" customHeight="1" x14ac:dyDescent="0.25">
      <c r="A2" s="113" t="s">
        <v>5900</v>
      </c>
      <c r="B2" s="113" t="s">
        <v>4</v>
      </c>
      <c r="C2" s="113" t="s">
        <v>5901</v>
      </c>
      <c r="D2" s="113" t="s">
        <v>5902</v>
      </c>
      <c r="E2" s="113" t="s">
        <v>18</v>
      </c>
      <c r="F2" s="113" t="s">
        <v>16</v>
      </c>
      <c r="G2" s="113" t="s">
        <v>5903</v>
      </c>
      <c r="H2" s="114" t="s">
        <v>2895</v>
      </c>
      <c r="I2" s="114" t="s">
        <v>2896</v>
      </c>
      <c r="J2" s="114" t="s">
        <v>2897</v>
      </c>
      <c r="K2" s="125" t="s">
        <v>2898</v>
      </c>
      <c r="L2" s="113" t="s">
        <v>28</v>
      </c>
      <c r="M2" s="126" t="s">
        <v>5904</v>
      </c>
      <c r="N2" s="113" t="s">
        <v>5905</v>
      </c>
    </row>
    <row r="3" spans="1:14" s="128" customFormat="1" x14ac:dyDescent="0.2">
      <c r="A3" s="83" t="s">
        <v>2901</v>
      </c>
      <c r="B3" s="83" t="s">
        <v>2902</v>
      </c>
      <c r="C3" s="83" t="s">
        <v>5932</v>
      </c>
      <c r="D3" s="83" t="s">
        <v>2905</v>
      </c>
      <c r="E3" s="83" t="s">
        <v>5974</v>
      </c>
      <c r="F3" s="83" t="s">
        <v>6193</v>
      </c>
      <c r="G3" s="83" t="s">
        <v>68</v>
      </c>
      <c r="H3" s="85">
        <v>550</v>
      </c>
      <c r="I3" s="85">
        <v>500</v>
      </c>
      <c r="J3" s="85">
        <v>50</v>
      </c>
      <c r="K3" s="86">
        <v>9.0909090909090912E-2</v>
      </c>
      <c r="L3" s="83" t="s">
        <v>6400</v>
      </c>
      <c r="M3" s="128" t="s">
        <v>5920</v>
      </c>
    </row>
    <row r="4" spans="1:14" s="128" customFormat="1" x14ac:dyDescent="0.2">
      <c r="A4" s="83" t="s">
        <v>2901</v>
      </c>
      <c r="B4" s="83" t="s">
        <v>2902</v>
      </c>
      <c r="C4" s="83" t="s">
        <v>4276</v>
      </c>
      <c r="D4" s="83" t="s">
        <v>2905</v>
      </c>
      <c r="E4" s="83" t="s">
        <v>5975</v>
      </c>
      <c r="F4" s="83" t="s">
        <v>5179</v>
      </c>
      <c r="G4" s="83" t="s">
        <v>68</v>
      </c>
      <c r="H4" s="85">
        <v>1000</v>
      </c>
      <c r="I4" s="85">
        <v>1000</v>
      </c>
      <c r="J4" s="85">
        <v>0</v>
      </c>
      <c r="K4" s="86">
        <v>0</v>
      </c>
      <c r="L4" s="83" t="s">
        <v>5180</v>
      </c>
      <c r="M4" s="128" t="s">
        <v>5920</v>
      </c>
    </row>
    <row r="5" spans="1:14" s="128" customFormat="1" x14ac:dyDescent="0.2">
      <c r="A5" s="83" t="s">
        <v>2901</v>
      </c>
      <c r="B5" s="83" t="s">
        <v>2902</v>
      </c>
      <c r="C5" s="83" t="s">
        <v>916</v>
      </c>
      <c r="D5" s="83" t="s">
        <v>2905</v>
      </c>
      <c r="E5" s="83" t="s">
        <v>5976</v>
      </c>
      <c r="F5" s="83" t="s">
        <v>6194</v>
      </c>
      <c r="G5" s="83" t="s">
        <v>68</v>
      </c>
      <c r="H5" s="85">
        <v>110190</v>
      </c>
      <c r="I5" s="85">
        <v>100170</v>
      </c>
      <c r="J5" s="85">
        <v>10020</v>
      </c>
      <c r="K5" s="86">
        <v>9.0933841546419814E-2</v>
      </c>
      <c r="L5" s="83" t="s">
        <v>6401</v>
      </c>
      <c r="M5" s="128" t="s">
        <v>5920</v>
      </c>
    </row>
    <row r="6" spans="1:14" s="128" customFormat="1" x14ac:dyDescent="0.2">
      <c r="A6" s="83" t="s">
        <v>2901</v>
      </c>
      <c r="B6" s="83" t="s">
        <v>2902</v>
      </c>
      <c r="C6" s="83" t="s">
        <v>2912</v>
      </c>
      <c r="D6" s="83" t="s">
        <v>2905</v>
      </c>
      <c r="E6" s="83" t="s">
        <v>5977</v>
      </c>
      <c r="F6" s="83" t="s">
        <v>6195</v>
      </c>
      <c r="G6" s="83" t="s">
        <v>68</v>
      </c>
      <c r="H6" s="85">
        <v>1005.2</v>
      </c>
      <c r="I6" s="85">
        <v>897.5</v>
      </c>
      <c r="J6" s="85">
        <v>107.70000000000005</v>
      </c>
      <c r="K6" s="86">
        <v>0.10714285714285718</v>
      </c>
      <c r="L6" s="83" t="s">
        <v>6402</v>
      </c>
      <c r="M6" s="128" t="s">
        <v>5920</v>
      </c>
    </row>
    <row r="7" spans="1:14" s="128" customFormat="1" x14ac:dyDescent="0.2">
      <c r="A7" s="83" t="s">
        <v>2901</v>
      </c>
      <c r="B7" s="83" t="s">
        <v>2902</v>
      </c>
      <c r="C7" s="83" t="s">
        <v>4286</v>
      </c>
      <c r="D7" s="83" t="s">
        <v>2905</v>
      </c>
      <c r="E7" s="83" t="s">
        <v>5978</v>
      </c>
      <c r="F7" s="83" t="s">
        <v>6196</v>
      </c>
      <c r="G7" s="83" t="s">
        <v>68</v>
      </c>
      <c r="H7" s="85">
        <v>0</v>
      </c>
      <c r="I7" s="85">
        <v>0</v>
      </c>
      <c r="J7" s="85">
        <v>0</v>
      </c>
      <c r="K7" s="86" t="e">
        <v>#DIV/0!</v>
      </c>
      <c r="L7" s="83" t="s">
        <v>6403</v>
      </c>
      <c r="M7" s="128" t="s">
        <v>5920</v>
      </c>
    </row>
    <row r="8" spans="1:14" s="128" customFormat="1" x14ac:dyDescent="0.2">
      <c r="A8" s="83" t="s">
        <v>2901</v>
      </c>
      <c r="B8" s="83" t="s">
        <v>2902</v>
      </c>
      <c r="C8" s="83" t="s">
        <v>4286</v>
      </c>
      <c r="D8" s="83" t="s">
        <v>2905</v>
      </c>
      <c r="E8" s="83" t="s">
        <v>5978</v>
      </c>
      <c r="F8" s="83" t="s">
        <v>6196</v>
      </c>
      <c r="G8" s="83" t="s">
        <v>68</v>
      </c>
      <c r="H8" s="85">
        <v>11762.24</v>
      </c>
      <c r="I8" s="85">
        <v>9874</v>
      </c>
      <c r="J8" s="85">
        <v>1888.2399999999998</v>
      </c>
      <c r="K8" s="86">
        <v>0.16053404793644746</v>
      </c>
      <c r="L8" s="83" t="s">
        <v>6403</v>
      </c>
      <c r="M8" s="128" t="s">
        <v>5920</v>
      </c>
    </row>
    <row r="9" spans="1:14" s="128" customFormat="1" x14ac:dyDescent="0.2">
      <c r="A9" s="83" t="s">
        <v>2901</v>
      </c>
      <c r="B9" s="83" t="s">
        <v>2902</v>
      </c>
      <c r="C9" s="83" t="s">
        <v>2912</v>
      </c>
      <c r="D9" s="83" t="s">
        <v>2905</v>
      </c>
      <c r="E9" s="83" t="s">
        <v>5979</v>
      </c>
      <c r="F9" s="83" t="s">
        <v>6197</v>
      </c>
      <c r="G9" s="83" t="s">
        <v>68</v>
      </c>
      <c r="H9" s="85">
        <v>496.5</v>
      </c>
      <c r="I9" s="85">
        <v>451.36</v>
      </c>
      <c r="J9" s="85">
        <v>45.139999999999986</v>
      </c>
      <c r="K9" s="86">
        <v>9.0916414904330278E-2</v>
      </c>
      <c r="L9" s="83" t="s">
        <v>6404</v>
      </c>
      <c r="M9" s="128" t="s">
        <v>5920</v>
      </c>
    </row>
    <row r="10" spans="1:14" s="128" customFormat="1" x14ac:dyDescent="0.2">
      <c r="A10" s="83" t="s">
        <v>2901</v>
      </c>
      <c r="B10" s="83" t="s">
        <v>2902</v>
      </c>
      <c r="C10" s="83" t="s">
        <v>2912</v>
      </c>
      <c r="D10" s="83" t="s">
        <v>2905</v>
      </c>
      <c r="E10" s="83" t="s">
        <v>5979</v>
      </c>
      <c r="F10" s="83" t="s">
        <v>6197</v>
      </c>
      <c r="G10" s="83" t="s">
        <v>68</v>
      </c>
      <c r="H10" s="85">
        <v>2228.8000000000002</v>
      </c>
      <c r="I10" s="85">
        <v>1990</v>
      </c>
      <c r="J10" s="85">
        <v>238.80000000000018</v>
      </c>
      <c r="K10" s="86">
        <v>0.10714285714285722</v>
      </c>
      <c r="L10" s="83" t="s">
        <v>6405</v>
      </c>
      <c r="M10" s="128" t="s">
        <v>5920</v>
      </c>
    </row>
    <row r="11" spans="1:14" s="128" customFormat="1" x14ac:dyDescent="0.2">
      <c r="A11" s="83" t="s">
        <v>2901</v>
      </c>
      <c r="B11" s="83" t="s">
        <v>2902</v>
      </c>
      <c r="C11" s="83" t="s">
        <v>2912</v>
      </c>
      <c r="D11" s="83" t="s">
        <v>2905</v>
      </c>
      <c r="E11" s="83" t="s">
        <v>5979</v>
      </c>
      <c r="F11" s="83" t="s">
        <v>6197</v>
      </c>
      <c r="G11" s="83" t="s">
        <v>68</v>
      </c>
      <c r="H11" s="85">
        <v>21252</v>
      </c>
      <c r="I11" s="85">
        <v>18975</v>
      </c>
      <c r="J11" s="85">
        <v>2277</v>
      </c>
      <c r="K11" s="86">
        <v>0.10714285714285714</v>
      </c>
      <c r="L11" s="83" t="s">
        <v>6405</v>
      </c>
      <c r="M11" s="128" t="s">
        <v>5920</v>
      </c>
    </row>
    <row r="12" spans="1:14" s="128" customFormat="1" x14ac:dyDescent="0.2">
      <c r="A12" s="83" t="s">
        <v>2901</v>
      </c>
      <c r="B12" s="83" t="s">
        <v>2902</v>
      </c>
      <c r="C12" s="83" t="s">
        <v>4286</v>
      </c>
      <c r="D12" s="83" t="s">
        <v>2905</v>
      </c>
      <c r="E12" s="83" t="s">
        <v>5980</v>
      </c>
      <c r="F12" s="83" t="s">
        <v>6198</v>
      </c>
      <c r="G12" s="83" t="s">
        <v>68</v>
      </c>
      <c r="H12" s="85">
        <v>0</v>
      </c>
      <c r="I12" s="85">
        <v>0</v>
      </c>
      <c r="J12" s="85">
        <v>0</v>
      </c>
      <c r="K12" s="86" t="e">
        <v>#DIV/0!</v>
      </c>
      <c r="L12" s="83" t="s">
        <v>6406</v>
      </c>
      <c r="M12" s="128" t="s">
        <v>5920</v>
      </c>
    </row>
    <row r="13" spans="1:14" s="128" customFormat="1" x14ac:dyDescent="0.2">
      <c r="A13" s="83" t="s">
        <v>2901</v>
      </c>
      <c r="B13" s="83" t="s">
        <v>4297</v>
      </c>
      <c r="C13" s="83" t="s">
        <v>5246</v>
      </c>
      <c r="D13" s="83" t="s">
        <v>4298</v>
      </c>
      <c r="E13" s="83" t="s">
        <v>5981</v>
      </c>
      <c r="F13" s="83" t="s">
        <v>6199</v>
      </c>
      <c r="G13" s="83" t="s">
        <v>68</v>
      </c>
      <c r="H13" s="85">
        <v>757529.72</v>
      </c>
      <c r="I13" s="85">
        <v>700315.5</v>
      </c>
      <c r="J13" s="85">
        <v>57214.219999999972</v>
      </c>
      <c r="K13" s="86">
        <v>7.5527360167466404E-2</v>
      </c>
      <c r="L13" s="83" t="s">
        <v>6407</v>
      </c>
      <c r="M13" s="128" t="s">
        <v>5920</v>
      </c>
    </row>
    <row r="14" spans="1:14" s="128" customFormat="1" x14ac:dyDescent="0.2">
      <c r="A14" s="83" t="s">
        <v>2901</v>
      </c>
      <c r="B14" s="83" t="s">
        <v>4297</v>
      </c>
      <c r="C14" s="83" t="s">
        <v>5933</v>
      </c>
      <c r="D14" s="83" t="s">
        <v>4298</v>
      </c>
      <c r="E14" s="83" t="s">
        <v>5982</v>
      </c>
      <c r="F14" s="83" t="s">
        <v>6200</v>
      </c>
      <c r="G14" s="83" t="s">
        <v>68</v>
      </c>
      <c r="H14" s="85">
        <v>666.22</v>
      </c>
      <c r="I14" s="85">
        <v>634.5</v>
      </c>
      <c r="J14" s="85">
        <v>31.720000000000027</v>
      </c>
      <c r="K14" s="86">
        <v>4.7611899972981937E-2</v>
      </c>
      <c r="L14" s="83" t="s">
        <v>6408</v>
      </c>
      <c r="M14" s="128" t="s">
        <v>5920</v>
      </c>
    </row>
    <row r="15" spans="1:14" s="128" customFormat="1" x14ac:dyDescent="0.2">
      <c r="A15" s="83" t="s">
        <v>2901</v>
      </c>
      <c r="B15" s="83" t="s">
        <v>4297</v>
      </c>
      <c r="C15" s="83" t="s">
        <v>5933</v>
      </c>
      <c r="D15" s="83" t="s">
        <v>4298</v>
      </c>
      <c r="E15" s="83" t="s">
        <v>5983</v>
      </c>
      <c r="F15" s="83" t="s">
        <v>6201</v>
      </c>
      <c r="G15" s="83" t="s">
        <v>68</v>
      </c>
      <c r="H15" s="85">
        <v>667</v>
      </c>
      <c r="I15" s="85">
        <v>634.5</v>
      </c>
      <c r="J15" s="85">
        <v>32.5</v>
      </c>
      <c r="K15" s="86">
        <v>4.8725637181409293E-2</v>
      </c>
      <c r="L15" s="83" t="s">
        <v>6409</v>
      </c>
      <c r="M15" s="128" t="s">
        <v>5920</v>
      </c>
    </row>
    <row r="16" spans="1:14" s="128" customFormat="1" x14ac:dyDescent="0.2">
      <c r="A16" s="83" t="s">
        <v>2901</v>
      </c>
      <c r="B16" s="83" t="s">
        <v>4297</v>
      </c>
      <c r="C16" s="83" t="s">
        <v>5933</v>
      </c>
      <c r="D16" s="83" t="s">
        <v>4298</v>
      </c>
      <c r="E16" s="83" t="s">
        <v>5984</v>
      </c>
      <c r="F16" s="83" t="s">
        <v>6202</v>
      </c>
      <c r="G16" s="83" t="s">
        <v>68</v>
      </c>
      <c r="H16" s="85">
        <v>23.9</v>
      </c>
      <c r="I16" s="85">
        <v>22.54</v>
      </c>
      <c r="J16" s="85">
        <v>1.3599999999999994</v>
      </c>
      <c r="K16" s="86">
        <v>5.690376569037655E-2</v>
      </c>
      <c r="L16" s="83" t="s">
        <v>6410</v>
      </c>
      <c r="M16" s="128" t="s">
        <v>5920</v>
      </c>
    </row>
    <row r="17" spans="1:13" s="128" customFormat="1" x14ac:dyDescent="0.2">
      <c r="A17" s="83" t="s">
        <v>2901</v>
      </c>
      <c r="B17" s="83" t="s">
        <v>4297</v>
      </c>
      <c r="C17" s="83" t="s">
        <v>5933</v>
      </c>
      <c r="D17" s="83" t="s">
        <v>4298</v>
      </c>
      <c r="E17" s="83" t="s">
        <v>5985</v>
      </c>
      <c r="F17" s="83" t="s">
        <v>6203</v>
      </c>
      <c r="G17" s="83" t="s">
        <v>68</v>
      </c>
      <c r="H17" s="85">
        <v>11.95</v>
      </c>
      <c r="I17" s="85">
        <v>11.27</v>
      </c>
      <c r="J17" s="85">
        <v>0.67999999999999972</v>
      </c>
      <c r="K17" s="86">
        <v>5.690376569037655E-2</v>
      </c>
      <c r="L17" s="83" t="s">
        <v>6411</v>
      </c>
      <c r="M17" s="128" t="s">
        <v>5920</v>
      </c>
    </row>
    <row r="18" spans="1:13" s="128" customFormat="1" x14ac:dyDescent="0.2">
      <c r="A18" s="83" t="s">
        <v>2901</v>
      </c>
      <c r="B18" s="83" t="s">
        <v>4297</v>
      </c>
      <c r="C18" s="83" t="s">
        <v>5933</v>
      </c>
      <c r="D18" s="83" t="s">
        <v>4298</v>
      </c>
      <c r="E18" s="83" t="s">
        <v>5986</v>
      </c>
      <c r="F18" s="83" t="s">
        <v>6204</v>
      </c>
      <c r="G18" s="83" t="s">
        <v>68</v>
      </c>
      <c r="H18" s="85">
        <v>35.85</v>
      </c>
      <c r="I18" s="85">
        <v>33.81</v>
      </c>
      <c r="J18" s="85">
        <v>2.0399999999999991</v>
      </c>
      <c r="K18" s="86">
        <v>5.6903765690376543E-2</v>
      </c>
      <c r="L18" s="83" t="s">
        <v>6412</v>
      </c>
      <c r="M18" s="128" t="s">
        <v>5920</v>
      </c>
    </row>
    <row r="19" spans="1:13" s="128" customFormat="1" x14ac:dyDescent="0.2">
      <c r="A19" s="83" t="s">
        <v>2901</v>
      </c>
      <c r="B19" s="83" t="s">
        <v>4297</v>
      </c>
      <c r="C19" s="83" t="s">
        <v>5933</v>
      </c>
      <c r="D19" s="83" t="s">
        <v>4298</v>
      </c>
      <c r="E19" s="83" t="s">
        <v>5987</v>
      </c>
      <c r="F19" s="83" t="s">
        <v>6205</v>
      </c>
      <c r="G19" s="83" t="s">
        <v>68</v>
      </c>
      <c r="H19" s="85">
        <v>2887.18</v>
      </c>
      <c r="I19" s="85">
        <v>2749.7</v>
      </c>
      <c r="J19" s="85">
        <v>137.48000000000002</v>
      </c>
      <c r="K19" s="86">
        <v>4.7617398291758747E-2</v>
      </c>
      <c r="L19" s="83" t="s">
        <v>6413</v>
      </c>
      <c r="M19" s="128" t="s">
        <v>5920</v>
      </c>
    </row>
    <row r="20" spans="1:13" s="128" customFormat="1" x14ac:dyDescent="0.2">
      <c r="A20" s="83" t="s">
        <v>2901</v>
      </c>
      <c r="B20" s="83" t="s">
        <v>2927</v>
      </c>
      <c r="C20" s="83" t="s">
        <v>2939</v>
      </c>
      <c r="D20" s="83" t="s">
        <v>2930</v>
      </c>
      <c r="E20" s="83" t="s">
        <v>5988</v>
      </c>
      <c r="F20" s="83" t="s">
        <v>5825</v>
      </c>
      <c r="G20" s="83" t="s">
        <v>68</v>
      </c>
      <c r="H20" s="85">
        <v>11088</v>
      </c>
      <c r="I20" s="85">
        <v>9240</v>
      </c>
      <c r="J20" s="85">
        <v>1848</v>
      </c>
      <c r="K20" s="86">
        <v>0.16666666666666666</v>
      </c>
      <c r="L20" s="83" t="s">
        <v>5827</v>
      </c>
      <c r="M20" s="128" t="s">
        <v>5920</v>
      </c>
    </row>
    <row r="21" spans="1:13" s="128" customFormat="1" x14ac:dyDescent="0.2">
      <c r="A21" s="83" t="s">
        <v>2901</v>
      </c>
      <c r="B21" s="83" t="s">
        <v>2944</v>
      </c>
      <c r="C21" s="83" t="s">
        <v>2952</v>
      </c>
      <c r="D21" s="83" t="s">
        <v>2945</v>
      </c>
      <c r="E21" s="83" t="s">
        <v>5989</v>
      </c>
      <c r="F21" s="83" t="s">
        <v>6206</v>
      </c>
      <c r="G21" s="83" t="s">
        <v>68</v>
      </c>
      <c r="H21" s="85">
        <v>2240</v>
      </c>
      <c r="I21" s="85">
        <v>2000</v>
      </c>
      <c r="J21" s="85">
        <v>240</v>
      </c>
      <c r="K21" s="86">
        <v>0.10714285714285714</v>
      </c>
      <c r="L21" s="83" t="s">
        <v>6414</v>
      </c>
      <c r="M21" s="128" t="s">
        <v>5920</v>
      </c>
    </row>
    <row r="22" spans="1:13" s="128" customFormat="1" x14ac:dyDescent="0.2">
      <c r="A22" s="83" t="s">
        <v>2901</v>
      </c>
      <c r="B22" s="83" t="s">
        <v>2944</v>
      </c>
      <c r="C22" s="83" t="s">
        <v>2952</v>
      </c>
      <c r="D22" s="83" t="s">
        <v>2945</v>
      </c>
      <c r="E22" s="83" t="s">
        <v>5989</v>
      </c>
      <c r="F22" s="83" t="s">
        <v>6206</v>
      </c>
      <c r="G22" s="83" t="s">
        <v>68</v>
      </c>
      <c r="H22" s="85">
        <v>0</v>
      </c>
      <c r="I22" s="85">
        <v>0</v>
      </c>
      <c r="J22" s="85">
        <v>0</v>
      </c>
      <c r="K22" s="86" t="e">
        <v>#DIV/0!</v>
      </c>
      <c r="L22" s="83" t="s">
        <v>6414</v>
      </c>
      <c r="M22" s="128" t="s">
        <v>5920</v>
      </c>
    </row>
    <row r="23" spans="1:13" s="128" customFormat="1" x14ac:dyDescent="0.2">
      <c r="A23" s="83" t="s">
        <v>2901</v>
      </c>
      <c r="B23" s="83" t="s">
        <v>2944</v>
      </c>
      <c r="C23" s="83" t="s">
        <v>2952</v>
      </c>
      <c r="D23" s="83" t="s">
        <v>2945</v>
      </c>
      <c r="E23" s="83" t="s">
        <v>5989</v>
      </c>
      <c r="F23" s="83" t="s">
        <v>6206</v>
      </c>
      <c r="G23" s="83" t="s">
        <v>68</v>
      </c>
      <c r="H23" s="85">
        <v>87707.16</v>
      </c>
      <c r="I23" s="85">
        <v>78310</v>
      </c>
      <c r="J23" s="85">
        <v>9397.1600000000035</v>
      </c>
      <c r="K23" s="86">
        <v>0.10714244994365343</v>
      </c>
      <c r="L23" s="83" t="s">
        <v>6414</v>
      </c>
      <c r="M23" s="128" t="s">
        <v>5920</v>
      </c>
    </row>
    <row r="24" spans="1:13" s="128" customFormat="1" x14ac:dyDescent="0.2">
      <c r="A24" s="83" t="s">
        <v>2901</v>
      </c>
      <c r="B24" s="83" t="s">
        <v>2944</v>
      </c>
      <c r="C24" s="83" t="s">
        <v>2952</v>
      </c>
      <c r="D24" s="83" t="s">
        <v>2945</v>
      </c>
      <c r="E24" s="83" t="s">
        <v>5989</v>
      </c>
      <c r="F24" s="83" t="s">
        <v>6206</v>
      </c>
      <c r="G24" s="83" t="s">
        <v>68</v>
      </c>
      <c r="H24" s="85">
        <v>14593.6</v>
      </c>
      <c r="I24" s="85">
        <v>13030</v>
      </c>
      <c r="J24" s="85">
        <v>1563.6000000000004</v>
      </c>
      <c r="K24" s="86">
        <v>0.10714285714285716</v>
      </c>
      <c r="L24" s="83" t="s">
        <v>6414</v>
      </c>
      <c r="M24" s="128" t="s">
        <v>5920</v>
      </c>
    </row>
    <row r="25" spans="1:13" s="128" customFormat="1" x14ac:dyDescent="0.2">
      <c r="A25" s="83" t="s">
        <v>2901</v>
      </c>
      <c r="B25" s="83" t="s">
        <v>2944</v>
      </c>
      <c r="C25" s="83" t="s">
        <v>5828</v>
      </c>
      <c r="D25" s="83" t="s">
        <v>2945</v>
      </c>
      <c r="E25" s="83" t="s">
        <v>5990</v>
      </c>
      <c r="F25" s="83" t="s">
        <v>6207</v>
      </c>
      <c r="G25" s="83" t="s">
        <v>68</v>
      </c>
      <c r="H25" s="85">
        <v>127646.39999999999</v>
      </c>
      <c r="I25" s="85">
        <v>91176</v>
      </c>
      <c r="J25" s="85">
        <v>36470.399999999994</v>
      </c>
      <c r="K25" s="86">
        <v>0.2857142857142857</v>
      </c>
      <c r="L25" s="83" t="s">
        <v>6415</v>
      </c>
      <c r="M25" s="128" t="s">
        <v>5920</v>
      </c>
    </row>
    <row r="26" spans="1:13" s="128" customFormat="1" x14ac:dyDescent="0.2">
      <c r="A26" s="83" t="s">
        <v>2901</v>
      </c>
      <c r="B26" s="83" t="s">
        <v>2944</v>
      </c>
      <c r="C26" s="83" t="s">
        <v>2979</v>
      </c>
      <c r="D26" s="83" t="s">
        <v>2945</v>
      </c>
      <c r="E26" s="83" t="s">
        <v>5991</v>
      </c>
      <c r="F26" s="83" t="s">
        <v>6208</v>
      </c>
      <c r="G26" s="83" t="s">
        <v>68</v>
      </c>
      <c r="H26" s="85">
        <v>14742</v>
      </c>
      <c r="I26" s="85">
        <v>14364</v>
      </c>
      <c r="J26" s="85">
        <v>378</v>
      </c>
      <c r="K26" s="86">
        <v>2.564102564102564E-2</v>
      </c>
      <c r="L26" s="83" t="s">
        <v>6416</v>
      </c>
      <c r="M26" s="128" t="s">
        <v>5920</v>
      </c>
    </row>
    <row r="27" spans="1:13" s="128" customFormat="1" x14ac:dyDescent="0.2">
      <c r="A27" s="83" t="s">
        <v>2901</v>
      </c>
      <c r="B27" s="83" t="s">
        <v>2944</v>
      </c>
      <c r="C27" s="83" t="s">
        <v>5934</v>
      </c>
      <c r="D27" s="83" t="s">
        <v>2945</v>
      </c>
      <c r="E27" s="83" t="s">
        <v>5992</v>
      </c>
      <c r="F27" s="83" t="s">
        <v>6209</v>
      </c>
      <c r="G27" s="83" t="s">
        <v>68</v>
      </c>
      <c r="H27" s="85">
        <v>0</v>
      </c>
      <c r="I27" s="85">
        <v>0</v>
      </c>
      <c r="J27" s="85">
        <v>0</v>
      </c>
      <c r="K27" s="86" t="e">
        <v>#DIV/0!</v>
      </c>
      <c r="L27" s="83" t="s">
        <v>6417</v>
      </c>
      <c r="M27" s="128" t="s">
        <v>5920</v>
      </c>
    </row>
    <row r="28" spans="1:13" s="128" customFormat="1" x14ac:dyDescent="0.2">
      <c r="A28" s="83" t="s">
        <v>2901</v>
      </c>
      <c r="B28" s="83" t="s">
        <v>2944</v>
      </c>
      <c r="C28" s="83" t="s">
        <v>5934</v>
      </c>
      <c r="D28" s="83" t="s">
        <v>2945</v>
      </c>
      <c r="E28" s="83" t="s">
        <v>5992</v>
      </c>
      <c r="F28" s="83" t="s">
        <v>6209</v>
      </c>
      <c r="G28" s="83" t="s">
        <v>68</v>
      </c>
      <c r="H28" s="85">
        <v>42009.56</v>
      </c>
      <c r="I28" s="85">
        <v>37317.760000000002</v>
      </c>
      <c r="J28" s="85">
        <v>4691.7999999999956</v>
      </c>
      <c r="K28" s="86">
        <v>0.11168410238050568</v>
      </c>
      <c r="L28" s="83" t="s">
        <v>6417</v>
      </c>
      <c r="M28" s="128" t="s">
        <v>5920</v>
      </c>
    </row>
    <row r="29" spans="1:13" s="128" customFormat="1" x14ac:dyDescent="0.2">
      <c r="A29" s="83" t="s">
        <v>2901</v>
      </c>
      <c r="B29" s="83" t="s">
        <v>2944</v>
      </c>
      <c r="C29" s="83" t="s">
        <v>5934</v>
      </c>
      <c r="D29" s="83" t="s">
        <v>2945</v>
      </c>
      <c r="E29" s="83" t="s">
        <v>5992</v>
      </c>
      <c r="F29" s="83" t="s">
        <v>6209</v>
      </c>
      <c r="G29" s="83" t="s">
        <v>68</v>
      </c>
      <c r="H29" s="85">
        <v>11513.6</v>
      </c>
      <c r="I29" s="85">
        <v>9650</v>
      </c>
      <c r="J29" s="85">
        <v>1863.6000000000004</v>
      </c>
      <c r="K29" s="86">
        <v>0.161860755975542</v>
      </c>
      <c r="L29" s="83" t="s">
        <v>6417</v>
      </c>
      <c r="M29" s="128" t="s">
        <v>5920</v>
      </c>
    </row>
    <row r="30" spans="1:13" s="128" customFormat="1" x14ac:dyDescent="0.2">
      <c r="A30" s="83" t="s">
        <v>2901</v>
      </c>
      <c r="B30" s="83" t="s">
        <v>2944</v>
      </c>
      <c r="C30" s="83" t="s">
        <v>5934</v>
      </c>
      <c r="D30" s="83" t="s">
        <v>2945</v>
      </c>
      <c r="E30" s="83" t="s">
        <v>5992</v>
      </c>
      <c r="F30" s="83" t="s">
        <v>6209</v>
      </c>
      <c r="G30" s="83" t="s">
        <v>68</v>
      </c>
      <c r="H30" s="85">
        <v>28684.74</v>
      </c>
      <c r="I30" s="85">
        <v>22679.8</v>
      </c>
      <c r="J30" s="85">
        <v>6004.9400000000023</v>
      </c>
      <c r="K30" s="86">
        <v>0.20934266791332262</v>
      </c>
      <c r="L30" s="83" t="s">
        <v>6417</v>
      </c>
      <c r="M30" s="128" t="s">
        <v>5920</v>
      </c>
    </row>
    <row r="31" spans="1:13" s="128" customFormat="1" x14ac:dyDescent="0.2">
      <c r="A31" s="83" t="s">
        <v>2901</v>
      </c>
      <c r="B31" s="83" t="s">
        <v>2944</v>
      </c>
      <c r="C31" s="83" t="s">
        <v>5934</v>
      </c>
      <c r="D31" s="83" t="s">
        <v>2945</v>
      </c>
      <c r="E31" s="83" t="s">
        <v>5992</v>
      </c>
      <c r="F31" s="83" t="s">
        <v>6209</v>
      </c>
      <c r="G31" s="83" t="s">
        <v>68</v>
      </c>
      <c r="H31" s="85">
        <v>7732.65</v>
      </c>
      <c r="I31" s="85">
        <v>6499.35</v>
      </c>
      <c r="J31" s="85">
        <v>1233.2999999999993</v>
      </c>
      <c r="K31" s="86">
        <v>0.15949254136680172</v>
      </c>
      <c r="L31" s="83" t="s">
        <v>6418</v>
      </c>
      <c r="M31" s="128" t="s">
        <v>5920</v>
      </c>
    </row>
    <row r="32" spans="1:13" s="128" customFormat="1" x14ac:dyDescent="0.2">
      <c r="A32" s="83" t="s">
        <v>2901</v>
      </c>
      <c r="B32" s="83" t="s">
        <v>2944</v>
      </c>
      <c r="C32" s="83" t="s">
        <v>5934</v>
      </c>
      <c r="D32" s="83" t="s">
        <v>2945</v>
      </c>
      <c r="E32" s="83" t="s">
        <v>5992</v>
      </c>
      <c r="F32" s="83" t="s">
        <v>6209</v>
      </c>
      <c r="G32" s="83" t="s">
        <v>68</v>
      </c>
      <c r="H32" s="85">
        <v>900.26</v>
      </c>
      <c r="I32" s="85">
        <v>802.3</v>
      </c>
      <c r="J32" s="85">
        <v>97.960000000000036</v>
      </c>
      <c r="K32" s="86">
        <v>0.10881300957501171</v>
      </c>
      <c r="L32" s="83" t="s">
        <v>6419</v>
      </c>
      <c r="M32" s="128" t="s">
        <v>5920</v>
      </c>
    </row>
    <row r="33" spans="1:13" s="128" customFormat="1" x14ac:dyDescent="0.2">
      <c r="A33" s="83" t="s">
        <v>2901</v>
      </c>
      <c r="B33" s="83" t="s">
        <v>2944</v>
      </c>
      <c r="C33" s="83" t="s">
        <v>5934</v>
      </c>
      <c r="D33" s="83" t="s">
        <v>2945</v>
      </c>
      <c r="E33" s="83" t="s">
        <v>5992</v>
      </c>
      <c r="F33" s="83" t="s">
        <v>6209</v>
      </c>
      <c r="G33" s="83" t="s">
        <v>68</v>
      </c>
      <c r="H33" s="85">
        <v>2363.6999999999998</v>
      </c>
      <c r="I33" s="85">
        <v>2152.1999999999998</v>
      </c>
      <c r="J33" s="85">
        <v>211.5</v>
      </c>
      <c r="K33" s="86">
        <v>8.9478360197994683E-2</v>
      </c>
      <c r="L33" s="83" t="s">
        <v>6417</v>
      </c>
      <c r="M33" s="128" t="s">
        <v>5920</v>
      </c>
    </row>
    <row r="34" spans="1:13" s="128" customFormat="1" x14ac:dyDescent="0.2">
      <c r="A34" s="83" t="s">
        <v>2901</v>
      </c>
      <c r="B34" s="83" t="s">
        <v>2944</v>
      </c>
      <c r="C34" s="83" t="s">
        <v>5934</v>
      </c>
      <c r="D34" s="83" t="s">
        <v>2945</v>
      </c>
      <c r="E34" s="83" t="s">
        <v>5993</v>
      </c>
      <c r="F34" s="83" t="s">
        <v>6210</v>
      </c>
      <c r="G34" s="83" t="s">
        <v>68</v>
      </c>
      <c r="H34" s="85">
        <v>19921.28</v>
      </c>
      <c r="I34" s="85">
        <v>17361.48</v>
      </c>
      <c r="J34" s="85">
        <v>2559.7999999999993</v>
      </c>
      <c r="K34" s="86">
        <v>0.12849575930863877</v>
      </c>
      <c r="L34" s="83" t="s">
        <v>6420</v>
      </c>
      <c r="M34" s="128" t="s">
        <v>5920</v>
      </c>
    </row>
    <row r="35" spans="1:13" s="128" customFormat="1" x14ac:dyDescent="0.2">
      <c r="A35" s="83" t="s">
        <v>2901</v>
      </c>
      <c r="B35" s="83" t="s">
        <v>2944</v>
      </c>
      <c r="C35" s="83" t="s">
        <v>5934</v>
      </c>
      <c r="D35" s="83" t="s">
        <v>2945</v>
      </c>
      <c r="E35" s="83" t="s">
        <v>5993</v>
      </c>
      <c r="F35" s="83" t="s">
        <v>6210</v>
      </c>
      <c r="G35" s="83" t="s">
        <v>68</v>
      </c>
      <c r="H35" s="85">
        <v>7768</v>
      </c>
      <c r="I35" s="85">
        <v>6582.12</v>
      </c>
      <c r="J35" s="85">
        <v>1185.8800000000001</v>
      </c>
      <c r="K35" s="86">
        <v>0.15266220391349125</v>
      </c>
      <c r="L35" s="83" t="s">
        <v>6420</v>
      </c>
      <c r="M35" s="128" t="s">
        <v>5920</v>
      </c>
    </row>
    <row r="36" spans="1:13" s="128" customFormat="1" x14ac:dyDescent="0.2">
      <c r="A36" s="83" t="s">
        <v>2901</v>
      </c>
      <c r="B36" s="83" t="s">
        <v>2944</v>
      </c>
      <c r="C36" s="83" t="s">
        <v>5934</v>
      </c>
      <c r="D36" s="83" t="s">
        <v>2945</v>
      </c>
      <c r="E36" s="83" t="s">
        <v>5993</v>
      </c>
      <c r="F36" s="83" t="s">
        <v>6210</v>
      </c>
      <c r="G36" s="83" t="s">
        <v>68</v>
      </c>
      <c r="H36" s="85">
        <v>1180.32</v>
      </c>
      <c r="I36" s="85">
        <v>1074.1099999999999</v>
      </c>
      <c r="J36" s="85">
        <v>106.21000000000004</v>
      </c>
      <c r="K36" s="86">
        <v>8.9984072116036359E-2</v>
      </c>
      <c r="L36" s="83" t="s">
        <v>6421</v>
      </c>
      <c r="M36" s="128" t="s">
        <v>5920</v>
      </c>
    </row>
    <row r="37" spans="1:13" s="128" customFormat="1" x14ac:dyDescent="0.2">
      <c r="A37" s="83" t="s">
        <v>2901</v>
      </c>
      <c r="B37" s="83" t="s">
        <v>2944</v>
      </c>
      <c r="C37" s="83" t="s">
        <v>5934</v>
      </c>
      <c r="D37" s="83" t="s">
        <v>2945</v>
      </c>
      <c r="E37" s="83" t="s">
        <v>5993</v>
      </c>
      <c r="F37" s="83" t="s">
        <v>6210</v>
      </c>
      <c r="G37" s="83" t="s">
        <v>68</v>
      </c>
      <c r="H37" s="85">
        <v>10507.54</v>
      </c>
      <c r="I37" s="85">
        <v>9393.82</v>
      </c>
      <c r="J37" s="85">
        <v>1113.7200000000012</v>
      </c>
      <c r="K37" s="86">
        <v>0.10599245874867011</v>
      </c>
      <c r="L37" s="83" t="s">
        <v>6420</v>
      </c>
      <c r="M37" s="128" t="s">
        <v>5920</v>
      </c>
    </row>
    <row r="38" spans="1:13" s="128" customFormat="1" x14ac:dyDescent="0.2">
      <c r="A38" s="83" t="s">
        <v>2901</v>
      </c>
      <c r="B38" s="83" t="s">
        <v>2944</v>
      </c>
      <c r="C38" s="83" t="s">
        <v>5934</v>
      </c>
      <c r="D38" s="83" t="s">
        <v>2945</v>
      </c>
      <c r="E38" s="83" t="s">
        <v>5993</v>
      </c>
      <c r="F38" s="83" t="s">
        <v>6210</v>
      </c>
      <c r="G38" s="83" t="s">
        <v>68</v>
      </c>
      <c r="H38" s="85">
        <v>6983.76</v>
      </c>
      <c r="I38" s="85">
        <v>6169.92</v>
      </c>
      <c r="J38" s="85">
        <v>813.84000000000015</v>
      </c>
      <c r="K38" s="86">
        <v>0.1165332141998007</v>
      </c>
      <c r="L38" s="83" t="s">
        <v>6420</v>
      </c>
      <c r="M38" s="128" t="s">
        <v>5920</v>
      </c>
    </row>
    <row r="39" spans="1:13" s="128" customFormat="1" x14ac:dyDescent="0.2">
      <c r="A39" s="83" t="s">
        <v>2901</v>
      </c>
      <c r="B39" s="83" t="s">
        <v>2990</v>
      </c>
      <c r="C39" s="83" t="s">
        <v>2991</v>
      </c>
      <c r="D39" s="83" t="s">
        <v>2992</v>
      </c>
      <c r="E39" s="83" t="s">
        <v>5994</v>
      </c>
      <c r="F39" s="83" t="s">
        <v>6211</v>
      </c>
      <c r="G39" s="83" t="s">
        <v>68</v>
      </c>
      <c r="H39" s="85">
        <v>3176.3</v>
      </c>
      <c r="I39" s="85">
        <v>2833.2</v>
      </c>
      <c r="J39" s="85">
        <v>343.10000000000036</v>
      </c>
      <c r="K39" s="86">
        <v>0.10801876397065779</v>
      </c>
      <c r="L39" s="83" t="s">
        <v>6422</v>
      </c>
      <c r="M39" s="128" t="s">
        <v>5920</v>
      </c>
    </row>
    <row r="40" spans="1:13" s="128" customFormat="1" x14ac:dyDescent="0.2">
      <c r="A40" s="83" t="s">
        <v>2901</v>
      </c>
      <c r="B40" s="83" t="s">
        <v>2990</v>
      </c>
      <c r="C40" s="83" t="s">
        <v>5935</v>
      </c>
      <c r="D40" s="83" t="s">
        <v>2992</v>
      </c>
      <c r="E40" s="83" t="s">
        <v>5995</v>
      </c>
      <c r="F40" s="83" t="s">
        <v>6212</v>
      </c>
      <c r="G40" s="83" t="s">
        <v>68</v>
      </c>
      <c r="H40" s="85">
        <v>1467.54</v>
      </c>
      <c r="I40" s="85">
        <v>1440.82</v>
      </c>
      <c r="J40" s="85">
        <v>26.720000000000027</v>
      </c>
      <c r="K40" s="86">
        <v>1.8207340174714166E-2</v>
      </c>
      <c r="L40" s="83" t="s">
        <v>6423</v>
      </c>
      <c r="M40" s="128" t="s">
        <v>5920</v>
      </c>
    </row>
    <row r="41" spans="1:13" s="128" customFormat="1" x14ac:dyDescent="0.2">
      <c r="A41" s="83" t="s">
        <v>2901</v>
      </c>
      <c r="B41" s="83" t="s">
        <v>2990</v>
      </c>
      <c r="C41" s="83" t="s">
        <v>5936</v>
      </c>
      <c r="D41" s="83" t="s">
        <v>2992</v>
      </c>
      <c r="E41" s="83" t="s">
        <v>5996</v>
      </c>
      <c r="F41" s="83" t="s">
        <v>6213</v>
      </c>
      <c r="G41" s="83" t="s">
        <v>68</v>
      </c>
      <c r="H41" s="85">
        <v>14368.4</v>
      </c>
      <c r="I41" s="85">
        <v>13950</v>
      </c>
      <c r="J41" s="85">
        <v>418.39999999999964</v>
      </c>
      <c r="K41" s="86">
        <v>2.9119456585284351E-2</v>
      </c>
      <c r="L41" s="83" t="s">
        <v>6424</v>
      </c>
      <c r="M41" s="128" t="s">
        <v>5920</v>
      </c>
    </row>
    <row r="42" spans="1:13" s="128" customFormat="1" x14ac:dyDescent="0.2">
      <c r="A42" s="83" t="s">
        <v>2901</v>
      </c>
      <c r="B42" s="83" t="s">
        <v>2990</v>
      </c>
      <c r="C42" s="83" t="s">
        <v>5936</v>
      </c>
      <c r="D42" s="83" t="s">
        <v>2992</v>
      </c>
      <c r="E42" s="83" t="s">
        <v>5996</v>
      </c>
      <c r="F42" s="83" t="s">
        <v>6213</v>
      </c>
      <c r="G42" s="83" t="s">
        <v>68</v>
      </c>
      <c r="H42" s="85">
        <v>33454.42</v>
      </c>
      <c r="I42" s="85">
        <v>32480.25</v>
      </c>
      <c r="J42" s="85">
        <v>974.16999999999825</v>
      </c>
      <c r="K42" s="86">
        <v>2.9119321153976016E-2</v>
      </c>
      <c r="L42" s="83" t="s">
        <v>6424</v>
      </c>
      <c r="M42" s="128" t="s">
        <v>5920</v>
      </c>
    </row>
    <row r="43" spans="1:13" s="128" customFormat="1" x14ac:dyDescent="0.2">
      <c r="A43" s="83" t="s">
        <v>2901</v>
      </c>
      <c r="B43" s="83" t="s">
        <v>2990</v>
      </c>
      <c r="C43" s="83" t="s">
        <v>5937</v>
      </c>
      <c r="D43" s="83" t="s">
        <v>2992</v>
      </c>
      <c r="E43" s="83" t="s">
        <v>5997</v>
      </c>
      <c r="F43" s="83" t="s">
        <v>6214</v>
      </c>
      <c r="G43" s="83" t="s">
        <v>68</v>
      </c>
      <c r="H43" s="85">
        <v>17908.8</v>
      </c>
      <c r="I43" s="85">
        <v>15990</v>
      </c>
      <c r="J43" s="85">
        <v>1918.7999999999993</v>
      </c>
      <c r="K43" s="86">
        <v>0.10714285714285711</v>
      </c>
      <c r="L43" s="83" t="s">
        <v>6425</v>
      </c>
      <c r="M43" s="128" t="s">
        <v>5920</v>
      </c>
    </row>
    <row r="44" spans="1:13" s="128" customFormat="1" x14ac:dyDescent="0.2">
      <c r="A44" s="83" t="s">
        <v>2901</v>
      </c>
      <c r="B44" s="83" t="s">
        <v>2990</v>
      </c>
      <c r="C44" s="83" t="s">
        <v>2939</v>
      </c>
      <c r="D44" s="83" t="s">
        <v>2992</v>
      </c>
      <c r="E44" s="83" t="s">
        <v>5998</v>
      </c>
      <c r="F44" s="83" t="s">
        <v>6215</v>
      </c>
      <c r="G44" s="83" t="s">
        <v>68</v>
      </c>
      <c r="H44" s="85">
        <v>8453.57</v>
      </c>
      <c r="I44" s="85">
        <v>7480.98</v>
      </c>
      <c r="J44" s="85">
        <v>972.59000000000015</v>
      </c>
      <c r="K44" s="86">
        <v>0.1150508010225266</v>
      </c>
      <c r="L44" s="83" t="s">
        <v>6426</v>
      </c>
      <c r="M44" s="128" t="s">
        <v>5920</v>
      </c>
    </row>
    <row r="45" spans="1:13" s="128" customFormat="1" x14ac:dyDescent="0.2">
      <c r="A45" s="83" t="s">
        <v>2901</v>
      </c>
      <c r="B45" s="83" t="s">
        <v>2990</v>
      </c>
      <c r="C45" s="83" t="s">
        <v>2939</v>
      </c>
      <c r="D45" s="83" t="s">
        <v>2992</v>
      </c>
      <c r="E45" s="83" t="s">
        <v>5998</v>
      </c>
      <c r="F45" s="83" t="s">
        <v>6215</v>
      </c>
      <c r="G45" s="83" t="s">
        <v>68</v>
      </c>
      <c r="H45" s="85">
        <v>48860.21</v>
      </c>
      <c r="I45" s="85">
        <v>43239.040000000001</v>
      </c>
      <c r="J45" s="85">
        <v>5621.1699999999983</v>
      </c>
      <c r="K45" s="86">
        <v>0.11504596480449017</v>
      </c>
      <c r="L45" s="83" t="s">
        <v>6426</v>
      </c>
      <c r="M45" s="128" t="s">
        <v>5920</v>
      </c>
    </row>
    <row r="46" spans="1:13" s="128" customFormat="1" x14ac:dyDescent="0.2">
      <c r="A46" s="83" t="s">
        <v>2901</v>
      </c>
      <c r="B46" s="83" t="s">
        <v>2990</v>
      </c>
      <c r="C46" s="83" t="s">
        <v>2939</v>
      </c>
      <c r="D46" s="83" t="s">
        <v>2992</v>
      </c>
      <c r="E46" s="83" t="s">
        <v>5998</v>
      </c>
      <c r="F46" s="83" t="s">
        <v>6215</v>
      </c>
      <c r="G46" s="83" t="s">
        <v>68</v>
      </c>
      <c r="H46" s="85">
        <v>38769.699999999997</v>
      </c>
      <c r="I46" s="85">
        <v>34308.379999999997</v>
      </c>
      <c r="J46" s="85">
        <v>4461.32</v>
      </c>
      <c r="K46" s="86">
        <v>0.1150723374181384</v>
      </c>
      <c r="L46" s="83" t="s">
        <v>6426</v>
      </c>
      <c r="M46" s="128" t="s">
        <v>5920</v>
      </c>
    </row>
    <row r="47" spans="1:13" s="128" customFormat="1" x14ac:dyDescent="0.2">
      <c r="A47" s="83" t="s">
        <v>2901</v>
      </c>
      <c r="B47" s="83" t="s">
        <v>2990</v>
      </c>
      <c r="C47" s="83" t="s">
        <v>2939</v>
      </c>
      <c r="D47" s="83" t="s">
        <v>2992</v>
      </c>
      <c r="E47" s="83" t="s">
        <v>5998</v>
      </c>
      <c r="F47" s="83" t="s">
        <v>6215</v>
      </c>
      <c r="G47" s="83" t="s">
        <v>68</v>
      </c>
      <c r="H47" s="85">
        <v>70626.960000000006</v>
      </c>
      <c r="I47" s="85">
        <v>62500.08</v>
      </c>
      <c r="J47" s="85">
        <v>8126.8800000000047</v>
      </c>
      <c r="K47" s="86">
        <v>0.11506767387411272</v>
      </c>
      <c r="L47" s="83" t="s">
        <v>6426</v>
      </c>
      <c r="M47" s="128" t="s">
        <v>5920</v>
      </c>
    </row>
    <row r="48" spans="1:13" s="128" customFormat="1" x14ac:dyDescent="0.2">
      <c r="A48" s="83" t="s">
        <v>2901</v>
      </c>
      <c r="B48" s="83" t="s">
        <v>2990</v>
      </c>
      <c r="C48" s="83" t="s">
        <v>2939</v>
      </c>
      <c r="D48" s="83" t="s">
        <v>2992</v>
      </c>
      <c r="E48" s="83" t="s">
        <v>5998</v>
      </c>
      <c r="F48" s="83" t="s">
        <v>6215</v>
      </c>
      <c r="G48" s="83" t="s">
        <v>68</v>
      </c>
      <c r="H48" s="85">
        <v>5028.12</v>
      </c>
      <c r="I48" s="85">
        <v>4449.84</v>
      </c>
      <c r="J48" s="85">
        <v>578.27999999999975</v>
      </c>
      <c r="K48" s="86">
        <v>0.11500918832486093</v>
      </c>
      <c r="L48" s="83" t="s">
        <v>6427</v>
      </c>
      <c r="M48" s="128" t="s">
        <v>5920</v>
      </c>
    </row>
    <row r="49" spans="1:13" s="128" customFormat="1" x14ac:dyDescent="0.2">
      <c r="A49" s="83" t="s">
        <v>2901</v>
      </c>
      <c r="B49" s="83" t="s">
        <v>3042</v>
      </c>
      <c r="C49" s="83" t="s">
        <v>3093</v>
      </c>
      <c r="D49" s="83" t="s">
        <v>3044</v>
      </c>
      <c r="E49" s="83" t="s">
        <v>5999</v>
      </c>
      <c r="F49" s="83" t="s">
        <v>6216</v>
      </c>
      <c r="G49" s="83" t="s">
        <v>68</v>
      </c>
      <c r="H49" s="85">
        <v>565.5</v>
      </c>
      <c r="I49" s="85">
        <v>487.5</v>
      </c>
      <c r="J49" s="85">
        <v>78</v>
      </c>
      <c r="K49" s="86">
        <v>0.13793103448275862</v>
      </c>
      <c r="L49" s="83" t="s">
        <v>6428</v>
      </c>
      <c r="M49" s="128" t="s">
        <v>5920</v>
      </c>
    </row>
    <row r="50" spans="1:13" s="128" customFormat="1" x14ac:dyDescent="0.2">
      <c r="A50" s="83" t="s">
        <v>2901</v>
      </c>
      <c r="B50" s="83" t="s">
        <v>3042</v>
      </c>
      <c r="C50" s="83" t="s">
        <v>3093</v>
      </c>
      <c r="D50" s="83" t="s">
        <v>3044</v>
      </c>
      <c r="E50" s="83" t="s">
        <v>5999</v>
      </c>
      <c r="F50" s="83" t="s">
        <v>6216</v>
      </c>
      <c r="G50" s="83" t="s">
        <v>68</v>
      </c>
      <c r="H50" s="85">
        <v>1070.0999999999999</v>
      </c>
      <c r="I50" s="85">
        <v>922.5</v>
      </c>
      <c r="J50" s="85">
        <v>147.59999999999991</v>
      </c>
      <c r="K50" s="86">
        <v>0.13793103448275854</v>
      </c>
      <c r="L50" s="83" t="s">
        <v>6428</v>
      </c>
      <c r="M50" s="128" t="s">
        <v>5920</v>
      </c>
    </row>
    <row r="51" spans="1:13" s="128" customFormat="1" x14ac:dyDescent="0.2">
      <c r="A51" s="83" t="s">
        <v>2901</v>
      </c>
      <c r="B51" s="83" t="s">
        <v>3042</v>
      </c>
      <c r="C51" s="83" t="s">
        <v>3093</v>
      </c>
      <c r="D51" s="83" t="s">
        <v>3044</v>
      </c>
      <c r="E51" s="83" t="s">
        <v>5999</v>
      </c>
      <c r="F51" s="83" t="s">
        <v>6216</v>
      </c>
      <c r="G51" s="83" t="s">
        <v>68</v>
      </c>
      <c r="H51" s="85">
        <v>0</v>
      </c>
      <c r="I51" s="85">
        <v>0</v>
      </c>
      <c r="J51" s="85">
        <v>0</v>
      </c>
      <c r="K51" s="86" t="e">
        <v>#DIV/0!</v>
      </c>
      <c r="L51" s="83" t="s">
        <v>6428</v>
      </c>
      <c r="M51" s="128" t="s">
        <v>5920</v>
      </c>
    </row>
    <row r="52" spans="1:13" s="128" customFormat="1" x14ac:dyDescent="0.2">
      <c r="A52" s="83" t="s">
        <v>2901</v>
      </c>
      <c r="B52" s="83" t="s">
        <v>3042</v>
      </c>
      <c r="C52" s="83" t="s">
        <v>3093</v>
      </c>
      <c r="D52" s="83" t="s">
        <v>3044</v>
      </c>
      <c r="E52" s="83" t="s">
        <v>6000</v>
      </c>
      <c r="F52" s="83" t="s">
        <v>6217</v>
      </c>
      <c r="G52" s="83" t="s">
        <v>68</v>
      </c>
      <c r="H52" s="85">
        <v>713.4</v>
      </c>
      <c r="I52" s="85">
        <v>615</v>
      </c>
      <c r="J52" s="85">
        <v>98.399999999999977</v>
      </c>
      <c r="K52" s="86">
        <v>0.13793103448275859</v>
      </c>
      <c r="L52" s="83" t="s">
        <v>6429</v>
      </c>
      <c r="M52" s="128" t="s">
        <v>5920</v>
      </c>
    </row>
    <row r="53" spans="1:13" s="128" customFormat="1" x14ac:dyDescent="0.2">
      <c r="A53" s="83" t="s">
        <v>2901</v>
      </c>
      <c r="B53" s="83" t="s">
        <v>3042</v>
      </c>
      <c r="C53" s="83" t="s">
        <v>3093</v>
      </c>
      <c r="D53" s="83" t="s">
        <v>3044</v>
      </c>
      <c r="E53" s="83" t="s">
        <v>6000</v>
      </c>
      <c r="F53" s="83" t="s">
        <v>6217</v>
      </c>
      <c r="G53" s="83" t="s">
        <v>68</v>
      </c>
      <c r="H53" s="85">
        <v>107.96</v>
      </c>
      <c r="I53" s="85">
        <v>84.68</v>
      </c>
      <c r="J53" s="85">
        <v>23.279999999999987</v>
      </c>
      <c r="K53" s="86">
        <v>0.21563542052612067</v>
      </c>
      <c r="L53" s="83" t="s">
        <v>6430</v>
      </c>
      <c r="M53" s="128" t="s">
        <v>5920</v>
      </c>
    </row>
    <row r="54" spans="1:13" s="128" customFormat="1" x14ac:dyDescent="0.2">
      <c r="A54" s="83" t="s">
        <v>2901</v>
      </c>
      <c r="B54" s="83" t="s">
        <v>3042</v>
      </c>
      <c r="C54" s="83" t="s">
        <v>3093</v>
      </c>
      <c r="D54" s="83" t="s">
        <v>3044</v>
      </c>
      <c r="E54" s="83" t="s">
        <v>6000</v>
      </c>
      <c r="F54" s="83" t="s">
        <v>6217</v>
      </c>
      <c r="G54" s="83" t="s">
        <v>68</v>
      </c>
      <c r="H54" s="85">
        <v>0</v>
      </c>
      <c r="I54" s="85">
        <v>0</v>
      </c>
      <c r="J54" s="85">
        <v>0</v>
      </c>
      <c r="K54" s="86" t="e">
        <v>#DIV/0!</v>
      </c>
      <c r="L54" s="83" t="s">
        <v>6429</v>
      </c>
      <c r="M54" s="128" t="s">
        <v>5920</v>
      </c>
    </row>
    <row r="55" spans="1:13" s="128" customFormat="1" x14ac:dyDescent="0.2">
      <c r="A55" s="83" t="s">
        <v>2901</v>
      </c>
      <c r="B55" s="83" t="s">
        <v>3042</v>
      </c>
      <c r="C55" s="83" t="s">
        <v>3093</v>
      </c>
      <c r="D55" s="83" t="s">
        <v>3044</v>
      </c>
      <c r="E55" s="83" t="s">
        <v>6000</v>
      </c>
      <c r="F55" s="83" t="s">
        <v>6217</v>
      </c>
      <c r="G55" s="83" t="s">
        <v>68</v>
      </c>
      <c r="H55" s="85">
        <v>377</v>
      </c>
      <c r="I55" s="85">
        <v>325</v>
      </c>
      <c r="J55" s="85">
        <v>52</v>
      </c>
      <c r="K55" s="86">
        <v>0.13793103448275862</v>
      </c>
      <c r="L55" s="83" t="s">
        <v>6429</v>
      </c>
      <c r="M55" s="128" t="s">
        <v>5920</v>
      </c>
    </row>
    <row r="56" spans="1:13" s="128" customFormat="1" x14ac:dyDescent="0.2">
      <c r="A56" s="83" t="s">
        <v>2901</v>
      </c>
      <c r="B56" s="83" t="s">
        <v>3042</v>
      </c>
      <c r="C56" s="83" t="s">
        <v>3093</v>
      </c>
      <c r="D56" s="83" t="s">
        <v>3044</v>
      </c>
      <c r="E56" s="83" t="s">
        <v>6001</v>
      </c>
      <c r="F56" s="83" t="s">
        <v>6218</v>
      </c>
      <c r="G56" s="83" t="s">
        <v>68</v>
      </c>
      <c r="H56" s="85">
        <v>154.49</v>
      </c>
      <c r="I56" s="85">
        <v>132.75</v>
      </c>
      <c r="J56" s="85">
        <v>21.740000000000009</v>
      </c>
      <c r="K56" s="86">
        <v>0.14072108227069718</v>
      </c>
      <c r="L56" s="83" t="s">
        <v>6431</v>
      </c>
      <c r="M56" s="128" t="s">
        <v>5920</v>
      </c>
    </row>
    <row r="57" spans="1:13" s="128" customFormat="1" x14ac:dyDescent="0.2">
      <c r="A57" s="83" t="s">
        <v>2901</v>
      </c>
      <c r="B57" s="83" t="s">
        <v>3042</v>
      </c>
      <c r="C57" s="83" t="s">
        <v>3093</v>
      </c>
      <c r="D57" s="83" t="s">
        <v>3044</v>
      </c>
      <c r="E57" s="83" t="s">
        <v>6001</v>
      </c>
      <c r="F57" s="83" t="s">
        <v>6218</v>
      </c>
      <c r="G57" s="83" t="s">
        <v>68</v>
      </c>
      <c r="H57" s="85">
        <v>0</v>
      </c>
      <c r="I57" s="85">
        <v>0</v>
      </c>
      <c r="J57" s="85">
        <v>0</v>
      </c>
      <c r="K57" s="86" t="e">
        <v>#DIV/0!</v>
      </c>
      <c r="L57" s="83" t="s">
        <v>6431</v>
      </c>
      <c r="M57" s="128" t="s">
        <v>5920</v>
      </c>
    </row>
    <row r="58" spans="1:13" s="128" customFormat="1" x14ac:dyDescent="0.2">
      <c r="A58" s="83" t="s">
        <v>2901</v>
      </c>
      <c r="B58" s="83" t="s">
        <v>3042</v>
      </c>
      <c r="C58" s="83" t="s">
        <v>4345</v>
      </c>
      <c r="D58" s="83" t="s">
        <v>3044</v>
      </c>
      <c r="E58" s="83" t="s">
        <v>6002</v>
      </c>
      <c r="F58" s="83" t="s">
        <v>6219</v>
      </c>
      <c r="G58" s="83" t="s">
        <v>68</v>
      </c>
      <c r="H58" s="85">
        <v>0</v>
      </c>
      <c r="I58" s="85">
        <v>0</v>
      </c>
      <c r="J58" s="85">
        <v>0</v>
      </c>
      <c r="K58" s="86" t="e">
        <v>#DIV/0!</v>
      </c>
      <c r="L58" s="83" t="s">
        <v>6432</v>
      </c>
      <c r="M58" s="128" t="s">
        <v>5920</v>
      </c>
    </row>
    <row r="59" spans="1:13" s="128" customFormat="1" x14ac:dyDescent="0.2">
      <c r="A59" s="83" t="s">
        <v>2901</v>
      </c>
      <c r="B59" s="83" t="s">
        <v>3042</v>
      </c>
      <c r="C59" s="83" t="s">
        <v>4345</v>
      </c>
      <c r="D59" s="83" t="s">
        <v>3044</v>
      </c>
      <c r="E59" s="83" t="s">
        <v>6002</v>
      </c>
      <c r="F59" s="83" t="s">
        <v>6219</v>
      </c>
      <c r="G59" s="83" t="s">
        <v>68</v>
      </c>
      <c r="H59" s="85">
        <v>22018.5</v>
      </c>
      <c r="I59" s="85">
        <v>20387.5</v>
      </c>
      <c r="J59" s="85">
        <v>1631</v>
      </c>
      <c r="K59" s="86">
        <v>7.407407407407407E-2</v>
      </c>
      <c r="L59" s="83" t="s">
        <v>6432</v>
      </c>
      <c r="M59" s="128" t="s">
        <v>5920</v>
      </c>
    </row>
    <row r="60" spans="1:13" s="128" customFormat="1" x14ac:dyDescent="0.2">
      <c r="A60" s="83" t="s">
        <v>2901</v>
      </c>
      <c r="B60" s="83" t="s">
        <v>3042</v>
      </c>
      <c r="C60" s="83" t="s">
        <v>4345</v>
      </c>
      <c r="D60" s="83" t="s">
        <v>3044</v>
      </c>
      <c r="E60" s="83" t="s">
        <v>6002</v>
      </c>
      <c r="F60" s="83" t="s">
        <v>6220</v>
      </c>
      <c r="G60" s="83" t="s">
        <v>68</v>
      </c>
      <c r="H60" s="85">
        <v>4168.78</v>
      </c>
      <c r="I60" s="85">
        <v>4060.5</v>
      </c>
      <c r="J60" s="85">
        <v>108.27999999999975</v>
      </c>
      <c r="K60" s="86">
        <v>2.5974025974025913E-2</v>
      </c>
      <c r="L60" s="83" t="s">
        <v>6432</v>
      </c>
      <c r="M60" s="128" t="s">
        <v>5920</v>
      </c>
    </row>
    <row r="61" spans="1:13" s="128" customFormat="1" x14ac:dyDescent="0.2">
      <c r="A61" s="83" t="s">
        <v>2901</v>
      </c>
      <c r="B61" s="83" t="s">
        <v>3042</v>
      </c>
      <c r="C61" s="83" t="s">
        <v>4345</v>
      </c>
      <c r="D61" s="83" t="s">
        <v>3044</v>
      </c>
      <c r="E61" s="83" t="s">
        <v>6002</v>
      </c>
      <c r="F61" s="83" t="s">
        <v>6220</v>
      </c>
      <c r="G61" s="83" t="s">
        <v>68</v>
      </c>
      <c r="H61" s="85">
        <v>0</v>
      </c>
      <c r="I61" s="85">
        <v>0</v>
      </c>
      <c r="J61" s="85">
        <v>0</v>
      </c>
      <c r="K61" s="86" t="e">
        <v>#DIV/0!</v>
      </c>
      <c r="L61" s="83" t="s">
        <v>6432</v>
      </c>
      <c r="M61" s="128" t="s">
        <v>5920</v>
      </c>
    </row>
    <row r="62" spans="1:13" s="128" customFormat="1" x14ac:dyDescent="0.2">
      <c r="A62" s="83" t="s">
        <v>2901</v>
      </c>
      <c r="B62" s="83" t="s">
        <v>3042</v>
      </c>
      <c r="C62" s="83" t="s">
        <v>4345</v>
      </c>
      <c r="D62" s="83" t="s">
        <v>3044</v>
      </c>
      <c r="E62" s="83" t="s">
        <v>6003</v>
      </c>
      <c r="F62" s="83" t="s">
        <v>6221</v>
      </c>
      <c r="G62" s="83" t="s">
        <v>68</v>
      </c>
      <c r="H62" s="85">
        <v>10999.45</v>
      </c>
      <c r="I62" s="85">
        <v>10713.75</v>
      </c>
      <c r="J62" s="85">
        <v>285.70000000000073</v>
      </c>
      <c r="K62" s="86">
        <v>2.5974025974026038E-2</v>
      </c>
      <c r="L62" s="83" t="s">
        <v>6433</v>
      </c>
      <c r="M62" s="128" t="s">
        <v>5920</v>
      </c>
    </row>
    <row r="63" spans="1:13" s="128" customFormat="1" x14ac:dyDescent="0.2">
      <c r="A63" s="83" t="s">
        <v>2901</v>
      </c>
      <c r="B63" s="83" t="s">
        <v>3042</v>
      </c>
      <c r="C63" s="83" t="s">
        <v>4345</v>
      </c>
      <c r="D63" s="83" t="s">
        <v>3044</v>
      </c>
      <c r="E63" s="83" t="s">
        <v>6003</v>
      </c>
      <c r="F63" s="83" t="s">
        <v>6221</v>
      </c>
      <c r="G63" s="83" t="s">
        <v>68</v>
      </c>
      <c r="H63" s="85">
        <v>0</v>
      </c>
      <c r="I63" s="85">
        <v>0</v>
      </c>
      <c r="J63" s="85">
        <v>0</v>
      </c>
      <c r="K63" s="86" t="e">
        <v>#DIV/0!</v>
      </c>
      <c r="L63" s="83" t="s">
        <v>6433</v>
      </c>
      <c r="M63" s="128" t="s">
        <v>5920</v>
      </c>
    </row>
    <row r="64" spans="1:13" s="128" customFormat="1" x14ac:dyDescent="0.2">
      <c r="A64" s="83" t="s">
        <v>2901</v>
      </c>
      <c r="B64" s="83" t="s">
        <v>3042</v>
      </c>
      <c r="C64" s="83" t="s">
        <v>4345</v>
      </c>
      <c r="D64" s="83" t="s">
        <v>3044</v>
      </c>
      <c r="E64" s="83" t="s">
        <v>6004</v>
      </c>
      <c r="F64" s="83" t="s">
        <v>6222</v>
      </c>
      <c r="G64" s="83" t="s">
        <v>68</v>
      </c>
      <c r="H64" s="85">
        <v>0</v>
      </c>
      <c r="I64" s="85">
        <v>0</v>
      </c>
      <c r="J64" s="85">
        <v>0</v>
      </c>
      <c r="K64" s="86" t="e">
        <v>#DIV/0!</v>
      </c>
      <c r="L64" s="83" t="s">
        <v>6434</v>
      </c>
      <c r="M64" s="128" t="s">
        <v>5920</v>
      </c>
    </row>
    <row r="65" spans="1:13" s="128" customFormat="1" x14ac:dyDescent="0.2">
      <c r="A65" s="83" t="s">
        <v>2901</v>
      </c>
      <c r="B65" s="83" t="s">
        <v>3042</v>
      </c>
      <c r="C65" s="83" t="s">
        <v>4345</v>
      </c>
      <c r="D65" s="83" t="s">
        <v>3044</v>
      </c>
      <c r="E65" s="83" t="s">
        <v>6004</v>
      </c>
      <c r="F65" s="83" t="s">
        <v>6222</v>
      </c>
      <c r="G65" s="83" t="s">
        <v>68</v>
      </c>
      <c r="H65" s="85">
        <v>25878.42</v>
      </c>
      <c r="I65" s="85">
        <v>23961.5</v>
      </c>
      <c r="J65" s="85">
        <v>1916.9199999999983</v>
      </c>
      <c r="K65" s="86">
        <v>7.4074074074074014E-2</v>
      </c>
      <c r="L65" s="83" t="s">
        <v>6434</v>
      </c>
      <c r="M65" s="128" t="s">
        <v>5920</v>
      </c>
    </row>
    <row r="66" spans="1:13" s="128" customFormat="1" x14ac:dyDescent="0.2">
      <c r="A66" s="83" t="s">
        <v>2901</v>
      </c>
      <c r="B66" s="83" t="s">
        <v>3042</v>
      </c>
      <c r="C66" s="83" t="s">
        <v>4345</v>
      </c>
      <c r="D66" s="83" t="s">
        <v>3044</v>
      </c>
      <c r="E66" s="83" t="s">
        <v>6004</v>
      </c>
      <c r="F66" s="83" t="s">
        <v>6223</v>
      </c>
      <c r="G66" s="83" t="s">
        <v>68</v>
      </c>
      <c r="H66" s="85">
        <v>0</v>
      </c>
      <c r="I66" s="85">
        <v>0</v>
      </c>
      <c r="J66" s="85">
        <v>0</v>
      </c>
      <c r="K66" s="86" t="e">
        <v>#DIV/0!</v>
      </c>
      <c r="L66" s="83" t="s">
        <v>6434</v>
      </c>
      <c r="M66" s="128" t="s">
        <v>5920</v>
      </c>
    </row>
    <row r="67" spans="1:13" s="128" customFormat="1" x14ac:dyDescent="0.2">
      <c r="A67" s="83" t="s">
        <v>2901</v>
      </c>
      <c r="B67" s="83" t="s">
        <v>3042</v>
      </c>
      <c r="C67" s="83" t="s">
        <v>4345</v>
      </c>
      <c r="D67" s="83" t="s">
        <v>3044</v>
      </c>
      <c r="E67" s="83" t="s">
        <v>6004</v>
      </c>
      <c r="F67" s="83" t="s">
        <v>6223</v>
      </c>
      <c r="G67" s="83" t="s">
        <v>68</v>
      </c>
      <c r="H67" s="85">
        <v>13232.45</v>
      </c>
      <c r="I67" s="85">
        <v>12888.75</v>
      </c>
      <c r="J67" s="85">
        <v>343.70000000000073</v>
      </c>
      <c r="K67" s="86">
        <v>2.5974025974026028E-2</v>
      </c>
      <c r="L67" s="83" t="s">
        <v>6434</v>
      </c>
      <c r="M67" s="128" t="s">
        <v>5920</v>
      </c>
    </row>
    <row r="68" spans="1:13" s="128" customFormat="1" x14ac:dyDescent="0.2">
      <c r="A68" s="83" t="s">
        <v>2901</v>
      </c>
      <c r="B68" s="83" t="s">
        <v>3042</v>
      </c>
      <c r="C68" s="83" t="s">
        <v>4345</v>
      </c>
      <c r="D68" s="83" t="s">
        <v>3044</v>
      </c>
      <c r="E68" s="83" t="s">
        <v>6005</v>
      </c>
      <c r="F68" s="83" t="s">
        <v>6224</v>
      </c>
      <c r="G68" s="83" t="s">
        <v>68</v>
      </c>
      <c r="H68" s="85">
        <v>0</v>
      </c>
      <c r="I68" s="85">
        <v>0</v>
      </c>
      <c r="J68" s="85">
        <v>0</v>
      </c>
      <c r="K68" s="86" t="e">
        <v>#DIV/0!</v>
      </c>
      <c r="L68" s="83" t="s">
        <v>6435</v>
      </c>
      <c r="M68" s="128" t="s">
        <v>5920</v>
      </c>
    </row>
    <row r="69" spans="1:13" s="128" customFormat="1" x14ac:dyDescent="0.2">
      <c r="A69" s="83" t="s">
        <v>2901</v>
      </c>
      <c r="B69" s="83" t="s">
        <v>3042</v>
      </c>
      <c r="C69" s="83" t="s">
        <v>4345</v>
      </c>
      <c r="D69" s="83" t="s">
        <v>3044</v>
      </c>
      <c r="E69" s="83" t="s">
        <v>6005</v>
      </c>
      <c r="F69" s="83" t="s">
        <v>6224</v>
      </c>
      <c r="G69" s="83" t="s">
        <v>68</v>
      </c>
      <c r="H69" s="85">
        <v>2867.4</v>
      </c>
      <c r="I69" s="85">
        <v>2442.6</v>
      </c>
      <c r="J69" s="85">
        <v>424.80000000000018</v>
      </c>
      <c r="K69" s="86">
        <v>0.1481481481481482</v>
      </c>
      <c r="L69" s="83" t="s">
        <v>6435</v>
      </c>
      <c r="M69" s="128" t="s">
        <v>5920</v>
      </c>
    </row>
    <row r="70" spans="1:13" s="128" customFormat="1" x14ac:dyDescent="0.2">
      <c r="A70" s="83" t="s">
        <v>2901</v>
      </c>
      <c r="B70" s="83" t="s">
        <v>3042</v>
      </c>
      <c r="C70" s="83" t="s">
        <v>5938</v>
      </c>
      <c r="D70" s="83" t="s">
        <v>3044</v>
      </c>
      <c r="E70" s="83" t="s">
        <v>6006</v>
      </c>
      <c r="F70" s="83" t="s">
        <v>5320</v>
      </c>
      <c r="G70" s="83" t="s">
        <v>68</v>
      </c>
      <c r="H70" s="85">
        <v>-30552.5</v>
      </c>
      <c r="I70" s="85">
        <v>-30250</v>
      </c>
      <c r="J70" s="85">
        <v>-302.5</v>
      </c>
      <c r="K70" s="86">
        <v>9.9009900990099011E-3</v>
      </c>
      <c r="L70" s="83" t="s">
        <v>55</v>
      </c>
      <c r="M70" s="128" t="s">
        <v>5920</v>
      </c>
    </row>
    <row r="71" spans="1:13" s="128" customFormat="1" x14ac:dyDescent="0.2">
      <c r="A71" s="83" t="s">
        <v>2901</v>
      </c>
      <c r="B71" s="83" t="s">
        <v>3042</v>
      </c>
      <c r="C71" s="83" t="s">
        <v>3093</v>
      </c>
      <c r="D71" s="83" t="s">
        <v>3044</v>
      </c>
      <c r="E71" s="83" t="s">
        <v>6007</v>
      </c>
      <c r="F71" s="83" t="s">
        <v>6225</v>
      </c>
      <c r="G71" s="83" t="s">
        <v>68</v>
      </c>
      <c r="H71" s="85">
        <v>1051.6500000000001</v>
      </c>
      <c r="I71" s="85">
        <v>922.5</v>
      </c>
      <c r="J71" s="85">
        <v>129.15000000000009</v>
      </c>
      <c r="K71" s="86">
        <v>0.12280701754385973</v>
      </c>
      <c r="L71" s="83" t="s">
        <v>6436</v>
      </c>
      <c r="M71" s="128" t="s">
        <v>5920</v>
      </c>
    </row>
    <row r="72" spans="1:13" s="128" customFormat="1" x14ac:dyDescent="0.2">
      <c r="A72" s="83" t="s">
        <v>2901</v>
      </c>
      <c r="B72" s="83" t="s">
        <v>3042</v>
      </c>
      <c r="C72" s="83" t="s">
        <v>3093</v>
      </c>
      <c r="D72" s="83" t="s">
        <v>3044</v>
      </c>
      <c r="E72" s="83" t="s">
        <v>6007</v>
      </c>
      <c r="F72" s="83" t="s">
        <v>6225</v>
      </c>
      <c r="G72" s="83" t="s">
        <v>68</v>
      </c>
      <c r="H72" s="85">
        <v>0</v>
      </c>
      <c r="I72" s="85">
        <v>0</v>
      </c>
      <c r="J72" s="85">
        <v>0</v>
      </c>
      <c r="K72" s="86" t="e">
        <v>#DIV/0!</v>
      </c>
      <c r="L72" s="83" t="s">
        <v>6436</v>
      </c>
      <c r="M72" s="128" t="s">
        <v>5920</v>
      </c>
    </row>
    <row r="73" spans="1:13" s="128" customFormat="1" x14ac:dyDescent="0.2">
      <c r="A73" s="83" t="s">
        <v>2901</v>
      </c>
      <c r="B73" s="83" t="s">
        <v>3042</v>
      </c>
      <c r="C73" s="83" t="s">
        <v>3093</v>
      </c>
      <c r="D73" s="83" t="s">
        <v>3044</v>
      </c>
      <c r="E73" s="83" t="s">
        <v>6007</v>
      </c>
      <c r="F73" s="83" t="s">
        <v>6225</v>
      </c>
      <c r="G73" s="83" t="s">
        <v>68</v>
      </c>
      <c r="H73" s="85">
        <v>555.75</v>
      </c>
      <c r="I73" s="85">
        <v>487.5</v>
      </c>
      <c r="J73" s="85">
        <v>68.25</v>
      </c>
      <c r="K73" s="86">
        <v>0.12280701754385964</v>
      </c>
      <c r="L73" s="83" t="s">
        <v>6436</v>
      </c>
      <c r="M73" s="128" t="s">
        <v>5920</v>
      </c>
    </row>
    <row r="74" spans="1:13" s="128" customFormat="1" x14ac:dyDescent="0.2">
      <c r="A74" s="83" t="s">
        <v>2901</v>
      </c>
      <c r="B74" s="83" t="s">
        <v>3042</v>
      </c>
      <c r="C74" s="83" t="s">
        <v>3093</v>
      </c>
      <c r="D74" s="83" t="s">
        <v>3044</v>
      </c>
      <c r="E74" s="83" t="s">
        <v>6008</v>
      </c>
      <c r="F74" s="83" t="s">
        <v>6226</v>
      </c>
      <c r="G74" s="83" t="s">
        <v>68</v>
      </c>
      <c r="H74" s="85">
        <v>0</v>
      </c>
      <c r="I74" s="85">
        <v>0</v>
      </c>
      <c r="J74" s="85">
        <v>0</v>
      </c>
      <c r="K74" s="86" t="e">
        <v>#DIV/0!</v>
      </c>
      <c r="L74" s="83" t="s">
        <v>6437</v>
      </c>
      <c r="M74" s="128" t="s">
        <v>5920</v>
      </c>
    </row>
    <row r="75" spans="1:13" s="128" customFormat="1" x14ac:dyDescent="0.2">
      <c r="A75" s="83" t="s">
        <v>2901</v>
      </c>
      <c r="B75" s="83" t="s">
        <v>3042</v>
      </c>
      <c r="C75" s="83" t="s">
        <v>3093</v>
      </c>
      <c r="D75" s="83" t="s">
        <v>3044</v>
      </c>
      <c r="E75" s="83" t="s">
        <v>6008</v>
      </c>
      <c r="F75" s="83" t="s">
        <v>6226</v>
      </c>
      <c r="G75" s="83" t="s">
        <v>68</v>
      </c>
      <c r="H75" s="85">
        <v>7000</v>
      </c>
      <c r="I75" s="85">
        <v>6250</v>
      </c>
      <c r="J75" s="85">
        <v>750</v>
      </c>
      <c r="K75" s="86">
        <v>0.10714285714285714</v>
      </c>
      <c r="L75" s="83" t="s">
        <v>6437</v>
      </c>
      <c r="M75" s="128" t="s">
        <v>5920</v>
      </c>
    </row>
    <row r="76" spans="1:13" s="128" customFormat="1" x14ac:dyDescent="0.2">
      <c r="A76" s="83" t="s">
        <v>2901</v>
      </c>
      <c r="B76" s="83" t="s">
        <v>3042</v>
      </c>
      <c r="C76" s="83" t="s">
        <v>3106</v>
      </c>
      <c r="D76" s="83" t="s">
        <v>3044</v>
      </c>
      <c r="E76" s="83" t="s">
        <v>6009</v>
      </c>
      <c r="F76" s="83" t="s">
        <v>6227</v>
      </c>
      <c r="G76" s="83" t="s">
        <v>68</v>
      </c>
      <c r="H76" s="85">
        <v>149.63999999999999</v>
      </c>
      <c r="I76" s="85">
        <v>130.12</v>
      </c>
      <c r="J76" s="85">
        <v>19.519999999999982</v>
      </c>
      <c r="K76" s="86">
        <v>0.13044640470462432</v>
      </c>
      <c r="L76" s="83" t="s">
        <v>6438</v>
      </c>
      <c r="M76" s="128" t="s">
        <v>5920</v>
      </c>
    </row>
    <row r="77" spans="1:13" s="128" customFormat="1" x14ac:dyDescent="0.2">
      <c r="A77" s="83" t="s">
        <v>2901</v>
      </c>
      <c r="B77" s="83" t="s">
        <v>3042</v>
      </c>
      <c r="C77" s="83" t="s">
        <v>3106</v>
      </c>
      <c r="D77" s="83" t="s">
        <v>3044</v>
      </c>
      <c r="E77" s="83" t="s">
        <v>6010</v>
      </c>
      <c r="F77" s="83" t="s">
        <v>6228</v>
      </c>
      <c r="G77" s="83" t="s">
        <v>68</v>
      </c>
      <c r="H77" s="85">
        <v>94.55</v>
      </c>
      <c r="I77" s="85">
        <v>82.22</v>
      </c>
      <c r="J77" s="85">
        <v>12.329999999999998</v>
      </c>
      <c r="K77" s="86">
        <v>0.13040719196192491</v>
      </c>
      <c r="L77" s="83" t="s">
        <v>6439</v>
      </c>
      <c r="M77" s="128" t="s">
        <v>5920</v>
      </c>
    </row>
    <row r="78" spans="1:13" s="128" customFormat="1" x14ac:dyDescent="0.2">
      <c r="A78" s="83" t="s">
        <v>2901</v>
      </c>
      <c r="B78" s="83" t="s">
        <v>3042</v>
      </c>
      <c r="C78" s="83" t="s">
        <v>3043</v>
      </c>
      <c r="D78" s="83" t="s">
        <v>3044</v>
      </c>
      <c r="E78" s="83" t="s">
        <v>6011</v>
      </c>
      <c r="F78" s="83" t="s">
        <v>4980</v>
      </c>
      <c r="G78" s="83" t="s">
        <v>68</v>
      </c>
      <c r="H78" s="85">
        <v>27810</v>
      </c>
      <c r="I78" s="85">
        <v>27000</v>
      </c>
      <c r="J78" s="85">
        <v>810</v>
      </c>
      <c r="K78" s="86">
        <v>2.9126213592233011E-2</v>
      </c>
      <c r="L78" s="83" t="s">
        <v>4981</v>
      </c>
      <c r="M78" s="128" t="s">
        <v>5920</v>
      </c>
    </row>
    <row r="79" spans="1:13" s="128" customFormat="1" x14ac:dyDescent="0.2">
      <c r="A79" s="83" t="s">
        <v>2901</v>
      </c>
      <c r="B79" s="83" t="s">
        <v>3042</v>
      </c>
      <c r="C79" s="83" t="s">
        <v>3043</v>
      </c>
      <c r="D79" s="83" t="s">
        <v>3044</v>
      </c>
      <c r="E79" s="83" t="s">
        <v>6011</v>
      </c>
      <c r="F79" s="83" t="s">
        <v>4980</v>
      </c>
      <c r="G79" s="83" t="s">
        <v>68</v>
      </c>
      <c r="H79" s="85">
        <v>0</v>
      </c>
      <c r="I79" s="85">
        <v>0</v>
      </c>
      <c r="J79" s="85">
        <v>0</v>
      </c>
      <c r="K79" s="86" t="e">
        <v>#DIV/0!</v>
      </c>
      <c r="L79" s="83" t="s">
        <v>4981</v>
      </c>
      <c r="M79" s="128" t="s">
        <v>5920</v>
      </c>
    </row>
    <row r="80" spans="1:13" s="128" customFormat="1" x14ac:dyDescent="0.2">
      <c r="A80" s="83" t="s">
        <v>2901</v>
      </c>
      <c r="B80" s="83" t="s">
        <v>3042</v>
      </c>
      <c r="C80" s="83" t="s">
        <v>3043</v>
      </c>
      <c r="D80" s="83" t="s">
        <v>3044</v>
      </c>
      <c r="E80" s="83" t="s">
        <v>6012</v>
      </c>
      <c r="F80" s="83" t="s">
        <v>6229</v>
      </c>
      <c r="G80" s="83" t="s">
        <v>68</v>
      </c>
      <c r="H80" s="85">
        <v>18188.7</v>
      </c>
      <c r="I80" s="85">
        <v>15955</v>
      </c>
      <c r="J80" s="85">
        <v>2233.7000000000007</v>
      </c>
      <c r="K80" s="86">
        <v>0.12280701754385968</v>
      </c>
      <c r="L80" s="83" t="s">
        <v>6440</v>
      </c>
      <c r="M80" s="128" t="s">
        <v>5920</v>
      </c>
    </row>
    <row r="81" spans="1:13" s="128" customFormat="1" x14ac:dyDescent="0.2">
      <c r="A81" s="83" t="s">
        <v>2901</v>
      </c>
      <c r="B81" s="83" t="s">
        <v>3042</v>
      </c>
      <c r="C81" s="83" t="s">
        <v>3043</v>
      </c>
      <c r="D81" s="83" t="s">
        <v>3044</v>
      </c>
      <c r="E81" s="83" t="s">
        <v>6012</v>
      </c>
      <c r="F81" s="83" t="s">
        <v>6229</v>
      </c>
      <c r="G81" s="83" t="s">
        <v>68</v>
      </c>
      <c r="H81" s="85">
        <v>0</v>
      </c>
      <c r="I81" s="85">
        <v>0</v>
      </c>
      <c r="J81" s="85">
        <v>0</v>
      </c>
      <c r="K81" s="86" t="e">
        <v>#DIV/0!</v>
      </c>
      <c r="L81" s="83" t="s">
        <v>6440</v>
      </c>
      <c r="M81" s="128" t="s">
        <v>5920</v>
      </c>
    </row>
    <row r="82" spans="1:13" s="128" customFormat="1" x14ac:dyDescent="0.2">
      <c r="A82" s="83" t="s">
        <v>2901</v>
      </c>
      <c r="B82" s="83" t="s">
        <v>3042</v>
      </c>
      <c r="C82" s="83" t="s">
        <v>3043</v>
      </c>
      <c r="D82" s="83" t="s">
        <v>3044</v>
      </c>
      <c r="E82" s="83" t="s">
        <v>6012</v>
      </c>
      <c r="F82" s="83" t="s">
        <v>6229</v>
      </c>
      <c r="G82" s="83" t="s">
        <v>68</v>
      </c>
      <c r="H82" s="85">
        <v>10830</v>
      </c>
      <c r="I82" s="85">
        <v>9500</v>
      </c>
      <c r="J82" s="85">
        <v>1330</v>
      </c>
      <c r="K82" s="86">
        <v>0.12280701754385964</v>
      </c>
      <c r="L82" s="83" t="s">
        <v>6440</v>
      </c>
      <c r="M82" s="128" t="s">
        <v>5920</v>
      </c>
    </row>
    <row r="83" spans="1:13" s="128" customFormat="1" x14ac:dyDescent="0.2">
      <c r="A83" s="83" t="s">
        <v>2901</v>
      </c>
      <c r="B83" s="83" t="s">
        <v>3042</v>
      </c>
      <c r="C83" s="83" t="s">
        <v>3043</v>
      </c>
      <c r="D83" s="83" t="s">
        <v>3044</v>
      </c>
      <c r="E83" s="83" t="s">
        <v>6013</v>
      </c>
      <c r="F83" s="83" t="s">
        <v>6230</v>
      </c>
      <c r="G83" s="83" t="s">
        <v>68</v>
      </c>
      <c r="H83" s="85">
        <v>30273.599999999999</v>
      </c>
      <c r="I83" s="85">
        <v>28560</v>
      </c>
      <c r="J83" s="85">
        <v>1713.5999999999985</v>
      </c>
      <c r="K83" s="86">
        <v>5.6603773584905613E-2</v>
      </c>
      <c r="L83" s="83" t="s">
        <v>6441</v>
      </c>
      <c r="M83" s="128" t="s">
        <v>5920</v>
      </c>
    </row>
    <row r="84" spans="1:13" s="128" customFormat="1" x14ac:dyDescent="0.2">
      <c r="A84" s="83" t="s">
        <v>2901</v>
      </c>
      <c r="B84" s="83" t="s">
        <v>3042</v>
      </c>
      <c r="C84" s="83" t="s">
        <v>3139</v>
      </c>
      <c r="D84" s="83" t="s">
        <v>3044</v>
      </c>
      <c r="E84" s="83" t="s">
        <v>6014</v>
      </c>
      <c r="F84" s="83" t="s">
        <v>6231</v>
      </c>
      <c r="G84" s="83" t="s">
        <v>68</v>
      </c>
      <c r="H84" s="85">
        <v>34493</v>
      </c>
      <c r="I84" s="85">
        <v>30120</v>
      </c>
      <c r="J84" s="85">
        <v>4373</v>
      </c>
      <c r="K84" s="86">
        <v>0.12677934653407938</v>
      </c>
      <c r="L84" s="83" t="s">
        <v>6442</v>
      </c>
      <c r="M84" s="128" t="s">
        <v>5920</v>
      </c>
    </row>
    <row r="85" spans="1:13" s="128" customFormat="1" x14ac:dyDescent="0.2">
      <c r="A85" s="83" t="s">
        <v>2901</v>
      </c>
      <c r="B85" s="83" t="s">
        <v>3042</v>
      </c>
      <c r="C85" s="83" t="s">
        <v>3139</v>
      </c>
      <c r="D85" s="83" t="s">
        <v>3044</v>
      </c>
      <c r="E85" s="83" t="s">
        <v>6014</v>
      </c>
      <c r="F85" s="83" t="s">
        <v>6231</v>
      </c>
      <c r="G85" s="83" t="s">
        <v>68</v>
      </c>
      <c r="H85" s="85">
        <v>8985.0400000000009</v>
      </c>
      <c r="I85" s="85">
        <v>8030</v>
      </c>
      <c r="J85" s="85">
        <v>955.04000000000087</v>
      </c>
      <c r="K85" s="86">
        <v>0.10629223687373687</v>
      </c>
      <c r="L85" s="83" t="s">
        <v>6442</v>
      </c>
      <c r="M85" s="128" t="s">
        <v>5920</v>
      </c>
    </row>
    <row r="86" spans="1:13" s="128" customFormat="1" x14ac:dyDescent="0.2">
      <c r="A86" s="83" t="s">
        <v>2901</v>
      </c>
      <c r="B86" s="83" t="s">
        <v>3042</v>
      </c>
      <c r="C86" s="83" t="s">
        <v>3139</v>
      </c>
      <c r="D86" s="83" t="s">
        <v>3044</v>
      </c>
      <c r="E86" s="83" t="s">
        <v>6015</v>
      </c>
      <c r="F86" s="83" t="s">
        <v>6232</v>
      </c>
      <c r="G86" s="83" t="s">
        <v>68</v>
      </c>
      <c r="H86" s="85">
        <v>4907.2</v>
      </c>
      <c r="I86" s="85">
        <v>4436.3999999999996</v>
      </c>
      <c r="J86" s="85">
        <v>470.80000000000018</v>
      </c>
      <c r="K86" s="86">
        <v>9.5940658624062647E-2</v>
      </c>
      <c r="L86" s="83" t="s">
        <v>6443</v>
      </c>
      <c r="M86" s="128" t="s">
        <v>5920</v>
      </c>
    </row>
    <row r="87" spans="1:13" s="128" customFormat="1" x14ac:dyDescent="0.2">
      <c r="A87" s="83" t="s">
        <v>2901</v>
      </c>
      <c r="B87" s="83" t="s">
        <v>3042</v>
      </c>
      <c r="C87" s="83" t="s">
        <v>3139</v>
      </c>
      <c r="D87" s="83" t="s">
        <v>3044</v>
      </c>
      <c r="E87" s="83" t="s">
        <v>6015</v>
      </c>
      <c r="F87" s="83" t="s">
        <v>6232</v>
      </c>
      <c r="G87" s="83" t="s">
        <v>68</v>
      </c>
      <c r="H87" s="85">
        <v>49392</v>
      </c>
      <c r="I87" s="85">
        <v>44100</v>
      </c>
      <c r="J87" s="85">
        <v>5292</v>
      </c>
      <c r="K87" s="86">
        <v>0.10714285714285714</v>
      </c>
      <c r="L87" s="83" t="s">
        <v>6443</v>
      </c>
      <c r="M87" s="128" t="s">
        <v>5920</v>
      </c>
    </row>
    <row r="88" spans="1:13" s="128" customFormat="1" x14ac:dyDescent="0.2">
      <c r="A88" s="83" t="s">
        <v>2901</v>
      </c>
      <c r="B88" s="83" t="s">
        <v>3042</v>
      </c>
      <c r="C88" s="83" t="s">
        <v>3139</v>
      </c>
      <c r="D88" s="83" t="s">
        <v>3044</v>
      </c>
      <c r="E88" s="83" t="s">
        <v>6015</v>
      </c>
      <c r="F88" s="83" t="s">
        <v>6232</v>
      </c>
      <c r="G88" s="83" t="s">
        <v>68</v>
      </c>
      <c r="H88" s="85">
        <v>15860</v>
      </c>
      <c r="I88" s="85">
        <v>14640</v>
      </c>
      <c r="J88" s="85">
        <v>1220</v>
      </c>
      <c r="K88" s="86">
        <v>7.6923076923076927E-2</v>
      </c>
      <c r="L88" s="83" t="s">
        <v>6443</v>
      </c>
      <c r="M88" s="128" t="s">
        <v>5920</v>
      </c>
    </row>
    <row r="89" spans="1:13" s="128" customFormat="1" x14ac:dyDescent="0.2">
      <c r="A89" s="83" t="s">
        <v>2901</v>
      </c>
      <c r="B89" s="83" t="s">
        <v>3042</v>
      </c>
      <c r="C89" s="83" t="s">
        <v>3139</v>
      </c>
      <c r="D89" s="83" t="s">
        <v>3044</v>
      </c>
      <c r="E89" s="83" t="s">
        <v>6015</v>
      </c>
      <c r="F89" s="83" t="s">
        <v>6232</v>
      </c>
      <c r="G89" s="83" t="s">
        <v>68</v>
      </c>
      <c r="H89" s="85">
        <v>341.6</v>
      </c>
      <c r="I89" s="85">
        <v>305</v>
      </c>
      <c r="J89" s="85">
        <v>36.600000000000023</v>
      </c>
      <c r="K89" s="86">
        <v>0.10714285714285721</v>
      </c>
      <c r="L89" s="83" t="s">
        <v>6443</v>
      </c>
      <c r="M89" s="128" t="s">
        <v>5920</v>
      </c>
    </row>
    <row r="90" spans="1:13" s="128" customFormat="1" x14ac:dyDescent="0.2">
      <c r="A90" s="83" t="s">
        <v>2901</v>
      </c>
      <c r="B90" s="83" t="s">
        <v>3042</v>
      </c>
      <c r="C90" s="83" t="s">
        <v>3139</v>
      </c>
      <c r="D90" s="83" t="s">
        <v>3044</v>
      </c>
      <c r="E90" s="83" t="s">
        <v>6015</v>
      </c>
      <c r="F90" s="83" t="s">
        <v>6232</v>
      </c>
      <c r="G90" s="83" t="s">
        <v>68</v>
      </c>
      <c r="H90" s="85">
        <v>4068</v>
      </c>
      <c r="I90" s="85">
        <v>3706.4</v>
      </c>
      <c r="J90" s="85">
        <v>361.59999999999991</v>
      </c>
      <c r="K90" s="86">
        <v>8.8888888888888865E-2</v>
      </c>
      <c r="L90" s="83" t="s">
        <v>6443</v>
      </c>
      <c r="M90" s="128" t="s">
        <v>5920</v>
      </c>
    </row>
    <row r="91" spans="1:13" s="128" customFormat="1" x14ac:dyDescent="0.2">
      <c r="A91" s="83" t="s">
        <v>2901</v>
      </c>
      <c r="B91" s="83" t="s">
        <v>3042</v>
      </c>
      <c r="C91" s="83" t="s">
        <v>3139</v>
      </c>
      <c r="D91" s="83" t="s">
        <v>3044</v>
      </c>
      <c r="E91" s="83" t="s">
        <v>6015</v>
      </c>
      <c r="F91" s="83" t="s">
        <v>6232</v>
      </c>
      <c r="G91" s="83" t="s">
        <v>68</v>
      </c>
      <c r="H91" s="85">
        <v>1209955</v>
      </c>
      <c r="I91" s="85">
        <v>1065631.8</v>
      </c>
      <c r="J91" s="85">
        <v>144323.19999999995</v>
      </c>
      <c r="K91" s="86">
        <v>0.11927980792674103</v>
      </c>
      <c r="L91" s="83" t="s">
        <v>6443</v>
      </c>
      <c r="M91" s="128" t="s">
        <v>5920</v>
      </c>
    </row>
    <row r="92" spans="1:13" s="128" customFormat="1" x14ac:dyDescent="0.2">
      <c r="A92" s="83" t="s">
        <v>2901</v>
      </c>
      <c r="B92" s="83" t="s">
        <v>3042</v>
      </c>
      <c r="C92" s="83" t="s">
        <v>3139</v>
      </c>
      <c r="D92" s="83" t="s">
        <v>3044</v>
      </c>
      <c r="E92" s="83" t="s">
        <v>6015</v>
      </c>
      <c r="F92" s="83" t="s">
        <v>6232</v>
      </c>
      <c r="G92" s="83" t="s">
        <v>68</v>
      </c>
      <c r="H92" s="85">
        <v>0</v>
      </c>
      <c r="I92" s="85">
        <v>0</v>
      </c>
      <c r="J92" s="85">
        <v>0</v>
      </c>
      <c r="K92" s="86" t="e">
        <v>#DIV/0!</v>
      </c>
      <c r="L92" s="83" t="s">
        <v>6443</v>
      </c>
      <c r="M92" s="128" t="s">
        <v>5920</v>
      </c>
    </row>
    <row r="93" spans="1:13" s="128" customFormat="1" x14ac:dyDescent="0.2">
      <c r="A93" s="83" t="s">
        <v>2901</v>
      </c>
      <c r="B93" s="83" t="s">
        <v>3042</v>
      </c>
      <c r="C93" s="83" t="s">
        <v>3139</v>
      </c>
      <c r="D93" s="83" t="s">
        <v>3044</v>
      </c>
      <c r="E93" s="83" t="s">
        <v>6015</v>
      </c>
      <c r="F93" s="83" t="s">
        <v>6232</v>
      </c>
      <c r="G93" s="83" t="s">
        <v>68</v>
      </c>
      <c r="H93" s="85">
        <v>118185.97</v>
      </c>
      <c r="I93" s="85">
        <v>105523.25</v>
      </c>
      <c r="J93" s="85">
        <v>12662.720000000001</v>
      </c>
      <c r="K93" s="86">
        <v>0.10714232831528142</v>
      </c>
      <c r="L93" s="83" t="s">
        <v>6443</v>
      </c>
      <c r="M93" s="128" t="s">
        <v>5920</v>
      </c>
    </row>
    <row r="94" spans="1:13" s="128" customFormat="1" x14ac:dyDescent="0.2">
      <c r="A94" s="83" t="s">
        <v>2901</v>
      </c>
      <c r="B94" s="83" t="s">
        <v>3042</v>
      </c>
      <c r="C94" s="83" t="s">
        <v>3139</v>
      </c>
      <c r="D94" s="83" t="s">
        <v>3044</v>
      </c>
      <c r="E94" s="83" t="s">
        <v>6016</v>
      </c>
      <c r="F94" s="83" t="s">
        <v>6232</v>
      </c>
      <c r="G94" s="83" t="s">
        <v>68</v>
      </c>
      <c r="H94" s="85">
        <v>74463.179999999993</v>
      </c>
      <c r="I94" s="85">
        <v>69195</v>
      </c>
      <c r="J94" s="85">
        <v>5268.179999999993</v>
      </c>
      <c r="K94" s="86">
        <v>7.0748791550401063E-2</v>
      </c>
      <c r="L94" s="83" t="s">
        <v>6444</v>
      </c>
      <c r="M94" s="128" t="s">
        <v>5920</v>
      </c>
    </row>
    <row r="95" spans="1:13" s="128" customFormat="1" x14ac:dyDescent="0.2">
      <c r="A95" s="83" t="s">
        <v>2901</v>
      </c>
      <c r="B95" s="83" t="s">
        <v>3042</v>
      </c>
      <c r="C95" s="83" t="s">
        <v>4345</v>
      </c>
      <c r="D95" s="83" t="s">
        <v>3044</v>
      </c>
      <c r="E95" s="83" t="s">
        <v>6017</v>
      </c>
      <c r="F95" s="83" t="s">
        <v>6233</v>
      </c>
      <c r="G95" s="83" t="s">
        <v>68</v>
      </c>
      <c r="H95" s="85">
        <v>-45.41</v>
      </c>
      <c r="I95" s="85">
        <v>-41.11</v>
      </c>
      <c r="J95" s="85">
        <v>-4.2999999999999972</v>
      </c>
      <c r="K95" s="86">
        <v>9.4692798942964049E-2</v>
      </c>
      <c r="L95" s="83" t="s">
        <v>55</v>
      </c>
      <c r="M95" s="128" t="s">
        <v>5920</v>
      </c>
    </row>
    <row r="96" spans="1:13" s="128" customFormat="1" x14ac:dyDescent="0.2">
      <c r="A96" s="83" t="s">
        <v>2901</v>
      </c>
      <c r="B96" s="83" t="s">
        <v>3042</v>
      </c>
      <c r="C96" s="83" t="s">
        <v>3139</v>
      </c>
      <c r="D96" s="83" t="s">
        <v>3044</v>
      </c>
      <c r="E96" s="83" t="s">
        <v>6018</v>
      </c>
      <c r="F96" s="83" t="s">
        <v>6234</v>
      </c>
      <c r="G96" s="83" t="s">
        <v>68</v>
      </c>
      <c r="H96" s="85">
        <v>1251.26</v>
      </c>
      <c r="I96" s="85">
        <v>1191.68</v>
      </c>
      <c r="J96" s="85">
        <v>59.579999999999927</v>
      </c>
      <c r="K96" s="86">
        <v>4.7616003068906482E-2</v>
      </c>
      <c r="L96" s="83" t="s">
        <v>6445</v>
      </c>
      <c r="M96" s="128" t="s">
        <v>5920</v>
      </c>
    </row>
    <row r="97" spans="1:13" s="128" customFormat="1" x14ac:dyDescent="0.2">
      <c r="A97" s="83" t="s">
        <v>2901</v>
      </c>
      <c r="B97" s="83" t="s">
        <v>3042</v>
      </c>
      <c r="C97" s="83" t="s">
        <v>3139</v>
      </c>
      <c r="D97" s="83" t="s">
        <v>3044</v>
      </c>
      <c r="E97" s="83" t="s">
        <v>6018</v>
      </c>
      <c r="F97" s="83" t="s">
        <v>6234</v>
      </c>
      <c r="G97" s="83" t="s">
        <v>68</v>
      </c>
      <c r="H97" s="85">
        <v>0</v>
      </c>
      <c r="I97" s="85">
        <v>0</v>
      </c>
      <c r="J97" s="85">
        <v>0</v>
      </c>
      <c r="K97" s="86" t="e">
        <v>#DIV/0!</v>
      </c>
      <c r="L97" s="83" t="s">
        <v>6445</v>
      </c>
      <c r="M97" s="128" t="s">
        <v>5920</v>
      </c>
    </row>
    <row r="98" spans="1:13" s="128" customFormat="1" x14ac:dyDescent="0.2">
      <c r="A98" s="83" t="s">
        <v>2901</v>
      </c>
      <c r="B98" s="83" t="s">
        <v>5929</v>
      </c>
      <c r="C98" s="83" t="s">
        <v>5939</v>
      </c>
      <c r="D98" s="83" t="s">
        <v>3204</v>
      </c>
      <c r="E98" s="83" t="s">
        <v>6019</v>
      </c>
      <c r="F98" s="83" t="s">
        <v>6235</v>
      </c>
      <c r="G98" s="83" t="s">
        <v>68</v>
      </c>
      <c r="H98" s="85">
        <v>16076.27</v>
      </c>
      <c r="I98" s="85">
        <v>15684.17</v>
      </c>
      <c r="J98" s="85">
        <v>392.10000000000036</v>
      </c>
      <c r="K98" s="86">
        <v>2.438998598555513E-2</v>
      </c>
      <c r="L98" s="83" t="s">
        <v>6446</v>
      </c>
      <c r="M98" s="128" t="s">
        <v>5920</v>
      </c>
    </row>
    <row r="99" spans="1:13" s="128" customFormat="1" x14ac:dyDescent="0.2">
      <c r="A99" s="83" t="s">
        <v>2901</v>
      </c>
      <c r="B99" s="83" t="s">
        <v>5929</v>
      </c>
      <c r="C99" s="83" t="s">
        <v>5939</v>
      </c>
      <c r="D99" s="83" t="s">
        <v>3204</v>
      </c>
      <c r="E99" s="83" t="s">
        <v>6019</v>
      </c>
      <c r="F99" s="83" t="s">
        <v>6235</v>
      </c>
      <c r="G99" s="83" t="s">
        <v>68</v>
      </c>
      <c r="H99" s="85">
        <v>0</v>
      </c>
      <c r="I99" s="85">
        <v>0</v>
      </c>
      <c r="J99" s="85">
        <v>0</v>
      </c>
      <c r="K99" s="86" t="e">
        <v>#DIV/0!</v>
      </c>
      <c r="L99" s="83" t="s">
        <v>6446</v>
      </c>
      <c r="M99" s="128" t="s">
        <v>5920</v>
      </c>
    </row>
    <row r="100" spans="1:13" s="128" customFormat="1" x14ac:dyDescent="0.2">
      <c r="A100" s="83" t="s">
        <v>2901</v>
      </c>
      <c r="B100" s="83" t="s">
        <v>3145</v>
      </c>
      <c r="C100" s="83" t="s">
        <v>4383</v>
      </c>
      <c r="D100" s="83" t="s">
        <v>3147</v>
      </c>
      <c r="E100" s="83" t="s">
        <v>6020</v>
      </c>
      <c r="F100" s="83" t="s">
        <v>6236</v>
      </c>
      <c r="G100" s="83" t="s">
        <v>68</v>
      </c>
      <c r="H100" s="85">
        <v>13200</v>
      </c>
      <c r="I100" s="85">
        <v>12000</v>
      </c>
      <c r="J100" s="85">
        <v>1200</v>
      </c>
      <c r="K100" s="86">
        <v>9.0909090909090912E-2</v>
      </c>
      <c r="L100" s="83" t="s">
        <v>6447</v>
      </c>
      <c r="M100" s="128" t="s">
        <v>5920</v>
      </c>
    </row>
    <row r="101" spans="1:13" s="128" customFormat="1" x14ac:dyDescent="0.2">
      <c r="A101" s="83" t="s">
        <v>2901</v>
      </c>
      <c r="B101" s="83" t="s">
        <v>3145</v>
      </c>
      <c r="C101" s="83" t="s">
        <v>978</v>
      </c>
      <c r="D101" s="83" t="s">
        <v>3147</v>
      </c>
      <c r="E101" s="83" t="s">
        <v>6021</v>
      </c>
      <c r="F101" s="83" t="s">
        <v>6237</v>
      </c>
      <c r="G101" s="83" t="s">
        <v>68</v>
      </c>
      <c r="H101" s="85">
        <v>5809.36</v>
      </c>
      <c r="I101" s="85">
        <v>5532.72</v>
      </c>
      <c r="J101" s="85">
        <v>276.63999999999942</v>
      </c>
      <c r="K101" s="86">
        <v>4.7619703375242614E-2</v>
      </c>
      <c r="L101" s="83" t="s">
        <v>6448</v>
      </c>
      <c r="M101" s="128" t="s">
        <v>5920</v>
      </c>
    </row>
    <row r="102" spans="1:13" s="128" customFormat="1" x14ac:dyDescent="0.2">
      <c r="A102" s="83" t="s">
        <v>2901</v>
      </c>
      <c r="B102" s="83" t="s">
        <v>3145</v>
      </c>
      <c r="C102" s="83" t="s">
        <v>3146</v>
      </c>
      <c r="D102" s="83" t="s">
        <v>3147</v>
      </c>
      <c r="E102" s="83" t="s">
        <v>6022</v>
      </c>
      <c r="F102" s="83" t="s">
        <v>6238</v>
      </c>
      <c r="G102" s="83" t="s">
        <v>68</v>
      </c>
      <c r="H102" s="85">
        <v>2814.42</v>
      </c>
      <c r="I102" s="85">
        <v>2508.5</v>
      </c>
      <c r="J102" s="85">
        <v>305.92000000000007</v>
      </c>
      <c r="K102" s="86">
        <v>0.10869735149693367</v>
      </c>
      <c r="L102" s="83" t="s">
        <v>6449</v>
      </c>
      <c r="M102" s="128" t="s">
        <v>5920</v>
      </c>
    </row>
    <row r="103" spans="1:13" s="128" customFormat="1" x14ac:dyDescent="0.2">
      <c r="A103" s="83" t="s">
        <v>2901</v>
      </c>
      <c r="B103" s="83" t="s">
        <v>3145</v>
      </c>
      <c r="C103" s="83" t="s">
        <v>3154</v>
      </c>
      <c r="D103" s="83" t="s">
        <v>3147</v>
      </c>
      <c r="E103" s="83" t="s">
        <v>6023</v>
      </c>
      <c r="F103" s="83" t="s">
        <v>6239</v>
      </c>
      <c r="G103" s="83" t="s">
        <v>68</v>
      </c>
      <c r="H103" s="85">
        <v>24844.400000000001</v>
      </c>
      <c r="I103" s="85">
        <v>22557.5</v>
      </c>
      <c r="J103" s="85">
        <v>2286.9000000000015</v>
      </c>
      <c r="K103" s="86">
        <v>9.2048912430970409E-2</v>
      </c>
      <c r="L103" s="83" t="s">
        <v>6450</v>
      </c>
      <c r="M103" s="128" t="s">
        <v>5920</v>
      </c>
    </row>
    <row r="104" spans="1:13" s="128" customFormat="1" x14ac:dyDescent="0.2">
      <c r="A104" s="83" t="s">
        <v>2901</v>
      </c>
      <c r="B104" s="83" t="s">
        <v>3145</v>
      </c>
      <c r="C104" s="83" t="s">
        <v>3154</v>
      </c>
      <c r="D104" s="83" t="s">
        <v>3147</v>
      </c>
      <c r="E104" s="83" t="s">
        <v>6023</v>
      </c>
      <c r="F104" s="83" t="s">
        <v>6239</v>
      </c>
      <c r="G104" s="83" t="s">
        <v>68</v>
      </c>
      <c r="H104" s="85">
        <v>0</v>
      </c>
      <c r="I104" s="85">
        <v>0</v>
      </c>
      <c r="J104" s="85">
        <v>0</v>
      </c>
      <c r="K104" s="86" t="e">
        <v>#DIV/0!</v>
      </c>
      <c r="L104" s="83" t="s">
        <v>6450</v>
      </c>
      <c r="M104" s="128" t="s">
        <v>5920</v>
      </c>
    </row>
    <row r="105" spans="1:13" s="128" customFormat="1" x14ac:dyDescent="0.2">
      <c r="A105" s="83" t="s">
        <v>2901</v>
      </c>
      <c r="B105" s="83" t="s">
        <v>3145</v>
      </c>
      <c r="C105" s="83" t="s">
        <v>3154</v>
      </c>
      <c r="D105" s="83" t="s">
        <v>3147</v>
      </c>
      <c r="E105" s="83" t="s">
        <v>6024</v>
      </c>
      <c r="F105" s="83" t="s">
        <v>6240</v>
      </c>
      <c r="G105" s="83" t="s">
        <v>68</v>
      </c>
      <c r="H105" s="85">
        <v>13504.4</v>
      </c>
      <c r="I105" s="85">
        <v>12057.5</v>
      </c>
      <c r="J105" s="85">
        <v>1446.8999999999996</v>
      </c>
      <c r="K105" s="86">
        <v>0.10714285714285712</v>
      </c>
      <c r="L105" s="83" t="s">
        <v>6451</v>
      </c>
      <c r="M105" s="128" t="s">
        <v>5920</v>
      </c>
    </row>
    <row r="106" spans="1:13" s="128" customFormat="1" x14ac:dyDescent="0.2">
      <c r="A106" s="83" t="s">
        <v>2901</v>
      </c>
      <c r="B106" s="83" t="s">
        <v>3145</v>
      </c>
      <c r="C106" s="83" t="s">
        <v>3154</v>
      </c>
      <c r="D106" s="83" t="s">
        <v>3147</v>
      </c>
      <c r="E106" s="83" t="s">
        <v>6024</v>
      </c>
      <c r="F106" s="83" t="s">
        <v>6240</v>
      </c>
      <c r="G106" s="83" t="s">
        <v>68</v>
      </c>
      <c r="H106" s="85">
        <v>0</v>
      </c>
      <c r="I106" s="85">
        <v>0</v>
      </c>
      <c r="J106" s="85">
        <v>0</v>
      </c>
      <c r="K106" s="86" t="e">
        <v>#DIV/0!</v>
      </c>
      <c r="L106" s="83" t="s">
        <v>6451</v>
      </c>
      <c r="M106" s="128" t="s">
        <v>5920</v>
      </c>
    </row>
    <row r="107" spans="1:13" s="128" customFormat="1" x14ac:dyDescent="0.2">
      <c r="A107" s="83" t="s">
        <v>2901</v>
      </c>
      <c r="B107" s="83" t="s">
        <v>3145</v>
      </c>
      <c r="C107" s="83" t="s">
        <v>3154</v>
      </c>
      <c r="D107" s="83" t="s">
        <v>3147</v>
      </c>
      <c r="E107" s="83" t="s">
        <v>6025</v>
      </c>
      <c r="F107" s="83" t="s">
        <v>6241</v>
      </c>
      <c r="G107" s="83" t="s">
        <v>68</v>
      </c>
      <c r="H107" s="85">
        <v>0</v>
      </c>
      <c r="I107" s="85">
        <v>0</v>
      </c>
      <c r="J107" s="85">
        <v>0</v>
      </c>
      <c r="K107" s="86" t="e">
        <v>#DIV/0!</v>
      </c>
      <c r="L107" s="83" t="s">
        <v>6452</v>
      </c>
      <c r="M107" s="128" t="s">
        <v>5920</v>
      </c>
    </row>
    <row r="108" spans="1:13" s="128" customFormat="1" x14ac:dyDescent="0.2">
      <c r="A108" s="83" t="s">
        <v>2901</v>
      </c>
      <c r="B108" s="83" t="s">
        <v>3145</v>
      </c>
      <c r="C108" s="83" t="s">
        <v>3154</v>
      </c>
      <c r="D108" s="83" t="s">
        <v>3147</v>
      </c>
      <c r="E108" s="83" t="s">
        <v>6025</v>
      </c>
      <c r="F108" s="83" t="s">
        <v>6241</v>
      </c>
      <c r="G108" s="83" t="s">
        <v>68</v>
      </c>
      <c r="H108" s="85">
        <v>10564.4</v>
      </c>
      <c r="I108" s="85">
        <v>9432.5</v>
      </c>
      <c r="J108" s="85">
        <v>1131.8999999999996</v>
      </c>
      <c r="K108" s="86">
        <v>0.10714285714285711</v>
      </c>
      <c r="L108" s="83" t="s">
        <v>6452</v>
      </c>
      <c r="M108" s="128" t="s">
        <v>5920</v>
      </c>
    </row>
    <row r="109" spans="1:13" s="128" customFormat="1" x14ac:dyDescent="0.2">
      <c r="A109" s="83" t="s">
        <v>2901</v>
      </c>
      <c r="B109" s="83" t="s">
        <v>3145</v>
      </c>
      <c r="C109" s="83" t="s">
        <v>3154</v>
      </c>
      <c r="D109" s="83" t="s">
        <v>3147</v>
      </c>
      <c r="E109" s="83" t="s">
        <v>6026</v>
      </c>
      <c r="F109" s="83" t="s">
        <v>6242</v>
      </c>
      <c r="G109" s="83" t="s">
        <v>68</v>
      </c>
      <c r="H109" s="85">
        <v>379.9</v>
      </c>
      <c r="I109" s="85">
        <v>339.2</v>
      </c>
      <c r="J109" s="85">
        <v>40.699999999999989</v>
      </c>
      <c r="K109" s="86">
        <v>0.107133456172677</v>
      </c>
      <c r="L109" s="83" t="s">
        <v>6453</v>
      </c>
      <c r="M109" s="128" t="s">
        <v>5920</v>
      </c>
    </row>
    <row r="110" spans="1:13" s="128" customFormat="1" x14ac:dyDescent="0.2">
      <c r="A110" s="83" t="s">
        <v>2901</v>
      </c>
      <c r="B110" s="83" t="s">
        <v>3145</v>
      </c>
      <c r="C110" s="83" t="s">
        <v>3154</v>
      </c>
      <c r="D110" s="83" t="s">
        <v>3147</v>
      </c>
      <c r="E110" s="83" t="s">
        <v>6026</v>
      </c>
      <c r="F110" s="83" t="s">
        <v>6242</v>
      </c>
      <c r="G110" s="83" t="s">
        <v>68</v>
      </c>
      <c r="H110" s="85">
        <v>32.270000000000003</v>
      </c>
      <c r="I110" s="85">
        <v>30.15</v>
      </c>
      <c r="J110" s="85">
        <v>2.1200000000000045</v>
      </c>
      <c r="K110" s="86">
        <v>6.5695692593740446E-2</v>
      </c>
      <c r="L110" s="83" t="s">
        <v>6454</v>
      </c>
      <c r="M110" s="128" t="s">
        <v>5920</v>
      </c>
    </row>
    <row r="111" spans="1:13" s="128" customFormat="1" x14ac:dyDescent="0.2">
      <c r="A111" s="83" t="s">
        <v>2901</v>
      </c>
      <c r="B111" s="83" t="s">
        <v>3145</v>
      </c>
      <c r="C111" s="83" t="s">
        <v>3154</v>
      </c>
      <c r="D111" s="83" t="s">
        <v>3147</v>
      </c>
      <c r="E111" s="83" t="s">
        <v>6026</v>
      </c>
      <c r="F111" s="83" t="s">
        <v>6242</v>
      </c>
      <c r="G111" s="83" t="s">
        <v>68</v>
      </c>
      <c r="H111" s="85">
        <v>171.46</v>
      </c>
      <c r="I111" s="85">
        <v>160.13999999999999</v>
      </c>
      <c r="J111" s="85">
        <v>11.320000000000022</v>
      </c>
      <c r="K111" s="86">
        <v>6.602122944126923E-2</v>
      </c>
      <c r="L111" s="83" t="s">
        <v>6454</v>
      </c>
      <c r="M111" s="128" t="s">
        <v>5920</v>
      </c>
    </row>
    <row r="112" spans="1:13" s="128" customFormat="1" x14ac:dyDescent="0.2">
      <c r="A112" s="83" t="s">
        <v>2901</v>
      </c>
      <c r="B112" s="83" t="s">
        <v>3145</v>
      </c>
      <c r="C112" s="83" t="s">
        <v>3154</v>
      </c>
      <c r="D112" s="83" t="s">
        <v>3147</v>
      </c>
      <c r="E112" s="83" t="s">
        <v>6026</v>
      </c>
      <c r="F112" s="83" t="s">
        <v>6242</v>
      </c>
      <c r="G112" s="83" t="s">
        <v>68</v>
      </c>
      <c r="H112" s="85">
        <v>1114.4000000000001</v>
      </c>
      <c r="I112" s="85">
        <v>995</v>
      </c>
      <c r="J112" s="85">
        <v>119.40000000000009</v>
      </c>
      <c r="K112" s="86">
        <v>0.10714285714285722</v>
      </c>
      <c r="L112" s="83" t="s">
        <v>6453</v>
      </c>
      <c r="M112" s="128" t="s">
        <v>5920</v>
      </c>
    </row>
    <row r="113" spans="1:13" s="128" customFormat="1" x14ac:dyDescent="0.2">
      <c r="A113" s="83" t="s">
        <v>2901</v>
      </c>
      <c r="B113" s="83" t="s">
        <v>3145</v>
      </c>
      <c r="C113" s="83" t="s">
        <v>3154</v>
      </c>
      <c r="D113" s="83" t="s">
        <v>3147</v>
      </c>
      <c r="E113" s="83" t="s">
        <v>6027</v>
      </c>
      <c r="F113" s="83" t="s">
        <v>6243</v>
      </c>
      <c r="G113" s="83" t="s">
        <v>68</v>
      </c>
      <c r="H113" s="85">
        <v>2914.41</v>
      </c>
      <c r="I113" s="85">
        <v>2556.5</v>
      </c>
      <c r="J113" s="85">
        <v>357.90999999999985</v>
      </c>
      <c r="K113" s="86">
        <v>0.1228070175438596</v>
      </c>
      <c r="L113" s="83" t="s">
        <v>6455</v>
      </c>
      <c r="M113" s="128" t="s">
        <v>5920</v>
      </c>
    </row>
    <row r="114" spans="1:13" s="128" customFormat="1" x14ac:dyDescent="0.2">
      <c r="A114" s="83" t="s">
        <v>2901</v>
      </c>
      <c r="B114" s="83" t="s">
        <v>3145</v>
      </c>
      <c r="C114" s="83" t="s">
        <v>3154</v>
      </c>
      <c r="D114" s="83" t="s">
        <v>3147</v>
      </c>
      <c r="E114" s="83" t="s">
        <v>6027</v>
      </c>
      <c r="F114" s="83" t="s">
        <v>6243</v>
      </c>
      <c r="G114" s="83" t="s">
        <v>68</v>
      </c>
      <c r="H114" s="85">
        <v>198.36</v>
      </c>
      <c r="I114" s="85">
        <v>174</v>
      </c>
      <c r="J114" s="85">
        <v>24.360000000000014</v>
      </c>
      <c r="K114" s="86">
        <v>0.12280701754385971</v>
      </c>
      <c r="L114" s="83" t="s">
        <v>6455</v>
      </c>
      <c r="M114" s="128" t="s">
        <v>5920</v>
      </c>
    </row>
    <row r="115" spans="1:13" s="128" customFormat="1" x14ac:dyDescent="0.2">
      <c r="A115" s="83" t="s">
        <v>2901</v>
      </c>
      <c r="B115" s="83" t="s">
        <v>3145</v>
      </c>
      <c r="C115" s="83" t="s">
        <v>3154</v>
      </c>
      <c r="D115" s="83" t="s">
        <v>3147</v>
      </c>
      <c r="E115" s="83" t="s">
        <v>6027</v>
      </c>
      <c r="F115" s="83" t="s">
        <v>6243</v>
      </c>
      <c r="G115" s="83" t="s">
        <v>68</v>
      </c>
      <c r="H115" s="85">
        <v>0</v>
      </c>
      <c r="I115" s="85">
        <v>0</v>
      </c>
      <c r="J115" s="85">
        <v>0</v>
      </c>
      <c r="K115" s="86" t="e">
        <v>#DIV/0!</v>
      </c>
      <c r="L115" s="83" t="s">
        <v>6455</v>
      </c>
      <c r="M115" s="128" t="s">
        <v>5920</v>
      </c>
    </row>
    <row r="116" spans="1:13" s="128" customFormat="1" x14ac:dyDescent="0.2">
      <c r="A116" s="83" t="s">
        <v>2901</v>
      </c>
      <c r="B116" s="83" t="s">
        <v>3145</v>
      </c>
      <c r="C116" s="83" t="s">
        <v>3154</v>
      </c>
      <c r="D116" s="83" t="s">
        <v>3147</v>
      </c>
      <c r="E116" s="83" t="s">
        <v>6028</v>
      </c>
      <c r="F116" s="83" t="s">
        <v>6244</v>
      </c>
      <c r="G116" s="83" t="s">
        <v>68</v>
      </c>
      <c r="H116" s="85">
        <v>0</v>
      </c>
      <c r="I116" s="85">
        <v>0</v>
      </c>
      <c r="J116" s="85">
        <v>0</v>
      </c>
      <c r="K116" s="86" t="e">
        <v>#DIV/0!</v>
      </c>
      <c r="L116" s="83" t="s">
        <v>6456</v>
      </c>
      <c r="M116" s="128" t="s">
        <v>5920</v>
      </c>
    </row>
    <row r="117" spans="1:13" s="128" customFormat="1" x14ac:dyDescent="0.2">
      <c r="A117" s="83" t="s">
        <v>2901</v>
      </c>
      <c r="B117" s="83" t="s">
        <v>3145</v>
      </c>
      <c r="C117" s="83" t="s">
        <v>3154</v>
      </c>
      <c r="D117" s="83" t="s">
        <v>3147</v>
      </c>
      <c r="E117" s="83" t="s">
        <v>6028</v>
      </c>
      <c r="F117" s="83" t="s">
        <v>6244</v>
      </c>
      <c r="G117" s="83" t="s">
        <v>68</v>
      </c>
      <c r="H117" s="85">
        <v>2954.7</v>
      </c>
      <c r="I117" s="85">
        <v>2685</v>
      </c>
      <c r="J117" s="85">
        <v>269.69999999999982</v>
      </c>
      <c r="K117" s="86">
        <v>9.1278302365722347E-2</v>
      </c>
      <c r="L117" s="83" t="s">
        <v>6456</v>
      </c>
      <c r="M117" s="128" t="s">
        <v>5920</v>
      </c>
    </row>
    <row r="118" spans="1:13" s="128" customFormat="1" x14ac:dyDescent="0.2">
      <c r="A118" s="83" t="s">
        <v>2901</v>
      </c>
      <c r="B118" s="83" t="s">
        <v>3145</v>
      </c>
      <c r="C118" s="83" t="s">
        <v>3167</v>
      </c>
      <c r="D118" s="83" t="s">
        <v>3147</v>
      </c>
      <c r="E118" s="83" t="s">
        <v>6029</v>
      </c>
      <c r="F118" s="83" t="s">
        <v>6245</v>
      </c>
      <c r="G118" s="83" t="s">
        <v>68</v>
      </c>
      <c r="H118" s="85">
        <v>2972.14</v>
      </c>
      <c r="I118" s="85">
        <v>2707.16</v>
      </c>
      <c r="J118" s="85">
        <v>264.98</v>
      </c>
      <c r="K118" s="86">
        <v>8.9154615866009007E-2</v>
      </c>
      <c r="L118" s="83" t="s">
        <v>6457</v>
      </c>
      <c r="M118" s="128" t="s">
        <v>5920</v>
      </c>
    </row>
    <row r="119" spans="1:13" s="128" customFormat="1" x14ac:dyDescent="0.2">
      <c r="A119" s="83" t="s">
        <v>2901</v>
      </c>
      <c r="B119" s="83" t="s">
        <v>3145</v>
      </c>
      <c r="C119" s="83" t="s">
        <v>3167</v>
      </c>
      <c r="D119" s="83" t="s">
        <v>3147</v>
      </c>
      <c r="E119" s="83" t="s">
        <v>6029</v>
      </c>
      <c r="F119" s="83" t="s">
        <v>6245</v>
      </c>
      <c r="G119" s="83" t="s">
        <v>68</v>
      </c>
      <c r="H119" s="85">
        <v>729.3</v>
      </c>
      <c r="I119" s="85">
        <v>672.1</v>
      </c>
      <c r="J119" s="85">
        <v>57.199999999999932</v>
      </c>
      <c r="K119" s="86">
        <v>7.8431372549019523E-2</v>
      </c>
      <c r="L119" s="83" t="s">
        <v>6457</v>
      </c>
      <c r="M119" s="128" t="s">
        <v>5920</v>
      </c>
    </row>
    <row r="120" spans="1:13" s="128" customFormat="1" x14ac:dyDescent="0.2">
      <c r="A120" s="83" t="s">
        <v>2901</v>
      </c>
      <c r="B120" s="83" t="s">
        <v>3145</v>
      </c>
      <c r="C120" s="83" t="s">
        <v>3167</v>
      </c>
      <c r="D120" s="83" t="s">
        <v>3147</v>
      </c>
      <c r="E120" s="83" t="s">
        <v>6029</v>
      </c>
      <c r="F120" s="83" t="s">
        <v>6245</v>
      </c>
      <c r="G120" s="83" t="s">
        <v>68</v>
      </c>
      <c r="H120" s="85">
        <v>0</v>
      </c>
      <c r="I120" s="85">
        <v>0</v>
      </c>
      <c r="J120" s="85">
        <v>0</v>
      </c>
      <c r="K120" s="86" t="e">
        <v>#DIV/0!</v>
      </c>
      <c r="L120" s="83" t="s">
        <v>6457</v>
      </c>
      <c r="M120" s="128" t="s">
        <v>5920</v>
      </c>
    </row>
    <row r="121" spans="1:13" s="128" customFormat="1" x14ac:dyDescent="0.2">
      <c r="A121" s="83" t="s">
        <v>2901</v>
      </c>
      <c r="B121" s="83" t="s">
        <v>3145</v>
      </c>
      <c r="C121" s="83" t="s">
        <v>3154</v>
      </c>
      <c r="D121" s="83" t="s">
        <v>3147</v>
      </c>
      <c r="E121" s="83" t="s">
        <v>6030</v>
      </c>
      <c r="F121" s="83" t="s">
        <v>6246</v>
      </c>
      <c r="G121" s="83" t="s">
        <v>68</v>
      </c>
      <c r="H121" s="85">
        <v>41.94</v>
      </c>
      <c r="I121" s="85">
        <v>39.200000000000003</v>
      </c>
      <c r="J121" s="85">
        <v>2.7399999999999949</v>
      </c>
      <c r="K121" s="86">
        <v>6.5331425846447189E-2</v>
      </c>
      <c r="L121" s="83" t="s">
        <v>6458</v>
      </c>
      <c r="M121" s="128" t="s">
        <v>5920</v>
      </c>
    </row>
    <row r="122" spans="1:13" s="128" customFormat="1" x14ac:dyDescent="0.2">
      <c r="A122" s="83" t="s">
        <v>2901</v>
      </c>
      <c r="B122" s="83" t="s">
        <v>3145</v>
      </c>
      <c r="C122" s="83" t="s">
        <v>3154</v>
      </c>
      <c r="D122" s="83" t="s">
        <v>3147</v>
      </c>
      <c r="E122" s="83" t="s">
        <v>6030</v>
      </c>
      <c r="F122" s="83" t="s">
        <v>6246</v>
      </c>
      <c r="G122" s="83" t="s">
        <v>68</v>
      </c>
      <c r="H122" s="85">
        <v>2712.4</v>
      </c>
      <c r="I122" s="85">
        <v>2534.9499999999998</v>
      </c>
      <c r="J122" s="85">
        <v>177.45000000000027</v>
      </c>
      <c r="K122" s="86">
        <v>6.5421766701076633E-2</v>
      </c>
      <c r="L122" s="83" t="s">
        <v>6459</v>
      </c>
      <c r="M122" s="128" t="s">
        <v>5920</v>
      </c>
    </row>
    <row r="123" spans="1:13" s="128" customFormat="1" x14ac:dyDescent="0.2">
      <c r="A123" s="83" t="s">
        <v>2901</v>
      </c>
      <c r="B123" s="83" t="s">
        <v>3145</v>
      </c>
      <c r="C123" s="83" t="s">
        <v>3154</v>
      </c>
      <c r="D123" s="83" t="s">
        <v>3147</v>
      </c>
      <c r="E123" s="83" t="s">
        <v>6030</v>
      </c>
      <c r="F123" s="83" t="s">
        <v>6246</v>
      </c>
      <c r="G123" s="83" t="s">
        <v>68</v>
      </c>
      <c r="H123" s="85">
        <v>15.3</v>
      </c>
      <c r="I123" s="85">
        <v>14.3</v>
      </c>
      <c r="J123" s="85">
        <v>1</v>
      </c>
      <c r="K123" s="86">
        <v>6.535947712418301E-2</v>
      </c>
      <c r="L123" s="83" t="s">
        <v>6458</v>
      </c>
      <c r="M123" s="128" t="s">
        <v>5920</v>
      </c>
    </row>
    <row r="124" spans="1:13" s="128" customFormat="1" x14ac:dyDescent="0.2">
      <c r="A124" s="83" t="s">
        <v>2901</v>
      </c>
      <c r="B124" s="83" t="s">
        <v>3145</v>
      </c>
      <c r="C124" s="83" t="s">
        <v>3154</v>
      </c>
      <c r="D124" s="83" t="s">
        <v>3147</v>
      </c>
      <c r="E124" s="83" t="s">
        <v>6030</v>
      </c>
      <c r="F124" s="83" t="s">
        <v>6246</v>
      </c>
      <c r="G124" s="83" t="s">
        <v>68</v>
      </c>
      <c r="H124" s="85">
        <v>40</v>
      </c>
      <c r="I124" s="85">
        <v>37.380000000000003</v>
      </c>
      <c r="J124" s="85">
        <v>2.6199999999999974</v>
      </c>
      <c r="K124" s="86">
        <v>6.5499999999999933E-2</v>
      </c>
      <c r="L124" s="83" t="s">
        <v>6458</v>
      </c>
      <c r="M124" s="128" t="s">
        <v>5920</v>
      </c>
    </row>
    <row r="125" spans="1:13" s="128" customFormat="1" x14ac:dyDescent="0.2">
      <c r="A125" s="83" t="s">
        <v>2901</v>
      </c>
      <c r="B125" s="83" t="s">
        <v>3145</v>
      </c>
      <c r="C125" s="83" t="s">
        <v>3179</v>
      </c>
      <c r="D125" s="83" t="s">
        <v>3147</v>
      </c>
      <c r="E125" s="83" t="s">
        <v>6031</v>
      </c>
      <c r="F125" s="83" t="s">
        <v>5359</v>
      </c>
      <c r="G125" s="83" t="s">
        <v>68</v>
      </c>
      <c r="H125" s="85">
        <v>0</v>
      </c>
      <c r="I125" s="85">
        <v>0</v>
      </c>
      <c r="J125" s="85">
        <v>0</v>
      </c>
      <c r="K125" s="86" t="e">
        <v>#DIV/0!</v>
      </c>
      <c r="L125" s="83" t="s">
        <v>5360</v>
      </c>
      <c r="M125" s="128" t="s">
        <v>5920</v>
      </c>
    </row>
    <row r="126" spans="1:13" s="128" customFormat="1" x14ac:dyDescent="0.2">
      <c r="A126" s="83" t="s">
        <v>2901</v>
      </c>
      <c r="B126" s="83" t="s">
        <v>3145</v>
      </c>
      <c r="C126" s="83" t="s">
        <v>5940</v>
      </c>
      <c r="D126" s="83" t="s">
        <v>3147</v>
      </c>
      <c r="E126" s="83" t="s">
        <v>6032</v>
      </c>
      <c r="F126" s="83" t="s">
        <v>6247</v>
      </c>
      <c r="G126" s="83" t="s">
        <v>68</v>
      </c>
      <c r="H126" s="85">
        <v>1087.32</v>
      </c>
      <c r="I126" s="85">
        <v>921.44</v>
      </c>
      <c r="J126" s="85">
        <v>165.87999999999988</v>
      </c>
      <c r="K126" s="86">
        <v>0.15255858440937339</v>
      </c>
      <c r="L126" s="83" t="s">
        <v>6460</v>
      </c>
      <c r="M126" s="128" t="s">
        <v>5920</v>
      </c>
    </row>
    <row r="127" spans="1:13" s="128" customFormat="1" x14ac:dyDescent="0.2">
      <c r="A127" s="83" t="s">
        <v>2901</v>
      </c>
      <c r="B127" s="83" t="s">
        <v>3145</v>
      </c>
      <c r="C127" s="83" t="s">
        <v>5940</v>
      </c>
      <c r="D127" s="83" t="s">
        <v>3147</v>
      </c>
      <c r="E127" s="83" t="s">
        <v>6033</v>
      </c>
      <c r="F127" s="83" t="s">
        <v>6248</v>
      </c>
      <c r="G127" s="83" t="s">
        <v>68</v>
      </c>
      <c r="H127" s="85">
        <v>4095.45</v>
      </c>
      <c r="I127" s="85">
        <v>3592.5</v>
      </c>
      <c r="J127" s="85">
        <v>502.94999999999982</v>
      </c>
      <c r="K127" s="86">
        <v>0.12280701754385961</v>
      </c>
      <c r="L127" s="83" t="s">
        <v>6461</v>
      </c>
      <c r="M127" s="128" t="s">
        <v>5920</v>
      </c>
    </row>
    <row r="128" spans="1:13" s="128" customFormat="1" x14ac:dyDescent="0.2">
      <c r="A128" s="83" t="s">
        <v>2901</v>
      </c>
      <c r="B128" s="83" t="s">
        <v>3145</v>
      </c>
      <c r="C128" s="83" t="s">
        <v>5940</v>
      </c>
      <c r="D128" s="83" t="s">
        <v>3147</v>
      </c>
      <c r="E128" s="83" t="s">
        <v>6033</v>
      </c>
      <c r="F128" s="83" t="s">
        <v>6248</v>
      </c>
      <c r="G128" s="83" t="s">
        <v>68</v>
      </c>
      <c r="H128" s="85">
        <v>4446</v>
      </c>
      <c r="I128" s="85">
        <v>3900</v>
      </c>
      <c r="J128" s="85">
        <v>546</v>
      </c>
      <c r="K128" s="86">
        <v>0.12280701754385964</v>
      </c>
      <c r="L128" s="83" t="s">
        <v>6461</v>
      </c>
      <c r="M128" s="128" t="s">
        <v>5920</v>
      </c>
    </row>
    <row r="129" spans="1:13" s="128" customFormat="1" x14ac:dyDescent="0.2">
      <c r="A129" s="83" t="s">
        <v>2901</v>
      </c>
      <c r="B129" s="83" t="s">
        <v>3145</v>
      </c>
      <c r="C129" s="83" t="s">
        <v>5940</v>
      </c>
      <c r="D129" s="83" t="s">
        <v>3147</v>
      </c>
      <c r="E129" s="83" t="s">
        <v>6034</v>
      </c>
      <c r="F129" s="83" t="s">
        <v>6249</v>
      </c>
      <c r="G129" s="83" t="s">
        <v>68</v>
      </c>
      <c r="H129" s="85">
        <v>0</v>
      </c>
      <c r="I129" s="85">
        <v>0</v>
      </c>
      <c r="J129" s="85">
        <v>0</v>
      </c>
      <c r="K129" s="86" t="e">
        <v>#DIV/0!</v>
      </c>
      <c r="L129" s="83" t="s">
        <v>6462</v>
      </c>
      <c r="M129" s="128" t="s">
        <v>5920</v>
      </c>
    </row>
    <row r="130" spans="1:13" s="128" customFormat="1" x14ac:dyDescent="0.2">
      <c r="A130" s="83" t="s">
        <v>2901</v>
      </c>
      <c r="B130" s="83" t="s">
        <v>3145</v>
      </c>
      <c r="C130" s="83" t="s">
        <v>5940</v>
      </c>
      <c r="D130" s="83" t="s">
        <v>3147</v>
      </c>
      <c r="E130" s="83" t="s">
        <v>6034</v>
      </c>
      <c r="F130" s="83" t="s">
        <v>6249</v>
      </c>
      <c r="G130" s="83" t="s">
        <v>68</v>
      </c>
      <c r="H130" s="85">
        <v>10450.379999999999</v>
      </c>
      <c r="I130" s="85">
        <v>9167</v>
      </c>
      <c r="J130" s="85">
        <v>1283.3799999999992</v>
      </c>
      <c r="K130" s="86">
        <v>0.12280701754385959</v>
      </c>
      <c r="L130" s="83" t="s">
        <v>6462</v>
      </c>
      <c r="M130" s="128" t="s">
        <v>5920</v>
      </c>
    </row>
    <row r="131" spans="1:13" s="128" customFormat="1" x14ac:dyDescent="0.2">
      <c r="A131" s="83" t="s">
        <v>4529</v>
      </c>
      <c r="B131" s="83" t="s">
        <v>5852</v>
      </c>
      <c r="C131" s="83" t="s">
        <v>5941</v>
      </c>
      <c r="D131" s="83" t="s">
        <v>5853</v>
      </c>
      <c r="E131" s="83" t="s">
        <v>6035</v>
      </c>
      <c r="F131" s="83" t="s">
        <v>6250</v>
      </c>
      <c r="G131" s="83" t="s">
        <v>68</v>
      </c>
      <c r="H131" s="85">
        <v>2095.7199999999998</v>
      </c>
      <c r="I131" s="85">
        <v>2054.04</v>
      </c>
      <c r="J131" s="85">
        <v>41.679999999999836</v>
      </c>
      <c r="K131" s="86">
        <v>1.9888152997537763E-2</v>
      </c>
      <c r="L131" s="83" t="s">
        <v>6463</v>
      </c>
      <c r="M131" s="128" t="s">
        <v>5920</v>
      </c>
    </row>
    <row r="132" spans="1:13" s="128" customFormat="1" x14ac:dyDescent="0.2">
      <c r="A132" s="83" t="s">
        <v>4941</v>
      </c>
      <c r="B132" s="83" t="s">
        <v>4942</v>
      </c>
      <c r="C132" s="83" t="s">
        <v>4424</v>
      </c>
      <c r="D132" s="83" t="s">
        <v>4943</v>
      </c>
      <c r="E132" s="83" t="s">
        <v>6036</v>
      </c>
      <c r="F132" s="83" t="s">
        <v>6251</v>
      </c>
      <c r="G132" s="83" t="s">
        <v>68</v>
      </c>
      <c r="H132" s="85">
        <v>0</v>
      </c>
      <c r="I132" s="85">
        <v>0</v>
      </c>
      <c r="J132" s="85">
        <v>0</v>
      </c>
      <c r="K132" s="86" t="e">
        <v>#DIV/0!</v>
      </c>
      <c r="L132" s="83" t="s">
        <v>6464</v>
      </c>
      <c r="M132" s="128" t="s">
        <v>5920</v>
      </c>
    </row>
    <row r="133" spans="1:13" s="128" customFormat="1" x14ac:dyDescent="0.2">
      <c r="A133" s="83" t="s">
        <v>4941</v>
      </c>
      <c r="B133" s="83" t="s">
        <v>4942</v>
      </c>
      <c r="C133" s="83" t="s">
        <v>4424</v>
      </c>
      <c r="D133" s="83" t="s">
        <v>4943</v>
      </c>
      <c r="E133" s="83" t="s">
        <v>6036</v>
      </c>
      <c r="F133" s="83" t="s">
        <v>6251</v>
      </c>
      <c r="G133" s="83" t="s">
        <v>68</v>
      </c>
      <c r="H133" s="85">
        <v>56768.11</v>
      </c>
      <c r="I133" s="85">
        <v>53109.919999999998</v>
      </c>
      <c r="J133" s="85">
        <v>3658.1900000000023</v>
      </c>
      <c r="K133" s="86">
        <v>6.4440933474797776E-2</v>
      </c>
      <c r="L133" s="83" t="s">
        <v>6464</v>
      </c>
      <c r="M133" s="128" t="s">
        <v>5920</v>
      </c>
    </row>
    <row r="134" spans="1:13" s="128" customFormat="1" x14ac:dyDescent="0.2">
      <c r="A134" s="83" t="s">
        <v>3234</v>
      </c>
      <c r="B134" s="83" t="s">
        <v>3234</v>
      </c>
      <c r="C134" s="83" t="s">
        <v>118</v>
      </c>
      <c r="D134" s="83" t="s">
        <v>3235</v>
      </c>
      <c r="E134" s="83" t="s">
        <v>55</v>
      </c>
      <c r="F134" s="83" t="s">
        <v>6252</v>
      </c>
      <c r="G134" s="83" t="s">
        <v>56</v>
      </c>
      <c r="H134" s="85">
        <v>97903</v>
      </c>
      <c r="I134" s="85">
        <v>0</v>
      </c>
      <c r="J134" s="85">
        <v>97903</v>
      </c>
      <c r="K134" s="86">
        <v>1</v>
      </c>
      <c r="L134" s="83" t="s">
        <v>55</v>
      </c>
      <c r="M134" s="128" t="s">
        <v>5920</v>
      </c>
    </row>
    <row r="135" spans="1:13" s="128" customFormat="1" x14ac:dyDescent="0.2">
      <c r="A135" s="83" t="s">
        <v>3234</v>
      </c>
      <c r="B135" s="83" t="s">
        <v>3234</v>
      </c>
      <c r="C135" s="83" t="s">
        <v>4424</v>
      </c>
      <c r="D135" s="83" t="s">
        <v>3235</v>
      </c>
      <c r="E135" s="83" t="s">
        <v>6037</v>
      </c>
      <c r="F135" s="83" t="s">
        <v>6253</v>
      </c>
      <c r="G135" s="83" t="s">
        <v>68</v>
      </c>
      <c r="H135" s="85">
        <v>0</v>
      </c>
      <c r="I135" s="85">
        <v>10742.4</v>
      </c>
      <c r="J135" s="85">
        <v>-10742.4</v>
      </c>
      <c r="K135" s="86" t="e">
        <v>#DIV/0!</v>
      </c>
      <c r="L135" s="83" t="s">
        <v>6465</v>
      </c>
      <c r="M135" s="128" t="s">
        <v>5920</v>
      </c>
    </row>
    <row r="136" spans="1:13" s="128" customFormat="1" x14ac:dyDescent="0.2">
      <c r="A136" s="83" t="s">
        <v>3234</v>
      </c>
      <c r="B136" s="83" t="s">
        <v>3234</v>
      </c>
      <c r="C136" s="83" t="s">
        <v>4424</v>
      </c>
      <c r="D136" s="83" t="s">
        <v>3235</v>
      </c>
      <c r="E136" s="83" t="s">
        <v>6037</v>
      </c>
      <c r="F136" s="83" t="s">
        <v>6253</v>
      </c>
      <c r="G136" s="83" t="s">
        <v>68</v>
      </c>
      <c r="H136" s="85">
        <v>65400</v>
      </c>
      <c r="I136" s="85">
        <v>0</v>
      </c>
      <c r="J136" s="85">
        <v>65400</v>
      </c>
      <c r="K136" s="86">
        <v>1</v>
      </c>
      <c r="L136" s="83" t="s">
        <v>55</v>
      </c>
      <c r="M136" s="128" t="s">
        <v>5920</v>
      </c>
    </row>
    <row r="137" spans="1:13" s="128" customFormat="1" x14ac:dyDescent="0.2">
      <c r="A137" s="83" t="s">
        <v>3234</v>
      </c>
      <c r="B137" s="83" t="s">
        <v>3234</v>
      </c>
      <c r="C137" s="83" t="s">
        <v>4424</v>
      </c>
      <c r="D137" s="83" t="s">
        <v>3235</v>
      </c>
      <c r="E137" s="83" t="s">
        <v>6038</v>
      </c>
      <c r="F137" s="83" t="s">
        <v>6254</v>
      </c>
      <c r="G137" s="83" t="s">
        <v>68</v>
      </c>
      <c r="H137" s="85">
        <v>28970.400000000001</v>
      </c>
      <c r="I137" s="85">
        <v>22285.200000000001</v>
      </c>
      <c r="J137" s="85">
        <v>6685.2000000000007</v>
      </c>
      <c r="K137" s="86">
        <v>0.23075967194101568</v>
      </c>
      <c r="L137" s="83" t="s">
        <v>6466</v>
      </c>
      <c r="M137" s="128" t="s">
        <v>5920</v>
      </c>
    </row>
    <row r="138" spans="1:13" s="128" customFormat="1" x14ac:dyDescent="0.2">
      <c r="A138" s="83" t="s">
        <v>3234</v>
      </c>
      <c r="B138" s="83" t="s">
        <v>3234</v>
      </c>
      <c r="C138" s="83" t="s">
        <v>4424</v>
      </c>
      <c r="D138" s="83" t="s">
        <v>3235</v>
      </c>
      <c r="E138" s="83" t="s">
        <v>6039</v>
      </c>
      <c r="F138" s="83" t="s">
        <v>6255</v>
      </c>
      <c r="G138" s="83" t="s">
        <v>68</v>
      </c>
      <c r="H138" s="85">
        <v>4828.3999999999996</v>
      </c>
      <c r="I138" s="85">
        <v>3714.2</v>
      </c>
      <c r="J138" s="85">
        <v>1114.1999999999998</v>
      </c>
      <c r="K138" s="86">
        <v>0.23075967194101563</v>
      </c>
      <c r="L138" s="83" t="s">
        <v>6467</v>
      </c>
      <c r="M138" s="128" t="s">
        <v>5920</v>
      </c>
    </row>
    <row r="139" spans="1:13" s="128" customFormat="1" x14ac:dyDescent="0.2">
      <c r="A139" s="83" t="s">
        <v>3234</v>
      </c>
      <c r="B139" s="83" t="s">
        <v>3234</v>
      </c>
      <c r="C139" s="83" t="s">
        <v>4424</v>
      </c>
      <c r="D139" s="83" t="s">
        <v>3235</v>
      </c>
      <c r="E139" s="83" t="s">
        <v>6040</v>
      </c>
      <c r="F139" s="83" t="s">
        <v>6256</v>
      </c>
      <c r="G139" s="83" t="s">
        <v>68</v>
      </c>
      <c r="H139" s="85">
        <v>48</v>
      </c>
      <c r="I139" s="85">
        <v>35.86</v>
      </c>
      <c r="J139" s="85">
        <v>12.14</v>
      </c>
      <c r="K139" s="86">
        <v>0.25291666666666668</v>
      </c>
      <c r="L139" s="83" t="s">
        <v>6468</v>
      </c>
      <c r="M139" s="128" t="s">
        <v>5920</v>
      </c>
    </row>
    <row r="140" spans="1:13" s="128" customFormat="1" x14ac:dyDescent="0.2">
      <c r="A140" s="83" t="s">
        <v>3249</v>
      </c>
      <c r="B140" s="83" t="s">
        <v>3250</v>
      </c>
      <c r="C140" s="83" t="s">
        <v>5942</v>
      </c>
      <c r="D140" s="83" t="s">
        <v>3252</v>
      </c>
      <c r="E140" s="83" t="s">
        <v>6041</v>
      </c>
      <c r="F140" s="83" t="s">
        <v>6257</v>
      </c>
      <c r="G140" s="83" t="s">
        <v>68</v>
      </c>
      <c r="H140" s="85">
        <v>26605.599999999999</v>
      </c>
      <c r="I140" s="85">
        <v>23971.200000000001</v>
      </c>
      <c r="J140" s="85">
        <v>2634.3999999999978</v>
      </c>
      <c r="K140" s="86">
        <v>9.9016748353729964E-2</v>
      </c>
      <c r="L140" s="83" t="s">
        <v>6469</v>
      </c>
      <c r="M140" s="128" t="s">
        <v>5920</v>
      </c>
    </row>
    <row r="141" spans="1:13" s="128" customFormat="1" x14ac:dyDescent="0.2">
      <c r="A141" s="83" t="s">
        <v>3249</v>
      </c>
      <c r="B141" s="83" t="s">
        <v>3250</v>
      </c>
      <c r="C141" s="83" t="s">
        <v>5943</v>
      </c>
      <c r="D141" s="83" t="s">
        <v>3252</v>
      </c>
      <c r="E141" s="83" t="s">
        <v>6042</v>
      </c>
      <c r="F141" s="83" t="s">
        <v>6258</v>
      </c>
      <c r="G141" s="83" t="s">
        <v>68</v>
      </c>
      <c r="H141" s="85">
        <v>26123.98</v>
      </c>
      <c r="I141" s="85">
        <v>24117.78</v>
      </c>
      <c r="J141" s="85">
        <v>2006.2000000000007</v>
      </c>
      <c r="K141" s="86">
        <v>7.6795342822954263E-2</v>
      </c>
      <c r="L141" s="83" t="s">
        <v>6470</v>
      </c>
      <c r="M141" s="128" t="s">
        <v>5920</v>
      </c>
    </row>
    <row r="142" spans="1:13" s="128" customFormat="1" x14ac:dyDescent="0.2">
      <c r="A142" s="83" t="s">
        <v>3249</v>
      </c>
      <c r="B142" s="83" t="s">
        <v>3250</v>
      </c>
      <c r="C142" s="83" t="s">
        <v>3251</v>
      </c>
      <c r="D142" s="83" t="s">
        <v>3252</v>
      </c>
      <c r="E142" s="83" t="s">
        <v>6043</v>
      </c>
      <c r="F142" s="83" t="s">
        <v>6259</v>
      </c>
      <c r="G142" s="83" t="s">
        <v>68</v>
      </c>
      <c r="H142" s="85">
        <v>39876.589999999997</v>
      </c>
      <c r="I142" s="85">
        <v>37977.83</v>
      </c>
      <c r="J142" s="85">
        <v>1898.7599999999948</v>
      </c>
      <c r="K142" s="86">
        <v>4.7615906977000667E-2</v>
      </c>
      <c r="L142" s="83" t="s">
        <v>6471</v>
      </c>
      <c r="M142" s="128" t="s">
        <v>5920</v>
      </c>
    </row>
    <row r="143" spans="1:13" s="128" customFormat="1" x14ac:dyDescent="0.2">
      <c r="A143" s="83" t="s">
        <v>3249</v>
      </c>
      <c r="B143" s="83" t="s">
        <v>3250</v>
      </c>
      <c r="C143" s="83" t="s">
        <v>5944</v>
      </c>
      <c r="D143" s="83" t="s">
        <v>3252</v>
      </c>
      <c r="E143" s="83" t="s">
        <v>6044</v>
      </c>
      <c r="F143" s="83" t="s">
        <v>6260</v>
      </c>
      <c r="G143" s="83" t="s">
        <v>68</v>
      </c>
      <c r="H143" s="85">
        <v>4653.28</v>
      </c>
      <c r="I143" s="85">
        <v>4230.25</v>
      </c>
      <c r="J143" s="85">
        <v>423.02999999999975</v>
      </c>
      <c r="K143" s="86">
        <v>9.0910067737165992E-2</v>
      </c>
      <c r="L143" s="83" t="s">
        <v>6472</v>
      </c>
      <c r="M143" s="128" t="s">
        <v>5920</v>
      </c>
    </row>
    <row r="144" spans="1:13" s="128" customFormat="1" x14ac:dyDescent="0.2">
      <c r="A144" s="83" t="s">
        <v>3249</v>
      </c>
      <c r="B144" s="83" t="s">
        <v>3268</v>
      </c>
      <c r="C144" s="83" t="s">
        <v>5945</v>
      </c>
      <c r="D144" s="83" t="s">
        <v>3270</v>
      </c>
      <c r="E144" s="83" t="s">
        <v>6045</v>
      </c>
      <c r="F144" s="83" t="s">
        <v>6261</v>
      </c>
      <c r="G144" s="83" t="s">
        <v>68</v>
      </c>
      <c r="H144" s="85">
        <v>0</v>
      </c>
      <c r="I144" s="85">
        <v>0</v>
      </c>
      <c r="J144" s="85">
        <v>0</v>
      </c>
      <c r="K144" s="86" t="e">
        <v>#DIV/0!</v>
      </c>
      <c r="L144" s="83" t="s">
        <v>6473</v>
      </c>
      <c r="M144" s="128" t="s">
        <v>5920</v>
      </c>
    </row>
    <row r="145" spans="1:13" s="128" customFormat="1" x14ac:dyDescent="0.2">
      <c r="A145" s="83" t="s">
        <v>3249</v>
      </c>
      <c r="B145" s="83" t="s">
        <v>3268</v>
      </c>
      <c r="C145" s="83" t="s">
        <v>5945</v>
      </c>
      <c r="D145" s="83" t="s">
        <v>3270</v>
      </c>
      <c r="E145" s="83" t="s">
        <v>6045</v>
      </c>
      <c r="F145" s="83" t="s">
        <v>6261</v>
      </c>
      <c r="G145" s="83" t="s">
        <v>68</v>
      </c>
      <c r="H145" s="85">
        <v>21824.5</v>
      </c>
      <c r="I145" s="85">
        <v>19727.34</v>
      </c>
      <c r="J145" s="85">
        <v>2097.16</v>
      </c>
      <c r="K145" s="86">
        <v>9.609200668972942E-2</v>
      </c>
      <c r="L145" s="83" t="s">
        <v>6473</v>
      </c>
      <c r="M145" s="128" t="s">
        <v>5920</v>
      </c>
    </row>
    <row r="146" spans="1:13" s="128" customFormat="1" x14ac:dyDescent="0.2">
      <c r="A146" s="83" t="s">
        <v>3191</v>
      </c>
      <c r="B146" s="83" t="s">
        <v>3306</v>
      </c>
      <c r="C146" s="83" t="s">
        <v>5479</v>
      </c>
      <c r="D146" s="83" t="s">
        <v>3308</v>
      </c>
      <c r="E146" s="83" t="s">
        <v>6046</v>
      </c>
      <c r="F146" s="83" t="s">
        <v>6262</v>
      </c>
      <c r="G146" s="83" t="s">
        <v>68</v>
      </c>
      <c r="H146" s="85">
        <v>27101.84</v>
      </c>
      <c r="I146" s="85">
        <v>19969.490000000002</v>
      </c>
      <c r="J146" s="85">
        <v>7132.3499999999985</v>
      </c>
      <c r="K146" s="86">
        <v>0.26316847859776304</v>
      </c>
      <c r="L146" s="83" t="s">
        <v>6474</v>
      </c>
      <c r="M146" s="128" t="s">
        <v>5920</v>
      </c>
    </row>
    <row r="147" spans="1:13" s="128" customFormat="1" x14ac:dyDescent="0.2">
      <c r="A147" s="83" t="s">
        <v>3191</v>
      </c>
      <c r="B147" s="83" t="s">
        <v>3306</v>
      </c>
      <c r="C147" s="83" t="s">
        <v>5479</v>
      </c>
      <c r="D147" s="83" t="s">
        <v>3308</v>
      </c>
      <c r="E147" s="83" t="s">
        <v>6046</v>
      </c>
      <c r="F147" s="83" t="s">
        <v>6262</v>
      </c>
      <c r="G147" s="83" t="s">
        <v>68</v>
      </c>
      <c r="H147" s="85">
        <v>11718.76</v>
      </c>
      <c r="I147" s="85">
        <v>9375</v>
      </c>
      <c r="J147" s="85">
        <v>2343.7600000000002</v>
      </c>
      <c r="K147" s="86">
        <v>0.20000068266608415</v>
      </c>
      <c r="L147" s="83" t="s">
        <v>6474</v>
      </c>
      <c r="M147" s="128" t="s">
        <v>5920</v>
      </c>
    </row>
    <row r="148" spans="1:13" s="128" customFormat="1" x14ac:dyDescent="0.2">
      <c r="A148" s="83" t="s">
        <v>3191</v>
      </c>
      <c r="B148" s="83" t="s">
        <v>3306</v>
      </c>
      <c r="C148" s="83" t="s">
        <v>5479</v>
      </c>
      <c r="D148" s="83" t="s">
        <v>3308</v>
      </c>
      <c r="E148" s="83" t="s">
        <v>6046</v>
      </c>
      <c r="F148" s="83" t="s">
        <v>6262</v>
      </c>
      <c r="G148" s="83" t="s">
        <v>68</v>
      </c>
      <c r="H148" s="85">
        <v>368.25</v>
      </c>
      <c r="I148" s="85">
        <v>270.89999999999998</v>
      </c>
      <c r="J148" s="85">
        <v>97.350000000000023</v>
      </c>
      <c r="K148" s="86">
        <v>0.26435845213849296</v>
      </c>
      <c r="L148" s="83" t="s">
        <v>6474</v>
      </c>
      <c r="M148" s="128" t="s">
        <v>5920</v>
      </c>
    </row>
    <row r="149" spans="1:13" s="128" customFormat="1" x14ac:dyDescent="0.2">
      <c r="A149" s="83" t="s">
        <v>3191</v>
      </c>
      <c r="B149" s="83" t="s">
        <v>3306</v>
      </c>
      <c r="C149" s="83" t="s">
        <v>3314</v>
      </c>
      <c r="D149" s="83" t="s">
        <v>3308</v>
      </c>
      <c r="E149" s="83" t="s">
        <v>6047</v>
      </c>
      <c r="F149" s="83" t="s">
        <v>6263</v>
      </c>
      <c r="G149" s="83" t="s">
        <v>68</v>
      </c>
      <c r="H149" s="85">
        <v>6661.65</v>
      </c>
      <c r="I149" s="85">
        <v>6364.14</v>
      </c>
      <c r="J149" s="85">
        <v>297.50999999999931</v>
      </c>
      <c r="K149" s="86">
        <v>4.466010673031446E-2</v>
      </c>
      <c r="L149" s="83" t="s">
        <v>6475</v>
      </c>
      <c r="M149" s="128" t="s">
        <v>5920</v>
      </c>
    </row>
    <row r="150" spans="1:13" s="128" customFormat="1" x14ac:dyDescent="0.2">
      <c r="A150" s="83" t="s">
        <v>3191</v>
      </c>
      <c r="B150" s="83" t="s">
        <v>3306</v>
      </c>
      <c r="C150" s="83" t="s">
        <v>3345</v>
      </c>
      <c r="D150" s="83" t="s">
        <v>3308</v>
      </c>
      <c r="E150" s="83" t="s">
        <v>6048</v>
      </c>
      <c r="F150" s="83" t="s">
        <v>6264</v>
      </c>
      <c r="G150" s="83" t="s">
        <v>59</v>
      </c>
      <c r="H150" s="85">
        <v>260651.03</v>
      </c>
      <c r="I150" s="85">
        <v>211030.56</v>
      </c>
      <c r="J150" s="85">
        <v>49620.47</v>
      </c>
      <c r="K150" s="86">
        <v>0.19037127917737368</v>
      </c>
      <c r="L150" s="83" t="s">
        <v>6476</v>
      </c>
      <c r="M150" s="128" t="s">
        <v>5920</v>
      </c>
    </row>
    <row r="151" spans="1:13" s="128" customFormat="1" x14ac:dyDescent="0.2">
      <c r="A151" s="83" t="s">
        <v>3191</v>
      </c>
      <c r="B151" s="83" t="s">
        <v>3306</v>
      </c>
      <c r="C151" s="83" t="s">
        <v>3345</v>
      </c>
      <c r="D151" s="83" t="s">
        <v>3308</v>
      </c>
      <c r="E151" s="83" t="s">
        <v>6048</v>
      </c>
      <c r="F151" s="83" t="s">
        <v>6264</v>
      </c>
      <c r="G151" s="83" t="s">
        <v>59</v>
      </c>
      <c r="H151" s="85">
        <v>287017.84999999998</v>
      </c>
      <c r="I151" s="85">
        <v>235220.53</v>
      </c>
      <c r="J151" s="85">
        <v>51797.319999999978</v>
      </c>
      <c r="K151" s="86">
        <v>0.18046724271678566</v>
      </c>
      <c r="L151" s="83" t="s">
        <v>6476</v>
      </c>
      <c r="M151" s="128" t="s">
        <v>5920</v>
      </c>
    </row>
    <row r="152" spans="1:13" s="128" customFormat="1" x14ac:dyDescent="0.2">
      <c r="A152" s="83" t="s">
        <v>3191</v>
      </c>
      <c r="B152" s="83" t="s">
        <v>3306</v>
      </c>
      <c r="C152" s="83" t="s">
        <v>3345</v>
      </c>
      <c r="D152" s="83" t="s">
        <v>3308</v>
      </c>
      <c r="E152" s="83" t="s">
        <v>6049</v>
      </c>
      <c r="F152" s="83" t="s">
        <v>6265</v>
      </c>
      <c r="G152" s="83" t="s">
        <v>68</v>
      </c>
      <c r="H152" s="85">
        <v>18106.939999999999</v>
      </c>
      <c r="I152" s="85">
        <v>17076.48</v>
      </c>
      <c r="J152" s="85">
        <v>1030.4599999999991</v>
      </c>
      <c r="K152" s="86">
        <v>5.6909671098484847E-2</v>
      </c>
      <c r="L152" s="83" t="s">
        <v>6477</v>
      </c>
      <c r="M152" s="128" t="s">
        <v>5920</v>
      </c>
    </row>
    <row r="153" spans="1:13" s="128" customFormat="1" x14ac:dyDescent="0.2">
      <c r="A153" s="83" t="s">
        <v>3191</v>
      </c>
      <c r="B153" s="83" t="s">
        <v>3306</v>
      </c>
      <c r="C153" s="83" t="s">
        <v>5946</v>
      </c>
      <c r="D153" s="83" t="s">
        <v>3308</v>
      </c>
      <c r="E153" s="83" t="s">
        <v>6050</v>
      </c>
      <c r="F153" s="83" t="s">
        <v>6266</v>
      </c>
      <c r="G153" s="83" t="s">
        <v>68</v>
      </c>
      <c r="H153" s="85">
        <v>1995</v>
      </c>
      <c r="I153" s="85">
        <v>1750</v>
      </c>
      <c r="J153" s="85">
        <v>245</v>
      </c>
      <c r="K153" s="86">
        <v>0.12280701754385964</v>
      </c>
      <c r="L153" s="83" t="s">
        <v>6478</v>
      </c>
      <c r="M153" s="128" t="s">
        <v>5920</v>
      </c>
    </row>
    <row r="154" spans="1:13" s="128" customFormat="1" x14ac:dyDescent="0.2">
      <c r="A154" s="83" t="s">
        <v>3191</v>
      </c>
      <c r="B154" s="83" t="s">
        <v>3306</v>
      </c>
      <c r="C154" s="83" t="s">
        <v>3314</v>
      </c>
      <c r="D154" s="83" t="s">
        <v>3308</v>
      </c>
      <c r="E154" s="83" t="s">
        <v>6051</v>
      </c>
      <c r="F154" s="83" t="s">
        <v>6267</v>
      </c>
      <c r="G154" s="83" t="s">
        <v>68</v>
      </c>
      <c r="H154" s="85">
        <v>7800</v>
      </c>
      <c r="I154" s="85">
        <v>6720</v>
      </c>
      <c r="J154" s="85">
        <v>1080</v>
      </c>
      <c r="K154" s="86">
        <v>0.13846153846153847</v>
      </c>
      <c r="L154" s="83" t="s">
        <v>6479</v>
      </c>
      <c r="M154" s="128" t="s">
        <v>5920</v>
      </c>
    </row>
    <row r="155" spans="1:13" s="128" customFormat="1" x14ac:dyDescent="0.2">
      <c r="A155" s="83" t="s">
        <v>3191</v>
      </c>
      <c r="B155" s="83" t="s">
        <v>3306</v>
      </c>
      <c r="C155" s="83" t="s">
        <v>3314</v>
      </c>
      <c r="D155" s="83" t="s">
        <v>3308</v>
      </c>
      <c r="E155" s="83" t="s">
        <v>6052</v>
      </c>
      <c r="F155" s="83" t="s">
        <v>6268</v>
      </c>
      <c r="G155" s="83" t="s">
        <v>68</v>
      </c>
      <c r="H155" s="85">
        <v>1951.72</v>
      </c>
      <c r="I155" s="85">
        <v>1832.6</v>
      </c>
      <c r="J155" s="85">
        <v>119.12000000000012</v>
      </c>
      <c r="K155" s="86">
        <v>6.1033344947021152E-2</v>
      </c>
      <c r="L155" s="83" t="s">
        <v>6480</v>
      </c>
      <c r="M155" s="128" t="s">
        <v>5920</v>
      </c>
    </row>
    <row r="156" spans="1:13" s="128" customFormat="1" x14ac:dyDescent="0.2">
      <c r="A156" s="83" t="s">
        <v>3191</v>
      </c>
      <c r="B156" s="83" t="s">
        <v>3368</v>
      </c>
      <c r="C156" s="83" t="s">
        <v>3369</v>
      </c>
      <c r="D156" s="83" t="s">
        <v>3370</v>
      </c>
      <c r="E156" s="83" t="s">
        <v>6053</v>
      </c>
      <c r="F156" s="83" t="s">
        <v>5502</v>
      </c>
      <c r="G156" s="83" t="s">
        <v>68</v>
      </c>
      <c r="H156" s="85">
        <v>2552.16</v>
      </c>
      <c r="I156" s="85">
        <v>2534.58</v>
      </c>
      <c r="J156" s="85">
        <v>17.579999999999927</v>
      </c>
      <c r="K156" s="86">
        <v>6.8882828662779486E-3</v>
      </c>
      <c r="L156" s="83" t="s">
        <v>6481</v>
      </c>
      <c r="M156" s="128" t="s">
        <v>5920</v>
      </c>
    </row>
    <row r="157" spans="1:13" s="128" customFormat="1" x14ac:dyDescent="0.2">
      <c r="A157" s="83" t="s">
        <v>3397</v>
      </c>
      <c r="B157" s="83" t="s">
        <v>3398</v>
      </c>
      <c r="C157" s="83" t="s">
        <v>2690</v>
      </c>
      <c r="D157" s="83" t="s">
        <v>3399</v>
      </c>
      <c r="E157" s="83" t="s">
        <v>6054</v>
      </c>
      <c r="F157" s="83" t="s">
        <v>6269</v>
      </c>
      <c r="G157" s="83" t="s">
        <v>59</v>
      </c>
      <c r="H157" s="85">
        <v>3188.98</v>
      </c>
      <c r="I157" s="85">
        <v>2899.09</v>
      </c>
      <c r="J157" s="85">
        <v>289.88999999999987</v>
      </c>
      <c r="K157" s="86">
        <v>9.0903674529159748E-2</v>
      </c>
      <c r="L157" s="83" t="s">
        <v>6482</v>
      </c>
      <c r="M157" s="128" t="s">
        <v>5920</v>
      </c>
    </row>
    <row r="158" spans="1:13" s="128" customFormat="1" x14ac:dyDescent="0.2">
      <c r="A158" s="83" t="s">
        <v>3397</v>
      </c>
      <c r="B158" s="83" t="s">
        <v>3398</v>
      </c>
      <c r="C158" s="83" t="s">
        <v>2690</v>
      </c>
      <c r="D158" s="83" t="s">
        <v>3399</v>
      </c>
      <c r="E158" s="83" t="s">
        <v>6055</v>
      </c>
      <c r="F158" s="83" t="s">
        <v>6270</v>
      </c>
      <c r="G158" s="83" t="s">
        <v>59</v>
      </c>
      <c r="H158" s="85">
        <v>16797.68</v>
      </c>
      <c r="I158" s="85">
        <v>14726.2</v>
      </c>
      <c r="J158" s="85">
        <v>2071.4799999999996</v>
      </c>
      <c r="K158" s="86">
        <v>0.12331941077577377</v>
      </c>
      <c r="L158" s="83" t="s">
        <v>6483</v>
      </c>
      <c r="M158" s="128" t="s">
        <v>5920</v>
      </c>
    </row>
    <row r="159" spans="1:13" s="128" customFormat="1" x14ac:dyDescent="0.2">
      <c r="A159" s="83" t="s">
        <v>3412</v>
      </c>
      <c r="B159" s="83" t="s">
        <v>3413</v>
      </c>
      <c r="C159" s="83" t="s">
        <v>3415</v>
      </c>
      <c r="D159" s="83" t="s">
        <v>3416</v>
      </c>
      <c r="E159" s="83" t="s">
        <v>6056</v>
      </c>
      <c r="F159" s="83" t="s">
        <v>6271</v>
      </c>
      <c r="G159" s="83" t="s">
        <v>68</v>
      </c>
      <c r="H159" s="85">
        <v>883.2</v>
      </c>
      <c r="I159" s="85">
        <v>833.2</v>
      </c>
      <c r="J159" s="85">
        <v>50</v>
      </c>
      <c r="K159" s="86">
        <v>5.6612318840579705E-2</v>
      </c>
      <c r="L159" s="83" t="s">
        <v>6484</v>
      </c>
      <c r="M159" s="128" t="s">
        <v>5920</v>
      </c>
    </row>
    <row r="160" spans="1:13" s="128" customFormat="1" x14ac:dyDescent="0.2">
      <c r="A160" s="83" t="s">
        <v>3412</v>
      </c>
      <c r="B160" s="83" t="s">
        <v>3413</v>
      </c>
      <c r="C160" s="83" t="s">
        <v>3415</v>
      </c>
      <c r="D160" s="83" t="s">
        <v>3416</v>
      </c>
      <c r="E160" s="83" t="s">
        <v>6057</v>
      </c>
      <c r="F160" s="83" t="s">
        <v>6272</v>
      </c>
      <c r="G160" s="83" t="s">
        <v>68</v>
      </c>
      <c r="H160" s="85">
        <v>2002.34</v>
      </c>
      <c r="I160" s="85">
        <v>1889</v>
      </c>
      <c r="J160" s="85">
        <v>113.33999999999992</v>
      </c>
      <c r="K160" s="86">
        <v>5.660377358490562E-2</v>
      </c>
      <c r="L160" s="83" t="s">
        <v>6485</v>
      </c>
      <c r="M160" s="128" t="s">
        <v>5920</v>
      </c>
    </row>
    <row r="161" spans="1:13" s="128" customFormat="1" x14ac:dyDescent="0.2">
      <c r="A161" s="83" t="s">
        <v>3412</v>
      </c>
      <c r="B161" s="83" t="s">
        <v>3413</v>
      </c>
      <c r="C161" s="83" t="s">
        <v>3415</v>
      </c>
      <c r="D161" s="83" t="s">
        <v>3416</v>
      </c>
      <c r="E161" s="83" t="s">
        <v>6057</v>
      </c>
      <c r="F161" s="83" t="s">
        <v>6272</v>
      </c>
      <c r="G161" s="83" t="s">
        <v>68</v>
      </c>
      <c r="H161" s="85">
        <v>15288.98</v>
      </c>
      <c r="I161" s="85">
        <v>13805.5</v>
      </c>
      <c r="J161" s="85">
        <v>1483.4799999999996</v>
      </c>
      <c r="K161" s="86">
        <v>9.7029363633152746E-2</v>
      </c>
      <c r="L161" s="83" t="s">
        <v>6486</v>
      </c>
      <c r="M161" s="128" t="s">
        <v>5920</v>
      </c>
    </row>
    <row r="162" spans="1:13" s="128" customFormat="1" x14ac:dyDescent="0.2">
      <c r="A162" s="83" t="s">
        <v>3412</v>
      </c>
      <c r="B162" s="83" t="s">
        <v>3413</v>
      </c>
      <c r="C162" s="83" t="s">
        <v>3415</v>
      </c>
      <c r="D162" s="83" t="s">
        <v>3416</v>
      </c>
      <c r="E162" s="83" t="s">
        <v>6057</v>
      </c>
      <c r="F162" s="83" t="s">
        <v>6272</v>
      </c>
      <c r="G162" s="83" t="s">
        <v>68</v>
      </c>
      <c r="H162" s="85">
        <v>96.12</v>
      </c>
      <c r="I162" s="85">
        <v>107.64</v>
      </c>
      <c r="J162" s="85">
        <v>-11.519999999999996</v>
      </c>
      <c r="K162" s="86">
        <v>-0.11985018726591756</v>
      </c>
      <c r="L162" s="83" t="s">
        <v>6487</v>
      </c>
      <c r="M162" s="128" t="s">
        <v>5920</v>
      </c>
    </row>
    <row r="163" spans="1:13" s="128" customFormat="1" x14ac:dyDescent="0.2">
      <c r="A163" s="83" t="s">
        <v>3412</v>
      </c>
      <c r="B163" s="83" t="s">
        <v>3413</v>
      </c>
      <c r="C163" s="83" t="s">
        <v>3415</v>
      </c>
      <c r="D163" s="83" t="s">
        <v>3416</v>
      </c>
      <c r="E163" s="83" t="s">
        <v>6057</v>
      </c>
      <c r="F163" s="83" t="s">
        <v>6272</v>
      </c>
      <c r="G163" s="83" t="s">
        <v>68</v>
      </c>
      <c r="H163" s="85">
        <v>2982</v>
      </c>
      <c r="I163" s="85">
        <v>3027.2</v>
      </c>
      <c r="J163" s="85">
        <v>-45.199999999999818</v>
      </c>
      <c r="K163" s="86">
        <v>-1.5157612340710872E-2</v>
      </c>
      <c r="L163" s="83" t="s">
        <v>6488</v>
      </c>
      <c r="M163" s="128" t="s">
        <v>5920</v>
      </c>
    </row>
    <row r="164" spans="1:13" s="128" customFormat="1" x14ac:dyDescent="0.2">
      <c r="A164" s="83" t="s">
        <v>3412</v>
      </c>
      <c r="B164" s="83" t="s">
        <v>3413</v>
      </c>
      <c r="C164" s="83" t="s">
        <v>3415</v>
      </c>
      <c r="D164" s="83" t="s">
        <v>3416</v>
      </c>
      <c r="E164" s="83" t="s">
        <v>6057</v>
      </c>
      <c r="F164" s="83" t="s">
        <v>6272</v>
      </c>
      <c r="G164" s="83" t="s">
        <v>68</v>
      </c>
      <c r="H164" s="85">
        <v>3764.06</v>
      </c>
      <c r="I164" s="85">
        <v>3551</v>
      </c>
      <c r="J164" s="85">
        <v>213.05999999999995</v>
      </c>
      <c r="K164" s="86">
        <v>5.6603773584905648E-2</v>
      </c>
      <c r="L164" s="83" t="s">
        <v>6489</v>
      </c>
      <c r="M164" s="128" t="s">
        <v>5920</v>
      </c>
    </row>
    <row r="165" spans="1:13" s="128" customFormat="1" x14ac:dyDescent="0.2">
      <c r="A165" s="83" t="s">
        <v>3412</v>
      </c>
      <c r="B165" s="83" t="s">
        <v>3413</v>
      </c>
      <c r="C165" s="83" t="s">
        <v>3415</v>
      </c>
      <c r="D165" s="83" t="s">
        <v>3416</v>
      </c>
      <c r="E165" s="83" t="s">
        <v>6058</v>
      </c>
      <c r="F165" s="83" t="s">
        <v>6273</v>
      </c>
      <c r="G165" s="83" t="s">
        <v>68</v>
      </c>
      <c r="H165" s="85">
        <v>1410.97</v>
      </c>
      <c r="I165" s="85">
        <v>1333.59</v>
      </c>
      <c r="J165" s="85">
        <v>77.380000000000109</v>
      </c>
      <c r="K165" s="86">
        <v>5.484170464290531E-2</v>
      </c>
      <c r="L165" s="83" t="s">
        <v>6490</v>
      </c>
      <c r="M165" s="128" t="s">
        <v>5920</v>
      </c>
    </row>
    <row r="166" spans="1:13" s="128" customFormat="1" x14ac:dyDescent="0.2">
      <c r="A166" s="83" t="s">
        <v>3412</v>
      </c>
      <c r="B166" s="83" t="s">
        <v>3413</v>
      </c>
      <c r="C166" s="83" t="s">
        <v>3415</v>
      </c>
      <c r="D166" s="83" t="s">
        <v>3416</v>
      </c>
      <c r="E166" s="83" t="s">
        <v>6059</v>
      </c>
      <c r="F166" s="83" t="s">
        <v>6274</v>
      </c>
      <c r="G166" s="83" t="s">
        <v>68</v>
      </c>
      <c r="H166" s="85">
        <v>298.27999999999997</v>
      </c>
      <c r="I166" s="85">
        <v>333.17</v>
      </c>
      <c r="J166" s="85">
        <v>-34.890000000000043</v>
      </c>
      <c r="K166" s="86">
        <v>-0.11697063162129558</v>
      </c>
      <c r="L166" s="83" t="s">
        <v>6491</v>
      </c>
      <c r="M166" s="128" t="s">
        <v>5920</v>
      </c>
    </row>
    <row r="167" spans="1:13" s="128" customFormat="1" x14ac:dyDescent="0.2">
      <c r="A167" s="83" t="s">
        <v>3412</v>
      </c>
      <c r="B167" s="83" t="s">
        <v>3413</v>
      </c>
      <c r="C167" s="83" t="s">
        <v>3415</v>
      </c>
      <c r="D167" s="83" t="s">
        <v>3416</v>
      </c>
      <c r="E167" s="83" t="s">
        <v>6059</v>
      </c>
      <c r="F167" s="83" t="s">
        <v>6274</v>
      </c>
      <c r="G167" s="83" t="s">
        <v>68</v>
      </c>
      <c r="H167" s="85">
        <v>51111.9</v>
      </c>
      <c r="I167" s="85">
        <v>46152.5</v>
      </c>
      <c r="J167" s="85">
        <v>4959.4000000000015</v>
      </c>
      <c r="K167" s="86">
        <v>9.7030241489750951E-2</v>
      </c>
      <c r="L167" s="83" t="s">
        <v>6492</v>
      </c>
      <c r="M167" s="128" t="s">
        <v>5920</v>
      </c>
    </row>
    <row r="168" spans="1:13" s="128" customFormat="1" x14ac:dyDescent="0.2">
      <c r="A168" s="83" t="s">
        <v>3412</v>
      </c>
      <c r="B168" s="83" t="s">
        <v>3413</v>
      </c>
      <c r="C168" s="83" t="s">
        <v>3415</v>
      </c>
      <c r="D168" s="83" t="s">
        <v>3416</v>
      </c>
      <c r="E168" s="83" t="s">
        <v>6059</v>
      </c>
      <c r="F168" s="83" t="s">
        <v>6274</v>
      </c>
      <c r="G168" s="83" t="s">
        <v>68</v>
      </c>
      <c r="H168" s="85">
        <v>1499.9</v>
      </c>
      <c r="I168" s="85">
        <v>1415</v>
      </c>
      <c r="J168" s="85">
        <v>84.900000000000091</v>
      </c>
      <c r="K168" s="86">
        <v>5.6603773584905717E-2</v>
      </c>
      <c r="L168" s="83" t="s">
        <v>6493</v>
      </c>
      <c r="M168" s="128" t="s">
        <v>5920</v>
      </c>
    </row>
    <row r="169" spans="1:13" s="128" customFormat="1" x14ac:dyDescent="0.2">
      <c r="A169" s="83" t="s">
        <v>3412</v>
      </c>
      <c r="B169" s="83" t="s">
        <v>3413</v>
      </c>
      <c r="C169" s="83" t="s">
        <v>3415</v>
      </c>
      <c r="D169" s="83" t="s">
        <v>3416</v>
      </c>
      <c r="E169" s="83" t="s">
        <v>6059</v>
      </c>
      <c r="F169" s="83" t="s">
        <v>6274</v>
      </c>
      <c r="G169" s="83" t="s">
        <v>68</v>
      </c>
      <c r="H169" s="85">
        <v>3764.06</v>
      </c>
      <c r="I169" s="85">
        <v>3551</v>
      </c>
      <c r="J169" s="85">
        <v>213.05999999999995</v>
      </c>
      <c r="K169" s="86">
        <v>5.6603773584905648E-2</v>
      </c>
      <c r="L169" s="83" t="s">
        <v>6494</v>
      </c>
      <c r="M169" s="128" t="s">
        <v>5920</v>
      </c>
    </row>
    <row r="170" spans="1:13" s="128" customFormat="1" x14ac:dyDescent="0.2">
      <c r="A170" s="83" t="s">
        <v>3412</v>
      </c>
      <c r="B170" s="83" t="s">
        <v>3413</v>
      </c>
      <c r="C170" s="83" t="s">
        <v>3415</v>
      </c>
      <c r="D170" s="83" t="s">
        <v>3416</v>
      </c>
      <c r="E170" s="83" t="s">
        <v>6059</v>
      </c>
      <c r="F170" s="83" t="s">
        <v>6274</v>
      </c>
      <c r="G170" s="83" t="s">
        <v>68</v>
      </c>
      <c r="H170" s="85">
        <v>2982</v>
      </c>
      <c r="I170" s="85">
        <v>3027.2</v>
      </c>
      <c r="J170" s="85">
        <v>-45.199999999999818</v>
      </c>
      <c r="K170" s="86">
        <v>-1.5157612340710872E-2</v>
      </c>
      <c r="L170" s="83" t="s">
        <v>6495</v>
      </c>
      <c r="M170" s="128" t="s">
        <v>5920</v>
      </c>
    </row>
    <row r="171" spans="1:13" s="128" customFormat="1" x14ac:dyDescent="0.2">
      <c r="A171" s="83" t="s">
        <v>3412</v>
      </c>
      <c r="B171" s="83" t="s">
        <v>3413</v>
      </c>
      <c r="C171" s="83" t="s">
        <v>3415</v>
      </c>
      <c r="D171" s="83" t="s">
        <v>3416</v>
      </c>
      <c r="E171" s="83" t="s">
        <v>6060</v>
      </c>
      <c r="F171" s="83" t="s">
        <v>6275</v>
      </c>
      <c r="G171" s="83" t="s">
        <v>68</v>
      </c>
      <c r="H171" s="85">
        <v>15288.98</v>
      </c>
      <c r="I171" s="85">
        <v>13805.5</v>
      </c>
      <c r="J171" s="85">
        <v>1483.4799999999996</v>
      </c>
      <c r="K171" s="86">
        <v>9.7029363633152746E-2</v>
      </c>
      <c r="L171" s="83" t="s">
        <v>6496</v>
      </c>
      <c r="M171" s="128" t="s">
        <v>5920</v>
      </c>
    </row>
    <row r="172" spans="1:13" s="128" customFormat="1" x14ac:dyDescent="0.2">
      <c r="A172" s="83" t="s">
        <v>3412</v>
      </c>
      <c r="B172" s="83" t="s">
        <v>3413</v>
      </c>
      <c r="C172" s="83" t="s">
        <v>3415</v>
      </c>
      <c r="D172" s="83" t="s">
        <v>3416</v>
      </c>
      <c r="E172" s="83" t="s">
        <v>6060</v>
      </c>
      <c r="F172" s="83" t="s">
        <v>6275</v>
      </c>
      <c r="G172" s="83" t="s">
        <v>68</v>
      </c>
      <c r="H172" s="85">
        <v>2002.34</v>
      </c>
      <c r="I172" s="85">
        <v>1889</v>
      </c>
      <c r="J172" s="85">
        <v>113.33999999999992</v>
      </c>
      <c r="K172" s="86">
        <v>5.660377358490562E-2</v>
      </c>
      <c r="L172" s="83" t="s">
        <v>6497</v>
      </c>
      <c r="M172" s="128" t="s">
        <v>5920</v>
      </c>
    </row>
    <row r="173" spans="1:13" s="128" customFormat="1" x14ac:dyDescent="0.2">
      <c r="A173" s="83" t="s">
        <v>3412</v>
      </c>
      <c r="B173" s="83" t="s">
        <v>3413</v>
      </c>
      <c r="C173" s="83" t="s">
        <v>3415</v>
      </c>
      <c r="D173" s="83" t="s">
        <v>3416</v>
      </c>
      <c r="E173" s="83" t="s">
        <v>6061</v>
      </c>
      <c r="F173" s="83" t="s">
        <v>6276</v>
      </c>
      <c r="G173" s="83" t="s">
        <v>68</v>
      </c>
      <c r="H173" s="85">
        <v>15288.98</v>
      </c>
      <c r="I173" s="85">
        <v>13805.5</v>
      </c>
      <c r="J173" s="85">
        <v>1483.4799999999996</v>
      </c>
      <c r="K173" s="86">
        <v>9.7029363633152746E-2</v>
      </c>
      <c r="L173" s="83" t="s">
        <v>6498</v>
      </c>
      <c r="M173" s="128" t="s">
        <v>5920</v>
      </c>
    </row>
    <row r="174" spans="1:13" s="128" customFormat="1" x14ac:dyDescent="0.2">
      <c r="A174" s="83" t="s">
        <v>3412</v>
      </c>
      <c r="B174" s="83" t="s">
        <v>3413</v>
      </c>
      <c r="C174" s="83" t="s">
        <v>3415</v>
      </c>
      <c r="D174" s="83" t="s">
        <v>3416</v>
      </c>
      <c r="E174" s="83" t="s">
        <v>6061</v>
      </c>
      <c r="F174" s="83" t="s">
        <v>6276</v>
      </c>
      <c r="G174" s="83" t="s">
        <v>68</v>
      </c>
      <c r="H174" s="85">
        <v>2002.34</v>
      </c>
      <c r="I174" s="85">
        <v>1889</v>
      </c>
      <c r="J174" s="85">
        <v>113.33999999999992</v>
      </c>
      <c r="K174" s="86">
        <v>5.660377358490562E-2</v>
      </c>
      <c r="L174" s="83" t="s">
        <v>6499</v>
      </c>
      <c r="M174" s="128" t="s">
        <v>5920</v>
      </c>
    </row>
    <row r="175" spans="1:13" s="128" customFormat="1" x14ac:dyDescent="0.2">
      <c r="A175" s="83" t="s">
        <v>3412</v>
      </c>
      <c r="B175" s="83" t="s">
        <v>3413</v>
      </c>
      <c r="C175" s="83" t="s">
        <v>3415</v>
      </c>
      <c r="D175" s="83" t="s">
        <v>3416</v>
      </c>
      <c r="E175" s="83" t="s">
        <v>6062</v>
      </c>
      <c r="F175" s="83" t="s">
        <v>6277</v>
      </c>
      <c r="G175" s="83" t="s">
        <v>68</v>
      </c>
      <c r="H175" s="85">
        <v>5192</v>
      </c>
      <c r="I175" s="85">
        <v>4720</v>
      </c>
      <c r="J175" s="85">
        <v>472</v>
      </c>
      <c r="K175" s="86">
        <v>9.0909090909090912E-2</v>
      </c>
      <c r="L175" s="83" t="s">
        <v>6500</v>
      </c>
      <c r="M175" s="128" t="s">
        <v>5920</v>
      </c>
    </row>
    <row r="176" spans="1:13" s="128" customFormat="1" x14ac:dyDescent="0.2">
      <c r="A176" s="83" t="s">
        <v>3412</v>
      </c>
      <c r="B176" s="83" t="s">
        <v>3413</v>
      </c>
      <c r="C176" s="83" t="s">
        <v>978</v>
      </c>
      <c r="D176" s="83" t="s">
        <v>3416</v>
      </c>
      <c r="E176" s="83" t="s">
        <v>6063</v>
      </c>
      <c r="F176" s="83" t="s">
        <v>6278</v>
      </c>
      <c r="G176" s="83" t="s">
        <v>68</v>
      </c>
      <c r="H176" s="85">
        <v>13350</v>
      </c>
      <c r="I176" s="85">
        <v>8662.5</v>
      </c>
      <c r="J176" s="85">
        <v>4687.5</v>
      </c>
      <c r="K176" s="86">
        <v>0.351123595505618</v>
      </c>
      <c r="L176" s="83" t="s">
        <v>6501</v>
      </c>
      <c r="M176" s="128" t="s">
        <v>5920</v>
      </c>
    </row>
    <row r="177" spans="1:13" s="128" customFormat="1" x14ac:dyDescent="0.2">
      <c r="A177" s="83" t="s">
        <v>3412</v>
      </c>
      <c r="B177" s="83" t="s">
        <v>3413</v>
      </c>
      <c r="C177" s="83" t="s">
        <v>978</v>
      </c>
      <c r="D177" s="83" t="s">
        <v>3416</v>
      </c>
      <c r="E177" s="83" t="s">
        <v>6064</v>
      </c>
      <c r="F177" s="83" t="s">
        <v>6278</v>
      </c>
      <c r="G177" s="83" t="s">
        <v>68</v>
      </c>
      <c r="H177" s="85">
        <v>0</v>
      </c>
      <c r="I177" s="85">
        <v>307.85000000000002</v>
      </c>
      <c r="J177" s="85">
        <v>-307.85000000000002</v>
      </c>
      <c r="K177" s="86" t="e">
        <v>#DIV/0!</v>
      </c>
      <c r="L177" s="83" t="s">
        <v>6501</v>
      </c>
      <c r="M177" s="128" t="s">
        <v>5920</v>
      </c>
    </row>
    <row r="178" spans="1:13" s="128" customFormat="1" x14ac:dyDescent="0.2">
      <c r="A178" s="83" t="s">
        <v>3412</v>
      </c>
      <c r="B178" s="83" t="s">
        <v>3413</v>
      </c>
      <c r="C178" s="83" t="s">
        <v>978</v>
      </c>
      <c r="D178" s="83" t="s">
        <v>3416</v>
      </c>
      <c r="E178" s="83" t="s">
        <v>6065</v>
      </c>
      <c r="F178" s="83" t="s">
        <v>6279</v>
      </c>
      <c r="G178" s="83" t="s">
        <v>68</v>
      </c>
      <c r="H178" s="85">
        <v>2661.85</v>
      </c>
      <c r="I178" s="85">
        <v>2464.6799999999998</v>
      </c>
      <c r="J178" s="85">
        <v>197.17000000000007</v>
      </c>
      <c r="K178" s="86">
        <v>7.4072543531754256E-2</v>
      </c>
      <c r="L178" s="83" t="s">
        <v>6502</v>
      </c>
      <c r="M178" s="128" t="s">
        <v>5920</v>
      </c>
    </row>
    <row r="179" spans="1:13" s="128" customFormat="1" x14ac:dyDescent="0.2">
      <c r="A179" s="83" t="s">
        <v>3412</v>
      </c>
      <c r="B179" s="83" t="s">
        <v>3413</v>
      </c>
      <c r="C179" s="83" t="s">
        <v>1836</v>
      </c>
      <c r="D179" s="83" t="s">
        <v>3416</v>
      </c>
      <c r="E179" s="83" t="s">
        <v>6066</v>
      </c>
      <c r="F179" s="83" t="s">
        <v>6280</v>
      </c>
      <c r="G179" s="83" t="s">
        <v>68</v>
      </c>
      <c r="H179" s="85">
        <v>701.76</v>
      </c>
      <c r="I179" s="85">
        <v>662.04</v>
      </c>
      <c r="J179" s="85">
        <v>39.720000000000027</v>
      </c>
      <c r="K179" s="86">
        <v>5.6600547195622478E-2</v>
      </c>
      <c r="L179" s="83" t="s">
        <v>6503</v>
      </c>
      <c r="M179" s="128" t="s">
        <v>5920</v>
      </c>
    </row>
    <row r="180" spans="1:13" s="128" customFormat="1" x14ac:dyDescent="0.2">
      <c r="A180" s="83" t="s">
        <v>3412</v>
      </c>
      <c r="B180" s="83" t="s">
        <v>3413</v>
      </c>
      <c r="C180" s="83" t="s">
        <v>1836</v>
      </c>
      <c r="D180" s="83" t="s">
        <v>3416</v>
      </c>
      <c r="E180" s="83" t="s">
        <v>6067</v>
      </c>
      <c r="F180" s="83" t="s">
        <v>6281</v>
      </c>
      <c r="G180" s="83" t="s">
        <v>68</v>
      </c>
      <c r="H180" s="85">
        <v>8586</v>
      </c>
      <c r="I180" s="85">
        <v>7950</v>
      </c>
      <c r="J180" s="85">
        <v>636</v>
      </c>
      <c r="K180" s="86">
        <v>7.407407407407407E-2</v>
      </c>
      <c r="L180" s="83" t="s">
        <v>6504</v>
      </c>
      <c r="M180" s="128" t="s">
        <v>5920</v>
      </c>
    </row>
    <row r="181" spans="1:13" s="128" customFormat="1" x14ac:dyDescent="0.2">
      <c r="A181" s="83" t="s">
        <v>3412</v>
      </c>
      <c r="B181" s="83" t="s">
        <v>3413</v>
      </c>
      <c r="C181" s="83" t="s">
        <v>3464</v>
      </c>
      <c r="D181" s="83" t="s">
        <v>3416</v>
      </c>
      <c r="E181" s="83" t="s">
        <v>6068</v>
      </c>
      <c r="F181" s="83" t="s">
        <v>6282</v>
      </c>
      <c r="G181" s="83" t="s">
        <v>68</v>
      </c>
      <c r="H181" s="85">
        <v>4457.38</v>
      </c>
      <c r="I181" s="85">
        <v>4127.18</v>
      </c>
      <c r="J181" s="85">
        <v>330.19999999999982</v>
      </c>
      <c r="K181" s="86">
        <v>7.407939192978831E-2</v>
      </c>
      <c r="L181" s="83" t="s">
        <v>6505</v>
      </c>
      <c r="M181" s="128" t="s">
        <v>5920</v>
      </c>
    </row>
    <row r="182" spans="1:13" s="128" customFormat="1" x14ac:dyDescent="0.2">
      <c r="A182" s="83" t="s">
        <v>3412</v>
      </c>
      <c r="B182" s="83" t="s">
        <v>3413</v>
      </c>
      <c r="C182" s="83" t="s">
        <v>3555</v>
      </c>
      <c r="D182" s="83" t="s">
        <v>3416</v>
      </c>
      <c r="E182" s="83" t="s">
        <v>6069</v>
      </c>
      <c r="F182" s="83" t="s">
        <v>6283</v>
      </c>
      <c r="G182" s="83" t="s">
        <v>68</v>
      </c>
      <c r="H182" s="85">
        <v>1830</v>
      </c>
      <c r="I182" s="85">
        <v>1740</v>
      </c>
      <c r="J182" s="85">
        <v>90</v>
      </c>
      <c r="K182" s="86">
        <v>4.9180327868852458E-2</v>
      </c>
      <c r="L182" s="83" t="s">
        <v>6506</v>
      </c>
      <c r="M182" s="128" t="s">
        <v>5920</v>
      </c>
    </row>
    <row r="183" spans="1:13" s="128" customFormat="1" x14ac:dyDescent="0.2">
      <c r="A183" s="83" t="s">
        <v>3412</v>
      </c>
      <c r="B183" s="83" t="s">
        <v>3413</v>
      </c>
      <c r="C183" s="83" t="s">
        <v>3555</v>
      </c>
      <c r="D183" s="83" t="s">
        <v>3416</v>
      </c>
      <c r="E183" s="83" t="s">
        <v>6070</v>
      </c>
      <c r="F183" s="83" t="s">
        <v>6284</v>
      </c>
      <c r="G183" s="83" t="s">
        <v>68</v>
      </c>
      <c r="H183" s="85">
        <v>2281.7600000000002</v>
      </c>
      <c r="I183" s="85">
        <v>2112.7399999999998</v>
      </c>
      <c r="J183" s="85">
        <v>169.02000000000044</v>
      </c>
      <c r="K183" s="86">
        <v>7.4074398709768077E-2</v>
      </c>
      <c r="L183" s="83" t="s">
        <v>6507</v>
      </c>
      <c r="M183" s="128" t="s">
        <v>5920</v>
      </c>
    </row>
    <row r="184" spans="1:13" s="128" customFormat="1" x14ac:dyDescent="0.2">
      <c r="A184" s="83" t="s">
        <v>3412</v>
      </c>
      <c r="B184" s="83" t="s">
        <v>3413</v>
      </c>
      <c r="C184" s="83" t="s">
        <v>3415</v>
      </c>
      <c r="D184" s="83" t="s">
        <v>3416</v>
      </c>
      <c r="E184" s="83" t="s">
        <v>6071</v>
      </c>
      <c r="F184" s="83" t="s">
        <v>6285</v>
      </c>
      <c r="G184" s="83" t="s">
        <v>68</v>
      </c>
      <c r="H184" s="85">
        <v>3590</v>
      </c>
      <c r="I184" s="85">
        <v>3205.35</v>
      </c>
      <c r="J184" s="85">
        <v>384.65000000000009</v>
      </c>
      <c r="K184" s="86">
        <v>0.10714484679665741</v>
      </c>
      <c r="L184" s="83" t="s">
        <v>6508</v>
      </c>
      <c r="M184" s="128" t="s">
        <v>5920</v>
      </c>
    </row>
    <row r="185" spans="1:13" s="128" customFormat="1" x14ac:dyDescent="0.2">
      <c r="A185" s="83" t="s">
        <v>3412</v>
      </c>
      <c r="B185" s="83" t="s">
        <v>3413</v>
      </c>
      <c r="C185" s="83" t="s">
        <v>3415</v>
      </c>
      <c r="D185" s="83" t="s">
        <v>3416</v>
      </c>
      <c r="E185" s="83" t="s">
        <v>6071</v>
      </c>
      <c r="F185" s="83" t="s">
        <v>6285</v>
      </c>
      <c r="G185" s="83" t="s">
        <v>68</v>
      </c>
      <c r="H185" s="85">
        <v>8.4600000000000009</v>
      </c>
      <c r="I185" s="85">
        <v>7.56</v>
      </c>
      <c r="J185" s="85">
        <v>0.90000000000000124</v>
      </c>
      <c r="K185" s="86">
        <v>0.10638297872340439</v>
      </c>
      <c r="L185" s="83" t="s">
        <v>6509</v>
      </c>
      <c r="M185" s="128" t="s">
        <v>5920</v>
      </c>
    </row>
    <row r="186" spans="1:13" s="128" customFormat="1" x14ac:dyDescent="0.2">
      <c r="A186" s="83" t="s">
        <v>3412</v>
      </c>
      <c r="B186" s="83" t="s">
        <v>3413</v>
      </c>
      <c r="C186" s="83" t="s">
        <v>3415</v>
      </c>
      <c r="D186" s="83" t="s">
        <v>3416</v>
      </c>
      <c r="E186" s="83" t="s">
        <v>6071</v>
      </c>
      <c r="F186" s="83" t="s">
        <v>6285</v>
      </c>
      <c r="G186" s="83" t="s">
        <v>68</v>
      </c>
      <c r="H186" s="85">
        <v>204</v>
      </c>
      <c r="I186" s="85">
        <v>182</v>
      </c>
      <c r="J186" s="85">
        <v>22</v>
      </c>
      <c r="K186" s="86">
        <v>0.10784313725490197</v>
      </c>
      <c r="L186" s="83" t="s">
        <v>6509</v>
      </c>
      <c r="M186" s="128" t="s">
        <v>5920</v>
      </c>
    </row>
    <row r="187" spans="1:13" s="128" customFormat="1" x14ac:dyDescent="0.2">
      <c r="A187" s="83" t="s">
        <v>3571</v>
      </c>
      <c r="B187" s="83" t="s">
        <v>3572</v>
      </c>
      <c r="C187" s="83" t="s">
        <v>5433</v>
      </c>
      <c r="D187" s="83" t="s">
        <v>3574</v>
      </c>
      <c r="E187" s="83" t="s">
        <v>6072</v>
      </c>
      <c r="F187" s="83" t="s">
        <v>6286</v>
      </c>
      <c r="G187" s="83" t="s">
        <v>68</v>
      </c>
      <c r="H187" s="85">
        <v>2475</v>
      </c>
      <c r="I187" s="85">
        <v>2250</v>
      </c>
      <c r="J187" s="85">
        <v>225</v>
      </c>
      <c r="K187" s="86">
        <v>9.0909090909090912E-2</v>
      </c>
      <c r="L187" s="83" t="s">
        <v>6510</v>
      </c>
      <c r="M187" s="128" t="s">
        <v>5920</v>
      </c>
    </row>
    <row r="188" spans="1:13" s="128" customFormat="1" x14ac:dyDescent="0.2">
      <c r="A188" s="83" t="s">
        <v>3571</v>
      </c>
      <c r="B188" s="83" t="s">
        <v>3572</v>
      </c>
      <c r="C188" s="83" t="s">
        <v>5947</v>
      </c>
      <c r="D188" s="83" t="s">
        <v>3574</v>
      </c>
      <c r="E188" s="83" t="s">
        <v>6073</v>
      </c>
      <c r="F188" s="83" t="s">
        <v>6287</v>
      </c>
      <c r="G188" s="83" t="s">
        <v>68</v>
      </c>
      <c r="H188" s="85">
        <v>1543.68</v>
      </c>
      <c r="I188" s="85">
        <v>1372.14</v>
      </c>
      <c r="J188" s="85">
        <v>171.53999999999996</v>
      </c>
      <c r="K188" s="86">
        <v>0.11112406716417908</v>
      </c>
      <c r="L188" s="83" t="s">
        <v>6511</v>
      </c>
      <c r="M188" s="128" t="s">
        <v>5920</v>
      </c>
    </row>
    <row r="189" spans="1:13" s="128" customFormat="1" x14ac:dyDescent="0.2">
      <c r="A189" s="83" t="s">
        <v>3571</v>
      </c>
      <c r="B189" s="83" t="s">
        <v>3572</v>
      </c>
      <c r="C189" s="83" t="s">
        <v>3589</v>
      </c>
      <c r="D189" s="83" t="s">
        <v>3574</v>
      </c>
      <c r="E189" s="83" t="s">
        <v>6074</v>
      </c>
      <c r="F189" s="83" t="s">
        <v>6288</v>
      </c>
      <c r="G189" s="83" t="s">
        <v>68</v>
      </c>
      <c r="H189" s="85">
        <v>3249.5</v>
      </c>
      <c r="I189" s="85">
        <v>2278</v>
      </c>
      <c r="J189" s="85">
        <v>971.5</v>
      </c>
      <c r="K189" s="86">
        <v>0.29896907216494845</v>
      </c>
      <c r="L189" s="83" t="s">
        <v>6512</v>
      </c>
      <c r="M189" s="128" t="s">
        <v>5920</v>
      </c>
    </row>
    <row r="190" spans="1:13" s="128" customFormat="1" x14ac:dyDescent="0.2">
      <c r="A190" s="83" t="s">
        <v>3571</v>
      </c>
      <c r="B190" s="83" t="s">
        <v>3572</v>
      </c>
      <c r="C190" s="83" t="s">
        <v>5433</v>
      </c>
      <c r="D190" s="83" t="s">
        <v>3574</v>
      </c>
      <c r="E190" s="83" t="s">
        <v>6075</v>
      </c>
      <c r="F190" s="83" t="s">
        <v>6289</v>
      </c>
      <c r="G190" s="83" t="s">
        <v>68</v>
      </c>
      <c r="H190" s="85">
        <v>1904</v>
      </c>
      <c r="I190" s="85">
        <v>1700</v>
      </c>
      <c r="J190" s="85">
        <v>204</v>
      </c>
      <c r="K190" s="86">
        <v>0.10714285714285714</v>
      </c>
      <c r="L190" s="83" t="s">
        <v>6513</v>
      </c>
      <c r="M190" s="128" t="s">
        <v>5920</v>
      </c>
    </row>
    <row r="191" spans="1:13" s="128" customFormat="1" x14ac:dyDescent="0.2">
      <c r="A191" s="83" t="s">
        <v>3571</v>
      </c>
      <c r="B191" s="83" t="s">
        <v>3572</v>
      </c>
      <c r="C191" s="83" t="s">
        <v>5433</v>
      </c>
      <c r="D191" s="83" t="s">
        <v>3574</v>
      </c>
      <c r="E191" s="83" t="s">
        <v>6075</v>
      </c>
      <c r="F191" s="83" t="s">
        <v>6289</v>
      </c>
      <c r="G191" s="83" t="s">
        <v>68</v>
      </c>
      <c r="H191" s="85">
        <v>28000</v>
      </c>
      <c r="I191" s="85">
        <v>25000</v>
      </c>
      <c r="J191" s="85">
        <v>3000</v>
      </c>
      <c r="K191" s="86">
        <v>0.10714285714285714</v>
      </c>
      <c r="L191" s="83" t="s">
        <v>6513</v>
      </c>
      <c r="M191" s="128" t="s">
        <v>5920</v>
      </c>
    </row>
    <row r="192" spans="1:13" s="128" customFormat="1" x14ac:dyDescent="0.2">
      <c r="A192" s="83" t="s">
        <v>3571</v>
      </c>
      <c r="B192" s="83" t="s">
        <v>3572</v>
      </c>
      <c r="C192" s="83" t="s">
        <v>3626</v>
      </c>
      <c r="D192" s="83" t="s">
        <v>3574</v>
      </c>
      <c r="E192" s="83" t="s">
        <v>6076</v>
      </c>
      <c r="F192" s="83" t="s">
        <v>6290</v>
      </c>
      <c r="G192" s="83" t="s">
        <v>68</v>
      </c>
      <c r="H192" s="85">
        <v>16494.5</v>
      </c>
      <c r="I192" s="85">
        <v>5098.3</v>
      </c>
      <c r="J192" s="85">
        <v>11396.2</v>
      </c>
      <c r="K192" s="86">
        <v>0.69090909090909092</v>
      </c>
      <c r="L192" s="83" t="s">
        <v>6514</v>
      </c>
      <c r="M192" s="128" t="s">
        <v>5920</v>
      </c>
    </row>
    <row r="193" spans="1:13" s="128" customFormat="1" x14ac:dyDescent="0.2">
      <c r="A193" s="83" t="s">
        <v>3571</v>
      </c>
      <c r="B193" s="83" t="s">
        <v>3572</v>
      </c>
      <c r="C193" s="83" t="s">
        <v>4552</v>
      </c>
      <c r="D193" s="83" t="s">
        <v>3574</v>
      </c>
      <c r="E193" s="83" t="s">
        <v>6077</v>
      </c>
      <c r="F193" s="83" t="s">
        <v>6291</v>
      </c>
      <c r="G193" s="83" t="s">
        <v>68</v>
      </c>
      <c r="H193" s="85">
        <v>12729.76</v>
      </c>
      <c r="I193" s="85">
        <v>11921.4</v>
      </c>
      <c r="J193" s="85">
        <v>808.36000000000058</v>
      </c>
      <c r="K193" s="86">
        <v>6.3501589974987796E-2</v>
      </c>
      <c r="L193" s="83" t="s">
        <v>6515</v>
      </c>
      <c r="M193" s="128" t="s">
        <v>5920</v>
      </c>
    </row>
    <row r="194" spans="1:13" s="128" customFormat="1" x14ac:dyDescent="0.2">
      <c r="A194" s="83" t="s">
        <v>3571</v>
      </c>
      <c r="B194" s="83" t="s">
        <v>3572</v>
      </c>
      <c r="C194" s="83" t="s">
        <v>4552</v>
      </c>
      <c r="D194" s="83" t="s">
        <v>3574</v>
      </c>
      <c r="E194" s="83" t="s">
        <v>6078</v>
      </c>
      <c r="F194" s="83" t="s">
        <v>6292</v>
      </c>
      <c r="G194" s="83" t="s">
        <v>68</v>
      </c>
      <c r="H194" s="85">
        <v>484</v>
      </c>
      <c r="I194" s="85">
        <v>440</v>
      </c>
      <c r="J194" s="85">
        <v>44</v>
      </c>
      <c r="K194" s="86">
        <v>9.0909090909090912E-2</v>
      </c>
      <c r="L194" s="83" t="s">
        <v>6516</v>
      </c>
      <c r="M194" s="128" t="s">
        <v>5920</v>
      </c>
    </row>
    <row r="195" spans="1:13" s="128" customFormat="1" x14ac:dyDescent="0.2">
      <c r="A195" s="83" t="s">
        <v>3571</v>
      </c>
      <c r="B195" s="83" t="s">
        <v>3572</v>
      </c>
      <c r="C195" s="83" t="s">
        <v>4552</v>
      </c>
      <c r="D195" s="83" t="s">
        <v>3574</v>
      </c>
      <c r="E195" s="83" t="s">
        <v>6078</v>
      </c>
      <c r="F195" s="83" t="s">
        <v>6292</v>
      </c>
      <c r="G195" s="83" t="s">
        <v>68</v>
      </c>
      <c r="H195" s="85">
        <v>26608.87</v>
      </c>
      <c r="I195" s="85">
        <v>24275</v>
      </c>
      <c r="J195" s="85">
        <v>2333.869999999999</v>
      </c>
      <c r="K195" s="86">
        <v>8.7710225950970444E-2</v>
      </c>
      <c r="L195" s="83" t="s">
        <v>6516</v>
      </c>
      <c r="M195" s="128" t="s">
        <v>5920</v>
      </c>
    </row>
    <row r="196" spans="1:13" s="128" customFormat="1" x14ac:dyDescent="0.2">
      <c r="A196" s="83" t="s">
        <v>3571</v>
      </c>
      <c r="B196" s="83" t="s">
        <v>3572</v>
      </c>
      <c r="C196" s="83" t="s">
        <v>3635</v>
      </c>
      <c r="D196" s="83" t="s">
        <v>3574</v>
      </c>
      <c r="E196" s="83" t="s">
        <v>6079</v>
      </c>
      <c r="F196" s="83" t="s">
        <v>6293</v>
      </c>
      <c r="G196" s="83" t="s">
        <v>68</v>
      </c>
      <c r="H196" s="85">
        <v>91477.61</v>
      </c>
      <c r="I196" s="85">
        <v>59933.599999999999</v>
      </c>
      <c r="J196" s="85">
        <v>31544.010000000002</v>
      </c>
      <c r="K196" s="86">
        <v>0.34482765782796471</v>
      </c>
      <c r="L196" s="83" t="s">
        <v>6517</v>
      </c>
      <c r="M196" s="128" t="s">
        <v>5920</v>
      </c>
    </row>
    <row r="197" spans="1:13" s="128" customFormat="1" x14ac:dyDescent="0.2">
      <c r="A197" s="83" t="s">
        <v>3571</v>
      </c>
      <c r="B197" s="83" t="s">
        <v>3572</v>
      </c>
      <c r="C197" s="83" t="s">
        <v>3635</v>
      </c>
      <c r="D197" s="83" t="s">
        <v>3574</v>
      </c>
      <c r="E197" s="83" t="s">
        <v>6080</v>
      </c>
      <c r="F197" s="83" t="s">
        <v>6294</v>
      </c>
      <c r="G197" s="83" t="s">
        <v>68</v>
      </c>
      <c r="H197" s="85">
        <v>101361.02</v>
      </c>
      <c r="I197" s="85">
        <v>97462.5</v>
      </c>
      <c r="J197" s="85">
        <v>3898.5200000000041</v>
      </c>
      <c r="K197" s="86">
        <v>3.8461728187028935E-2</v>
      </c>
      <c r="L197" s="83" t="s">
        <v>6518</v>
      </c>
      <c r="M197" s="128" t="s">
        <v>5920</v>
      </c>
    </row>
    <row r="198" spans="1:13" s="128" customFormat="1" x14ac:dyDescent="0.2">
      <c r="A198" s="83" t="s">
        <v>3571</v>
      </c>
      <c r="B198" s="83" t="s">
        <v>3572</v>
      </c>
      <c r="C198" s="83" t="s">
        <v>3635</v>
      </c>
      <c r="D198" s="83" t="s">
        <v>3574</v>
      </c>
      <c r="E198" s="83" t="s">
        <v>6080</v>
      </c>
      <c r="F198" s="83" t="s">
        <v>6294</v>
      </c>
      <c r="G198" s="83" t="s">
        <v>68</v>
      </c>
      <c r="H198" s="85">
        <v>0</v>
      </c>
      <c r="I198" s="85">
        <v>0</v>
      </c>
      <c r="J198" s="85">
        <v>0</v>
      </c>
      <c r="K198" s="86" t="e">
        <v>#DIV/0!</v>
      </c>
      <c r="L198" s="83" t="s">
        <v>6518</v>
      </c>
      <c r="M198" s="128" t="s">
        <v>5920</v>
      </c>
    </row>
    <row r="199" spans="1:13" s="128" customFormat="1" x14ac:dyDescent="0.2">
      <c r="A199" s="83" t="s">
        <v>3571</v>
      </c>
      <c r="B199" s="83" t="s">
        <v>3572</v>
      </c>
      <c r="C199" s="83" t="s">
        <v>3635</v>
      </c>
      <c r="D199" s="83" t="s">
        <v>3574</v>
      </c>
      <c r="E199" s="83" t="s">
        <v>6081</v>
      </c>
      <c r="F199" s="83" t="s">
        <v>6295</v>
      </c>
      <c r="G199" s="83" t="s">
        <v>68</v>
      </c>
      <c r="H199" s="85">
        <v>150357.01999999999</v>
      </c>
      <c r="I199" s="85">
        <v>135192</v>
      </c>
      <c r="J199" s="85">
        <v>15165.01999999999</v>
      </c>
      <c r="K199" s="86">
        <v>0.10086007291179348</v>
      </c>
      <c r="L199" s="83" t="s">
        <v>6519</v>
      </c>
      <c r="M199" s="128" t="s">
        <v>5920</v>
      </c>
    </row>
    <row r="200" spans="1:13" s="128" customFormat="1" x14ac:dyDescent="0.2">
      <c r="A200" s="83" t="s">
        <v>3571</v>
      </c>
      <c r="B200" s="83" t="s">
        <v>3572</v>
      </c>
      <c r="C200" s="83" t="s">
        <v>3635</v>
      </c>
      <c r="D200" s="83" t="s">
        <v>3574</v>
      </c>
      <c r="E200" s="83" t="s">
        <v>6081</v>
      </c>
      <c r="F200" s="83" t="s">
        <v>6295</v>
      </c>
      <c r="G200" s="83" t="s">
        <v>68</v>
      </c>
      <c r="H200" s="85">
        <v>0</v>
      </c>
      <c r="I200" s="85">
        <v>0</v>
      </c>
      <c r="J200" s="85">
        <v>0</v>
      </c>
      <c r="K200" s="86" t="e">
        <v>#DIV/0!</v>
      </c>
      <c r="L200" s="83" t="s">
        <v>6519</v>
      </c>
      <c r="M200" s="128" t="s">
        <v>5920</v>
      </c>
    </row>
    <row r="201" spans="1:13" s="128" customFormat="1" x14ac:dyDescent="0.2">
      <c r="A201" s="83" t="s">
        <v>3571</v>
      </c>
      <c r="B201" s="83" t="s">
        <v>3572</v>
      </c>
      <c r="C201" s="83" t="s">
        <v>384</v>
      </c>
      <c r="D201" s="83" t="s">
        <v>3574</v>
      </c>
      <c r="E201" s="83" t="s">
        <v>6082</v>
      </c>
      <c r="F201" s="83" t="s">
        <v>6296</v>
      </c>
      <c r="G201" s="83" t="s">
        <v>68</v>
      </c>
      <c r="H201" s="85">
        <v>0</v>
      </c>
      <c r="I201" s="85">
        <v>0</v>
      </c>
      <c r="J201" s="85">
        <v>0</v>
      </c>
      <c r="K201" s="86" t="e">
        <v>#DIV/0!</v>
      </c>
      <c r="L201" s="83" t="s">
        <v>6520</v>
      </c>
      <c r="M201" s="128" t="s">
        <v>5920</v>
      </c>
    </row>
    <row r="202" spans="1:13" s="128" customFormat="1" x14ac:dyDescent="0.2">
      <c r="A202" s="83" t="s">
        <v>3571</v>
      </c>
      <c r="B202" s="83" t="s">
        <v>3572</v>
      </c>
      <c r="C202" s="83" t="s">
        <v>384</v>
      </c>
      <c r="D202" s="83" t="s">
        <v>3574</v>
      </c>
      <c r="E202" s="83" t="s">
        <v>6082</v>
      </c>
      <c r="F202" s="83" t="s">
        <v>6296</v>
      </c>
      <c r="G202" s="83" t="s">
        <v>68</v>
      </c>
      <c r="H202" s="85">
        <v>64471.29</v>
      </c>
      <c r="I202" s="85">
        <v>56553.78</v>
      </c>
      <c r="J202" s="85">
        <v>7917.510000000002</v>
      </c>
      <c r="K202" s="86">
        <v>0.12280675630966903</v>
      </c>
      <c r="L202" s="83" t="s">
        <v>6520</v>
      </c>
      <c r="M202" s="128" t="s">
        <v>5920</v>
      </c>
    </row>
    <row r="203" spans="1:13" s="128" customFormat="1" x14ac:dyDescent="0.2">
      <c r="A203" s="83" t="s">
        <v>3571</v>
      </c>
      <c r="B203" s="83" t="s">
        <v>3572</v>
      </c>
      <c r="C203" s="83" t="s">
        <v>5948</v>
      </c>
      <c r="D203" s="83" t="s">
        <v>3574</v>
      </c>
      <c r="E203" s="83" t="s">
        <v>6083</v>
      </c>
      <c r="F203" s="83" t="s">
        <v>6297</v>
      </c>
      <c r="G203" s="83" t="s">
        <v>68</v>
      </c>
      <c r="H203" s="85">
        <v>7022.6</v>
      </c>
      <c r="I203" s="85">
        <v>6688.2</v>
      </c>
      <c r="J203" s="85">
        <v>334.40000000000055</v>
      </c>
      <c r="K203" s="86">
        <v>4.7617691453307964E-2</v>
      </c>
      <c r="L203" s="83" t="s">
        <v>6521</v>
      </c>
      <c r="M203" s="128" t="s">
        <v>5920</v>
      </c>
    </row>
    <row r="204" spans="1:13" s="128" customFormat="1" x14ac:dyDescent="0.2">
      <c r="A204" s="83" t="s">
        <v>3571</v>
      </c>
      <c r="B204" s="83" t="s">
        <v>3660</v>
      </c>
      <c r="C204" s="83" t="s">
        <v>5949</v>
      </c>
      <c r="D204" s="83" t="s">
        <v>3663</v>
      </c>
      <c r="E204" s="83" t="s">
        <v>6084</v>
      </c>
      <c r="F204" s="83" t="s">
        <v>6298</v>
      </c>
      <c r="G204" s="83" t="s">
        <v>59</v>
      </c>
      <c r="H204" s="85">
        <v>12395</v>
      </c>
      <c r="I204" s="85">
        <v>10356.200000000001</v>
      </c>
      <c r="J204" s="85">
        <v>2038.7999999999993</v>
      </c>
      <c r="K204" s="86">
        <v>0.16448567970956024</v>
      </c>
      <c r="L204" s="83" t="s">
        <v>55</v>
      </c>
      <c r="M204" s="128" t="s">
        <v>5920</v>
      </c>
    </row>
    <row r="205" spans="1:13" s="128" customFormat="1" x14ac:dyDescent="0.2">
      <c r="A205" s="83" t="s">
        <v>3571</v>
      </c>
      <c r="B205" s="83" t="s">
        <v>3660</v>
      </c>
      <c r="C205" s="83" t="s">
        <v>5949</v>
      </c>
      <c r="D205" s="83" t="s">
        <v>3663</v>
      </c>
      <c r="E205" s="83" t="s">
        <v>6084</v>
      </c>
      <c r="F205" s="83" t="s">
        <v>6298</v>
      </c>
      <c r="G205" s="83" t="s">
        <v>59</v>
      </c>
      <c r="H205" s="85">
        <v>125969.75</v>
      </c>
      <c r="I205" s="85">
        <v>111873.38</v>
      </c>
      <c r="J205" s="85">
        <v>14096.369999999995</v>
      </c>
      <c r="K205" s="86">
        <v>0.1119028179384336</v>
      </c>
      <c r="L205" s="83" t="s">
        <v>6522</v>
      </c>
      <c r="M205" s="128" t="s">
        <v>5920</v>
      </c>
    </row>
    <row r="206" spans="1:13" s="128" customFormat="1" x14ac:dyDescent="0.2">
      <c r="A206" s="83" t="s">
        <v>3571</v>
      </c>
      <c r="B206" s="83" t="s">
        <v>3660</v>
      </c>
      <c r="C206" s="83" t="s">
        <v>3671</v>
      </c>
      <c r="D206" s="83" t="s">
        <v>3663</v>
      </c>
      <c r="E206" s="83" t="s">
        <v>6085</v>
      </c>
      <c r="F206" s="83" t="s">
        <v>3673</v>
      </c>
      <c r="G206" s="83" t="s">
        <v>68</v>
      </c>
      <c r="H206" s="85">
        <v>-1565.14</v>
      </c>
      <c r="I206" s="85">
        <v>0</v>
      </c>
      <c r="J206" s="85">
        <v>-1565.14</v>
      </c>
      <c r="K206" s="86">
        <v>1</v>
      </c>
      <c r="L206" s="83" t="s">
        <v>55</v>
      </c>
      <c r="M206" s="128" t="s">
        <v>5920</v>
      </c>
    </row>
    <row r="207" spans="1:13" s="128" customFormat="1" x14ac:dyDescent="0.2">
      <c r="A207" s="83" t="s">
        <v>3571</v>
      </c>
      <c r="B207" s="83" t="s">
        <v>3660</v>
      </c>
      <c r="C207" s="83" t="s">
        <v>3671</v>
      </c>
      <c r="D207" s="83" t="s">
        <v>3663</v>
      </c>
      <c r="E207" s="83" t="s">
        <v>6086</v>
      </c>
      <c r="F207" s="83" t="s">
        <v>3673</v>
      </c>
      <c r="G207" s="83" t="s">
        <v>59</v>
      </c>
      <c r="H207" s="85">
        <v>0</v>
      </c>
      <c r="I207" s="85">
        <v>0</v>
      </c>
      <c r="J207" s="85">
        <v>0</v>
      </c>
      <c r="K207" s="86" t="e">
        <v>#DIV/0!</v>
      </c>
      <c r="L207" s="83" t="s">
        <v>55</v>
      </c>
      <c r="M207" s="128" t="s">
        <v>5920</v>
      </c>
    </row>
    <row r="208" spans="1:13" s="128" customFormat="1" x14ac:dyDescent="0.2">
      <c r="A208" s="83" t="s">
        <v>3571</v>
      </c>
      <c r="B208" s="83" t="s">
        <v>3660</v>
      </c>
      <c r="C208" s="83" t="s">
        <v>4575</v>
      </c>
      <c r="D208" s="83" t="s">
        <v>3663</v>
      </c>
      <c r="E208" s="83" t="s">
        <v>6086</v>
      </c>
      <c r="F208" s="83" t="s">
        <v>3673</v>
      </c>
      <c r="G208" s="83" t="s">
        <v>59</v>
      </c>
      <c r="H208" s="85">
        <v>10868</v>
      </c>
      <c r="I208" s="85">
        <v>7420</v>
      </c>
      <c r="J208" s="85">
        <v>3448</v>
      </c>
      <c r="K208" s="86">
        <v>0.31726168568273833</v>
      </c>
      <c r="L208" s="83" t="s">
        <v>55</v>
      </c>
      <c r="M208" s="128" t="s">
        <v>5920</v>
      </c>
    </row>
    <row r="209" spans="1:13" s="128" customFormat="1" x14ac:dyDescent="0.2">
      <c r="A209" s="83" t="s">
        <v>3571</v>
      </c>
      <c r="B209" s="83" t="s">
        <v>3660</v>
      </c>
      <c r="C209" s="83" t="s">
        <v>4575</v>
      </c>
      <c r="D209" s="83" t="s">
        <v>3663</v>
      </c>
      <c r="E209" s="83" t="s">
        <v>6086</v>
      </c>
      <c r="F209" s="83" t="s">
        <v>3673</v>
      </c>
      <c r="G209" s="83" t="s">
        <v>59</v>
      </c>
      <c r="H209" s="85">
        <v>17355.8</v>
      </c>
      <c r="I209" s="85">
        <v>13205.5</v>
      </c>
      <c r="J209" s="85">
        <v>4150.2999999999993</v>
      </c>
      <c r="K209" s="86">
        <v>0.23913043478260868</v>
      </c>
      <c r="L209" s="83" t="s">
        <v>6523</v>
      </c>
      <c r="M209" s="128" t="s">
        <v>5920</v>
      </c>
    </row>
    <row r="210" spans="1:13" s="128" customFormat="1" x14ac:dyDescent="0.2">
      <c r="A210" s="83" t="s">
        <v>3571</v>
      </c>
      <c r="B210" s="83" t="s">
        <v>3660</v>
      </c>
      <c r="C210" s="83" t="s">
        <v>3671</v>
      </c>
      <c r="D210" s="83" t="s">
        <v>3663</v>
      </c>
      <c r="E210" s="83" t="s">
        <v>6087</v>
      </c>
      <c r="F210" s="83" t="s">
        <v>3673</v>
      </c>
      <c r="G210" s="83" t="s">
        <v>68</v>
      </c>
      <c r="H210" s="85">
        <v>1078.1600000000001</v>
      </c>
      <c r="I210" s="85">
        <v>0</v>
      </c>
      <c r="J210" s="85">
        <v>1078.1600000000001</v>
      </c>
      <c r="K210" s="86">
        <v>1</v>
      </c>
      <c r="L210" s="83" t="s">
        <v>55</v>
      </c>
      <c r="M210" s="128" t="s">
        <v>5920</v>
      </c>
    </row>
    <row r="211" spans="1:13" s="128" customFormat="1" x14ac:dyDescent="0.2">
      <c r="A211" s="83" t="s">
        <v>3571</v>
      </c>
      <c r="B211" s="83" t="s">
        <v>3660</v>
      </c>
      <c r="C211" s="83" t="s">
        <v>5950</v>
      </c>
      <c r="D211" s="83" t="s">
        <v>3663</v>
      </c>
      <c r="E211" s="83" t="s">
        <v>6088</v>
      </c>
      <c r="F211" s="83" t="s">
        <v>6299</v>
      </c>
      <c r="G211" s="83" t="s">
        <v>68</v>
      </c>
      <c r="H211" s="85">
        <v>580</v>
      </c>
      <c r="I211" s="85">
        <v>0</v>
      </c>
      <c r="J211" s="85">
        <v>580</v>
      </c>
      <c r="K211" s="86">
        <v>1</v>
      </c>
      <c r="L211" s="83" t="s">
        <v>55</v>
      </c>
      <c r="M211" s="128" t="s">
        <v>5920</v>
      </c>
    </row>
    <row r="212" spans="1:13" s="128" customFormat="1" x14ac:dyDescent="0.2">
      <c r="A212" s="83" t="s">
        <v>3571</v>
      </c>
      <c r="B212" s="83" t="s">
        <v>5930</v>
      </c>
      <c r="C212" s="83" t="s">
        <v>3662</v>
      </c>
      <c r="D212" s="83" t="s">
        <v>5915</v>
      </c>
      <c r="E212" s="83" t="s">
        <v>6089</v>
      </c>
      <c r="F212" s="83" t="s">
        <v>6300</v>
      </c>
      <c r="G212" s="83" t="s">
        <v>68</v>
      </c>
      <c r="H212" s="85">
        <v>6902</v>
      </c>
      <c r="I212" s="85">
        <v>5950</v>
      </c>
      <c r="J212" s="85">
        <v>952</v>
      </c>
      <c r="K212" s="86">
        <v>0.13793103448275862</v>
      </c>
      <c r="L212" s="83" t="s">
        <v>6524</v>
      </c>
      <c r="M212" s="128" t="s">
        <v>5920</v>
      </c>
    </row>
    <row r="213" spans="1:13" s="128" customFormat="1" x14ac:dyDescent="0.2">
      <c r="A213" s="83" t="s">
        <v>3571</v>
      </c>
      <c r="B213" s="83" t="s">
        <v>5930</v>
      </c>
      <c r="C213" s="83" t="s">
        <v>3662</v>
      </c>
      <c r="D213" s="83" t="s">
        <v>5915</v>
      </c>
      <c r="E213" s="83" t="s">
        <v>6089</v>
      </c>
      <c r="F213" s="83" t="s">
        <v>6300</v>
      </c>
      <c r="G213" s="83" t="s">
        <v>68</v>
      </c>
      <c r="H213" s="85">
        <v>288.83999999999997</v>
      </c>
      <c r="I213" s="85">
        <v>252.5</v>
      </c>
      <c r="J213" s="85">
        <v>36.339999999999975</v>
      </c>
      <c r="K213" s="86">
        <v>0.12581359922448407</v>
      </c>
      <c r="L213" s="83" t="s">
        <v>6524</v>
      </c>
      <c r="M213" s="128" t="s">
        <v>5920</v>
      </c>
    </row>
    <row r="214" spans="1:13" s="128" customFormat="1" x14ac:dyDescent="0.2">
      <c r="A214" s="83" t="s">
        <v>3571</v>
      </c>
      <c r="B214" s="83" t="s">
        <v>5930</v>
      </c>
      <c r="C214" s="83" t="s">
        <v>3662</v>
      </c>
      <c r="D214" s="83" t="s">
        <v>5915</v>
      </c>
      <c r="E214" s="83" t="s">
        <v>6089</v>
      </c>
      <c r="F214" s="83" t="s">
        <v>6300</v>
      </c>
      <c r="G214" s="83" t="s">
        <v>68</v>
      </c>
      <c r="H214" s="85">
        <v>0</v>
      </c>
      <c r="I214" s="85">
        <v>0</v>
      </c>
      <c r="J214" s="85">
        <v>0</v>
      </c>
      <c r="K214" s="86" t="e">
        <v>#DIV/0!</v>
      </c>
      <c r="L214" s="83" t="s">
        <v>6524</v>
      </c>
      <c r="M214" s="128" t="s">
        <v>5920</v>
      </c>
    </row>
    <row r="215" spans="1:13" s="128" customFormat="1" x14ac:dyDescent="0.2">
      <c r="A215" s="83" t="s">
        <v>3571</v>
      </c>
      <c r="B215" s="83" t="s">
        <v>5930</v>
      </c>
      <c r="C215" s="83" t="s">
        <v>4628</v>
      </c>
      <c r="D215" s="83" t="s">
        <v>5915</v>
      </c>
      <c r="E215" s="83" t="s">
        <v>6090</v>
      </c>
      <c r="F215" s="83" t="s">
        <v>6301</v>
      </c>
      <c r="G215" s="83" t="s">
        <v>68</v>
      </c>
      <c r="H215" s="85">
        <v>1700.07</v>
      </c>
      <c r="I215" s="85">
        <v>1576.87</v>
      </c>
      <c r="J215" s="85">
        <v>123.20000000000005</v>
      </c>
      <c r="K215" s="86">
        <v>7.2467604275118114E-2</v>
      </c>
      <c r="L215" s="83" t="s">
        <v>6525</v>
      </c>
      <c r="M215" s="128" t="s">
        <v>5920</v>
      </c>
    </row>
    <row r="216" spans="1:13" s="128" customFormat="1" x14ac:dyDescent="0.2">
      <c r="A216" s="83" t="s">
        <v>3571</v>
      </c>
      <c r="B216" s="83" t="s">
        <v>5930</v>
      </c>
      <c r="C216" s="83" t="s">
        <v>4308</v>
      </c>
      <c r="D216" s="83" t="s">
        <v>5915</v>
      </c>
      <c r="E216" s="83" t="s">
        <v>6091</v>
      </c>
      <c r="F216" s="83" t="s">
        <v>6302</v>
      </c>
      <c r="G216" s="83" t="s">
        <v>68</v>
      </c>
      <c r="H216" s="85">
        <v>369.21</v>
      </c>
      <c r="I216" s="85">
        <v>369.21</v>
      </c>
      <c r="J216" s="85">
        <v>0</v>
      </c>
      <c r="K216" s="86">
        <v>0</v>
      </c>
      <c r="L216" s="83" t="s">
        <v>6526</v>
      </c>
      <c r="M216" s="128" t="s">
        <v>5920</v>
      </c>
    </row>
    <row r="217" spans="1:13" s="128" customFormat="1" x14ac:dyDescent="0.2">
      <c r="A217" s="83" t="s">
        <v>3571</v>
      </c>
      <c r="B217" s="83" t="s">
        <v>5930</v>
      </c>
      <c r="C217" s="83" t="s">
        <v>5729</v>
      </c>
      <c r="D217" s="83" t="s">
        <v>5915</v>
      </c>
      <c r="E217" s="83" t="s">
        <v>6092</v>
      </c>
      <c r="F217" s="83" t="s">
        <v>6303</v>
      </c>
      <c r="G217" s="83" t="s">
        <v>68</v>
      </c>
      <c r="H217" s="85">
        <v>4571.96</v>
      </c>
      <c r="I217" s="85">
        <v>4419.3999999999996</v>
      </c>
      <c r="J217" s="85">
        <v>152.5600000000004</v>
      </c>
      <c r="K217" s="86">
        <v>3.3368620897820715E-2</v>
      </c>
      <c r="L217" s="83" t="s">
        <v>6527</v>
      </c>
      <c r="M217" s="128" t="s">
        <v>5920</v>
      </c>
    </row>
    <row r="218" spans="1:13" s="128" customFormat="1" x14ac:dyDescent="0.2">
      <c r="A218" s="83" t="s">
        <v>3571</v>
      </c>
      <c r="B218" s="83" t="s">
        <v>5930</v>
      </c>
      <c r="C218" s="83" t="s">
        <v>5729</v>
      </c>
      <c r="D218" s="83" t="s">
        <v>5915</v>
      </c>
      <c r="E218" s="83" t="s">
        <v>6092</v>
      </c>
      <c r="F218" s="83" t="s">
        <v>6303</v>
      </c>
      <c r="G218" s="83" t="s">
        <v>68</v>
      </c>
      <c r="H218" s="85">
        <v>30005.99</v>
      </c>
      <c r="I218" s="85">
        <v>27750.799999999999</v>
      </c>
      <c r="J218" s="85">
        <v>2255.1900000000023</v>
      </c>
      <c r="K218" s="86">
        <v>7.5157993453973768E-2</v>
      </c>
      <c r="L218" s="83" t="s">
        <v>6528</v>
      </c>
      <c r="M218" s="128" t="s">
        <v>5920</v>
      </c>
    </row>
    <row r="219" spans="1:13" s="128" customFormat="1" x14ac:dyDescent="0.2">
      <c r="A219" s="83" t="s">
        <v>3571</v>
      </c>
      <c r="B219" s="83" t="s">
        <v>5930</v>
      </c>
      <c r="C219" s="83" t="s">
        <v>5729</v>
      </c>
      <c r="D219" s="83" t="s">
        <v>5915</v>
      </c>
      <c r="E219" s="83" t="s">
        <v>6092</v>
      </c>
      <c r="F219" s="83" t="s">
        <v>6303</v>
      </c>
      <c r="G219" s="83" t="s">
        <v>68</v>
      </c>
      <c r="H219" s="85">
        <v>776.96</v>
      </c>
      <c r="I219" s="85">
        <v>740</v>
      </c>
      <c r="J219" s="85">
        <v>36.960000000000036</v>
      </c>
      <c r="K219" s="86">
        <v>4.7570016474464627E-2</v>
      </c>
      <c r="L219" s="83" t="s">
        <v>6527</v>
      </c>
      <c r="M219" s="128" t="s">
        <v>5920</v>
      </c>
    </row>
    <row r="220" spans="1:13" s="128" customFormat="1" x14ac:dyDescent="0.2">
      <c r="A220" s="83" t="s">
        <v>3571</v>
      </c>
      <c r="B220" s="83" t="s">
        <v>4601</v>
      </c>
      <c r="C220" s="83" t="s">
        <v>4402</v>
      </c>
      <c r="D220" s="83" t="s">
        <v>4396</v>
      </c>
      <c r="E220" s="83" t="s">
        <v>6093</v>
      </c>
      <c r="F220" s="83" t="s">
        <v>6304</v>
      </c>
      <c r="G220" s="83" t="s">
        <v>59</v>
      </c>
      <c r="H220" s="85">
        <v>1198.8</v>
      </c>
      <c r="I220" s="85">
        <v>1110</v>
      </c>
      <c r="J220" s="85">
        <v>88.799999999999955</v>
      </c>
      <c r="K220" s="86">
        <v>7.4074074074074042E-2</v>
      </c>
      <c r="L220" s="83" t="s">
        <v>6529</v>
      </c>
      <c r="M220" s="128" t="s">
        <v>5920</v>
      </c>
    </row>
    <row r="221" spans="1:13" s="128" customFormat="1" x14ac:dyDescent="0.2">
      <c r="A221" s="83" t="s">
        <v>3571</v>
      </c>
      <c r="B221" s="83" t="s">
        <v>4601</v>
      </c>
      <c r="C221" s="83" t="s">
        <v>4402</v>
      </c>
      <c r="D221" s="83" t="s">
        <v>4396</v>
      </c>
      <c r="E221" s="83" t="s">
        <v>6093</v>
      </c>
      <c r="F221" s="83" t="s">
        <v>6304</v>
      </c>
      <c r="G221" s="83" t="s">
        <v>59</v>
      </c>
      <c r="H221" s="85">
        <v>2935.5</v>
      </c>
      <c r="I221" s="85">
        <v>2575</v>
      </c>
      <c r="J221" s="85">
        <v>360.5</v>
      </c>
      <c r="K221" s="86">
        <v>0.12280701754385964</v>
      </c>
      <c r="L221" s="83" t="s">
        <v>6530</v>
      </c>
      <c r="M221" s="128" t="s">
        <v>5920</v>
      </c>
    </row>
    <row r="222" spans="1:13" s="128" customFormat="1" x14ac:dyDescent="0.2">
      <c r="A222" s="83" t="s">
        <v>3571</v>
      </c>
      <c r="B222" s="83" t="s">
        <v>4601</v>
      </c>
      <c r="C222" s="83" t="s">
        <v>5951</v>
      </c>
      <c r="D222" s="83" t="s">
        <v>4396</v>
      </c>
      <c r="E222" s="83" t="s">
        <v>6094</v>
      </c>
      <c r="F222" s="83" t="s">
        <v>6305</v>
      </c>
      <c r="G222" s="83" t="s">
        <v>59</v>
      </c>
      <c r="H222" s="85">
        <v>9303.9500000000007</v>
      </c>
      <c r="I222" s="85">
        <v>8800.91</v>
      </c>
      <c r="J222" s="85">
        <v>503.04000000000087</v>
      </c>
      <c r="K222" s="86">
        <v>5.4067358487524204E-2</v>
      </c>
      <c r="L222" s="83" t="s">
        <v>6531</v>
      </c>
      <c r="M222" s="128" t="s">
        <v>5920</v>
      </c>
    </row>
    <row r="223" spans="1:13" s="128" customFormat="1" x14ac:dyDescent="0.2">
      <c r="A223" s="83" t="s">
        <v>3571</v>
      </c>
      <c r="B223" s="83" t="s">
        <v>4601</v>
      </c>
      <c r="C223" s="83" t="s">
        <v>5847</v>
      </c>
      <c r="D223" s="83" t="s">
        <v>4396</v>
      </c>
      <c r="E223" s="83" t="s">
        <v>6095</v>
      </c>
      <c r="F223" s="83" t="s">
        <v>6306</v>
      </c>
      <c r="G223" s="83" t="s">
        <v>68</v>
      </c>
      <c r="H223" s="85">
        <v>0</v>
      </c>
      <c r="I223" s="85">
        <v>0</v>
      </c>
      <c r="J223" s="85">
        <v>0</v>
      </c>
      <c r="K223" s="86" t="e">
        <v>#DIV/0!</v>
      </c>
      <c r="L223" s="83" t="s">
        <v>6532</v>
      </c>
      <c r="M223" s="128" t="s">
        <v>5920</v>
      </c>
    </row>
    <row r="224" spans="1:13" s="128" customFormat="1" x14ac:dyDescent="0.2">
      <c r="A224" s="83" t="s">
        <v>3571</v>
      </c>
      <c r="B224" s="83" t="s">
        <v>4601</v>
      </c>
      <c r="C224" s="83" t="s">
        <v>5847</v>
      </c>
      <c r="D224" s="83" t="s">
        <v>4396</v>
      </c>
      <c r="E224" s="83" t="s">
        <v>6095</v>
      </c>
      <c r="F224" s="83" t="s">
        <v>6306</v>
      </c>
      <c r="G224" s="83" t="s">
        <v>68</v>
      </c>
      <c r="H224" s="85">
        <v>5691.18</v>
      </c>
      <c r="I224" s="85">
        <v>5400</v>
      </c>
      <c r="J224" s="85">
        <v>291.18000000000029</v>
      </c>
      <c r="K224" s="86">
        <v>5.1163379123485862E-2</v>
      </c>
      <c r="L224" s="83" t="s">
        <v>6532</v>
      </c>
      <c r="M224" s="128" t="s">
        <v>5920</v>
      </c>
    </row>
    <row r="225" spans="1:13" s="128" customFormat="1" x14ac:dyDescent="0.2">
      <c r="A225" s="83" t="s">
        <v>3571</v>
      </c>
      <c r="B225" s="83" t="s">
        <v>5704</v>
      </c>
      <c r="C225" s="83" t="s">
        <v>5322</v>
      </c>
      <c r="D225" s="83" t="s">
        <v>5705</v>
      </c>
      <c r="E225" s="83" t="s">
        <v>6096</v>
      </c>
      <c r="F225" s="83" t="s">
        <v>5890</v>
      </c>
      <c r="G225" s="83" t="s">
        <v>68</v>
      </c>
      <c r="H225" s="85">
        <v>1180972.75</v>
      </c>
      <c r="I225" s="85">
        <v>1245923.1100000001</v>
      </c>
      <c r="J225" s="85">
        <v>-64950.360000000102</v>
      </c>
      <c r="K225" s="86">
        <v>-5.499734011644223E-2</v>
      </c>
      <c r="L225" s="83" t="s">
        <v>5891</v>
      </c>
      <c r="M225" s="128" t="s">
        <v>5920</v>
      </c>
    </row>
    <row r="226" spans="1:13" s="128" customFormat="1" x14ac:dyDescent="0.2">
      <c r="A226" s="83" t="s">
        <v>3571</v>
      </c>
      <c r="B226" s="83" t="s">
        <v>3706</v>
      </c>
      <c r="C226" s="83" t="s">
        <v>5952</v>
      </c>
      <c r="D226" s="83" t="s">
        <v>3708</v>
      </c>
      <c r="E226" s="83" t="s">
        <v>6097</v>
      </c>
      <c r="F226" s="83" t="s">
        <v>6307</v>
      </c>
      <c r="G226" s="83" t="s">
        <v>59</v>
      </c>
      <c r="H226" s="85">
        <v>2611.7600000000002</v>
      </c>
      <c r="I226" s="85">
        <v>0</v>
      </c>
      <c r="J226" s="85">
        <v>2611.7600000000002</v>
      </c>
      <c r="K226" s="86">
        <v>1</v>
      </c>
      <c r="L226" s="83" t="s">
        <v>55</v>
      </c>
      <c r="M226" s="128" t="s">
        <v>5920</v>
      </c>
    </row>
    <row r="227" spans="1:13" s="128" customFormat="1" x14ac:dyDescent="0.2">
      <c r="A227" s="83" t="s">
        <v>3571</v>
      </c>
      <c r="B227" s="83" t="s">
        <v>3706</v>
      </c>
      <c r="C227" s="83" t="s">
        <v>5953</v>
      </c>
      <c r="D227" s="83" t="s">
        <v>3708</v>
      </c>
      <c r="E227" s="83" t="s">
        <v>6098</v>
      </c>
      <c r="F227" s="83" t="s">
        <v>6308</v>
      </c>
      <c r="G227" s="83" t="s">
        <v>68</v>
      </c>
      <c r="H227" s="85">
        <v>19384.61</v>
      </c>
      <c r="I227" s="85">
        <v>20483.46</v>
      </c>
      <c r="J227" s="85">
        <v>-1098.8499999999985</v>
      </c>
      <c r="K227" s="86">
        <v>-5.6686722095517963E-2</v>
      </c>
      <c r="L227" s="83" t="s">
        <v>6533</v>
      </c>
      <c r="M227" s="128" t="s">
        <v>5920</v>
      </c>
    </row>
    <row r="228" spans="1:13" s="128" customFormat="1" x14ac:dyDescent="0.2">
      <c r="A228" s="83" t="s">
        <v>3571</v>
      </c>
      <c r="B228" s="83" t="s">
        <v>3706</v>
      </c>
      <c r="C228" s="83" t="s">
        <v>5734</v>
      </c>
      <c r="D228" s="83" t="s">
        <v>3708</v>
      </c>
      <c r="E228" s="83" t="s">
        <v>6099</v>
      </c>
      <c r="F228" s="83" t="s">
        <v>5739</v>
      </c>
      <c r="G228" s="83" t="s">
        <v>68</v>
      </c>
      <c r="H228" s="85">
        <v>0</v>
      </c>
      <c r="I228" s="85">
        <v>-777.52</v>
      </c>
      <c r="J228" s="85">
        <v>777.52</v>
      </c>
      <c r="K228" s="86" t="e">
        <v>#DIV/0!</v>
      </c>
      <c r="L228" s="83" t="s">
        <v>55</v>
      </c>
      <c r="M228" s="128" t="s">
        <v>5920</v>
      </c>
    </row>
    <row r="229" spans="1:13" s="128" customFormat="1" x14ac:dyDescent="0.2">
      <c r="A229" s="83" t="s">
        <v>3727</v>
      </c>
      <c r="B229" s="83" t="s">
        <v>3728</v>
      </c>
      <c r="C229" s="83" t="s">
        <v>3729</v>
      </c>
      <c r="D229" s="83" t="s">
        <v>3730</v>
      </c>
      <c r="E229" s="83" t="s">
        <v>6100</v>
      </c>
      <c r="F229" s="83" t="s">
        <v>6309</v>
      </c>
      <c r="G229" s="83" t="s">
        <v>68</v>
      </c>
      <c r="H229" s="85">
        <v>5705.44</v>
      </c>
      <c r="I229" s="85">
        <v>5433.75</v>
      </c>
      <c r="J229" s="85">
        <v>271.6899999999996</v>
      </c>
      <c r="K229" s="86">
        <v>4.7619464931714227E-2</v>
      </c>
      <c r="L229" s="83" t="s">
        <v>6534</v>
      </c>
      <c r="M229" s="128" t="s">
        <v>5920</v>
      </c>
    </row>
    <row r="230" spans="1:13" s="128" customFormat="1" x14ac:dyDescent="0.2">
      <c r="A230" s="83" t="s">
        <v>3727</v>
      </c>
      <c r="B230" s="83" t="s">
        <v>3728</v>
      </c>
      <c r="C230" s="83" t="s">
        <v>3729</v>
      </c>
      <c r="D230" s="83" t="s">
        <v>3730</v>
      </c>
      <c r="E230" s="83" t="s">
        <v>6101</v>
      </c>
      <c r="F230" s="83" t="s">
        <v>6310</v>
      </c>
      <c r="G230" s="83" t="s">
        <v>68</v>
      </c>
      <c r="H230" s="85">
        <v>72913.960000000006</v>
      </c>
      <c r="I230" s="85">
        <v>53507.23</v>
      </c>
      <c r="J230" s="85">
        <v>19406.730000000003</v>
      </c>
      <c r="K230" s="86">
        <v>0.26615931983395225</v>
      </c>
      <c r="L230" s="83" t="s">
        <v>6535</v>
      </c>
      <c r="M230" s="128" t="s">
        <v>5920</v>
      </c>
    </row>
    <row r="231" spans="1:13" s="128" customFormat="1" x14ac:dyDescent="0.2">
      <c r="A231" s="83" t="s">
        <v>3727</v>
      </c>
      <c r="B231" s="83" t="s">
        <v>3738</v>
      </c>
      <c r="C231" s="83" t="s">
        <v>3729</v>
      </c>
      <c r="D231" s="83" t="s">
        <v>3739</v>
      </c>
      <c r="E231" s="83" t="s">
        <v>6102</v>
      </c>
      <c r="F231" s="83" t="s">
        <v>4669</v>
      </c>
      <c r="G231" s="83" t="s">
        <v>68</v>
      </c>
      <c r="H231" s="85">
        <v>-1.83</v>
      </c>
      <c r="I231" s="85">
        <v>0</v>
      </c>
      <c r="J231" s="85">
        <v>-1.83</v>
      </c>
      <c r="K231" s="86">
        <v>1</v>
      </c>
      <c r="L231" s="83" t="s">
        <v>4670</v>
      </c>
      <c r="M231" s="128" t="s">
        <v>5920</v>
      </c>
    </row>
    <row r="232" spans="1:13" s="128" customFormat="1" x14ac:dyDescent="0.2">
      <c r="A232" s="83" t="s">
        <v>3727</v>
      </c>
      <c r="B232" s="83" t="s">
        <v>3738</v>
      </c>
      <c r="C232" s="83" t="s">
        <v>3729</v>
      </c>
      <c r="D232" s="83" t="s">
        <v>3739</v>
      </c>
      <c r="E232" s="83" t="s">
        <v>6103</v>
      </c>
      <c r="F232" s="83" t="s">
        <v>6311</v>
      </c>
      <c r="G232" s="83" t="s">
        <v>68</v>
      </c>
      <c r="H232" s="85">
        <v>27599.66</v>
      </c>
      <c r="I232" s="85">
        <v>23608.2</v>
      </c>
      <c r="J232" s="85">
        <v>3991.4599999999991</v>
      </c>
      <c r="K232" s="86">
        <v>0.14461989749149082</v>
      </c>
      <c r="L232" s="83" t="s">
        <v>6536</v>
      </c>
      <c r="M232" s="128" t="s">
        <v>5920</v>
      </c>
    </row>
    <row r="233" spans="1:13" s="128" customFormat="1" x14ac:dyDescent="0.2">
      <c r="A233" s="83" t="s">
        <v>3727</v>
      </c>
      <c r="B233" s="83" t="s">
        <v>3738</v>
      </c>
      <c r="C233" s="83" t="s">
        <v>3729</v>
      </c>
      <c r="D233" s="83" t="s">
        <v>3739</v>
      </c>
      <c r="E233" s="83" t="s">
        <v>6104</v>
      </c>
      <c r="F233" s="83" t="s">
        <v>6312</v>
      </c>
      <c r="G233" s="83" t="s">
        <v>68</v>
      </c>
      <c r="H233" s="85">
        <v>15094.7</v>
      </c>
      <c r="I233" s="85">
        <v>14192.04</v>
      </c>
      <c r="J233" s="85">
        <v>902.65999999999985</v>
      </c>
      <c r="K233" s="86">
        <v>5.9799797279839931E-2</v>
      </c>
      <c r="L233" s="83" t="s">
        <v>6537</v>
      </c>
      <c r="M233" s="128" t="s">
        <v>5920</v>
      </c>
    </row>
    <row r="234" spans="1:13" s="128" customFormat="1" x14ac:dyDescent="0.2">
      <c r="A234" s="83" t="s">
        <v>3727</v>
      </c>
      <c r="B234" s="83" t="s">
        <v>3738</v>
      </c>
      <c r="C234" s="83" t="s">
        <v>3729</v>
      </c>
      <c r="D234" s="83" t="s">
        <v>3739</v>
      </c>
      <c r="E234" s="83" t="s">
        <v>6105</v>
      </c>
      <c r="F234" s="83" t="s">
        <v>6313</v>
      </c>
      <c r="G234" s="83" t="s">
        <v>68</v>
      </c>
      <c r="H234" s="85">
        <v>37736.75</v>
      </c>
      <c r="I234" s="85">
        <v>35480.1</v>
      </c>
      <c r="J234" s="85">
        <v>2256.6500000000015</v>
      </c>
      <c r="K234" s="86">
        <v>5.9799797279839979E-2</v>
      </c>
      <c r="L234" s="83" t="s">
        <v>6538</v>
      </c>
      <c r="M234" s="128" t="s">
        <v>5920</v>
      </c>
    </row>
    <row r="235" spans="1:13" s="128" customFormat="1" x14ac:dyDescent="0.2">
      <c r="A235" s="83" t="s">
        <v>3727</v>
      </c>
      <c r="B235" s="83" t="s">
        <v>3738</v>
      </c>
      <c r="C235" s="83" t="s">
        <v>3729</v>
      </c>
      <c r="D235" s="83" t="s">
        <v>3739</v>
      </c>
      <c r="E235" s="83" t="s">
        <v>6106</v>
      </c>
      <c r="F235" s="83" t="s">
        <v>6314</v>
      </c>
      <c r="G235" s="83" t="s">
        <v>68</v>
      </c>
      <c r="H235" s="85">
        <v>2460.8000000000002</v>
      </c>
      <c r="I235" s="85">
        <v>2000</v>
      </c>
      <c r="J235" s="85">
        <v>460.80000000000018</v>
      </c>
      <c r="K235" s="86">
        <v>0.18725617685305598</v>
      </c>
      <c r="L235" s="83" t="s">
        <v>6539</v>
      </c>
      <c r="M235" s="128" t="s">
        <v>5920</v>
      </c>
    </row>
    <row r="236" spans="1:13" s="128" customFormat="1" x14ac:dyDescent="0.2">
      <c r="A236" s="83" t="s">
        <v>3727</v>
      </c>
      <c r="B236" s="83" t="s">
        <v>3738</v>
      </c>
      <c r="C236" s="83" t="s">
        <v>3729</v>
      </c>
      <c r="D236" s="83" t="s">
        <v>3739</v>
      </c>
      <c r="E236" s="83" t="s">
        <v>6107</v>
      </c>
      <c r="F236" s="83" t="s">
        <v>6315</v>
      </c>
      <c r="G236" s="83" t="s">
        <v>68</v>
      </c>
      <c r="H236" s="85">
        <v>4290</v>
      </c>
      <c r="I236" s="85">
        <v>3620.6</v>
      </c>
      <c r="J236" s="85">
        <v>669.40000000000009</v>
      </c>
      <c r="K236" s="86">
        <v>0.15603729603729605</v>
      </c>
      <c r="L236" s="83" t="s">
        <v>6540</v>
      </c>
      <c r="M236" s="128" t="s">
        <v>5920</v>
      </c>
    </row>
    <row r="237" spans="1:13" s="128" customFormat="1" x14ac:dyDescent="0.2">
      <c r="A237" s="83" t="s">
        <v>3727</v>
      </c>
      <c r="B237" s="83" t="s">
        <v>3738</v>
      </c>
      <c r="C237" s="83" t="s">
        <v>3729</v>
      </c>
      <c r="D237" s="83" t="s">
        <v>3739</v>
      </c>
      <c r="E237" s="83" t="s">
        <v>6108</v>
      </c>
      <c r="F237" s="83" t="s">
        <v>6316</v>
      </c>
      <c r="G237" s="83" t="s">
        <v>68</v>
      </c>
      <c r="H237" s="85">
        <v>1112.4000000000001</v>
      </c>
      <c r="I237" s="85">
        <v>824</v>
      </c>
      <c r="J237" s="85">
        <v>288.40000000000009</v>
      </c>
      <c r="K237" s="86">
        <v>0.2592592592592593</v>
      </c>
      <c r="L237" s="83" t="s">
        <v>6541</v>
      </c>
      <c r="M237" s="128" t="s">
        <v>5920</v>
      </c>
    </row>
    <row r="238" spans="1:13" s="128" customFormat="1" x14ac:dyDescent="0.2">
      <c r="A238" s="83" t="s">
        <v>3727</v>
      </c>
      <c r="B238" s="83" t="s">
        <v>3738</v>
      </c>
      <c r="C238" s="83" t="s">
        <v>3729</v>
      </c>
      <c r="D238" s="83" t="s">
        <v>3739</v>
      </c>
      <c r="E238" s="83" t="s">
        <v>6109</v>
      </c>
      <c r="F238" s="83" t="s">
        <v>6317</v>
      </c>
      <c r="G238" s="83" t="s">
        <v>68</v>
      </c>
      <c r="H238" s="85">
        <v>871.77</v>
      </c>
      <c r="I238" s="85">
        <v>834.2</v>
      </c>
      <c r="J238" s="85">
        <v>37.569999999999936</v>
      </c>
      <c r="K238" s="86">
        <v>4.3096229510077126E-2</v>
      </c>
      <c r="L238" s="83" t="s">
        <v>6542</v>
      </c>
      <c r="M238" s="128" t="s">
        <v>5920</v>
      </c>
    </row>
    <row r="239" spans="1:13" s="128" customFormat="1" x14ac:dyDescent="0.2">
      <c r="A239" s="83" t="s">
        <v>3727</v>
      </c>
      <c r="B239" s="83" t="s">
        <v>3738</v>
      </c>
      <c r="C239" s="83" t="s">
        <v>3729</v>
      </c>
      <c r="D239" s="83" t="s">
        <v>3739</v>
      </c>
      <c r="E239" s="83" t="s">
        <v>6109</v>
      </c>
      <c r="F239" s="83" t="s">
        <v>6317</v>
      </c>
      <c r="G239" s="83" t="s">
        <v>68</v>
      </c>
      <c r="H239" s="85">
        <v>0</v>
      </c>
      <c r="I239" s="85">
        <v>0</v>
      </c>
      <c r="J239" s="85">
        <v>0</v>
      </c>
      <c r="K239" s="86" t="e">
        <v>#DIV/0!</v>
      </c>
      <c r="L239" s="83" t="s">
        <v>6542</v>
      </c>
      <c r="M239" s="128" t="s">
        <v>5920</v>
      </c>
    </row>
    <row r="240" spans="1:13" s="128" customFormat="1" x14ac:dyDescent="0.2">
      <c r="A240" s="83" t="s">
        <v>3727</v>
      </c>
      <c r="B240" s="83" t="s">
        <v>3738</v>
      </c>
      <c r="C240" s="83" t="s">
        <v>3729</v>
      </c>
      <c r="D240" s="83" t="s">
        <v>3739</v>
      </c>
      <c r="E240" s="83" t="s">
        <v>6110</v>
      </c>
      <c r="F240" s="83" t="s">
        <v>6318</v>
      </c>
      <c r="G240" s="83" t="s">
        <v>68</v>
      </c>
      <c r="H240" s="85">
        <v>0</v>
      </c>
      <c r="I240" s="85">
        <v>0</v>
      </c>
      <c r="J240" s="85">
        <v>0</v>
      </c>
      <c r="K240" s="86" t="e">
        <v>#DIV/0!</v>
      </c>
      <c r="L240" s="83" t="s">
        <v>6543</v>
      </c>
      <c r="M240" s="128" t="s">
        <v>5920</v>
      </c>
    </row>
    <row r="241" spans="1:13" s="128" customFormat="1" x14ac:dyDescent="0.2">
      <c r="A241" s="83" t="s">
        <v>3727</v>
      </c>
      <c r="B241" s="83" t="s">
        <v>3738</v>
      </c>
      <c r="C241" s="83" t="s">
        <v>3729</v>
      </c>
      <c r="D241" s="83" t="s">
        <v>3739</v>
      </c>
      <c r="E241" s="83" t="s">
        <v>6110</v>
      </c>
      <c r="F241" s="83" t="s">
        <v>6318</v>
      </c>
      <c r="G241" s="83" t="s">
        <v>68</v>
      </c>
      <c r="H241" s="85">
        <v>807.3</v>
      </c>
      <c r="I241" s="85">
        <v>747.5</v>
      </c>
      <c r="J241" s="85">
        <v>59.799999999999955</v>
      </c>
      <c r="K241" s="86">
        <v>7.4074074074074028E-2</v>
      </c>
      <c r="L241" s="83" t="s">
        <v>6543</v>
      </c>
      <c r="M241" s="128" t="s">
        <v>5920</v>
      </c>
    </row>
    <row r="242" spans="1:13" s="128" customFormat="1" x14ac:dyDescent="0.2">
      <c r="A242" s="83" t="s">
        <v>3727</v>
      </c>
      <c r="B242" s="83" t="s">
        <v>3738</v>
      </c>
      <c r="C242" s="83" t="s">
        <v>3729</v>
      </c>
      <c r="D242" s="83" t="s">
        <v>3739</v>
      </c>
      <c r="E242" s="83" t="s">
        <v>6111</v>
      </c>
      <c r="F242" s="83" t="s">
        <v>6319</v>
      </c>
      <c r="G242" s="83" t="s">
        <v>68</v>
      </c>
      <c r="H242" s="85">
        <v>8240.4</v>
      </c>
      <c r="I242" s="85">
        <v>7602</v>
      </c>
      <c r="J242" s="85">
        <v>638.39999999999964</v>
      </c>
      <c r="K242" s="86">
        <v>7.7471967380224216E-2</v>
      </c>
      <c r="L242" s="83" t="s">
        <v>6544</v>
      </c>
      <c r="M242" s="128" t="s">
        <v>5920</v>
      </c>
    </row>
    <row r="243" spans="1:13" s="128" customFormat="1" x14ac:dyDescent="0.2">
      <c r="A243" s="83" t="s">
        <v>3727</v>
      </c>
      <c r="B243" s="83" t="s">
        <v>3738</v>
      </c>
      <c r="C243" s="83" t="s">
        <v>3729</v>
      </c>
      <c r="D243" s="83" t="s">
        <v>3739</v>
      </c>
      <c r="E243" s="83" t="s">
        <v>6111</v>
      </c>
      <c r="F243" s="83" t="s">
        <v>6319</v>
      </c>
      <c r="G243" s="83" t="s">
        <v>68</v>
      </c>
      <c r="H243" s="85">
        <v>0</v>
      </c>
      <c r="I243" s="85">
        <v>0</v>
      </c>
      <c r="J243" s="85">
        <v>0</v>
      </c>
      <c r="K243" s="86" t="e">
        <v>#DIV/0!</v>
      </c>
      <c r="L243" s="83" t="s">
        <v>6544</v>
      </c>
      <c r="M243" s="128" t="s">
        <v>5920</v>
      </c>
    </row>
    <row r="244" spans="1:13" s="128" customFormat="1" x14ac:dyDescent="0.2">
      <c r="A244" s="83" t="s">
        <v>3727</v>
      </c>
      <c r="B244" s="83" t="s">
        <v>3738</v>
      </c>
      <c r="C244" s="83" t="s">
        <v>3729</v>
      </c>
      <c r="D244" s="83" t="s">
        <v>3739</v>
      </c>
      <c r="E244" s="83" t="s">
        <v>6112</v>
      </c>
      <c r="F244" s="83" t="s">
        <v>6320</v>
      </c>
      <c r="G244" s="83" t="s">
        <v>68</v>
      </c>
      <c r="H244" s="85">
        <v>10143.9</v>
      </c>
      <c r="I244" s="85">
        <v>8730.7999999999993</v>
      </c>
      <c r="J244" s="85">
        <v>1413.1000000000004</v>
      </c>
      <c r="K244" s="86">
        <v>0.13930539536075873</v>
      </c>
      <c r="L244" s="83" t="s">
        <v>6545</v>
      </c>
      <c r="M244" s="128" t="s">
        <v>5920</v>
      </c>
    </row>
    <row r="245" spans="1:13" s="128" customFormat="1" x14ac:dyDescent="0.2">
      <c r="A245" s="83" t="s">
        <v>3727</v>
      </c>
      <c r="B245" s="83" t="s">
        <v>3738</v>
      </c>
      <c r="C245" s="83" t="s">
        <v>3729</v>
      </c>
      <c r="D245" s="83" t="s">
        <v>3739</v>
      </c>
      <c r="E245" s="83" t="s">
        <v>6112</v>
      </c>
      <c r="F245" s="83" t="s">
        <v>6320</v>
      </c>
      <c r="G245" s="83" t="s">
        <v>68</v>
      </c>
      <c r="H245" s="85">
        <v>0</v>
      </c>
      <c r="I245" s="85">
        <v>0</v>
      </c>
      <c r="J245" s="85">
        <v>0</v>
      </c>
      <c r="K245" s="86" t="e">
        <v>#DIV/0!</v>
      </c>
      <c r="L245" s="83" t="s">
        <v>6545</v>
      </c>
      <c r="M245" s="128" t="s">
        <v>5920</v>
      </c>
    </row>
    <row r="246" spans="1:13" s="128" customFormat="1" x14ac:dyDescent="0.2">
      <c r="A246" s="83" t="s">
        <v>3727</v>
      </c>
      <c r="B246" s="83" t="s">
        <v>3738</v>
      </c>
      <c r="C246" s="83" t="s">
        <v>3729</v>
      </c>
      <c r="D246" s="83" t="s">
        <v>3739</v>
      </c>
      <c r="E246" s="83" t="s">
        <v>6113</v>
      </c>
      <c r="F246" s="83" t="s">
        <v>6321</v>
      </c>
      <c r="G246" s="83" t="s">
        <v>68</v>
      </c>
      <c r="H246" s="85">
        <v>856.73</v>
      </c>
      <c r="I246" s="85">
        <v>613.87</v>
      </c>
      <c r="J246" s="85">
        <v>242.86</v>
      </c>
      <c r="K246" s="86">
        <v>0.28347320626101574</v>
      </c>
      <c r="L246" s="83" t="s">
        <v>6546</v>
      </c>
      <c r="M246" s="128" t="s">
        <v>5920</v>
      </c>
    </row>
    <row r="247" spans="1:13" s="128" customFormat="1" x14ac:dyDescent="0.2">
      <c r="A247" s="83" t="s">
        <v>3727</v>
      </c>
      <c r="B247" s="83" t="s">
        <v>3738</v>
      </c>
      <c r="C247" s="83" t="s">
        <v>3729</v>
      </c>
      <c r="D247" s="83" t="s">
        <v>3739</v>
      </c>
      <c r="E247" s="83" t="s">
        <v>6113</v>
      </c>
      <c r="F247" s="83" t="s">
        <v>6321</v>
      </c>
      <c r="G247" s="83" t="s">
        <v>68</v>
      </c>
      <c r="H247" s="85">
        <v>0</v>
      </c>
      <c r="I247" s="85">
        <v>0</v>
      </c>
      <c r="J247" s="85">
        <v>0</v>
      </c>
      <c r="K247" s="86" t="e">
        <v>#DIV/0!</v>
      </c>
      <c r="L247" s="83" t="s">
        <v>6546</v>
      </c>
      <c r="M247" s="128" t="s">
        <v>5920</v>
      </c>
    </row>
    <row r="248" spans="1:13" s="128" customFormat="1" x14ac:dyDescent="0.2">
      <c r="A248" s="83" t="s">
        <v>3727</v>
      </c>
      <c r="B248" s="83" t="s">
        <v>3738</v>
      </c>
      <c r="C248" s="83" t="s">
        <v>3729</v>
      </c>
      <c r="D248" s="83" t="s">
        <v>3739</v>
      </c>
      <c r="E248" s="83" t="s">
        <v>6114</v>
      </c>
      <c r="F248" s="83" t="s">
        <v>6322</v>
      </c>
      <c r="G248" s="83" t="s">
        <v>68</v>
      </c>
      <c r="H248" s="85">
        <v>278.10000000000002</v>
      </c>
      <c r="I248" s="85">
        <v>206</v>
      </c>
      <c r="J248" s="85">
        <v>72.100000000000023</v>
      </c>
      <c r="K248" s="86">
        <v>0.2592592592592593</v>
      </c>
      <c r="L248" s="83" t="s">
        <v>6547</v>
      </c>
      <c r="M248" s="128" t="s">
        <v>5920</v>
      </c>
    </row>
    <row r="249" spans="1:13" s="128" customFormat="1" x14ac:dyDescent="0.2">
      <c r="A249" s="83" t="s">
        <v>3727</v>
      </c>
      <c r="B249" s="83" t="s">
        <v>3738</v>
      </c>
      <c r="C249" s="83" t="s">
        <v>3729</v>
      </c>
      <c r="D249" s="83" t="s">
        <v>3739</v>
      </c>
      <c r="E249" s="83" t="s">
        <v>6115</v>
      </c>
      <c r="F249" s="83" t="s">
        <v>6323</v>
      </c>
      <c r="G249" s="83" t="s">
        <v>68</v>
      </c>
      <c r="H249" s="85">
        <v>756</v>
      </c>
      <c r="I249" s="85">
        <v>644</v>
      </c>
      <c r="J249" s="85">
        <v>112</v>
      </c>
      <c r="K249" s="86">
        <v>0.14814814814814814</v>
      </c>
      <c r="L249" s="83" t="s">
        <v>6548</v>
      </c>
      <c r="M249" s="128" t="s">
        <v>5920</v>
      </c>
    </row>
    <row r="250" spans="1:13" s="128" customFormat="1" x14ac:dyDescent="0.2">
      <c r="A250" s="83" t="s">
        <v>3727</v>
      </c>
      <c r="B250" s="83" t="s">
        <v>3738</v>
      </c>
      <c r="C250" s="83" t="s">
        <v>3729</v>
      </c>
      <c r="D250" s="83" t="s">
        <v>3739</v>
      </c>
      <c r="E250" s="83" t="s">
        <v>6115</v>
      </c>
      <c r="F250" s="83" t="s">
        <v>6323</v>
      </c>
      <c r="G250" s="83" t="s">
        <v>68</v>
      </c>
      <c r="H250" s="85">
        <v>24.3</v>
      </c>
      <c r="I250" s="85">
        <v>15.5</v>
      </c>
      <c r="J250" s="85">
        <v>8.8000000000000007</v>
      </c>
      <c r="K250" s="86">
        <v>0.36213991769547327</v>
      </c>
      <c r="L250" s="83" t="s">
        <v>6548</v>
      </c>
      <c r="M250" s="128" t="s">
        <v>5920</v>
      </c>
    </row>
    <row r="251" spans="1:13" s="128" customFormat="1" x14ac:dyDescent="0.2">
      <c r="A251" s="83" t="s">
        <v>3727</v>
      </c>
      <c r="B251" s="83" t="s">
        <v>3738</v>
      </c>
      <c r="C251" s="83" t="s">
        <v>3729</v>
      </c>
      <c r="D251" s="83" t="s">
        <v>3739</v>
      </c>
      <c r="E251" s="83" t="s">
        <v>6115</v>
      </c>
      <c r="F251" s="83" t="s">
        <v>6323</v>
      </c>
      <c r="G251" s="83" t="s">
        <v>68</v>
      </c>
      <c r="H251" s="85">
        <v>189</v>
      </c>
      <c r="I251" s="85">
        <v>161</v>
      </c>
      <c r="J251" s="85">
        <v>28</v>
      </c>
      <c r="K251" s="86">
        <v>0.14814814814814814</v>
      </c>
      <c r="L251" s="83" t="s">
        <v>6548</v>
      </c>
      <c r="M251" s="128" t="s">
        <v>5920</v>
      </c>
    </row>
    <row r="252" spans="1:13" s="128" customFormat="1" x14ac:dyDescent="0.2">
      <c r="A252" s="83" t="s">
        <v>3727</v>
      </c>
      <c r="B252" s="83" t="s">
        <v>3738</v>
      </c>
      <c r="C252" s="83" t="s">
        <v>3729</v>
      </c>
      <c r="D252" s="83" t="s">
        <v>3739</v>
      </c>
      <c r="E252" s="83" t="s">
        <v>6115</v>
      </c>
      <c r="F252" s="83" t="s">
        <v>6323</v>
      </c>
      <c r="G252" s="83" t="s">
        <v>68</v>
      </c>
      <c r="H252" s="85">
        <v>8343</v>
      </c>
      <c r="I252" s="85">
        <v>6180</v>
      </c>
      <c r="J252" s="85">
        <v>2163</v>
      </c>
      <c r="K252" s="86">
        <v>0.25925925925925924</v>
      </c>
      <c r="L252" s="83" t="s">
        <v>6548</v>
      </c>
      <c r="M252" s="128" t="s">
        <v>5920</v>
      </c>
    </row>
    <row r="253" spans="1:13" s="128" customFormat="1" x14ac:dyDescent="0.2">
      <c r="A253" s="83" t="s">
        <v>3727</v>
      </c>
      <c r="B253" s="83" t="s">
        <v>3738</v>
      </c>
      <c r="C253" s="83" t="s">
        <v>3729</v>
      </c>
      <c r="D253" s="83" t="s">
        <v>3739</v>
      </c>
      <c r="E253" s="83" t="s">
        <v>6115</v>
      </c>
      <c r="F253" s="83" t="s">
        <v>6323</v>
      </c>
      <c r="G253" s="83" t="s">
        <v>68</v>
      </c>
      <c r="H253" s="85">
        <v>0</v>
      </c>
      <c r="I253" s="85">
        <v>0</v>
      </c>
      <c r="J253" s="85">
        <v>0</v>
      </c>
      <c r="K253" s="86" t="e">
        <v>#DIV/0!</v>
      </c>
      <c r="L253" s="83" t="s">
        <v>6548</v>
      </c>
      <c r="M253" s="128" t="s">
        <v>5920</v>
      </c>
    </row>
    <row r="254" spans="1:13" s="128" customFormat="1" x14ac:dyDescent="0.2">
      <c r="A254" s="83" t="s">
        <v>3727</v>
      </c>
      <c r="B254" s="83" t="s">
        <v>3738</v>
      </c>
      <c r="C254" s="83" t="s">
        <v>3729</v>
      </c>
      <c r="D254" s="83" t="s">
        <v>3739</v>
      </c>
      <c r="E254" s="83" t="s">
        <v>6116</v>
      </c>
      <c r="F254" s="83" t="s">
        <v>6324</v>
      </c>
      <c r="G254" s="83" t="s">
        <v>68</v>
      </c>
      <c r="H254" s="85">
        <v>4333.5</v>
      </c>
      <c r="I254" s="85">
        <v>3210</v>
      </c>
      <c r="J254" s="85">
        <v>1123.5</v>
      </c>
      <c r="K254" s="86">
        <v>0.25925925925925924</v>
      </c>
      <c r="L254" s="83" t="s">
        <v>6549</v>
      </c>
      <c r="M254" s="128" t="s">
        <v>5920</v>
      </c>
    </row>
    <row r="255" spans="1:13" s="128" customFormat="1" x14ac:dyDescent="0.2">
      <c r="A255" s="83" t="s">
        <v>3727</v>
      </c>
      <c r="B255" s="83" t="s">
        <v>3738</v>
      </c>
      <c r="C255" s="83" t="s">
        <v>3729</v>
      </c>
      <c r="D255" s="83" t="s">
        <v>3739</v>
      </c>
      <c r="E255" s="83" t="s">
        <v>6117</v>
      </c>
      <c r="F255" s="83" t="s">
        <v>6325</v>
      </c>
      <c r="G255" s="83" t="s">
        <v>68</v>
      </c>
      <c r="H255" s="85">
        <v>3893.4</v>
      </c>
      <c r="I255" s="85">
        <v>2884</v>
      </c>
      <c r="J255" s="85">
        <v>1009.4000000000001</v>
      </c>
      <c r="K255" s="86">
        <v>0.2592592592592593</v>
      </c>
      <c r="L255" s="83" t="s">
        <v>6550</v>
      </c>
      <c r="M255" s="128" t="s">
        <v>5920</v>
      </c>
    </row>
    <row r="256" spans="1:13" s="128" customFormat="1" x14ac:dyDescent="0.2">
      <c r="A256" s="83" t="s">
        <v>3727</v>
      </c>
      <c r="B256" s="83" t="s">
        <v>3738</v>
      </c>
      <c r="C256" s="83" t="s">
        <v>3729</v>
      </c>
      <c r="D256" s="83" t="s">
        <v>3739</v>
      </c>
      <c r="E256" s="83" t="s">
        <v>6118</v>
      </c>
      <c r="F256" s="83" t="s">
        <v>6326</v>
      </c>
      <c r="G256" s="83" t="s">
        <v>68</v>
      </c>
      <c r="H256" s="85">
        <v>278.10000000000002</v>
      </c>
      <c r="I256" s="85">
        <v>206</v>
      </c>
      <c r="J256" s="85">
        <v>72.100000000000023</v>
      </c>
      <c r="K256" s="86">
        <v>0.2592592592592593</v>
      </c>
      <c r="L256" s="83" t="s">
        <v>6551</v>
      </c>
      <c r="M256" s="128" t="s">
        <v>5920</v>
      </c>
    </row>
    <row r="257" spans="1:13" s="128" customFormat="1" x14ac:dyDescent="0.2">
      <c r="A257" s="83" t="s">
        <v>3727</v>
      </c>
      <c r="B257" s="83" t="s">
        <v>3738</v>
      </c>
      <c r="C257" s="83" t="s">
        <v>3729</v>
      </c>
      <c r="D257" s="83" t="s">
        <v>3739</v>
      </c>
      <c r="E257" s="83" t="s">
        <v>6119</v>
      </c>
      <c r="F257" s="83" t="s">
        <v>6327</v>
      </c>
      <c r="G257" s="83" t="s">
        <v>68</v>
      </c>
      <c r="H257" s="85">
        <v>43.2</v>
      </c>
      <c r="I257" s="85">
        <v>40</v>
      </c>
      <c r="J257" s="85">
        <v>3.2000000000000028</v>
      </c>
      <c r="K257" s="86">
        <v>7.4074074074074139E-2</v>
      </c>
      <c r="L257" s="83" t="s">
        <v>6552</v>
      </c>
      <c r="M257" s="128" t="s">
        <v>5920</v>
      </c>
    </row>
    <row r="258" spans="1:13" s="128" customFormat="1" x14ac:dyDescent="0.2">
      <c r="A258" s="83" t="s">
        <v>3727</v>
      </c>
      <c r="B258" s="83" t="s">
        <v>3738</v>
      </c>
      <c r="C258" s="83" t="s">
        <v>3729</v>
      </c>
      <c r="D258" s="83" t="s">
        <v>3739</v>
      </c>
      <c r="E258" s="83" t="s">
        <v>6119</v>
      </c>
      <c r="F258" s="83" t="s">
        <v>6327</v>
      </c>
      <c r="G258" s="83" t="s">
        <v>68</v>
      </c>
      <c r="H258" s="85">
        <v>0</v>
      </c>
      <c r="I258" s="85">
        <v>0</v>
      </c>
      <c r="J258" s="85">
        <v>0</v>
      </c>
      <c r="K258" s="86" t="e">
        <v>#DIV/0!</v>
      </c>
      <c r="L258" s="83" t="s">
        <v>6552</v>
      </c>
      <c r="M258" s="128" t="s">
        <v>5920</v>
      </c>
    </row>
    <row r="259" spans="1:13" s="128" customFormat="1" x14ac:dyDescent="0.2">
      <c r="A259" s="83" t="s">
        <v>3727</v>
      </c>
      <c r="B259" s="83" t="s">
        <v>3738</v>
      </c>
      <c r="C259" s="83" t="s">
        <v>3729</v>
      </c>
      <c r="D259" s="83" t="s">
        <v>3739</v>
      </c>
      <c r="E259" s="83" t="s">
        <v>6119</v>
      </c>
      <c r="F259" s="83" t="s">
        <v>6327</v>
      </c>
      <c r="G259" s="83" t="s">
        <v>68</v>
      </c>
      <c r="H259" s="85">
        <v>780.3</v>
      </c>
      <c r="I259" s="85">
        <v>774</v>
      </c>
      <c r="J259" s="85">
        <v>6.2999999999999545</v>
      </c>
      <c r="K259" s="86">
        <v>8.0738177623990194E-3</v>
      </c>
      <c r="L259" s="83" t="s">
        <v>6553</v>
      </c>
      <c r="M259" s="128" t="s">
        <v>5920</v>
      </c>
    </row>
    <row r="260" spans="1:13" s="128" customFormat="1" x14ac:dyDescent="0.2">
      <c r="A260" s="83" t="s">
        <v>3727</v>
      </c>
      <c r="B260" s="83" t="s">
        <v>3738</v>
      </c>
      <c r="C260" s="83" t="s">
        <v>3729</v>
      </c>
      <c r="D260" s="83" t="s">
        <v>3739</v>
      </c>
      <c r="E260" s="83" t="s">
        <v>6120</v>
      </c>
      <c r="F260" s="83" t="s">
        <v>6328</v>
      </c>
      <c r="G260" s="83" t="s">
        <v>68</v>
      </c>
      <c r="H260" s="85">
        <v>0</v>
      </c>
      <c r="I260" s="85">
        <v>0</v>
      </c>
      <c r="J260" s="85">
        <v>0</v>
      </c>
      <c r="K260" s="86" t="e">
        <v>#DIV/0!</v>
      </c>
      <c r="L260" s="83" t="s">
        <v>6554</v>
      </c>
      <c r="M260" s="128" t="s">
        <v>5920</v>
      </c>
    </row>
    <row r="261" spans="1:13" s="128" customFormat="1" x14ac:dyDescent="0.2">
      <c r="A261" s="83" t="s">
        <v>3727</v>
      </c>
      <c r="B261" s="83" t="s">
        <v>3738</v>
      </c>
      <c r="C261" s="83" t="s">
        <v>3729</v>
      </c>
      <c r="D261" s="83" t="s">
        <v>3739</v>
      </c>
      <c r="E261" s="83" t="s">
        <v>6120</v>
      </c>
      <c r="F261" s="83" t="s">
        <v>6328</v>
      </c>
      <c r="G261" s="83" t="s">
        <v>68</v>
      </c>
      <c r="H261" s="85">
        <v>278.10000000000002</v>
      </c>
      <c r="I261" s="85">
        <v>206</v>
      </c>
      <c r="J261" s="85">
        <v>72.100000000000023</v>
      </c>
      <c r="K261" s="86">
        <v>0.2592592592592593</v>
      </c>
      <c r="L261" s="83" t="s">
        <v>6555</v>
      </c>
      <c r="M261" s="128" t="s">
        <v>5920</v>
      </c>
    </row>
    <row r="262" spans="1:13" s="128" customFormat="1" x14ac:dyDescent="0.2">
      <c r="A262" s="83" t="s">
        <v>3727</v>
      </c>
      <c r="B262" s="83" t="s">
        <v>3738</v>
      </c>
      <c r="C262" s="83" t="s">
        <v>3729</v>
      </c>
      <c r="D262" s="83" t="s">
        <v>3739</v>
      </c>
      <c r="E262" s="83" t="s">
        <v>6120</v>
      </c>
      <c r="F262" s="83" t="s">
        <v>6328</v>
      </c>
      <c r="G262" s="83" t="s">
        <v>68</v>
      </c>
      <c r="H262" s="85">
        <v>175.5</v>
      </c>
      <c r="I262" s="85">
        <v>162.5</v>
      </c>
      <c r="J262" s="85">
        <v>13</v>
      </c>
      <c r="K262" s="86">
        <v>7.407407407407407E-2</v>
      </c>
      <c r="L262" s="83" t="s">
        <v>6554</v>
      </c>
      <c r="M262" s="128" t="s">
        <v>5920</v>
      </c>
    </row>
    <row r="263" spans="1:13" s="128" customFormat="1" x14ac:dyDescent="0.2">
      <c r="A263" s="83" t="s">
        <v>3727</v>
      </c>
      <c r="B263" s="83" t="s">
        <v>3738</v>
      </c>
      <c r="C263" s="83" t="s">
        <v>3729</v>
      </c>
      <c r="D263" s="83" t="s">
        <v>3739</v>
      </c>
      <c r="E263" s="83" t="s">
        <v>6121</v>
      </c>
      <c r="F263" s="83" t="s">
        <v>6329</v>
      </c>
      <c r="G263" s="83" t="s">
        <v>68</v>
      </c>
      <c r="H263" s="85">
        <v>0</v>
      </c>
      <c r="I263" s="85">
        <v>0</v>
      </c>
      <c r="J263" s="85">
        <v>0</v>
      </c>
      <c r="K263" s="86" t="e">
        <v>#DIV/0!</v>
      </c>
      <c r="L263" s="83" t="s">
        <v>6556</v>
      </c>
      <c r="M263" s="128" t="s">
        <v>5920</v>
      </c>
    </row>
    <row r="264" spans="1:13" s="128" customFormat="1" x14ac:dyDescent="0.2">
      <c r="A264" s="83" t="s">
        <v>3727</v>
      </c>
      <c r="B264" s="83" t="s">
        <v>3738</v>
      </c>
      <c r="C264" s="83" t="s">
        <v>3729</v>
      </c>
      <c r="D264" s="83" t="s">
        <v>3739</v>
      </c>
      <c r="E264" s="83" t="s">
        <v>6121</v>
      </c>
      <c r="F264" s="83" t="s">
        <v>6329</v>
      </c>
      <c r="G264" s="83" t="s">
        <v>68</v>
      </c>
      <c r="H264" s="85">
        <v>21.6</v>
      </c>
      <c r="I264" s="85">
        <v>20</v>
      </c>
      <c r="J264" s="85">
        <v>1.6000000000000014</v>
      </c>
      <c r="K264" s="86">
        <v>7.4074074074074139E-2</v>
      </c>
      <c r="L264" s="83" t="s">
        <v>6556</v>
      </c>
      <c r="M264" s="128" t="s">
        <v>5920</v>
      </c>
    </row>
    <row r="265" spans="1:13" s="128" customFormat="1" x14ac:dyDescent="0.2">
      <c r="A265" s="83" t="s">
        <v>3727</v>
      </c>
      <c r="B265" s="83" t="s">
        <v>3738</v>
      </c>
      <c r="C265" s="83" t="s">
        <v>3729</v>
      </c>
      <c r="D265" s="83" t="s">
        <v>3739</v>
      </c>
      <c r="E265" s="83" t="s">
        <v>6122</v>
      </c>
      <c r="F265" s="83" t="s">
        <v>6330</v>
      </c>
      <c r="G265" s="83" t="s">
        <v>68</v>
      </c>
      <c r="H265" s="85">
        <v>98.65</v>
      </c>
      <c r="I265" s="85">
        <v>91.77</v>
      </c>
      <c r="J265" s="85">
        <v>6.8800000000000097</v>
      </c>
      <c r="K265" s="86">
        <v>6.9741510390268727E-2</v>
      </c>
      <c r="L265" s="83" t="s">
        <v>6557</v>
      </c>
      <c r="M265" s="128" t="s">
        <v>5920</v>
      </c>
    </row>
    <row r="266" spans="1:13" s="128" customFormat="1" x14ac:dyDescent="0.2">
      <c r="A266" s="83" t="s">
        <v>3727</v>
      </c>
      <c r="B266" s="83" t="s">
        <v>3738</v>
      </c>
      <c r="C266" s="83" t="s">
        <v>3729</v>
      </c>
      <c r="D266" s="83" t="s">
        <v>3739</v>
      </c>
      <c r="E266" s="83" t="s">
        <v>6123</v>
      </c>
      <c r="F266" s="83" t="s">
        <v>6331</v>
      </c>
      <c r="G266" s="83" t="s">
        <v>68</v>
      </c>
      <c r="H266" s="85">
        <v>432.09</v>
      </c>
      <c r="I266" s="85">
        <v>419.5</v>
      </c>
      <c r="J266" s="85">
        <v>12.589999999999975</v>
      </c>
      <c r="K266" s="86">
        <v>2.9137448216806628E-2</v>
      </c>
      <c r="L266" s="83" t="s">
        <v>6558</v>
      </c>
      <c r="M266" s="128" t="s">
        <v>5920</v>
      </c>
    </row>
    <row r="267" spans="1:13" s="128" customFormat="1" x14ac:dyDescent="0.2">
      <c r="A267" s="83" t="s">
        <v>3727</v>
      </c>
      <c r="B267" s="83" t="s">
        <v>3738</v>
      </c>
      <c r="C267" s="83" t="s">
        <v>3729</v>
      </c>
      <c r="D267" s="83" t="s">
        <v>3739</v>
      </c>
      <c r="E267" s="83" t="s">
        <v>6124</v>
      </c>
      <c r="F267" s="83" t="s">
        <v>6332</v>
      </c>
      <c r="G267" s="83" t="s">
        <v>68</v>
      </c>
      <c r="H267" s="85">
        <v>0</v>
      </c>
      <c r="I267" s="85">
        <v>0</v>
      </c>
      <c r="J267" s="85">
        <v>0</v>
      </c>
      <c r="K267" s="86" t="e">
        <v>#DIV/0!</v>
      </c>
      <c r="L267" s="83" t="s">
        <v>6559</v>
      </c>
      <c r="M267" s="128" t="s">
        <v>5920</v>
      </c>
    </row>
    <row r="268" spans="1:13" s="128" customFormat="1" x14ac:dyDescent="0.2">
      <c r="A268" s="83" t="s">
        <v>3727</v>
      </c>
      <c r="B268" s="83" t="s">
        <v>3738</v>
      </c>
      <c r="C268" s="83" t="s">
        <v>3729</v>
      </c>
      <c r="D268" s="83" t="s">
        <v>3739</v>
      </c>
      <c r="E268" s="83" t="s">
        <v>6124</v>
      </c>
      <c r="F268" s="83" t="s">
        <v>6332</v>
      </c>
      <c r="G268" s="83" t="s">
        <v>68</v>
      </c>
      <c r="H268" s="85">
        <v>2421.9</v>
      </c>
      <c r="I268" s="85">
        <v>2242.5</v>
      </c>
      <c r="J268" s="85">
        <v>179.40000000000009</v>
      </c>
      <c r="K268" s="86">
        <v>7.4074074074074112E-2</v>
      </c>
      <c r="L268" s="83" t="s">
        <v>6559</v>
      </c>
      <c r="M268" s="128" t="s">
        <v>5920</v>
      </c>
    </row>
    <row r="269" spans="1:13" s="128" customFormat="1" x14ac:dyDescent="0.2">
      <c r="A269" s="83" t="s">
        <v>3727</v>
      </c>
      <c r="B269" s="83" t="s">
        <v>3738</v>
      </c>
      <c r="C269" s="83" t="s">
        <v>3729</v>
      </c>
      <c r="D269" s="83" t="s">
        <v>3739</v>
      </c>
      <c r="E269" s="83" t="s">
        <v>6125</v>
      </c>
      <c r="F269" s="83" t="s">
        <v>6333</v>
      </c>
      <c r="G269" s="83" t="s">
        <v>68</v>
      </c>
      <c r="H269" s="85">
        <v>0</v>
      </c>
      <c r="I269" s="85">
        <v>0</v>
      </c>
      <c r="J269" s="85">
        <v>0</v>
      </c>
      <c r="K269" s="86" t="e">
        <v>#DIV/0!</v>
      </c>
      <c r="L269" s="83" t="s">
        <v>6560</v>
      </c>
      <c r="M269" s="128" t="s">
        <v>5920</v>
      </c>
    </row>
    <row r="270" spans="1:13" s="128" customFormat="1" x14ac:dyDescent="0.2">
      <c r="A270" s="83" t="s">
        <v>3727</v>
      </c>
      <c r="B270" s="83" t="s">
        <v>3738</v>
      </c>
      <c r="C270" s="83" t="s">
        <v>3729</v>
      </c>
      <c r="D270" s="83" t="s">
        <v>3739</v>
      </c>
      <c r="E270" s="83" t="s">
        <v>6125</v>
      </c>
      <c r="F270" s="83" t="s">
        <v>6333</v>
      </c>
      <c r="G270" s="83" t="s">
        <v>68</v>
      </c>
      <c r="H270" s="85">
        <v>807.3</v>
      </c>
      <c r="I270" s="85">
        <v>747.5</v>
      </c>
      <c r="J270" s="85">
        <v>59.799999999999955</v>
      </c>
      <c r="K270" s="86">
        <v>7.4074074074074028E-2</v>
      </c>
      <c r="L270" s="83" t="s">
        <v>6560</v>
      </c>
      <c r="M270" s="128" t="s">
        <v>5920</v>
      </c>
    </row>
    <row r="271" spans="1:13" s="128" customFormat="1" x14ac:dyDescent="0.2">
      <c r="A271" s="83" t="s">
        <v>3727</v>
      </c>
      <c r="B271" s="83" t="s">
        <v>3738</v>
      </c>
      <c r="C271" s="83" t="s">
        <v>3729</v>
      </c>
      <c r="D271" s="83" t="s">
        <v>3739</v>
      </c>
      <c r="E271" s="83" t="s">
        <v>6126</v>
      </c>
      <c r="F271" s="83" t="s">
        <v>6334</v>
      </c>
      <c r="G271" s="83" t="s">
        <v>68</v>
      </c>
      <c r="H271" s="85">
        <v>15094.7</v>
      </c>
      <c r="I271" s="85">
        <v>14192.04</v>
      </c>
      <c r="J271" s="85">
        <v>902.65999999999985</v>
      </c>
      <c r="K271" s="86">
        <v>5.9799797279839931E-2</v>
      </c>
      <c r="L271" s="83" t="s">
        <v>6561</v>
      </c>
      <c r="M271" s="128" t="s">
        <v>5920</v>
      </c>
    </row>
    <row r="272" spans="1:13" s="128" customFormat="1" x14ac:dyDescent="0.2">
      <c r="A272" s="83" t="s">
        <v>3727</v>
      </c>
      <c r="B272" s="83" t="s">
        <v>3738</v>
      </c>
      <c r="C272" s="83" t="s">
        <v>3729</v>
      </c>
      <c r="D272" s="83" t="s">
        <v>3739</v>
      </c>
      <c r="E272" s="83" t="s">
        <v>6127</v>
      </c>
      <c r="F272" s="83" t="s">
        <v>6335</v>
      </c>
      <c r="G272" s="83" t="s">
        <v>68</v>
      </c>
      <c r="H272" s="85">
        <v>503.4</v>
      </c>
      <c r="I272" s="85">
        <v>419.5</v>
      </c>
      <c r="J272" s="85">
        <v>83.899999999999977</v>
      </c>
      <c r="K272" s="86">
        <v>0.16666666666666663</v>
      </c>
      <c r="L272" s="83" t="s">
        <v>6562</v>
      </c>
      <c r="M272" s="128" t="s">
        <v>5920</v>
      </c>
    </row>
    <row r="273" spans="1:13" s="128" customFormat="1" x14ac:dyDescent="0.2">
      <c r="A273" s="83" t="s">
        <v>3727</v>
      </c>
      <c r="B273" s="83" t="s">
        <v>3738</v>
      </c>
      <c r="C273" s="83" t="s">
        <v>3729</v>
      </c>
      <c r="D273" s="83" t="s">
        <v>3739</v>
      </c>
      <c r="E273" s="83" t="s">
        <v>6128</v>
      </c>
      <c r="F273" s="83" t="s">
        <v>6336</v>
      </c>
      <c r="G273" s="83" t="s">
        <v>68</v>
      </c>
      <c r="H273" s="85">
        <v>3405.61</v>
      </c>
      <c r="I273" s="85">
        <v>2961.4</v>
      </c>
      <c r="J273" s="85">
        <v>444.21000000000004</v>
      </c>
      <c r="K273" s="86">
        <v>0.13043478260869565</v>
      </c>
      <c r="L273" s="83" t="s">
        <v>6563</v>
      </c>
      <c r="M273" s="128" t="s">
        <v>5920</v>
      </c>
    </row>
    <row r="274" spans="1:13" s="128" customFormat="1" x14ac:dyDescent="0.2">
      <c r="A274" s="83" t="s">
        <v>3727</v>
      </c>
      <c r="B274" s="83" t="s">
        <v>3738</v>
      </c>
      <c r="C274" s="83" t="s">
        <v>3729</v>
      </c>
      <c r="D274" s="83" t="s">
        <v>3739</v>
      </c>
      <c r="E274" s="83" t="s">
        <v>6129</v>
      </c>
      <c r="F274" s="83" t="s">
        <v>6337</v>
      </c>
      <c r="G274" s="83" t="s">
        <v>68</v>
      </c>
      <c r="H274" s="85">
        <v>0</v>
      </c>
      <c r="I274" s="85">
        <v>0</v>
      </c>
      <c r="J274" s="85">
        <v>0</v>
      </c>
      <c r="K274" s="86" t="e">
        <v>#DIV/0!</v>
      </c>
      <c r="L274" s="83" t="s">
        <v>6564</v>
      </c>
      <c r="M274" s="128" t="s">
        <v>5920</v>
      </c>
    </row>
    <row r="275" spans="1:13" s="128" customFormat="1" x14ac:dyDescent="0.2">
      <c r="A275" s="83" t="s">
        <v>3727</v>
      </c>
      <c r="B275" s="83" t="s">
        <v>3738</v>
      </c>
      <c r="C275" s="83" t="s">
        <v>3729</v>
      </c>
      <c r="D275" s="83" t="s">
        <v>3739</v>
      </c>
      <c r="E275" s="83" t="s">
        <v>6129</v>
      </c>
      <c r="F275" s="83" t="s">
        <v>6337</v>
      </c>
      <c r="G275" s="83" t="s">
        <v>68</v>
      </c>
      <c r="H275" s="85">
        <v>32270.55</v>
      </c>
      <c r="I275" s="85">
        <v>28307.5</v>
      </c>
      <c r="J275" s="85">
        <v>3963.0499999999993</v>
      </c>
      <c r="K275" s="86">
        <v>0.12280701754385963</v>
      </c>
      <c r="L275" s="83" t="s">
        <v>6564</v>
      </c>
      <c r="M275" s="128" t="s">
        <v>5920</v>
      </c>
    </row>
    <row r="276" spans="1:13" s="128" customFormat="1" x14ac:dyDescent="0.2">
      <c r="A276" s="83" t="s">
        <v>3727</v>
      </c>
      <c r="B276" s="83" t="s">
        <v>3738</v>
      </c>
      <c r="C276" s="83" t="s">
        <v>3729</v>
      </c>
      <c r="D276" s="83" t="s">
        <v>3739</v>
      </c>
      <c r="E276" s="83" t="s">
        <v>6130</v>
      </c>
      <c r="F276" s="83" t="s">
        <v>6338</v>
      </c>
      <c r="G276" s="83" t="s">
        <v>68</v>
      </c>
      <c r="H276" s="85">
        <v>83430</v>
      </c>
      <c r="I276" s="85">
        <v>74160</v>
      </c>
      <c r="J276" s="85">
        <v>9270</v>
      </c>
      <c r="K276" s="86">
        <v>0.1111111111111111</v>
      </c>
      <c r="L276" s="83" t="s">
        <v>6565</v>
      </c>
      <c r="M276" s="128" t="s">
        <v>5920</v>
      </c>
    </row>
    <row r="277" spans="1:13" s="128" customFormat="1" x14ac:dyDescent="0.2">
      <c r="A277" s="83" t="s">
        <v>3727</v>
      </c>
      <c r="B277" s="83" t="s">
        <v>3738</v>
      </c>
      <c r="C277" s="83" t="s">
        <v>3729</v>
      </c>
      <c r="D277" s="83" t="s">
        <v>3739</v>
      </c>
      <c r="E277" s="83" t="s">
        <v>6131</v>
      </c>
      <c r="F277" s="83" t="s">
        <v>6339</v>
      </c>
      <c r="G277" s="83" t="s">
        <v>68</v>
      </c>
      <c r="H277" s="85">
        <v>2076.88</v>
      </c>
      <c r="I277" s="85">
        <v>1629.55</v>
      </c>
      <c r="J277" s="85">
        <v>447.33000000000015</v>
      </c>
      <c r="K277" s="86">
        <v>0.2153855783675514</v>
      </c>
      <c r="L277" s="83" t="s">
        <v>6566</v>
      </c>
      <c r="M277" s="128" t="s">
        <v>5920</v>
      </c>
    </row>
    <row r="278" spans="1:13" s="128" customFormat="1" x14ac:dyDescent="0.2">
      <c r="A278" s="83" t="s">
        <v>3867</v>
      </c>
      <c r="B278" s="83" t="s">
        <v>3868</v>
      </c>
      <c r="C278" s="83" t="s">
        <v>5954</v>
      </c>
      <c r="D278" s="83" t="s">
        <v>3870</v>
      </c>
      <c r="E278" s="83" t="s">
        <v>6132</v>
      </c>
      <c r="F278" s="83" t="s">
        <v>6340</v>
      </c>
      <c r="G278" s="83" t="s">
        <v>68</v>
      </c>
      <c r="H278" s="85">
        <v>11032.8</v>
      </c>
      <c r="I278" s="85">
        <v>9984</v>
      </c>
      <c r="J278" s="85">
        <v>1048.7999999999993</v>
      </c>
      <c r="K278" s="86">
        <v>9.5061996954535502E-2</v>
      </c>
      <c r="L278" s="83" t="s">
        <v>6567</v>
      </c>
      <c r="M278" s="128" t="s">
        <v>5920</v>
      </c>
    </row>
    <row r="279" spans="1:13" s="128" customFormat="1" x14ac:dyDescent="0.2">
      <c r="A279" s="83" t="s">
        <v>3867</v>
      </c>
      <c r="B279" s="83" t="s">
        <v>3868</v>
      </c>
      <c r="C279" s="83" t="s">
        <v>5954</v>
      </c>
      <c r="D279" s="83" t="s">
        <v>3870</v>
      </c>
      <c r="E279" s="83" t="s">
        <v>6133</v>
      </c>
      <c r="F279" s="83" t="s">
        <v>6341</v>
      </c>
      <c r="G279" s="83" t="s">
        <v>68</v>
      </c>
      <c r="H279" s="85">
        <v>8584.7999999999993</v>
      </c>
      <c r="I279" s="85">
        <v>7644</v>
      </c>
      <c r="J279" s="85">
        <v>940.79999999999927</v>
      </c>
      <c r="K279" s="86">
        <v>0.10958904109589034</v>
      </c>
      <c r="L279" s="83" t="s">
        <v>6568</v>
      </c>
      <c r="M279" s="128" t="s">
        <v>5920</v>
      </c>
    </row>
    <row r="280" spans="1:13" s="128" customFormat="1" x14ac:dyDescent="0.2">
      <c r="A280" s="83" t="s">
        <v>3867</v>
      </c>
      <c r="B280" s="83" t="s">
        <v>3868</v>
      </c>
      <c r="C280" s="83" t="s">
        <v>5955</v>
      </c>
      <c r="D280" s="83" t="s">
        <v>3870</v>
      </c>
      <c r="E280" s="83" t="s">
        <v>6134</v>
      </c>
      <c r="F280" s="83" t="s">
        <v>6342</v>
      </c>
      <c r="G280" s="83" t="s">
        <v>68</v>
      </c>
      <c r="H280" s="85">
        <v>5740.8</v>
      </c>
      <c r="I280" s="85">
        <v>4236</v>
      </c>
      <c r="J280" s="85">
        <v>1504.8000000000002</v>
      </c>
      <c r="K280" s="86">
        <v>0.26212374581939801</v>
      </c>
      <c r="L280" s="83" t="s">
        <v>6569</v>
      </c>
      <c r="M280" s="128" t="s">
        <v>5920</v>
      </c>
    </row>
    <row r="281" spans="1:13" s="128" customFormat="1" x14ac:dyDescent="0.2">
      <c r="A281" s="83" t="s">
        <v>3249</v>
      </c>
      <c r="B281" s="83" t="s">
        <v>5931</v>
      </c>
      <c r="C281" s="83" t="s">
        <v>5956</v>
      </c>
      <c r="D281" s="83" t="s">
        <v>5925</v>
      </c>
      <c r="E281" s="83" t="s">
        <v>6135</v>
      </c>
      <c r="F281" s="83" t="s">
        <v>6343</v>
      </c>
      <c r="G281" s="83" t="s">
        <v>68</v>
      </c>
      <c r="H281" s="85">
        <v>9449.58</v>
      </c>
      <c r="I281" s="85">
        <v>9264.2999999999993</v>
      </c>
      <c r="J281" s="85">
        <v>185.28000000000065</v>
      </c>
      <c r="K281" s="86">
        <v>1.9607220638377647E-2</v>
      </c>
      <c r="L281" s="83" t="s">
        <v>6570</v>
      </c>
      <c r="M281" s="128" t="s">
        <v>5920</v>
      </c>
    </row>
    <row r="282" spans="1:13" s="128" customFormat="1" x14ac:dyDescent="0.2">
      <c r="A282" s="83" t="s">
        <v>3249</v>
      </c>
      <c r="B282" s="83" t="s">
        <v>5931</v>
      </c>
      <c r="C282" s="83" t="s">
        <v>5956</v>
      </c>
      <c r="D282" s="83" t="s">
        <v>5925</v>
      </c>
      <c r="E282" s="83" t="s">
        <v>6135</v>
      </c>
      <c r="F282" s="83" t="s">
        <v>6343</v>
      </c>
      <c r="G282" s="83" t="s">
        <v>68</v>
      </c>
      <c r="H282" s="85">
        <v>0</v>
      </c>
      <c r="I282" s="85">
        <v>0</v>
      </c>
      <c r="J282" s="85">
        <v>0</v>
      </c>
      <c r="K282" s="86" t="e">
        <v>#DIV/0!</v>
      </c>
      <c r="L282" s="83" t="s">
        <v>6570</v>
      </c>
      <c r="M282" s="128" t="s">
        <v>5920</v>
      </c>
    </row>
    <row r="283" spans="1:13" s="128" customFormat="1" x14ac:dyDescent="0.2">
      <c r="A283" s="83" t="s">
        <v>3249</v>
      </c>
      <c r="B283" s="83" t="s">
        <v>5931</v>
      </c>
      <c r="C283" s="83" t="s">
        <v>5957</v>
      </c>
      <c r="D283" s="83" t="s">
        <v>5925</v>
      </c>
      <c r="E283" s="83" t="s">
        <v>6136</v>
      </c>
      <c r="F283" s="83" t="s">
        <v>6344</v>
      </c>
      <c r="G283" s="83" t="s">
        <v>68</v>
      </c>
      <c r="H283" s="85">
        <v>1422.24</v>
      </c>
      <c r="I283" s="85">
        <v>1394.4</v>
      </c>
      <c r="J283" s="85">
        <v>27.839999999999918</v>
      </c>
      <c r="K283" s="86">
        <v>1.9574755315558499E-2</v>
      </c>
      <c r="L283" s="83" t="s">
        <v>6571</v>
      </c>
      <c r="M283" s="128" t="s">
        <v>5920</v>
      </c>
    </row>
    <row r="284" spans="1:13" s="128" customFormat="1" x14ac:dyDescent="0.2">
      <c r="A284" s="83" t="s">
        <v>3191</v>
      </c>
      <c r="B284" s="83" t="s">
        <v>3892</v>
      </c>
      <c r="C284" s="83" t="s">
        <v>3899</v>
      </c>
      <c r="D284" s="83" t="s">
        <v>3194</v>
      </c>
      <c r="E284" s="83" t="s">
        <v>6137</v>
      </c>
      <c r="F284" s="83" t="s">
        <v>6345</v>
      </c>
      <c r="G284" s="83" t="s">
        <v>68</v>
      </c>
      <c r="H284" s="85">
        <v>0</v>
      </c>
      <c r="I284" s="85">
        <v>0</v>
      </c>
      <c r="J284" s="85">
        <v>0</v>
      </c>
      <c r="K284" s="86" t="e">
        <v>#DIV/0!</v>
      </c>
      <c r="L284" s="83" t="s">
        <v>6572</v>
      </c>
      <c r="M284" s="128" t="s">
        <v>5920</v>
      </c>
    </row>
    <row r="285" spans="1:13" s="128" customFormat="1" x14ac:dyDescent="0.2">
      <c r="A285" s="83" t="s">
        <v>3191</v>
      </c>
      <c r="B285" s="83" t="s">
        <v>3892</v>
      </c>
      <c r="C285" s="83" t="s">
        <v>3899</v>
      </c>
      <c r="D285" s="83" t="s">
        <v>3194</v>
      </c>
      <c r="E285" s="83" t="s">
        <v>6137</v>
      </c>
      <c r="F285" s="83" t="s">
        <v>6345</v>
      </c>
      <c r="G285" s="83" t="s">
        <v>68</v>
      </c>
      <c r="H285" s="85">
        <v>36662.400000000001</v>
      </c>
      <c r="I285" s="85">
        <v>32480</v>
      </c>
      <c r="J285" s="85">
        <v>4182.4000000000015</v>
      </c>
      <c r="K285" s="86">
        <v>0.11407872916121152</v>
      </c>
      <c r="L285" s="83" t="s">
        <v>6572</v>
      </c>
      <c r="M285" s="128" t="s">
        <v>5920</v>
      </c>
    </row>
    <row r="286" spans="1:13" s="128" customFormat="1" x14ac:dyDescent="0.2">
      <c r="A286" s="83" t="s">
        <v>3191</v>
      </c>
      <c r="B286" s="83" t="s">
        <v>3892</v>
      </c>
      <c r="C286" s="83" t="s">
        <v>3899</v>
      </c>
      <c r="D286" s="83" t="s">
        <v>3194</v>
      </c>
      <c r="E286" s="83" t="s">
        <v>6138</v>
      </c>
      <c r="F286" s="83" t="s">
        <v>6346</v>
      </c>
      <c r="G286" s="83" t="s">
        <v>68</v>
      </c>
      <c r="H286" s="85">
        <v>9798.56</v>
      </c>
      <c r="I286" s="85">
        <v>8595.24</v>
      </c>
      <c r="J286" s="85">
        <v>1203.3199999999997</v>
      </c>
      <c r="K286" s="86">
        <v>0.12280580003592362</v>
      </c>
      <c r="L286" s="83" t="s">
        <v>6573</v>
      </c>
      <c r="M286" s="128" t="s">
        <v>5920</v>
      </c>
    </row>
    <row r="287" spans="1:13" s="128" customFormat="1" x14ac:dyDescent="0.2">
      <c r="A287" s="83" t="s">
        <v>3191</v>
      </c>
      <c r="B287" s="83" t="s">
        <v>3892</v>
      </c>
      <c r="C287" s="83" t="s">
        <v>3899</v>
      </c>
      <c r="D287" s="83" t="s">
        <v>3194</v>
      </c>
      <c r="E287" s="83" t="s">
        <v>6138</v>
      </c>
      <c r="F287" s="83" t="s">
        <v>6346</v>
      </c>
      <c r="G287" s="83" t="s">
        <v>68</v>
      </c>
      <c r="H287" s="85">
        <v>5667.2</v>
      </c>
      <c r="I287" s="85">
        <v>4995.24</v>
      </c>
      <c r="J287" s="85">
        <v>671.96</v>
      </c>
      <c r="K287" s="86">
        <v>0.11857001693958216</v>
      </c>
      <c r="L287" s="83" t="s">
        <v>6573</v>
      </c>
      <c r="M287" s="128" t="s">
        <v>5920</v>
      </c>
    </row>
    <row r="288" spans="1:13" s="128" customFormat="1" x14ac:dyDescent="0.2">
      <c r="A288" s="83" t="s">
        <v>3191</v>
      </c>
      <c r="B288" s="83" t="s">
        <v>3892</v>
      </c>
      <c r="C288" s="83" t="s">
        <v>3930</v>
      </c>
      <c r="D288" s="83" t="s">
        <v>3194</v>
      </c>
      <c r="E288" s="83" t="s">
        <v>6139</v>
      </c>
      <c r="F288" s="83" t="s">
        <v>6347</v>
      </c>
      <c r="G288" s="83" t="s">
        <v>68</v>
      </c>
      <c r="H288" s="85">
        <v>95260.28</v>
      </c>
      <c r="I288" s="85">
        <v>83465.34</v>
      </c>
      <c r="J288" s="85">
        <v>11794.940000000002</v>
      </c>
      <c r="K288" s="86">
        <v>0.12381802782859763</v>
      </c>
      <c r="L288" s="83" t="s">
        <v>6574</v>
      </c>
      <c r="M288" s="128" t="s">
        <v>5920</v>
      </c>
    </row>
    <row r="289" spans="1:13" s="128" customFormat="1" x14ac:dyDescent="0.2">
      <c r="A289" s="83" t="s">
        <v>3191</v>
      </c>
      <c r="B289" s="83" t="s">
        <v>3892</v>
      </c>
      <c r="C289" s="83" t="s">
        <v>3899</v>
      </c>
      <c r="D289" s="83" t="s">
        <v>3194</v>
      </c>
      <c r="E289" s="83" t="s">
        <v>6140</v>
      </c>
      <c r="F289" s="83" t="s">
        <v>6348</v>
      </c>
      <c r="G289" s="83" t="s">
        <v>68</v>
      </c>
      <c r="H289" s="85">
        <v>0</v>
      </c>
      <c r="I289" s="85">
        <v>0</v>
      </c>
      <c r="J289" s="85">
        <v>0</v>
      </c>
      <c r="K289" s="86" t="e">
        <v>#DIV/0!</v>
      </c>
      <c r="L289" s="83" t="s">
        <v>6575</v>
      </c>
      <c r="M289" s="128" t="s">
        <v>5920</v>
      </c>
    </row>
    <row r="290" spans="1:13" s="128" customFormat="1" x14ac:dyDescent="0.2">
      <c r="A290" s="83" t="s">
        <v>3191</v>
      </c>
      <c r="B290" s="83" t="s">
        <v>3892</v>
      </c>
      <c r="C290" s="83" t="s">
        <v>3899</v>
      </c>
      <c r="D290" s="83" t="s">
        <v>3194</v>
      </c>
      <c r="E290" s="83" t="s">
        <v>6140</v>
      </c>
      <c r="F290" s="83" t="s">
        <v>6348</v>
      </c>
      <c r="G290" s="83" t="s">
        <v>68</v>
      </c>
      <c r="H290" s="85">
        <v>85.68</v>
      </c>
      <c r="I290" s="85">
        <v>78</v>
      </c>
      <c r="J290" s="85">
        <v>7.6800000000000068</v>
      </c>
      <c r="K290" s="86">
        <v>8.9635854341736765E-2</v>
      </c>
      <c r="L290" s="83" t="s">
        <v>6575</v>
      </c>
      <c r="M290" s="128" t="s">
        <v>5920</v>
      </c>
    </row>
    <row r="291" spans="1:13" s="128" customFormat="1" x14ac:dyDescent="0.2">
      <c r="A291" s="83" t="s">
        <v>3191</v>
      </c>
      <c r="B291" s="83" t="s">
        <v>3892</v>
      </c>
      <c r="C291" s="83" t="s">
        <v>3241</v>
      </c>
      <c r="D291" s="83" t="s">
        <v>3194</v>
      </c>
      <c r="E291" s="83" t="s">
        <v>6141</v>
      </c>
      <c r="F291" s="83" t="s">
        <v>6349</v>
      </c>
      <c r="G291" s="83" t="s">
        <v>68</v>
      </c>
      <c r="H291" s="85">
        <v>1367.2</v>
      </c>
      <c r="I291" s="85">
        <v>1315.93</v>
      </c>
      <c r="J291" s="85">
        <v>51.269999999999982</v>
      </c>
      <c r="K291" s="86">
        <v>3.7499999999999985E-2</v>
      </c>
      <c r="L291" s="83" t="s">
        <v>6576</v>
      </c>
      <c r="M291" s="128" t="s">
        <v>5920</v>
      </c>
    </row>
    <row r="292" spans="1:13" s="128" customFormat="1" x14ac:dyDescent="0.2">
      <c r="A292" s="83" t="s">
        <v>3191</v>
      </c>
      <c r="B292" s="83" t="s">
        <v>3892</v>
      </c>
      <c r="C292" s="83" t="s">
        <v>5958</v>
      </c>
      <c r="D292" s="83" t="s">
        <v>3194</v>
      </c>
      <c r="E292" s="83" t="s">
        <v>6142</v>
      </c>
      <c r="F292" s="83" t="s">
        <v>6350</v>
      </c>
      <c r="G292" s="83" t="s">
        <v>68</v>
      </c>
      <c r="H292" s="85">
        <v>3741.48</v>
      </c>
      <c r="I292" s="85">
        <v>3336.61</v>
      </c>
      <c r="J292" s="85">
        <v>404.86999999999989</v>
      </c>
      <c r="K292" s="86">
        <v>0.10821118915509367</v>
      </c>
      <c r="L292" s="83" t="s">
        <v>6577</v>
      </c>
      <c r="M292" s="128" t="s">
        <v>5920</v>
      </c>
    </row>
    <row r="293" spans="1:13" s="128" customFormat="1" x14ac:dyDescent="0.2">
      <c r="A293" s="83" t="s">
        <v>3191</v>
      </c>
      <c r="B293" s="83" t="s">
        <v>3892</v>
      </c>
      <c r="C293" s="83" t="s">
        <v>3193</v>
      </c>
      <c r="D293" s="83" t="s">
        <v>3194</v>
      </c>
      <c r="E293" s="83" t="s">
        <v>6143</v>
      </c>
      <c r="F293" s="83" t="s">
        <v>6351</v>
      </c>
      <c r="G293" s="83" t="s">
        <v>68</v>
      </c>
      <c r="H293" s="85">
        <v>90906</v>
      </c>
      <c r="I293" s="85">
        <v>80671.199999999997</v>
      </c>
      <c r="J293" s="85">
        <v>10234.800000000003</v>
      </c>
      <c r="K293" s="86">
        <v>0.11258662794535017</v>
      </c>
      <c r="L293" s="83" t="s">
        <v>6578</v>
      </c>
      <c r="M293" s="128" t="s">
        <v>5920</v>
      </c>
    </row>
    <row r="294" spans="1:13" s="128" customFormat="1" x14ac:dyDescent="0.2">
      <c r="A294" s="83" t="s">
        <v>3191</v>
      </c>
      <c r="B294" s="83" t="s">
        <v>3892</v>
      </c>
      <c r="C294" s="83" t="s">
        <v>3193</v>
      </c>
      <c r="D294" s="83" t="s">
        <v>3194</v>
      </c>
      <c r="E294" s="83" t="s">
        <v>6143</v>
      </c>
      <c r="F294" s="83" t="s">
        <v>6351</v>
      </c>
      <c r="G294" s="83" t="s">
        <v>68</v>
      </c>
      <c r="H294" s="85">
        <v>0</v>
      </c>
      <c r="I294" s="85">
        <v>0</v>
      </c>
      <c r="J294" s="85">
        <v>0</v>
      </c>
      <c r="K294" s="86" t="e">
        <v>#DIV/0!</v>
      </c>
      <c r="L294" s="83" t="s">
        <v>6578</v>
      </c>
      <c r="M294" s="128" t="s">
        <v>5920</v>
      </c>
    </row>
    <row r="295" spans="1:13" s="128" customFormat="1" x14ac:dyDescent="0.2">
      <c r="A295" s="83" t="s">
        <v>3191</v>
      </c>
      <c r="B295" s="83" t="s">
        <v>3892</v>
      </c>
      <c r="C295" s="83" t="s">
        <v>3193</v>
      </c>
      <c r="D295" s="83" t="s">
        <v>3194</v>
      </c>
      <c r="E295" s="83" t="s">
        <v>6144</v>
      </c>
      <c r="F295" s="83" t="s">
        <v>6352</v>
      </c>
      <c r="G295" s="83" t="s">
        <v>68</v>
      </c>
      <c r="H295" s="85">
        <v>0</v>
      </c>
      <c r="I295" s="85">
        <v>0</v>
      </c>
      <c r="J295" s="85">
        <v>0</v>
      </c>
      <c r="K295" s="86" t="e">
        <v>#DIV/0!</v>
      </c>
      <c r="L295" s="83" t="s">
        <v>6579</v>
      </c>
      <c r="M295" s="128" t="s">
        <v>5920</v>
      </c>
    </row>
    <row r="296" spans="1:13" s="128" customFormat="1" x14ac:dyDescent="0.2">
      <c r="A296" s="83" t="s">
        <v>3191</v>
      </c>
      <c r="B296" s="83" t="s">
        <v>3892</v>
      </c>
      <c r="C296" s="83" t="s">
        <v>3193</v>
      </c>
      <c r="D296" s="83" t="s">
        <v>3194</v>
      </c>
      <c r="E296" s="83" t="s">
        <v>6144</v>
      </c>
      <c r="F296" s="83" t="s">
        <v>6352</v>
      </c>
      <c r="G296" s="83" t="s">
        <v>68</v>
      </c>
      <c r="H296" s="85">
        <v>16039.8</v>
      </c>
      <c r="I296" s="85">
        <v>14070</v>
      </c>
      <c r="J296" s="85">
        <v>1969.7999999999993</v>
      </c>
      <c r="K296" s="86">
        <v>0.12280701754385961</v>
      </c>
      <c r="L296" s="83" t="s">
        <v>6579</v>
      </c>
      <c r="M296" s="128" t="s">
        <v>5920</v>
      </c>
    </row>
    <row r="297" spans="1:13" s="128" customFormat="1" x14ac:dyDescent="0.2">
      <c r="A297" s="83" t="s">
        <v>3191</v>
      </c>
      <c r="B297" s="83" t="s">
        <v>3892</v>
      </c>
      <c r="C297" s="83" t="s">
        <v>3193</v>
      </c>
      <c r="D297" s="83" t="s">
        <v>3194</v>
      </c>
      <c r="E297" s="83" t="s">
        <v>6145</v>
      </c>
      <c r="F297" s="83" t="s">
        <v>6353</v>
      </c>
      <c r="G297" s="83" t="s">
        <v>68</v>
      </c>
      <c r="H297" s="85">
        <v>3021.41</v>
      </c>
      <c r="I297" s="85">
        <v>2508.75</v>
      </c>
      <c r="J297" s="85">
        <v>512.65999999999985</v>
      </c>
      <c r="K297" s="86">
        <v>0.16967574741594152</v>
      </c>
      <c r="L297" s="83" t="s">
        <v>6580</v>
      </c>
      <c r="M297" s="128" t="s">
        <v>5920</v>
      </c>
    </row>
    <row r="298" spans="1:13" s="128" customFormat="1" x14ac:dyDescent="0.2">
      <c r="A298" s="83" t="s">
        <v>3191</v>
      </c>
      <c r="B298" s="83" t="s">
        <v>3892</v>
      </c>
      <c r="C298" s="83" t="s">
        <v>3899</v>
      </c>
      <c r="D298" s="83" t="s">
        <v>3194</v>
      </c>
      <c r="E298" s="83" t="s">
        <v>6146</v>
      </c>
      <c r="F298" s="83" t="s">
        <v>6354</v>
      </c>
      <c r="G298" s="83" t="s">
        <v>68</v>
      </c>
      <c r="H298" s="85">
        <v>1526.88</v>
      </c>
      <c r="I298" s="85">
        <v>1557.6</v>
      </c>
      <c r="J298" s="85">
        <v>-30.7199999999998</v>
      </c>
      <c r="K298" s="86">
        <v>-2.0119459289531461E-2</v>
      </c>
      <c r="L298" s="83" t="s">
        <v>6581</v>
      </c>
      <c r="M298" s="128" t="s">
        <v>5920</v>
      </c>
    </row>
    <row r="299" spans="1:13" s="128" customFormat="1" x14ac:dyDescent="0.2">
      <c r="A299" s="83" t="s">
        <v>3191</v>
      </c>
      <c r="B299" s="83" t="s">
        <v>3892</v>
      </c>
      <c r="C299" s="83" t="s">
        <v>3907</v>
      </c>
      <c r="D299" s="83" t="s">
        <v>3194</v>
      </c>
      <c r="E299" s="83" t="s">
        <v>6147</v>
      </c>
      <c r="F299" s="83" t="s">
        <v>6355</v>
      </c>
      <c r="G299" s="83" t="s">
        <v>68</v>
      </c>
      <c r="H299" s="85">
        <v>9158.59</v>
      </c>
      <c r="I299" s="85">
        <v>7476.4</v>
      </c>
      <c r="J299" s="85">
        <v>1682.1900000000005</v>
      </c>
      <c r="K299" s="86">
        <v>0.18367346938775517</v>
      </c>
      <c r="L299" s="83" t="s">
        <v>6582</v>
      </c>
      <c r="M299" s="128" t="s">
        <v>5920</v>
      </c>
    </row>
    <row r="300" spans="1:13" s="128" customFormat="1" x14ac:dyDescent="0.2">
      <c r="A300" s="83" t="s">
        <v>3191</v>
      </c>
      <c r="B300" s="83" t="s">
        <v>3892</v>
      </c>
      <c r="C300" s="83" t="s">
        <v>3907</v>
      </c>
      <c r="D300" s="83" t="s">
        <v>3194</v>
      </c>
      <c r="E300" s="83" t="s">
        <v>6148</v>
      </c>
      <c r="F300" s="83" t="s">
        <v>6356</v>
      </c>
      <c r="G300" s="83" t="s">
        <v>68</v>
      </c>
      <c r="H300" s="85">
        <v>5632.55</v>
      </c>
      <c r="I300" s="85">
        <v>4603.75</v>
      </c>
      <c r="J300" s="85">
        <v>1028.8000000000002</v>
      </c>
      <c r="K300" s="86">
        <v>0.18265261737578897</v>
      </c>
      <c r="L300" s="83" t="s">
        <v>6583</v>
      </c>
      <c r="M300" s="128" t="s">
        <v>5920</v>
      </c>
    </row>
    <row r="301" spans="1:13" s="128" customFormat="1" x14ac:dyDescent="0.2">
      <c r="A301" s="83" t="s">
        <v>3191</v>
      </c>
      <c r="B301" s="83" t="s">
        <v>3892</v>
      </c>
      <c r="C301" s="83" t="s">
        <v>3907</v>
      </c>
      <c r="D301" s="83" t="s">
        <v>3194</v>
      </c>
      <c r="E301" s="83" t="s">
        <v>6149</v>
      </c>
      <c r="F301" s="83" t="s">
        <v>6357</v>
      </c>
      <c r="G301" s="83" t="s">
        <v>68</v>
      </c>
      <c r="H301" s="85">
        <v>5009.25</v>
      </c>
      <c r="I301" s="85">
        <v>4243.74</v>
      </c>
      <c r="J301" s="85">
        <v>765.51000000000022</v>
      </c>
      <c r="K301" s="86">
        <v>0.15281928432400063</v>
      </c>
      <c r="L301" s="83" t="s">
        <v>6584</v>
      </c>
      <c r="M301" s="128" t="s">
        <v>5920</v>
      </c>
    </row>
    <row r="302" spans="1:13" s="128" customFormat="1" x14ac:dyDescent="0.2">
      <c r="A302" s="83" t="s">
        <v>3191</v>
      </c>
      <c r="B302" s="83" t="s">
        <v>3892</v>
      </c>
      <c r="C302" s="83" t="s">
        <v>3907</v>
      </c>
      <c r="D302" s="83" t="s">
        <v>3194</v>
      </c>
      <c r="E302" s="83" t="s">
        <v>6149</v>
      </c>
      <c r="F302" s="83" t="s">
        <v>6357</v>
      </c>
      <c r="G302" s="83" t="s">
        <v>68</v>
      </c>
      <c r="H302" s="85">
        <v>0</v>
      </c>
      <c r="I302" s="85">
        <v>0</v>
      </c>
      <c r="J302" s="85">
        <v>0</v>
      </c>
      <c r="K302" s="86" t="e">
        <v>#DIV/0!</v>
      </c>
      <c r="L302" s="83" t="s">
        <v>6584</v>
      </c>
      <c r="M302" s="128" t="s">
        <v>5920</v>
      </c>
    </row>
    <row r="303" spans="1:13" s="128" customFormat="1" x14ac:dyDescent="0.2">
      <c r="A303" s="83" t="s">
        <v>3191</v>
      </c>
      <c r="B303" s="83" t="s">
        <v>3892</v>
      </c>
      <c r="C303" s="83" t="s">
        <v>3907</v>
      </c>
      <c r="D303" s="83" t="s">
        <v>3194</v>
      </c>
      <c r="E303" s="83" t="s">
        <v>6150</v>
      </c>
      <c r="F303" s="83" t="s">
        <v>6358</v>
      </c>
      <c r="G303" s="83" t="s">
        <v>68</v>
      </c>
      <c r="H303" s="85">
        <v>1126.51</v>
      </c>
      <c r="I303" s="85">
        <v>919.6</v>
      </c>
      <c r="J303" s="85">
        <v>206.90999999999997</v>
      </c>
      <c r="K303" s="86">
        <v>0.18367346938775508</v>
      </c>
      <c r="L303" s="83" t="s">
        <v>6585</v>
      </c>
      <c r="M303" s="128" t="s">
        <v>5920</v>
      </c>
    </row>
    <row r="304" spans="1:13" s="128" customFormat="1" x14ac:dyDescent="0.2">
      <c r="A304" s="83" t="s">
        <v>3191</v>
      </c>
      <c r="B304" s="83" t="s">
        <v>3914</v>
      </c>
      <c r="C304" s="83" t="s">
        <v>5959</v>
      </c>
      <c r="D304" s="83" t="s">
        <v>3916</v>
      </c>
      <c r="E304" s="83" t="s">
        <v>6151</v>
      </c>
      <c r="F304" s="83" t="s">
        <v>6359</v>
      </c>
      <c r="G304" s="83" t="s">
        <v>68</v>
      </c>
      <c r="H304" s="85">
        <v>3516.48</v>
      </c>
      <c r="I304" s="85">
        <v>3244.07</v>
      </c>
      <c r="J304" s="85">
        <v>272.40999999999985</v>
      </c>
      <c r="K304" s="86">
        <v>7.7466671216671168E-2</v>
      </c>
      <c r="L304" s="83" t="s">
        <v>6586</v>
      </c>
      <c r="M304" s="128" t="s">
        <v>5920</v>
      </c>
    </row>
    <row r="305" spans="1:13" s="128" customFormat="1" x14ac:dyDescent="0.2">
      <c r="A305" s="83" t="s">
        <v>3191</v>
      </c>
      <c r="B305" s="83" t="s">
        <v>3914</v>
      </c>
      <c r="C305" s="83" t="s">
        <v>3299</v>
      </c>
      <c r="D305" s="83" t="s">
        <v>3916</v>
      </c>
      <c r="E305" s="83" t="s">
        <v>6152</v>
      </c>
      <c r="F305" s="83" t="s">
        <v>6360</v>
      </c>
      <c r="G305" s="83" t="s">
        <v>68</v>
      </c>
      <c r="H305" s="85">
        <v>6730</v>
      </c>
      <c r="I305" s="85">
        <v>6022.02</v>
      </c>
      <c r="J305" s="85">
        <v>707.97999999999956</v>
      </c>
      <c r="K305" s="86">
        <v>0.10519762258543827</v>
      </c>
      <c r="L305" s="83" t="s">
        <v>6587</v>
      </c>
      <c r="M305" s="128" t="s">
        <v>5920</v>
      </c>
    </row>
    <row r="306" spans="1:13" s="128" customFormat="1" x14ac:dyDescent="0.2">
      <c r="A306" s="83" t="s">
        <v>3191</v>
      </c>
      <c r="B306" s="83" t="s">
        <v>3914</v>
      </c>
      <c r="C306" s="83" t="s">
        <v>3292</v>
      </c>
      <c r="D306" s="83" t="s">
        <v>3916</v>
      </c>
      <c r="E306" s="83" t="s">
        <v>6153</v>
      </c>
      <c r="F306" s="83" t="s">
        <v>6361</v>
      </c>
      <c r="G306" s="83" t="s">
        <v>68</v>
      </c>
      <c r="H306" s="85">
        <v>2144</v>
      </c>
      <c r="I306" s="85">
        <v>2063.6</v>
      </c>
      <c r="J306" s="85">
        <v>80.400000000000091</v>
      </c>
      <c r="K306" s="86">
        <v>3.750000000000004E-2</v>
      </c>
      <c r="L306" s="83" t="s">
        <v>6588</v>
      </c>
      <c r="M306" s="128" t="s">
        <v>5920</v>
      </c>
    </row>
    <row r="307" spans="1:13" s="128" customFormat="1" x14ac:dyDescent="0.2">
      <c r="A307" s="83" t="s">
        <v>3191</v>
      </c>
      <c r="B307" s="83" t="s">
        <v>3914</v>
      </c>
      <c r="C307" s="83" t="s">
        <v>3285</v>
      </c>
      <c r="D307" s="83" t="s">
        <v>3916</v>
      </c>
      <c r="E307" s="83" t="s">
        <v>6154</v>
      </c>
      <c r="F307" s="83" t="s">
        <v>6362</v>
      </c>
      <c r="G307" s="83" t="s">
        <v>68</v>
      </c>
      <c r="H307" s="85">
        <v>7600</v>
      </c>
      <c r="I307" s="85">
        <v>6840</v>
      </c>
      <c r="J307" s="85">
        <v>760</v>
      </c>
      <c r="K307" s="86">
        <v>0.1</v>
      </c>
      <c r="L307" s="83" t="s">
        <v>6589</v>
      </c>
      <c r="M307" s="128" t="s">
        <v>5920</v>
      </c>
    </row>
    <row r="308" spans="1:13" s="128" customFormat="1" x14ac:dyDescent="0.2">
      <c r="A308" s="83" t="s">
        <v>3191</v>
      </c>
      <c r="B308" s="83" t="s">
        <v>3914</v>
      </c>
      <c r="C308" s="83" t="s">
        <v>3285</v>
      </c>
      <c r="D308" s="83" t="s">
        <v>3916</v>
      </c>
      <c r="E308" s="83" t="s">
        <v>6154</v>
      </c>
      <c r="F308" s="83" t="s">
        <v>6362</v>
      </c>
      <c r="G308" s="83" t="s">
        <v>68</v>
      </c>
      <c r="H308" s="85">
        <v>0</v>
      </c>
      <c r="I308" s="85">
        <v>0</v>
      </c>
      <c r="J308" s="85">
        <v>0</v>
      </c>
      <c r="K308" s="86" t="e">
        <v>#DIV/0!</v>
      </c>
      <c r="L308" s="83" t="s">
        <v>6589</v>
      </c>
      <c r="M308" s="128" t="s">
        <v>5920</v>
      </c>
    </row>
    <row r="309" spans="1:13" s="128" customFormat="1" x14ac:dyDescent="0.2">
      <c r="A309" s="83" t="s">
        <v>3191</v>
      </c>
      <c r="B309" s="83" t="s">
        <v>3956</v>
      </c>
      <c r="C309" s="83" t="s">
        <v>3369</v>
      </c>
      <c r="D309" s="83" t="s">
        <v>3221</v>
      </c>
      <c r="E309" s="83" t="s">
        <v>6155</v>
      </c>
      <c r="F309" s="83" t="s">
        <v>6363</v>
      </c>
      <c r="G309" s="83" t="s">
        <v>68</v>
      </c>
      <c r="H309" s="85">
        <v>0</v>
      </c>
      <c r="I309" s="85">
        <v>0</v>
      </c>
      <c r="J309" s="85">
        <v>0</v>
      </c>
      <c r="K309" s="86" t="e">
        <v>#DIV/0!</v>
      </c>
      <c r="L309" s="83" t="s">
        <v>6590</v>
      </c>
      <c r="M309" s="128" t="s">
        <v>5920</v>
      </c>
    </row>
    <row r="310" spans="1:13" s="128" customFormat="1" x14ac:dyDescent="0.2">
      <c r="A310" s="83" t="s">
        <v>3191</v>
      </c>
      <c r="B310" s="83" t="s">
        <v>3956</v>
      </c>
      <c r="C310" s="83" t="s">
        <v>3369</v>
      </c>
      <c r="D310" s="83" t="s">
        <v>3221</v>
      </c>
      <c r="E310" s="83" t="s">
        <v>6155</v>
      </c>
      <c r="F310" s="83" t="s">
        <v>6363</v>
      </c>
      <c r="G310" s="83" t="s">
        <v>68</v>
      </c>
      <c r="H310" s="85">
        <v>16332.73</v>
      </c>
      <c r="I310" s="85">
        <v>14482.92</v>
      </c>
      <c r="J310" s="85">
        <v>1849.8099999999995</v>
      </c>
      <c r="K310" s="86">
        <v>0.11325785707594502</v>
      </c>
      <c r="L310" s="83" t="s">
        <v>6590</v>
      </c>
      <c r="M310" s="128" t="s">
        <v>5920</v>
      </c>
    </row>
    <row r="311" spans="1:13" s="128" customFormat="1" x14ac:dyDescent="0.2">
      <c r="A311" s="83" t="s">
        <v>3191</v>
      </c>
      <c r="B311" s="83" t="s">
        <v>3956</v>
      </c>
      <c r="C311" s="83" t="s">
        <v>3369</v>
      </c>
      <c r="D311" s="83" t="s">
        <v>3221</v>
      </c>
      <c r="E311" s="83" t="s">
        <v>6155</v>
      </c>
      <c r="F311" s="83" t="s">
        <v>6363</v>
      </c>
      <c r="G311" s="83" t="s">
        <v>68</v>
      </c>
      <c r="H311" s="85">
        <v>2195.34</v>
      </c>
      <c r="I311" s="85">
        <v>1976</v>
      </c>
      <c r="J311" s="85">
        <v>219.34000000000015</v>
      </c>
      <c r="K311" s="86">
        <v>9.9911631000209597E-2</v>
      </c>
      <c r="L311" s="83" t="s">
        <v>6591</v>
      </c>
      <c r="M311" s="128" t="s">
        <v>5920</v>
      </c>
    </row>
    <row r="312" spans="1:13" s="128" customFormat="1" x14ac:dyDescent="0.2">
      <c r="A312" s="83" t="s">
        <v>3191</v>
      </c>
      <c r="B312" s="83" t="s">
        <v>3956</v>
      </c>
      <c r="C312" s="83" t="s">
        <v>3369</v>
      </c>
      <c r="D312" s="83" t="s">
        <v>3221</v>
      </c>
      <c r="E312" s="83" t="s">
        <v>6156</v>
      </c>
      <c r="F312" s="83" t="s">
        <v>6364</v>
      </c>
      <c r="G312" s="83" t="s">
        <v>68</v>
      </c>
      <c r="H312" s="85">
        <v>0</v>
      </c>
      <c r="I312" s="85">
        <v>0</v>
      </c>
      <c r="J312" s="85">
        <v>0</v>
      </c>
      <c r="K312" s="86" t="e">
        <v>#DIV/0!</v>
      </c>
      <c r="L312" s="83" t="s">
        <v>6592</v>
      </c>
      <c r="M312" s="128" t="s">
        <v>5920</v>
      </c>
    </row>
    <row r="313" spans="1:13" s="128" customFormat="1" x14ac:dyDescent="0.2">
      <c r="A313" s="83" t="s">
        <v>3191</v>
      </c>
      <c r="B313" s="83" t="s">
        <v>3956</v>
      </c>
      <c r="C313" s="83" t="s">
        <v>3369</v>
      </c>
      <c r="D313" s="83" t="s">
        <v>3221</v>
      </c>
      <c r="E313" s="83" t="s">
        <v>6156</v>
      </c>
      <c r="F313" s="83" t="s">
        <v>6364</v>
      </c>
      <c r="G313" s="83" t="s">
        <v>68</v>
      </c>
      <c r="H313" s="85">
        <v>134981.70000000001</v>
      </c>
      <c r="I313" s="85">
        <v>118405</v>
      </c>
      <c r="J313" s="85">
        <v>16576.700000000012</v>
      </c>
      <c r="K313" s="86">
        <v>0.12280701754385973</v>
      </c>
      <c r="L313" s="83" t="s">
        <v>6592</v>
      </c>
      <c r="M313" s="128" t="s">
        <v>5920</v>
      </c>
    </row>
    <row r="314" spans="1:13" s="128" customFormat="1" x14ac:dyDescent="0.2">
      <c r="A314" s="83" t="s">
        <v>3191</v>
      </c>
      <c r="B314" s="83" t="s">
        <v>3956</v>
      </c>
      <c r="C314" s="83" t="s">
        <v>5517</v>
      </c>
      <c r="D314" s="83" t="s">
        <v>3221</v>
      </c>
      <c r="E314" s="83" t="s">
        <v>6157</v>
      </c>
      <c r="F314" s="83" t="s">
        <v>6365</v>
      </c>
      <c r="G314" s="83" t="s">
        <v>68</v>
      </c>
      <c r="H314" s="85">
        <v>0</v>
      </c>
      <c r="I314" s="85">
        <v>0</v>
      </c>
      <c r="J314" s="85">
        <v>0</v>
      </c>
      <c r="K314" s="86" t="e">
        <v>#DIV/0!</v>
      </c>
      <c r="L314" s="83" t="s">
        <v>6593</v>
      </c>
      <c r="M314" s="128" t="s">
        <v>5920</v>
      </c>
    </row>
    <row r="315" spans="1:13" s="128" customFormat="1" x14ac:dyDescent="0.2">
      <c r="A315" s="83" t="s">
        <v>3191</v>
      </c>
      <c r="B315" s="83" t="s">
        <v>3956</v>
      </c>
      <c r="C315" s="83" t="s">
        <v>5517</v>
      </c>
      <c r="D315" s="83" t="s">
        <v>3221</v>
      </c>
      <c r="E315" s="83" t="s">
        <v>6157</v>
      </c>
      <c r="F315" s="83" t="s">
        <v>6365</v>
      </c>
      <c r="G315" s="83" t="s">
        <v>68</v>
      </c>
      <c r="H315" s="85">
        <v>281478</v>
      </c>
      <c r="I315" s="85">
        <v>222564</v>
      </c>
      <c r="J315" s="85">
        <v>58914</v>
      </c>
      <c r="K315" s="86">
        <v>0.20930232558139536</v>
      </c>
      <c r="L315" s="83" t="s">
        <v>6593</v>
      </c>
      <c r="M315" s="128" t="s">
        <v>5920</v>
      </c>
    </row>
    <row r="316" spans="1:13" s="128" customFormat="1" x14ac:dyDescent="0.2">
      <c r="A316" s="83" t="s">
        <v>3832</v>
      </c>
      <c r="B316" s="83" t="s">
        <v>3990</v>
      </c>
      <c r="C316" s="83" t="s">
        <v>4020</v>
      </c>
      <c r="D316" s="83" t="s">
        <v>3964</v>
      </c>
      <c r="E316" s="83" t="s">
        <v>6158</v>
      </c>
      <c r="F316" s="83" t="s">
        <v>6366</v>
      </c>
      <c r="G316" s="83" t="s">
        <v>68</v>
      </c>
      <c r="H316" s="85">
        <v>1355.25</v>
      </c>
      <c r="I316" s="85">
        <v>1238.25</v>
      </c>
      <c r="J316" s="85">
        <v>117</v>
      </c>
      <c r="K316" s="86">
        <v>8.6330935251798566E-2</v>
      </c>
      <c r="L316" s="83" t="s">
        <v>6594</v>
      </c>
      <c r="M316" s="128" t="s">
        <v>5920</v>
      </c>
    </row>
    <row r="317" spans="1:13" s="128" customFormat="1" x14ac:dyDescent="0.2">
      <c r="A317" s="83" t="s">
        <v>3832</v>
      </c>
      <c r="B317" s="83" t="s">
        <v>3990</v>
      </c>
      <c r="C317" s="83" t="s">
        <v>4020</v>
      </c>
      <c r="D317" s="83" t="s">
        <v>3964</v>
      </c>
      <c r="E317" s="83" t="s">
        <v>6158</v>
      </c>
      <c r="F317" s="83" t="s">
        <v>6366</v>
      </c>
      <c r="G317" s="83" t="s">
        <v>68</v>
      </c>
      <c r="H317" s="85">
        <v>0</v>
      </c>
      <c r="I317" s="85">
        <v>0</v>
      </c>
      <c r="J317" s="85">
        <v>0</v>
      </c>
      <c r="K317" s="86" t="e">
        <v>#DIV/0!</v>
      </c>
      <c r="L317" s="83" t="s">
        <v>6594</v>
      </c>
      <c r="M317" s="128" t="s">
        <v>5920</v>
      </c>
    </row>
    <row r="318" spans="1:13" s="128" customFormat="1" x14ac:dyDescent="0.2">
      <c r="A318" s="83" t="s">
        <v>3832</v>
      </c>
      <c r="B318" s="83" t="s">
        <v>3990</v>
      </c>
      <c r="C318" s="83" t="s">
        <v>5960</v>
      </c>
      <c r="D318" s="83" t="s">
        <v>3964</v>
      </c>
      <c r="E318" s="83" t="s">
        <v>6159</v>
      </c>
      <c r="F318" s="83" t="s">
        <v>6367</v>
      </c>
      <c r="G318" s="83" t="s">
        <v>68</v>
      </c>
      <c r="H318" s="85">
        <v>0</v>
      </c>
      <c r="I318" s="85">
        <v>0</v>
      </c>
      <c r="J318" s="85">
        <v>0</v>
      </c>
      <c r="K318" s="86" t="e">
        <v>#DIV/0!</v>
      </c>
      <c r="L318" s="83" t="s">
        <v>6595</v>
      </c>
      <c r="M318" s="128" t="s">
        <v>5920</v>
      </c>
    </row>
    <row r="319" spans="1:13" s="128" customFormat="1" x14ac:dyDescent="0.2">
      <c r="A319" s="83" t="s">
        <v>3832</v>
      </c>
      <c r="B319" s="83" t="s">
        <v>3990</v>
      </c>
      <c r="C319" s="83" t="s">
        <v>5960</v>
      </c>
      <c r="D319" s="83" t="s">
        <v>3964</v>
      </c>
      <c r="E319" s="83" t="s">
        <v>6159</v>
      </c>
      <c r="F319" s="83" t="s">
        <v>6367</v>
      </c>
      <c r="G319" s="83" t="s">
        <v>68</v>
      </c>
      <c r="H319" s="85">
        <v>11087.82</v>
      </c>
      <c r="I319" s="85">
        <v>10013.82</v>
      </c>
      <c r="J319" s="85">
        <v>1074</v>
      </c>
      <c r="K319" s="86">
        <v>9.6863044313489938E-2</v>
      </c>
      <c r="L319" s="83" t="s">
        <v>6595</v>
      </c>
      <c r="M319" s="128" t="s">
        <v>5920</v>
      </c>
    </row>
    <row r="320" spans="1:13" s="128" customFormat="1" x14ac:dyDescent="0.2">
      <c r="A320" s="83" t="s">
        <v>3832</v>
      </c>
      <c r="B320" s="83" t="s">
        <v>3990</v>
      </c>
      <c r="C320" s="83" t="s">
        <v>4798</v>
      </c>
      <c r="D320" s="83" t="s">
        <v>3964</v>
      </c>
      <c r="E320" s="83" t="s">
        <v>6160</v>
      </c>
      <c r="F320" s="83" t="s">
        <v>6368</v>
      </c>
      <c r="G320" s="83" t="s">
        <v>68</v>
      </c>
      <c r="H320" s="85">
        <v>14</v>
      </c>
      <c r="I320" s="85">
        <v>12.5</v>
      </c>
      <c r="J320" s="85">
        <v>1.5</v>
      </c>
      <c r="K320" s="86">
        <v>0.10714285714285714</v>
      </c>
      <c r="L320" s="83" t="s">
        <v>6596</v>
      </c>
      <c r="M320" s="128" t="s">
        <v>5920</v>
      </c>
    </row>
    <row r="321" spans="1:13" s="128" customFormat="1" x14ac:dyDescent="0.2">
      <c r="A321" s="83" t="s">
        <v>3832</v>
      </c>
      <c r="B321" s="83" t="s">
        <v>3990</v>
      </c>
      <c r="C321" s="83" t="s">
        <v>4838</v>
      </c>
      <c r="D321" s="83" t="s">
        <v>3964</v>
      </c>
      <c r="E321" s="83" t="s">
        <v>6161</v>
      </c>
      <c r="F321" s="83" t="s">
        <v>4845</v>
      </c>
      <c r="G321" s="83" t="s">
        <v>68</v>
      </c>
      <c r="H321" s="85">
        <v>0</v>
      </c>
      <c r="I321" s="85">
        <v>0</v>
      </c>
      <c r="J321" s="85">
        <v>0</v>
      </c>
      <c r="K321" s="86" t="e">
        <v>#DIV/0!</v>
      </c>
      <c r="L321" s="83" t="s">
        <v>4846</v>
      </c>
      <c r="M321" s="128" t="s">
        <v>5920</v>
      </c>
    </row>
    <row r="322" spans="1:13" s="128" customFormat="1" x14ac:dyDescent="0.2">
      <c r="A322" s="83" t="s">
        <v>3832</v>
      </c>
      <c r="B322" s="83" t="s">
        <v>3990</v>
      </c>
      <c r="C322" s="83" t="s">
        <v>4838</v>
      </c>
      <c r="D322" s="83" t="s">
        <v>3964</v>
      </c>
      <c r="E322" s="83" t="s">
        <v>6161</v>
      </c>
      <c r="F322" s="83" t="s">
        <v>4845</v>
      </c>
      <c r="G322" s="83" t="s">
        <v>68</v>
      </c>
      <c r="H322" s="85">
        <v>0</v>
      </c>
      <c r="I322" s="85">
        <v>0</v>
      </c>
      <c r="J322" s="85">
        <v>0</v>
      </c>
      <c r="K322" s="86" t="e">
        <v>#DIV/0!</v>
      </c>
      <c r="L322" s="83" t="s">
        <v>4846</v>
      </c>
      <c r="M322" s="128" t="s">
        <v>5920</v>
      </c>
    </row>
    <row r="323" spans="1:13" s="128" customFormat="1" x14ac:dyDescent="0.2">
      <c r="A323" s="83" t="s">
        <v>3832</v>
      </c>
      <c r="B323" s="83" t="s">
        <v>4038</v>
      </c>
      <c r="C323" s="83" t="s">
        <v>5961</v>
      </c>
      <c r="D323" s="83" t="s">
        <v>3964</v>
      </c>
      <c r="E323" s="83" t="s">
        <v>6162</v>
      </c>
      <c r="F323" s="83" t="s">
        <v>6369</v>
      </c>
      <c r="G323" s="83" t="s">
        <v>68</v>
      </c>
      <c r="H323" s="85">
        <v>501</v>
      </c>
      <c r="I323" s="85">
        <v>501</v>
      </c>
      <c r="J323" s="85">
        <v>0</v>
      </c>
      <c r="K323" s="86">
        <v>0</v>
      </c>
      <c r="L323" s="83" t="s">
        <v>6597</v>
      </c>
      <c r="M323" s="128" t="s">
        <v>5920</v>
      </c>
    </row>
    <row r="324" spans="1:13" s="128" customFormat="1" x14ac:dyDescent="0.2">
      <c r="A324" s="83" t="s">
        <v>3832</v>
      </c>
      <c r="B324" s="83" t="s">
        <v>4038</v>
      </c>
      <c r="C324" s="83" t="s">
        <v>5961</v>
      </c>
      <c r="D324" s="83" t="s">
        <v>3964</v>
      </c>
      <c r="E324" s="83" t="s">
        <v>6162</v>
      </c>
      <c r="F324" s="83" t="s">
        <v>6369</v>
      </c>
      <c r="G324" s="83" t="s">
        <v>68</v>
      </c>
      <c r="H324" s="85">
        <v>0</v>
      </c>
      <c r="I324" s="85">
        <v>0</v>
      </c>
      <c r="J324" s="85">
        <v>0</v>
      </c>
      <c r="K324" s="86" t="e">
        <v>#DIV/0!</v>
      </c>
      <c r="L324" s="83" t="s">
        <v>6597</v>
      </c>
      <c r="M324" s="128" t="s">
        <v>5920</v>
      </c>
    </row>
    <row r="325" spans="1:13" s="128" customFormat="1" x14ac:dyDescent="0.2">
      <c r="A325" s="83" t="s">
        <v>3832</v>
      </c>
      <c r="B325" s="83" t="s">
        <v>4045</v>
      </c>
      <c r="C325" s="83" t="s">
        <v>5962</v>
      </c>
      <c r="D325" s="83" t="s">
        <v>3835</v>
      </c>
      <c r="E325" s="83" t="s">
        <v>6163</v>
      </c>
      <c r="F325" s="83" t="s">
        <v>6370</v>
      </c>
      <c r="G325" s="83" t="s">
        <v>68</v>
      </c>
      <c r="H325" s="85">
        <v>173.23</v>
      </c>
      <c r="I325" s="85">
        <v>177.85</v>
      </c>
      <c r="J325" s="85">
        <v>-4.6200000000000045</v>
      </c>
      <c r="K325" s="86">
        <v>-2.6669745425157335E-2</v>
      </c>
      <c r="L325" s="83" t="s">
        <v>6598</v>
      </c>
      <c r="M325" s="128" t="s">
        <v>5920</v>
      </c>
    </row>
    <row r="326" spans="1:13" s="128" customFormat="1" x14ac:dyDescent="0.2">
      <c r="A326" s="83" t="s">
        <v>3832</v>
      </c>
      <c r="B326" s="83" t="s">
        <v>4045</v>
      </c>
      <c r="C326" s="83" t="s">
        <v>3834</v>
      </c>
      <c r="D326" s="83" t="s">
        <v>3835</v>
      </c>
      <c r="E326" s="83" t="s">
        <v>6164</v>
      </c>
      <c r="F326" s="83" t="s">
        <v>6371</v>
      </c>
      <c r="G326" s="83" t="s">
        <v>59</v>
      </c>
      <c r="H326" s="85">
        <v>5836.32</v>
      </c>
      <c r="I326" s="85">
        <v>5211</v>
      </c>
      <c r="J326" s="85">
        <v>625.31999999999971</v>
      </c>
      <c r="K326" s="86">
        <v>0.1071428571428571</v>
      </c>
      <c r="L326" s="83" t="s">
        <v>6599</v>
      </c>
      <c r="M326" s="128" t="s">
        <v>5920</v>
      </c>
    </row>
    <row r="327" spans="1:13" s="128" customFormat="1" x14ac:dyDescent="0.2">
      <c r="A327" s="83" t="s">
        <v>3832</v>
      </c>
      <c r="B327" s="83" t="s">
        <v>4045</v>
      </c>
      <c r="C327" s="83" t="s">
        <v>3834</v>
      </c>
      <c r="D327" s="83" t="s">
        <v>3835</v>
      </c>
      <c r="E327" s="83" t="s">
        <v>6165</v>
      </c>
      <c r="F327" s="83" t="s">
        <v>6372</v>
      </c>
      <c r="G327" s="83" t="s">
        <v>59</v>
      </c>
      <c r="H327" s="85">
        <v>5670</v>
      </c>
      <c r="I327" s="85">
        <v>4914</v>
      </c>
      <c r="J327" s="85">
        <v>756</v>
      </c>
      <c r="K327" s="86">
        <v>0.13333333333333333</v>
      </c>
      <c r="L327" s="83" t="s">
        <v>6600</v>
      </c>
      <c r="M327" s="128" t="s">
        <v>5920</v>
      </c>
    </row>
    <row r="328" spans="1:13" s="128" customFormat="1" x14ac:dyDescent="0.2">
      <c r="A328" s="83" t="s">
        <v>3832</v>
      </c>
      <c r="B328" s="83" t="s">
        <v>4045</v>
      </c>
      <c r="C328" s="83" t="s">
        <v>5963</v>
      </c>
      <c r="D328" s="83" t="s">
        <v>3835</v>
      </c>
      <c r="E328" s="83" t="s">
        <v>6166</v>
      </c>
      <c r="F328" s="83" t="s">
        <v>6373</v>
      </c>
      <c r="G328" s="83" t="s">
        <v>68</v>
      </c>
      <c r="H328" s="85">
        <v>129.9</v>
      </c>
      <c r="I328" s="85">
        <v>118.08</v>
      </c>
      <c r="J328" s="85">
        <v>11.820000000000007</v>
      </c>
      <c r="K328" s="86">
        <v>9.0993071593533537E-2</v>
      </c>
      <c r="L328" s="83" t="s">
        <v>6601</v>
      </c>
      <c r="M328" s="128" t="s">
        <v>5920</v>
      </c>
    </row>
    <row r="329" spans="1:13" s="128" customFormat="1" x14ac:dyDescent="0.2">
      <c r="A329" s="83" t="s">
        <v>3832</v>
      </c>
      <c r="B329" s="83" t="s">
        <v>4045</v>
      </c>
      <c r="C329" s="83" t="s">
        <v>3985</v>
      </c>
      <c r="D329" s="83" t="s">
        <v>3835</v>
      </c>
      <c r="E329" s="83" t="s">
        <v>6167</v>
      </c>
      <c r="F329" s="83" t="s">
        <v>6374</v>
      </c>
      <c r="G329" s="83" t="s">
        <v>68</v>
      </c>
      <c r="H329" s="85">
        <v>0</v>
      </c>
      <c r="I329" s="85">
        <v>1255.44</v>
      </c>
      <c r="J329" s="85">
        <v>-1255.44</v>
      </c>
      <c r="K329" s="86" t="e">
        <v>#DIV/0!</v>
      </c>
      <c r="L329" s="83" t="s">
        <v>6602</v>
      </c>
      <c r="M329" s="128" t="s">
        <v>5920</v>
      </c>
    </row>
    <row r="330" spans="1:13" s="128" customFormat="1" x14ac:dyDescent="0.2">
      <c r="A330" s="83" t="s">
        <v>3832</v>
      </c>
      <c r="B330" s="83" t="s">
        <v>4045</v>
      </c>
      <c r="C330" s="83" t="s">
        <v>3985</v>
      </c>
      <c r="D330" s="83" t="s">
        <v>3835</v>
      </c>
      <c r="E330" s="83" t="s">
        <v>6167</v>
      </c>
      <c r="F330" s="83" t="s">
        <v>6374</v>
      </c>
      <c r="G330" s="83" t="s">
        <v>68</v>
      </c>
      <c r="H330" s="85">
        <v>0</v>
      </c>
      <c r="I330" s="85">
        <v>0</v>
      </c>
      <c r="J330" s="85">
        <v>0</v>
      </c>
      <c r="K330" s="86" t="e">
        <v>#DIV/0!</v>
      </c>
      <c r="L330" s="83" t="s">
        <v>6602</v>
      </c>
      <c r="M330" s="128" t="s">
        <v>5920</v>
      </c>
    </row>
    <row r="331" spans="1:13" s="128" customFormat="1" x14ac:dyDescent="0.2">
      <c r="A331" s="83" t="s">
        <v>3832</v>
      </c>
      <c r="B331" s="83" t="s">
        <v>4053</v>
      </c>
      <c r="C331" s="83" t="s">
        <v>5964</v>
      </c>
      <c r="D331" s="83" t="s">
        <v>3835</v>
      </c>
      <c r="E331" s="83" t="s">
        <v>6168</v>
      </c>
      <c r="F331" s="83" t="s">
        <v>6375</v>
      </c>
      <c r="G331" s="83" t="s">
        <v>68</v>
      </c>
      <c r="H331" s="85">
        <v>16665.099999999999</v>
      </c>
      <c r="I331" s="85">
        <v>14879.55</v>
      </c>
      <c r="J331" s="85">
        <v>1785.5499999999993</v>
      </c>
      <c r="K331" s="86">
        <v>0.10714307144871614</v>
      </c>
      <c r="L331" s="83" t="s">
        <v>6603</v>
      </c>
      <c r="M331" s="128" t="s">
        <v>5920</v>
      </c>
    </row>
    <row r="332" spans="1:13" s="128" customFormat="1" x14ac:dyDescent="0.2">
      <c r="A332" s="83" t="s">
        <v>3832</v>
      </c>
      <c r="B332" s="83" t="s">
        <v>4053</v>
      </c>
      <c r="C332" s="83" t="s">
        <v>4880</v>
      </c>
      <c r="D332" s="83" t="s">
        <v>3835</v>
      </c>
      <c r="E332" s="83" t="s">
        <v>6169</v>
      </c>
      <c r="F332" s="83" t="s">
        <v>6376</v>
      </c>
      <c r="G332" s="83" t="s">
        <v>68</v>
      </c>
      <c r="H332" s="85">
        <v>794.21</v>
      </c>
      <c r="I332" s="85">
        <v>749.25</v>
      </c>
      <c r="J332" s="85">
        <v>44.960000000000036</v>
      </c>
      <c r="K332" s="86">
        <v>5.6609712796363724E-2</v>
      </c>
      <c r="L332" s="83" t="s">
        <v>6604</v>
      </c>
      <c r="M332" s="128" t="s">
        <v>5920</v>
      </c>
    </row>
    <row r="333" spans="1:13" s="128" customFormat="1" x14ac:dyDescent="0.2">
      <c r="A333" s="83" t="s">
        <v>3832</v>
      </c>
      <c r="B333" s="83" t="s">
        <v>4053</v>
      </c>
      <c r="C333" s="83" t="s">
        <v>5965</v>
      </c>
      <c r="D333" s="83" t="s">
        <v>3835</v>
      </c>
      <c r="E333" s="83" t="s">
        <v>6170</v>
      </c>
      <c r="F333" s="83" t="s">
        <v>6377</v>
      </c>
      <c r="G333" s="83" t="s">
        <v>68</v>
      </c>
      <c r="H333" s="85">
        <v>1561.58</v>
      </c>
      <c r="I333" s="85">
        <v>1419.62</v>
      </c>
      <c r="J333" s="85">
        <v>141.96000000000004</v>
      </c>
      <c r="K333" s="86">
        <v>9.0907926587174559E-2</v>
      </c>
      <c r="L333" s="83" t="s">
        <v>6605</v>
      </c>
      <c r="M333" s="128" t="s">
        <v>5920</v>
      </c>
    </row>
    <row r="334" spans="1:13" s="128" customFormat="1" x14ac:dyDescent="0.2">
      <c r="A334" s="83" t="s">
        <v>3832</v>
      </c>
      <c r="B334" s="83" t="s">
        <v>4053</v>
      </c>
      <c r="C334" s="83" t="s">
        <v>5965</v>
      </c>
      <c r="D334" s="83" t="s">
        <v>3835</v>
      </c>
      <c r="E334" s="83" t="s">
        <v>6171</v>
      </c>
      <c r="F334" s="83" t="s">
        <v>6378</v>
      </c>
      <c r="G334" s="83" t="s">
        <v>68</v>
      </c>
      <c r="H334" s="85">
        <v>57575.7</v>
      </c>
      <c r="I334" s="85">
        <v>51870</v>
      </c>
      <c r="J334" s="85">
        <v>5705.6999999999971</v>
      </c>
      <c r="K334" s="86">
        <v>9.9099099099099058E-2</v>
      </c>
      <c r="L334" s="83" t="s">
        <v>6606</v>
      </c>
      <c r="M334" s="128" t="s">
        <v>5920</v>
      </c>
    </row>
    <row r="335" spans="1:13" s="128" customFormat="1" x14ac:dyDescent="0.2">
      <c r="A335" s="83" t="s">
        <v>3832</v>
      </c>
      <c r="B335" s="83" t="s">
        <v>4053</v>
      </c>
      <c r="C335" s="83" t="s">
        <v>5966</v>
      </c>
      <c r="D335" s="83" t="s">
        <v>3835</v>
      </c>
      <c r="E335" s="83" t="s">
        <v>6172</v>
      </c>
      <c r="F335" s="83" t="s">
        <v>6379</v>
      </c>
      <c r="G335" s="83" t="s">
        <v>68</v>
      </c>
      <c r="H335" s="85">
        <v>858.14</v>
      </c>
      <c r="I335" s="85">
        <v>809.99</v>
      </c>
      <c r="J335" s="85">
        <v>48.149999999999977</v>
      </c>
      <c r="K335" s="86">
        <v>5.6109725685785511E-2</v>
      </c>
      <c r="L335" s="83" t="s">
        <v>6607</v>
      </c>
      <c r="M335" s="128" t="s">
        <v>5920</v>
      </c>
    </row>
    <row r="336" spans="1:13" s="128" customFormat="1" x14ac:dyDescent="0.2">
      <c r="A336" s="83" t="s">
        <v>3832</v>
      </c>
      <c r="B336" s="83" t="s">
        <v>4119</v>
      </c>
      <c r="C336" s="83" t="s">
        <v>5967</v>
      </c>
      <c r="D336" s="83" t="s">
        <v>3835</v>
      </c>
      <c r="E336" s="83" t="s">
        <v>6173</v>
      </c>
      <c r="F336" s="83" t="s">
        <v>6380</v>
      </c>
      <c r="G336" s="83" t="s">
        <v>68</v>
      </c>
      <c r="H336" s="85">
        <v>14568.56</v>
      </c>
      <c r="I336" s="85">
        <v>13863.86</v>
      </c>
      <c r="J336" s="85">
        <v>704.69999999999891</v>
      </c>
      <c r="K336" s="86">
        <v>4.8371287210266421E-2</v>
      </c>
      <c r="L336" s="83" t="s">
        <v>6608</v>
      </c>
      <c r="M336" s="128" t="s">
        <v>5920</v>
      </c>
    </row>
    <row r="337" spans="1:13" s="128" customFormat="1" x14ac:dyDescent="0.2">
      <c r="A337" s="83" t="s">
        <v>3832</v>
      </c>
      <c r="B337" s="83" t="s">
        <v>4119</v>
      </c>
      <c r="C337" s="83" t="s">
        <v>4147</v>
      </c>
      <c r="D337" s="83" t="s">
        <v>3835</v>
      </c>
      <c r="E337" s="83" t="s">
        <v>6174</v>
      </c>
      <c r="F337" s="83" t="s">
        <v>6381</v>
      </c>
      <c r="G337" s="83" t="s">
        <v>68</v>
      </c>
      <c r="H337" s="85">
        <v>825.03</v>
      </c>
      <c r="I337" s="85">
        <v>778.33</v>
      </c>
      <c r="J337" s="85">
        <v>46.699999999999932</v>
      </c>
      <c r="K337" s="86">
        <v>5.6604002278704935E-2</v>
      </c>
      <c r="L337" s="83" t="s">
        <v>6609</v>
      </c>
      <c r="M337" s="128" t="s">
        <v>5920</v>
      </c>
    </row>
    <row r="338" spans="1:13" s="128" customFormat="1" x14ac:dyDescent="0.2">
      <c r="A338" s="83" t="s">
        <v>3832</v>
      </c>
      <c r="B338" s="83" t="s">
        <v>4119</v>
      </c>
      <c r="C338" s="83" t="s">
        <v>4147</v>
      </c>
      <c r="D338" s="83" t="s">
        <v>3835</v>
      </c>
      <c r="E338" s="83" t="s">
        <v>6174</v>
      </c>
      <c r="F338" s="83" t="s">
        <v>6381</v>
      </c>
      <c r="G338" s="83" t="s">
        <v>68</v>
      </c>
      <c r="H338" s="85">
        <v>825.03</v>
      </c>
      <c r="I338" s="85">
        <v>778.33</v>
      </c>
      <c r="J338" s="85">
        <v>46.699999999999932</v>
      </c>
      <c r="K338" s="86">
        <v>5.6604002278704935E-2</v>
      </c>
      <c r="L338" s="83" t="s">
        <v>6609</v>
      </c>
      <c r="M338" s="128" t="s">
        <v>5920</v>
      </c>
    </row>
    <row r="339" spans="1:13" s="128" customFormat="1" x14ac:dyDescent="0.2">
      <c r="A339" s="83" t="s">
        <v>3832</v>
      </c>
      <c r="B339" s="83" t="s">
        <v>4119</v>
      </c>
      <c r="C339" s="83" t="s">
        <v>5968</v>
      </c>
      <c r="D339" s="83" t="s">
        <v>3835</v>
      </c>
      <c r="E339" s="83" t="s">
        <v>6175</v>
      </c>
      <c r="F339" s="83" t="s">
        <v>6382</v>
      </c>
      <c r="G339" s="83" t="s">
        <v>68</v>
      </c>
      <c r="H339" s="85">
        <v>792.06</v>
      </c>
      <c r="I339" s="85">
        <v>720.06</v>
      </c>
      <c r="J339" s="85">
        <v>72</v>
      </c>
      <c r="K339" s="86">
        <v>9.0902204378456183E-2</v>
      </c>
      <c r="L339" s="83" t="s">
        <v>6610</v>
      </c>
      <c r="M339" s="128" t="s">
        <v>5920</v>
      </c>
    </row>
    <row r="340" spans="1:13" s="128" customFormat="1" x14ac:dyDescent="0.2">
      <c r="A340" s="83" t="s">
        <v>4171</v>
      </c>
      <c r="B340" s="83" t="s">
        <v>4172</v>
      </c>
      <c r="C340" s="83" t="s">
        <v>5969</v>
      </c>
      <c r="D340" s="83" t="s">
        <v>4174</v>
      </c>
      <c r="E340" s="83" t="s">
        <v>6176</v>
      </c>
      <c r="F340" s="83" t="s">
        <v>6383</v>
      </c>
      <c r="G340" s="83" t="s">
        <v>68</v>
      </c>
      <c r="H340" s="85">
        <v>13517.11</v>
      </c>
      <c r="I340" s="85">
        <v>11501.75</v>
      </c>
      <c r="J340" s="85">
        <v>2015.3600000000006</v>
      </c>
      <c r="K340" s="86">
        <v>0.14909695933524256</v>
      </c>
      <c r="L340" s="83" t="s">
        <v>6611</v>
      </c>
      <c r="M340" s="128" t="s">
        <v>5920</v>
      </c>
    </row>
    <row r="341" spans="1:13" s="128" customFormat="1" x14ac:dyDescent="0.2">
      <c r="A341" s="83" t="s">
        <v>4171</v>
      </c>
      <c r="B341" s="83" t="s">
        <v>4172</v>
      </c>
      <c r="C341" s="83" t="s">
        <v>5969</v>
      </c>
      <c r="D341" s="83" t="s">
        <v>4174</v>
      </c>
      <c r="E341" s="83" t="s">
        <v>6176</v>
      </c>
      <c r="F341" s="83" t="s">
        <v>6383</v>
      </c>
      <c r="G341" s="83" t="s">
        <v>68</v>
      </c>
      <c r="H341" s="85">
        <v>0</v>
      </c>
      <c r="I341" s="85">
        <v>0</v>
      </c>
      <c r="J341" s="85">
        <v>0</v>
      </c>
      <c r="K341" s="86" t="e">
        <v>#DIV/0!</v>
      </c>
      <c r="L341" s="83" t="s">
        <v>6611</v>
      </c>
      <c r="M341" s="128" t="s">
        <v>5920</v>
      </c>
    </row>
    <row r="342" spans="1:13" s="128" customFormat="1" x14ac:dyDescent="0.2">
      <c r="A342" s="83" t="s">
        <v>4171</v>
      </c>
      <c r="B342" s="83" t="s">
        <v>4172</v>
      </c>
      <c r="C342" s="83" t="s">
        <v>4173</v>
      </c>
      <c r="D342" s="83" t="s">
        <v>4174</v>
      </c>
      <c r="E342" s="83" t="s">
        <v>6177</v>
      </c>
      <c r="F342" s="83" t="s">
        <v>6384</v>
      </c>
      <c r="G342" s="83" t="s">
        <v>68</v>
      </c>
      <c r="H342" s="85">
        <v>220252.44</v>
      </c>
      <c r="I342" s="85">
        <v>211992.83</v>
      </c>
      <c r="J342" s="85">
        <v>8259.6100000000151</v>
      </c>
      <c r="K342" s="86">
        <v>3.7500651525131865E-2</v>
      </c>
      <c r="L342" s="83" t="s">
        <v>6612</v>
      </c>
      <c r="M342" s="128" t="s">
        <v>5920</v>
      </c>
    </row>
    <row r="343" spans="1:13" s="128" customFormat="1" x14ac:dyDescent="0.2">
      <c r="A343" s="83" t="s">
        <v>4171</v>
      </c>
      <c r="B343" s="83" t="s">
        <v>4172</v>
      </c>
      <c r="C343" s="83" t="s">
        <v>4173</v>
      </c>
      <c r="D343" s="83" t="s">
        <v>4174</v>
      </c>
      <c r="E343" s="83" t="s">
        <v>6178</v>
      </c>
      <c r="F343" s="83" t="s">
        <v>6385</v>
      </c>
      <c r="G343" s="83" t="s">
        <v>68</v>
      </c>
      <c r="H343" s="85">
        <v>283.25</v>
      </c>
      <c r="I343" s="85">
        <v>231.75</v>
      </c>
      <c r="J343" s="85">
        <v>51.5</v>
      </c>
      <c r="K343" s="86">
        <v>0.18181818181818182</v>
      </c>
      <c r="L343" s="83" t="s">
        <v>6613</v>
      </c>
      <c r="M343" s="128" t="s">
        <v>5920</v>
      </c>
    </row>
    <row r="344" spans="1:13" s="128" customFormat="1" x14ac:dyDescent="0.2">
      <c r="A344" s="83" t="s">
        <v>4171</v>
      </c>
      <c r="B344" s="83" t="s">
        <v>4172</v>
      </c>
      <c r="C344" s="83" t="s">
        <v>4173</v>
      </c>
      <c r="D344" s="83" t="s">
        <v>4174</v>
      </c>
      <c r="E344" s="83" t="s">
        <v>6179</v>
      </c>
      <c r="F344" s="83" t="s">
        <v>6386</v>
      </c>
      <c r="G344" s="83" t="s">
        <v>68</v>
      </c>
      <c r="H344" s="85">
        <v>1162.1600000000001</v>
      </c>
      <c r="I344" s="85">
        <v>895.5</v>
      </c>
      <c r="J344" s="85">
        <v>266.66000000000008</v>
      </c>
      <c r="K344" s="86">
        <v>0.2294520547945206</v>
      </c>
      <c r="L344" s="83" t="s">
        <v>6614</v>
      </c>
      <c r="M344" s="128" t="s">
        <v>5920</v>
      </c>
    </row>
    <row r="345" spans="1:13" s="128" customFormat="1" x14ac:dyDescent="0.2">
      <c r="A345" s="83" t="s">
        <v>4171</v>
      </c>
      <c r="B345" s="83" t="s">
        <v>4172</v>
      </c>
      <c r="C345" s="83" t="s">
        <v>5795</v>
      </c>
      <c r="D345" s="83" t="s">
        <v>4174</v>
      </c>
      <c r="E345" s="83" t="s">
        <v>6180</v>
      </c>
      <c r="F345" s="83" t="s">
        <v>6387</v>
      </c>
      <c r="G345" s="83" t="s">
        <v>68</v>
      </c>
      <c r="H345" s="85">
        <v>0</v>
      </c>
      <c r="I345" s="85">
        <v>0</v>
      </c>
      <c r="J345" s="85">
        <v>0</v>
      </c>
      <c r="K345" s="86" t="e">
        <v>#DIV/0!</v>
      </c>
      <c r="L345" s="83" t="s">
        <v>6615</v>
      </c>
      <c r="M345" s="128" t="s">
        <v>5920</v>
      </c>
    </row>
    <row r="346" spans="1:13" s="128" customFormat="1" x14ac:dyDescent="0.2">
      <c r="A346" s="83" t="s">
        <v>4171</v>
      </c>
      <c r="B346" s="83" t="s">
        <v>4172</v>
      </c>
      <c r="C346" s="83" t="s">
        <v>5795</v>
      </c>
      <c r="D346" s="83" t="s">
        <v>4174</v>
      </c>
      <c r="E346" s="83" t="s">
        <v>6180</v>
      </c>
      <c r="F346" s="83" t="s">
        <v>6387</v>
      </c>
      <c r="G346" s="83" t="s">
        <v>68</v>
      </c>
      <c r="H346" s="85">
        <v>71456.33</v>
      </c>
      <c r="I346" s="85">
        <v>60794.71</v>
      </c>
      <c r="J346" s="85">
        <v>10661.620000000003</v>
      </c>
      <c r="K346" s="86">
        <v>0.14920469607101292</v>
      </c>
      <c r="L346" s="83" t="s">
        <v>6615</v>
      </c>
      <c r="M346" s="128" t="s">
        <v>5920</v>
      </c>
    </row>
    <row r="347" spans="1:13" s="128" customFormat="1" x14ac:dyDescent="0.2">
      <c r="A347" s="83" t="s">
        <v>4171</v>
      </c>
      <c r="B347" s="83" t="s">
        <v>4909</v>
      </c>
      <c r="C347" s="83" t="s">
        <v>4912</v>
      </c>
      <c r="D347" s="83" t="s">
        <v>4910</v>
      </c>
      <c r="E347" s="83" t="s">
        <v>6181</v>
      </c>
      <c r="F347" s="83" t="s">
        <v>6388</v>
      </c>
      <c r="G347" s="83" t="s">
        <v>68</v>
      </c>
      <c r="H347" s="85">
        <v>291044.12</v>
      </c>
      <c r="I347" s="85">
        <v>280684.48</v>
      </c>
      <c r="J347" s="85">
        <v>10359.640000000014</v>
      </c>
      <c r="K347" s="86">
        <v>3.5594740756143828E-2</v>
      </c>
      <c r="L347" s="83" t="s">
        <v>6616</v>
      </c>
      <c r="M347" s="128" t="s">
        <v>5920</v>
      </c>
    </row>
    <row r="348" spans="1:13" s="128" customFormat="1" x14ac:dyDescent="0.2">
      <c r="A348" s="83" t="s">
        <v>4171</v>
      </c>
      <c r="B348" s="83" t="s">
        <v>4909</v>
      </c>
      <c r="C348" s="83" t="s">
        <v>4912</v>
      </c>
      <c r="D348" s="83" t="s">
        <v>4910</v>
      </c>
      <c r="E348" s="83" t="s">
        <v>6182</v>
      </c>
      <c r="F348" s="83" t="s">
        <v>6389</v>
      </c>
      <c r="G348" s="83" t="s">
        <v>68</v>
      </c>
      <c r="H348" s="85">
        <v>933.2</v>
      </c>
      <c r="I348" s="85">
        <v>839.88</v>
      </c>
      <c r="J348" s="85">
        <v>93.32000000000005</v>
      </c>
      <c r="K348" s="86">
        <v>0.10000000000000005</v>
      </c>
      <c r="L348" s="83" t="s">
        <v>6617</v>
      </c>
      <c r="M348" s="128" t="s">
        <v>5920</v>
      </c>
    </row>
    <row r="349" spans="1:13" s="128" customFormat="1" x14ac:dyDescent="0.2">
      <c r="A349" s="83" t="s">
        <v>4171</v>
      </c>
      <c r="B349" s="83" t="s">
        <v>4909</v>
      </c>
      <c r="C349" s="83" t="s">
        <v>4912</v>
      </c>
      <c r="D349" s="83" t="s">
        <v>4910</v>
      </c>
      <c r="E349" s="83" t="s">
        <v>6183</v>
      </c>
      <c r="F349" s="83" t="s">
        <v>6390</v>
      </c>
      <c r="G349" s="83" t="s">
        <v>68</v>
      </c>
      <c r="H349" s="85">
        <v>779.27</v>
      </c>
      <c r="I349" s="85">
        <v>665.54</v>
      </c>
      <c r="J349" s="85">
        <v>113.73000000000002</v>
      </c>
      <c r="K349" s="86">
        <v>0.14594428118623842</v>
      </c>
      <c r="L349" s="83" t="s">
        <v>6618</v>
      </c>
      <c r="M349" s="128" t="s">
        <v>5920</v>
      </c>
    </row>
    <row r="350" spans="1:13" s="128" customFormat="1" x14ac:dyDescent="0.2">
      <c r="A350" s="83" t="s">
        <v>4171</v>
      </c>
      <c r="B350" s="83" t="s">
        <v>4909</v>
      </c>
      <c r="C350" s="83" t="s">
        <v>4912</v>
      </c>
      <c r="D350" s="83" t="s">
        <v>4910</v>
      </c>
      <c r="E350" s="83" t="s">
        <v>6183</v>
      </c>
      <c r="F350" s="83" t="s">
        <v>6390</v>
      </c>
      <c r="G350" s="83" t="s">
        <v>68</v>
      </c>
      <c r="H350" s="85">
        <v>0</v>
      </c>
      <c r="I350" s="85">
        <v>0</v>
      </c>
      <c r="J350" s="85">
        <v>0</v>
      </c>
      <c r="K350" s="86" t="e">
        <v>#DIV/0!</v>
      </c>
      <c r="L350" s="83" t="s">
        <v>6618</v>
      </c>
      <c r="M350" s="128" t="s">
        <v>5920</v>
      </c>
    </row>
    <row r="351" spans="1:13" s="128" customFormat="1" x14ac:dyDescent="0.2">
      <c r="A351" s="83" t="s">
        <v>4171</v>
      </c>
      <c r="B351" s="83" t="s">
        <v>4916</v>
      </c>
      <c r="C351" s="83" t="s">
        <v>5970</v>
      </c>
      <c r="D351" s="83" t="s">
        <v>4910</v>
      </c>
      <c r="E351" s="83" t="s">
        <v>6184</v>
      </c>
      <c r="F351" s="83" t="s">
        <v>6391</v>
      </c>
      <c r="G351" s="83" t="s">
        <v>68</v>
      </c>
      <c r="H351" s="85">
        <v>0</v>
      </c>
      <c r="I351" s="85">
        <v>0</v>
      </c>
      <c r="J351" s="85">
        <v>0</v>
      </c>
      <c r="K351" s="86" t="e">
        <v>#DIV/0!</v>
      </c>
      <c r="L351" s="83" t="s">
        <v>6619</v>
      </c>
      <c r="M351" s="128" t="s">
        <v>5920</v>
      </c>
    </row>
    <row r="352" spans="1:13" s="128" customFormat="1" x14ac:dyDescent="0.2">
      <c r="A352" s="83" t="s">
        <v>4171</v>
      </c>
      <c r="B352" s="83" t="s">
        <v>4916</v>
      </c>
      <c r="C352" s="83" t="s">
        <v>5970</v>
      </c>
      <c r="D352" s="83" t="s">
        <v>4910</v>
      </c>
      <c r="E352" s="83" t="s">
        <v>6184</v>
      </c>
      <c r="F352" s="83" t="s">
        <v>6391</v>
      </c>
      <c r="G352" s="83" t="s">
        <v>68</v>
      </c>
      <c r="H352" s="85">
        <v>7364</v>
      </c>
      <c r="I352" s="85">
        <v>9050</v>
      </c>
      <c r="J352" s="85">
        <v>-1686</v>
      </c>
      <c r="K352" s="86">
        <v>-0.22895165670831069</v>
      </c>
      <c r="L352" s="83" t="s">
        <v>6619</v>
      </c>
      <c r="M352" s="128" t="s">
        <v>5920</v>
      </c>
    </row>
    <row r="353" spans="1:13" s="128" customFormat="1" x14ac:dyDescent="0.2">
      <c r="A353" s="83" t="s">
        <v>4171</v>
      </c>
      <c r="B353" s="83" t="s">
        <v>4916</v>
      </c>
      <c r="C353" s="83" t="s">
        <v>5970</v>
      </c>
      <c r="D353" s="83" t="s">
        <v>4910</v>
      </c>
      <c r="E353" s="83" t="s">
        <v>6185</v>
      </c>
      <c r="F353" s="83" t="s">
        <v>6392</v>
      </c>
      <c r="G353" s="83" t="s">
        <v>68</v>
      </c>
      <c r="H353" s="85">
        <v>5897.56</v>
      </c>
      <c r="I353" s="85">
        <v>7215.1</v>
      </c>
      <c r="J353" s="85">
        <v>-1317.54</v>
      </c>
      <c r="K353" s="86">
        <v>-0.22340425531914893</v>
      </c>
      <c r="L353" s="83" t="s">
        <v>6620</v>
      </c>
      <c r="M353" s="128" t="s">
        <v>5920</v>
      </c>
    </row>
    <row r="354" spans="1:13" s="128" customFormat="1" x14ac:dyDescent="0.2">
      <c r="A354" s="83" t="s">
        <v>4171</v>
      </c>
      <c r="B354" s="83" t="s">
        <v>4916</v>
      </c>
      <c r="C354" s="83" t="s">
        <v>5970</v>
      </c>
      <c r="D354" s="83" t="s">
        <v>4910</v>
      </c>
      <c r="E354" s="83" t="s">
        <v>6186</v>
      </c>
      <c r="F354" s="83" t="s">
        <v>6393</v>
      </c>
      <c r="G354" s="83" t="s">
        <v>68</v>
      </c>
      <c r="H354" s="85">
        <v>36709.800000000003</v>
      </c>
      <c r="I354" s="85">
        <v>33798</v>
      </c>
      <c r="J354" s="85">
        <v>2911.8000000000029</v>
      </c>
      <c r="K354" s="86">
        <v>7.9319418792801993E-2</v>
      </c>
      <c r="L354" s="83" t="s">
        <v>6621</v>
      </c>
      <c r="M354" s="128" t="s">
        <v>5920</v>
      </c>
    </row>
    <row r="355" spans="1:13" s="128" customFormat="1" x14ac:dyDescent="0.2">
      <c r="A355" s="83" t="s">
        <v>4171</v>
      </c>
      <c r="B355" s="83" t="s">
        <v>4916</v>
      </c>
      <c r="C355" s="83" t="s">
        <v>5970</v>
      </c>
      <c r="D355" s="83" t="s">
        <v>4910</v>
      </c>
      <c r="E355" s="83" t="s">
        <v>6186</v>
      </c>
      <c r="F355" s="83" t="s">
        <v>6393</v>
      </c>
      <c r="G355" s="83" t="s">
        <v>68</v>
      </c>
      <c r="H355" s="85">
        <v>36709.800000000003</v>
      </c>
      <c r="I355" s="85">
        <v>33798</v>
      </c>
      <c r="J355" s="85">
        <v>2911.8000000000029</v>
      </c>
      <c r="K355" s="86">
        <v>7.9319418792801993E-2</v>
      </c>
      <c r="L355" s="83" t="s">
        <v>6621</v>
      </c>
      <c r="M355" s="128" t="s">
        <v>5920</v>
      </c>
    </row>
    <row r="356" spans="1:13" s="128" customFormat="1" x14ac:dyDescent="0.2">
      <c r="A356" s="83" t="s">
        <v>4171</v>
      </c>
      <c r="B356" s="83" t="s">
        <v>4916</v>
      </c>
      <c r="C356" s="83" t="s">
        <v>5970</v>
      </c>
      <c r="D356" s="83" t="s">
        <v>4910</v>
      </c>
      <c r="E356" s="83" t="s">
        <v>6186</v>
      </c>
      <c r="F356" s="83" t="s">
        <v>6393</v>
      </c>
      <c r="G356" s="83" t="s">
        <v>68</v>
      </c>
      <c r="H356" s="85">
        <v>3502.4</v>
      </c>
      <c r="I356" s="85">
        <v>3184</v>
      </c>
      <c r="J356" s="85">
        <v>318.40000000000009</v>
      </c>
      <c r="K356" s="86">
        <v>9.0909090909090939E-2</v>
      </c>
      <c r="L356" s="83" t="s">
        <v>6621</v>
      </c>
      <c r="M356" s="128" t="s">
        <v>5920</v>
      </c>
    </row>
    <row r="357" spans="1:13" s="128" customFormat="1" x14ac:dyDescent="0.2">
      <c r="A357" s="83" t="s">
        <v>4171</v>
      </c>
      <c r="B357" s="83" t="s">
        <v>4916</v>
      </c>
      <c r="C357" s="83" t="s">
        <v>4917</v>
      </c>
      <c r="D357" s="83" t="s">
        <v>4910</v>
      </c>
      <c r="E357" s="83" t="s">
        <v>6187</v>
      </c>
      <c r="F357" s="83" t="s">
        <v>6394</v>
      </c>
      <c r="G357" s="83" t="s">
        <v>68</v>
      </c>
      <c r="H357" s="85">
        <v>3944</v>
      </c>
      <c r="I357" s="85">
        <v>3549.6</v>
      </c>
      <c r="J357" s="85">
        <v>394.40000000000009</v>
      </c>
      <c r="K357" s="86">
        <v>0.10000000000000002</v>
      </c>
      <c r="L357" s="83" t="s">
        <v>6622</v>
      </c>
      <c r="M357" s="128" t="s">
        <v>5920</v>
      </c>
    </row>
    <row r="358" spans="1:13" s="128" customFormat="1" x14ac:dyDescent="0.2">
      <c r="A358" s="83" t="s">
        <v>4171</v>
      </c>
      <c r="B358" s="83" t="s">
        <v>4192</v>
      </c>
      <c r="C358" s="83" t="s">
        <v>5971</v>
      </c>
      <c r="D358" s="83" t="s">
        <v>4194</v>
      </c>
      <c r="E358" s="83" t="s">
        <v>6188</v>
      </c>
      <c r="F358" s="83" t="s">
        <v>6395</v>
      </c>
      <c r="G358" s="83" t="s">
        <v>68</v>
      </c>
      <c r="H358" s="85">
        <v>25</v>
      </c>
      <c r="I358" s="85">
        <v>19.510000000000002</v>
      </c>
      <c r="J358" s="85">
        <v>5.4899999999999984</v>
      </c>
      <c r="K358" s="86">
        <v>0.21959999999999993</v>
      </c>
      <c r="L358" s="83" t="s">
        <v>6623</v>
      </c>
      <c r="M358" s="128" t="s">
        <v>5920</v>
      </c>
    </row>
    <row r="359" spans="1:13" s="128" customFormat="1" x14ac:dyDescent="0.2">
      <c r="A359" s="83" t="s">
        <v>4171</v>
      </c>
      <c r="B359" s="83" t="s">
        <v>4192</v>
      </c>
      <c r="C359" s="83" t="s">
        <v>5972</v>
      </c>
      <c r="D359" s="83" t="s">
        <v>4194</v>
      </c>
      <c r="E359" s="83" t="s">
        <v>6189</v>
      </c>
      <c r="F359" s="83" t="s">
        <v>6396</v>
      </c>
      <c r="G359" s="83" t="s">
        <v>68</v>
      </c>
      <c r="H359" s="85">
        <v>52968.5</v>
      </c>
      <c r="I359" s="85">
        <v>50446.06</v>
      </c>
      <c r="J359" s="85">
        <v>2522.4400000000023</v>
      </c>
      <c r="K359" s="86">
        <v>4.762151089798658E-2</v>
      </c>
      <c r="L359" s="83" t="s">
        <v>6624</v>
      </c>
      <c r="M359" s="128" t="s">
        <v>5920</v>
      </c>
    </row>
    <row r="360" spans="1:13" s="128" customFormat="1" x14ac:dyDescent="0.2">
      <c r="A360" s="83" t="s">
        <v>4171</v>
      </c>
      <c r="B360" s="83" t="s">
        <v>4192</v>
      </c>
      <c r="C360" s="83" t="s">
        <v>5973</v>
      </c>
      <c r="D360" s="83" t="s">
        <v>4194</v>
      </c>
      <c r="E360" s="83" t="s">
        <v>6190</v>
      </c>
      <c r="F360" s="83" t="s">
        <v>6397</v>
      </c>
      <c r="G360" s="83" t="s">
        <v>68</v>
      </c>
      <c r="H360" s="85">
        <v>17550.3</v>
      </c>
      <c r="I360" s="85">
        <v>16655.25</v>
      </c>
      <c r="J360" s="85">
        <v>895.04999999999927</v>
      </c>
      <c r="K360" s="86">
        <v>5.0999128220030387E-2</v>
      </c>
      <c r="L360" s="83" t="s">
        <v>6625</v>
      </c>
      <c r="M360" s="128" t="s">
        <v>5920</v>
      </c>
    </row>
    <row r="361" spans="1:13" s="128" customFormat="1" x14ac:dyDescent="0.2">
      <c r="A361" s="83" t="s">
        <v>4171</v>
      </c>
      <c r="B361" s="83" t="s">
        <v>4192</v>
      </c>
      <c r="C361" s="83" t="s">
        <v>4224</v>
      </c>
      <c r="D361" s="83" t="s">
        <v>4194</v>
      </c>
      <c r="E361" s="83" t="s">
        <v>6191</v>
      </c>
      <c r="F361" s="83" t="s">
        <v>6398</v>
      </c>
      <c r="G361" s="83" t="s">
        <v>68</v>
      </c>
      <c r="H361" s="85">
        <v>0</v>
      </c>
      <c r="I361" s="85">
        <v>0</v>
      </c>
      <c r="J361" s="85">
        <v>0</v>
      </c>
      <c r="K361" s="86" t="e">
        <v>#DIV/0!</v>
      </c>
      <c r="L361" s="83" t="s">
        <v>6626</v>
      </c>
      <c r="M361" s="128" t="s">
        <v>5920</v>
      </c>
    </row>
    <row r="362" spans="1:13" s="128" customFormat="1" x14ac:dyDescent="0.2">
      <c r="A362" s="83" t="s">
        <v>4171</v>
      </c>
      <c r="B362" s="83" t="s">
        <v>4192</v>
      </c>
      <c r="C362" s="83" t="s">
        <v>4224</v>
      </c>
      <c r="D362" s="83" t="s">
        <v>4194</v>
      </c>
      <c r="E362" s="83" t="s">
        <v>6191</v>
      </c>
      <c r="F362" s="83" t="s">
        <v>6398</v>
      </c>
      <c r="G362" s="83" t="s">
        <v>68</v>
      </c>
      <c r="H362" s="85">
        <v>2414.7199999999998</v>
      </c>
      <c r="I362" s="85">
        <v>2122.27</v>
      </c>
      <c r="J362" s="85">
        <v>292.44999999999982</v>
      </c>
      <c r="K362" s="86">
        <v>0.12111135038430951</v>
      </c>
      <c r="L362" s="83" t="s">
        <v>6626</v>
      </c>
      <c r="M362" s="128" t="s">
        <v>5920</v>
      </c>
    </row>
    <row r="363" spans="1:13" s="128" customFormat="1" x14ac:dyDescent="0.2">
      <c r="A363" s="83" t="s">
        <v>4171</v>
      </c>
      <c r="B363" s="83" t="s">
        <v>4192</v>
      </c>
      <c r="C363" s="83" t="s">
        <v>4224</v>
      </c>
      <c r="D363" s="83" t="s">
        <v>4194</v>
      </c>
      <c r="E363" s="83" t="s">
        <v>6192</v>
      </c>
      <c r="F363" s="83" t="s">
        <v>6399</v>
      </c>
      <c r="G363" s="83" t="s">
        <v>68</v>
      </c>
      <c r="H363" s="85">
        <v>0</v>
      </c>
      <c r="I363" s="85">
        <v>0</v>
      </c>
      <c r="J363" s="85">
        <v>0</v>
      </c>
      <c r="K363" s="86" t="e">
        <v>#DIV/0!</v>
      </c>
      <c r="L363" s="83" t="s">
        <v>6627</v>
      </c>
      <c r="M363" s="128" t="s">
        <v>5920</v>
      </c>
    </row>
    <row r="364" spans="1:13" s="128" customFormat="1" x14ac:dyDescent="0.2">
      <c r="A364" s="83" t="s">
        <v>4171</v>
      </c>
      <c r="B364" s="83" t="s">
        <v>4192</v>
      </c>
      <c r="C364" s="83" t="s">
        <v>4224</v>
      </c>
      <c r="D364" s="83" t="s">
        <v>4194</v>
      </c>
      <c r="E364" s="83" t="s">
        <v>6192</v>
      </c>
      <c r="F364" s="83" t="s">
        <v>6399</v>
      </c>
      <c r="G364" s="83" t="s">
        <v>68</v>
      </c>
      <c r="H364" s="85">
        <v>9151.7000000000007</v>
      </c>
      <c r="I364" s="85">
        <v>8753.7999999999993</v>
      </c>
      <c r="J364" s="85">
        <v>397.90000000000146</v>
      </c>
      <c r="K364" s="86">
        <v>4.3478260869565376E-2</v>
      </c>
      <c r="L364" s="83" t="s">
        <v>6627</v>
      </c>
      <c r="M364" s="128" t="s">
        <v>5920</v>
      </c>
    </row>
    <row r="365" spans="1:13" s="128" customFormat="1" x14ac:dyDescent="0.2">
      <c r="A365" s="83" t="s">
        <v>2901</v>
      </c>
      <c r="B365" s="83" t="s">
        <v>2902</v>
      </c>
      <c r="C365" s="83" t="s">
        <v>4276</v>
      </c>
      <c r="D365" s="83" t="s">
        <v>2905</v>
      </c>
      <c r="E365" s="102">
        <v>8105750</v>
      </c>
      <c r="F365" s="83" t="s">
        <v>5179</v>
      </c>
      <c r="G365" s="83" t="s">
        <v>68</v>
      </c>
      <c r="H365" s="42">
        <v>98000</v>
      </c>
      <c r="I365" s="42">
        <v>98000</v>
      </c>
      <c r="J365" s="42">
        <v>0</v>
      </c>
      <c r="K365" s="86">
        <v>0</v>
      </c>
      <c r="L365" s="83" t="s">
        <v>5180</v>
      </c>
      <c r="M365" s="128" t="s">
        <v>5922</v>
      </c>
    </row>
    <row r="366" spans="1:13" s="128" customFormat="1" x14ac:dyDescent="0.2">
      <c r="A366" s="83" t="s">
        <v>2901</v>
      </c>
      <c r="B366" s="83" t="s">
        <v>2902</v>
      </c>
      <c r="C366" s="83" t="s">
        <v>4276</v>
      </c>
      <c r="D366" s="83" t="s">
        <v>2905</v>
      </c>
      <c r="E366" s="102">
        <v>8440519</v>
      </c>
      <c r="F366" s="83" t="s">
        <v>6667</v>
      </c>
      <c r="G366" s="83" t="s">
        <v>68</v>
      </c>
      <c r="H366" s="42">
        <v>15600</v>
      </c>
      <c r="I366" s="42">
        <v>15345</v>
      </c>
      <c r="J366" s="42">
        <v>255</v>
      </c>
      <c r="K366" s="86">
        <v>1.6346153846153847E-2</v>
      </c>
      <c r="L366" s="83" t="s">
        <v>6928</v>
      </c>
      <c r="M366" s="128" t="s">
        <v>5922</v>
      </c>
    </row>
    <row r="367" spans="1:13" s="128" customFormat="1" x14ac:dyDescent="0.2">
      <c r="A367" s="83" t="s">
        <v>2901</v>
      </c>
      <c r="B367" s="83" t="s">
        <v>2902</v>
      </c>
      <c r="C367" s="83" t="s">
        <v>4276</v>
      </c>
      <c r="D367" s="83" t="s">
        <v>2905</v>
      </c>
      <c r="E367" s="102">
        <v>8440504</v>
      </c>
      <c r="F367" s="83" t="s">
        <v>6668</v>
      </c>
      <c r="G367" s="83" t="s">
        <v>68</v>
      </c>
      <c r="H367" s="42">
        <v>15600</v>
      </c>
      <c r="I367" s="42">
        <v>15345</v>
      </c>
      <c r="J367" s="42">
        <v>255</v>
      </c>
      <c r="K367" s="86">
        <v>1.6346153846153847E-2</v>
      </c>
      <c r="L367" s="83" t="s">
        <v>6929</v>
      </c>
      <c r="M367" s="128" t="s">
        <v>5922</v>
      </c>
    </row>
    <row r="368" spans="1:13" s="128" customFormat="1" x14ac:dyDescent="0.2">
      <c r="A368" s="83" t="s">
        <v>2901</v>
      </c>
      <c r="B368" s="83" t="s">
        <v>2902</v>
      </c>
      <c r="C368" s="83" t="s">
        <v>4276</v>
      </c>
      <c r="D368" s="83" t="s">
        <v>2905</v>
      </c>
      <c r="E368" s="102">
        <v>8440507</v>
      </c>
      <c r="F368" s="83" t="s">
        <v>6669</v>
      </c>
      <c r="G368" s="83" t="s">
        <v>68</v>
      </c>
      <c r="H368" s="42">
        <v>15600</v>
      </c>
      <c r="I368" s="42">
        <v>15345</v>
      </c>
      <c r="J368" s="42">
        <v>255</v>
      </c>
      <c r="K368" s="86">
        <v>1.6346153846153847E-2</v>
      </c>
      <c r="L368" s="83" t="s">
        <v>6930</v>
      </c>
      <c r="M368" s="128" t="s">
        <v>5922</v>
      </c>
    </row>
    <row r="369" spans="1:13" s="128" customFormat="1" x14ac:dyDescent="0.2">
      <c r="A369" s="83" t="s">
        <v>2901</v>
      </c>
      <c r="B369" s="83" t="s">
        <v>2902</v>
      </c>
      <c r="C369" s="83" t="s">
        <v>4276</v>
      </c>
      <c r="D369" s="83" t="s">
        <v>2905</v>
      </c>
      <c r="E369" s="102">
        <v>8440510</v>
      </c>
      <c r="F369" s="83" t="s">
        <v>6670</v>
      </c>
      <c r="G369" s="83" t="s">
        <v>68</v>
      </c>
      <c r="H369" s="42">
        <v>15600</v>
      </c>
      <c r="I369" s="42">
        <v>15345</v>
      </c>
      <c r="J369" s="42">
        <v>255</v>
      </c>
      <c r="K369" s="86">
        <v>1.6346153846153847E-2</v>
      </c>
      <c r="L369" s="83" t="s">
        <v>6931</v>
      </c>
      <c r="M369" s="128" t="s">
        <v>5922</v>
      </c>
    </row>
    <row r="370" spans="1:13" s="128" customFormat="1" x14ac:dyDescent="0.2">
      <c r="A370" s="83" t="s">
        <v>2901</v>
      </c>
      <c r="B370" s="83" t="s">
        <v>2902</v>
      </c>
      <c r="C370" s="83" t="s">
        <v>4276</v>
      </c>
      <c r="D370" s="83" t="s">
        <v>2905</v>
      </c>
      <c r="E370" s="102">
        <v>8440513</v>
      </c>
      <c r="F370" s="83" t="s">
        <v>6671</v>
      </c>
      <c r="G370" s="83" t="s">
        <v>68</v>
      </c>
      <c r="H370" s="42">
        <v>15600</v>
      </c>
      <c r="I370" s="42">
        <v>15345</v>
      </c>
      <c r="J370" s="42">
        <v>255</v>
      </c>
      <c r="K370" s="86">
        <v>1.6346153846153847E-2</v>
      </c>
      <c r="L370" s="83" t="s">
        <v>6932</v>
      </c>
      <c r="M370" s="128" t="s">
        <v>5922</v>
      </c>
    </row>
    <row r="371" spans="1:13" s="128" customFormat="1" x14ac:dyDescent="0.2">
      <c r="A371" s="83" t="s">
        <v>2901</v>
      </c>
      <c r="B371" s="83" t="s">
        <v>2902</v>
      </c>
      <c r="C371" s="83" t="s">
        <v>4276</v>
      </c>
      <c r="D371" s="83" t="s">
        <v>2905</v>
      </c>
      <c r="E371" s="102">
        <v>8440511</v>
      </c>
      <c r="F371" s="83" t="s">
        <v>6672</v>
      </c>
      <c r="G371" s="83" t="s">
        <v>68</v>
      </c>
      <c r="H371" s="42">
        <v>15600</v>
      </c>
      <c r="I371" s="42">
        <v>15345</v>
      </c>
      <c r="J371" s="42">
        <v>255</v>
      </c>
      <c r="K371" s="86">
        <v>1.6346153846153847E-2</v>
      </c>
      <c r="L371" s="83" t="s">
        <v>6933</v>
      </c>
      <c r="M371" s="128" t="s">
        <v>5922</v>
      </c>
    </row>
    <row r="372" spans="1:13" s="128" customFormat="1" x14ac:dyDescent="0.2">
      <c r="A372" s="83" t="s">
        <v>2901</v>
      </c>
      <c r="B372" s="83" t="s">
        <v>2902</v>
      </c>
      <c r="C372" s="83" t="s">
        <v>251</v>
      </c>
      <c r="D372" s="83" t="s">
        <v>2905</v>
      </c>
      <c r="E372" s="102">
        <v>8009020</v>
      </c>
      <c r="F372" s="83" t="s">
        <v>6673</v>
      </c>
      <c r="G372" s="83" t="s">
        <v>59</v>
      </c>
      <c r="H372" s="42">
        <v>0</v>
      </c>
      <c r="I372" s="42">
        <v>0</v>
      </c>
      <c r="J372" s="42">
        <v>0</v>
      </c>
      <c r="K372" s="86" t="e">
        <v>#DIV/0!</v>
      </c>
      <c r="L372" s="83" t="s">
        <v>4296</v>
      </c>
      <c r="M372" s="128" t="s">
        <v>5922</v>
      </c>
    </row>
    <row r="373" spans="1:13" s="128" customFormat="1" x14ac:dyDescent="0.2">
      <c r="A373" s="83" t="s">
        <v>2901</v>
      </c>
      <c r="B373" s="83" t="s">
        <v>2902</v>
      </c>
      <c r="C373" s="83" t="s">
        <v>4286</v>
      </c>
      <c r="D373" s="83" t="s">
        <v>2905</v>
      </c>
      <c r="E373" s="102">
        <v>8510831</v>
      </c>
      <c r="F373" s="83" t="s">
        <v>6196</v>
      </c>
      <c r="G373" s="83" t="s">
        <v>68</v>
      </c>
      <c r="H373" s="42">
        <v>6859.6</v>
      </c>
      <c r="I373" s="42">
        <v>6236</v>
      </c>
      <c r="J373" s="42">
        <v>623.60000000000036</v>
      </c>
      <c r="K373" s="86">
        <v>9.0909090909090953E-2</v>
      </c>
      <c r="L373" s="83" t="s">
        <v>6934</v>
      </c>
      <c r="M373" s="128" t="s">
        <v>5922</v>
      </c>
    </row>
    <row r="374" spans="1:13" s="128" customFormat="1" x14ac:dyDescent="0.2">
      <c r="A374" s="83" t="s">
        <v>2901</v>
      </c>
      <c r="B374" s="83" t="s">
        <v>2902</v>
      </c>
      <c r="C374" s="83" t="s">
        <v>2912</v>
      </c>
      <c r="D374" s="83" t="s">
        <v>2905</v>
      </c>
      <c r="E374" s="102">
        <v>8505506</v>
      </c>
      <c r="F374" s="83" t="s">
        <v>6197</v>
      </c>
      <c r="G374" s="83" t="s">
        <v>68</v>
      </c>
      <c r="H374" s="42">
        <v>89.68</v>
      </c>
      <c r="I374" s="42">
        <v>78.84</v>
      </c>
      <c r="J374" s="42">
        <v>10.840000000000003</v>
      </c>
      <c r="K374" s="86">
        <v>0.12087421944692242</v>
      </c>
      <c r="L374" s="83" t="s">
        <v>6404</v>
      </c>
      <c r="M374" s="128" t="s">
        <v>5922</v>
      </c>
    </row>
    <row r="375" spans="1:13" s="128" customFormat="1" x14ac:dyDescent="0.2">
      <c r="A375" s="83" t="s">
        <v>2901</v>
      </c>
      <c r="B375" s="83" t="s">
        <v>2902</v>
      </c>
      <c r="C375" s="83" t="s">
        <v>2912</v>
      </c>
      <c r="D375" s="83" t="s">
        <v>2905</v>
      </c>
      <c r="E375" s="102">
        <v>8505506</v>
      </c>
      <c r="F375" s="83" t="s">
        <v>6197</v>
      </c>
      <c r="G375" s="83" t="s">
        <v>68</v>
      </c>
      <c r="H375" s="42">
        <v>787.48</v>
      </c>
      <c r="I375" s="42">
        <v>701.53</v>
      </c>
      <c r="J375" s="42">
        <v>85.950000000000045</v>
      </c>
      <c r="K375" s="86">
        <v>0.10914562909534216</v>
      </c>
      <c r="L375" s="83" t="s">
        <v>6404</v>
      </c>
      <c r="M375" s="128" t="s">
        <v>5922</v>
      </c>
    </row>
    <row r="376" spans="1:13" s="128" customFormat="1" x14ac:dyDescent="0.2">
      <c r="A376" s="83" t="s">
        <v>2901</v>
      </c>
      <c r="B376" s="83" t="s">
        <v>2902</v>
      </c>
      <c r="C376" s="83" t="s">
        <v>2912</v>
      </c>
      <c r="D376" s="83" t="s">
        <v>2905</v>
      </c>
      <c r="E376" s="102">
        <v>8505506</v>
      </c>
      <c r="F376" s="83" t="s">
        <v>6197</v>
      </c>
      <c r="G376" s="83" t="s">
        <v>68</v>
      </c>
      <c r="H376" s="42">
        <v>5823.45</v>
      </c>
      <c r="I376" s="42">
        <v>4919.55</v>
      </c>
      <c r="J376" s="42">
        <v>903.89999999999964</v>
      </c>
      <c r="K376" s="86">
        <v>0.15521726811426212</v>
      </c>
      <c r="L376" s="83" t="s">
        <v>6404</v>
      </c>
      <c r="M376" s="128" t="s">
        <v>5922</v>
      </c>
    </row>
    <row r="377" spans="1:13" s="128" customFormat="1" x14ac:dyDescent="0.2">
      <c r="A377" s="83" t="s">
        <v>2901</v>
      </c>
      <c r="B377" s="83" t="s">
        <v>2902</v>
      </c>
      <c r="C377" s="83" t="s">
        <v>2912</v>
      </c>
      <c r="D377" s="83" t="s">
        <v>2905</v>
      </c>
      <c r="E377" s="102">
        <v>8505506</v>
      </c>
      <c r="F377" s="83" t="s">
        <v>6197</v>
      </c>
      <c r="G377" s="83" t="s">
        <v>68</v>
      </c>
      <c r="H377" s="42">
        <v>8216.5</v>
      </c>
      <c r="I377" s="42">
        <v>7478.9</v>
      </c>
      <c r="J377" s="42">
        <v>737.60000000000036</v>
      </c>
      <c r="K377" s="86">
        <v>8.9770583581817123E-2</v>
      </c>
      <c r="L377" s="83" t="s">
        <v>6935</v>
      </c>
      <c r="M377" s="128" t="s">
        <v>5922</v>
      </c>
    </row>
    <row r="378" spans="1:13" s="128" customFormat="1" x14ac:dyDescent="0.2">
      <c r="A378" s="83" t="s">
        <v>2901</v>
      </c>
      <c r="B378" s="83" t="s">
        <v>2902</v>
      </c>
      <c r="C378" s="83" t="s">
        <v>2912</v>
      </c>
      <c r="D378" s="83" t="s">
        <v>2905</v>
      </c>
      <c r="E378" s="102">
        <v>8505506</v>
      </c>
      <c r="F378" s="83" t="s">
        <v>6197</v>
      </c>
      <c r="G378" s="83" t="s">
        <v>68</v>
      </c>
      <c r="H378" s="42">
        <v>13712.17</v>
      </c>
      <c r="I378" s="42">
        <v>12486.89</v>
      </c>
      <c r="J378" s="42">
        <v>1225.2800000000007</v>
      </c>
      <c r="K378" s="86">
        <v>8.9357118530473345E-2</v>
      </c>
      <c r="L378" s="83" t="s">
        <v>6404</v>
      </c>
      <c r="M378" s="128" t="s">
        <v>5922</v>
      </c>
    </row>
    <row r="379" spans="1:13" s="128" customFormat="1" x14ac:dyDescent="0.2">
      <c r="A379" s="83" t="s">
        <v>2901</v>
      </c>
      <c r="B379" s="83" t="s">
        <v>2902</v>
      </c>
      <c r="C379" s="83" t="s">
        <v>2912</v>
      </c>
      <c r="D379" s="83" t="s">
        <v>2905</v>
      </c>
      <c r="E379" s="102">
        <v>8501764</v>
      </c>
      <c r="F379" s="83" t="s">
        <v>6674</v>
      </c>
      <c r="G379" s="83" t="s">
        <v>68</v>
      </c>
      <c r="H379" s="42">
        <v>14508.97</v>
      </c>
      <c r="I379" s="42">
        <v>13311</v>
      </c>
      <c r="J379" s="42">
        <v>1197.9699999999993</v>
      </c>
      <c r="K379" s="86">
        <v>8.2567542699447272E-2</v>
      </c>
      <c r="L379" s="83" t="s">
        <v>6936</v>
      </c>
      <c r="M379" s="128" t="s">
        <v>5922</v>
      </c>
    </row>
    <row r="380" spans="1:13" s="128" customFormat="1" x14ac:dyDescent="0.2">
      <c r="A380" s="83" t="s">
        <v>2901</v>
      </c>
      <c r="B380" s="83" t="s">
        <v>2902</v>
      </c>
      <c r="C380" s="83" t="s">
        <v>2929</v>
      </c>
      <c r="D380" s="83" t="s">
        <v>2905</v>
      </c>
      <c r="E380" s="102">
        <v>8438402</v>
      </c>
      <c r="F380" s="83" t="s">
        <v>6675</v>
      </c>
      <c r="G380" s="83" t="s">
        <v>68</v>
      </c>
      <c r="H380" s="42">
        <v>162000</v>
      </c>
      <c r="I380" s="42">
        <v>128700</v>
      </c>
      <c r="J380" s="42">
        <v>33300</v>
      </c>
      <c r="K380" s="86">
        <v>0.20555555555555555</v>
      </c>
      <c r="L380" s="83" t="s">
        <v>6937</v>
      </c>
      <c r="M380" s="128" t="s">
        <v>5922</v>
      </c>
    </row>
    <row r="381" spans="1:13" s="128" customFormat="1" x14ac:dyDescent="0.2">
      <c r="A381" s="83" t="s">
        <v>2901</v>
      </c>
      <c r="B381" s="83" t="s">
        <v>2902</v>
      </c>
      <c r="C381" s="83" t="s">
        <v>4286</v>
      </c>
      <c r="D381" s="83" t="s">
        <v>2905</v>
      </c>
      <c r="E381" s="102">
        <v>8217944</v>
      </c>
      <c r="F381" s="83" t="s">
        <v>4289</v>
      </c>
      <c r="G381" s="83" t="s">
        <v>68</v>
      </c>
      <c r="H381" s="42">
        <v>0</v>
      </c>
      <c r="I381" s="42">
        <v>0</v>
      </c>
      <c r="J381" s="42">
        <v>0</v>
      </c>
      <c r="K381" s="86" t="e">
        <v>#DIV/0!</v>
      </c>
      <c r="L381" s="83" t="s">
        <v>6938</v>
      </c>
      <c r="M381" s="128" t="s">
        <v>5922</v>
      </c>
    </row>
    <row r="382" spans="1:13" s="128" customFormat="1" x14ac:dyDescent="0.2">
      <c r="A382" s="83" t="s">
        <v>2901</v>
      </c>
      <c r="B382" s="83" t="s">
        <v>2902</v>
      </c>
      <c r="C382" s="83" t="s">
        <v>4286</v>
      </c>
      <c r="D382" s="83" t="s">
        <v>2905</v>
      </c>
      <c r="E382" s="102">
        <v>8217944</v>
      </c>
      <c r="F382" s="83" t="s">
        <v>4289</v>
      </c>
      <c r="G382" s="83" t="s">
        <v>68</v>
      </c>
      <c r="H382" s="42">
        <v>0</v>
      </c>
      <c r="I382" s="42">
        <v>0</v>
      </c>
      <c r="J382" s="42">
        <v>0</v>
      </c>
      <c r="K382" s="86" t="e">
        <v>#DIV/0!</v>
      </c>
      <c r="L382" s="83" t="s">
        <v>6938</v>
      </c>
      <c r="M382" s="128" t="s">
        <v>5922</v>
      </c>
    </row>
    <row r="383" spans="1:13" s="128" customFormat="1" x14ac:dyDescent="0.2">
      <c r="A383" s="83" t="s">
        <v>2901</v>
      </c>
      <c r="B383" s="83" t="s">
        <v>2902</v>
      </c>
      <c r="C383" s="83" t="s">
        <v>2921</v>
      </c>
      <c r="D383" s="83" t="s">
        <v>2905</v>
      </c>
      <c r="E383" s="102">
        <v>8519786</v>
      </c>
      <c r="F383" s="83" t="s">
        <v>6676</v>
      </c>
      <c r="G383" s="83" t="s">
        <v>68</v>
      </c>
      <c r="H383" s="42">
        <v>10472</v>
      </c>
      <c r="I383" s="42">
        <v>9350</v>
      </c>
      <c r="J383" s="42">
        <v>1122</v>
      </c>
      <c r="K383" s="86">
        <v>0.10714285714285714</v>
      </c>
      <c r="L383" s="83" t="s">
        <v>6939</v>
      </c>
      <c r="M383" s="128" t="s">
        <v>5922</v>
      </c>
    </row>
    <row r="384" spans="1:13" s="128" customFormat="1" x14ac:dyDescent="0.2">
      <c r="A384" s="83" t="s">
        <v>2901</v>
      </c>
      <c r="B384" s="83" t="s">
        <v>2902</v>
      </c>
      <c r="C384" s="83" t="s">
        <v>6632</v>
      </c>
      <c r="D384" s="83" t="s">
        <v>2905</v>
      </c>
      <c r="E384" s="102">
        <v>8515221</v>
      </c>
      <c r="F384" s="83" t="s">
        <v>6677</v>
      </c>
      <c r="G384" s="83" t="s">
        <v>68</v>
      </c>
      <c r="H384" s="42">
        <v>2475000</v>
      </c>
      <c r="I384" s="42">
        <v>2301000</v>
      </c>
      <c r="J384" s="42">
        <v>174000</v>
      </c>
      <c r="K384" s="86">
        <v>7.0303030303030298E-2</v>
      </c>
      <c r="L384" s="83" t="s">
        <v>6940</v>
      </c>
      <c r="M384" s="128" t="s">
        <v>5922</v>
      </c>
    </row>
    <row r="385" spans="1:13" s="128" customFormat="1" x14ac:dyDescent="0.2">
      <c r="A385" s="83" t="s">
        <v>2901</v>
      </c>
      <c r="B385" s="83" t="s">
        <v>2927</v>
      </c>
      <c r="C385" s="83" t="s">
        <v>4962</v>
      </c>
      <c r="D385" s="83" t="s">
        <v>2930</v>
      </c>
      <c r="E385" s="102">
        <v>8442615</v>
      </c>
      <c r="F385" s="83" t="s">
        <v>4301</v>
      </c>
      <c r="G385" s="83" t="s">
        <v>68</v>
      </c>
      <c r="H385" s="42">
        <v>0</v>
      </c>
      <c r="I385" s="42">
        <v>12596.58</v>
      </c>
      <c r="J385" s="42">
        <v>-12596.58</v>
      </c>
      <c r="K385" s="86" t="e">
        <v>#DIV/0!</v>
      </c>
      <c r="L385" s="83" t="s">
        <v>6941</v>
      </c>
      <c r="M385" s="128" t="s">
        <v>5922</v>
      </c>
    </row>
    <row r="386" spans="1:13" s="128" customFormat="1" x14ac:dyDescent="0.2">
      <c r="A386" s="83" t="s">
        <v>2901</v>
      </c>
      <c r="B386" s="83" t="s">
        <v>2927</v>
      </c>
      <c r="C386" s="83" t="s">
        <v>4308</v>
      </c>
      <c r="D386" s="83" t="s">
        <v>2930</v>
      </c>
      <c r="E386" s="102">
        <v>7451653</v>
      </c>
      <c r="F386" s="83" t="s">
        <v>5825</v>
      </c>
      <c r="G386" s="83" t="s">
        <v>68</v>
      </c>
      <c r="H386" s="42">
        <v>44352</v>
      </c>
      <c r="I386" s="42">
        <v>36960</v>
      </c>
      <c r="J386" s="42">
        <v>7392</v>
      </c>
      <c r="K386" s="86">
        <v>0.16666666666666666</v>
      </c>
      <c r="L386" s="83" t="s">
        <v>5827</v>
      </c>
      <c r="M386" s="128" t="s">
        <v>5922</v>
      </c>
    </row>
    <row r="387" spans="1:13" s="128" customFormat="1" x14ac:dyDescent="0.2">
      <c r="A387" s="83" t="s">
        <v>2901</v>
      </c>
      <c r="B387" s="83" t="s">
        <v>2944</v>
      </c>
      <c r="C387" s="83" t="s">
        <v>6633</v>
      </c>
      <c r="D387" s="83" t="s">
        <v>2945</v>
      </c>
      <c r="E387" s="102">
        <v>8478754</v>
      </c>
      <c r="F387" s="83" t="s">
        <v>6678</v>
      </c>
      <c r="G387" s="83" t="s">
        <v>68</v>
      </c>
      <c r="H387" s="42">
        <v>988.12</v>
      </c>
      <c r="I387" s="42">
        <v>823.48</v>
      </c>
      <c r="J387" s="42">
        <v>164.64</v>
      </c>
      <c r="K387" s="86">
        <v>0.16661943893454234</v>
      </c>
      <c r="L387" s="83" t="s">
        <v>6942</v>
      </c>
      <c r="M387" s="128" t="s">
        <v>5922</v>
      </c>
    </row>
    <row r="388" spans="1:13" s="128" customFormat="1" x14ac:dyDescent="0.2">
      <c r="A388" s="83" t="s">
        <v>2901</v>
      </c>
      <c r="B388" s="83" t="s">
        <v>2944</v>
      </c>
      <c r="C388" s="83" t="s">
        <v>6633</v>
      </c>
      <c r="D388" s="83" t="s">
        <v>2945</v>
      </c>
      <c r="E388" s="102">
        <v>8521280</v>
      </c>
      <c r="F388" s="83" t="s">
        <v>6679</v>
      </c>
      <c r="G388" s="83" t="s">
        <v>68</v>
      </c>
      <c r="H388" s="42">
        <v>18134.71</v>
      </c>
      <c r="I388" s="42">
        <v>15499.74</v>
      </c>
      <c r="J388" s="42">
        <v>2634.9699999999993</v>
      </c>
      <c r="K388" s="86">
        <v>0.14529981455452001</v>
      </c>
      <c r="L388" s="83" t="s">
        <v>6943</v>
      </c>
      <c r="M388" s="128" t="s">
        <v>5922</v>
      </c>
    </row>
    <row r="389" spans="1:13" s="128" customFormat="1" x14ac:dyDescent="0.2">
      <c r="A389" s="83" t="s">
        <v>2901</v>
      </c>
      <c r="B389" s="83" t="s">
        <v>2944</v>
      </c>
      <c r="C389" s="83" t="s">
        <v>6634</v>
      </c>
      <c r="D389" s="83" t="s">
        <v>2945</v>
      </c>
      <c r="E389" s="102">
        <v>8518888</v>
      </c>
      <c r="F389" s="83" t="s">
        <v>6680</v>
      </c>
      <c r="G389" s="83" t="s">
        <v>68</v>
      </c>
      <c r="H389" s="42">
        <v>1017.61</v>
      </c>
      <c r="I389" s="42">
        <v>925.1</v>
      </c>
      <c r="J389" s="42">
        <v>92.509999999999991</v>
      </c>
      <c r="K389" s="86">
        <v>9.0909090909090898E-2</v>
      </c>
      <c r="L389" s="83" t="s">
        <v>6944</v>
      </c>
      <c r="M389" s="128" t="s">
        <v>5922</v>
      </c>
    </row>
    <row r="390" spans="1:13" s="128" customFormat="1" x14ac:dyDescent="0.2">
      <c r="A390" s="83" t="s">
        <v>2901</v>
      </c>
      <c r="B390" s="83" t="s">
        <v>2944</v>
      </c>
      <c r="C390" s="83" t="s">
        <v>2979</v>
      </c>
      <c r="D390" s="83" t="s">
        <v>2945</v>
      </c>
      <c r="E390" s="102">
        <v>8514708</v>
      </c>
      <c r="F390" s="83" t="s">
        <v>6208</v>
      </c>
      <c r="G390" s="83" t="s">
        <v>68</v>
      </c>
      <c r="H390" s="42">
        <v>12012</v>
      </c>
      <c r="I390" s="42">
        <v>9895.68</v>
      </c>
      <c r="J390" s="42">
        <v>2116.3199999999997</v>
      </c>
      <c r="K390" s="86">
        <v>0.17618381618381615</v>
      </c>
      <c r="L390" s="83" t="s">
        <v>6416</v>
      </c>
      <c r="M390" s="128" t="s">
        <v>5922</v>
      </c>
    </row>
    <row r="391" spans="1:13" s="128" customFormat="1" x14ac:dyDescent="0.2">
      <c r="A391" s="83" t="s">
        <v>2901</v>
      </c>
      <c r="B391" s="83" t="s">
        <v>2944</v>
      </c>
      <c r="C391" s="83" t="s">
        <v>2979</v>
      </c>
      <c r="D391" s="83" t="s">
        <v>2945</v>
      </c>
      <c r="E391" s="102">
        <v>8514708</v>
      </c>
      <c r="F391" s="83" t="s">
        <v>6208</v>
      </c>
      <c r="G391" s="83" t="s">
        <v>68</v>
      </c>
      <c r="H391" s="42">
        <v>2205</v>
      </c>
      <c r="I391" s="42">
        <v>2100</v>
      </c>
      <c r="J391" s="42">
        <v>105</v>
      </c>
      <c r="K391" s="86">
        <v>4.7619047619047616E-2</v>
      </c>
      <c r="L391" s="83" t="s">
        <v>6945</v>
      </c>
      <c r="M391" s="128" t="s">
        <v>5922</v>
      </c>
    </row>
    <row r="392" spans="1:13" s="128" customFormat="1" x14ac:dyDescent="0.2">
      <c r="A392" s="83" t="s">
        <v>2901</v>
      </c>
      <c r="B392" s="83" t="s">
        <v>2944</v>
      </c>
      <c r="C392" s="83" t="s">
        <v>2979</v>
      </c>
      <c r="D392" s="83" t="s">
        <v>2945</v>
      </c>
      <c r="E392" s="102">
        <v>8514708</v>
      </c>
      <c r="F392" s="83" t="s">
        <v>6208</v>
      </c>
      <c r="G392" s="83" t="s">
        <v>68</v>
      </c>
      <c r="H392" s="42">
        <v>107413.75999999999</v>
      </c>
      <c r="I392" s="42">
        <v>90771.94</v>
      </c>
      <c r="J392" s="42">
        <v>16641.819999999992</v>
      </c>
      <c r="K392" s="86">
        <v>0.15493191933696385</v>
      </c>
      <c r="L392" s="83" t="s">
        <v>6416</v>
      </c>
      <c r="M392" s="128" t="s">
        <v>5922</v>
      </c>
    </row>
    <row r="393" spans="1:13" s="128" customFormat="1" x14ac:dyDescent="0.2">
      <c r="A393" s="83" t="s">
        <v>2901</v>
      </c>
      <c r="B393" s="83" t="s">
        <v>2944</v>
      </c>
      <c r="C393" s="83" t="s">
        <v>2979</v>
      </c>
      <c r="D393" s="83" t="s">
        <v>2945</v>
      </c>
      <c r="E393" s="102">
        <v>8514708</v>
      </c>
      <c r="F393" s="83" t="s">
        <v>6208</v>
      </c>
      <c r="G393" s="83" t="s">
        <v>68</v>
      </c>
      <c r="H393" s="42">
        <v>81.599999999999994</v>
      </c>
      <c r="I393" s="42">
        <v>74.2</v>
      </c>
      <c r="J393" s="42">
        <v>7.3999999999999915</v>
      </c>
      <c r="K393" s="86">
        <v>9.0686274509803821E-2</v>
      </c>
      <c r="L393" s="83" t="s">
        <v>6946</v>
      </c>
      <c r="M393" s="128" t="s">
        <v>5922</v>
      </c>
    </row>
    <row r="394" spans="1:13" s="128" customFormat="1" x14ac:dyDescent="0.2">
      <c r="A394" s="83" t="s">
        <v>2901</v>
      </c>
      <c r="B394" s="83" t="s">
        <v>2944</v>
      </c>
      <c r="C394" s="83" t="s">
        <v>146</v>
      </c>
      <c r="D394" s="83" t="s">
        <v>2945</v>
      </c>
      <c r="E394" s="102">
        <v>8464134</v>
      </c>
      <c r="F394" s="83" t="s">
        <v>6681</v>
      </c>
      <c r="G394" s="83" t="s">
        <v>68</v>
      </c>
      <c r="H394" s="42">
        <v>345631</v>
      </c>
      <c r="I394" s="42">
        <v>314210</v>
      </c>
      <c r="J394" s="42">
        <v>31421</v>
      </c>
      <c r="K394" s="86">
        <v>9.0909090909090912E-2</v>
      </c>
      <c r="L394" s="83" t="s">
        <v>6947</v>
      </c>
      <c r="M394" s="128" t="s">
        <v>5922</v>
      </c>
    </row>
    <row r="395" spans="1:13" s="128" customFormat="1" x14ac:dyDescent="0.2">
      <c r="A395" s="83" t="s">
        <v>2901</v>
      </c>
      <c r="B395" s="83" t="s">
        <v>2944</v>
      </c>
      <c r="C395" s="83" t="s">
        <v>146</v>
      </c>
      <c r="D395" s="83" t="s">
        <v>2945</v>
      </c>
      <c r="E395" s="102">
        <v>8464134</v>
      </c>
      <c r="F395" s="83" t="s">
        <v>6681</v>
      </c>
      <c r="G395" s="83" t="s">
        <v>68</v>
      </c>
      <c r="H395" s="42">
        <v>46200</v>
      </c>
      <c r="I395" s="42">
        <v>42000</v>
      </c>
      <c r="J395" s="42">
        <v>4200</v>
      </c>
      <c r="K395" s="86">
        <v>9.0909090909090912E-2</v>
      </c>
      <c r="L395" s="83" t="s">
        <v>6947</v>
      </c>
      <c r="M395" s="128" t="s">
        <v>5922</v>
      </c>
    </row>
    <row r="396" spans="1:13" s="128" customFormat="1" x14ac:dyDescent="0.2">
      <c r="A396" s="83" t="s">
        <v>2901</v>
      </c>
      <c r="B396" s="83" t="s">
        <v>2944</v>
      </c>
      <c r="C396" s="83" t="s">
        <v>146</v>
      </c>
      <c r="D396" s="83" t="s">
        <v>2945</v>
      </c>
      <c r="E396" s="102">
        <v>8512625</v>
      </c>
      <c r="F396" s="83" t="s">
        <v>6682</v>
      </c>
      <c r="G396" s="83" t="s">
        <v>68</v>
      </c>
      <c r="H396" s="42">
        <v>128534.43</v>
      </c>
      <c r="I396" s="42">
        <v>122413.77</v>
      </c>
      <c r="J396" s="42">
        <v>6120.6599999999889</v>
      </c>
      <c r="K396" s="86">
        <v>4.7618836447168196E-2</v>
      </c>
      <c r="L396" s="83" t="s">
        <v>6948</v>
      </c>
      <c r="M396" s="128" t="s">
        <v>5922</v>
      </c>
    </row>
    <row r="397" spans="1:13" s="128" customFormat="1" x14ac:dyDescent="0.2">
      <c r="A397" s="83" t="s">
        <v>2901</v>
      </c>
      <c r="B397" s="83" t="s">
        <v>2944</v>
      </c>
      <c r="C397" s="83" t="s">
        <v>5272</v>
      </c>
      <c r="D397" s="83" t="s">
        <v>2945</v>
      </c>
      <c r="E397" s="102">
        <v>8467347</v>
      </c>
      <c r="F397" s="83" t="s">
        <v>6683</v>
      </c>
      <c r="G397" s="83" t="s">
        <v>68</v>
      </c>
      <c r="H397" s="42">
        <v>4249.3599999999997</v>
      </c>
      <c r="I397" s="42">
        <v>3898.5</v>
      </c>
      <c r="J397" s="42">
        <v>350.85999999999967</v>
      </c>
      <c r="K397" s="86">
        <v>8.2567727846075578E-2</v>
      </c>
      <c r="L397" s="83" t="s">
        <v>6949</v>
      </c>
      <c r="M397" s="128" t="s">
        <v>5922</v>
      </c>
    </row>
    <row r="398" spans="1:13" s="128" customFormat="1" x14ac:dyDescent="0.2">
      <c r="A398" s="83" t="s">
        <v>2901</v>
      </c>
      <c r="B398" s="83" t="s">
        <v>2944</v>
      </c>
      <c r="C398" s="83" t="s">
        <v>5934</v>
      </c>
      <c r="D398" s="83" t="s">
        <v>2945</v>
      </c>
      <c r="E398" s="102">
        <v>8464899</v>
      </c>
      <c r="F398" s="83" t="s">
        <v>6209</v>
      </c>
      <c r="G398" s="83" t="s">
        <v>68</v>
      </c>
      <c r="H398" s="42">
        <v>28043.34</v>
      </c>
      <c r="I398" s="42">
        <v>27111.34</v>
      </c>
      <c r="J398" s="42">
        <v>932</v>
      </c>
      <c r="K398" s="86">
        <v>3.3234272379823515E-2</v>
      </c>
      <c r="L398" s="83" t="s">
        <v>6417</v>
      </c>
      <c r="M398" s="128" t="s">
        <v>5922</v>
      </c>
    </row>
    <row r="399" spans="1:13" s="128" customFormat="1" x14ac:dyDescent="0.2">
      <c r="A399" s="83" t="s">
        <v>2901</v>
      </c>
      <c r="B399" s="83" t="s">
        <v>2944</v>
      </c>
      <c r="C399" s="83" t="s">
        <v>5934</v>
      </c>
      <c r="D399" s="83" t="s">
        <v>2945</v>
      </c>
      <c r="E399" s="102">
        <v>8464899</v>
      </c>
      <c r="F399" s="83" t="s">
        <v>6209</v>
      </c>
      <c r="G399" s="83" t="s">
        <v>68</v>
      </c>
      <c r="H399" s="42">
        <v>120776.08</v>
      </c>
      <c r="I399" s="42">
        <v>108410.4</v>
      </c>
      <c r="J399" s="42">
        <v>12365.680000000008</v>
      </c>
      <c r="K399" s="86">
        <v>0.10238517428285475</v>
      </c>
      <c r="L399" s="83" t="s">
        <v>6417</v>
      </c>
      <c r="M399" s="128" t="s">
        <v>5922</v>
      </c>
    </row>
    <row r="400" spans="1:13" s="128" customFormat="1" x14ac:dyDescent="0.2">
      <c r="A400" s="83" t="s">
        <v>2901</v>
      </c>
      <c r="B400" s="83" t="s">
        <v>2944</v>
      </c>
      <c r="C400" s="83" t="s">
        <v>5934</v>
      </c>
      <c r="D400" s="83" t="s">
        <v>2945</v>
      </c>
      <c r="E400" s="102">
        <v>8464899</v>
      </c>
      <c r="F400" s="83" t="s">
        <v>6209</v>
      </c>
      <c r="G400" s="83" t="s">
        <v>68</v>
      </c>
      <c r="H400" s="42">
        <v>192770</v>
      </c>
      <c r="I400" s="42">
        <v>192770</v>
      </c>
      <c r="J400" s="42">
        <v>0</v>
      </c>
      <c r="K400" s="86">
        <v>0</v>
      </c>
      <c r="L400" s="83" t="s">
        <v>6950</v>
      </c>
      <c r="M400" s="128" t="s">
        <v>5922</v>
      </c>
    </row>
    <row r="401" spans="1:13" s="128" customFormat="1" x14ac:dyDescent="0.2">
      <c r="A401" s="83" t="s">
        <v>2901</v>
      </c>
      <c r="B401" s="83" t="s">
        <v>2944</v>
      </c>
      <c r="C401" s="83" t="s">
        <v>5934</v>
      </c>
      <c r="D401" s="83" t="s">
        <v>2945</v>
      </c>
      <c r="E401" s="102">
        <v>8464899</v>
      </c>
      <c r="F401" s="83" t="s">
        <v>6209</v>
      </c>
      <c r="G401" s="83" t="s">
        <v>68</v>
      </c>
      <c r="H401" s="42">
        <v>28105.56</v>
      </c>
      <c r="I401" s="42">
        <v>22945.75</v>
      </c>
      <c r="J401" s="42">
        <v>5159.8100000000013</v>
      </c>
      <c r="K401" s="86">
        <v>0.18358680631163374</v>
      </c>
      <c r="L401" s="83" t="s">
        <v>6951</v>
      </c>
      <c r="M401" s="128" t="s">
        <v>5922</v>
      </c>
    </row>
    <row r="402" spans="1:13" s="128" customFormat="1" x14ac:dyDescent="0.2">
      <c r="A402" s="83" t="s">
        <v>2901</v>
      </c>
      <c r="B402" s="83" t="s">
        <v>2944</v>
      </c>
      <c r="C402" s="83" t="s">
        <v>5934</v>
      </c>
      <c r="D402" s="83" t="s">
        <v>2945</v>
      </c>
      <c r="E402" s="102">
        <v>8512075</v>
      </c>
      <c r="F402" s="83" t="s">
        <v>6209</v>
      </c>
      <c r="G402" s="83" t="s">
        <v>68</v>
      </c>
      <c r="H402" s="42">
        <v>0</v>
      </c>
      <c r="I402" s="42">
        <v>18.48</v>
      </c>
      <c r="J402" s="42">
        <v>-18.48</v>
      </c>
      <c r="K402" s="86" t="e">
        <v>#DIV/0!</v>
      </c>
      <c r="L402" s="83" t="s">
        <v>6952</v>
      </c>
      <c r="M402" s="128" t="s">
        <v>5922</v>
      </c>
    </row>
    <row r="403" spans="1:13" s="128" customFormat="1" x14ac:dyDescent="0.2">
      <c r="A403" s="83" t="s">
        <v>2901</v>
      </c>
      <c r="B403" s="83" t="s">
        <v>2944</v>
      </c>
      <c r="C403" s="83" t="s">
        <v>5934</v>
      </c>
      <c r="D403" s="83" t="s">
        <v>2945</v>
      </c>
      <c r="E403" s="102">
        <v>8464735</v>
      </c>
      <c r="F403" s="83" t="s">
        <v>6210</v>
      </c>
      <c r="G403" s="83" t="s">
        <v>68</v>
      </c>
      <c r="H403" s="42">
        <v>6031.32</v>
      </c>
      <c r="I403" s="42">
        <v>5050.5</v>
      </c>
      <c r="J403" s="42">
        <v>980.81999999999971</v>
      </c>
      <c r="K403" s="86">
        <v>0.16262111776526528</v>
      </c>
      <c r="L403" s="83" t="s">
        <v>6953</v>
      </c>
      <c r="M403" s="128" t="s">
        <v>5922</v>
      </c>
    </row>
    <row r="404" spans="1:13" s="128" customFormat="1" x14ac:dyDescent="0.2">
      <c r="A404" s="83" t="s">
        <v>2901</v>
      </c>
      <c r="B404" s="83" t="s">
        <v>2944</v>
      </c>
      <c r="C404" s="83" t="s">
        <v>5934</v>
      </c>
      <c r="D404" s="83" t="s">
        <v>2945</v>
      </c>
      <c r="E404" s="102">
        <v>8464735</v>
      </c>
      <c r="F404" s="83" t="s">
        <v>6210</v>
      </c>
      <c r="G404" s="83" t="s">
        <v>68</v>
      </c>
      <c r="H404" s="42">
        <v>165958</v>
      </c>
      <c r="I404" s="42">
        <v>165958</v>
      </c>
      <c r="J404" s="42">
        <v>0</v>
      </c>
      <c r="K404" s="86">
        <v>0</v>
      </c>
      <c r="L404" s="83" t="s">
        <v>6954</v>
      </c>
      <c r="M404" s="128" t="s">
        <v>5922</v>
      </c>
    </row>
    <row r="405" spans="1:13" s="128" customFormat="1" x14ac:dyDescent="0.2">
      <c r="A405" s="83" t="s">
        <v>2901</v>
      </c>
      <c r="B405" s="83" t="s">
        <v>2944</v>
      </c>
      <c r="C405" s="83" t="s">
        <v>5934</v>
      </c>
      <c r="D405" s="83" t="s">
        <v>2945</v>
      </c>
      <c r="E405" s="102">
        <v>8464735</v>
      </c>
      <c r="F405" s="83" t="s">
        <v>6210</v>
      </c>
      <c r="G405" s="83" t="s">
        <v>68</v>
      </c>
      <c r="H405" s="42">
        <v>27661.4</v>
      </c>
      <c r="I405" s="42">
        <v>24248.55</v>
      </c>
      <c r="J405" s="42">
        <v>3412.8500000000022</v>
      </c>
      <c r="K405" s="86">
        <v>0.12337951079844123</v>
      </c>
      <c r="L405" s="83" t="s">
        <v>6420</v>
      </c>
      <c r="M405" s="128" t="s">
        <v>5922</v>
      </c>
    </row>
    <row r="406" spans="1:13" s="128" customFormat="1" x14ac:dyDescent="0.2">
      <c r="A406" s="83" t="s">
        <v>2901</v>
      </c>
      <c r="B406" s="83" t="s">
        <v>2944</v>
      </c>
      <c r="C406" s="83" t="s">
        <v>5934</v>
      </c>
      <c r="D406" s="83" t="s">
        <v>2945</v>
      </c>
      <c r="E406" s="102">
        <v>8464735</v>
      </c>
      <c r="F406" s="83" t="s">
        <v>6210</v>
      </c>
      <c r="G406" s="83" t="s">
        <v>68</v>
      </c>
      <c r="H406" s="42">
        <v>6654.14</v>
      </c>
      <c r="I406" s="42">
        <v>6481.31</v>
      </c>
      <c r="J406" s="42">
        <v>172.82999999999993</v>
      </c>
      <c r="K406" s="86">
        <v>2.5973303837911424E-2</v>
      </c>
      <c r="L406" s="83" t="s">
        <v>6420</v>
      </c>
      <c r="M406" s="128" t="s">
        <v>5922</v>
      </c>
    </row>
    <row r="407" spans="1:13" s="128" customFormat="1" x14ac:dyDescent="0.2">
      <c r="A407" s="83" t="s">
        <v>2901</v>
      </c>
      <c r="B407" s="83" t="s">
        <v>2990</v>
      </c>
      <c r="C407" s="83" t="s">
        <v>4962</v>
      </c>
      <c r="D407" s="83" t="s">
        <v>2992</v>
      </c>
      <c r="E407" s="102">
        <v>8510765</v>
      </c>
      <c r="F407" s="83" t="s">
        <v>6684</v>
      </c>
      <c r="G407" s="83" t="s">
        <v>68</v>
      </c>
      <c r="H407" s="42">
        <v>896.48</v>
      </c>
      <c r="I407" s="42">
        <v>800.42</v>
      </c>
      <c r="J407" s="42">
        <v>96.060000000000059</v>
      </c>
      <c r="K407" s="86">
        <v>0.107152418347314</v>
      </c>
      <c r="L407" s="83" t="s">
        <v>6955</v>
      </c>
      <c r="M407" s="128" t="s">
        <v>5922</v>
      </c>
    </row>
    <row r="408" spans="1:13" s="128" customFormat="1" x14ac:dyDescent="0.2">
      <c r="A408" s="83" t="s">
        <v>2901</v>
      </c>
      <c r="B408" s="83" t="s">
        <v>2990</v>
      </c>
      <c r="C408" s="83" t="s">
        <v>4962</v>
      </c>
      <c r="D408" s="83" t="s">
        <v>2992</v>
      </c>
      <c r="E408" s="102">
        <v>8362103</v>
      </c>
      <c r="F408" s="83" t="s">
        <v>6685</v>
      </c>
      <c r="G408" s="83" t="s">
        <v>68</v>
      </c>
      <c r="H408" s="42">
        <v>2396.58</v>
      </c>
      <c r="I408" s="42">
        <v>1996.95</v>
      </c>
      <c r="J408" s="42">
        <v>399.62999999999988</v>
      </c>
      <c r="K408" s="86">
        <v>0.16675011891946018</v>
      </c>
      <c r="L408" s="83" t="s">
        <v>6956</v>
      </c>
      <c r="M408" s="128" t="s">
        <v>5922</v>
      </c>
    </row>
    <row r="409" spans="1:13" s="128" customFormat="1" x14ac:dyDescent="0.2">
      <c r="A409" s="83" t="s">
        <v>2901</v>
      </c>
      <c r="B409" s="83" t="s">
        <v>2990</v>
      </c>
      <c r="C409" s="83" t="s">
        <v>1453</v>
      </c>
      <c r="D409" s="83" t="s">
        <v>2992</v>
      </c>
      <c r="E409" s="102">
        <v>8514593</v>
      </c>
      <c r="F409" s="83" t="s">
        <v>6686</v>
      </c>
      <c r="G409" s="83" t="s">
        <v>68</v>
      </c>
      <c r="H409" s="42">
        <v>25502.400000000001</v>
      </c>
      <c r="I409" s="42">
        <v>23184</v>
      </c>
      <c r="J409" s="42">
        <v>2318.4000000000015</v>
      </c>
      <c r="K409" s="86">
        <v>9.0909090909090967E-2</v>
      </c>
      <c r="L409" s="83" t="s">
        <v>6957</v>
      </c>
      <c r="M409" s="128" t="s">
        <v>5922</v>
      </c>
    </row>
    <row r="410" spans="1:13" s="128" customFormat="1" x14ac:dyDescent="0.2">
      <c r="A410" s="83" t="s">
        <v>2901</v>
      </c>
      <c r="B410" s="83" t="s">
        <v>2990</v>
      </c>
      <c r="C410" s="83" t="s">
        <v>1453</v>
      </c>
      <c r="D410" s="83" t="s">
        <v>2992</v>
      </c>
      <c r="E410" s="102">
        <v>8514593</v>
      </c>
      <c r="F410" s="83">
        <v>30108581</v>
      </c>
      <c r="G410" s="83" t="s">
        <v>68</v>
      </c>
      <c r="H410" s="42">
        <v>302979</v>
      </c>
      <c r="I410" s="42">
        <v>266850</v>
      </c>
      <c r="J410" s="42">
        <v>36129</v>
      </c>
      <c r="K410" s="86">
        <v>0.11924588832889409</v>
      </c>
      <c r="L410" s="83" t="s">
        <v>6957</v>
      </c>
      <c r="M410" s="128" t="s">
        <v>5922</v>
      </c>
    </row>
    <row r="411" spans="1:13" s="128" customFormat="1" x14ac:dyDescent="0.2">
      <c r="A411" s="83" t="s">
        <v>2901</v>
      </c>
      <c r="B411" s="83" t="s">
        <v>2990</v>
      </c>
      <c r="C411" s="83" t="s">
        <v>4962</v>
      </c>
      <c r="D411" s="83" t="s">
        <v>2992</v>
      </c>
      <c r="E411" s="102">
        <v>8508281</v>
      </c>
      <c r="F411" s="83" t="s">
        <v>6212</v>
      </c>
      <c r="G411" s="83" t="s">
        <v>68</v>
      </c>
      <c r="H411" s="42">
        <v>19078.02</v>
      </c>
      <c r="I411" s="42">
        <v>18730.66</v>
      </c>
      <c r="J411" s="42">
        <v>347.36000000000058</v>
      </c>
      <c r="K411" s="86">
        <v>1.8207340174714176E-2</v>
      </c>
      <c r="L411" s="83" t="s">
        <v>6423</v>
      </c>
      <c r="M411" s="128" t="s">
        <v>5922</v>
      </c>
    </row>
    <row r="412" spans="1:13" s="128" customFormat="1" x14ac:dyDescent="0.2">
      <c r="A412" s="83" t="s">
        <v>2901</v>
      </c>
      <c r="B412" s="83" t="s">
        <v>2990</v>
      </c>
      <c r="C412" s="83" t="s">
        <v>2939</v>
      </c>
      <c r="D412" s="83" t="s">
        <v>2992</v>
      </c>
      <c r="E412" s="102">
        <v>8478351</v>
      </c>
      <c r="F412" s="83" t="s">
        <v>6687</v>
      </c>
      <c r="G412" s="83" t="s">
        <v>68</v>
      </c>
      <c r="H412" s="42">
        <v>8970</v>
      </c>
      <c r="I412" s="42">
        <v>7848.75</v>
      </c>
      <c r="J412" s="42">
        <v>1121.25</v>
      </c>
      <c r="K412" s="86">
        <v>0.125</v>
      </c>
      <c r="L412" s="83" t="s">
        <v>6958</v>
      </c>
      <c r="M412" s="128" t="s">
        <v>5922</v>
      </c>
    </row>
    <row r="413" spans="1:13" s="128" customFormat="1" x14ac:dyDescent="0.2">
      <c r="A413" s="83" t="s">
        <v>2901</v>
      </c>
      <c r="B413" s="83" t="s">
        <v>2990</v>
      </c>
      <c r="C413" s="83" t="s">
        <v>5937</v>
      </c>
      <c r="D413" s="83" t="s">
        <v>2992</v>
      </c>
      <c r="E413" s="102">
        <v>8496736</v>
      </c>
      <c r="F413" s="83" t="s">
        <v>6688</v>
      </c>
      <c r="G413" s="83" t="s">
        <v>68</v>
      </c>
      <c r="H413" s="42">
        <v>0</v>
      </c>
      <c r="I413" s="42">
        <v>217.5</v>
      </c>
      <c r="J413" s="42">
        <v>-217.5</v>
      </c>
      <c r="K413" s="86" t="e">
        <v>#DIV/0!</v>
      </c>
      <c r="L413" s="83" t="s">
        <v>6959</v>
      </c>
      <c r="M413" s="128" t="s">
        <v>5922</v>
      </c>
    </row>
    <row r="414" spans="1:13" s="128" customFormat="1" x14ac:dyDescent="0.2">
      <c r="A414" s="83" t="s">
        <v>2901</v>
      </c>
      <c r="B414" s="83" t="s">
        <v>2990</v>
      </c>
      <c r="C414" s="83" t="s">
        <v>2939</v>
      </c>
      <c r="D414" s="83" t="s">
        <v>2992</v>
      </c>
      <c r="E414" s="102">
        <v>8497410</v>
      </c>
      <c r="F414" s="83" t="s">
        <v>6689</v>
      </c>
      <c r="G414" s="83" t="s">
        <v>68</v>
      </c>
      <c r="H414" s="42">
        <v>5208.3999999999996</v>
      </c>
      <c r="I414" s="42">
        <v>4490</v>
      </c>
      <c r="J414" s="42">
        <v>718.39999999999964</v>
      </c>
      <c r="K414" s="86">
        <v>0.13793103448275856</v>
      </c>
      <c r="L414" s="83" t="s">
        <v>6960</v>
      </c>
      <c r="M414" s="128" t="s">
        <v>5922</v>
      </c>
    </row>
    <row r="415" spans="1:13" s="128" customFormat="1" x14ac:dyDescent="0.2">
      <c r="A415" s="83" t="s">
        <v>2901</v>
      </c>
      <c r="B415" s="83" t="s">
        <v>2990</v>
      </c>
      <c r="C415" s="83" t="s">
        <v>6635</v>
      </c>
      <c r="D415" s="83" t="s">
        <v>2992</v>
      </c>
      <c r="E415" s="102">
        <v>8512389</v>
      </c>
      <c r="F415" s="83" t="s">
        <v>6690</v>
      </c>
      <c r="G415" s="83" t="s">
        <v>68</v>
      </c>
      <c r="H415" s="42">
        <v>307.66000000000003</v>
      </c>
      <c r="I415" s="42">
        <v>298.7</v>
      </c>
      <c r="J415" s="42">
        <v>8.9600000000000364</v>
      </c>
      <c r="K415" s="86">
        <v>2.912305792108183E-2</v>
      </c>
      <c r="L415" s="83" t="s">
        <v>6961</v>
      </c>
      <c r="M415" s="128" t="s">
        <v>5922</v>
      </c>
    </row>
    <row r="416" spans="1:13" s="128" customFormat="1" x14ac:dyDescent="0.2">
      <c r="A416" s="83" t="s">
        <v>2901</v>
      </c>
      <c r="B416" s="83" t="s">
        <v>2990</v>
      </c>
      <c r="C416" s="83" t="s">
        <v>4962</v>
      </c>
      <c r="D416" s="83" t="s">
        <v>2992</v>
      </c>
      <c r="E416" s="102">
        <v>8521300</v>
      </c>
      <c r="F416" s="83" t="s">
        <v>6691</v>
      </c>
      <c r="G416" s="83" t="s">
        <v>68</v>
      </c>
      <c r="H416" s="42">
        <v>878.84</v>
      </c>
      <c r="I416" s="42">
        <v>836.99</v>
      </c>
      <c r="J416" s="42">
        <v>41.850000000000023</v>
      </c>
      <c r="K416" s="86">
        <v>4.7619589458832122E-2</v>
      </c>
      <c r="L416" s="83" t="s">
        <v>6962</v>
      </c>
      <c r="M416" s="128" t="s">
        <v>5922</v>
      </c>
    </row>
    <row r="417" spans="1:13" s="128" customFormat="1" x14ac:dyDescent="0.2">
      <c r="A417" s="83" t="s">
        <v>2901</v>
      </c>
      <c r="B417" s="83" t="s">
        <v>2990</v>
      </c>
      <c r="C417" s="83" t="s">
        <v>6635</v>
      </c>
      <c r="D417" s="83" t="s">
        <v>2992</v>
      </c>
      <c r="E417" s="102">
        <v>8479728</v>
      </c>
      <c r="F417" s="83" t="s">
        <v>6692</v>
      </c>
      <c r="G417" s="83" t="s">
        <v>68</v>
      </c>
      <c r="H417" s="42">
        <v>2604.1999999999998</v>
      </c>
      <c r="I417" s="42">
        <v>1885.8</v>
      </c>
      <c r="J417" s="42">
        <v>718.39999999999986</v>
      </c>
      <c r="K417" s="86">
        <v>0.27586206896551718</v>
      </c>
      <c r="L417" s="83" t="s">
        <v>6963</v>
      </c>
      <c r="M417" s="128" t="s">
        <v>5922</v>
      </c>
    </row>
    <row r="418" spans="1:13" s="128" customFormat="1" x14ac:dyDescent="0.2">
      <c r="A418" s="83" t="s">
        <v>2901</v>
      </c>
      <c r="B418" s="83" t="s">
        <v>2990</v>
      </c>
      <c r="C418" s="83" t="s">
        <v>2939</v>
      </c>
      <c r="D418" s="83" t="s">
        <v>2992</v>
      </c>
      <c r="E418" s="102">
        <v>8482323</v>
      </c>
      <c r="F418" s="83" t="s">
        <v>6693</v>
      </c>
      <c r="G418" s="83" t="s">
        <v>68</v>
      </c>
      <c r="H418" s="42">
        <v>286.24</v>
      </c>
      <c r="I418" s="42">
        <v>270.05</v>
      </c>
      <c r="J418" s="42">
        <v>16.189999999999998</v>
      </c>
      <c r="K418" s="86">
        <v>5.6560927892677464E-2</v>
      </c>
      <c r="L418" s="83" t="s">
        <v>6964</v>
      </c>
      <c r="M418" s="128" t="s">
        <v>5922</v>
      </c>
    </row>
    <row r="419" spans="1:13" s="128" customFormat="1" x14ac:dyDescent="0.2">
      <c r="A419" s="83" t="s">
        <v>2901</v>
      </c>
      <c r="B419" s="83" t="s">
        <v>2990</v>
      </c>
      <c r="C419" s="83" t="s">
        <v>6635</v>
      </c>
      <c r="D419" s="83" t="s">
        <v>2992</v>
      </c>
      <c r="E419" s="102">
        <v>8512425</v>
      </c>
      <c r="F419" s="83" t="s">
        <v>6694</v>
      </c>
      <c r="G419" s="83" t="s">
        <v>68</v>
      </c>
      <c r="H419" s="42">
        <v>2604.1999999999998</v>
      </c>
      <c r="I419" s="42">
        <v>1885.8</v>
      </c>
      <c r="J419" s="42">
        <v>718.39999999999986</v>
      </c>
      <c r="K419" s="86">
        <v>0.27586206896551718</v>
      </c>
      <c r="L419" s="83" t="s">
        <v>6965</v>
      </c>
      <c r="M419" s="128" t="s">
        <v>5922</v>
      </c>
    </row>
    <row r="420" spans="1:13" s="128" customFormat="1" x14ac:dyDescent="0.2">
      <c r="A420" s="83" t="s">
        <v>2901</v>
      </c>
      <c r="B420" s="83" t="s">
        <v>2990</v>
      </c>
      <c r="C420" s="83" t="s">
        <v>5937</v>
      </c>
      <c r="D420" s="83" t="s">
        <v>2992</v>
      </c>
      <c r="E420" s="102">
        <v>8458297</v>
      </c>
      <c r="F420" s="83" t="s">
        <v>6695</v>
      </c>
      <c r="G420" s="83" t="s">
        <v>68</v>
      </c>
      <c r="H420" s="42">
        <v>218356.56</v>
      </c>
      <c r="I420" s="42">
        <v>198271.08</v>
      </c>
      <c r="J420" s="42">
        <v>20085.48000000001</v>
      </c>
      <c r="K420" s="86">
        <v>9.1984779390186455E-2</v>
      </c>
      <c r="L420" s="83" t="s">
        <v>6966</v>
      </c>
      <c r="M420" s="128" t="s">
        <v>5922</v>
      </c>
    </row>
    <row r="421" spans="1:13" s="128" customFormat="1" x14ac:dyDescent="0.2">
      <c r="A421" s="83" t="s">
        <v>2901</v>
      </c>
      <c r="B421" s="83" t="s">
        <v>2990</v>
      </c>
      <c r="C421" s="83" t="s">
        <v>6636</v>
      </c>
      <c r="D421" s="83" t="s">
        <v>2992</v>
      </c>
      <c r="E421" s="102">
        <v>8488407</v>
      </c>
      <c r="F421" s="83" t="s">
        <v>6696</v>
      </c>
      <c r="G421" s="83" t="s">
        <v>68</v>
      </c>
      <c r="H421" s="42">
        <v>301298.82</v>
      </c>
      <c r="I421" s="42">
        <v>276006.24</v>
      </c>
      <c r="J421" s="42">
        <v>25292.580000000016</v>
      </c>
      <c r="K421" s="86">
        <v>8.3945167790567571E-2</v>
      </c>
      <c r="L421" s="83" t="s">
        <v>6967</v>
      </c>
      <c r="M421" s="128" t="s">
        <v>5922</v>
      </c>
    </row>
    <row r="422" spans="1:13" s="128" customFormat="1" x14ac:dyDescent="0.2">
      <c r="A422" s="83" t="s">
        <v>2901</v>
      </c>
      <c r="B422" s="83" t="s">
        <v>2990</v>
      </c>
      <c r="C422" s="83" t="s">
        <v>5250</v>
      </c>
      <c r="D422" s="83" t="s">
        <v>2992</v>
      </c>
      <c r="E422" s="102">
        <v>8456479</v>
      </c>
      <c r="F422" s="83" t="s">
        <v>6215</v>
      </c>
      <c r="G422" s="83" t="s">
        <v>68</v>
      </c>
      <c r="H422" s="42">
        <v>0</v>
      </c>
      <c r="I422" s="42">
        <v>0</v>
      </c>
      <c r="J422" s="42">
        <v>0</v>
      </c>
      <c r="K422" s="86" t="e">
        <v>#DIV/0!</v>
      </c>
      <c r="L422" s="83" t="s">
        <v>6968</v>
      </c>
      <c r="M422" s="128" t="s">
        <v>5922</v>
      </c>
    </row>
    <row r="423" spans="1:13" s="128" customFormat="1" x14ac:dyDescent="0.2">
      <c r="A423" s="83" t="s">
        <v>2901</v>
      </c>
      <c r="B423" s="83" t="s">
        <v>3042</v>
      </c>
      <c r="C423" s="83" t="s">
        <v>4342</v>
      </c>
      <c r="D423" s="83" t="s">
        <v>3044</v>
      </c>
      <c r="E423" s="102">
        <v>7758749</v>
      </c>
      <c r="F423" s="83" t="s">
        <v>4343</v>
      </c>
      <c r="G423" s="83" t="s">
        <v>68</v>
      </c>
      <c r="H423" s="42">
        <v>5071.42</v>
      </c>
      <c r="I423" s="42">
        <v>4761.8999999999996</v>
      </c>
      <c r="J423" s="42">
        <v>309.52000000000044</v>
      </c>
      <c r="K423" s="86">
        <v>6.1032215829097264E-2</v>
      </c>
      <c r="L423" s="83" t="s">
        <v>4344</v>
      </c>
      <c r="M423" s="128" t="s">
        <v>5922</v>
      </c>
    </row>
    <row r="424" spans="1:13" s="128" customFormat="1" x14ac:dyDescent="0.2">
      <c r="A424" s="83" t="s">
        <v>2901</v>
      </c>
      <c r="B424" s="83" t="s">
        <v>3042</v>
      </c>
      <c r="C424" s="83" t="s">
        <v>5302</v>
      </c>
      <c r="D424" s="83" t="s">
        <v>3044</v>
      </c>
      <c r="E424" s="102">
        <v>8511480</v>
      </c>
      <c r="F424" s="83" t="s">
        <v>6697</v>
      </c>
      <c r="G424" s="83" t="s">
        <v>68</v>
      </c>
      <c r="H424" s="42">
        <v>30913.94</v>
      </c>
      <c r="I424" s="42">
        <v>29582.720000000001</v>
      </c>
      <c r="J424" s="42">
        <v>1331.2199999999975</v>
      </c>
      <c r="K424" s="86">
        <v>4.306212666518721E-2</v>
      </c>
      <c r="L424" s="83" t="s">
        <v>6969</v>
      </c>
      <c r="M424" s="128" t="s">
        <v>5922</v>
      </c>
    </row>
    <row r="425" spans="1:13" s="128" customFormat="1" x14ac:dyDescent="0.2">
      <c r="A425" s="83" t="s">
        <v>2901</v>
      </c>
      <c r="B425" s="83" t="s">
        <v>3042</v>
      </c>
      <c r="C425" s="83" t="s">
        <v>4345</v>
      </c>
      <c r="D425" s="83" t="s">
        <v>3044</v>
      </c>
      <c r="E425" s="102">
        <v>8499229</v>
      </c>
      <c r="F425" s="83" t="s">
        <v>6698</v>
      </c>
      <c r="G425" s="83" t="s">
        <v>68</v>
      </c>
      <c r="H425" s="42">
        <v>13392</v>
      </c>
      <c r="I425" s="42">
        <v>10400</v>
      </c>
      <c r="J425" s="42">
        <v>2992</v>
      </c>
      <c r="K425" s="86">
        <v>0.22341696535244923</v>
      </c>
      <c r="L425" s="83" t="s">
        <v>6970</v>
      </c>
      <c r="M425" s="128" t="s">
        <v>5922</v>
      </c>
    </row>
    <row r="426" spans="1:13" s="128" customFormat="1" x14ac:dyDescent="0.2">
      <c r="A426" s="83" t="s">
        <v>2901</v>
      </c>
      <c r="B426" s="83" t="s">
        <v>3042</v>
      </c>
      <c r="C426" s="83" t="s">
        <v>4345</v>
      </c>
      <c r="D426" s="83" t="s">
        <v>3044</v>
      </c>
      <c r="E426" s="102">
        <v>8499244</v>
      </c>
      <c r="F426" s="83" t="s">
        <v>6699</v>
      </c>
      <c r="G426" s="83" t="s">
        <v>68</v>
      </c>
      <c r="H426" s="42">
        <v>13392</v>
      </c>
      <c r="I426" s="42">
        <v>10400</v>
      </c>
      <c r="J426" s="42">
        <v>2992</v>
      </c>
      <c r="K426" s="86">
        <v>0.22341696535244923</v>
      </c>
      <c r="L426" s="83" t="s">
        <v>6971</v>
      </c>
      <c r="M426" s="128" t="s">
        <v>5922</v>
      </c>
    </row>
    <row r="427" spans="1:13" s="128" customFormat="1" x14ac:dyDescent="0.2">
      <c r="A427" s="83" t="s">
        <v>2901</v>
      </c>
      <c r="B427" s="83" t="s">
        <v>3042</v>
      </c>
      <c r="C427" s="83" t="s">
        <v>3093</v>
      </c>
      <c r="D427" s="83" t="s">
        <v>3044</v>
      </c>
      <c r="E427" s="102">
        <v>8452246</v>
      </c>
      <c r="F427" s="83" t="s">
        <v>6700</v>
      </c>
      <c r="G427" s="83" t="s">
        <v>68</v>
      </c>
      <c r="H427" s="42">
        <v>1216.8599999999999</v>
      </c>
      <c r="I427" s="42">
        <v>1186.56</v>
      </c>
      <c r="J427" s="42">
        <v>30.299999999999955</v>
      </c>
      <c r="K427" s="86">
        <v>2.4900152852423415E-2</v>
      </c>
      <c r="L427" s="83" t="s">
        <v>6972</v>
      </c>
      <c r="M427" s="128" t="s">
        <v>5922</v>
      </c>
    </row>
    <row r="428" spans="1:13" s="128" customFormat="1" x14ac:dyDescent="0.2">
      <c r="A428" s="83" t="s">
        <v>2901</v>
      </c>
      <c r="B428" s="83" t="s">
        <v>3042</v>
      </c>
      <c r="C428" s="83" t="s">
        <v>5319</v>
      </c>
      <c r="D428" s="83" t="s">
        <v>3044</v>
      </c>
      <c r="E428" s="102">
        <v>7384425</v>
      </c>
      <c r="F428" s="83" t="s">
        <v>5320</v>
      </c>
      <c r="G428" s="83" t="s">
        <v>68</v>
      </c>
      <c r="H428" s="42">
        <v>5555</v>
      </c>
      <c r="I428" s="42">
        <v>5500</v>
      </c>
      <c r="J428" s="42">
        <v>55</v>
      </c>
      <c r="K428" s="86">
        <v>9.9009900990099011E-3</v>
      </c>
      <c r="L428" s="83" t="s">
        <v>5321</v>
      </c>
      <c r="M428" s="128" t="s">
        <v>5922</v>
      </c>
    </row>
    <row r="429" spans="1:13" s="128" customFormat="1" x14ac:dyDescent="0.2">
      <c r="A429" s="83" t="s">
        <v>2901</v>
      </c>
      <c r="B429" s="83" t="s">
        <v>3042</v>
      </c>
      <c r="C429" s="83" t="s">
        <v>3043</v>
      </c>
      <c r="D429" s="83" t="s">
        <v>3044</v>
      </c>
      <c r="E429" s="102">
        <v>8514487</v>
      </c>
      <c r="F429" s="83" t="s">
        <v>6701</v>
      </c>
      <c r="G429" s="83" t="s">
        <v>68</v>
      </c>
      <c r="H429" s="42">
        <v>1251.9000000000001</v>
      </c>
      <c r="I429" s="42">
        <v>1112.8</v>
      </c>
      <c r="J429" s="42">
        <v>139.10000000000014</v>
      </c>
      <c r="K429" s="86">
        <v>0.11111111111111122</v>
      </c>
      <c r="L429" s="83" t="s">
        <v>6973</v>
      </c>
      <c r="M429" s="128" t="s">
        <v>5922</v>
      </c>
    </row>
    <row r="430" spans="1:13" s="128" customFormat="1" x14ac:dyDescent="0.2">
      <c r="A430" s="83" t="s">
        <v>2901</v>
      </c>
      <c r="B430" s="83" t="s">
        <v>3042</v>
      </c>
      <c r="C430" s="83" t="s">
        <v>3043</v>
      </c>
      <c r="D430" s="83" t="s">
        <v>3044</v>
      </c>
      <c r="E430" s="102">
        <v>8514481</v>
      </c>
      <c r="F430" s="83" t="s">
        <v>6702</v>
      </c>
      <c r="G430" s="83" t="s">
        <v>68</v>
      </c>
      <c r="H430" s="42">
        <v>406.78</v>
      </c>
      <c r="I430" s="42">
        <v>376.64</v>
      </c>
      <c r="J430" s="42">
        <v>30.139999999999986</v>
      </c>
      <c r="K430" s="86">
        <v>7.409410492157921E-2</v>
      </c>
      <c r="L430" s="83" t="s">
        <v>6974</v>
      </c>
      <c r="M430" s="128" t="s">
        <v>5922</v>
      </c>
    </row>
    <row r="431" spans="1:13" s="128" customFormat="1" x14ac:dyDescent="0.2">
      <c r="A431" s="83" t="s">
        <v>2901</v>
      </c>
      <c r="B431" s="83" t="s">
        <v>3042</v>
      </c>
      <c r="C431" s="83" t="s">
        <v>3043</v>
      </c>
      <c r="D431" s="83" t="s">
        <v>3044</v>
      </c>
      <c r="E431" s="102">
        <v>8514481</v>
      </c>
      <c r="F431" s="83" t="s">
        <v>6702</v>
      </c>
      <c r="G431" s="83" t="s">
        <v>68</v>
      </c>
      <c r="H431" s="42">
        <v>1278</v>
      </c>
      <c r="I431" s="42">
        <v>1135.3</v>
      </c>
      <c r="J431" s="42">
        <v>142.70000000000005</v>
      </c>
      <c r="K431" s="86">
        <v>0.11165884194053212</v>
      </c>
      <c r="L431" s="83" t="s">
        <v>6975</v>
      </c>
      <c r="M431" s="128" t="s">
        <v>5922</v>
      </c>
    </row>
    <row r="432" spans="1:13" s="128" customFormat="1" x14ac:dyDescent="0.2">
      <c r="A432" s="83" t="s">
        <v>2901</v>
      </c>
      <c r="B432" s="83" t="s">
        <v>3042</v>
      </c>
      <c r="C432" s="83" t="s">
        <v>3043</v>
      </c>
      <c r="D432" s="83" t="s">
        <v>3044</v>
      </c>
      <c r="E432" s="102">
        <v>8514484</v>
      </c>
      <c r="F432" s="83" t="s">
        <v>6703</v>
      </c>
      <c r="G432" s="83" t="s">
        <v>68</v>
      </c>
      <c r="H432" s="42">
        <v>1885</v>
      </c>
      <c r="I432" s="42">
        <v>1625</v>
      </c>
      <c r="J432" s="42">
        <v>260</v>
      </c>
      <c r="K432" s="86">
        <v>0.13793103448275862</v>
      </c>
      <c r="L432" s="83" t="s">
        <v>6976</v>
      </c>
      <c r="M432" s="128" t="s">
        <v>5922</v>
      </c>
    </row>
    <row r="433" spans="1:13" s="128" customFormat="1" x14ac:dyDescent="0.2">
      <c r="A433" s="83" t="s">
        <v>2901</v>
      </c>
      <c r="B433" s="83" t="s">
        <v>3042</v>
      </c>
      <c r="C433" s="83" t="s">
        <v>3043</v>
      </c>
      <c r="D433" s="83" t="s">
        <v>3044</v>
      </c>
      <c r="E433" s="102">
        <v>8519071</v>
      </c>
      <c r="F433" s="83" t="s">
        <v>6704</v>
      </c>
      <c r="G433" s="83" t="s">
        <v>68</v>
      </c>
      <c r="H433" s="42">
        <v>22668.52</v>
      </c>
      <c r="I433" s="42">
        <v>20607.62</v>
      </c>
      <c r="J433" s="42">
        <v>2060.9000000000015</v>
      </c>
      <c r="K433" s="86">
        <v>9.0914625215938294E-2</v>
      </c>
      <c r="L433" s="83" t="s">
        <v>6977</v>
      </c>
      <c r="M433" s="128" t="s">
        <v>5922</v>
      </c>
    </row>
    <row r="434" spans="1:13" s="128" customFormat="1" x14ac:dyDescent="0.2">
      <c r="A434" s="83" t="s">
        <v>2901</v>
      </c>
      <c r="B434" s="83" t="s">
        <v>3042</v>
      </c>
      <c r="C434" s="83" t="s">
        <v>3106</v>
      </c>
      <c r="D434" s="83" t="s">
        <v>3044</v>
      </c>
      <c r="E434" s="102">
        <v>8511607</v>
      </c>
      <c r="F434" s="83" t="s">
        <v>6705</v>
      </c>
      <c r="G434" s="83" t="s">
        <v>68</v>
      </c>
      <c r="H434" s="42">
        <v>13.78</v>
      </c>
      <c r="I434" s="42">
        <v>11.98</v>
      </c>
      <c r="J434" s="42">
        <v>1.7999999999999989</v>
      </c>
      <c r="K434" s="86">
        <v>0.13062409288824375</v>
      </c>
      <c r="L434" s="83" t="s">
        <v>6978</v>
      </c>
      <c r="M434" s="128" t="s">
        <v>5922</v>
      </c>
    </row>
    <row r="435" spans="1:13" s="128" customFormat="1" x14ac:dyDescent="0.2">
      <c r="A435" s="83" t="s">
        <v>2901</v>
      </c>
      <c r="B435" s="83" t="s">
        <v>3042</v>
      </c>
      <c r="C435" s="83" t="s">
        <v>3106</v>
      </c>
      <c r="D435" s="83" t="s">
        <v>3044</v>
      </c>
      <c r="E435" s="102">
        <v>8511607</v>
      </c>
      <c r="F435" s="83" t="s">
        <v>6705</v>
      </c>
      <c r="G435" s="83" t="s">
        <v>68</v>
      </c>
      <c r="H435" s="42">
        <v>300</v>
      </c>
      <c r="I435" s="42">
        <v>290</v>
      </c>
      <c r="J435" s="42">
        <v>10</v>
      </c>
      <c r="K435" s="86">
        <v>3.3333333333333333E-2</v>
      </c>
      <c r="L435" s="83" t="s">
        <v>6979</v>
      </c>
      <c r="M435" s="128" t="s">
        <v>5922</v>
      </c>
    </row>
    <row r="436" spans="1:13" s="128" customFormat="1" x14ac:dyDescent="0.2">
      <c r="A436" s="83" t="s">
        <v>2901</v>
      </c>
      <c r="B436" s="83" t="s">
        <v>3042</v>
      </c>
      <c r="C436" s="83" t="s">
        <v>3106</v>
      </c>
      <c r="D436" s="83" t="s">
        <v>3044</v>
      </c>
      <c r="E436" s="102">
        <v>8511607</v>
      </c>
      <c r="F436" s="83" t="s">
        <v>6705</v>
      </c>
      <c r="G436" s="83" t="s">
        <v>68</v>
      </c>
      <c r="H436" s="42">
        <v>149.63999999999999</v>
      </c>
      <c r="I436" s="42">
        <v>130.12</v>
      </c>
      <c r="J436" s="42">
        <v>19.519999999999982</v>
      </c>
      <c r="K436" s="86">
        <v>0.13044640470462432</v>
      </c>
      <c r="L436" s="83" t="s">
        <v>6978</v>
      </c>
      <c r="M436" s="128" t="s">
        <v>5922</v>
      </c>
    </row>
    <row r="437" spans="1:13" s="128" customFormat="1" x14ac:dyDescent="0.2">
      <c r="A437" s="83" t="s">
        <v>2901</v>
      </c>
      <c r="B437" s="83" t="s">
        <v>3042</v>
      </c>
      <c r="C437" s="83" t="s">
        <v>3106</v>
      </c>
      <c r="D437" s="83" t="s">
        <v>3044</v>
      </c>
      <c r="E437" s="102">
        <v>8511607</v>
      </c>
      <c r="F437" s="83" t="s">
        <v>6705</v>
      </c>
      <c r="G437" s="83" t="s">
        <v>68</v>
      </c>
      <c r="H437" s="42">
        <v>18.16</v>
      </c>
      <c r="I437" s="42">
        <v>15.79</v>
      </c>
      <c r="J437" s="42">
        <v>2.370000000000001</v>
      </c>
      <c r="K437" s="86">
        <v>0.13050660792951546</v>
      </c>
      <c r="L437" s="83" t="s">
        <v>6978</v>
      </c>
      <c r="M437" s="128" t="s">
        <v>5922</v>
      </c>
    </row>
    <row r="438" spans="1:13" s="128" customFormat="1" x14ac:dyDescent="0.2">
      <c r="A438" s="83" t="s">
        <v>2901</v>
      </c>
      <c r="B438" s="83" t="s">
        <v>3042</v>
      </c>
      <c r="C438" s="83" t="s">
        <v>3106</v>
      </c>
      <c r="D438" s="83" t="s">
        <v>3044</v>
      </c>
      <c r="E438" s="102">
        <v>8514588</v>
      </c>
      <c r="F438" s="83" t="s">
        <v>6706</v>
      </c>
      <c r="G438" s="83" t="s">
        <v>68</v>
      </c>
      <c r="H438" s="42">
        <v>38.56</v>
      </c>
      <c r="I438" s="42">
        <v>32.14</v>
      </c>
      <c r="J438" s="42">
        <v>6.4200000000000017</v>
      </c>
      <c r="K438" s="86">
        <v>0.16649377593361001</v>
      </c>
      <c r="L438" s="83" t="s">
        <v>6980</v>
      </c>
      <c r="M438" s="128" t="s">
        <v>5922</v>
      </c>
    </row>
    <row r="439" spans="1:13" s="128" customFormat="1" x14ac:dyDescent="0.2">
      <c r="A439" s="83" t="s">
        <v>2901</v>
      </c>
      <c r="B439" s="83" t="s">
        <v>3042</v>
      </c>
      <c r="C439" s="83" t="s">
        <v>3043</v>
      </c>
      <c r="D439" s="83" t="s">
        <v>3044</v>
      </c>
      <c r="E439" s="102">
        <v>8519793</v>
      </c>
      <c r="F439" s="83" t="s">
        <v>6707</v>
      </c>
      <c r="G439" s="83" t="s">
        <v>68</v>
      </c>
      <c r="H439" s="42">
        <v>9927.5</v>
      </c>
      <c r="I439" s="42">
        <v>9025</v>
      </c>
      <c r="J439" s="42">
        <v>902.5</v>
      </c>
      <c r="K439" s="86">
        <v>9.0909090909090912E-2</v>
      </c>
      <c r="L439" s="83" t="s">
        <v>6981</v>
      </c>
      <c r="M439" s="128" t="s">
        <v>5922</v>
      </c>
    </row>
    <row r="440" spans="1:13" s="128" customFormat="1" x14ac:dyDescent="0.2">
      <c r="A440" s="83" t="s">
        <v>2901</v>
      </c>
      <c r="B440" s="83" t="s">
        <v>3042</v>
      </c>
      <c r="C440" s="83" t="s">
        <v>3093</v>
      </c>
      <c r="D440" s="83" t="s">
        <v>3044</v>
      </c>
      <c r="E440" s="102">
        <v>7640651</v>
      </c>
      <c r="F440" s="83" t="s">
        <v>5832</v>
      </c>
      <c r="G440" s="83" t="s">
        <v>68</v>
      </c>
      <c r="H440" s="42">
        <v>4275</v>
      </c>
      <c r="I440" s="42">
        <v>4050</v>
      </c>
      <c r="J440" s="42">
        <v>225</v>
      </c>
      <c r="K440" s="86">
        <v>5.2631578947368418E-2</v>
      </c>
      <c r="L440" s="83" t="s">
        <v>5833</v>
      </c>
      <c r="M440" s="128" t="s">
        <v>5922</v>
      </c>
    </row>
    <row r="441" spans="1:13" s="128" customFormat="1" x14ac:dyDescent="0.2">
      <c r="A441" s="83" t="s">
        <v>2901</v>
      </c>
      <c r="B441" s="83" t="s">
        <v>3042</v>
      </c>
      <c r="C441" s="83" t="s">
        <v>3093</v>
      </c>
      <c r="D441" s="83" t="s">
        <v>3044</v>
      </c>
      <c r="E441" s="102">
        <v>8394519</v>
      </c>
      <c r="F441" s="83" t="s">
        <v>6708</v>
      </c>
      <c r="G441" s="83" t="s">
        <v>68</v>
      </c>
      <c r="H441" s="42">
        <v>429169.75</v>
      </c>
      <c r="I441" s="42">
        <v>383187.5</v>
      </c>
      <c r="J441" s="42">
        <v>45982.25</v>
      </c>
      <c r="K441" s="86">
        <v>0.10714233703563683</v>
      </c>
      <c r="L441" s="83" t="s">
        <v>6982</v>
      </c>
      <c r="M441" s="128" t="s">
        <v>5922</v>
      </c>
    </row>
    <row r="442" spans="1:13" s="128" customFormat="1" x14ac:dyDescent="0.2">
      <c r="A442" s="83" t="s">
        <v>2901</v>
      </c>
      <c r="B442" s="83" t="s">
        <v>3042</v>
      </c>
      <c r="C442" s="83" t="s">
        <v>3093</v>
      </c>
      <c r="D442" s="83" t="s">
        <v>3044</v>
      </c>
      <c r="E442" s="102">
        <v>8500967</v>
      </c>
      <c r="F442" s="83" t="s">
        <v>6709</v>
      </c>
      <c r="G442" s="83" t="s">
        <v>68</v>
      </c>
      <c r="H442" s="42">
        <v>9624.2999999999993</v>
      </c>
      <c r="I442" s="42">
        <v>8593.17</v>
      </c>
      <c r="J442" s="42">
        <v>1031.1299999999992</v>
      </c>
      <c r="K442" s="86">
        <v>0.10713818147813339</v>
      </c>
      <c r="L442" s="83" t="s">
        <v>6983</v>
      </c>
      <c r="M442" s="128" t="s">
        <v>5922</v>
      </c>
    </row>
    <row r="443" spans="1:13" s="128" customFormat="1" x14ac:dyDescent="0.2">
      <c r="A443" s="83" t="s">
        <v>2901</v>
      </c>
      <c r="B443" s="83" t="s">
        <v>3042</v>
      </c>
      <c r="C443" s="83" t="s">
        <v>3043</v>
      </c>
      <c r="D443" s="83" t="s">
        <v>3044</v>
      </c>
      <c r="E443" s="102">
        <v>8486432</v>
      </c>
      <c r="F443" s="83" t="s">
        <v>5341</v>
      </c>
      <c r="G443" s="83" t="s">
        <v>68</v>
      </c>
      <c r="H443" s="42">
        <v>0</v>
      </c>
      <c r="I443" s="42">
        <v>823.55</v>
      </c>
      <c r="J443" s="42">
        <v>-823.55</v>
      </c>
      <c r="K443" s="86" t="e">
        <v>#DIV/0!</v>
      </c>
      <c r="L443" s="83" t="s">
        <v>6984</v>
      </c>
      <c r="M443" s="128" t="s">
        <v>5922</v>
      </c>
    </row>
    <row r="444" spans="1:13" s="128" customFormat="1" x14ac:dyDescent="0.2">
      <c r="A444" s="83" t="s">
        <v>2901</v>
      </c>
      <c r="B444" s="83" t="s">
        <v>3042</v>
      </c>
      <c r="C444" s="83" t="s">
        <v>3139</v>
      </c>
      <c r="D444" s="83" t="s">
        <v>3044</v>
      </c>
      <c r="E444" s="102">
        <v>8514685</v>
      </c>
      <c r="F444" s="83" t="s">
        <v>6231</v>
      </c>
      <c r="G444" s="83" t="s">
        <v>68</v>
      </c>
      <c r="H444" s="42">
        <v>19195</v>
      </c>
      <c r="I444" s="42">
        <v>17336</v>
      </c>
      <c r="J444" s="42">
        <v>1859</v>
      </c>
      <c r="K444" s="86">
        <v>9.6848137535816614E-2</v>
      </c>
      <c r="L444" s="83" t="s">
        <v>6442</v>
      </c>
      <c r="M444" s="128" t="s">
        <v>5922</v>
      </c>
    </row>
    <row r="445" spans="1:13" s="128" customFormat="1" x14ac:dyDescent="0.2">
      <c r="A445" s="83" t="s">
        <v>2901</v>
      </c>
      <c r="B445" s="83" t="s">
        <v>3042</v>
      </c>
      <c r="C445" s="83" t="s">
        <v>3139</v>
      </c>
      <c r="D445" s="83" t="s">
        <v>3044</v>
      </c>
      <c r="E445" s="102">
        <v>8514685</v>
      </c>
      <c r="F445" s="83" t="s">
        <v>6231</v>
      </c>
      <c r="G445" s="83" t="s">
        <v>68</v>
      </c>
      <c r="H445" s="42">
        <v>2669.76</v>
      </c>
      <c r="I445" s="42">
        <v>2280.42</v>
      </c>
      <c r="J445" s="42">
        <v>389.34000000000015</v>
      </c>
      <c r="K445" s="86">
        <v>0.14583333333333337</v>
      </c>
      <c r="L445" s="83" t="s">
        <v>6442</v>
      </c>
      <c r="M445" s="128" t="s">
        <v>5922</v>
      </c>
    </row>
    <row r="446" spans="1:13" s="128" customFormat="1" x14ac:dyDescent="0.2">
      <c r="A446" s="83" t="s">
        <v>2901</v>
      </c>
      <c r="B446" s="83" t="s">
        <v>3042</v>
      </c>
      <c r="C446" s="83" t="s">
        <v>3139</v>
      </c>
      <c r="D446" s="83" t="s">
        <v>3044</v>
      </c>
      <c r="E446" s="102">
        <v>8514685</v>
      </c>
      <c r="F446" s="83" t="s">
        <v>6231</v>
      </c>
      <c r="G446" s="83" t="s">
        <v>68</v>
      </c>
      <c r="H446" s="42">
        <v>26049</v>
      </c>
      <c r="I446" s="42">
        <v>23670</v>
      </c>
      <c r="J446" s="42">
        <v>2379</v>
      </c>
      <c r="K446" s="86">
        <v>9.1327882068409541E-2</v>
      </c>
      <c r="L446" s="83" t="s">
        <v>6442</v>
      </c>
      <c r="M446" s="128" t="s">
        <v>5922</v>
      </c>
    </row>
    <row r="447" spans="1:13" s="128" customFormat="1" x14ac:dyDescent="0.2">
      <c r="A447" s="83" t="s">
        <v>2901</v>
      </c>
      <c r="B447" s="83" t="s">
        <v>3042</v>
      </c>
      <c r="C447" s="83" t="s">
        <v>3139</v>
      </c>
      <c r="D447" s="83" t="s">
        <v>3044</v>
      </c>
      <c r="E447" s="102">
        <v>8514685</v>
      </c>
      <c r="F447" s="83" t="s">
        <v>6231</v>
      </c>
      <c r="G447" s="83" t="s">
        <v>68</v>
      </c>
      <c r="H447" s="42">
        <v>8431.5</v>
      </c>
      <c r="I447" s="42">
        <v>7665</v>
      </c>
      <c r="J447" s="42">
        <v>766.5</v>
      </c>
      <c r="K447" s="86">
        <v>9.0909090909090912E-2</v>
      </c>
      <c r="L447" s="83" t="s">
        <v>6442</v>
      </c>
      <c r="M447" s="128" t="s">
        <v>5922</v>
      </c>
    </row>
    <row r="448" spans="1:13" s="128" customFormat="1" x14ac:dyDescent="0.2">
      <c r="A448" s="83" t="s">
        <v>2901</v>
      </c>
      <c r="B448" s="83" t="s">
        <v>3042</v>
      </c>
      <c r="C448" s="83" t="s">
        <v>3139</v>
      </c>
      <c r="D448" s="83" t="s">
        <v>3044</v>
      </c>
      <c r="E448" s="102">
        <v>8514685</v>
      </c>
      <c r="F448" s="83" t="s">
        <v>6231</v>
      </c>
      <c r="G448" s="83" t="s">
        <v>68</v>
      </c>
      <c r="H448" s="42">
        <v>10014.4</v>
      </c>
      <c r="I448" s="42">
        <v>9104</v>
      </c>
      <c r="J448" s="42">
        <v>910.39999999999964</v>
      </c>
      <c r="K448" s="86">
        <v>9.090909090909087E-2</v>
      </c>
      <c r="L448" s="83" t="s">
        <v>6442</v>
      </c>
      <c r="M448" s="128" t="s">
        <v>5922</v>
      </c>
    </row>
    <row r="449" spans="1:13" s="128" customFormat="1" x14ac:dyDescent="0.2">
      <c r="A449" s="83" t="s">
        <v>2901</v>
      </c>
      <c r="B449" s="83" t="s">
        <v>3042</v>
      </c>
      <c r="C449" s="83" t="s">
        <v>3139</v>
      </c>
      <c r="D449" s="83" t="s">
        <v>3044</v>
      </c>
      <c r="E449" s="102">
        <v>8475402</v>
      </c>
      <c r="F449" s="83" t="s">
        <v>6232</v>
      </c>
      <c r="G449" s="83" t="s">
        <v>68</v>
      </c>
      <c r="H449" s="42">
        <v>0</v>
      </c>
      <c r="I449" s="42">
        <v>0</v>
      </c>
      <c r="J449" s="42">
        <v>0</v>
      </c>
      <c r="K449" s="86" t="e">
        <v>#DIV/0!</v>
      </c>
      <c r="L449" s="83" t="s">
        <v>6443</v>
      </c>
      <c r="M449" s="128" t="s">
        <v>5922</v>
      </c>
    </row>
    <row r="450" spans="1:13" s="128" customFormat="1" x14ac:dyDescent="0.2">
      <c r="A450" s="83" t="s">
        <v>2901</v>
      </c>
      <c r="B450" s="83" t="s">
        <v>3042</v>
      </c>
      <c r="C450" s="83" t="s">
        <v>3139</v>
      </c>
      <c r="D450" s="83" t="s">
        <v>3044</v>
      </c>
      <c r="E450" s="102">
        <v>8475402</v>
      </c>
      <c r="F450" s="83" t="s">
        <v>6232</v>
      </c>
      <c r="G450" s="83" t="s">
        <v>68</v>
      </c>
      <c r="H450" s="42">
        <v>0</v>
      </c>
      <c r="I450" s="42">
        <v>0</v>
      </c>
      <c r="J450" s="42">
        <v>0</v>
      </c>
      <c r="K450" s="86" t="e">
        <v>#DIV/0!</v>
      </c>
      <c r="L450" s="83" t="s">
        <v>6443</v>
      </c>
      <c r="M450" s="128" t="s">
        <v>5922</v>
      </c>
    </row>
    <row r="451" spans="1:13" s="128" customFormat="1" x14ac:dyDescent="0.2">
      <c r="A451" s="83" t="s">
        <v>2901</v>
      </c>
      <c r="B451" s="83" t="s">
        <v>3042</v>
      </c>
      <c r="C451" s="83" t="s">
        <v>3139</v>
      </c>
      <c r="D451" s="83" t="s">
        <v>3044</v>
      </c>
      <c r="E451" s="102">
        <v>8475402</v>
      </c>
      <c r="F451" s="83" t="s">
        <v>6232</v>
      </c>
      <c r="G451" s="83" t="s">
        <v>68</v>
      </c>
      <c r="H451" s="42">
        <v>0</v>
      </c>
      <c r="I451" s="42">
        <v>0</v>
      </c>
      <c r="J451" s="42">
        <v>0</v>
      </c>
      <c r="K451" s="86" t="e">
        <v>#DIV/0!</v>
      </c>
      <c r="L451" s="83" t="s">
        <v>6443</v>
      </c>
      <c r="M451" s="128" t="s">
        <v>5922</v>
      </c>
    </row>
    <row r="452" spans="1:13" s="128" customFormat="1" x14ac:dyDescent="0.2">
      <c r="A452" s="83" t="s">
        <v>2901</v>
      </c>
      <c r="B452" s="83" t="s">
        <v>3042</v>
      </c>
      <c r="C452" s="83" t="s">
        <v>3139</v>
      </c>
      <c r="D452" s="83" t="s">
        <v>3044</v>
      </c>
      <c r="E452" s="102">
        <v>8475402</v>
      </c>
      <c r="F452" s="83" t="s">
        <v>6232</v>
      </c>
      <c r="G452" s="83" t="s">
        <v>68</v>
      </c>
      <c r="H452" s="42">
        <v>0</v>
      </c>
      <c r="I452" s="42">
        <v>0</v>
      </c>
      <c r="J452" s="42">
        <v>0</v>
      </c>
      <c r="K452" s="86" t="e">
        <v>#DIV/0!</v>
      </c>
      <c r="L452" s="83" t="s">
        <v>6443</v>
      </c>
      <c r="M452" s="128" t="s">
        <v>5922</v>
      </c>
    </row>
    <row r="453" spans="1:13" s="128" customFormat="1" x14ac:dyDescent="0.2">
      <c r="A453" s="83" t="s">
        <v>2901</v>
      </c>
      <c r="B453" s="83" t="s">
        <v>3042</v>
      </c>
      <c r="C453" s="83" t="s">
        <v>3139</v>
      </c>
      <c r="D453" s="83" t="s">
        <v>3044</v>
      </c>
      <c r="E453" s="102">
        <v>8519382</v>
      </c>
      <c r="F453" s="83" t="s">
        <v>6710</v>
      </c>
      <c r="G453" s="83" t="s">
        <v>68</v>
      </c>
      <c r="H453" s="42">
        <v>277467.45</v>
      </c>
      <c r="I453" s="42">
        <v>243392.5</v>
      </c>
      <c r="J453" s="42">
        <v>34074.950000000012</v>
      </c>
      <c r="K453" s="86">
        <v>0.12280701754385968</v>
      </c>
      <c r="L453" s="83" t="s">
        <v>6985</v>
      </c>
      <c r="M453" s="128" t="s">
        <v>5922</v>
      </c>
    </row>
    <row r="454" spans="1:13" s="128" customFormat="1" x14ac:dyDescent="0.2">
      <c r="A454" s="83" t="s">
        <v>2901</v>
      </c>
      <c r="B454" s="83" t="s">
        <v>3042</v>
      </c>
      <c r="C454" s="83" t="s">
        <v>3139</v>
      </c>
      <c r="D454" s="83" t="s">
        <v>3044</v>
      </c>
      <c r="E454" s="102">
        <v>8519382</v>
      </c>
      <c r="F454" s="83" t="s">
        <v>6710</v>
      </c>
      <c r="G454" s="83" t="s">
        <v>68</v>
      </c>
      <c r="H454" s="42">
        <v>505983.99</v>
      </c>
      <c r="I454" s="42">
        <v>458025.14</v>
      </c>
      <c r="J454" s="42">
        <v>47958.849999999977</v>
      </c>
      <c r="K454" s="86">
        <v>9.4783334943068009E-2</v>
      </c>
      <c r="L454" s="83" t="s">
        <v>6985</v>
      </c>
      <c r="M454" s="128" t="s">
        <v>5922</v>
      </c>
    </row>
    <row r="455" spans="1:13" s="128" customFormat="1" x14ac:dyDescent="0.2">
      <c r="A455" s="83" t="s">
        <v>2901</v>
      </c>
      <c r="B455" s="83" t="s">
        <v>3042</v>
      </c>
      <c r="C455" s="83" t="s">
        <v>3139</v>
      </c>
      <c r="D455" s="83" t="s">
        <v>3044</v>
      </c>
      <c r="E455" s="102">
        <v>8519382</v>
      </c>
      <c r="F455" s="83" t="s">
        <v>6710</v>
      </c>
      <c r="G455" s="83" t="s">
        <v>68</v>
      </c>
      <c r="H455" s="42">
        <v>2166</v>
      </c>
      <c r="I455" s="42">
        <v>1900</v>
      </c>
      <c r="J455" s="42">
        <v>266</v>
      </c>
      <c r="K455" s="86">
        <v>0.12280701754385964</v>
      </c>
      <c r="L455" s="83" t="s">
        <v>6985</v>
      </c>
      <c r="M455" s="128" t="s">
        <v>5922</v>
      </c>
    </row>
    <row r="456" spans="1:13" s="128" customFormat="1" x14ac:dyDescent="0.2">
      <c r="A456" s="83" t="s">
        <v>2901</v>
      </c>
      <c r="B456" s="83" t="s">
        <v>3042</v>
      </c>
      <c r="C456" s="83" t="s">
        <v>3139</v>
      </c>
      <c r="D456" s="83" t="s">
        <v>3044</v>
      </c>
      <c r="E456" s="102">
        <v>8132757</v>
      </c>
      <c r="F456" s="83" t="s">
        <v>5343</v>
      </c>
      <c r="G456" s="83" t="s">
        <v>68</v>
      </c>
      <c r="H456" s="42">
        <v>928.88</v>
      </c>
      <c r="I456" s="42">
        <v>860.07</v>
      </c>
      <c r="J456" s="42">
        <v>68.809999999999945</v>
      </c>
      <c r="K456" s="86">
        <v>7.4078460080957656E-2</v>
      </c>
      <c r="L456" s="83" t="s">
        <v>5344</v>
      </c>
      <c r="M456" s="128" t="s">
        <v>5922</v>
      </c>
    </row>
    <row r="457" spans="1:13" s="128" customFormat="1" x14ac:dyDescent="0.2">
      <c r="A457" s="83" t="s">
        <v>2901</v>
      </c>
      <c r="B457" s="83" t="s">
        <v>5929</v>
      </c>
      <c r="C457" s="83" t="s">
        <v>5939</v>
      </c>
      <c r="D457" s="83" t="s">
        <v>3204</v>
      </c>
      <c r="E457" s="102">
        <v>8521197</v>
      </c>
      <c r="F457" s="83" t="s">
        <v>6711</v>
      </c>
      <c r="G457" s="83" t="s">
        <v>68</v>
      </c>
      <c r="H457" s="42">
        <v>26424.959999999999</v>
      </c>
      <c r="I457" s="42">
        <v>25655.279999999999</v>
      </c>
      <c r="J457" s="42">
        <v>769.68000000000029</v>
      </c>
      <c r="K457" s="86">
        <v>2.9127007193199168E-2</v>
      </c>
      <c r="L457" s="83" t="s">
        <v>6986</v>
      </c>
      <c r="M457" s="128" t="s">
        <v>5922</v>
      </c>
    </row>
    <row r="458" spans="1:13" s="128" customFormat="1" x14ac:dyDescent="0.2">
      <c r="A458" s="83" t="s">
        <v>2901</v>
      </c>
      <c r="B458" s="83" t="s">
        <v>5929</v>
      </c>
      <c r="C458" s="83" t="s">
        <v>5939</v>
      </c>
      <c r="D458" s="83" t="s">
        <v>3204</v>
      </c>
      <c r="E458" s="102">
        <v>8521261</v>
      </c>
      <c r="F458" s="83" t="s">
        <v>6711</v>
      </c>
      <c r="G458" s="83" t="s">
        <v>68</v>
      </c>
      <c r="H458" s="42">
        <v>13780.1</v>
      </c>
      <c r="I458" s="42">
        <v>13107.9</v>
      </c>
      <c r="J458" s="42">
        <v>672.20000000000073</v>
      </c>
      <c r="K458" s="86">
        <v>4.8780487804878099E-2</v>
      </c>
      <c r="L458" s="83" t="s">
        <v>6987</v>
      </c>
      <c r="M458" s="128" t="s">
        <v>5922</v>
      </c>
    </row>
    <row r="459" spans="1:13" s="128" customFormat="1" x14ac:dyDescent="0.2">
      <c r="A459" s="83" t="s">
        <v>2901</v>
      </c>
      <c r="B459" s="83" t="s">
        <v>5929</v>
      </c>
      <c r="C459" s="83" t="s">
        <v>4420</v>
      </c>
      <c r="D459" s="83" t="s">
        <v>3204</v>
      </c>
      <c r="E459" s="102">
        <v>8467877</v>
      </c>
      <c r="F459" s="83" t="s">
        <v>6712</v>
      </c>
      <c r="G459" s="83" t="s">
        <v>59</v>
      </c>
      <c r="H459" s="42">
        <v>9501.6</v>
      </c>
      <c r="I459" s="42">
        <v>9270</v>
      </c>
      <c r="J459" s="42">
        <v>231.60000000000036</v>
      </c>
      <c r="K459" s="86">
        <v>2.4374842131851517E-2</v>
      </c>
      <c r="L459" s="83" t="s">
        <v>6988</v>
      </c>
      <c r="M459" s="128" t="s">
        <v>5922</v>
      </c>
    </row>
    <row r="460" spans="1:13" s="128" customFormat="1" x14ac:dyDescent="0.2">
      <c r="A460" s="83" t="s">
        <v>2901</v>
      </c>
      <c r="B460" s="83" t="s">
        <v>5929</v>
      </c>
      <c r="C460" s="83" t="s">
        <v>4420</v>
      </c>
      <c r="D460" s="83" t="s">
        <v>3204</v>
      </c>
      <c r="E460" s="102">
        <v>8467877</v>
      </c>
      <c r="F460" s="83" t="s">
        <v>6712</v>
      </c>
      <c r="G460" s="83" t="s">
        <v>59</v>
      </c>
      <c r="H460" s="42">
        <v>7728.4</v>
      </c>
      <c r="I460" s="42">
        <v>7540</v>
      </c>
      <c r="J460" s="42">
        <v>188.39999999999964</v>
      </c>
      <c r="K460" s="86">
        <v>2.4377620205993433E-2</v>
      </c>
      <c r="L460" s="83" t="s">
        <v>6989</v>
      </c>
      <c r="M460" s="128" t="s">
        <v>5922</v>
      </c>
    </row>
    <row r="461" spans="1:13" s="128" customFormat="1" x14ac:dyDescent="0.2">
      <c r="A461" s="83" t="s">
        <v>2901</v>
      </c>
      <c r="B461" s="83" t="s">
        <v>5929</v>
      </c>
      <c r="C461" s="83" t="s">
        <v>5399</v>
      </c>
      <c r="D461" s="83" t="s">
        <v>3204</v>
      </c>
      <c r="E461" s="102">
        <v>8521278</v>
      </c>
      <c r="F461" s="83" t="s">
        <v>6713</v>
      </c>
      <c r="G461" s="83" t="s">
        <v>68</v>
      </c>
      <c r="H461" s="42">
        <v>3968.41</v>
      </c>
      <c r="I461" s="42">
        <v>3871.5</v>
      </c>
      <c r="J461" s="42">
        <v>96.909999999999854</v>
      </c>
      <c r="K461" s="86">
        <v>2.4420359791452965E-2</v>
      </c>
      <c r="L461" s="83" t="s">
        <v>6990</v>
      </c>
      <c r="M461" s="128" t="s">
        <v>5922</v>
      </c>
    </row>
    <row r="462" spans="1:13" s="128" customFormat="1" x14ac:dyDescent="0.2">
      <c r="A462" s="83" t="s">
        <v>2901</v>
      </c>
      <c r="B462" s="83" t="s">
        <v>5929</v>
      </c>
      <c r="C462" s="83" t="s">
        <v>5399</v>
      </c>
      <c r="D462" s="83" t="s">
        <v>3204</v>
      </c>
      <c r="E462" s="102">
        <v>8521278</v>
      </c>
      <c r="F462" s="83" t="s">
        <v>6713</v>
      </c>
      <c r="G462" s="83" t="s">
        <v>68</v>
      </c>
      <c r="H462" s="42">
        <v>11811.55</v>
      </c>
      <c r="I462" s="42">
        <v>11523.46</v>
      </c>
      <c r="J462" s="42">
        <v>288.09000000000015</v>
      </c>
      <c r="K462" s="86">
        <v>2.4390532995246194E-2</v>
      </c>
      <c r="L462" s="83" t="s">
        <v>6991</v>
      </c>
      <c r="M462" s="128" t="s">
        <v>5922</v>
      </c>
    </row>
    <row r="463" spans="1:13" s="128" customFormat="1" x14ac:dyDescent="0.2">
      <c r="A463" s="83" t="s">
        <v>2901</v>
      </c>
      <c r="B463" s="83" t="s">
        <v>5929</v>
      </c>
      <c r="C463" s="83" t="s">
        <v>4420</v>
      </c>
      <c r="D463" s="83" t="s">
        <v>3204</v>
      </c>
      <c r="E463" s="102">
        <v>8521295</v>
      </c>
      <c r="F463" s="83" t="s">
        <v>6714</v>
      </c>
      <c r="G463" s="83" t="s">
        <v>59</v>
      </c>
      <c r="H463" s="42">
        <v>2950.45</v>
      </c>
      <c r="I463" s="42">
        <v>2809.95</v>
      </c>
      <c r="J463" s="42">
        <v>140.5</v>
      </c>
      <c r="K463" s="86">
        <v>4.7619854598451083E-2</v>
      </c>
      <c r="L463" s="83" t="s">
        <v>6992</v>
      </c>
      <c r="M463" s="128" t="s">
        <v>5922</v>
      </c>
    </row>
    <row r="464" spans="1:13" s="128" customFormat="1" x14ac:dyDescent="0.2">
      <c r="A464" s="83" t="s">
        <v>2901</v>
      </c>
      <c r="B464" s="83" t="s">
        <v>5929</v>
      </c>
      <c r="C464" s="83" t="s">
        <v>4420</v>
      </c>
      <c r="D464" s="83" t="s">
        <v>3204</v>
      </c>
      <c r="E464" s="102">
        <v>8521295</v>
      </c>
      <c r="F464" s="83" t="s">
        <v>6714</v>
      </c>
      <c r="G464" s="83" t="s">
        <v>59</v>
      </c>
      <c r="H464" s="42">
        <v>11565.83</v>
      </c>
      <c r="I464" s="42">
        <v>11283.72</v>
      </c>
      <c r="J464" s="42">
        <v>282.11000000000058</v>
      </c>
      <c r="K464" s="86">
        <v>2.4391677899467706E-2</v>
      </c>
      <c r="L464" s="83" t="s">
        <v>6993</v>
      </c>
      <c r="M464" s="128" t="s">
        <v>5922</v>
      </c>
    </row>
    <row r="465" spans="1:13" s="128" customFormat="1" x14ac:dyDescent="0.2">
      <c r="A465" s="83" t="s">
        <v>2901</v>
      </c>
      <c r="B465" s="83" t="s">
        <v>5929</v>
      </c>
      <c r="C465" s="83" t="s">
        <v>4420</v>
      </c>
      <c r="D465" s="83" t="s">
        <v>3204</v>
      </c>
      <c r="E465" s="102">
        <v>8521295</v>
      </c>
      <c r="F465" s="83" t="s">
        <v>6714</v>
      </c>
      <c r="G465" s="83" t="s">
        <v>59</v>
      </c>
      <c r="H465" s="42">
        <v>1933.82</v>
      </c>
      <c r="I465" s="42">
        <v>1841.73</v>
      </c>
      <c r="J465" s="42">
        <v>92.089999999999918</v>
      </c>
      <c r="K465" s="86">
        <v>4.76207713230807E-2</v>
      </c>
      <c r="L465" s="83" t="s">
        <v>6994</v>
      </c>
      <c r="M465" s="128" t="s">
        <v>5922</v>
      </c>
    </row>
    <row r="466" spans="1:13" s="128" customFormat="1" x14ac:dyDescent="0.2">
      <c r="A466" s="83" t="s">
        <v>2901</v>
      </c>
      <c r="B466" s="83" t="s">
        <v>5929</v>
      </c>
      <c r="C466" s="83" t="s">
        <v>4420</v>
      </c>
      <c r="D466" s="83" t="s">
        <v>3204</v>
      </c>
      <c r="E466" s="102">
        <v>8521295</v>
      </c>
      <c r="F466" s="83" t="s">
        <v>6714</v>
      </c>
      <c r="G466" s="83" t="s">
        <v>59</v>
      </c>
      <c r="H466" s="42">
        <v>3352.85</v>
      </c>
      <c r="I466" s="42">
        <v>3271.2</v>
      </c>
      <c r="J466" s="42">
        <v>81.650000000000091</v>
      </c>
      <c r="K466" s="86">
        <v>2.435241660080233E-2</v>
      </c>
      <c r="L466" s="83" t="s">
        <v>6995</v>
      </c>
      <c r="M466" s="128" t="s">
        <v>5922</v>
      </c>
    </row>
    <row r="467" spans="1:13" s="128" customFormat="1" x14ac:dyDescent="0.2">
      <c r="A467" s="83" t="s">
        <v>2901</v>
      </c>
      <c r="B467" s="83" t="s">
        <v>5929</v>
      </c>
      <c r="C467" s="83" t="s">
        <v>4420</v>
      </c>
      <c r="D467" s="83" t="s">
        <v>3204</v>
      </c>
      <c r="E467" s="102">
        <v>8521295</v>
      </c>
      <c r="F467" s="83" t="s">
        <v>6714</v>
      </c>
      <c r="G467" s="83" t="s">
        <v>59</v>
      </c>
      <c r="H467" s="42">
        <v>8282.1299999999992</v>
      </c>
      <c r="I467" s="42">
        <v>7887.72</v>
      </c>
      <c r="J467" s="42">
        <v>394.40999999999894</v>
      </c>
      <c r="K467" s="86">
        <v>4.7621807433594857E-2</v>
      </c>
      <c r="L467" s="83" t="s">
        <v>6996</v>
      </c>
      <c r="M467" s="128" t="s">
        <v>5922</v>
      </c>
    </row>
    <row r="468" spans="1:13" s="128" customFormat="1" x14ac:dyDescent="0.2">
      <c r="A468" s="83" t="s">
        <v>2901</v>
      </c>
      <c r="B468" s="83" t="s">
        <v>3145</v>
      </c>
      <c r="C468" s="83" t="s">
        <v>4383</v>
      </c>
      <c r="D468" s="83" t="s">
        <v>3147</v>
      </c>
      <c r="E468" s="102">
        <v>8470149</v>
      </c>
      <c r="F468" s="83" t="s">
        <v>6236</v>
      </c>
      <c r="G468" s="83" t="s">
        <v>68</v>
      </c>
      <c r="H468" s="42">
        <v>39049.440000000002</v>
      </c>
      <c r="I468" s="42">
        <v>35499.5</v>
      </c>
      <c r="J468" s="42">
        <v>3549.9400000000023</v>
      </c>
      <c r="K468" s="86">
        <v>9.0908858103983109E-2</v>
      </c>
      <c r="L468" s="83" t="s">
        <v>6447</v>
      </c>
      <c r="M468" s="128" t="s">
        <v>5922</v>
      </c>
    </row>
    <row r="469" spans="1:13" s="128" customFormat="1" x14ac:dyDescent="0.2">
      <c r="A469" s="83" t="s">
        <v>2901</v>
      </c>
      <c r="B469" s="83" t="s">
        <v>3145</v>
      </c>
      <c r="C469" s="83" t="s">
        <v>3154</v>
      </c>
      <c r="D469" s="83" t="s">
        <v>3147</v>
      </c>
      <c r="E469" s="102">
        <v>8519779</v>
      </c>
      <c r="F469" s="83" t="s">
        <v>6715</v>
      </c>
      <c r="G469" s="83" t="s">
        <v>68</v>
      </c>
      <c r="H469" s="42">
        <v>772.16</v>
      </c>
      <c r="I469" s="42">
        <v>670.56</v>
      </c>
      <c r="J469" s="42">
        <v>101.60000000000002</v>
      </c>
      <c r="K469" s="86">
        <v>0.1315789473684211</v>
      </c>
      <c r="L469" s="83" t="s">
        <v>6997</v>
      </c>
      <c r="M469" s="128" t="s">
        <v>5922</v>
      </c>
    </row>
    <row r="470" spans="1:13" s="128" customFormat="1" x14ac:dyDescent="0.2">
      <c r="A470" s="83" t="s">
        <v>2901</v>
      </c>
      <c r="B470" s="83" t="s">
        <v>3145</v>
      </c>
      <c r="C470" s="83" t="s">
        <v>3167</v>
      </c>
      <c r="D470" s="83" t="s">
        <v>3147</v>
      </c>
      <c r="E470" s="102">
        <v>8508001</v>
      </c>
      <c r="F470" s="83" t="s">
        <v>6716</v>
      </c>
      <c r="G470" s="83" t="s">
        <v>68</v>
      </c>
      <c r="H470" s="42">
        <v>65115.76</v>
      </c>
      <c r="I470" s="42">
        <v>65115.76</v>
      </c>
      <c r="J470" s="42">
        <v>0</v>
      </c>
      <c r="K470" s="86">
        <v>0</v>
      </c>
      <c r="L470" s="83" t="s">
        <v>6998</v>
      </c>
      <c r="M470" s="128" t="s">
        <v>5922</v>
      </c>
    </row>
    <row r="471" spans="1:13" s="128" customFormat="1" x14ac:dyDescent="0.2">
      <c r="A471" s="83" t="s">
        <v>2901</v>
      </c>
      <c r="B471" s="83" t="s">
        <v>3145</v>
      </c>
      <c r="C471" s="83" t="s">
        <v>3167</v>
      </c>
      <c r="D471" s="83" t="s">
        <v>3147</v>
      </c>
      <c r="E471" s="102">
        <v>8508001</v>
      </c>
      <c r="F471" s="83" t="s">
        <v>6716</v>
      </c>
      <c r="G471" s="83" t="s">
        <v>68</v>
      </c>
      <c r="H471" s="42">
        <v>198116.76</v>
      </c>
      <c r="I471" s="42">
        <v>180105.88</v>
      </c>
      <c r="J471" s="42">
        <v>18010.880000000005</v>
      </c>
      <c r="K471" s="86">
        <v>9.0910430798484709E-2</v>
      </c>
      <c r="L471" s="83" t="s">
        <v>6998</v>
      </c>
      <c r="M471" s="128" t="s">
        <v>5922</v>
      </c>
    </row>
    <row r="472" spans="1:13" s="128" customFormat="1" x14ac:dyDescent="0.2">
      <c r="A472" s="83" t="s">
        <v>2901</v>
      </c>
      <c r="B472" s="83" t="s">
        <v>3145</v>
      </c>
      <c r="C472" s="83" t="s">
        <v>3167</v>
      </c>
      <c r="D472" s="83" t="s">
        <v>3147</v>
      </c>
      <c r="E472" s="102">
        <v>8508001</v>
      </c>
      <c r="F472" s="83" t="s">
        <v>6716</v>
      </c>
      <c r="G472" s="83" t="s">
        <v>68</v>
      </c>
      <c r="H472" s="42">
        <v>14436.28</v>
      </c>
      <c r="I472" s="42">
        <v>11029.16</v>
      </c>
      <c r="J472" s="42">
        <v>3407.1200000000008</v>
      </c>
      <c r="K472" s="86">
        <v>0.23601093910619639</v>
      </c>
      <c r="L472" s="83" t="s">
        <v>6998</v>
      </c>
      <c r="M472" s="128" t="s">
        <v>5922</v>
      </c>
    </row>
    <row r="473" spans="1:13" s="128" customFormat="1" x14ac:dyDescent="0.2">
      <c r="A473" s="83" t="s">
        <v>2901</v>
      </c>
      <c r="B473" s="83" t="s">
        <v>3145</v>
      </c>
      <c r="C473" s="83" t="s">
        <v>712</v>
      </c>
      <c r="D473" s="83" t="s">
        <v>3147</v>
      </c>
      <c r="E473" s="102">
        <v>7346726</v>
      </c>
      <c r="F473" s="83" t="s">
        <v>5354</v>
      </c>
      <c r="G473" s="83" t="s">
        <v>68</v>
      </c>
      <c r="H473" s="42">
        <v>0</v>
      </c>
      <c r="I473" s="42">
        <v>4400</v>
      </c>
      <c r="J473" s="42">
        <v>-4400</v>
      </c>
      <c r="K473" s="86" t="e">
        <v>#DIV/0!</v>
      </c>
      <c r="L473" s="83" t="s">
        <v>5355</v>
      </c>
      <c r="M473" s="128" t="s">
        <v>5922</v>
      </c>
    </row>
    <row r="474" spans="1:13" s="128" customFormat="1" x14ac:dyDescent="0.2">
      <c r="A474" s="83" t="s">
        <v>2901</v>
      </c>
      <c r="B474" s="83" t="s">
        <v>3145</v>
      </c>
      <c r="C474" s="83" t="s">
        <v>3154</v>
      </c>
      <c r="D474" s="83" t="s">
        <v>3147</v>
      </c>
      <c r="E474" s="102">
        <v>8491000</v>
      </c>
      <c r="F474" s="83" t="s">
        <v>6717</v>
      </c>
      <c r="G474" s="83" t="s">
        <v>68</v>
      </c>
      <c r="H474" s="42">
        <v>14365.12</v>
      </c>
      <c r="I474" s="42">
        <v>12826</v>
      </c>
      <c r="J474" s="42">
        <v>1539.1200000000008</v>
      </c>
      <c r="K474" s="86">
        <v>0.10714285714285719</v>
      </c>
      <c r="L474" s="83" t="s">
        <v>6999</v>
      </c>
      <c r="M474" s="128" t="s">
        <v>5922</v>
      </c>
    </row>
    <row r="475" spans="1:13" s="128" customFormat="1" x14ac:dyDescent="0.2">
      <c r="A475" s="83" t="s">
        <v>2901</v>
      </c>
      <c r="B475" s="83" t="s">
        <v>3145</v>
      </c>
      <c r="C475" s="83" t="s">
        <v>3154</v>
      </c>
      <c r="D475" s="83" t="s">
        <v>3147</v>
      </c>
      <c r="E475" s="102">
        <v>8459601</v>
      </c>
      <c r="F475" s="83" t="s">
        <v>6718</v>
      </c>
      <c r="G475" s="83" t="s">
        <v>68</v>
      </c>
      <c r="H475" s="42">
        <v>8795.58</v>
      </c>
      <c r="I475" s="42">
        <v>8044.52</v>
      </c>
      <c r="J475" s="42">
        <v>751.05999999999949</v>
      </c>
      <c r="K475" s="86">
        <v>8.5390616650635826E-2</v>
      </c>
      <c r="L475" s="83" t="s">
        <v>7000</v>
      </c>
      <c r="M475" s="128" t="s">
        <v>5922</v>
      </c>
    </row>
    <row r="476" spans="1:13" s="128" customFormat="1" x14ac:dyDescent="0.2">
      <c r="A476" s="83" t="s">
        <v>2901</v>
      </c>
      <c r="B476" s="83" t="s">
        <v>3145</v>
      </c>
      <c r="C476" s="83" t="s">
        <v>6636</v>
      </c>
      <c r="D476" s="83" t="s">
        <v>3147</v>
      </c>
      <c r="E476" s="102">
        <v>8514231</v>
      </c>
      <c r="F476" s="83" t="s">
        <v>6719</v>
      </c>
      <c r="G476" s="83" t="s">
        <v>68</v>
      </c>
      <c r="H476" s="42">
        <v>1030.44</v>
      </c>
      <c r="I476" s="42">
        <v>896.04</v>
      </c>
      <c r="J476" s="42">
        <v>134.40000000000009</v>
      </c>
      <c r="K476" s="86">
        <v>0.13042971934319328</v>
      </c>
      <c r="L476" s="83" t="s">
        <v>7001</v>
      </c>
      <c r="M476" s="128" t="s">
        <v>5922</v>
      </c>
    </row>
    <row r="477" spans="1:13" s="128" customFormat="1" x14ac:dyDescent="0.2">
      <c r="A477" s="83" t="s">
        <v>2901</v>
      </c>
      <c r="B477" s="83" t="s">
        <v>3145</v>
      </c>
      <c r="C477" s="83" t="s">
        <v>3167</v>
      </c>
      <c r="D477" s="83" t="s">
        <v>3147</v>
      </c>
      <c r="E477" s="102">
        <v>8063536</v>
      </c>
      <c r="F477" s="83" t="s">
        <v>4984</v>
      </c>
      <c r="G477" s="83" t="s">
        <v>68</v>
      </c>
      <c r="H477" s="42">
        <v>1.04</v>
      </c>
      <c r="I477" s="42">
        <v>1</v>
      </c>
      <c r="J477" s="42">
        <v>4.0000000000000036E-2</v>
      </c>
      <c r="K477" s="86">
        <v>3.8461538461538491E-2</v>
      </c>
      <c r="L477" s="83" t="s">
        <v>4985</v>
      </c>
      <c r="M477" s="128" t="s">
        <v>5922</v>
      </c>
    </row>
    <row r="478" spans="1:13" s="128" customFormat="1" x14ac:dyDescent="0.2">
      <c r="A478" s="83" t="s">
        <v>2901</v>
      </c>
      <c r="B478" s="83" t="s">
        <v>3145</v>
      </c>
      <c r="C478" s="83" t="s">
        <v>3154</v>
      </c>
      <c r="D478" s="83" t="s">
        <v>3147</v>
      </c>
      <c r="E478" s="102">
        <v>8490411</v>
      </c>
      <c r="F478" s="83" t="s">
        <v>6246</v>
      </c>
      <c r="G478" s="83" t="s">
        <v>68</v>
      </c>
      <c r="H478" s="42">
        <v>385.44</v>
      </c>
      <c r="I478" s="42">
        <v>360.14</v>
      </c>
      <c r="J478" s="42">
        <v>25.300000000000011</v>
      </c>
      <c r="K478" s="86">
        <v>6.5639269406392725E-2</v>
      </c>
      <c r="L478" s="83" t="s">
        <v>6459</v>
      </c>
      <c r="M478" s="128" t="s">
        <v>5922</v>
      </c>
    </row>
    <row r="479" spans="1:13" s="128" customFormat="1" x14ac:dyDescent="0.2">
      <c r="A479" s="83" t="s">
        <v>2901</v>
      </c>
      <c r="B479" s="83" t="s">
        <v>3145</v>
      </c>
      <c r="C479" s="83" t="s">
        <v>3154</v>
      </c>
      <c r="D479" s="83" t="s">
        <v>3147</v>
      </c>
      <c r="E479" s="102">
        <v>8490411</v>
      </c>
      <c r="F479" s="83" t="s">
        <v>6246</v>
      </c>
      <c r="G479" s="83" t="s">
        <v>68</v>
      </c>
      <c r="H479" s="42">
        <v>51813.71</v>
      </c>
      <c r="I479" s="42">
        <v>47308.17</v>
      </c>
      <c r="J479" s="42">
        <v>4505.5400000000009</v>
      </c>
      <c r="K479" s="86">
        <v>8.6956521739130446E-2</v>
      </c>
      <c r="L479" s="83" t="s">
        <v>7002</v>
      </c>
      <c r="M479" s="128" t="s">
        <v>5922</v>
      </c>
    </row>
    <row r="480" spans="1:13" s="128" customFormat="1" x14ac:dyDescent="0.2">
      <c r="A480" s="83" t="s">
        <v>2901</v>
      </c>
      <c r="B480" s="83" t="s">
        <v>3145</v>
      </c>
      <c r="C480" s="83" t="s">
        <v>3154</v>
      </c>
      <c r="D480" s="83" t="s">
        <v>3147</v>
      </c>
      <c r="E480" s="102">
        <v>8494464</v>
      </c>
      <c r="F480" s="83" t="s">
        <v>6720</v>
      </c>
      <c r="G480" s="83" t="s">
        <v>59</v>
      </c>
      <c r="H480" s="42">
        <v>249028.2</v>
      </c>
      <c r="I480" s="42">
        <v>249028.2</v>
      </c>
      <c r="J480" s="42">
        <v>0</v>
      </c>
      <c r="K480" s="86">
        <v>0</v>
      </c>
      <c r="L480" s="83" t="s">
        <v>7003</v>
      </c>
      <c r="M480" s="128" t="s">
        <v>5922</v>
      </c>
    </row>
    <row r="481" spans="1:13" s="128" customFormat="1" x14ac:dyDescent="0.2">
      <c r="A481" s="83" t="s">
        <v>2901</v>
      </c>
      <c r="B481" s="83" t="s">
        <v>3145</v>
      </c>
      <c r="C481" s="83" t="s">
        <v>3179</v>
      </c>
      <c r="D481" s="83" t="s">
        <v>3147</v>
      </c>
      <c r="E481" s="102">
        <v>8041624</v>
      </c>
      <c r="F481" s="83" t="s">
        <v>5359</v>
      </c>
      <c r="G481" s="83" t="s">
        <v>68</v>
      </c>
      <c r="H481" s="42">
        <v>3489</v>
      </c>
      <c r="I481" s="42">
        <v>3537</v>
      </c>
      <c r="J481" s="42">
        <v>-48</v>
      </c>
      <c r="K481" s="86">
        <v>-1.3757523645743766E-2</v>
      </c>
      <c r="L481" s="83" t="s">
        <v>5361</v>
      </c>
      <c r="M481" s="128" t="s">
        <v>5922</v>
      </c>
    </row>
    <row r="482" spans="1:13" s="128" customFormat="1" x14ac:dyDescent="0.2">
      <c r="A482" s="83" t="s">
        <v>2901</v>
      </c>
      <c r="B482" s="83" t="s">
        <v>3145</v>
      </c>
      <c r="C482" s="83" t="s">
        <v>3179</v>
      </c>
      <c r="D482" s="83" t="s">
        <v>3147</v>
      </c>
      <c r="E482" s="102">
        <v>8041624</v>
      </c>
      <c r="F482" s="83" t="s">
        <v>5359</v>
      </c>
      <c r="G482" s="83" t="s">
        <v>68</v>
      </c>
      <c r="H482" s="42">
        <v>0.01</v>
      </c>
      <c r="I482" s="42">
        <v>0.01</v>
      </c>
      <c r="J482" s="42">
        <v>0</v>
      </c>
      <c r="K482" s="86">
        <v>0</v>
      </c>
      <c r="L482" s="83" t="s">
        <v>5360</v>
      </c>
      <c r="M482" s="128" t="s">
        <v>5922</v>
      </c>
    </row>
    <row r="483" spans="1:13" s="128" customFormat="1" x14ac:dyDescent="0.2">
      <c r="A483" s="83" t="s">
        <v>2901</v>
      </c>
      <c r="B483" s="83" t="s">
        <v>3145</v>
      </c>
      <c r="C483" s="83" t="s">
        <v>3179</v>
      </c>
      <c r="D483" s="83" t="s">
        <v>3147</v>
      </c>
      <c r="E483" s="102">
        <v>8041625</v>
      </c>
      <c r="F483" s="83" t="s">
        <v>5359</v>
      </c>
      <c r="G483" s="83" t="s">
        <v>68</v>
      </c>
      <c r="H483" s="42">
        <v>3489</v>
      </c>
      <c r="I483" s="42">
        <v>3537</v>
      </c>
      <c r="J483" s="42">
        <v>-48</v>
      </c>
      <c r="K483" s="86">
        <v>-1.3757523645743766E-2</v>
      </c>
      <c r="L483" s="83" t="s">
        <v>5362</v>
      </c>
      <c r="M483" s="128" t="s">
        <v>5922</v>
      </c>
    </row>
    <row r="484" spans="1:13" s="128" customFormat="1" x14ac:dyDescent="0.2">
      <c r="A484" s="83" t="s">
        <v>2901</v>
      </c>
      <c r="B484" s="83" t="s">
        <v>3145</v>
      </c>
      <c r="C484" s="83" t="s">
        <v>3179</v>
      </c>
      <c r="D484" s="83" t="s">
        <v>3147</v>
      </c>
      <c r="E484" s="102">
        <v>8041625</v>
      </c>
      <c r="F484" s="83" t="s">
        <v>5359</v>
      </c>
      <c r="G484" s="83" t="s">
        <v>68</v>
      </c>
      <c r="H484" s="42">
        <v>0.01</v>
      </c>
      <c r="I484" s="42">
        <v>0.01</v>
      </c>
      <c r="J484" s="42">
        <v>0</v>
      </c>
      <c r="K484" s="86">
        <v>0</v>
      </c>
      <c r="L484" s="83" t="s">
        <v>5363</v>
      </c>
      <c r="M484" s="128" t="s">
        <v>5922</v>
      </c>
    </row>
    <row r="485" spans="1:13" s="128" customFormat="1" x14ac:dyDescent="0.2">
      <c r="A485" s="83" t="s">
        <v>3571</v>
      </c>
      <c r="B485" s="83" t="s">
        <v>4395</v>
      </c>
      <c r="C485" s="83" t="s">
        <v>4405</v>
      </c>
      <c r="D485" s="83" t="s">
        <v>4396</v>
      </c>
      <c r="E485" s="102">
        <v>7946485</v>
      </c>
      <c r="F485" s="83" t="s">
        <v>4406</v>
      </c>
      <c r="G485" s="83" t="s">
        <v>59</v>
      </c>
      <c r="H485" s="42">
        <v>907.44</v>
      </c>
      <c r="I485" s="42">
        <v>796</v>
      </c>
      <c r="J485" s="42">
        <v>111.44000000000005</v>
      </c>
      <c r="K485" s="86">
        <v>0.1228070175438597</v>
      </c>
      <c r="L485" s="83" t="s">
        <v>4407</v>
      </c>
      <c r="M485" s="128" t="s">
        <v>5922</v>
      </c>
    </row>
    <row r="486" spans="1:13" s="128" customFormat="1" x14ac:dyDescent="0.2">
      <c r="A486" s="83" t="s">
        <v>3191</v>
      </c>
      <c r="B486" s="83" t="s">
        <v>3219</v>
      </c>
      <c r="C486" s="83" t="s">
        <v>4989</v>
      </c>
      <c r="D486" s="83" t="s">
        <v>3221</v>
      </c>
      <c r="E486" s="102">
        <v>8050095</v>
      </c>
      <c r="F486" s="83" t="s">
        <v>4990</v>
      </c>
      <c r="G486" s="83" t="s">
        <v>68</v>
      </c>
      <c r="H486" s="42">
        <v>183238.31</v>
      </c>
      <c r="I486" s="42">
        <v>176190.7</v>
      </c>
      <c r="J486" s="42">
        <v>7047.609999999986</v>
      </c>
      <c r="K486" s="86">
        <v>3.8461444006987325E-2</v>
      </c>
      <c r="L486" s="83" t="s">
        <v>4991</v>
      </c>
      <c r="M486" s="128" t="s">
        <v>5922</v>
      </c>
    </row>
    <row r="487" spans="1:13" s="128" customFormat="1" x14ac:dyDescent="0.2">
      <c r="A487" s="83" t="s">
        <v>4529</v>
      </c>
      <c r="B487" s="83" t="s">
        <v>5852</v>
      </c>
      <c r="C487" s="83" t="s">
        <v>4994</v>
      </c>
      <c r="D487" s="83" t="s">
        <v>5853</v>
      </c>
      <c r="E487" s="102">
        <v>8184942</v>
      </c>
      <c r="F487" s="83" t="s">
        <v>6721</v>
      </c>
      <c r="G487" s="83" t="s">
        <v>59</v>
      </c>
      <c r="H487" s="42">
        <v>1009713.84</v>
      </c>
      <c r="I487" s="42">
        <v>802402.8</v>
      </c>
      <c r="J487" s="42">
        <v>207311.03999999992</v>
      </c>
      <c r="K487" s="86">
        <v>0.20531662713467405</v>
      </c>
      <c r="L487" s="83" t="s">
        <v>5855</v>
      </c>
      <c r="M487" s="128" t="s">
        <v>5922</v>
      </c>
    </row>
    <row r="488" spans="1:13" s="128" customFormat="1" x14ac:dyDescent="0.2">
      <c r="A488" s="83" t="s">
        <v>4529</v>
      </c>
      <c r="B488" s="83" t="s">
        <v>5852</v>
      </c>
      <c r="C488" s="83" t="s">
        <v>4994</v>
      </c>
      <c r="D488" s="83" t="s">
        <v>5853</v>
      </c>
      <c r="E488" s="102">
        <v>8184942</v>
      </c>
      <c r="F488" s="83">
        <v>16940</v>
      </c>
      <c r="G488" s="83" t="s">
        <v>59</v>
      </c>
      <c r="H488" s="42">
        <v>0</v>
      </c>
      <c r="I488" s="42">
        <v>0</v>
      </c>
      <c r="J488" s="42">
        <v>0</v>
      </c>
      <c r="K488" s="86" t="e">
        <v>#DIV/0!</v>
      </c>
      <c r="L488" s="83" t="s">
        <v>7004</v>
      </c>
      <c r="M488" s="128" t="s">
        <v>5922</v>
      </c>
    </row>
    <row r="489" spans="1:13" s="128" customFormat="1" x14ac:dyDescent="0.2">
      <c r="A489" s="83" t="s">
        <v>4529</v>
      </c>
      <c r="B489" s="83" t="s">
        <v>5852</v>
      </c>
      <c r="C489" s="83" t="s">
        <v>1308</v>
      </c>
      <c r="D489" s="83" t="s">
        <v>5853</v>
      </c>
      <c r="E489" s="102">
        <v>8373977</v>
      </c>
      <c r="F489" s="83" t="s">
        <v>6721</v>
      </c>
      <c r="G489" s="83" t="s">
        <v>68</v>
      </c>
      <c r="H489" s="42">
        <v>0</v>
      </c>
      <c r="I489" s="42">
        <v>0</v>
      </c>
      <c r="J489" s="42">
        <v>0</v>
      </c>
      <c r="K489" s="86" t="e">
        <v>#DIV/0!</v>
      </c>
      <c r="L489" s="83" t="s">
        <v>7005</v>
      </c>
      <c r="M489" s="128" t="s">
        <v>5922</v>
      </c>
    </row>
    <row r="490" spans="1:13" s="128" customFormat="1" x14ac:dyDescent="0.2">
      <c r="A490" s="83" t="s">
        <v>4529</v>
      </c>
      <c r="B490" s="83" t="s">
        <v>5852</v>
      </c>
      <c r="C490" s="83" t="s">
        <v>4994</v>
      </c>
      <c r="D490" s="83" t="s">
        <v>5853</v>
      </c>
      <c r="E490" s="102">
        <v>8445463</v>
      </c>
      <c r="F490" s="83" t="s">
        <v>6722</v>
      </c>
      <c r="G490" s="83" t="s">
        <v>68</v>
      </c>
      <c r="H490" s="42">
        <v>94617</v>
      </c>
      <c r="I490" s="42">
        <v>77616</v>
      </c>
      <c r="J490" s="42">
        <v>17001</v>
      </c>
      <c r="K490" s="86">
        <v>0.17968229810710548</v>
      </c>
      <c r="L490" s="83" t="s">
        <v>7006</v>
      </c>
      <c r="M490" s="128" t="s">
        <v>5922</v>
      </c>
    </row>
    <row r="491" spans="1:13" s="128" customFormat="1" x14ac:dyDescent="0.2">
      <c r="A491" s="83" t="s">
        <v>4529</v>
      </c>
      <c r="B491" s="83" t="s">
        <v>5852</v>
      </c>
      <c r="C491" s="83" t="s">
        <v>4994</v>
      </c>
      <c r="D491" s="83" t="s">
        <v>5853</v>
      </c>
      <c r="E491" s="102">
        <v>8520895</v>
      </c>
      <c r="F491" s="83" t="s">
        <v>6723</v>
      </c>
      <c r="G491" s="83" t="s">
        <v>68</v>
      </c>
      <c r="H491" s="42">
        <v>35704.800000000003</v>
      </c>
      <c r="I491" s="42">
        <v>16800</v>
      </c>
      <c r="J491" s="42">
        <v>18904.800000000003</v>
      </c>
      <c r="K491" s="86">
        <v>0.52947502856758755</v>
      </c>
      <c r="L491" s="83" t="s">
        <v>7007</v>
      </c>
      <c r="M491" s="128" t="s">
        <v>5922</v>
      </c>
    </row>
    <row r="492" spans="1:13" s="128" customFormat="1" x14ac:dyDescent="0.2">
      <c r="A492" s="83" t="s">
        <v>4529</v>
      </c>
      <c r="B492" s="83" t="s">
        <v>5852</v>
      </c>
      <c r="C492" s="83" t="s">
        <v>407</v>
      </c>
      <c r="D492" s="83" t="s">
        <v>5853</v>
      </c>
      <c r="E492" s="102">
        <v>8340460</v>
      </c>
      <c r="F492" s="83" t="s">
        <v>6724</v>
      </c>
      <c r="G492" s="83" t="s">
        <v>59</v>
      </c>
      <c r="H492" s="42">
        <v>289927.5</v>
      </c>
      <c r="I492" s="42">
        <v>264987.5</v>
      </c>
      <c r="J492" s="42">
        <v>24940</v>
      </c>
      <c r="K492" s="86">
        <v>8.6021505376344093E-2</v>
      </c>
      <c r="L492" s="83" t="s">
        <v>7008</v>
      </c>
      <c r="M492" s="128" t="s">
        <v>5922</v>
      </c>
    </row>
    <row r="493" spans="1:13" s="128" customFormat="1" x14ac:dyDescent="0.2">
      <c r="A493" s="83" t="s">
        <v>4529</v>
      </c>
      <c r="B493" s="83" t="s">
        <v>5852</v>
      </c>
      <c r="C493" s="83" t="s">
        <v>407</v>
      </c>
      <c r="D493" s="83" t="s">
        <v>5853</v>
      </c>
      <c r="E493" s="102">
        <v>8340460</v>
      </c>
      <c r="F493" s="83" t="s">
        <v>6724</v>
      </c>
      <c r="G493" s="83" t="s">
        <v>59</v>
      </c>
      <c r="H493" s="42">
        <v>1769089.02</v>
      </c>
      <c r="I493" s="42">
        <v>1318110.53</v>
      </c>
      <c r="J493" s="42">
        <v>450978.49</v>
      </c>
      <c r="K493" s="86">
        <v>0.25492130972583843</v>
      </c>
      <c r="L493" s="83" t="s">
        <v>7009</v>
      </c>
      <c r="M493" s="128" t="s">
        <v>5922</v>
      </c>
    </row>
    <row r="494" spans="1:13" s="128" customFormat="1" x14ac:dyDescent="0.2">
      <c r="A494" s="83" t="s">
        <v>4529</v>
      </c>
      <c r="B494" s="83" t="s">
        <v>5852</v>
      </c>
      <c r="C494" s="83" t="s">
        <v>407</v>
      </c>
      <c r="D494" s="83" t="s">
        <v>5853</v>
      </c>
      <c r="E494" s="102">
        <v>8340460</v>
      </c>
      <c r="F494" s="83" t="s">
        <v>6724</v>
      </c>
      <c r="G494" s="83" t="s">
        <v>59</v>
      </c>
      <c r="H494" s="42">
        <v>24729</v>
      </c>
      <c r="I494" s="42">
        <v>23100</v>
      </c>
      <c r="J494" s="42">
        <v>1629</v>
      </c>
      <c r="K494" s="86">
        <v>6.5874074972704116E-2</v>
      </c>
      <c r="L494" s="83" t="s">
        <v>7010</v>
      </c>
      <c r="M494" s="128" t="s">
        <v>5922</v>
      </c>
    </row>
    <row r="495" spans="1:13" s="128" customFormat="1" x14ac:dyDescent="0.2">
      <c r="A495" s="83" t="s">
        <v>4529</v>
      </c>
      <c r="B495" s="83" t="s">
        <v>5852</v>
      </c>
      <c r="C495" s="83" t="s">
        <v>6637</v>
      </c>
      <c r="D495" s="83" t="s">
        <v>5853</v>
      </c>
      <c r="E495" s="102">
        <v>8413708</v>
      </c>
      <c r="F495" s="83" t="s">
        <v>6725</v>
      </c>
      <c r="G495" s="83" t="s">
        <v>68</v>
      </c>
      <c r="H495" s="42">
        <v>2625</v>
      </c>
      <c r="I495" s="42">
        <v>2500</v>
      </c>
      <c r="J495" s="42">
        <v>125</v>
      </c>
      <c r="K495" s="86">
        <v>4.7619047619047616E-2</v>
      </c>
      <c r="L495" s="83" t="s">
        <v>7011</v>
      </c>
      <c r="M495" s="128" t="s">
        <v>5922</v>
      </c>
    </row>
    <row r="496" spans="1:13" s="128" customFormat="1" x14ac:dyDescent="0.2">
      <c r="A496" s="83" t="s">
        <v>3234</v>
      </c>
      <c r="B496" s="83" t="s">
        <v>3234</v>
      </c>
      <c r="C496" s="83" t="s">
        <v>4424</v>
      </c>
      <c r="D496" s="83" t="s">
        <v>3235</v>
      </c>
      <c r="E496" s="102">
        <v>8146473</v>
      </c>
      <c r="F496" s="83" t="s">
        <v>5447</v>
      </c>
      <c r="G496" s="83" t="s">
        <v>68</v>
      </c>
      <c r="H496" s="42">
        <v>0</v>
      </c>
      <c r="I496" s="42">
        <v>0</v>
      </c>
      <c r="J496" s="42">
        <v>0</v>
      </c>
      <c r="K496" s="86" t="e">
        <v>#DIV/0!</v>
      </c>
      <c r="L496" s="83" t="s">
        <v>5448</v>
      </c>
      <c r="M496" s="128" t="s">
        <v>5922</v>
      </c>
    </row>
    <row r="497" spans="1:13" s="128" customFormat="1" x14ac:dyDescent="0.2">
      <c r="A497" s="83" t="s">
        <v>3234</v>
      </c>
      <c r="B497" s="83" t="s">
        <v>3234</v>
      </c>
      <c r="C497" s="83" t="s">
        <v>4424</v>
      </c>
      <c r="D497" s="83" t="s">
        <v>3235</v>
      </c>
      <c r="E497" s="102">
        <v>8514790</v>
      </c>
      <c r="F497" s="83" t="s">
        <v>6253</v>
      </c>
      <c r="G497" s="83" t="s">
        <v>68</v>
      </c>
      <c r="H497" s="42">
        <v>0</v>
      </c>
      <c r="I497" s="42">
        <v>0</v>
      </c>
      <c r="J497" s="42">
        <v>0</v>
      </c>
      <c r="K497" s="86" t="e">
        <v>#DIV/0!</v>
      </c>
      <c r="L497" s="83" t="s">
        <v>7012</v>
      </c>
      <c r="M497" s="128" t="s">
        <v>5922</v>
      </c>
    </row>
    <row r="498" spans="1:13" s="128" customFormat="1" x14ac:dyDescent="0.2">
      <c r="A498" s="83" t="s">
        <v>3234</v>
      </c>
      <c r="B498" s="83" t="s">
        <v>3234</v>
      </c>
      <c r="C498" s="83" t="s">
        <v>4424</v>
      </c>
      <c r="D498" s="83" t="s">
        <v>3235</v>
      </c>
      <c r="E498" s="102">
        <v>8489187</v>
      </c>
      <c r="F498" s="83" t="s">
        <v>6726</v>
      </c>
      <c r="G498" s="83" t="s">
        <v>68</v>
      </c>
      <c r="H498" s="42">
        <v>1918</v>
      </c>
      <c r="I498" s="42">
        <v>1445.84</v>
      </c>
      <c r="J498" s="42">
        <v>472.16000000000008</v>
      </c>
      <c r="K498" s="86">
        <v>0.24617309697601672</v>
      </c>
      <c r="L498" s="83" t="s">
        <v>7013</v>
      </c>
      <c r="M498" s="128" t="s">
        <v>5922</v>
      </c>
    </row>
    <row r="499" spans="1:13" s="128" customFormat="1" x14ac:dyDescent="0.2">
      <c r="A499" s="83" t="s">
        <v>3234</v>
      </c>
      <c r="B499" s="83" t="s">
        <v>3234</v>
      </c>
      <c r="C499" s="83" t="s">
        <v>4424</v>
      </c>
      <c r="D499" s="83" t="s">
        <v>3235</v>
      </c>
      <c r="E499" s="102">
        <v>8505014</v>
      </c>
      <c r="F499" s="83" t="s">
        <v>6727</v>
      </c>
      <c r="G499" s="83" t="s">
        <v>68</v>
      </c>
      <c r="H499" s="42">
        <v>13171.83</v>
      </c>
      <c r="I499" s="42">
        <v>10132.18</v>
      </c>
      <c r="J499" s="42">
        <v>3039.6499999999996</v>
      </c>
      <c r="K499" s="86">
        <v>0.23076899717047666</v>
      </c>
      <c r="L499" s="83" t="s">
        <v>7014</v>
      </c>
      <c r="M499" s="128" t="s">
        <v>5922</v>
      </c>
    </row>
    <row r="500" spans="1:13" s="128" customFormat="1" x14ac:dyDescent="0.2">
      <c r="A500" s="83" t="s">
        <v>3249</v>
      </c>
      <c r="B500" s="83" t="s">
        <v>3250</v>
      </c>
      <c r="C500" s="83" t="s">
        <v>6638</v>
      </c>
      <c r="D500" s="83" t="s">
        <v>3252</v>
      </c>
      <c r="E500" s="102">
        <v>8512390</v>
      </c>
      <c r="F500" s="83" t="s">
        <v>6728</v>
      </c>
      <c r="G500" s="83" t="s">
        <v>68</v>
      </c>
      <c r="H500" s="42">
        <v>18085.48</v>
      </c>
      <c r="I500" s="42">
        <v>17224.240000000002</v>
      </c>
      <c r="J500" s="42">
        <v>861.23999999999796</v>
      </c>
      <c r="K500" s="86">
        <v>4.7620522098390419E-2</v>
      </c>
      <c r="L500" s="83" t="s">
        <v>7015</v>
      </c>
      <c r="M500" s="128" t="s">
        <v>5922</v>
      </c>
    </row>
    <row r="501" spans="1:13" s="128" customFormat="1" x14ac:dyDescent="0.2">
      <c r="A501" s="83" t="s">
        <v>3249</v>
      </c>
      <c r="B501" s="83" t="s">
        <v>3250</v>
      </c>
      <c r="C501" s="83" t="s">
        <v>6639</v>
      </c>
      <c r="D501" s="83" t="s">
        <v>3252</v>
      </c>
      <c r="E501" s="102">
        <v>8511036</v>
      </c>
      <c r="F501" s="83" t="s">
        <v>6729</v>
      </c>
      <c r="G501" s="83" t="s">
        <v>68</v>
      </c>
      <c r="H501" s="42">
        <v>19371.21</v>
      </c>
      <c r="I501" s="42">
        <v>17610.18</v>
      </c>
      <c r="J501" s="42">
        <v>1761.0299999999988</v>
      </c>
      <c r="K501" s="86">
        <v>9.0909654069105589E-2</v>
      </c>
      <c r="L501" s="83" t="s">
        <v>7016</v>
      </c>
      <c r="M501" s="128" t="s">
        <v>5922</v>
      </c>
    </row>
    <row r="502" spans="1:13" s="128" customFormat="1" x14ac:dyDescent="0.2">
      <c r="A502" s="83" t="s">
        <v>3249</v>
      </c>
      <c r="B502" s="83" t="s">
        <v>3250</v>
      </c>
      <c r="C502" s="83" t="s">
        <v>6640</v>
      </c>
      <c r="D502" s="83" t="s">
        <v>3252</v>
      </c>
      <c r="E502" s="102">
        <v>8475854</v>
      </c>
      <c r="F502" s="83" t="s">
        <v>6730</v>
      </c>
      <c r="G502" s="83" t="s">
        <v>68</v>
      </c>
      <c r="H502" s="42">
        <v>3361.4</v>
      </c>
      <c r="I502" s="42">
        <v>2220.2600000000002</v>
      </c>
      <c r="J502" s="42">
        <v>1141.1399999999999</v>
      </c>
      <c r="K502" s="86">
        <v>0.33948354852144935</v>
      </c>
      <c r="L502" s="83" t="s">
        <v>7017</v>
      </c>
      <c r="M502" s="128" t="s">
        <v>5922</v>
      </c>
    </row>
    <row r="503" spans="1:13" s="128" customFormat="1" x14ac:dyDescent="0.2">
      <c r="A503" s="83" t="s">
        <v>3191</v>
      </c>
      <c r="B503" s="83" t="s">
        <v>3306</v>
      </c>
      <c r="C503" s="83" t="s">
        <v>5479</v>
      </c>
      <c r="D503" s="83" t="s">
        <v>3308</v>
      </c>
      <c r="E503" s="102">
        <v>8510662</v>
      </c>
      <c r="F503" s="83" t="s">
        <v>6262</v>
      </c>
      <c r="G503" s="83" t="s">
        <v>68</v>
      </c>
      <c r="H503" s="42">
        <v>2208.3200000000002</v>
      </c>
      <c r="I503" s="42">
        <v>1766.64</v>
      </c>
      <c r="J503" s="42">
        <v>441.68000000000006</v>
      </c>
      <c r="K503" s="86">
        <v>0.20000724532676425</v>
      </c>
      <c r="L503" s="83" t="s">
        <v>6474</v>
      </c>
      <c r="M503" s="128" t="s">
        <v>5922</v>
      </c>
    </row>
    <row r="504" spans="1:13" s="128" customFormat="1" x14ac:dyDescent="0.2">
      <c r="A504" s="83" t="s">
        <v>3191</v>
      </c>
      <c r="B504" s="83" t="s">
        <v>3306</v>
      </c>
      <c r="C504" s="83" t="s">
        <v>3314</v>
      </c>
      <c r="D504" s="83" t="s">
        <v>3308</v>
      </c>
      <c r="E504" s="102">
        <v>8171659</v>
      </c>
      <c r="F504" s="83" t="s">
        <v>5488</v>
      </c>
      <c r="G504" s="83" t="s">
        <v>68</v>
      </c>
      <c r="H504" s="42">
        <v>96267.62</v>
      </c>
      <c r="I504" s="42">
        <v>91682.21</v>
      </c>
      <c r="J504" s="42">
        <v>4585.4099999999889</v>
      </c>
      <c r="K504" s="86">
        <v>4.763190364527542E-2</v>
      </c>
      <c r="L504" s="83" t="s">
        <v>5489</v>
      </c>
      <c r="M504" s="128" t="s">
        <v>5922</v>
      </c>
    </row>
    <row r="505" spans="1:13" s="128" customFormat="1" x14ac:dyDescent="0.2">
      <c r="A505" s="83" t="s">
        <v>3191</v>
      </c>
      <c r="B505" s="83" t="s">
        <v>3306</v>
      </c>
      <c r="C505" s="83" t="s">
        <v>3314</v>
      </c>
      <c r="D505" s="83" t="s">
        <v>3308</v>
      </c>
      <c r="E505" s="102">
        <v>8230341</v>
      </c>
      <c r="F505" s="83" t="s">
        <v>6263</v>
      </c>
      <c r="G505" s="83" t="s">
        <v>68</v>
      </c>
      <c r="H505" s="42">
        <v>4441.1000000000004</v>
      </c>
      <c r="I505" s="42">
        <v>4242.76</v>
      </c>
      <c r="J505" s="42">
        <v>198.34000000000015</v>
      </c>
      <c r="K505" s="86">
        <v>4.4660106730314592E-2</v>
      </c>
      <c r="L505" s="83" t="s">
        <v>6475</v>
      </c>
      <c r="M505" s="128" t="s">
        <v>5922</v>
      </c>
    </row>
    <row r="506" spans="1:13" s="128" customFormat="1" x14ac:dyDescent="0.2">
      <c r="A506" s="83" t="s">
        <v>3191</v>
      </c>
      <c r="B506" s="83" t="s">
        <v>3306</v>
      </c>
      <c r="C506" s="83" t="s">
        <v>3314</v>
      </c>
      <c r="D506" s="83" t="s">
        <v>3308</v>
      </c>
      <c r="E506" s="102">
        <v>8483279</v>
      </c>
      <c r="F506" s="83" t="s">
        <v>6731</v>
      </c>
      <c r="G506" s="83" t="s">
        <v>68</v>
      </c>
      <c r="H506" s="42">
        <v>6035.8</v>
      </c>
      <c r="I506" s="42">
        <v>5092.6000000000004</v>
      </c>
      <c r="J506" s="42">
        <v>943.19999999999982</v>
      </c>
      <c r="K506" s="86">
        <v>0.15626760330030812</v>
      </c>
      <c r="L506" s="83" t="s">
        <v>7018</v>
      </c>
      <c r="M506" s="128" t="s">
        <v>5922</v>
      </c>
    </row>
    <row r="507" spans="1:13" s="128" customFormat="1" x14ac:dyDescent="0.2">
      <c r="A507" s="83" t="s">
        <v>3191</v>
      </c>
      <c r="B507" s="83" t="s">
        <v>3306</v>
      </c>
      <c r="C507" s="83" t="s">
        <v>3314</v>
      </c>
      <c r="D507" s="83" t="s">
        <v>3308</v>
      </c>
      <c r="E507" s="102">
        <v>8502936</v>
      </c>
      <c r="F507" s="83" t="s">
        <v>6732</v>
      </c>
      <c r="G507" s="83" t="s">
        <v>68</v>
      </c>
      <c r="H507" s="42">
        <v>6240</v>
      </c>
      <c r="I507" s="42">
        <v>5376</v>
      </c>
      <c r="J507" s="42">
        <v>864</v>
      </c>
      <c r="K507" s="86">
        <v>0.13846153846153847</v>
      </c>
      <c r="L507" s="83" t="s">
        <v>7019</v>
      </c>
      <c r="M507" s="128" t="s">
        <v>5922</v>
      </c>
    </row>
    <row r="508" spans="1:13" s="128" customFormat="1" x14ac:dyDescent="0.2">
      <c r="A508" s="83" t="s">
        <v>3191</v>
      </c>
      <c r="B508" s="83" t="s">
        <v>3306</v>
      </c>
      <c r="C508" s="83" t="s">
        <v>3345</v>
      </c>
      <c r="D508" s="83" t="s">
        <v>3308</v>
      </c>
      <c r="E508" s="102">
        <v>7887315</v>
      </c>
      <c r="F508" s="83" t="s">
        <v>5872</v>
      </c>
      <c r="G508" s="83" t="s">
        <v>68</v>
      </c>
      <c r="H508" s="42">
        <v>258.42</v>
      </c>
      <c r="I508" s="42">
        <v>245.5</v>
      </c>
      <c r="J508" s="42">
        <v>12.920000000000016</v>
      </c>
      <c r="K508" s="86">
        <v>4.9996130330469839E-2</v>
      </c>
      <c r="L508" s="83" t="s">
        <v>55</v>
      </c>
      <c r="M508" s="128" t="s">
        <v>5922</v>
      </c>
    </row>
    <row r="509" spans="1:13" s="128" customFormat="1" x14ac:dyDescent="0.2">
      <c r="A509" s="83" t="s">
        <v>3191</v>
      </c>
      <c r="B509" s="83" t="s">
        <v>3306</v>
      </c>
      <c r="C509" s="83" t="s">
        <v>3345</v>
      </c>
      <c r="D509" s="83" t="s">
        <v>3308</v>
      </c>
      <c r="E509" s="102">
        <v>8477931</v>
      </c>
      <c r="F509" s="83" t="s">
        <v>6264</v>
      </c>
      <c r="G509" s="83" t="s">
        <v>59</v>
      </c>
      <c r="H509" s="42">
        <v>40673</v>
      </c>
      <c r="I509" s="42">
        <v>34641.699999999997</v>
      </c>
      <c r="J509" s="42">
        <v>6031.3000000000029</v>
      </c>
      <c r="K509" s="86">
        <v>0.14828756177316654</v>
      </c>
      <c r="L509" s="83" t="s">
        <v>6476</v>
      </c>
      <c r="M509" s="128" t="s">
        <v>5922</v>
      </c>
    </row>
    <row r="510" spans="1:13" s="128" customFormat="1" x14ac:dyDescent="0.2">
      <c r="A510" s="83" t="s">
        <v>3191</v>
      </c>
      <c r="B510" s="83" t="s">
        <v>3306</v>
      </c>
      <c r="C510" s="83" t="s">
        <v>3345</v>
      </c>
      <c r="D510" s="83" t="s">
        <v>3308</v>
      </c>
      <c r="E510" s="102">
        <v>8483269</v>
      </c>
      <c r="F510" s="83" t="s">
        <v>6265</v>
      </c>
      <c r="G510" s="83" t="s">
        <v>68</v>
      </c>
      <c r="H510" s="42">
        <v>3075.3</v>
      </c>
      <c r="I510" s="42">
        <v>2900.88</v>
      </c>
      <c r="J510" s="42">
        <v>174.42000000000007</v>
      </c>
      <c r="K510" s="86">
        <v>5.6716417910447785E-2</v>
      </c>
      <c r="L510" s="83" t="s">
        <v>6477</v>
      </c>
      <c r="M510" s="128" t="s">
        <v>5922</v>
      </c>
    </row>
    <row r="511" spans="1:13" s="128" customFormat="1" x14ac:dyDescent="0.2">
      <c r="A511" s="83" t="s">
        <v>3191</v>
      </c>
      <c r="B511" s="83" t="s">
        <v>3306</v>
      </c>
      <c r="C511" s="83" t="s">
        <v>3345</v>
      </c>
      <c r="D511" s="83" t="s">
        <v>3308</v>
      </c>
      <c r="E511" s="102">
        <v>8509397</v>
      </c>
      <c r="F511" s="83" t="s">
        <v>6733</v>
      </c>
      <c r="G511" s="83" t="s">
        <v>68</v>
      </c>
      <c r="H511" s="42">
        <v>1716.8</v>
      </c>
      <c r="I511" s="42">
        <v>1604.6</v>
      </c>
      <c r="J511" s="42">
        <v>112.20000000000005</v>
      </c>
      <c r="K511" s="86">
        <v>6.5354147250699005E-2</v>
      </c>
      <c r="L511" s="83" t="s">
        <v>7020</v>
      </c>
      <c r="M511" s="128" t="s">
        <v>5922</v>
      </c>
    </row>
    <row r="512" spans="1:13" s="128" customFormat="1" x14ac:dyDescent="0.2">
      <c r="A512" s="83" t="s">
        <v>3191</v>
      </c>
      <c r="B512" s="83" t="s">
        <v>3306</v>
      </c>
      <c r="C512" s="83" t="s">
        <v>6641</v>
      </c>
      <c r="D512" s="83" t="s">
        <v>3308</v>
      </c>
      <c r="E512" s="102">
        <v>8518895</v>
      </c>
      <c r="F512" s="83" t="s">
        <v>6734</v>
      </c>
      <c r="G512" s="83" t="s">
        <v>68</v>
      </c>
      <c r="H512" s="42">
        <v>28791.77</v>
      </c>
      <c r="I512" s="42">
        <v>25321.75</v>
      </c>
      <c r="J512" s="42">
        <v>3470.0200000000004</v>
      </c>
      <c r="K512" s="86">
        <v>0.12052124617555643</v>
      </c>
      <c r="L512" s="83" t="s">
        <v>7021</v>
      </c>
      <c r="M512" s="128" t="s">
        <v>5922</v>
      </c>
    </row>
    <row r="513" spans="1:13" s="128" customFormat="1" x14ac:dyDescent="0.2">
      <c r="A513" s="83" t="s">
        <v>3191</v>
      </c>
      <c r="B513" s="83" t="s">
        <v>3368</v>
      </c>
      <c r="C513" s="83" t="s">
        <v>3384</v>
      </c>
      <c r="D513" s="83" t="s">
        <v>3370</v>
      </c>
      <c r="E513" s="102">
        <v>7850922</v>
      </c>
      <c r="F513" s="83" t="s">
        <v>5878</v>
      </c>
      <c r="G513" s="83" t="s">
        <v>68</v>
      </c>
      <c r="H513" s="42">
        <v>28737.05</v>
      </c>
      <c r="I513" s="42">
        <v>23327.040000000001</v>
      </c>
      <c r="J513" s="42">
        <v>5410.0099999999984</v>
      </c>
      <c r="K513" s="86">
        <v>0.18825905929801418</v>
      </c>
      <c r="L513" s="83" t="s">
        <v>5879</v>
      </c>
      <c r="M513" s="128" t="s">
        <v>5922</v>
      </c>
    </row>
    <row r="514" spans="1:13" s="128" customFormat="1" x14ac:dyDescent="0.2">
      <c r="A514" s="83" t="s">
        <v>3191</v>
      </c>
      <c r="B514" s="83" t="s">
        <v>3368</v>
      </c>
      <c r="C514" s="83" t="s">
        <v>3384</v>
      </c>
      <c r="D514" s="83" t="s">
        <v>3370</v>
      </c>
      <c r="E514" s="102">
        <v>8072278</v>
      </c>
      <c r="F514" s="83" t="s">
        <v>5011</v>
      </c>
      <c r="G514" s="83" t="s">
        <v>68</v>
      </c>
      <c r="H514" s="42">
        <v>83430</v>
      </c>
      <c r="I514" s="42">
        <v>83430</v>
      </c>
      <c r="J514" s="42">
        <v>0</v>
      </c>
      <c r="K514" s="86">
        <v>0</v>
      </c>
      <c r="L514" s="83" t="s">
        <v>5012</v>
      </c>
      <c r="M514" s="128" t="s">
        <v>5922</v>
      </c>
    </row>
    <row r="515" spans="1:13" s="128" customFormat="1" x14ac:dyDescent="0.2">
      <c r="A515" s="83" t="s">
        <v>4445</v>
      </c>
      <c r="B515" s="83" t="s">
        <v>4445</v>
      </c>
      <c r="C515" s="83" t="s">
        <v>4448</v>
      </c>
      <c r="D515" s="83" t="s">
        <v>4446</v>
      </c>
      <c r="E515" s="102">
        <v>8411764</v>
      </c>
      <c r="F515" s="83" t="s">
        <v>6735</v>
      </c>
      <c r="G515" s="83" t="s">
        <v>59</v>
      </c>
      <c r="H515" s="42">
        <v>0</v>
      </c>
      <c r="I515" s="42">
        <v>0</v>
      </c>
      <c r="J515" s="42">
        <v>0</v>
      </c>
      <c r="K515" s="86" t="e">
        <v>#DIV/0!</v>
      </c>
      <c r="L515" s="83" t="s">
        <v>7022</v>
      </c>
      <c r="M515" s="128" t="s">
        <v>5922</v>
      </c>
    </row>
    <row r="516" spans="1:13" s="128" customFormat="1" x14ac:dyDescent="0.2">
      <c r="A516" s="83" t="s">
        <v>4445</v>
      </c>
      <c r="B516" s="83" t="s">
        <v>4445</v>
      </c>
      <c r="C516" s="83" t="s">
        <v>4448</v>
      </c>
      <c r="D516" s="83" t="s">
        <v>4446</v>
      </c>
      <c r="E516" s="102">
        <v>8172565</v>
      </c>
      <c r="F516" s="83" t="s">
        <v>5013</v>
      </c>
      <c r="G516" s="83" t="s">
        <v>59</v>
      </c>
      <c r="H516" s="42">
        <v>0</v>
      </c>
      <c r="I516" s="42">
        <v>0</v>
      </c>
      <c r="J516" s="42">
        <v>0</v>
      </c>
      <c r="K516" s="86" t="e">
        <v>#DIV/0!</v>
      </c>
      <c r="L516" s="83" t="s">
        <v>5015</v>
      </c>
      <c r="M516" s="128" t="s">
        <v>5922</v>
      </c>
    </row>
    <row r="517" spans="1:13" s="128" customFormat="1" x14ac:dyDescent="0.2">
      <c r="A517" s="83" t="s">
        <v>4445</v>
      </c>
      <c r="B517" s="83" t="s">
        <v>4445</v>
      </c>
      <c r="C517" s="83" t="s">
        <v>4448</v>
      </c>
      <c r="D517" s="83" t="s">
        <v>4446</v>
      </c>
      <c r="E517" s="102">
        <v>8101014</v>
      </c>
      <c r="F517" s="83" t="s">
        <v>4449</v>
      </c>
      <c r="G517" s="83" t="s">
        <v>59</v>
      </c>
      <c r="H517" s="42">
        <v>0</v>
      </c>
      <c r="I517" s="42">
        <v>0</v>
      </c>
      <c r="J517" s="42">
        <v>0</v>
      </c>
      <c r="K517" s="86" t="e">
        <v>#DIV/0!</v>
      </c>
      <c r="L517" s="83" t="s">
        <v>4451</v>
      </c>
      <c r="M517" s="128" t="s">
        <v>5922</v>
      </c>
    </row>
    <row r="518" spans="1:13" s="128" customFormat="1" x14ac:dyDescent="0.2">
      <c r="A518" s="83" t="s">
        <v>4445</v>
      </c>
      <c r="B518" s="83" t="s">
        <v>4445</v>
      </c>
      <c r="C518" s="83" t="s">
        <v>4448</v>
      </c>
      <c r="D518" s="83" t="s">
        <v>4446</v>
      </c>
      <c r="E518" s="102">
        <v>8101014</v>
      </c>
      <c r="F518" s="83" t="s">
        <v>4449</v>
      </c>
      <c r="G518" s="83" t="s">
        <v>59</v>
      </c>
      <c r="H518" s="42">
        <v>0</v>
      </c>
      <c r="I518" s="42">
        <v>0</v>
      </c>
      <c r="J518" s="42">
        <v>0</v>
      </c>
      <c r="K518" s="86" t="e">
        <v>#DIV/0!</v>
      </c>
      <c r="L518" s="83" t="s">
        <v>4450</v>
      </c>
      <c r="M518" s="128" t="s">
        <v>5922</v>
      </c>
    </row>
    <row r="519" spans="1:13" s="128" customFormat="1" x14ac:dyDescent="0.2">
      <c r="A519" s="83" t="s">
        <v>4445</v>
      </c>
      <c r="B519" s="83" t="s">
        <v>4445</v>
      </c>
      <c r="C519" s="83" t="s">
        <v>4448</v>
      </c>
      <c r="D519" s="83" t="s">
        <v>4446</v>
      </c>
      <c r="E519" s="102">
        <v>8101020</v>
      </c>
      <c r="F519" s="83" t="s">
        <v>4449</v>
      </c>
      <c r="G519" s="83" t="s">
        <v>59</v>
      </c>
      <c r="H519" s="42">
        <v>0</v>
      </c>
      <c r="I519" s="42">
        <v>0</v>
      </c>
      <c r="J519" s="42">
        <v>0</v>
      </c>
      <c r="K519" s="86" t="e">
        <v>#DIV/0!</v>
      </c>
      <c r="L519" s="83" t="s">
        <v>4452</v>
      </c>
      <c r="M519" s="128" t="s">
        <v>5922</v>
      </c>
    </row>
    <row r="520" spans="1:13" s="128" customFormat="1" x14ac:dyDescent="0.2">
      <c r="A520" s="83" t="s">
        <v>4445</v>
      </c>
      <c r="B520" s="83" t="s">
        <v>4445</v>
      </c>
      <c r="C520" s="83" t="s">
        <v>4448</v>
      </c>
      <c r="D520" s="83" t="s">
        <v>4446</v>
      </c>
      <c r="E520" s="102">
        <v>8101028</v>
      </c>
      <c r="F520" s="83" t="s">
        <v>4449</v>
      </c>
      <c r="G520" s="83" t="s">
        <v>59</v>
      </c>
      <c r="H520" s="42">
        <v>0</v>
      </c>
      <c r="I520" s="42">
        <v>0</v>
      </c>
      <c r="J520" s="42">
        <v>0</v>
      </c>
      <c r="K520" s="86" t="e">
        <v>#DIV/0!</v>
      </c>
      <c r="L520" s="83" t="s">
        <v>5016</v>
      </c>
      <c r="M520" s="128" t="s">
        <v>5922</v>
      </c>
    </row>
    <row r="521" spans="1:13" s="128" customFormat="1" x14ac:dyDescent="0.2">
      <c r="A521" s="83" t="s">
        <v>4445</v>
      </c>
      <c r="B521" s="83" t="s">
        <v>4445</v>
      </c>
      <c r="C521" s="83" t="s">
        <v>4448</v>
      </c>
      <c r="D521" s="83" t="s">
        <v>4446</v>
      </c>
      <c r="E521" s="102">
        <v>8137994</v>
      </c>
      <c r="F521" s="83" t="s">
        <v>4449</v>
      </c>
      <c r="G521" s="83" t="s">
        <v>59</v>
      </c>
      <c r="H521" s="42">
        <v>0</v>
      </c>
      <c r="I521" s="42">
        <v>0</v>
      </c>
      <c r="J521" s="42">
        <v>0</v>
      </c>
      <c r="K521" s="86" t="e">
        <v>#DIV/0!</v>
      </c>
      <c r="L521" s="83" t="s">
        <v>55</v>
      </c>
      <c r="M521" s="128" t="s">
        <v>5922</v>
      </c>
    </row>
    <row r="522" spans="1:13" s="128" customFormat="1" x14ac:dyDescent="0.2">
      <c r="A522" s="83" t="s">
        <v>4445</v>
      </c>
      <c r="B522" s="83" t="s">
        <v>4445</v>
      </c>
      <c r="C522" s="83" t="s">
        <v>4448</v>
      </c>
      <c r="D522" s="83" t="s">
        <v>4446</v>
      </c>
      <c r="E522" s="102">
        <v>8156122</v>
      </c>
      <c r="F522" s="83" t="s">
        <v>4449</v>
      </c>
      <c r="G522" s="83" t="s">
        <v>59</v>
      </c>
      <c r="H522" s="42">
        <v>0</v>
      </c>
      <c r="I522" s="42">
        <v>0</v>
      </c>
      <c r="J522" s="42">
        <v>0</v>
      </c>
      <c r="K522" s="86" t="e">
        <v>#DIV/0!</v>
      </c>
      <c r="L522" s="83" t="s">
        <v>5017</v>
      </c>
      <c r="M522" s="128" t="s">
        <v>5922</v>
      </c>
    </row>
    <row r="523" spans="1:13" s="128" customFormat="1" x14ac:dyDescent="0.2">
      <c r="A523" s="83" t="s">
        <v>4445</v>
      </c>
      <c r="B523" s="83" t="s">
        <v>4445</v>
      </c>
      <c r="C523" s="83" t="s">
        <v>4448</v>
      </c>
      <c r="D523" s="83" t="s">
        <v>4446</v>
      </c>
      <c r="E523" s="102">
        <v>8158416</v>
      </c>
      <c r="F523" s="83" t="s">
        <v>4449</v>
      </c>
      <c r="G523" s="83" t="s">
        <v>59</v>
      </c>
      <c r="H523" s="42">
        <v>0</v>
      </c>
      <c r="I523" s="42">
        <v>0</v>
      </c>
      <c r="J523" s="42">
        <v>0</v>
      </c>
      <c r="K523" s="86" t="e">
        <v>#DIV/0!</v>
      </c>
      <c r="L523" s="83" t="s">
        <v>5018</v>
      </c>
      <c r="M523" s="128" t="s">
        <v>5922</v>
      </c>
    </row>
    <row r="524" spans="1:13" s="128" customFormat="1" x14ac:dyDescent="0.2">
      <c r="A524" s="83" t="s">
        <v>4445</v>
      </c>
      <c r="B524" s="83" t="s">
        <v>4445</v>
      </c>
      <c r="C524" s="83" t="s">
        <v>4448</v>
      </c>
      <c r="D524" s="83" t="s">
        <v>4446</v>
      </c>
      <c r="E524" s="102">
        <v>8196159</v>
      </c>
      <c r="F524" s="83" t="s">
        <v>4449</v>
      </c>
      <c r="G524" s="83" t="s">
        <v>59</v>
      </c>
      <c r="H524" s="42">
        <v>0</v>
      </c>
      <c r="I524" s="42">
        <v>0</v>
      </c>
      <c r="J524" s="42">
        <v>0</v>
      </c>
      <c r="K524" s="86" t="e">
        <v>#DIV/0!</v>
      </c>
      <c r="L524" s="83" t="s">
        <v>4453</v>
      </c>
      <c r="M524" s="128" t="s">
        <v>5922</v>
      </c>
    </row>
    <row r="525" spans="1:13" s="128" customFormat="1" x14ac:dyDescent="0.2">
      <c r="A525" s="83" t="s">
        <v>4445</v>
      </c>
      <c r="B525" s="83" t="s">
        <v>4445</v>
      </c>
      <c r="C525" s="83" t="s">
        <v>4448</v>
      </c>
      <c r="D525" s="83" t="s">
        <v>4446</v>
      </c>
      <c r="E525" s="102">
        <v>8087458</v>
      </c>
      <c r="F525" s="83" t="s">
        <v>6736</v>
      </c>
      <c r="G525" s="83" t="s">
        <v>59</v>
      </c>
      <c r="H525" s="42">
        <v>0</v>
      </c>
      <c r="I525" s="42">
        <v>0</v>
      </c>
      <c r="J525" s="42">
        <v>0</v>
      </c>
      <c r="K525" s="86" t="e">
        <v>#DIV/0!</v>
      </c>
      <c r="L525" s="83" t="s">
        <v>5014</v>
      </c>
      <c r="M525" s="128" t="s">
        <v>5922</v>
      </c>
    </row>
    <row r="526" spans="1:13" s="128" customFormat="1" x14ac:dyDescent="0.2">
      <c r="A526" s="83" t="s">
        <v>4445</v>
      </c>
      <c r="B526" s="83" t="s">
        <v>4445</v>
      </c>
      <c r="C526" s="83" t="s">
        <v>4448</v>
      </c>
      <c r="D526" s="83" t="s">
        <v>4446</v>
      </c>
      <c r="E526" s="102">
        <v>8227400</v>
      </c>
      <c r="F526" s="83" t="s">
        <v>6736</v>
      </c>
      <c r="G526" s="83" t="s">
        <v>59</v>
      </c>
      <c r="H526" s="42">
        <v>0</v>
      </c>
      <c r="I526" s="42">
        <v>0</v>
      </c>
      <c r="J526" s="42">
        <v>0</v>
      </c>
      <c r="K526" s="86" t="e">
        <v>#DIV/0!</v>
      </c>
      <c r="L526" s="83" t="s">
        <v>55</v>
      </c>
      <c r="M526" s="128" t="s">
        <v>5922</v>
      </c>
    </row>
    <row r="527" spans="1:13" s="128" customFormat="1" x14ac:dyDescent="0.2">
      <c r="A527" s="83" t="s">
        <v>4445</v>
      </c>
      <c r="B527" s="83" t="s">
        <v>4445</v>
      </c>
      <c r="C527" s="83" t="s">
        <v>4448</v>
      </c>
      <c r="D527" s="83" t="s">
        <v>4446</v>
      </c>
      <c r="E527" s="102">
        <v>8227721</v>
      </c>
      <c r="F527" s="83" t="s">
        <v>6736</v>
      </c>
      <c r="G527" s="83" t="s">
        <v>59</v>
      </c>
      <c r="H527" s="42">
        <v>0</v>
      </c>
      <c r="I527" s="42">
        <v>0</v>
      </c>
      <c r="J527" s="42">
        <v>0</v>
      </c>
      <c r="K527" s="86" t="e">
        <v>#DIV/0!</v>
      </c>
      <c r="L527" s="83" t="s">
        <v>55</v>
      </c>
      <c r="M527" s="128" t="s">
        <v>5922</v>
      </c>
    </row>
    <row r="528" spans="1:13" s="128" customFormat="1" x14ac:dyDescent="0.2">
      <c r="A528" s="83" t="s">
        <v>4445</v>
      </c>
      <c r="B528" s="83" t="s">
        <v>4445</v>
      </c>
      <c r="C528" s="83" t="s">
        <v>4448</v>
      </c>
      <c r="D528" s="83" t="s">
        <v>4446</v>
      </c>
      <c r="E528" s="102">
        <v>8228079</v>
      </c>
      <c r="F528" s="83" t="s">
        <v>6736</v>
      </c>
      <c r="G528" s="83" t="s">
        <v>59</v>
      </c>
      <c r="H528" s="42">
        <v>0</v>
      </c>
      <c r="I528" s="42">
        <v>0</v>
      </c>
      <c r="J528" s="42">
        <v>0</v>
      </c>
      <c r="K528" s="86" t="e">
        <v>#DIV/0!</v>
      </c>
      <c r="L528" s="83" t="s">
        <v>55</v>
      </c>
      <c r="M528" s="128" t="s">
        <v>5922</v>
      </c>
    </row>
    <row r="529" spans="1:13" s="128" customFormat="1" x14ac:dyDescent="0.2">
      <c r="A529" s="83" t="s">
        <v>3397</v>
      </c>
      <c r="B529" s="83" t="s">
        <v>3398</v>
      </c>
      <c r="C529" s="83" t="s">
        <v>1165</v>
      </c>
      <c r="D529" s="83" t="s">
        <v>3399</v>
      </c>
      <c r="E529" s="102">
        <v>8169489</v>
      </c>
      <c r="F529" s="83" t="s">
        <v>4454</v>
      </c>
      <c r="G529" s="83" t="s">
        <v>68</v>
      </c>
      <c r="H529" s="42">
        <v>11003.3</v>
      </c>
      <c r="I529" s="42">
        <v>10003</v>
      </c>
      <c r="J529" s="42">
        <v>1000.2999999999993</v>
      </c>
      <c r="K529" s="86">
        <v>9.0909090909090842E-2</v>
      </c>
      <c r="L529" s="83" t="s">
        <v>4455</v>
      </c>
      <c r="M529" s="128" t="s">
        <v>5922</v>
      </c>
    </row>
    <row r="530" spans="1:13" s="128" customFormat="1" x14ac:dyDescent="0.2">
      <c r="A530" s="83" t="s">
        <v>3397</v>
      </c>
      <c r="B530" s="83" t="s">
        <v>3398</v>
      </c>
      <c r="C530" s="83" t="s">
        <v>1165</v>
      </c>
      <c r="D530" s="83" t="s">
        <v>3399</v>
      </c>
      <c r="E530" s="102">
        <v>8170087</v>
      </c>
      <c r="F530" s="83" t="s">
        <v>4456</v>
      </c>
      <c r="G530" s="83" t="s">
        <v>68</v>
      </c>
      <c r="H530" s="42">
        <v>17639.599999999999</v>
      </c>
      <c r="I530" s="42">
        <v>16036</v>
      </c>
      <c r="J530" s="42">
        <v>1603.5999999999985</v>
      </c>
      <c r="K530" s="86">
        <v>9.0909090909090828E-2</v>
      </c>
      <c r="L530" s="83" t="s">
        <v>4457</v>
      </c>
      <c r="M530" s="128" t="s">
        <v>5922</v>
      </c>
    </row>
    <row r="531" spans="1:13" s="128" customFormat="1" x14ac:dyDescent="0.2">
      <c r="A531" s="83" t="s">
        <v>3397</v>
      </c>
      <c r="B531" s="83" t="s">
        <v>3398</v>
      </c>
      <c r="C531" s="83" t="s">
        <v>1165</v>
      </c>
      <c r="D531" s="83" t="s">
        <v>3399</v>
      </c>
      <c r="E531" s="102">
        <v>8504970</v>
      </c>
      <c r="F531" s="83" t="s">
        <v>6737</v>
      </c>
      <c r="G531" s="83" t="s">
        <v>59</v>
      </c>
      <c r="H531" s="42">
        <v>1327.26</v>
      </c>
      <c r="I531" s="42">
        <v>1223.28</v>
      </c>
      <c r="J531" s="42">
        <v>103.98000000000002</v>
      </c>
      <c r="K531" s="86">
        <v>7.8341847113602467E-2</v>
      </c>
      <c r="L531" s="83" t="s">
        <v>7023</v>
      </c>
      <c r="M531" s="128" t="s">
        <v>5922</v>
      </c>
    </row>
    <row r="532" spans="1:13" s="128" customFormat="1" x14ac:dyDescent="0.2">
      <c r="A532" s="83" t="s">
        <v>3397</v>
      </c>
      <c r="B532" s="83" t="s">
        <v>3398</v>
      </c>
      <c r="C532" s="83" t="s">
        <v>1165</v>
      </c>
      <c r="D532" s="83" t="s">
        <v>3399</v>
      </c>
      <c r="E532" s="102">
        <v>8504970</v>
      </c>
      <c r="F532" s="83" t="s">
        <v>6737</v>
      </c>
      <c r="G532" s="83" t="s">
        <v>59</v>
      </c>
      <c r="H532" s="42">
        <v>5041.12</v>
      </c>
      <c r="I532" s="42">
        <v>4646.16</v>
      </c>
      <c r="J532" s="42">
        <v>394.96000000000004</v>
      </c>
      <c r="K532" s="86">
        <v>7.834766877201893E-2</v>
      </c>
      <c r="L532" s="83" t="s">
        <v>7024</v>
      </c>
      <c r="M532" s="128" t="s">
        <v>5922</v>
      </c>
    </row>
    <row r="533" spans="1:13" s="128" customFormat="1" x14ac:dyDescent="0.2">
      <c r="A533" s="83" t="s">
        <v>3397</v>
      </c>
      <c r="B533" s="83" t="s">
        <v>3398</v>
      </c>
      <c r="C533" s="83" t="s">
        <v>1165</v>
      </c>
      <c r="D533" s="83" t="s">
        <v>3399</v>
      </c>
      <c r="E533" s="102">
        <v>8507980</v>
      </c>
      <c r="F533" s="83" t="s">
        <v>6737</v>
      </c>
      <c r="G533" s="83" t="s">
        <v>59</v>
      </c>
      <c r="H533" s="42">
        <v>164768.57999999999</v>
      </c>
      <c r="I533" s="42">
        <v>149860.92000000001</v>
      </c>
      <c r="J533" s="42">
        <v>14907.659999999974</v>
      </c>
      <c r="K533" s="86">
        <v>9.0476351741333061E-2</v>
      </c>
      <c r="L533" s="83" t="s">
        <v>7025</v>
      </c>
      <c r="M533" s="128" t="s">
        <v>5922</v>
      </c>
    </row>
    <row r="534" spans="1:13" s="128" customFormat="1" x14ac:dyDescent="0.2">
      <c r="A534" s="83" t="s">
        <v>3397</v>
      </c>
      <c r="B534" s="83" t="s">
        <v>3398</v>
      </c>
      <c r="C534" s="83" t="s">
        <v>1165</v>
      </c>
      <c r="D534" s="83" t="s">
        <v>3399</v>
      </c>
      <c r="E534" s="102">
        <v>8394496</v>
      </c>
      <c r="F534" s="83" t="s">
        <v>6738</v>
      </c>
      <c r="G534" s="83" t="s">
        <v>59</v>
      </c>
      <c r="H534" s="42">
        <v>130711.7</v>
      </c>
      <c r="I534" s="42">
        <v>115352.8</v>
      </c>
      <c r="J534" s="42">
        <v>15358.899999999994</v>
      </c>
      <c r="K534" s="86">
        <v>0.11750210577936018</v>
      </c>
      <c r="L534" s="83" t="s">
        <v>7026</v>
      </c>
      <c r="M534" s="128" t="s">
        <v>5922</v>
      </c>
    </row>
    <row r="535" spans="1:13" s="128" customFormat="1" x14ac:dyDescent="0.2">
      <c r="A535" s="83" t="s">
        <v>3397</v>
      </c>
      <c r="B535" s="83" t="s">
        <v>3398</v>
      </c>
      <c r="C535" s="83" t="s">
        <v>1165</v>
      </c>
      <c r="D535" s="83" t="s">
        <v>3399</v>
      </c>
      <c r="E535" s="102">
        <v>8394496</v>
      </c>
      <c r="F535" s="83" t="s">
        <v>6738</v>
      </c>
      <c r="G535" s="83" t="s">
        <v>59</v>
      </c>
      <c r="H535" s="42">
        <v>1296</v>
      </c>
      <c r="I535" s="42">
        <v>1231.2</v>
      </c>
      <c r="J535" s="42">
        <v>64.799999999999955</v>
      </c>
      <c r="K535" s="86">
        <v>4.9999999999999968E-2</v>
      </c>
      <c r="L535" s="83" t="s">
        <v>55</v>
      </c>
      <c r="M535" s="128" t="s">
        <v>5922</v>
      </c>
    </row>
    <row r="536" spans="1:13" s="128" customFormat="1" x14ac:dyDescent="0.2">
      <c r="A536" s="83" t="s">
        <v>3397</v>
      </c>
      <c r="B536" s="83" t="s">
        <v>3398</v>
      </c>
      <c r="C536" s="83" t="s">
        <v>1165</v>
      </c>
      <c r="D536" s="83" t="s">
        <v>3399</v>
      </c>
      <c r="E536" s="102">
        <v>8394496</v>
      </c>
      <c r="F536" s="83" t="s">
        <v>6738</v>
      </c>
      <c r="G536" s="83" t="s">
        <v>59</v>
      </c>
      <c r="H536" s="42">
        <v>58093.52</v>
      </c>
      <c r="I536" s="42">
        <v>53443.08</v>
      </c>
      <c r="J536" s="42">
        <v>4650.4399999999951</v>
      </c>
      <c r="K536" s="86">
        <v>8.0050924784726335E-2</v>
      </c>
      <c r="L536" s="83" t="s">
        <v>7027</v>
      </c>
      <c r="M536" s="128" t="s">
        <v>5922</v>
      </c>
    </row>
    <row r="537" spans="1:13" s="128" customFormat="1" x14ac:dyDescent="0.2">
      <c r="A537" s="83" t="s">
        <v>3397</v>
      </c>
      <c r="B537" s="83" t="s">
        <v>3398</v>
      </c>
      <c r="C537" s="83" t="s">
        <v>1165</v>
      </c>
      <c r="D537" s="83" t="s">
        <v>3399</v>
      </c>
      <c r="E537" s="102">
        <v>8394496</v>
      </c>
      <c r="F537" s="83" t="s">
        <v>6738</v>
      </c>
      <c r="G537" s="83" t="s">
        <v>59</v>
      </c>
      <c r="H537" s="42">
        <v>13800.15</v>
      </c>
      <c r="I537" s="42">
        <v>12510</v>
      </c>
      <c r="J537" s="42">
        <v>1290.1499999999996</v>
      </c>
      <c r="K537" s="86">
        <v>9.3488114259627594E-2</v>
      </c>
      <c r="L537" s="83" t="s">
        <v>7028</v>
      </c>
      <c r="M537" s="128" t="s">
        <v>5922</v>
      </c>
    </row>
    <row r="538" spans="1:13" s="128" customFormat="1" x14ac:dyDescent="0.2">
      <c r="A538" s="83" t="s">
        <v>3397</v>
      </c>
      <c r="B538" s="83" t="s">
        <v>3398</v>
      </c>
      <c r="C538" s="83" t="s">
        <v>1165</v>
      </c>
      <c r="D538" s="83" t="s">
        <v>3399</v>
      </c>
      <c r="E538" s="102">
        <v>8453054</v>
      </c>
      <c r="F538" s="83" t="s">
        <v>6739</v>
      </c>
      <c r="G538" s="83" t="s">
        <v>59</v>
      </c>
      <c r="H538" s="42">
        <v>2696.78</v>
      </c>
      <c r="I538" s="42">
        <v>2496.96</v>
      </c>
      <c r="J538" s="42">
        <v>199.82000000000016</v>
      </c>
      <c r="K538" s="86">
        <v>7.4095773477999741E-2</v>
      </c>
      <c r="L538" s="83" t="s">
        <v>7029</v>
      </c>
      <c r="M538" s="128" t="s">
        <v>5922</v>
      </c>
    </row>
    <row r="539" spans="1:13" s="128" customFormat="1" x14ac:dyDescent="0.2">
      <c r="A539" s="83" t="s">
        <v>3397</v>
      </c>
      <c r="B539" s="83" t="s">
        <v>3398</v>
      </c>
      <c r="C539" s="83" t="s">
        <v>1165</v>
      </c>
      <c r="D539" s="83" t="s">
        <v>3399</v>
      </c>
      <c r="E539" s="102">
        <v>8453054</v>
      </c>
      <c r="F539" s="83" t="s">
        <v>6739</v>
      </c>
      <c r="G539" s="83" t="s">
        <v>59</v>
      </c>
      <c r="H539" s="42">
        <v>1372.8</v>
      </c>
      <c r="I539" s="42">
        <v>1248</v>
      </c>
      <c r="J539" s="42">
        <v>124.79999999999995</v>
      </c>
      <c r="K539" s="86">
        <v>9.0909090909090884E-2</v>
      </c>
      <c r="L539" s="83" t="s">
        <v>7030</v>
      </c>
      <c r="M539" s="128" t="s">
        <v>5922</v>
      </c>
    </row>
    <row r="540" spans="1:13" s="128" customFormat="1" x14ac:dyDescent="0.2">
      <c r="A540" s="83" t="s">
        <v>3397</v>
      </c>
      <c r="B540" s="83" t="s">
        <v>3398</v>
      </c>
      <c r="C540" s="83" t="s">
        <v>1165</v>
      </c>
      <c r="D540" s="83" t="s">
        <v>3399</v>
      </c>
      <c r="E540" s="102">
        <v>8453054</v>
      </c>
      <c r="F540" s="83" t="s">
        <v>6739</v>
      </c>
      <c r="G540" s="83" t="s">
        <v>59</v>
      </c>
      <c r="H540" s="42">
        <v>288</v>
      </c>
      <c r="I540" s="42">
        <v>273.60000000000002</v>
      </c>
      <c r="J540" s="42">
        <v>14.399999999999977</v>
      </c>
      <c r="K540" s="86">
        <v>4.999999999999992E-2</v>
      </c>
      <c r="L540" s="83" t="s">
        <v>55</v>
      </c>
      <c r="M540" s="128" t="s">
        <v>5922</v>
      </c>
    </row>
    <row r="541" spans="1:13" s="128" customFormat="1" x14ac:dyDescent="0.2">
      <c r="A541" s="83" t="s">
        <v>3397</v>
      </c>
      <c r="B541" s="83" t="s">
        <v>3398</v>
      </c>
      <c r="C541" s="83" t="s">
        <v>1165</v>
      </c>
      <c r="D541" s="83" t="s">
        <v>3399</v>
      </c>
      <c r="E541" s="102">
        <v>8453054</v>
      </c>
      <c r="F541" s="83" t="s">
        <v>6739</v>
      </c>
      <c r="G541" s="83" t="s">
        <v>59</v>
      </c>
      <c r="H541" s="42">
        <v>18550.72</v>
      </c>
      <c r="I541" s="42">
        <v>18187</v>
      </c>
      <c r="J541" s="42">
        <v>363.72000000000116</v>
      </c>
      <c r="K541" s="86">
        <v>1.9606786151696601E-2</v>
      </c>
      <c r="L541" s="83" t="s">
        <v>7031</v>
      </c>
      <c r="M541" s="128" t="s">
        <v>5922</v>
      </c>
    </row>
    <row r="542" spans="1:13" s="128" customFormat="1" x14ac:dyDescent="0.2">
      <c r="A542" s="83" t="s">
        <v>3397</v>
      </c>
      <c r="B542" s="83" t="s">
        <v>3398</v>
      </c>
      <c r="C542" s="83" t="s">
        <v>2690</v>
      </c>
      <c r="D542" s="83" t="s">
        <v>3399</v>
      </c>
      <c r="E542" s="102">
        <v>8443194</v>
      </c>
      <c r="F542" s="83" t="s">
        <v>6740</v>
      </c>
      <c r="G542" s="83" t="s">
        <v>59</v>
      </c>
      <c r="H542" s="42">
        <v>2800</v>
      </c>
      <c r="I542" s="42">
        <v>2302.4</v>
      </c>
      <c r="J542" s="42">
        <v>497.59999999999991</v>
      </c>
      <c r="K542" s="86">
        <v>0.17771428571428569</v>
      </c>
      <c r="L542" s="83" t="s">
        <v>7032</v>
      </c>
      <c r="M542" s="128" t="s">
        <v>5922</v>
      </c>
    </row>
    <row r="543" spans="1:13" s="128" customFormat="1" x14ac:dyDescent="0.2">
      <c r="A543" s="83" t="s">
        <v>3412</v>
      </c>
      <c r="B543" s="83" t="s">
        <v>3413</v>
      </c>
      <c r="C543" s="83" t="s">
        <v>3415</v>
      </c>
      <c r="D543" s="83" t="s">
        <v>3416</v>
      </c>
      <c r="E543" s="102">
        <v>8470875</v>
      </c>
      <c r="F543" s="83" t="s">
        <v>6271</v>
      </c>
      <c r="G543" s="83" t="s">
        <v>68</v>
      </c>
      <c r="H543" s="42">
        <v>5768</v>
      </c>
      <c r="I543" s="42">
        <v>5150</v>
      </c>
      <c r="J543" s="42">
        <v>618</v>
      </c>
      <c r="K543" s="86">
        <v>0.10714285714285714</v>
      </c>
      <c r="L543" s="83" t="s">
        <v>7033</v>
      </c>
      <c r="M543" s="128" t="s">
        <v>5922</v>
      </c>
    </row>
    <row r="544" spans="1:13" s="128" customFormat="1" x14ac:dyDescent="0.2">
      <c r="A544" s="83" t="s">
        <v>3412</v>
      </c>
      <c r="B544" s="83" t="s">
        <v>3413</v>
      </c>
      <c r="C544" s="83" t="s">
        <v>3414</v>
      </c>
      <c r="D544" s="83" t="s">
        <v>3416</v>
      </c>
      <c r="E544" s="102">
        <v>8456828</v>
      </c>
      <c r="F544" s="83" t="s">
        <v>6272</v>
      </c>
      <c r="G544" s="83" t="s">
        <v>68</v>
      </c>
      <c r="H544" s="42">
        <v>28.2</v>
      </c>
      <c r="I544" s="42">
        <v>29.19</v>
      </c>
      <c r="J544" s="42">
        <v>-0.99000000000000199</v>
      </c>
      <c r="K544" s="86">
        <v>-3.5106382978723476E-2</v>
      </c>
      <c r="L544" s="83" t="s">
        <v>6487</v>
      </c>
      <c r="M544" s="128" t="s">
        <v>5922</v>
      </c>
    </row>
    <row r="545" spans="1:13" s="128" customFormat="1" x14ac:dyDescent="0.2">
      <c r="A545" s="83" t="s">
        <v>3412</v>
      </c>
      <c r="B545" s="83" t="s">
        <v>3413</v>
      </c>
      <c r="C545" s="83" t="s">
        <v>3414</v>
      </c>
      <c r="D545" s="83" t="s">
        <v>3416</v>
      </c>
      <c r="E545" s="102">
        <v>8456828</v>
      </c>
      <c r="F545" s="83" t="s">
        <v>6272</v>
      </c>
      <c r="G545" s="83" t="s">
        <v>68</v>
      </c>
      <c r="H545" s="42">
        <v>173.96</v>
      </c>
      <c r="I545" s="42">
        <v>196.34</v>
      </c>
      <c r="J545" s="42">
        <v>-22.379999999999995</v>
      </c>
      <c r="K545" s="86">
        <v>-0.12865026442860425</v>
      </c>
      <c r="L545" s="83" t="s">
        <v>6487</v>
      </c>
      <c r="M545" s="128" t="s">
        <v>5922</v>
      </c>
    </row>
    <row r="546" spans="1:13" s="128" customFormat="1" x14ac:dyDescent="0.2">
      <c r="A546" s="83" t="s">
        <v>3412</v>
      </c>
      <c r="B546" s="83" t="s">
        <v>3413</v>
      </c>
      <c r="C546" s="83" t="s">
        <v>3414</v>
      </c>
      <c r="D546" s="83" t="s">
        <v>3416</v>
      </c>
      <c r="E546" s="102">
        <v>8399304</v>
      </c>
      <c r="F546" s="83" t="s">
        <v>6273</v>
      </c>
      <c r="G546" s="83" t="s">
        <v>68</v>
      </c>
      <c r="H546" s="42">
        <v>2084.58</v>
      </c>
      <c r="I546" s="42">
        <v>2173.8000000000002</v>
      </c>
      <c r="J546" s="42">
        <v>-89.220000000000255</v>
      </c>
      <c r="K546" s="86">
        <v>-4.2799988486889567E-2</v>
      </c>
      <c r="L546" s="83" t="s">
        <v>6490</v>
      </c>
      <c r="M546" s="128" t="s">
        <v>5922</v>
      </c>
    </row>
    <row r="547" spans="1:13" s="128" customFormat="1" x14ac:dyDescent="0.2">
      <c r="A547" s="83" t="s">
        <v>3412</v>
      </c>
      <c r="B547" s="83" t="s">
        <v>3413</v>
      </c>
      <c r="C547" s="83" t="s">
        <v>3414</v>
      </c>
      <c r="D547" s="83" t="s">
        <v>3416</v>
      </c>
      <c r="E547" s="102">
        <v>8396962</v>
      </c>
      <c r="F547" s="83" t="s">
        <v>6741</v>
      </c>
      <c r="G547" s="83" t="s">
        <v>68</v>
      </c>
      <c r="H547" s="42">
        <v>298.27999999999997</v>
      </c>
      <c r="I547" s="42">
        <v>324.83</v>
      </c>
      <c r="J547" s="42">
        <v>-26.550000000000011</v>
      </c>
      <c r="K547" s="86">
        <v>-8.9010325868311702E-2</v>
      </c>
      <c r="L547" s="83" t="s">
        <v>7034</v>
      </c>
      <c r="M547" s="128" t="s">
        <v>5922</v>
      </c>
    </row>
    <row r="548" spans="1:13" s="128" customFormat="1" x14ac:dyDescent="0.2">
      <c r="A548" s="83" t="s">
        <v>3412</v>
      </c>
      <c r="B548" s="83" t="s">
        <v>3413</v>
      </c>
      <c r="C548" s="83" t="s">
        <v>916</v>
      </c>
      <c r="D548" s="83" t="s">
        <v>3416</v>
      </c>
      <c r="E548" s="102">
        <v>8161480</v>
      </c>
      <c r="F548" s="83" t="s">
        <v>5535</v>
      </c>
      <c r="G548" s="83" t="s">
        <v>68</v>
      </c>
      <c r="H548" s="42">
        <v>3392.37</v>
      </c>
      <c r="I548" s="42">
        <v>3049.33</v>
      </c>
      <c r="J548" s="42">
        <v>343.03999999999996</v>
      </c>
      <c r="K548" s="86">
        <v>0.10112104516901163</v>
      </c>
      <c r="L548" s="83" t="s">
        <v>5536</v>
      </c>
      <c r="M548" s="128" t="s">
        <v>5922</v>
      </c>
    </row>
    <row r="549" spans="1:13" s="128" customFormat="1" x14ac:dyDescent="0.2">
      <c r="A549" s="83" t="s">
        <v>3412</v>
      </c>
      <c r="B549" s="83" t="s">
        <v>3413</v>
      </c>
      <c r="C549" s="83" t="s">
        <v>978</v>
      </c>
      <c r="D549" s="83" t="s">
        <v>3416</v>
      </c>
      <c r="E549" s="102">
        <v>8476245</v>
      </c>
      <c r="F549" s="83" t="s">
        <v>6279</v>
      </c>
      <c r="G549" s="83" t="s">
        <v>68</v>
      </c>
      <c r="H549" s="42">
        <v>8954.08</v>
      </c>
      <c r="I549" s="42">
        <v>8290.7999999999993</v>
      </c>
      <c r="J549" s="42">
        <v>663.28000000000065</v>
      </c>
      <c r="K549" s="86">
        <v>7.4075728606400729E-2</v>
      </c>
      <c r="L549" s="83" t="s">
        <v>7035</v>
      </c>
      <c r="M549" s="128" t="s">
        <v>5922</v>
      </c>
    </row>
    <row r="550" spans="1:13" s="128" customFormat="1" x14ac:dyDescent="0.2">
      <c r="A550" s="83" t="s">
        <v>3412</v>
      </c>
      <c r="B550" s="83" t="s">
        <v>3413</v>
      </c>
      <c r="C550" s="83" t="s">
        <v>1836</v>
      </c>
      <c r="D550" s="83" t="s">
        <v>3416</v>
      </c>
      <c r="E550" s="102">
        <v>8476247</v>
      </c>
      <c r="F550" s="83" t="s">
        <v>6742</v>
      </c>
      <c r="G550" s="83" t="s">
        <v>68</v>
      </c>
      <c r="H550" s="42">
        <v>60.24</v>
      </c>
      <c r="I550" s="42">
        <v>55.78</v>
      </c>
      <c r="J550" s="42">
        <v>4.4600000000000009</v>
      </c>
      <c r="K550" s="86">
        <v>7.4037184594953537E-2</v>
      </c>
      <c r="L550" s="83" t="s">
        <v>7036</v>
      </c>
      <c r="M550" s="128" t="s">
        <v>5922</v>
      </c>
    </row>
    <row r="551" spans="1:13" s="128" customFormat="1" x14ac:dyDescent="0.2">
      <c r="A551" s="83" t="s">
        <v>3412</v>
      </c>
      <c r="B551" s="83" t="s">
        <v>3413</v>
      </c>
      <c r="C551" s="83" t="s">
        <v>1836</v>
      </c>
      <c r="D551" s="83" t="s">
        <v>3416</v>
      </c>
      <c r="E551" s="102">
        <v>8514331</v>
      </c>
      <c r="F551" s="83" t="s">
        <v>6743</v>
      </c>
      <c r="G551" s="83" t="s">
        <v>68</v>
      </c>
      <c r="H551" s="42">
        <v>0</v>
      </c>
      <c r="I551" s="42">
        <v>7521.2</v>
      </c>
      <c r="J551" s="42">
        <v>-7521.2</v>
      </c>
      <c r="K551" s="86" t="e">
        <v>#DIV/0!</v>
      </c>
      <c r="L551" s="83" t="s">
        <v>7037</v>
      </c>
      <c r="M551" s="128" t="s">
        <v>5922</v>
      </c>
    </row>
    <row r="552" spans="1:13" s="128" customFormat="1" x14ac:dyDescent="0.2">
      <c r="A552" s="83" t="s">
        <v>3412</v>
      </c>
      <c r="B552" s="83" t="s">
        <v>3413</v>
      </c>
      <c r="C552" s="83" t="s">
        <v>1836</v>
      </c>
      <c r="D552" s="83" t="s">
        <v>3416</v>
      </c>
      <c r="E552" s="102">
        <v>8514331</v>
      </c>
      <c r="F552" s="83" t="s">
        <v>6743</v>
      </c>
      <c r="G552" s="83" t="s">
        <v>68</v>
      </c>
      <c r="H552" s="42">
        <v>194637.4</v>
      </c>
      <c r="I552" s="42">
        <v>145242.32</v>
      </c>
      <c r="J552" s="42">
        <v>49395.079999999987</v>
      </c>
      <c r="K552" s="86">
        <v>0.2537800032265124</v>
      </c>
      <c r="L552" s="83" t="s">
        <v>7037</v>
      </c>
      <c r="M552" s="128" t="s">
        <v>5922</v>
      </c>
    </row>
    <row r="553" spans="1:13" s="128" customFormat="1" x14ac:dyDescent="0.2">
      <c r="A553" s="83" t="s">
        <v>3412</v>
      </c>
      <c r="B553" s="83" t="s">
        <v>3413</v>
      </c>
      <c r="C553" s="83" t="s">
        <v>1836</v>
      </c>
      <c r="D553" s="83" t="s">
        <v>3416</v>
      </c>
      <c r="E553" s="102">
        <v>8501838</v>
      </c>
      <c r="F553" s="83" t="s">
        <v>6744</v>
      </c>
      <c r="G553" s="83" t="s">
        <v>68</v>
      </c>
      <c r="H553" s="42">
        <v>9347.2000000000007</v>
      </c>
      <c r="I553" s="42">
        <v>8299.2000000000007</v>
      </c>
      <c r="J553" s="42">
        <v>1048</v>
      </c>
      <c r="K553" s="86">
        <v>0.11211913728175281</v>
      </c>
      <c r="L553" s="83" t="s">
        <v>7038</v>
      </c>
      <c r="M553" s="128" t="s">
        <v>5922</v>
      </c>
    </row>
    <row r="554" spans="1:13" s="128" customFormat="1" x14ac:dyDescent="0.2">
      <c r="A554" s="83" t="s">
        <v>3412</v>
      </c>
      <c r="B554" s="83" t="s">
        <v>3413</v>
      </c>
      <c r="C554" s="83" t="s">
        <v>1836</v>
      </c>
      <c r="D554" s="83" t="s">
        <v>3416</v>
      </c>
      <c r="E554" s="102">
        <v>8501838</v>
      </c>
      <c r="F554" s="83" t="s">
        <v>6744</v>
      </c>
      <c r="G554" s="83" t="s">
        <v>68</v>
      </c>
      <c r="H554" s="42">
        <v>2251.1999999999998</v>
      </c>
      <c r="I554" s="42">
        <v>2010</v>
      </c>
      <c r="J554" s="42">
        <v>241.19999999999982</v>
      </c>
      <c r="K554" s="86">
        <v>0.10714285714285707</v>
      </c>
      <c r="L554" s="83" t="s">
        <v>7038</v>
      </c>
      <c r="M554" s="128" t="s">
        <v>5922</v>
      </c>
    </row>
    <row r="555" spans="1:13" s="128" customFormat="1" x14ac:dyDescent="0.2">
      <c r="A555" s="83" t="s">
        <v>3412</v>
      </c>
      <c r="B555" s="83" t="s">
        <v>3413</v>
      </c>
      <c r="C555" s="83" t="s">
        <v>1836</v>
      </c>
      <c r="D555" s="83" t="s">
        <v>3416</v>
      </c>
      <c r="E555" s="102">
        <v>8510539</v>
      </c>
      <c r="F555" s="83" t="s">
        <v>6745</v>
      </c>
      <c r="G555" s="83" t="s">
        <v>68</v>
      </c>
      <c r="H555" s="42">
        <v>66146</v>
      </c>
      <c r="I555" s="42">
        <v>49280</v>
      </c>
      <c r="J555" s="42">
        <v>16866</v>
      </c>
      <c r="K555" s="86">
        <v>0.25498140477126358</v>
      </c>
      <c r="L555" s="83" t="s">
        <v>7039</v>
      </c>
      <c r="M555" s="128" t="s">
        <v>5922</v>
      </c>
    </row>
    <row r="556" spans="1:13" s="128" customFormat="1" x14ac:dyDescent="0.2">
      <c r="A556" s="83" t="s">
        <v>3412</v>
      </c>
      <c r="B556" s="83" t="s">
        <v>3413</v>
      </c>
      <c r="C556" s="83" t="s">
        <v>3415</v>
      </c>
      <c r="D556" s="83" t="s">
        <v>3416</v>
      </c>
      <c r="E556" s="102">
        <v>8498534</v>
      </c>
      <c r="F556" s="83" t="s">
        <v>6746</v>
      </c>
      <c r="G556" s="83" t="s">
        <v>68</v>
      </c>
      <c r="H556" s="42">
        <v>43946</v>
      </c>
      <c r="I556" s="42">
        <v>39237.5</v>
      </c>
      <c r="J556" s="42">
        <v>4708.5</v>
      </c>
      <c r="K556" s="86">
        <v>0.10714285714285714</v>
      </c>
      <c r="L556" s="83" t="s">
        <v>7040</v>
      </c>
      <c r="M556" s="128" t="s">
        <v>5922</v>
      </c>
    </row>
    <row r="557" spans="1:13" s="128" customFormat="1" x14ac:dyDescent="0.2">
      <c r="A557" s="83" t="s">
        <v>3412</v>
      </c>
      <c r="B557" s="83" t="s">
        <v>3413</v>
      </c>
      <c r="C557" s="83" t="s">
        <v>3415</v>
      </c>
      <c r="D557" s="83" t="s">
        <v>3416</v>
      </c>
      <c r="E557" s="102">
        <v>8492147</v>
      </c>
      <c r="F557" s="83" t="s">
        <v>6747</v>
      </c>
      <c r="G557" s="83" t="s">
        <v>68</v>
      </c>
      <c r="H557" s="42">
        <v>3019.22</v>
      </c>
      <c r="I557" s="42">
        <v>2795.57</v>
      </c>
      <c r="J557" s="42">
        <v>223.64999999999964</v>
      </c>
      <c r="K557" s="86">
        <v>7.4075423453739589E-2</v>
      </c>
      <c r="L557" s="83" t="s">
        <v>7041</v>
      </c>
      <c r="M557" s="128" t="s">
        <v>5922</v>
      </c>
    </row>
    <row r="558" spans="1:13" s="128" customFormat="1" x14ac:dyDescent="0.2">
      <c r="A558" s="83" t="s">
        <v>3412</v>
      </c>
      <c r="B558" s="83" t="s">
        <v>3413</v>
      </c>
      <c r="C558" s="83" t="s">
        <v>3414</v>
      </c>
      <c r="D558" s="83" t="s">
        <v>3416</v>
      </c>
      <c r="E558" s="102">
        <v>8389415</v>
      </c>
      <c r="F558" s="83" t="s">
        <v>3567</v>
      </c>
      <c r="G558" s="83" t="s">
        <v>59</v>
      </c>
      <c r="H558" s="42">
        <v>3367.98</v>
      </c>
      <c r="I558" s="42">
        <v>3369.6</v>
      </c>
      <c r="J558" s="42">
        <v>-1.6199999999998909</v>
      </c>
      <c r="K558" s="86">
        <v>-4.810004810004486E-4</v>
      </c>
      <c r="L558" s="83" t="s">
        <v>7042</v>
      </c>
      <c r="M558" s="128" t="s">
        <v>5922</v>
      </c>
    </row>
    <row r="559" spans="1:13" s="128" customFormat="1" x14ac:dyDescent="0.2">
      <c r="A559" s="83" t="s">
        <v>3412</v>
      </c>
      <c r="B559" s="83" t="s">
        <v>3413</v>
      </c>
      <c r="C559" s="83" t="s">
        <v>3414</v>
      </c>
      <c r="D559" s="83" t="s">
        <v>3416</v>
      </c>
      <c r="E559" s="102">
        <v>8511173</v>
      </c>
      <c r="F559" s="83" t="s">
        <v>6285</v>
      </c>
      <c r="G559" s="83" t="s">
        <v>68</v>
      </c>
      <c r="H559" s="42">
        <v>47.94</v>
      </c>
      <c r="I559" s="42">
        <v>42.84</v>
      </c>
      <c r="J559" s="42">
        <v>5.0999999999999943</v>
      </c>
      <c r="K559" s="86">
        <v>0.10638297872340415</v>
      </c>
      <c r="L559" s="83" t="s">
        <v>6509</v>
      </c>
      <c r="M559" s="128" t="s">
        <v>5922</v>
      </c>
    </row>
    <row r="560" spans="1:13" s="128" customFormat="1" x14ac:dyDescent="0.2">
      <c r="A560" s="83" t="s">
        <v>3412</v>
      </c>
      <c r="B560" s="83" t="s">
        <v>3413</v>
      </c>
      <c r="C560" s="83" t="s">
        <v>3414</v>
      </c>
      <c r="D560" s="83" t="s">
        <v>3416</v>
      </c>
      <c r="E560" s="102">
        <v>8511173</v>
      </c>
      <c r="F560" s="83" t="s">
        <v>6285</v>
      </c>
      <c r="G560" s="83" t="s">
        <v>68</v>
      </c>
      <c r="H560" s="42">
        <v>168</v>
      </c>
      <c r="I560" s="42">
        <v>150</v>
      </c>
      <c r="J560" s="42">
        <v>18</v>
      </c>
      <c r="K560" s="86">
        <v>0.10714285714285714</v>
      </c>
      <c r="L560" s="83" t="s">
        <v>7043</v>
      </c>
      <c r="M560" s="128" t="s">
        <v>5922</v>
      </c>
    </row>
    <row r="561" spans="1:13" s="128" customFormat="1" x14ac:dyDescent="0.2">
      <c r="A561" s="83" t="s">
        <v>3412</v>
      </c>
      <c r="B561" s="83" t="s">
        <v>3413</v>
      </c>
      <c r="C561" s="83" t="s">
        <v>3414</v>
      </c>
      <c r="D561" s="83" t="s">
        <v>3416</v>
      </c>
      <c r="E561" s="102">
        <v>8511173</v>
      </c>
      <c r="F561" s="83" t="s">
        <v>6285</v>
      </c>
      <c r="G561" s="83" t="s">
        <v>68</v>
      </c>
      <c r="H561" s="42">
        <v>925.12</v>
      </c>
      <c r="I561" s="42">
        <v>826</v>
      </c>
      <c r="J561" s="42">
        <v>99.12</v>
      </c>
      <c r="K561" s="86">
        <v>0.10714285714285715</v>
      </c>
      <c r="L561" s="83" t="s">
        <v>7044</v>
      </c>
      <c r="M561" s="128" t="s">
        <v>5922</v>
      </c>
    </row>
    <row r="562" spans="1:13" s="128" customFormat="1" x14ac:dyDescent="0.2">
      <c r="A562" s="83" t="s">
        <v>3412</v>
      </c>
      <c r="B562" s="83" t="s">
        <v>3413</v>
      </c>
      <c r="C562" s="83" t="s">
        <v>3414</v>
      </c>
      <c r="D562" s="83" t="s">
        <v>3416</v>
      </c>
      <c r="E562" s="102">
        <v>8511173</v>
      </c>
      <c r="F562" s="83" t="s">
        <v>6285</v>
      </c>
      <c r="G562" s="83" t="s">
        <v>68</v>
      </c>
      <c r="H562" s="42">
        <v>1182.72</v>
      </c>
      <c r="I562" s="42">
        <v>1056</v>
      </c>
      <c r="J562" s="42">
        <v>126.72000000000003</v>
      </c>
      <c r="K562" s="86">
        <v>0.10714285714285716</v>
      </c>
      <c r="L562" s="83" t="s">
        <v>7044</v>
      </c>
      <c r="M562" s="128" t="s">
        <v>5922</v>
      </c>
    </row>
    <row r="563" spans="1:13" s="128" customFormat="1" x14ac:dyDescent="0.2">
      <c r="A563" s="83" t="s">
        <v>3412</v>
      </c>
      <c r="B563" s="83" t="s">
        <v>3413</v>
      </c>
      <c r="C563" s="83" t="s">
        <v>3414</v>
      </c>
      <c r="D563" s="83" t="s">
        <v>3416</v>
      </c>
      <c r="E563" s="102">
        <v>8511173</v>
      </c>
      <c r="F563" s="83" t="s">
        <v>6285</v>
      </c>
      <c r="G563" s="83" t="s">
        <v>68</v>
      </c>
      <c r="H563" s="42">
        <v>1971.2</v>
      </c>
      <c r="I563" s="42">
        <v>1760</v>
      </c>
      <c r="J563" s="42">
        <v>211.20000000000005</v>
      </c>
      <c r="K563" s="86">
        <v>0.10714285714285716</v>
      </c>
      <c r="L563" s="83" t="s">
        <v>7044</v>
      </c>
      <c r="M563" s="128" t="s">
        <v>5922</v>
      </c>
    </row>
    <row r="564" spans="1:13" s="128" customFormat="1" x14ac:dyDescent="0.2">
      <c r="A564" s="83" t="s">
        <v>3412</v>
      </c>
      <c r="B564" s="83" t="s">
        <v>3413</v>
      </c>
      <c r="C564" s="83" t="s">
        <v>3414</v>
      </c>
      <c r="D564" s="83" t="s">
        <v>3416</v>
      </c>
      <c r="E564" s="102">
        <v>8511173</v>
      </c>
      <c r="F564" s="83" t="s">
        <v>6285</v>
      </c>
      <c r="G564" s="83" t="s">
        <v>68</v>
      </c>
      <c r="H564" s="42">
        <v>627.20000000000005</v>
      </c>
      <c r="I564" s="42">
        <v>560</v>
      </c>
      <c r="J564" s="42">
        <v>67.200000000000045</v>
      </c>
      <c r="K564" s="86">
        <v>0.10714285714285721</v>
      </c>
      <c r="L564" s="83" t="s">
        <v>7044</v>
      </c>
      <c r="M564" s="128" t="s">
        <v>5922</v>
      </c>
    </row>
    <row r="565" spans="1:13" s="128" customFormat="1" x14ac:dyDescent="0.2">
      <c r="A565" s="83" t="s">
        <v>3412</v>
      </c>
      <c r="B565" s="83" t="s">
        <v>3413</v>
      </c>
      <c r="C565" s="83" t="s">
        <v>3414</v>
      </c>
      <c r="D565" s="83" t="s">
        <v>3416</v>
      </c>
      <c r="E565" s="102">
        <v>8511173</v>
      </c>
      <c r="F565" s="83" t="s">
        <v>6285</v>
      </c>
      <c r="G565" s="83" t="s">
        <v>68</v>
      </c>
      <c r="H565" s="42">
        <v>291.2</v>
      </c>
      <c r="I565" s="42">
        <v>260</v>
      </c>
      <c r="J565" s="42">
        <v>31.199999999999989</v>
      </c>
      <c r="K565" s="86">
        <v>0.10714285714285711</v>
      </c>
      <c r="L565" s="83" t="s">
        <v>7045</v>
      </c>
      <c r="M565" s="128" t="s">
        <v>5922</v>
      </c>
    </row>
    <row r="566" spans="1:13" s="128" customFormat="1" x14ac:dyDescent="0.2">
      <c r="A566" s="83" t="s">
        <v>3412</v>
      </c>
      <c r="B566" s="83" t="s">
        <v>3413</v>
      </c>
      <c r="C566" s="83" t="s">
        <v>3414</v>
      </c>
      <c r="D566" s="83" t="s">
        <v>3416</v>
      </c>
      <c r="E566" s="102">
        <v>8511173</v>
      </c>
      <c r="F566" s="83" t="s">
        <v>6285</v>
      </c>
      <c r="G566" s="83" t="s">
        <v>68</v>
      </c>
      <c r="H566" s="42">
        <v>2154</v>
      </c>
      <c r="I566" s="42">
        <v>1923.21</v>
      </c>
      <c r="J566" s="42">
        <v>230.78999999999996</v>
      </c>
      <c r="K566" s="86">
        <v>0.10714484679665737</v>
      </c>
      <c r="L566" s="83" t="s">
        <v>6508</v>
      </c>
      <c r="M566" s="128" t="s">
        <v>5922</v>
      </c>
    </row>
    <row r="567" spans="1:13" s="128" customFormat="1" x14ac:dyDescent="0.2">
      <c r="A567" s="83" t="s">
        <v>3412</v>
      </c>
      <c r="B567" s="83" t="s">
        <v>3413</v>
      </c>
      <c r="C567" s="83" t="s">
        <v>3414</v>
      </c>
      <c r="D567" s="83" t="s">
        <v>3416</v>
      </c>
      <c r="E567" s="102">
        <v>8511173</v>
      </c>
      <c r="F567" s="83" t="s">
        <v>6285</v>
      </c>
      <c r="G567" s="83" t="s">
        <v>68</v>
      </c>
      <c r="H567" s="42">
        <v>146.80000000000001</v>
      </c>
      <c r="I567" s="42">
        <v>131.19999999999999</v>
      </c>
      <c r="J567" s="42">
        <v>15.600000000000023</v>
      </c>
      <c r="K567" s="86">
        <v>0.10626702997275218</v>
      </c>
      <c r="L567" s="83" t="s">
        <v>6509</v>
      </c>
      <c r="M567" s="128" t="s">
        <v>5922</v>
      </c>
    </row>
    <row r="568" spans="1:13" s="128" customFormat="1" x14ac:dyDescent="0.2">
      <c r="A568" s="83" t="s">
        <v>3412</v>
      </c>
      <c r="B568" s="83" t="s">
        <v>3413</v>
      </c>
      <c r="C568" s="83" t="s">
        <v>3414</v>
      </c>
      <c r="D568" s="83" t="s">
        <v>3416</v>
      </c>
      <c r="E568" s="102">
        <v>8511173</v>
      </c>
      <c r="F568" s="83" t="s">
        <v>6285</v>
      </c>
      <c r="G568" s="83" t="s">
        <v>68</v>
      </c>
      <c r="H568" s="42">
        <v>29.48</v>
      </c>
      <c r="I568" s="42">
        <v>26.32</v>
      </c>
      <c r="J568" s="42">
        <v>3.16</v>
      </c>
      <c r="K568" s="86">
        <v>0.10719131614654002</v>
      </c>
      <c r="L568" s="83" t="s">
        <v>7046</v>
      </c>
      <c r="M568" s="128" t="s">
        <v>5922</v>
      </c>
    </row>
    <row r="569" spans="1:13" s="128" customFormat="1" x14ac:dyDescent="0.2">
      <c r="A569" s="83" t="s">
        <v>3412</v>
      </c>
      <c r="B569" s="83" t="s">
        <v>3413</v>
      </c>
      <c r="C569" s="83" t="s">
        <v>3414</v>
      </c>
      <c r="D569" s="83" t="s">
        <v>3416</v>
      </c>
      <c r="E569" s="102">
        <v>8511173</v>
      </c>
      <c r="F569" s="83" t="s">
        <v>6285</v>
      </c>
      <c r="G569" s="83" t="s">
        <v>68</v>
      </c>
      <c r="H569" s="42">
        <v>714</v>
      </c>
      <c r="I569" s="42">
        <v>637.6</v>
      </c>
      <c r="J569" s="42">
        <v>76.399999999999977</v>
      </c>
      <c r="K569" s="86">
        <v>0.10700280112044815</v>
      </c>
      <c r="L569" s="83" t="s">
        <v>7047</v>
      </c>
      <c r="M569" s="128" t="s">
        <v>5922</v>
      </c>
    </row>
    <row r="570" spans="1:13" s="128" customFormat="1" x14ac:dyDescent="0.2">
      <c r="A570" s="83" t="s">
        <v>3412</v>
      </c>
      <c r="B570" s="83" t="s">
        <v>3413</v>
      </c>
      <c r="C570" s="83" t="s">
        <v>3414</v>
      </c>
      <c r="D570" s="83" t="s">
        <v>3416</v>
      </c>
      <c r="E570" s="102">
        <v>8511173</v>
      </c>
      <c r="F570" s="83" t="s">
        <v>6285</v>
      </c>
      <c r="G570" s="83" t="s">
        <v>68</v>
      </c>
      <c r="H570" s="42">
        <v>16.8</v>
      </c>
      <c r="I570" s="42">
        <v>15</v>
      </c>
      <c r="J570" s="42">
        <v>1.8000000000000007</v>
      </c>
      <c r="K570" s="86">
        <v>0.10714285714285718</v>
      </c>
      <c r="L570" s="83" t="s">
        <v>7048</v>
      </c>
      <c r="M570" s="128" t="s">
        <v>5922</v>
      </c>
    </row>
    <row r="571" spans="1:13" s="128" customFormat="1" x14ac:dyDescent="0.2">
      <c r="A571" s="83" t="s">
        <v>3412</v>
      </c>
      <c r="B571" s="83" t="s">
        <v>3413</v>
      </c>
      <c r="C571" s="83" t="s">
        <v>3414</v>
      </c>
      <c r="D571" s="83" t="s">
        <v>3416</v>
      </c>
      <c r="E571" s="102">
        <v>8511173</v>
      </c>
      <c r="F571" s="83" t="s">
        <v>6285</v>
      </c>
      <c r="G571" s="83" t="s">
        <v>68</v>
      </c>
      <c r="H571" s="42">
        <v>1721.91</v>
      </c>
      <c r="I571" s="42">
        <v>1539.09</v>
      </c>
      <c r="J571" s="42">
        <v>182.82000000000016</v>
      </c>
      <c r="K571" s="86">
        <v>0.10617279648762139</v>
      </c>
      <c r="L571" s="83" t="s">
        <v>7046</v>
      </c>
      <c r="M571" s="128" t="s">
        <v>5922</v>
      </c>
    </row>
    <row r="572" spans="1:13" s="128" customFormat="1" x14ac:dyDescent="0.2">
      <c r="A572" s="83" t="s">
        <v>3412</v>
      </c>
      <c r="B572" s="83" t="s">
        <v>3413</v>
      </c>
      <c r="C572" s="83" t="s">
        <v>3414</v>
      </c>
      <c r="D572" s="83" t="s">
        <v>3416</v>
      </c>
      <c r="E572" s="102">
        <v>8511173</v>
      </c>
      <c r="F572" s="83" t="s">
        <v>6285</v>
      </c>
      <c r="G572" s="83" t="s">
        <v>68</v>
      </c>
      <c r="H572" s="42">
        <v>20.72</v>
      </c>
      <c r="I572" s="42">
        <v>18.5</v>
      </c>
      <c r="J572" s="42">
        <v>2.2199999999999989</v>
      </c>
      <c r="K572" s="86">
        <v>0.1071428571428571</v>
      </c>
      <c r="L572" s="83" t="s">
        <v>7048</v>
      </c>
      <c r="M572" s="128" t="s">
        <v>5922</v>
      </c>
    </row>
    <row r="573" spans="1:13" s="128" customFormat="1" x14ac:dyDescent="0.2">
      <c r="A573" s="83" t="s">
        <v>3412</v>
      </c>
      <c r="B573" s="83" t="s">
        <v>3413</v>
      </c>
      <c r="C573" s="83" t="s">
        <v>3414</v>
      </c>
      <c r="D573" s="83" t="s">
        <v>3416</v>
      </c>
      <c r="E573" s="102">
        <v>8511173</v>
      </c>
      <c r="F573" s="83" t="s">
        <v>6285</v>
      </c>
      <c r="G573" s="83" t="s">
        <v>68</v>
      </c>
      <c r="H573" s="42">
        <v>1048.32</v>
      </c>
      <c r="I573" s="42">
        <v>936</v>
      </c>
      <c r="J573" s="42">
        <v>112.31999999999994</v>
      </c>
      <c r="K573" s="86">
        <v>0.1071428571428571</v>
      </c>
      <c r="L573" s="83" t="s">
        <v>7044</v>
      </c>
      <c r="M573" s="128" t="s">
        <v>5922</v>
      </c>
    </row>
    <row r="574" spans="1:13" s="128" customFormat="1" x14ac:dyDescent="0.2">
      <c r="A574" s="83" t="s">
        <v>3412</v>
      </c>
      <c r="B574" s="83" t="s">
        <v>3413</v>
      </c>
      <c r="C574" s="83" t="s">
        <v>3414</v>
      </c>
      <c r="D574" s="83" t="s">
        <v>3416</v>
      </c>
      <c r="E574" s="102">
        <v>8511173</v>
      </c>
      <c r="F574" s="83" t="s">
        <v>6285</v>
      </c>
      <c r="G574" s="83" t="s">
        <v>68</v>
      </c>
      <c r="H574" s="42">
        <v>1478.4</v>
      </c>
      <c r="I574" s="42">
        <v>1320</v>
      </c>
      <c r="J574" s="42">
        <v>158.40000000000009</v>
      </c>
      <c r="K574" s="86">
        <v>0.10714285714285719</v>
      </c>
      <c r="L574" s="83" t="s">
        <v>7044</v>
      </c>
      <c r="M574" s="128" t="s">
        <v>5922</v>
      </c>
    </row>
    <row r="575" spans="1:13" s="128" customFormat="1" x14ac:dyDescent="0.2">
      <c r="A575" s="83" t="s">
        <v>3412</v>
      </c>
      <c r="B575" s="83" t="s">
        <v>3413</v>
      </c>
      <c r="C575" s="83" t="s">
        <v>3414</v>
      </c>
      <c r="D575" s="83" t="s">
        <v>3416</v>
      </c>
      <c r="E575" s="102">
        <v>8511173</v>
      </c>
      <c r="F575" s="83" t="s">
        <v>6285</v>
      </c>
      <c r="G575" s="83" t="s">
        <v>68</v>
      </c>
      <c r="H575" s="42">
        <v>449.48</v>
      </c>
      <c r="I575" s="42">
        <v>421.79</v>
      </c>
      <c r="J575" s="42">
        <v>27.689999999999998</v>
      </c>
      <c r="K575" s="86">
        <v>6.160452077956749E-2</v>
      </c>
      <c r="L575" s="83" t="s">
        <v>7049</v>
      </c>
      <c r="M575" s="128" t="s">
        <v>5922</v>
      </c>
    </row>
    <row r="576" spans="1:13" s="128" customFormat="1" x14ac:dyDescent="0.2">
      <c r="A576" s="83" t="s">
        <v>3412</v>
      </c>
      <c r="B576" s="83" t="s">
        <v>3413</v>
      </c>
      <c r="C576" s="83" t="s">
        <v>3414</v>
      </c>
      <c r="D576" s="83" t="s">
        <v>3416</v>
      </c>
      <c r="E576" s="102">
        <v>8511173</v>
      </c>
      <c r="F576" s="83" t="s">
        <v>6285</v>
      </c>
      <c r="G576" s="83" t="s">
        <v>68</v>
      </c>
      <c r="H576" s="42">
        <v>2732.8</v>
      </c>
      <c r="I576" s="42">
        <v>2440</v>
      </c>
      <c r="J576" s="42">
        <v>292.80000000000018</v>
      </c>
      <c r="K576" s="86">
        <v>0.10714285714285721</v>
      </c>
      <c r="L576" s="83" t="s">
        <v>7044</v>
      </c>
      <c r="M576" s="128" t="s">
        <v>5922</v>
      </c>
    </row>
    <row r="577" spans="1:13" s="128" customFormat="1" x14ac:dyDescent="0.2">
      <c r="A577" s="83" t="s">
        <v>3412</v>
      </c>
      <c r="B577" s="83" t="s">
        <v>3482</v>
      </c>
      <c r="C577" s="83" t="s">
        <v>3555</v>
      </c>
      <c r="D577" s="83" t="s">
        <v>3483</v>
      </c>
      <c r="E577" s="102">
        <v>7637940</v>
      </c>
      <c r="F577" s="83" t="s">
        <v>5599</v>
      </c>
      <c r="G577" s="83" t="s">
        <v>68</v>
      </c>
      <c r="H577" s="42">
        <v>1067.28</v>
      </c>
      <c r="I577" s="42">
        <v>997.44</v>
      </c>
      <c r="J577" s="42">
        <v>69.839999999999918</v>
      </c>
      <c r="K577" s="86">
        <v>6.5437373510231545E-2</v>
      </c>
      <c r="L577" s="83" t="s">
        <v>5600</v>
      </c>
      <c r="M577" s="128" t="s">
        <v>5922</v>
      </c>
    </row>
    <row r="578" spans="1:13" s="128" customFormat="1" x14ac:dyDescent="0.2">
      <c r="A578" s="83" t="s">
        <v>4529</v>
      </c>
      <c r="B578" s="83" t="s">
        <v>4530</v>
      </c>
      <c r="C578" s="83" t="s">
        <v>3414</v>
      </c>
      <c r="D578" s="83" t="s">
        <v>3483</v>
      </c>
      <c r="E578" s="102">
        <v>7493870</v>
      </c>
      <c r="F578" s="83" t="s">
        <v>5604</v>
      </c>
      <c r="G578" s="83" t="s">
        <v>68</v>
      </c>
      <c r="H578" s="42">
        <v>458.19</v>
      </c>
      <c r="I578" s="42">
        <v>432.24</v>
      </c>
      <c r="J578" s="42">
        <v>25.949999999999989</v>
      </c>
      <c r="K578" s="86">
        <v>5.6635893406665333E-2</v>
      </c>
      <c r="L578" s="83" t="s">
        <v>5605</v>
      </c>
      <c r="M578" s="128" t="s">
        <v>5922</v>
      </c>
    </row>
    <row r="579" spans="1:13" s="128" customFormat="1" x14ac:dyDescent="0.2">
      <c r="A579" s="83" t="s">
        <v>4529</v>
      </c>
      <c r="B579" s="83" t="s">
        <v>4530</v>
      </c>
      <c r="C579" s="83" t="s">
        <v>3414</v>
      </c>
      <c r="D579" s="83" t="s">
        <v>3483</v>
      </c>
      <c r="E579" s="102">
        <v>7495502</v>
      </c>
      <c r="F579" s="83" t="s">
        <v>5607</v>
      </c>
      <c r="G579" s="83" t="s">
        <v>68</v>
      </c>
      <c r="H579" s="42">
        <v>358.79</v>
      </c>
      <c r="I579" s="42">
        <v>338.48</v>
      </c>
      <c r="J579" s="42">
        <v>20.310000000000002</v>
      </c>
      <c r="K579" s="86">
        <v>5.6606928844170686E-2</v>
      </c>
      <c r="L579" s="83" t="s">
        <v>5608</v>
      </c>
      <c r="M579" s="128" t="s">
        <v>5922</v>
      </c>
    </row>
    <row r="580" spans="1:13" s="128" customFormat="1" x14ac:dyDescent="0.2">
      <c r="A580" s="83" t="s">
        <v>4529</v>
      </c>
      <c r="B580" s="83" t="s">
        <v>4530</v>
      </c>
      <c r="C580" s="83" t="s">
        <v>3414</v>
      </c>
      <c r="D580" s="83" t="s">
        <v>3483</v>
      </c>
      <c r="E580" s="102">
        <v>7495495</v>
      </c>
      <c r="F580" s="83" t="s">
        <v>5609</v>
      </c>
      <c r="G580" s="83" t="s">
        <v>68</v>
      </c>
      <c r="H580" s="42">
        <v>358.79</v>
      </c>
      <c r="I580" s="42">
        <v>338.48</v>
      </c>
      <c r="J580" s="42">
        <v>20.310000000000002</v>
      </c>
      <c r="K580" s="86">
        <v>5.6606928844170686E-2</v>
      </c>
      <c r="L580" s="83" t="s">
        <v>5610</v>
      </c>
      <c r="M580" s="128" t="s">
        <v>5922</v>
      </c>
    </row>
    <row r="581" spans="1:13" s="128" customFormat="1" x14ac:dyDescent="0.2">
      <c r="A581" s="83" t="s">
        <v>4529</v>
      </c>
      <c r="B581" s="83" t="s">
        <v>4530</v>
      </c>
      <c r="C581" s="83" t="s">
        <v>3414</v>
      </c>
      <c r="D581" s="83" t="s">
        <v>3483</v>
      </c>
      <c r="E581" s="102">
        <v>7786191</v>
      </c>
      <c r="F581" s="83" t="s">
        <v>5611</v>
      </c>
      <c r="G581" s="83" t="s">
        <v>68</v>
      </c>
      <c r="H581" s="42">
        <v>358.79</v>
      </c>
      <c r="I581" s="42">
        <v>338.48</v>
      </c>
      <c r="J581" s="42">
        <v>20.310000000000002</v>
      </c>
      <c r="K581" s="86">
        <v>5.6606928844170686E-2</v>
      </c>
      <c r="L581" s="83" t="s">
        <v>5612</v>
      </c>
      <c r="M581" s="128" t="s">
        <v>5922</v>
      </c>
    </row>
    <row r="582" spans="1:13" s="128" customFormat="1" x14ac:dyDescent="0.2">
      <c r="A582" s="83" t="s">
        <v>4529</v>
      </c>
      <c r="B582" s="83" t="s">
        <v>4530</v>
      </c>
      <c r="C582" s="83" t="s">
        <v>3414</v>
      </c>
      <c r="D582" s="83" t="s">
        <v>3483</v>
      </c>
      <c r="E582" s="102">
        <v>7495667</v>
      </c>
      <c r="F582" s="83" t="s">
        <v>5121</v>
      </c>
      <c r="G582" s="83" t="s">
        <v>68</v>
      </c>
      <c r="H582" s="42">
        <v>358.79</v>
      </c>
      <c r="I582" s="42">
        <v>338.48</v>
      </c>
      <c r="J582" s="42">
        <v>20.310000000000002</v>
      </c>
      <c r="K582" s="86">
        <v>5.6606928844170686E-2</v>
      </c>
      <c r="L582" s="83" t="s">
        <v>5122</v>
      </c>
      <c r="M582" s="128" t="s">
        <v>5922</v>
      </c>
    </row>
    <row r="583" spans="1:13" s="128" customFormat="1" x14ac:dyDescent="0.2">
      <c r="A583" s="83" t="s">
        <v>4529</v>
      </c>
      <c r="B583" s="83" t="s">
        <v>4530</v>
      </c>
      <c r="C583" s="83" t="s">
        <v>3414</v>
      </c>
      <c r="D583" s="83" t="s">
        <v>3483</v>
      </c>
      <c r="E583" s="102">
        <v>7786202</v>
      </c>
      <c r="F583" s="83" t="s">
        <v>5613</v>
      </c>
      <c r="G583" s="83" t="s">
        <v>68</v>
      </c>
      <c r="H583" s="42">
        <v>1243.82</v>
      </c>
      <c r="I583" s="42">
        <v>1173.4100000000001</v>
      </c>
      <c r="J583" s="42">
        <v>70.409999999999854</v>
      </c>
      <c r="K583" s="86">
        <v>5.6607869305847998E-2</v>
      </c>
      <c r="L583" s="83" t="s">
        <v>5614</v>
      </c>
      <c r="M583" s="128" t="s">
        <v>5922</v>
      </c>
    </row>
    <row r="584" spans="1:13" s="128" customFormat="1" x14ac:dyDescent="0.2">
      <c r="A584" s="83" t="s">
        <v>4529</v>
      </c>
      <c r="B584" s="83" t="s">
        <v>4530</v>
      </c>
      <c r="C584" s="83" t="s">
        <v>3414</v>
      </c>
      <c r="D584" s="83" t="s">
        <v>3483</v>
      </c>
      <c r="E584" s="102">
        <v>7786150</v>
      </c>
      <c r="F584" s="83" t="s">
        <v>5615</v>
      </c>
      <c r="G584" s="83" t="s">
        <v>68</v>
      </c>
      <c r="H584" s="42">
        <v>1243.82</v>
      </c>
      <c r="I584" s="42">
        <v>1173.4100000000001</v>
      </c>
      <c r="J584" s="42">
        <v>70.409999999999854</v>
      </c>
      <c r="K584" s="86">
        <v>5.6607869305847998E-2</v>
      </c>
      <c r="L584" s="83" t="s">
        <v>5616</v>
      </c>
      <c r="M584" s="128" t="s">
        <v>5922</v>
      </c>
    </row>
    <row r="585" spans="1:13" s="128" customFormat="1" x14ac:dyDescent="0.2">
      <c r="A585" s="83" t="s">
        <v>3571</v>
      </c>
      <c r="B585" s="83" t="s">
        <v>3572</v>
      </c>
      <c r="C585" s="83" t="s">
        <v>3583</v>
      </c>
      <c r="D585" s="83" t="s">
        <v>3574</v>
      </c>
      <c r="E585" s="102">
        <v>8519353</v>
      </c>
      <c r="F585" s="83" t="s">
        <v>6748</v>
      </c>
      <c r="G585" s="83" t="s">
        <v>68</v>
      </c>
      <c r="H585" s="42">
        <v>501</v>
      </c>
      <c r="I585" s="42">
        <v>346</v>
      </c>
      <c r="J585" s="42">
        <v>155</v>
      </c>
      <c r="K585" s="86">
        <v>0.30938123752495011</v>
      </c>
      <c r="L585" s="83" t="s">
        <v>7050</v>
      </c>
      <c r="M585" s="128" t="s">
        <v>5922</v>
      </c>
    </row>
    <row r="586" spans="1:13" s="128" customFormat="1" x14ac:dyDescent="0.2">
      <c r="A586" s="83" t="s">
        <v>3571</v>
      </c>
      <c r="B586" s="83" t="s">
        <v>3572</v>
      </c>
      <c r="C586" s="83" t="s">
        <v>4567</v>
      </c>
      <c r="D586" s="83" t="s">
        <v>3574</v>
      </c>
      <c r="E586" s="102">
        <v>8486452</v>
      </c>
      <c r="F586" s="83" t="s">
        <v>6286</v>
      </c>
      <c r="G586" s="83" t="s">
        <v>68</v>
      </c>
      <c r="H586" s="42">
        <v>61034.58</v>
      </c>
      <c r="I586" s="42">
        <v>51184.17</v>
      </c>
      <c r="J586" s="42">
        <v>9850.4100000000035</v>
      </c>
      <c r="K586" s="86">
        <v>0.16139064117423277</v>
      </c>
      <c r="L586" s="83" t="s">
        <v>6510</v>
      </c>
      <c r="M586" s="128" t="s">
        <v>5922</v>
      </c>
    </row>
    <row r="587" spans="1:13" s="128" customFormat="1" x14ac:dyDescent="0.2">
      <c r="A587" s="83" t="s">
        <v>3571</v>
      </c>
      <c r="B587" s="83" t="s">
        <v>3572</v>
      </c>
      <c r="C587" s="83" t="s">
        <v>4567</v>
      </c>
      <c r="D587" s="83" t="s">
        <v>3574</v>
      </c>
      <c r="E587" s="102">
        <v>8486452</v>
      </c>
      <c r="F587" s="83" t="s">
        <v>6286</v>
      </c>
      <c r="G587" s="83" t="s">
        <v>68</v>
      </c>
      <c r="H587" s="42">
        <v>28141.040000000001</v>
      </c>
      <c r="I587" s="42">
        <v>28568.48</v>
      </c>
      <c r="J587" s="42">
        <v>-427.43999999999869</v>
      </c>
      <c r="K587" s="86">
        <v>-1.5189204094802419E-2</v>
      </c>
      <c r="L587" s="83" t="s">
        <v>6510</v>
      </c>
      <c r="M587" s="128" t="s">
        <v>5922</v>
      </c>
    </row>
    <row r="588" spans="1:13" s="128" customFormat="1" x14ac:dyDescent="0.2">
      <c r="A588" s="83" t="s">
        <v>3571</v>
      </c>
      <c r="B588" s="83" t="s">
        <v>3572</v>
      </c>
      <c r="C588" s="83" t="s">
        <v>6642</v>
      </c>
      <c r="D588" s="83" t="s">
        <v>3574</v>
      </c>
      <c r="E588" s="102">
        <v>8518530</v>
      </c>
      <c r="F588" s="83" t="s">
        <v>6749</v>
      </c>
      <c r="G588" s="83" t="s">
        <v>68</v>
      </c>
      <c r="H588" s="42">
        <v>28704.48</v>
      </c>
      <c r="I588" s="42">
        <v>25148.7</v>
      </c>
      <c r="J588" s="42">
        <v>3555.7799999999988</v>
      </c>
      <c r="K588" s="86">
        <v>0.12387543686560422</v>
      </c>
      <c r="L588" s="83" t="s">
        <v>7051</v>
      </c>
      <c r="M588" s="128" t="s">
        <v>5922</v>
      </c>
    </row>
    <row r="589" spans="1:13" s="128" customFormat="1" x14ac:dyDescent="0.2">
      <c r="A589" s="83" t="s">
        <v>3571</v>
      </c>
      <c r="B589" s="83" t="s">
        <v>3572</v>
      </c>
      <c r="C589" s="83" t="s">
        <v>1503</v>
      </c>
      <c r="D589" s="83" t="s">
        <v>3574</v>
      </c>
      <c r="E589" s="102">
        <v>8519340</v>
      </c>
      <c r="F589" s="83" t="s">
        <v>6750</v>
      </c>
      <c r="G589" s="83" t="s">
        <v>68</v>
      </c>
      <c r="H589" s="42">
        <v>4147</v>
      </c>
      <c r="I589" s="42">
        <v>3770</v>
      </c>
      <c r="J589" s="42">
        <v>377</v>
      </c>
      <c r="K589" s="86">
        <v>9.0909090909090912E-2</v>
      </c>
      <c r="L589" s="83" t="s">
        <v>7052</v>
      </c>
      <c r="M589" s="128" t="s">
        <v>5922</v>
      </c>
    </row>
    <row r="590" spans="1:13" s="128" customFormat="1" x14ac:dyDescent="0.2">
      <c r="A590" s="83" t="s">
        <v>3571</v>
      </c>
      <c r="B590" s="83" t="s">
        <v>3572</v>
      </c>
      <c r="C590" s="83" t="s">
        <v>5630</v>
      </c>
      <c r="D590" s="83" t="s">
        <v>3574</v>
      </c>
      <c r="E590" s="102">
        <v>8505195</v>
      </c>
      <c r="F590" s="83" t="s">
        <v>6751</v>
      </c>
      <c r="G590" s="83" t="s">
        <v>68</v>
      </c>
      <c r="H590" s="42">
        <v>9360.2199999999993</v>
      </c>
      <c r="I590" s="42">
        <v>8139.32</v>
      </c>
      <c r="J590" s="42">
        <v>1220.8999999999996</v>
      </c>
      <c r="K590" s="86">
        <v>0.13043496840886215</v>
      </c>
      <c r="L590" s="83" t="s">
        <v>7053</v>
      </c>
      <c r="M590" s="128" t="s">
        <v>5922</v>
      </c>
    </row>
    <row r="591" spans="1:13" s="128" customFormat="1" x14ac:dyDescent="0.2">
      <c r="A591" s="83" t="s">
        <v>3571</v>
      </c>
      <c r="B591" s="83" t="s">
        <v>3572</v>
      </c>
      <c r="C591" s="83" t="s">
        <v>3589</v>
      </c>
      <c r="D591" s="83" t="s">
        <v>3574</v>
      </c>
      <c r="E591" s="102">
        <v>8494923</v>
      </c>
      <c r="F591" s="83" t="s">
        <v>6288</v>
      </c>
      <c r="G591" s="83" t="s">
        <v>68</v>
      </c>
      <c r="H591" s="42">
        <v>446.6</v>
      </c>
      <c r="I591" s="42">
        <v>477.4</v>
      </c>
      <c r="J591" s="42">
        <v>-30.799999999999955</v>
      </c>
      <c r="K591" s="86">
        <v>-6.8965517241379198E-2</v>
      </c>
      <c r="L591" s="83" t="s">
        <v>6512</v>
      </c>
      <c r="M591" s="128" t="s">
        <v>5922</v>
      </c>
    </row>
    <row r="592" spans="1:13" s="128" customFormat="1" x14ac:dyDescent="0.2">
      <c r="A592" s="83" t="s">
        <v>3571</v>
      </c>
      <c r="B592" s="83" t="s">
        <v>3572</v>
      </c>
      <c r="C592" s="83" t="s">
        <v>3589</v>
      </c>
      <c r="D592" s="83" t="s">
        <v>3574</v>
      </c>
      <c r="E592" s="102">
        <v>8494923</v>
      </c>
      <c r="F592" s="83" t="s">
        <v>6288</v>
      </c>
      <c r="G592" s="83" t="s">
        <v>68</v>
      </c>
      <c r="H592" s="42">
        <v>223.3</v>
      </c>
      <c r="I592" s="42">
        <v>238.7</v>
      </c>
      <c r="J592" s="42">
        <v>-15.399999999999977</v>
      </c>
      <c r="K592" s="86">
        <v>-6.8965517241379198E-2</v>
      </c>
      <c r="L592" s="83" t="s">
        <v>6512</v>
      </c>
      <c r="M592" s="128" t="s">
        <v>5922</v>
      </c>
    </row>
    <row r="593" spans="1:13" s="128" customFormat="1" x14ac:dyDescent="0.2">
      <c r="A593" s="83" t="s">
        <v>3571</v>
      </c>
      <c r="B593" s="83" t="s">
        <v>3572</v>
      </c>
      <c r="C593" s="83" t="s">
        <v>3589</v>
      </c>
      <c r="D593" s="83" t="s">
        <v>3574</v>
      </c>
      <c r="E593" s="102">
        <v>8505022</v>
      </c>
      <c r="F593" s="83" t="s">
        <v>6752</v>
      </c>
      <c r="G593" s="83" t="s">
        <v>68</v>
      </c>
      <c r="H593" s="42">
        <v>66824.44</v>
      </c>
      <c r="I593" s="42">
        <v>51312.06</v>
      </c>
      <c r="J593" s="42">
        <v>15512.380000000005</v>
      </c>
      <c r="K593" s="86">
        <v>0.23213632617048499</v>
      </c>
      <c r="L593" s="83" t="s">
        <v>7054</v>
      </c>
      <c r="M593" s="128" t="s">
        <v>5922</v>
      </c>
    </row>
    <row r="594" spans="1:13" s="128" customFormat="1" x14ac:dyDescent="0.2">
      <c r="A594" s="83" t="s">
        <v>3571</v>
      </c>
      <c r="B594" s="83" t="s">
        <v>3572</v>
      </c>
      <c r="C594" s="83" t="s">
        <v>3589</v>
      </c>
      <c r="D594" s="83" t="s">
        <v>3574</v>
      </c>
      <c r="E594" s="102">
        <v>8506047</v>
      </c>
      <c r="F594" s="83" t="s">
        <v>6753</v>
      </c>
      <c r="G594" s="83" t="s">
        <v>68</v>
      </c>
      <c r="H594" s="42">
        <v>15227.16</v>
      </c>
      <c r="I594" s="42">
        <v>12854.08</v>
      </c>
      <c r="J594" s="42">
        <v>2373.08</v>
      </c>
      <c r="K594" s="86">
        <v>0.15584521342128144</v>
      </c>
      <c r="L594" s="83" t="s">
        <v>7055</v>
      </c>
      <c r="M594" s="128" t="s">
        <v>5922</v>
      </c>
    </row>
    <row r="595" spans="1:13" s="128" customFormat="1" x14ac:dyDescent="0.2">
      <c r="A595" s="83" t="s">
        <v>3571</v>
      </c>
      <c r="B595" s="83" t="s">
        <v>3572</v>
      </c>
      <c r="C595" s="83" t="s">
        <v>3589</v>
      </c>
      <c r="D595" s="83" t="s">
        <v>3574</v>
      </c>
      <c r="E595" s="102">
        <v>8506047</v>
      </c>
      <c r="F595" s="83" t="s">
        <v>6753</v>
      </c>
      <c r="G595" s="83" t="s">
        <v>68</v>
      </c>
      <c r="H595" s="42">
        <v>246.24</v>
      </c>
      <c r="I595" s="42">
        <v>182.4</v>
      </c>
      <c r="J595" s="42">
        <v>63.84</v>
      </c>
      <c r="K595" s="86">
        <v>0.25925925925925924</v>
      </c>
      <c r="L595" s="83" t="s">
        <v>7055</v>
      </c>
      <c r="M595" s="128" t="s">
        <v>5922</v>
      </c>
    </row>
    <row r="596" spans="1:13" s="128" customFormat="1" x14ac:dyDescent="0.2">
      <c r="A596" s="83" t="s">
        <v>3571</v>
      </c>
      <c r="B596" s="83" t="s">
        <v>3572</v>
      </c>
      <c r="C596" s="83" t="s">
        <v>3589</v>
      </c>
      <c r="D596" s="83" t="s">
        <v>3574</v>
      </c>
      <c r="E596" s="102">
        <v>8514323</v>
      </c>
      <c r="F596" s="83" t="s">
        <v>6754</v>
      </c>
      <c r="G596" s="83" t="s">
        <v>68</v>
      </c>
      <c r="H596" s="42">
        <v>2760</v>
      </c>
      <c r="I596" s="42">
        <v>2460</v>
      </c>
      <c r="J596" s="42">
        <v>300</v>
      </c>
      <c r="K596" s="86">
        <v>0.10869565217391304</v>
      </c>
      <c r="L596" s="83" t="s">
        <v>7056</v>
      </c>
      <c r="M596" s="128" t="s">
        <v>5922</v>
      </c>
    </row>
    <row r="597" spans="1:13" s="128" customFormat="1" x14ac:dyDescent="0.2">
      <c r="A597" s="83" t="s">
        <v>3571</v>
      </c>
      <c r="B597" s="83" t="s">
        <v>3572</v>
      </c>
      <c r="C597" s="83" t="s">
        <v>4560</v>
      </c>
      <c r="D597" s="83" t="s">
        <v>3574</v>
      </c>
      <c r="E597" s="102">
        <v>8505194</v>
      </c>
      <c r="F597" s="83" t="s">
        <v>6755</v>
      </c>
      <c r="G597" s="83" t="s">
        <v>68</v>
      </c>
      <c r="H597" s="42">
        <v>251.13</v>
      </c>
      <c r="I597" s="42">
        <v>233.82</v>
      </c>
      <c r="J597" s="42">
        <v>17.310000000000002</v>
      </c>
      <c r="K597" s="86">
        <v>6.8928443435670783E-2</v>
      </c>
      <c r="L597" s="83" t="s">
        <v>7057</v>
      </c>
      <c r="M597" s="128" t="s">
        <v>5922</v>
      </c>
    </row>
    <row r="598" spans="1:13" s="128" customFormat="1" x14ac:dyDescent="0.2">
      <c r="A598" s="83" t="s">
        <v>3571</v>
      </c>
      <c r="B598" s="83" t="s">
        <v>3572</v>
      </c>
      <c r="C598" s="83" t="s">
        <v>5882</v>
      </c>
      <c r="D598" s="83" t="s">
        <v>3574</v>
      </c>
      <c r="E598" s="102">
        <v>8158444</v>
      </c>
      <c r="F598" s="83" t="s">
        <v>5883</v>
      </c>
      <c r="G598" s="83" t="s">
        <v>68</v>
      </c>
      <c r="H598" s="42">
        <v>0</v>
      </c>
      <c r="I598" s="42">
        <v>0</v>
      </c>
      <c r="J598" s="42">
        <v>0</v>
      </c>
      <c r="K598" s="86" t="e">
        <v>#DIV/0!</v>
      </c>
      <c r="L598" s="83" t="s">
        <v>55</v>
      </c>
      <c r="M598" s="128" t="s">
        <v>5922</v>
      </c>
    </row>
    <row r="599" spans="1:13" s="128" customFormat="1" x14ac:dyDescent="0.2">
      <c r="A599" s="83" t="s">
        <v>3571</v>
      </c>
      <c r="B599" s="83" t="s">
        <v>3572</v>
      </c>
      <c r="C599" s="83" t="s">
        <v>4552</v>
      </c>
      <c r="D599" s="83" t="s">
        <v>3574</v>
      </c>
      <c r="E599" s="102">
        <v>8486750</v>
      </c>
      <c r="F599" s="83" t="s">
        <v>6291</v>
      </c>
      <c r="G599" s="83" t="s">
        <v>68</v>
      </c>
      <c r="H599" s="42">
        <v>17726</v>
      </c>
      <c r="I599" s="42">
        <v>16500</v>
      </c>
      <c r="J599" s="42">
        <v>1226</v>
      </c>
      <c r="K599" s="86">
        <v>6.916393997517771E-2</v>
      </c>
      <c r="L599" s="83" t="s">
        <v>7058</v>
      </c>
      <c r="M599" s="128" t="s">
        <v>5922</v>
      </c>
    </row>
    <row r="600" spans="1:13" s="128" customFormat="1" x14ac:dyDescent="0.2">
      <c r="A600" s="83" t="s">
        <v>3571</v>
      </c>
      <c r="B600" s="83" t="s">
        <v>3572</v>
      </c>
      <c r="C600" s="83" t="s">
        <v>4560</v>
      </c>
      <c r="D600" s="83" t="s">
        <v>3574</v>
      </c>
      <c r="E600" s="102">
        <v>8494250</v>
      </c>
      <c r="F600" s="83" t="s">
        <v>6756</v>
      </c>
      <c r="G600" s="83" t="s">
        <v>68</v>
      </c>
      <c r="H600" s="42">
        <v>0</v>
      </c>
      <c r="I600" s="42">
        <v>1077.73</v>
      </c>
      <c r="J600" s="42">
        <v>-1077.73</v>
      </c>
      <c r="K600" s="86" t="e">
        <v>#DIV/0!</v>
      </c>
      <c r="L600" s="83" t="s">
        <v>7059</v>
      </c>
      <c r="M600" s="128" t="s">
        <v>5922</v>
      </c>
    </row>
    <row r="601" spans="1:13" s="128" customFormat="1" x14ac:dyDescent="0.2">
      <c r="A601" s="83" t="s">
        <v>3571</v>
      </c>
      <c r="B601" s="83" t="s">
        <v>3572</v>
      </c>
      <c r="C601" s="83" t="s">
        <v>4560</v>
      </c>
      <c r="D601" s="83" t="s">
        <v>3574</v>
      </c>
      <c r="E601" s="102">
        <v>8346026</v>
      </c>
      <c r="F601" s="83" t="s">
        <v>6757</v>
      </c>
      <c r="G601" s="83" t="s">
        <v>68</v>
      </c>
      <c r="H601" s="42">
        <v>106904</v>
      </c>
      <c r="I601" s="42">
        <v>94428</v>
      </c>
      <c r="J601" s="42">
        <v>12476</v>
      </c>
      <c r="K601" s="86">
        <v>0.11670283618947841</v>
      </c>
      <c r="L601" s="83" t="s">
        <v>7060</v>
      </c>
      <c r="M601" s="128" t="s">
        <v>5922</v>
      </c>
    </row>
    <row r="602" spans="1:13" s="128" customFormat="1" x14ac:dyDescent="0.2">
      <c r="A602" s="83" t="s">
        <v>3571</v>
      </c>
      <c r="B602" s="83" t="s">
        <v>3572</v>
      </c>
      <c r="C602" s="83" t="s">
        <v>4560</v>
      </c>
      <c r="D602" s="83" t="s">
        <v>3574</v>
      </c>
      <c r="E602" s="102">
        <v>8346026</v>
      </c>
      <c r="F602" s="83" t="s">
        <v>6757</v>
      </c>
      <c r="G602" s="83" t="s">
        <v>68</v>
      </c>
      <c r="H602" s="42">
        <v>12778.8</v>
      </c>
      <c r="I602" s="42">
        <v>11287.6</v>
      </c>
      <c r="J602" s="42">
        <v>1491.1999999999989</v>
      </c>
      <c r="K602" s="86">
        <v>0.11669327323379339</v>
      </c>
      <c r="L602" s="83" t="s">
        <v>7060</v>
      </c>
      <c r="M602" s="128" t="s">
        <v>5922</v>
      </c>
    </row>
    <row r="603" spans="1:13" s="128" customFormat="1" x14ac:dyDescent="0.2">
      <c r="A603" s="83" t="s">
        <v>3571</v>
      </c>
      <c r="B603" s="83" t="s">
        <v>3572</v>
      </c>
      <c r="C603" s="83" t="s">
        <v>4560</v>
      </c>
      <c r="D603" s="83" t="s">
        <v>3574</v>
      </c>
      <c r="E603" s="102">
        <v>8346026</v>
      </c>
      <c r="F603" s="83" t="s">
        <v>6757</v>
      </c>
      <c r="G603" s="83" t="s">
        <v>68</v>
      </c>
      <c r="H603" s="42">
        <v>38166.400000000001</v>
      </c>
      <c r="I603" s="42">
        <v>33712</v>
      </c>
      <c r="J603" s="42">
        <v>4454.4000000000015</v>
      </c>
      <c r="K603" s="86">
        <v>0.11670998574662533</v>
      </c>
      <c r="L603" s="83" t="s">
        <v>7060</v>
      </c>
      <c r="M603" s="128" t="s">
        <v>5922</v>
      </c>
    </row>
    <row r="604" spans="1:13" s="128" customFormat="1" x14ac:dyDescent="0.2">
      <c r="A604" s="83" t="s">
        <v>3571</v>
      </c>
      <c r="B604" s="83" t="s">
        <v>3572</v>
      </c>
      <c r="C604" s="83" t="s">
        <v>4560</v>
      </c>
      <c r="D604" s="83" t="s">
        <v>3574</v>
      </c>
      <c r="E604" s="102">
        <v>8514303</v>
      </c>
      <c r="F604" s="83" t="s">
        <v>6293</v>
      </c>
      <c r="G604" s="83" t="s">
        <v>68</v>
      </c>
      <c r="H604" s="42">
        <v>0</v>
      </c>
      <c r="I604" s="42">
        <v>0</v>
      </c>
      <c r="J604" s="42">
        <v>0</v>
      </c>
      <c r="K604" s="86" t="e">
        <v>#DIV/0!</v>
      </c>
      <c r="L604" s="83" t="s">
        <v>6517</v>
      </c>
      <c r="M604" s="128" t="s">
        <v>5922</v>
      </c>
    </row>
    <row r="605" spans="1:13" s="128" customFormat="1" x14ac:dyDescent="0.2">
      <c r="A605" s="83" t="s">
        <v>3571</v>
      </c>
      <c r="B605" s="83" t="s">
        <v>3572</v>
      </c>
      <c r="C605" s="83" t="s">
        <v>4560</v>
      </c>
      <c r="D605" s="83" t="s">
        <v>3574</v>
      </c>
      <c r="E605" s="102">
        <v>8513926</v>
      </c>
      <c r="F605" s="83" t="s">
        <v>6758</v>
      </c>
      <c r="G605" s="83" t="s">
        <v>68</v>
      </c>
      <c r="H605" s="42">
        <v>132128.16</v>
      </c>
      <c r="I605" s="42">
        <v>111157.6</v>
      </c>
      <c r="J605" s="42">
        <v>20970.559999999998</v>
      </c>
      <c r="K605" s="86">
        <v>0.15871378213395235</v>
      </c>
      <c r="L605" s="83" t="s">
        <v>7061</v>
      </c>
      <c r="M605" s="128" t="s">
        <v>5922</v>
      </c>
    </row>
    <row r="606" spans="1:13" s="128" customFormat="1" x14ac:dyDescent="0.2">
      <c r="A606" s="83" t="s">
        <v>3571</v>
      </c>
      <c r="B606" s="83" t="s">
        <v>3572</v>
      </c>
      <c r="C606" s="83" t="s">
        <v>4560</v>
      </c>
      <c r="D606" s="83" t="s">
        <v>3574</v>
      </c>
      <c r="E606" s="102">
        <v>8467084</v>
      </c>
      <c r="F606" s="83" t="s">
        <v>6759</v>
      </c>
      <c r="G606" s="83" t="s">
        <v>68</v>
      </c>
      <c r="H606" s="42">
        <v>53581.74</v>
      </c>
      <c r="I606" s="42">
        <v>44364.06</v>
      </c>
      <c r="J606" s="42">
        <v>9217.68</v>
      </c>
      <c r="K606" s="86">
        <v>0.1720302476179385</v>
      </c>
      <c r="L606" s="83" t="s">
        <v>7062</v>
      </c>
      <c r="M606" s="128" t="s">
        <v>5922</v>
      </c>
    </row>
    <row r="607" spans="1:13" s="128" customFormat="1" x14ac:dyDescent="0.2">
      <c r="A607" s="83" t="s">
        <v>3571</v>
      </c>
      <c r="B607" s="83" t="s">
        <v>3572</v>
      </c>
      <c r="C607" s="83" t="s">
        <v>3642</v>
      </c>
      <c r="D607" s="83" t="s">
        <v>3574</v>
      </c>
      <c r="E607" s="102">
        <v>8086100</v>
      </c>
      <c r="F607" s="83" t="s">
        <v>5665</v>
      </c>
      <c r="G607" s="83" t="s">
        <v>68</v>
      </c>
      <c r="H607" s="42">
        <v>11</v>
      </c>
      <c r="I607" s="42">
        <v>8</v>
      </c>
      <c r="J607" s="42">
        <v>3</v>
      </c>
      <c r="K607" s="86">
        <v>0.27272727272727271</v>
      </c>
      <c r="L607" s="83" t="s">
        <v>5666</v>
      </c>
      <c r="M607" s="128" t="s">
        <v>5922</v>
      </c>
    </row>
    <row r="608" spans="1:13" s="128" customFormat="1" x14ac:dyDescent="0.2">
      <c r="A608" s="83" t="s">
        <v>3571</v>
      </c>
      <c r="B608" s="83" t="s">
        <v>3572</v>
      </c>
      <c r="C608" s="83" t="s">
        <v>3642</v>
      </c>
      <c r="D608" s="83" t="s">
        <v>3574</v>
      </c>
      <c r="E608" s="102">
        <v>8520098</v>
      </c>
      <c r="F608" s="83" t="s">
        <v>6760</v>
      </c>
      <c r="G608" s="83" t="s">
        <v>68</v>
      </c>
      <c r="H608" s="42">
        <v>16863.990000000002</v>
      </c>
      <c r="I608" s="42">
        <v>12885.52</v>
      </c>
      <c r="J608" s="42">
        <v>3978.4700000000012</v>
      </c>
      <c r="K608" s="86">
        <v>0.23591510668590296</v>
      </c>
      <c r="L608" s="83" t="s">
        <v>7063</v>
      </c>
      <c r="M608" s="128" t="s">
        <v>5922</v>
      </c>
    </row>
    <row r="609" spans="1:13" s="128" customFormat="1" x14ac:dyDescent="0.2">
      <c r="A609" s="83" t="s">
        <v>3571</v>
      </c>
      <c r="B609" s="83" t="s">
        <v>3572</v>
      </c>
      <c r="C609" s="83" t="s">
        <v>6643</v>
      </c>
      <c r="D609" s="83" t="s">
        <v>3574</v>
      </c>
      <c r="E609" s="102">
        <v>8518709</v>
      </c>
      <c r="F609" s="83" t="s">
        <v>6761</v>
      </c>
      <c r="G609" s="83" t="s">
        <v>68</v>
      </c>
      <c r="H609" s="42">
        <v>34707.75</v>
      </c>
      <c r="I609" s="42">
        <v>26242.67</v>
      </c>
      <c r="J609" s="42">
        <v>8465.0800000000017</v>
      </c>
      <c r="K609" s="86">
        <v>0.24389595983605972</v>
      </c>
      <c r="L609" s="83" t="s">
        <v>7064</v>
      </c>
      <c r="M609" s="128" t="s">
        <v>5922</v>
      </c>
    </row>
    <row r="610" spans="1:13" s="128" customFormat="1" x14ac:dyDescent="0.2">
      <c r="A610" s="83" t="s">
        <v>3571</v>
      </c>
      <c r="B610" s="83" t="s">
        <v>3572</v>
      </c>
      <c r="C610" s="83" t="s">
        <v>6643</v>
      </c>
      <c r="D610" s="83" t="s">
        <v>3574</v>
      </c>
      <c r="E610" s="102">
        <v>8520165</v>
      </c>
      <c r="F610" s="83" t="s">
        <v>6762</v>
      </c>
      <c r="G610" s="83" t="s">
        <v>68</v>
      </c>
      <c r="H610" s="42">
        <v>43716.75</v>
      </c>
      <c r="I610" s="42">
        <v>33054.410000000003</v>
      </c>
      <c r="J610" s="42">
        <v>10662.339999999997</v>
      </c>
      <c r="K610" s="86">
        <v>0.24389598952346633</v>
      </c>
      <c r="L610" s="83" t="s">
        <v>7065</v>
      </c>
      <c r="M610" s="128" t="s">
        <v>5922</v>
      </c>
    </row>
    <row r="611" spans="1:13" s="128" customFormat="1" x14ac:dyDescent="0.2">
      <c r="A611" s="83" t="s">
        <v>3571</v>
      </c>
      <c r="B611" s="83" t="s">
        <v>3572</v>
      </c>
      <c r="C611" s="83" t="s">
        <v>6643</v>
      </c>
      <c r="D611" s="83" t="s">
        <v>3574</v>
      </c>
      <c r="E611" s="102">
        <v>8518615</v>
      </c>
      <c r="F611" s="83" t="s">
        <v>6763</v>
      </c>
      <c r="G611" s="83" t="s">
        <v>68</v>
      </c>
      <c r="H611" s="42">
        <v>262300.5</v>
      </c>
      <c r="I611" s="42">
        <v>198326.46</v>
      </c>
      <c r="J611" s="42">
        <v>63974.040000000008</v>
      </c>
      <c r="K611" s="86">
        <v>0.24389598952346644</v>
      </c>
      <c r="L611" s="83" t="s">
        <v>7066</v>
      </c>
      <c r="M611" s="128" t="s">
        <v>5922</v>
      </c>
    </row>
    <row r="612" spans="1:13" s="128" customFormat="1" x14ac:dyDescent="0.2">
      <c r="A612" s="83" t="s">
        <v>3571</v>
      </c>
      <c r="B612" s="83" t="s">
        <v>3572</v>
      </c>
      <c r="C612" s="83" t="s">
        <v>6643</v>
      </c>
      <c r="D612" s="83" t="s">
        <v>3574</v>
      </c>
      <c r="E612" s="102">
        <v>8518541</v>
      </c>
      <c r="F612" s="83" t="s">
        <v>6764</v>
      </c>
      <c r="G612" s="83" t="s">
        <v>68</v>
      </c>
      <c r="H612" s="42">
        <v>10128.9</v>
      </c>
      <c r="I612" s="42">
        <v>9378.6</v>
      </c>
      <c r="J612" s="42">
        <v>750.29999999999927</v>
      </c>
      <c r="K612" s="86">
        <v>7.4075171045226956E-2</v>
      </c>
      <c r="L612" s="83" t="s">
        <v>7067</v>
      </c>
      <c r="M612" s="128" t="s">
        <v>5922</v>
      </c>
    </row>
    <row r="613" spans="1:13" s="128" customFormat="1" x14ac:dyDescent="0.2">
      <c r="A613" s="83" t="s">
        <v>3571</v>
      </c>
      <c r="B613" s="83" t="s">
        <v>3572</v>
      </c>
      <c r="C613" s="83" t="s">
        <v>6643</v>
      </c>
      <c r="D613" s="83" t="s">
        <v>3574</v>
      </c>
      <c r="E613" s="102">
        <v>8518541</v>
      </c>
      <c r="F613" s="83" t="s">
        <v>6764</v>
      </c>
      <c r="G613" s="83" t="s">
        <v>68</v>
      </c>
      <c r="H613" s="42">
        <v>0</v>
      </c>
      <c r="I613" s="42">
        <v>0</v>
      </c>
      <c r="J613" s="42">
        <v>0</v>
      </c>
      <c r="K613" s="86" t="e">
        <v>#DIV/0!</v>
      </c>
      <c r="L613" s="83" t="s">
        <v>7067</v>
      </c>
      <c r="M613" s="128" t="s">
        <v>5922</v>
      </c>
    </row>
    <row r="614" spans="1:13" s="128" customFormat="1" x14ac:dyDescent="0.2">
      <c r="A614" s="83" t="s">
        <v>3571</v>
      </c>
      <c r="B614" s="83" t="s">
        <v>3572</v>
      </c>
      <c r="C614" s="83" t="s">
        <v>6643</v>
      </c>
      <c r="D614" s="83" t="s">
        <v>3574</v>
      </c>
      <c r="E614" s="102">
        <v>8518541</v>
      </c>
      <c r="F614" s="83" t="s">
        <v>6764</v>
      </c>
      <c r="G614" s="83" t="s">
        <v>68</v>
      </c>
      <c r="H614" s="42">
        <v>1214.9000000000001</v>
      </c>
      <c r="I614" s="42">
        <v>1158.76</v>
      </c>
      <c r="J614" s="42">
        <v>56.1400000000001</v>
      </c>
      <c r="K614" s="86">
        <v>4.6209564573215983E-2</v>
      </c>
      <c r="L614" s="83" t="s">
        <v>7068</v>
      </c>
      <c r="M614" s="128" t="s">
        <v>5922</v>
      </c>
    </row>
    <row r="615" spans="1:13" s="128" customFormat="1" x14ac:dyDescent="0.2">
      <c r="A615" s="83" t="s">
        <v>3571</v>
      </c>
      <c r="B615" s="83" t="s">
        <v>3572</v>
      </c>
      <c r="C615" s="83" t="s">
        <v>6643</v>
      </c>
      <c r="D615" s="83" t="s">
        <v>3574</v>
      </c>
      <c r="E615" s="102">
        <v>8518541</v>
      </c>
      <c r="F615" s="83" t="s">
        <v>6764</v>
      </c>
      <c r="G615" s="83" t="s">
        <v>68</v>
      </c>
      <c r="H615" s="42">
        <v>11687.68</v>
      </c>
      <c r="I615" s="42">
        <v>10821.92</v>
      </c>
      <c r="J615" s="42">
        <v>865.76000000000022</v>
      </c>
      <c r="K615" s="86">
        <v>7.4074581097360662E-2</v>
      </c>
      <c r="L615" s="83" t="s">
        <v>7067</v>
      </c>
      <c r="M615" s="128" t="s">
        <v>5922</v>
      </c>
    </row>
    <row r="616" spans="1:13" s="128" customFormat="1" x14ac:dyDescent="0.2">
      <c r="A616" s="83" t="s">
        <v>3571</v>
      </c>
      <c r="B616" s="83" t="s">
        <v>3572</v>
      </c>
      <c r="C616" s="83" t="s">
        <v>6643</v>
      </c>
      <c r="D616" s="83" t="s">
        <v>3574</v>
      </c>
      <c r="E616" s="102">
        <v>8518541</v>
      </c>
      <c r="F616" s="83" t="s">
        <v>6764</v>
      </c>
      <c r="G616" s="83" t="s">
        <v>68</v>
      </c>
      <c r="H616" s="42">
        <v>22786.79</v>
      </c>
      <c r="I616" s="42">
        <v>21098.87</v>
      </c>
      <c r="J616" s="42">
        <v>1687.9200000000019</v>
      </c>
      <c r="K616" s="86">
        <v>7.4074496671097681E-2</v>
      </c>
      <c r="L616" s="83" t="s">
        <v>7067</v>
      </c>
      <c r="M616" s="128" t="s">
        <v>5922</v>
      </c>
    </row>
    <row r="617" spans="1:13" s="128" customFormat="1" x14ac:dyDescent="0.2">
      <c r="A617" s="83" t="s">
        <v>3571</v>
      </c>
      <c r="B617" s="83" t="s">
        <v>3572</v>
      </c>
      <c r="C617" s="83" t="s">
        <v>5673</v>
      </c>
      <c r="D617" s="83" t="s">
        <v>3574</v>
      </c>
      <c r="E617" s="102">
        <v>7471378</v>
      </c>
      <c r="F617" s="83" t="s">
        <v>5674</v>
      </c>
      <c r="G617" s="83" t="s">
        <v>68</v>
      </c>
      <c r="H617" s="42">
        <v>25.78</v>
      </c>
      <c r="I617" s="42">
        <v>22.14</v>
      </c>
      <c r="J617" s="42">
        <v>3.6400000000000006</v>
      </c>
      <c r="K617" s="86">
        <v>0.14119472459270754</v>
      </c>
      <c r="L617" s="83" t="s">
        <v>5675</v>
      </c>
      <c r="M617" s="128" t="s">
        <v>5922</v>
      </c>
    </row>
    <row r="618" spans="1:13" s="128" customFormat="1" x14ac:dyDescent="0.2">
      <c r="A618" s="83" t="s">
        <v>3571</v>
      </c>
      <c r="B618" s="83" t="s">
        <v>3660</v>
      </c>
      <c r="C618" s="83" t="s">
        <v>3707</v>
      </c>
      <c r="D618" s="83" t="s">
        <v>3663</v>
      </c>
      <c r="E618" s="102">
        <v>8520761</v>
      </c>
      <c r="F618" s="83" t="s">
        <v>6765</v>
      </c>
      <c r="G618" s="83" t="s">
        <v>68</v>
      </c>
      <c r="H618" s="42">
        <v>656.02</v>
      </c>
      <c r="I618" s="42">
        <v>624.78</v>
      </c>
      <c r="J618" s="42">
        <v>31.240000000000009</v>
      </c>
      <c r="K618" s="86">
        <v>4.7620499375019068E-2</v>
      </c>
      <c r="L618" s="83" t="s">
        <v>7069</v>
      </c>
      <c r="M618" s="128" t="s">
        <v>5922</v>
      </c>
    </row>
    <row r="619" spans="1:13" s="128" customFormat="1" x14ac:dyDescent="0.2">
      <c r="A619" s="83" t="s">
        <v>3571</v>
      </c>
      <c r="B619" s="83" t="s">
        <v>3660</v>
      </c>
      <c r="C619" s="83" t="s">
        <v>3670</v>
      </c>
      <c r="D619" s="83" t="s">
        <v>3663</v>
      </c>
      <c r="E619" s="102">
        <v>8036492</v>
      </c>
      <c r="F619" s="83" t="s">
        <v>4573</v>
      </c>
      <c r="G619" s="83" t="s">
        <v>2665</v>
      </c>
      <c r="H619" s="42">
        <v>56516.97</v>
      </c>
      <c r="I619" s="42">
        <v>51034.82</v>
      </c>
      <c r="J619" s="42">
        <v>5482.1500000000015</v>
      </c>
      <c r="K619" s="86">
        <v>9.7000069182760523E-2</v>
      </c>
      <c r="L619" s="83" t="s">
        <v>55</v>
      </c>
      <c r="M619" s="128" t="s">
        <v>5922</v>
      </c>
    </row>
    <row r="620" spans="1:13" s="128" customFormat="1" x14ac:dyDescent="0.2">
      <c r="A620" s="83" t="s">
        <v>3571</v>
      </c>
      <c r="B620" s="83" t="s">
        <v>3660</v>
      </c>
      <c r="C620" s="83" t="s">
        <v>4575</v>
      </c>
      <c r="D620" s="83" t="s">
        <v>3663</v>
      </c>
      <c r="E620" s="102">
        <v>7908168</v>
      </c>
      <c r="F620" s="83" t="s">
        <v>3673</v>
      </c>
      <c r="G620" s="83" t="s">
        <v>59</v>
      </c>
      <c r="H620" s="42">
        <v>11009.62</v>
      </c>
      <c r="I620" s="42">
        <v>11009.62</v>
      </c>
      <c r="J620" s="42">
        <v>0</v>
      </c>
      <c r="K620" s="86">
        <v>0</v>
      </c>
      <c r="L620" s="83" t="s">
        <v>5680</v>
      </c>
      <c r="M620" s="128" t="s">
        <v>5922</v>
      </c>
    </row>
    <row r="621" spans="1:13" s="128" customFormat="1" x14ac:dyDescent="0.2">
      <c r="A621" s="83" t="s">
        <v>3571</v>
      </c>
      <c r="B621" s="83" t="s">
        <v>3660</v>
      </c>
      <c r="C621" s="83" t="s">
        <v>4575</v>
      </c>
      <c r="D621" s="83" t="s">
        <v>3663</v>
      </c>
      <c r="E621" s="102">
        <v>7926720</v>
      </c>
      <c r="F621" s="83" t="s">
        <v>3673</v>
      </c>
      <c r="G621" s="83" t="s">
        <v>68</v>
      </c>
      <c r="H621" s="42">
        <v>782.8</v>
      </c>
      <c r="I621" s="42">
        <v>776</v>
      </c>
      <c r="J621" s="42">
        <v>6.7999999999999545</v>
      </c>
      <c r="K621" s="86">
        <v>8.6867654573325945E-3</v>
      </c>
      <c r="L621" s="83" t="s">
        <v>5682</v>
      </c>
      <c r="M621" s="128" t="s">
        <v>5922</v>
      </c>
    </row>
    <row r="622" spans="1:13" s="128" customFormat="1" x14ac:dyDescent="0.2">
      <c r="A622" s="83" t="s">
        <v>3571</v>
      </c>
      <c r="B622" s="83" t="s">
        <v>3660</v>
      </c>
      <c r="C622" s="83" t="s">
        <v>4575</v>
      </c>
      <c r="D622" s="83" t="s">
        <v>3663</v>
      </c>
      <c r="E622" s="102">
        <v>8160225</v>
      </c>
      <c r="F622" s="83" t="s">
        <v>3673</v>
      </c>
      <c r="G622" s="83" t="s">
        <v>59</v>
      </c>
      <c r="H622" s="42">
        <v>151.38999999999999</v>
      </c>
      <c r="I622" s="42">
        <v>137.63</v>
      </c>
      <c r="J622" s="42">
        <v>13.759999999999991</v>
      </c>
      <c r="K622" s="86">
        <v>9.0891076028799742E-2</v>
      </c>
      <c r="L622" s="83" t="s">
        <v>5149</v>
      </c>
      <c r="M622" s="128" t="s">
        <v>5922</v>
      </c>
    </row>
    <row r="623" spans="1:13" s="128" customFormat="1" x14ac:dyDescent="0.2">
      <c r="A623" s="83" t="s">
        <v>3571</v>
      </c>
      <c r="B623" s="83" t="s">
        <v>3660</v>
      </c>
      <c r="C623" s="83" t="s">
        <v>4575</v>
      </c>
      <c r="D623" s="83" t="s">
        <v>3663</v>
      </c>
      <c r="E623" s="102">
        <v>8243230</v>
      </c>
      <c r="F623" s="83" t="s">
        <v>3673</v>
      </c>
      <c r="G623" s="83" t="s">
        <v>59</v>
      </c>
      <c r="H623" s="42">
        <v>687</v>
      </c>
      <c r="I623" s="42">
        <v>515.25</v>
      </c>
      <c r="J623" s="42">
        <v>171.75</v>
      </c>
      <c r="K623" s="86">
        <v>0.25</v>
      </c>
      <c r="L623" s="83" t="s">
        <v>7070</v>
      </c>
      <c r="M623" s="128" t="s">
        <v>5922</v>
      </c>
    </row>
    <row r="624" spans="1:13" s="128" customFormat="1" x14ac:dyDescent="0.2">
      <c r="A624" s="83" t="s">
        <v>3571</v>
      </c>
      <c r="B624" s="83" t="s">
        <v>3660</v>
      </c>
      <c r="C624" s="83" t="s">
        <v>4575</v>
      </c>
      <c r="D624" s="83" t="s">
        <v>3663</v>
      </c>
      <c r="E624" s="102">
        <v>8243230</v>
      </c>
      <c r="F624" s="83" t="s">
        <v>3673</v>
      </c>
      <c r="G624" s="83" t="s">
        <v>59</v>
      </c>
      <c r="H624" s="42">
        <v>3310.66</v>
      </c>
      <c r="I624" s="42">
        <v>3009.71</v>
      </c>
      <c r="J624" s="42">
        <v>300.94999999999982</v>
      </c>
      <c r="K624" s="86">
        <v>9.0903324412654821E-2</v>
      </c>
      <c r="L624" s="83" t="s">
        <v>7071</v>
      </c>
      <c r="M624" s="128" t="s">
        <v>5922</v>
      </c>
    </row>
    <row r="625" spans="1:13" s="128" customFormat="1" x14ac:dyDescent="0.2">
      <c r="A625" s="83" t="s">
        <v>3571</v>
      </c>
      <c r="B625" s="83" t="s">
        <v>3660</v>
      </c>
      <c r="C625" s="83" t="s">
        <v>4575</v>
      </c>
      <c r="D625" s="83" t="s">
        <v>3663</v>
      </c>
      <c r="E625" s="102">
        <v>8243230</v>
      </c>
      <c r="F625" s="83" t="s">
        <v>3673</v>
      </c>
      <c r="G625" s="83" t="s">
        <v>59</v>
      </c>
      <c r="H625" s="42">
        <v>2170.44</v>
      </c>
      <c r="I625" s="42">
        <v>1973.16</v>
      </c>
      <c r="J625" s="42">
        <v>197.27999999999997</v>
      </c>
      <c r="K625" s="86">
        <v>9.0894012274008937E-2</v>
      </c>
      <c r="L625" s="83" t="s">
        <v>7072</v>
      </c>
      <c r="M625" s="128" t="s">
        <v>5922</v>
      </c>
    </row>
    <row r="626" spans="1:13" s="128" customFormat="1" x14ac:dyDescent="0.2">
      <c r="A626" s="83" t="s">
        <v>3571</v>
      </c>
      <c r="B626" s="83" t="s">
        <v>3660</v>
      </c>
      <c r="C626" s="83" t="s">
        <v>4575</v>
      </c>
      <c r="D626" s="83" t="s">
        <v>3663</v>
      </c>
      <c r="E626" s="102">
        <v>8256093</v>
      </c>
      <c r="F626" s="83" t="s">
        <v>3673</v>
      </c>
      <c r="G626" s="83" t="s">
        <v>59</v>
      </c>
      <c r="H626" s="42">
        <v>0</v>
      </c>
      <c r="I626" s="42">
        <v>0</v>
      </c>
      <c r="J626" s="42">
        <v>0</v>
      </c>
      <c r="K626" s="86" t="e">
        <v>#DIV/0!</v>
      </c>
      <c r="L626" s="83" t="s">
        <v>55</v>
      </c>
      <c r="M626" s="128" t="s">
        <v>5922</v>
      </c>
    </row>
    <row r="627" spans="1:13" s="128" customFormat="1" x14ac:dyDescent="0.2">
      <c r="A627" s="83" t="s">
        <v>3571</v>
      </c>
      <c r="B627" s="83" t="s">
        <v>3660</v>
      </c>
      <c r="C627" s="83" t="s">
        <v>4575</v>
      </c>
      <c r="D627" s="83" t="s">
        <v>3663</v>
      </c>
      <c r="E627" s="102">
        <v>8256094</v>
      </c>
      <c r="F627" s="83" t="s">
        <v>3673</v>
      </c>
      <c r="G627" s="83" t="s">
        <v>59</v>
      </c>
      <c r="H627" s="42">
        <v>0</v>
      </c>
      <c r="I627" s="42">
        <v>0</v>
      </c>
      <c r="J627" s="42">
        <v>0</v>
      </c>
      <c r="K627" s="86" t="e">
        <v>#DIV/0!</v>
      </c>
      <c r="L627" s="83" t="s">
        <v>55</v>
      </c>
      <c r="M627" s="128" t="s">
        <v>5922</v>
      </c>
    </row>
    <row r="628" spans="1:13" s="128" customFormat="1" x14ac:dyDescent="0.2">
      <c r="A628" s="83" t="s">
        <v>3571</v>
      </c>
      <c r="B628" s="83" t="s">
        <v>3660</v>
      </c>
      <c r="C628" s="83" t="s">
        <v>4575</v>
      </c>
      <c r="D628" s="83" t="s">
        <v>3663</v>
      </c>
      <c r="E628" s="102">
        <v>8325727</v>
      </c>
      <c r="F628" s="83" t="s">
        <v>3673</v>
      </c>
      <c r="G628" s="83" t="s">
        <v>59</v>
      </c>
      <c r="H628" s="42">
        <v>19976.400000000001</v>
      </c>
      <c r="I628" s="42">
        <v>19394.580000000002</v>
      </c>
      <c r="J628" s="42">
        <v>581.81999999999971</v>
      </c>
      <c r="K628" s="86">
        <v>2.9125367934162295E-2</v>
      </c>
      <c r="L628" s="83" t="s">
        <v>7073</v>
      </c>
      <c r="M628" s="128" t="s">
        <v>5922</v>
      </c>
    </row>
    <row r="629" spans="1:13" s="128" customFormat="1" x14ac:dyDescent="0.2">
      <c r="A629" s="83" t="s">
        <v>3571</v>
      </c>
      <c r="B629" s="83" t="s">
        <v>3660</v>
      </c>
      <c r="C629" s="83" t="s">
        <v>4575</v>
      </c>
      <c r="D629" s="83" t="s">
        <v>3663</v>
      </c>
      <c r="E629" s="102">
        <v>8325727</v>
      </c>
      <c r="F629" s="83" t="s">
        <v>3673</v>
      </c>
      <c r="G629" s="83" t="s">
        <v>59</v>
      </c>
      <c r="H629" s="42">
        <v>20844.96</v>
      </c>
      <c r="I629" s="42">
        <v>18949.919999999998</v>
      </c>
      <c r="J629" s="42">
        <v>1895.0400000000009</v>
      </c>
      <c r="K629" s="86">
        <v>9.0911184286273566E-2</v>
      </c>
      <c r="L629" s="83" t="s">
        <v>7074</v>
      </c>
      <c r="M629" s="128" t="s">
        <v>5922</v>
      </c>
    </row>
    <row r="630" spans="1:13" s="128" customFormat="1" x14ac:dyDescent="0.2">
      <c r="A630" s="83" t="s">
        <v>3571</v>
      </c>
      <c r="B630" s="83" t="s">
        <v>3660</v>
      </c>
      <c r="C630" s="83" t="s">
        <v>4575</v>
      </c>
      <c r="D630" s="83" t="s">
        <v>3663</v>
      </c>
      <c r="E630" s="102">
        <v>8325788</v>
      </c>
      <c r="F630" s="83" t="s">
        <v>3673</v>
      </c>
      <c r="G630" s="83" t="s">
        <v>59</v>
      </c>
      <c r="H630" s="42">
        <v>469.82</v>
      </c>
      <c r="I630" s="42">
        <v>460.6</v>
      </c>
      <c r="J630" s="42">
        <v>9.2199999999999704</v>
      </c>
      <c r="K630" s="86">
        <v>1.9624537056745075E-2</v>
      </c>
      <c r="L630" s="83" t="s">
        <v>7075</v>
      </c>
      <c r="M630" s="128" t="s">
        <v>5922</v>
      </c>
    </row>
    <row r="631" spans="1:13" s="128" customFormat="1" x14ac:dyDescent="0.2">
      <c r="A631" s="83" t="s">
        <v>3571</v>
      </c>
      <c r="B631" s="83" t="s">
        <v>3660</v>
      </c>
      <c r="C631" s="83" t="s">
        <v>4575</v>
      </c>
      <c r="D631" s="83" t="s">
        <v>3663</v>
      </c>
      <c r="E631" s="102">
        <v>8325788</v>
      </c>
      <c r="F631" s="83" t="s">
        <v>3673</v>
      </c>
      <c r="G631" s="83" t="s">
        <v>59</v>
      </c>
      <c r="H631" s="42">
        <v>59084.6</v>
      </c>
      <c r="I631" s="42">
        <v>54459.5</v>
      </c>
      <c r="J631" s="42">
        <v>4625.0999999999985</v>
      </c>
      <c r="K631" s="86">
        <v>7.8279280895529435E-2</v>
      </c>
      <c r="L631" s="83" t="s">
        <v>7076</v>
      </c>
      <c r="M631" s="128" t="s">
        <v>5922</v>
      </c>
    </row>
    <row r="632" spans="1:13" s="128" customFormat="1" x14ac:dyDescent="0.2">
      <c r="A632" s="83" t="s">
        <v>3571</v>
      </c>
      <c r="B632" s="83" t="s">
        <v>3660</v>
      </c>
      <c r="C632" s="83" t="s">
        <v>4575</v>
      </c>
      <c r="D632" s="83" t="s">
        <v>3663</v>
      </c>
      <c r="E632" s="102">
        <v>8325788</v>
      </c>
      <c r="F632" s="83" t="s">
        <v>3673</v>
      </c>
      <c r="G632" s="83" t="s">
        <v>59</v>
      </c>
      <c r="H632" s="42">
        <v>6505.63</v>
      </c>
      <c r="I632" s="42">
        <v>6190.48</v>
      </c>
      <c r="J632" s="42">
        <v>315.15000000000055</v>
      </c>
      <c r="K632" s="86">
        <v>4.844265659129101E-2</v>
      </c>
      <c r="L632" s="83" t="s">
        <v>7077</v>
      </c>
      <c r="M632" s="128" t="s">
        <v>5922</v>
      </c>
    </row>
    <row r="633" spans="1:13" s="128" customFormat="1" x14ac:dyDescent="0.2">
      <c r="A633" s="83" t="s">
        <v>3571</v>
      </c>
      <c r="B633" s="83" t="s">
        <v>3660</v>
      </c>
      <c r="C633" s="83" t="s">
        <v>4575</v>
      </c>
      <c r="D633" s="83" t="s">
        <v>3663</v>
      </c>
      <c r="E633" s="102">
        <v>8325788</v>
      </c>
      <c r="F633" s="83" t="s">
        <v>3673</v>
      </c>
      <c r="G633" s="83" t="s">
        <v>59</v>
      </c>
      <c r="H633" s="42">
        <v>898.91</v>
      </c>
      <c r="I633" s="42">
        <v>872.73</v>
      </c>
      <c r="J633" s="42">
        <v>26.17999999999995</v>
      </c>
      <c r="K633" s="86">
        <v>2.9124161484464464E-2</v>
      </c>
      <c r="L633" s="83" t="s">
        <v>7078</v>
      </c>
      <c r="M633" s="128" t="s">
        <v>5922</v>
      </c>
    </row>
    <row r="634" spans="1:13" s="128" customFormat="1" x14ac:dyDescent="0.2">
      <c r="A634" s="83" t="s">
        <v>3571</v>
      </c>
      <c r="B634" s="83" t="s">
        <v>3660</v>
      </c>
      <c r="C634" s="83" t="s">
        <v>4575</v>
      </c>
      <c r="D634" s="83" t="s">
        <v>3663</v>
      </c>
      <c r="E634" s="102">
        <v>8325788</v>
      </c>
      <c r="F634" s="83" t="s">
        <v>3673</v>
      </c>
      <c r="G634" s="83" t="s">
        <v>59</v>
      </c>
      <c r="H634" s="42">
        <v>5560.75</v>
      </c>
      <c r="I634" s="42">
        <v>5287.3</v>
      </c>
      <c r="J634" s="42">
        <v>273.44999999999982</v>
      </c>
      <c r="K634" s="86">
        <v>4.9175021355033009E-2</v>
      </c>
      <c r="L634" s="83" t="s">
        <v>7079</v>
      </c>
      <c r="M634" s="128" t="s">
        <v>5922</v>
      </c>
    </row>
    <row r="635" spans="1:13" s="128" customFormat="1" x14ac:dyDescent="0.2">
      <c r="A635" s="83" t="s">
        <v>3571</v>
      </c>
      <c r="B635" s="83" t="s">
        <v>3660</v>
      </c>
      <c r="C635" s="83" t="s">
        <v>4575</v>
      </c>
      <c r="D635" s="83" t="s">
        <v>3663</v>
      </c>
      <c r="E635" s="102">
        <v>8325788</v>
      </c>
      <c r="F635" s="83" t="s">
        <v>3673</v>
      </c>
      <c r="G635" s="83" t="s">
        <v>59</v>
      </c>
      <c r="H635" s="42">
        <v>7715.26</v>
      </c>
      <c r="I635" s="42">
        <v>7514.86</v>
      </c>
      <c r="J635" s="42">
        <v>200.40000000000055</v>
      </c>
      <c r="K635" s="86">
        <v>2.5974497294971335E-2</v>
      </c>
      <c r="L635" s="83" t="s">
        <v>7080</v>
      </c>
      <c r="M635" s="128" t="s">
        <v>5922</v>
      </c>
    </row>
    <row r="636" spans="1:13" s="128" customFormat="1" x14ac:dyDescent="0.2">
      <c r="A636" s="83" t="s">
        <v>3571</v>
      </c>
      <c r="B636" s="83" t="s">
        <v>3660</v>
      </c>
      <c r="C636" s="83" t="s">
        <v>4575</v>
      </c>
      <c r="D636" s="83" t="s">
        <v>3663</v>
      </c>
      <c r="E636" s="102">
        <v>8336221</v>
      </c>
      <c r="F636" s="83" t="s">
        <v>3673</v>
      </c>
      <c r="G636" s="83" t="s">
        <v>59</v>
      </c>
      <c r="H636" s="42">
        <v>736.74</v>
      </c>
      <c r="I636" s="42">
        <v>719.48</v>
      </c>
      <c r="J636" s="42">
        <v>17.259999999999991</v>
      </c>
      <c r="K636" s="86">
        <v>2.3427532100876822E-2</v>
      </c>
      <c r="L636" s="83" t="s">
        <v>7081</v>
      </c>
      <c r="M636" s="128" t="s">
        <v>5922</v>
      </c>
    </row>
    <row r="637" spans="1:13" s="128" customFormat="1" x14ac:dyDescent="0.2">
      <c r="A637" s="83" t="s">
        <v>3571</v>
      </c>
      <c r="B637" s="83" t="s">
        <v>3660</v>
      </c>
      <c r="C637" s="83" t="s">
        <v>4575</v>
      </c>
      <c r="D637" s="83" t="s">
        <v>3663</v>
      </c>
      <c r="E637" s="102">
        <v>8336221</v>
      </c>
      <c r="F637" s="83" t="s">
        <v>3673</v>
      </c>
      <c r="G637" s="83" t="s">
        <v>59</v>
      </c>
      <c r="H637" s="42">
        <v>40569.5</v>
      </c>
      <c r="I637" s="42">
        <v>29100.080000000002</v>
      </c>
      <c r="J637" s="42">
        <v>11469.419999999998</v>
      </c>
      <c r="K637" s="86">
        <v>0.28271041053007795</v>
      </c>
      <c r="L637" s="83" t="s">
        <v>7082</v>
      </c>
      <c r="M637" s="128" t="s">
        <v>5922</v>
      </c>
    </row>
    <row r="638" spans="1:13" s="128" customFormat="1" x14ac:dyDescent="0.2">
      <c r="A638" s="83" t="s">
        <v>3571</v>
      </c>
      <c r="B638" s="83" t="s">
        <v>3660</v>
      </c>
      <c r="C638" s="83" t="s">
        <v>4575</v>
      </c>
      <c r="D638" s="83" t="s">
        <v>3663</v>
      </c>
      <c r="E638" s="102">
        <v>8349511</v>
      </c>
      <c r="F638" s="83" t="s">
        <v>3673</v>
      </c>
      <c r="G638" s="83" t="s">
        <v>59</v>
      </c>
      <c r="H638" s="42">
        <v>0</v>
      </c>
      <c r="I638" s="42">
        <v>737.4</v>
      </c>
      <c r="J638" s="42">
        <v>-737.4</v>
      </c>
      <c r="K638" s="86" t="e">
        <v>#DIV/0!</v>
      </c>
      <c r="L638" s="83" t="s">
        <v>7083</v>
      </c>
      <c r="M638" s="128" t="s">
        <v>5922</v>
      </c>
    </row>
    <row r="639" spans="1:13" s="128" customFormat="1" x14ac:dyDescent="0.2">
      <c r="A639" s="83" t="s">
        <v>3571</v>
      </c>
      <c r="B639" s="83" t="s">
        <v>3660</v>
      </c>
      <c r="C639" s="83" t="s">
        <v>4575</v>
      </c>
      <c r="D639" s="83" t="s">
        <v>3663</v>
      </c>
      <c r="E639" s="102">
        <v>8349511</v>
      </c>
      <c r="F639" s="83" t="s">
        <v>3673</v>
      </c>
      <c r="G639" s="83" t="s">
        <v>59</v>
      </c>
      <c r="H639" s="42">
        <v>0</v>
      </c>
      <c r="I639" s="42">
        <v>5583.7</v>
      </c>
      <c r="J639" s="42">
        <v>-5583.7</v>
      </c>
      <c r="K639" s="86" t="e">
        <v>#DIV/0!</v>
      </c>
      <c r="L639" s="83" t="s">
        <v>7084</v>
      </c>
      <c r="M639" s="128" t="s">
        <v>5922</v>
      </c>
    </row>
    <row r="640" spans="1:13" s="128" customFormat="1" x14ac:dyDescent="0.2">
      <c r="A640" s="83" t="s">
        <v>3571</v>
      </c>
      <c r="B640" s="83" t="s">
        <v>3660</v>
      </c>
      <c r="C640" s="83" t="s">
        <v>4575</v>
      </c>
      <c r="D640" s="83" t="s">
        <v>3663</v>
      </c>
      <c r="E640" s="102">
        <v>8406709</v>
      </c>
      <c r="F640" s="83" t="s">
        <v>3673</v>
      </c>
      <c r="G640" s="83" t="s">
        <v>59</v>
      </c>
      <c r="H640" s="42">
        <v>0</v>
      </c>
      <c r="I640" s="42">
        <v>0</v>
      </c>
      <c r="J640" s="42">
        <v>0</v>
      </c>
      <c r="K640" s="86" t="e">
        <v>#DIV/0!</v>
      </c>
      <c r="L640" s="83" t="s">
        <v>55</v>
      </c>
      <c r="M640" s="128" t="s">
        <v>5922</v>
      </c>
    </row>
    <row r="641" spans="1:13" s="128" customFormat="1" x14ac:dyDescent="0.2">
      <c r="A641" s="83" t="s">
        <v>3571</v>
      </c>
      <c r="B641" s="83" t="s">
        <v>3660</v>
      </c>
      <c r="C641" s="83" t="s">
        <v>4575</v>
      </c>
      <c r="D641" s="83" t="s">
        <v>3663</v>
      </c>
      <c r="E641" s="102">
        <v>7985127</v>
      </c>
      <c r="F641" s="83" t="s">
        <v>4585</v>
      </c>
      <c r="G641" s="83" t="s">
        <v>59</v>
      </c>
      <c r="H641" s="42">
        <v>116.28</v>
      </c>
      <c r="I641" s="42">
        <v>102.24</v>
      </c>
      <c r="J641" s="42">
        <v>14.040000000000006</v>
      </c>
      <c r="K641" s="86">
        <v>0.1207430340557276</v>
      </c>
      <c r="L641" s="83" t="s">
        <v>4588</v>
      </c>
      <c r="M641" s="128" t="s">
        <v>5922</v>
      </c>
    </row>
    <row r="642" spans="1:13" s="128" customFormat="1" x14ac:dyDescent="0.2">
      <c r="A642" s="83" t="s">
        <v>3571</v>
      </c>
      <c r="B642" s="83" t="s">
        <v>3660</v>
      </c>
      <c r="C642" s="83" t="s">
        <v>4575</v>
      </c>
      <c r="D642" s="83" t="s">
        <v>3663</v>
      </c>
      <c r="E642" s="102">
        <v>8203523</v>
      </c>
      <c r="F642" s="83" t="s">
        <v>4585</v>
      </c>
      <c r="G642" s="83" t="s">
        <v>59</v>
      </c>
      <c r="H642" s="42">
        <v>13839.42</v>
      </c>
      <c r="I642" s="42">
        <v>13060.32</v>
      </c>
      <c r="J642" s="42">
        <v>779.10000000000036</v>
      </c>
      <c r="K642" s="86">
        <v>5.6295711814512484E-2</v>
      </c>
      <c r="L642" s="83" t="s">
        <v>4591</v>
      </c>
      <c r="M642" s="128" t="s">
        <v>5922</v>
      </c>
    </row>
    <row r="643" spans="1:13" s="128" customFormat="1" x14ac:dyDescent="0.2">
      <c r="A643" s="83" t="s">
        <v>3571</v>
      </c>
      <c r="B643" s="83" t="s">
        <v>3660</v>
      </c>
      <c r="C643" s="83" t="s">
        <v>4595</v>
      </c>
      <c r="D643" s="83" t="s">
        <v>3663</v>
      </c>
      <c r="E643" s="102">
        <v>8520896</v>
      </c>
      <c r="F643" s="83" t="s">
        <v>6766</v>
      </c>
      <c r="G643" s="83" t="s">
        <v>68</v>
      </c>
      <c r="H643" s="42">
        <v>212275.17</v>
      </c>
      <c r="I643" s="42">
        <v>205275</v>
      </c>
      <c r="J643" s="42">
        <v>7000.1700000000128</v>
      </c>
      <c r="K643" s="86">
        <v>3.297686677155888E-2</v>
      </c>
      <c r="L643" s="83" t="s">
        <v>7085</v>
      </c>
      <c r="M643" s="128" t="s">
        <v>5922</v>
      </c>
    </row>
    <row r="644" spans="1:13" s="128" customFormat="1" x14ac:dyDescent="0.2">
      <c r="A644" s="83" t="s">
        <v>3571</v>
      </c>
      <c r="B644" s="83" t="s">
        <v>3660</v>
      </c>
      <c r="C644" s="83" t="s">
        <v>4575</v>
      </c>
      <c r="D644" s="83" t="s">
        <v>3663</v>
      </c>
      <c r="E644" s="102">
        <v>8346546</v>
      </c>
      <c r="F644" s="83" t="s">
        <v>6767</v>
      </c>
      <c r="G644" s="83" t="s">
        <v>68</v>
      </c>
      <c r="H644" s="42">
        <v>5625</v>
      </c>
      <c r="I644" s="42">
        <v>3937.5</v>
      </c>
      <c r="J644" s="42">
        <v>1687.5</v>
      </c>
      <c r="K644" s="86">
        <v>0.3</v>
      </c>
      <c r="L644" s="83" t="s">
        <v>7086</v>
      </c>
      <c r="M644" s="128" t="s">
        <v>5922</v>
      </c>
    </row>
    <row r="645" spans="1:13" s="128" customFormat="1" x14ac:dyDescent="0.2">
      <c r="A645" s="83" t="s">
        <v>3571</v>
      </c>
      <c r="B645" s="83" t="s">
        <v>5930</v>
      </c>
      <c r="C645" s="83" t="s">
        <v>3662</v>
      </c>
      <c r="D645" s="83" t="s">
        <v>5915</v>
      </c>
      <c r="E645" s="102">
        <v>8486539</v>
      </c>
      <c r="F645" s="83" t="s">
        <v>6300</v>
      </c>
      <c r="G645" s="83" t="s">
        <v>68</v>
      </c>
      <c r="H645" s="42">
        <v>102.21</v>
      </c>
      <c r="I645" s="42">
        <v>125.3</v>
      </c>
      <c r="J645" s="42">
        <v>-23.090000000000003</v>
      </c>
      <c r="K645" s="86">
        <v>-0.22590744545543492</v>
      </c>
      <c r="L645" s="83" t="s">
        <v>7087</v>
      </c>
      <c r="M645" s="128" t="s">
        <v>5922</v>
      </c>
    </row>
    <row r="646" spans="1:13" s="128" customFormat="1" x14ac:dyDescent="0.2">
      <c r="A646" s="83" t="s">
        <v>3571</v>
      </c>
      <c r="B646" s="83" t="s">
        <v>5930</v>
      </c>
      <c r="C646" s="83" t="s">
        <v>3671</v>
      </c>
      <c r="D646" s="83" t="s">
        <v>5915</v>
      </c>
      <c r="E646" s="102">
        <v>8519618</v>
      </c>
      <c r="F646" s="83" t="s">
        <v>6768</v>
      </c>
      <c r="G646" s="83" t="s">
        <v>68</v>
      </c>
      <c r="H646" s="42">
        <v>1528.2</v>
      </c>
      <c r="I646" s="42">
        <v>1352.38</v>
      </c>
      <c r="J646" s="42">
        <v>175.81999999999994</v>
      </c>
      <c r="K646" s="86">
        <v>0.11505038607512101</v>
      </c>
      <c r="L646" s="83" t="s">
        <v>7088</v>
      </c>
      <c r="M646" s="128" t="s">
        <v>5922</v>
      </c>
    </row>
    <row r="647" spans="1:13" s="128" customFormat="1" x14ac:dyDescent="0.2">
      <c r="A647" s="83" t="s">
        <v>3571</v>
      </c>
      <c r="B647" s="83" t="s">
        <v>5930</v>
      </c>
      <c r="C647" s="83" t="s">
        <v>6644</v>
      </c>
      <c r="D647" s="83" t="s">
        <v>5915</v>
      </c>
      <c r="E647" s="102">
        <v>8497932</v>
      </c>
      <c r="F647" s="83" t="s">
        <v>6769</v>
      </c>
      <c r="G647" s="83" t="s">
        <v>68</v>
      </c>
      <c r="H647" s="42">
        <v>9380</v>
      </c>
      <c r="I647" s="42">
        <v>8960</v>
      </c>
      <c r="J647" s="42">
        <v>420</v>
      </c>
      <c r="K647" s="86">
        <v>4.4776119402985072E-2</v>
      </c>
      <c r="L647" s="83" t="s">
        <v>7089</v>
      </c>
      <c r="M647" s="128" t="s">
        <v>5922</v>
      </c>
    </row>
    <row r="648" spans="1:13" s="128" customFormat="1" x14ac:dyDescent="0.2">
      <c r="A648" s="83" t="s">
        <v>3571</v>
      </c>
      <c r="B648" s="83" t="s">
        <v>5930</v>
      </c>
      <c r="C648" s="83" t="s">
        <v>1139</v>
      </c>
      <c r="D648" s="83" t="s">
        <v>5915</v>
      </c>
      <c r="E648" s="102">
        <v>8519598</v>
      </c>
      <c r="F648" s="83" t="s">
        <v>6770</v>
      </c>
      <c r="G648" s="83" t="s">
        <v>68</v>
      </c>
      <c r="H648" s="42">
        <v>8612.91</v>
      </c>
      <c r="I648" s="42">
        <v>8014.32</v>
      </c>
      <c r="J648" s="42">
        <v>598.59000000000015</v>
      </c>
      <c r="K648" s="86">
        <v>6.9499158820886336E-2</v>
      </c>
      <c r="L648" s="83" t="s">
        <v>7090</v>
      </c>
      <c r="M648" s="128" t="s">
        <v>5922</v>
      </c>
    </row>
    <row r="649" spans="1:13" s="128" customFormat="1" x14ac:dyDescent="0.2">
      <c r="A649" s="83" t="s">
        <v>3571</v>
      </c>
      <c r="B649" s="83" t="s">
        <v>5930</v>
      </c>
      <c r="C649" s="83" t="s">
        <v>1139</v>
      </c>
      <c r="D649" s="83" t="s">
        <v>5915</v>
      </c>
      <c r="E649" s="102">
        <v>8507618</v>
      </c>
      <c r="F649" s="83" t="s">
        <v>6301</v>
      </c>
      <c r="G649" s="83" t="s">
        <v>68</v>
      </c>
      <c r="H649" s="42">
        <v>3299.41</v>
      </c>
      <c r="I649" s="42">
        <v>3357.63</v>
      </c>
      <c r="J649" s="42">
        <v>-58.220000000000255</v>
      </c>
      <c r="K649" s="86">
        <v>-1.7645579058074096E-2</v>
      </c>
      <c r="L649" s="83" t="s">
        <v>6525</v>
      </c>
      <c r="M649" s="128" t="s">
        <v>5922</v>
      </c>
    </row>
    <row r="650" spans="1:13" s="128" customFormat="1" x14ac:dyDescent="0.2">
      <c r="A650" s="83" t="s">
        <v>3571</v>
      </c>
      <c r="B650" s="83" t="s">
        <v>5930</v>
      </c>
      <c r="C650" s="83" t="s">
        <v>3671</v>
      </c>
      <c r="D650" s="83" t="s">
        <v>5915</v>
      </c>
      <c r="E650" s="102">
        <v>8521268</v>
      </c>
      <c r="F650" s="83" t="s">
        <v>6771</v>
      </c>
      <c r="G650" s="83" t="s">
        <v>68</v>
      </c>
      <c r="H650" s="42">
        <v>344.68</v>
      </c>
      <c r="I650" s="42">
        <v>319.14</v>
      </c>
      <c r="J650" s="42">
        <v>25.54000000000002</v>
      </c>
      <c r="K650" s="86">
        <v>7.4097713821515671E-2</v>
      </c>
      <c r="L650" s="83" t="s">
        <v>7091</v>
      </c>
      <c r="M650" s="128" t="s">
        <v>5922</v>
      </c>
    </row>
    <row r="651" spans="1:13" s="128" customFormat="1" x14ac:dyDescent="0.2">
      <c r="A651" s="83" t="s">
        <v>3571</v>
      </c>
      <c r="B651" s="83" t="s">
        <v>5930</v>
      </c>
      <c r="C651" s="83" t="s">
        <v>3671</v>
      </c>
      <c r="D651" s="83" t="s">
        <v>5915</v>
      </c>
      <c r="E651" s="102">
        <v>8521268</v>
      </c>
      <c r="F651" s="83" t="s">
        <v>6771</v>
      </c>
      <c r="G651" s="83" t="s">
        <v>68</v>
      </c>
      <c r="H651" s="42">
        <v>1220</v>
      </c>
      <c r="I651" s="42">
        <v>1160</v>
      </c>
      <c r="J651" s="42">
        <v>60</v>
      </c>
      <c r="K651" s="86">
        <v>4.9180327868852458E-2</v>
      </c>
      <c r="L651" s="83" t="s">
        <v>7092</v>
      </c>
      <c r="M651" s="128" t="s">
        <v>5922</v>
      </c>
    </row>
    <row r="652" spans="1:13" s="128" customFormat="1" x14ac:dyDescent="0.2">
      <c r="A652" s="83" t="s">
        <v>3571</v>
      </c>
      <c r="B652" s="83" t="s">
        <v>5930</v>
      </c>
      <c r="C652" s="83" t="s">
        <v>6645</v>
      </c>
      <c r="D652" s="83" t="s">
        <v>5915</v>
      </c>
      <c r="E652" s="102">
        <v>8501843</v>
      </c>
      <c r="F652" s="83" t="s">
        <v>6302</v>
      </c>
      <c r="G652" s="83" t="s">
        <v>68</v>
      </c>
      <c r="H652" s="42">
        <v>11.18</v>
      </c>
      <c r="I652" s="42">
        <v>10.9</v>
      </c>
      <c r="J652" s="42">
        <v>0.27999999999999936</v>
      </c>
      <c r="K652" s="86">
        <v>2.5044722719141266E-2</v>
      </c>
      <c r="L652" s="83" t="s">
        <v>7093</v>
      </c>
      <c r="M652" s="128" t="s">
        <v>5922</v>
      </c>
    </row>
    <row r="653" spans="1:13" s="128" customFormat="1" x14ac:dyDescent="0.2">
      <c r="A653" s="83" t="s">
        <v>3571</v>
      </c>
      <c r="B653" s="83" t="s">
        <v>5930</v>
      </c>
      <c r="C653" s="83" t="s">
        <v>6645</v>
      </c>
      <c r="D653" s="83" t="s">
        <v>5915</v>
      </c>
      <c r="E653" s="102">
        <v>8501843</v>
      </c>
      <c r="F653" s="83" t="s">
        <v>6302</v>
      </c>
      <c r="G653" s="83" t="s">
        <v>68</v>
      </c>
      <c r="H653" s="42">
        <v>24.18</v>
      </c>
      <c r="I653" s="42">
        <v>20.59</v>
      </c>
      <c r="J653" s="42">
        <v>3.59</v>
      </c>
      <c r="K653" s="86">
        <v>0.14846980976013233</v>
      </c>
      <c r="L653" s="83" t="s">
        <v>7094</v>
      </c>
      <c r="M653" s="128" t="s">
        <v>5922</v>
      </c>
    </row>
    <row r="654" spans="1:13" s="128" customFormat="1" x14ac:dyDescent="0.2">
      <c r="A654" s="83" t="s">
        <v>3571</v>
      </c>
      <c r="B654" s="83" t="s">
        <v>5930</v>
      </c>
      <c r="C654" s="83" t="s">
        <v>3707</v>
      </c>
      <c r="D654" s="83" t="s">
        <v>5915</v>
      </c>
      <c r="E654" s="102">
        <v>8492196</v>
      </c>
      <c r="F654" s="83" t="s">
        <v>6303</v>
      </c>
      <c r="G654" s="83" t="s">
        <v>68</v>
      </c>
      <c r="H654" s="42">
        <v>19148.12</v>
      </c>
      <c r="I654" s="42">
        <v>18737.68</v>
      </c>
      <c r="J654" s="42">
        <v>410.43999999999869</v>
      </c>
      <c r="K654" s="86">
        <v>2.1435002496328553E-2</v>
      </c>
      <c r="L654" s="83" t="s">
        <v>6527</v>
      </c>
      <c r="M654" s="128" t="s">
        <v>5922</v>
      </c>
    </row>
    <row r="655" spans="1:13" s="128" customFormat="1" x14ac:dyDescent="0.2">
      <c r="A655" s="83" t="s">
        <v>3571</v>
      </c>
      <c r="B655" s="83" t="s">
        <v>5930</v>
      </c>
      <c r="C655" s="83" t="s">
        <v>3707</v>
      </c>
      <c r="D655" s="83" t="s">
        <v>5915</v>
      </c>
      <c r="E655" s="102">
        <v>8492196</v>
      </c>
      <c r="F655" s="83" t="s">
        <v>6303</v>
      </c>
      <c r="G655" s="83" t="s">
        <v>68</v>
      </c>
      <c r="H655" s="42">
        <v>117201.28</v>
      </c>
      <c r="I655" s="42">
        <v>113411.76</v>
      </c>
      <c r="J655" s="42">
        <v>3789.5200000000041</v>
      </c>
      <c r="K655" s="86">
        <v>3.2333435266236034E-2</v>
      </c>
      <c r="L655" s="83" t="s">
        <v>6528</v>
      </c>
      <c r="M655" s="128" t="s">
        <v>5922</v>
      </c>
    </row>
    <row r="656" spans="1:13" s="128" customFormat="1" x14ac:dyDescent="0.2">
      <c r="A656" s="83" t="s">
        <v>3571</v>
      </c>
      <c r="B656" s="83" t="s">
        <v>5930</v>
      </c>
      <c r="C656" s="83" t="s">
        <v>3707</v>
      </c>
      <c r="D656" s="83" t="s">
        <v>5915</v>
      </c>
      <c r="E656" s="102">
        <v>8427102</v>
      </c>
      <c r="F656" s="83" t="s">
        <v>6772</v>
      </c>
      <c r="G656" s="83" t="s">
        <v>68</v>
      </c>
      <c r="H656" s="42">
        <v>23636.34</v>
      </c>
      <c r="I656" s="42">
        <v>10345.02</v>
      </c>
      <c r="J656" s="42">
        <v>13291.32</v>
      </c>
      <c r="K656" s="86">
        <v>0.56232563924871615</v>
      </c>
      <c r="L656" s="83" t="s">
        <v>7095</v>
      </c>
      <c r="M656" s="128" t="s">
        <v>5922</v>
      </c>
    </row>
    <row r="657" spans="1:13" s="128" customFormat="1" x14ac:dyDescent="0.2">
      <c r="A657" s="83" t="s">
        <v>3571</v>
      </c>
      <c r="B657" s="83" t="s">
        <v>4601</v>
      </c>
      <c r="C657" s="83" t="s">
        <v>4567</v>
      </c>
      <c r="D657" s="83" t="s">
        <v>4396</v>
      </c>
      <c r="E657" s="102">
        <v>8217562</v>
      </c>
      <c r="F657" s="83" t="s">
        <v>6773</v>
      </c>
      <c r="G657" s="83" t="s">
        <v>59</v>
      </c>
      <c r="H657" s="42">
        <v>29002.400000000001</v>
      </c>
      <c r="I657" s="42">
        <v>25895</v>
      </c>
      <c r="J657" s="42">
        <v>3107.4000000000015</v>
      </c>
      <c r="K657" s="86">
        <v>0.10714285714285719</v>
      </c>
      <c r="L657" s="83" t="s">
        <v>7096</v>
      </c>
      <c r="M657" s="128" t="s">
        <v>5922</v>
      </c>
    </row>
    <row r="658" spans="1:13" s="128" customFormat="1" x14ac:dyDescent="0.2">
      <c r="A658" s="83" t="s">
        <v>3571</v>
      </c>
      <c r="B658" s="83" t="s">
        <v>4601</v>
      </c>
      <c r="C658" s="83" t="s">
        <v>4567</v>
      </c>
      <c r="D658" s="83" t="s">
        <v>4396</v>
      </c>
      <c r="E658" s="102">
        <v>8500741</v>
      </c>
      <c r="F658" s="83" t="s">
        <v>6774</v>
      </c>
      <c r="G658" s="83" t="s">
        <v>68</v>
      </c>
      <c r="H658" s="42">
        <v>83578</v>
      </c>
      <c r="I658" s="42">
        <v>60784</v>
      </c>
      <c r="J658" s="42">
        <v>22794</v>
      </c>
      <c r="K658" s="86">
        <v>0.27272727272727271</v>
      </c>
      <c r="L658" s="83" t="s">
        <v>7097</v>
      </c>
      <c r="M658" s="128" t="s">
        <v>5922</v>
      </c>
    </row>
    <row r="659" spans="1:13" s="128" customFormat="1" x14ac:dyDescent="0.2">
      <c r="A659" s="83" t="s">
        <v>3571</v>
      </c>
      <c r="B659" s="83" t="s">
        <v>4601</v>
      </c>
      <c r="C659" s="83" t="s">
        <v>5380</v>
      </c>
      <c r="D659" s="83" t="s">
        <v>4396</v>
      </c>
      <c r="E659" s="102">
        <v>8391295</v>
      </c>
      <c r="F659" s="83" t="s">
        <v>6775</v>
      </c>
      <c r="G659" s="83" t="s">
        <v>59</v>
      </c>
      <c r="H659" s="42">
        <v>2552.54</v>
      </c>
      <c r="I659" s="42">
        <v>2488.1999999999998</v>
      </c>
      <c r="J659" s="42">
        <v>64.340000000000146</v>
      </c>
      <c r="K659" s="86">
        <v>2.5206265131986236E-2</v>
      </c>
      <c r="L659" s="83" t="s">
        <v>7098</v>
      </c>
      <c r="M659" s="128" t="s">
        <v>5922</v>
      </c>
    </row>
    <row r="660" spans="1:13" s="128" customFormat="1" x14ac:dyDescent="0.2">
      <c r="A660" s="83" t="s">
        <v>3571</v>
      </c>
      <c r="B660" s="83" t="s">
        <v>4601</v>
      </c>
      <c r="C660" s="83" t="s">
        <v>5953</v>
      </c>
      <c r="D660" s="83" t="s">
        <v>4396</v>
      </c>
      <c r="E660" s="102">
        <v>8500738</v>
      </c>
      <c r="F660" s="83" t="s">
        <v>6776</v>
      </c>
      <c r="G660" s="83" t="s">
        <v>68</v>
      </c>
      <c r="H660" s="42">
        <v>166.4</v>
      </c>
      <c r="I660" s="42">
        <v>160.16</v>
      </c>
      <c r="J660" s="42">
        <v>6.2400000000000091</v>
      </c>
      <c r="K660" s="86">
        <v>3.7500000000000054E-2</v>
      </c>
      <c r="L660" s="83" t="s">
        <v>7099</v>
      </c>
      <c r="M660" s="128" t="s">
        <v>5922</v>
      </c>
    </row>
    <row r="661" spans="1:13" s="128" customFormat="1" x14ac:dyDescent="0.2">
      <c r="A661" s="83" t="s">
        <v>3571</v>
      </c>
      <c r="B661" s="83" t="s">
        <v>3691</v>
      </c>
      <c r="C661" s="83" t="s">
        <v>4605</v>
      </c>
      <c r="D661" s="83" t="s">
        <v>3693</v>
      </c>
      <c r="E661" s="102">
        <v>8201003</v>
      </c>
      <c r="F661" s="83" t="s">
        <v>4606</v>
      </c>
      <c r="G661" s="83" t="s">
        <v>68</v>
      </c>
      <c r="H661" s="42">
        <v>745.2</v>
      </c>
      <c r="I661" s="42">
        <v>690</v>
      </c>
      <c r="J661" s="42">
        <v>55.200000000000045</v>
      </c>
      <c r="K661" s="86">
        <v>7.4074074074074125E-2</v>
      </c>
      <c r="L661" s="83" t="s">
        <v>4607</v>
      </c>
      <c r="M661" s="128" t="s">
        <v>5922</v>
      </c>
    </row>
    <row r="662" spans="1:13" s="128" customFormat="1" x14ac:dyDescent="0.2">
      <c r="A662" s="83" t="s">
        <v>3571</v>
      </c>
      <c r="B662" s="83" t="s">
        <v>5704</v>
      </c>
      <c r="C662" s="83" t="s">
        <v>5706</v>
      </c>
      <c r="D662" s="83" t="s">
        <v>5705</v>
      </c>
      <c r="E662" s="102">
        <v>7987486</v>
      </c>
      <c r="F662" s="83" t="s">
        <v>5707</v>
      </c>
      <c r="G662" s="83" t="s">
        <v>68</v>
      </c>
      <c r="H662" s="42">
        <v>3630</v>
      </c>
      <c r="I662" s="42">
        <v>3300</v>
      </c>
      <c r="J662" s="42">
        <v>330</v>
      </c>
      <c r="K662" s="86">
        <v>9.0909090909090912E-2</v>
      </c>
      <c r="L662" s="83" t="s">
        <v>5708</v>
      </c>
      <c r="M662" s="128" t="s">
        <v>5922</v>
      </c>
    </row>
    <row r="663" spans="1:13" s="128" customFormat="1" x14ac:dyDescent="0.2">
      <c r="A663" s="83" t="s">
        <v>3571</v>
      </c>
      <c r="B663" s="83" t="s">
        <v>3706</v>
      </c>
      <c r="C663" s="83" t="s">
        <v>1503</v>
      </c>
      <c r="D663" s="83" t="s">
        <v>3708</v>
      </c>
      <c r="E663" s="102">
        <v>8211530</v>
      </c>
      <c r="F663" s="83" t="s">
        <v>6777</v>
      </c>
      <c r="G663" s="83" t="s">
        <v>68</v>
      </c>
      <c r="H663" s="42">
        <v>104570.09</v>
      </c>
      <c r="I663" s="42">
        <v>99590.25</v>
      </c>
      <c r="J663" s="42">
        <v>4979.8399999999965</v>
      </c>
      <c r="K663" s="86">
        <v>4.7622030353038775E-2</v>
      </c>
      <c r="L663" s="83" t="s">
        <v>7100</v>
      </c>
      <c r="M663" s="128" t="s">
        <v>5922</v>
      </c>
    </row>
    <row r="664" spans="1:13" s="128" customFormat="1" x14ac:dyDescent="0.2">
      <c r="A664" s="83" t="s">
        <v>3571</v>
      </c>
      <c r="B664" s="83" t="s">
        <v>3706</v>
      </c>
      <c r="C664" s="83" t="s">
        <v>712</v>
      </c>
      <c r="D664" s="83" t="s">
        <v>3708</v>
      </c>
      <c r="E664" s="102">
        <v>7953819</v>
      </c>
      <c r="F664" s="83" t="s">
        <v>5722</v>
      </c>
      <c r="G664" s="83" t="s">
        <v>68</v>
      </c>
      <c r="H664" s="42">
        <v>0</v>
      </c>
      <c r="I664" s="42">
        <v>0</v>
      </c>
      <c r="J664" s="42">
        <v>0</v>
      </c>
      <c r="K664" s="86" t="e">
        <v>#DIV/0!</v>
      </c>
      <c r="L664" s="83" t="s">
        <v>5723</v>
      </c>
      <c r="M664" s="128" t="s">
        <v>5922</v>
      </c>
    </row>
    <row r="665" spans="1:13" s="128" customFormat="1" x14ac:dyDescent="0.2">
      <c r="A665" s="83" t="s">
        <v>3571</v>
      </c>
      <c r="B665" s="83" t="s">
        <v>3706</v>
      </c>
      <c r="C665" s="83" t="s">
        <v>2890</v>
      </c>
      <c r="D665" s="83" t="s">
        <v>3708</v>
      </c>
      <c r="E665" s="102">
        <v>7982041</v>
      </c>
      <c r="F665" s="83" t="s">
        <v>5726</v>
      </c>
      <c r="G665" s="83" t="s">
        <v>68</v>
      </c>
      <c r="H665" s="42">
        <v>1337.5</v>
      </c>
      <c r="I665" s="42">
        <v>1250</v>
      </c>
      <c r="J665" s="42">
        <v>87.5</v>
      </c>
      <c r="K665" s="86">
        <v>6.5420560747663545E-2</v>
      </c>
      <c r="L665" s="83" t="s">
        <v>5727</v>
      </c>
      <c r="M665" s="128" t="s">
        <v>5922</v>
      </c>
    </row>
    <row r="666" spans="1:13" s="128" customFormat="1" x14ac:dyDescent="0.2">
      <c r="A666" s="83" t="s">
        <v>3571</v>
      </c>
      <c r="B666" s="83" t="s">
        <v>3706</v>
      </c>
      <c r="C666" s="83" t="s">
        <v>5729</v>
      </c>
      <c r="D666" s="83" t="s">
        <v>3708</v>
      </c>
      <c r="E666" s="102">
        <v>7741323</v>
      </c>
      <c r="F666" s="83" t="s">
        <v>5730</v>
      </c>
      <c r="G666" s="83" t="s">
        <v>68</v>
      </c>
      <c r="H666" s="42">
        <v>0</v>
      </c>
      <c r="I666" s="42">
        <v>25659.1</v>
      </c>
      <c r="J666" s="42">
        <v>-25659.1</v>
      </c>
      <c r="K666" s="86" t="e">
        <v>#DIV/0!</v>
      </c>
      <c r="L666" s="83" t="s">
        <v>5731</v>
      </c>
      <c r="M666" s="128" t="s">
        <v>5922</v>
      </c>
    </row>
    <row r="667" spans="1:13" s="128" customFormat="1" x14ac:dyDescent="0.2">
      <c r="A667" s="83" t="s">
        <v>3571</v>
      </c>
      <c r="B667" s="83" t="s">
        <v>3706</v>
      </c>
      <c r="C667" s="83" t="s">
        <v>5740</v>
      </c>
      <c r="D667" s="83" t="s">
        <v>3708</v>
      </c>
      <c r="E667" s="102">
        <v>7964132</v>
      </c>
      <c r="F667" s="83" t="s">
        <v>5741</v>
      </c>
      <c r="G667" s="83" t="s">
        <v>68</v>
      </c>
      <c r="H667" s="42">
        <v>1337.5</v>
      </c>
      <c r="I667" s="42">
        <v>1410</v>
      </c>
      <c r="J667" s="42">
        <v>-72.5</v>
      </c>
      <c r="K667" s="86">
        <v>-5.4205607476635512E-2</v>
      </c>
      <c r="L667" s="83" t="s">
        <v>5742</v>
      </c>
      <c r="M667" s="128" t="s">
        <v>5922</v>
      </c>
    </row>
    <row r="668" spans="1:13" s="128" customFormat="1" x14ac:dyDescent="0.2">
      <c r="A668" s="83" t="s">
        <v>3571</v>
      </c>
      <c r="B668" s="83" t="s">
        <v>3706</v>
      </c>
      <c r="C668" s="83" t="s">
        <v>4475</v>
      </c>
      <c r="D668" s="83" t="s">
        <v>3708</v>
      </c>
      <c r="E668" s="102">
        <v>8337780</v>
      </c>
      <c r="F668" s="83" t="s">
        <v>6778</v>
      </c>
      <c r="G668" s="83" t="s">
        <v>68</v>
      </c>
      <c r="H668" s="42">
        <v>0</v>
      </c>
      <c r="I668" s="42">
        <v>0</v>
      </c>
      <c r="J668" s="42">
        <v>0</v>
      </c>
      <c r="K668" s="86" t="e">
        <v>#DIV/0!</v>
      </c>
      <c r="L668" s="83" t="s">
        <v>7101</v>
      </c>
      <c r="M668" s="128" t="s">
        <v>5922</v>
      </c>
    </row>
    <row r="669" spans="1:13" s="128" customFormat="1" x14ac:dyDescent="0.2">
      <c r="A669" s="83" t="s">
        <v>3571</v>
      </c>
      <c r="B669" s="83" t="s">
        <v>3706</v>
      </c>
      <c r="C669" s="83" t="s">
        <v>4475</v>
      </c>
      <c r="D669" s="83" t="s">
        <v>3708</v>
      </c>
      <c r="E669" s="102">
        <v>8344011</v>
      </c>
      <c r="F669" s="83" t="s">
        <v>6779</v>
      </c>
      <c r="G669" s="83" t="s">
        <v>68</v>
      </c>
      <c r="H669" s="42">
        <v>0</v>
      </c>
      <c r="I669" s="42">
        <v>0</v>
      </c>
      <c r="J669" s="42">
        <v>0</v>
      </c>
      <c r="K669" s="86" t="e">
        <v>#DIV/0!</v>
      </c>
      <c r="L669" s="83" t="s">
        <v>7102</v>
      </c>
      <c r="M669" s="128" t="s">
        <v>5922</v>
      </c>
    </row>
    <row r="670" spans="1:13" s="128" customFormat="1" x14ac:dyDescent="0.2">
      <c r="A670" s="83" t="s">
        <v>3727</v>
      </c>
      <c r="B670" s="83" t="s">
        <v>3728</v>
      </c>
      <c r="C670" s="83" t="s">
        <v>3729</v>
      </c>
      <c r="D670" s="83" t="s">
        <v>3730</v>
      </c>
      <c r="E670" s="102">
        <v>8397958</v>
      </c>
      <c r="F670" s="83" t="s">
        <v>6780</v>
      </c>
      <c r="G670" s="83" t="s">
        <v>68</v>
      </c>
      <c r="H670" s="42">
        <v>2108.64</v>
      </c>
      <c r="I670" s="42">
        <v>2003.21</v>
      </c>
      <c r="J670" s="42">
        <v>105.42999999999984</v>
      </c>
      <c r="K670" s="86">
        <v>4.9999051521359666E-2</v>
      </c>
      <c r="L670" s="83" t="s">
        <v>55</v>
      </c>
      <c r="M670" s="128" t="s">
        <v>5922</v>
      </c>
    </row>
    <row r="671" spans="1:13" s="128" customFormat="1" x14ac:dyDescent="0.2">
      <c r="A671" s="83" t="s">
        <v>3727</v>
      </c>
      <c r="B671" s="83" t="s">
        <v>3728</v>
      </c>
      <c r="C671" s="83" t="s">
        <v>3729</v>
      </c>
      <c r="D671" s="83" t="s">
        <v>3730</v>
      </c>
      <c r="E671" s="102">
        <v>8397958</v>
      </c>
      <c r="F671" s="83" t="s">
        <v>6780</v>
      </c>
      <c r="G671" s="83" t="s">
        <v>68</v>
      </c>
      <c r="H671" s="42">
        <v>224716.19</v>
      </c>
      <c r="I671" s="42">
        <v>200004.91</v>
      </c>
      <c r="J671" s="42">
        <v>24711.279999999999</v>
      </c>
      <c r="K671" s="86">
        <v>0.10996662056258608</v>
      </c>
      <c r="L671" s="83" t="s">
        <v>7103</v>
      </c>
      <c r="M671" s="128" t="s">
        <v>5922</v>
      </c>
    </row>
    <row r="672" spans="1:13" s="128" customFormat="1" x14ac:dyDescent="0.2">
      <c r="A672" s="83" t="s">
        <v>3727</v>
      </c>
      <c r="B672" s="83" t="s">
        <v>3738</v>
      </c>
      <c r="C672" s="83" t="s">
        <v>2674</v>
      </c>
      <c r="D672" s="83" t="s">
        <v>3739</v>
      </c>
      <c r="E672" s="102">
        <v>8446935</v>
      </c>
      <c r="F672" s="83" t="s">
        <v>6781</v>
      </c>
      <c r="G672" s="83" t="s">
        <v>68</v>
      </c>
      <c r="H672" s="42">
        <v>15094.7</v>
      </c>
      <c r="I672" s="42">
        <v>14192.04</v>
      </c>
      <c r="J672" s="42">
        <v>902.65999999999985</v>
      </c>
      <c r="K672" s="86">
        <v>5.9799797279839931E-2</v>
      </c>
      <c r="L672" s="83" t="s">
        <v>7104</v>
      </c>
      <c r="M672" s="128" t="s">
        <v>5922</v>
      </c>
    </row>
    <row r="673" spans="1:13" s="128" customFormat="1" x14ac:dyDescent="0.2">
      <c r="A673" s="83" t="s">
        <v>3727</v>
      </c>
      <c r="B673" s="83" t="s">
        <v>3738</v>
      </c>
      <c r="C673" s="83" t="s">
        <v>2674</v>
      </c>
      <c r="D673" s="83" t="s">
        <v>3739</v>
      </c>
      <c r="E673" s="102">
        <v>8486275</v>
      </c>
      <c r="F673" s="83" t="s">
        <v>6782</v>
      </c>
      <c r="G673" s="83" t="s">
        <v>68</v>
      </c>
      <c r="H673" s="42">
        <v>0</v>
      </c>
      <c r="I673" s="42">
        <v>0</v>
      </c>
      <c r="J673" s="42">
        <v>0</v>
      </c>
      <c r="K673" s="86" t="e">
        <v>#DIV/0!</v>
      </c>
      <c r="L673" s="83" t="s">
        <v>7105</v>
      </c>
      <c r="M673" s="128" t="s">
        <v>5922</v>
      </c>
    </row>
    <row r="674" spans="1:13" s="128" customFormat="1" x14ac:dyDescent="0.2">
      <c r="A674" s="83" t="s">
        <v>3727</v>
      </c>
      <c r="B674" s="83" t="s">
        <v>3738</v>
      </c>
      <c r="C674" s="83" t="s">
        <v>2674</v>
      </c>
      <c r="D674" s="83" t="s">
        <v>3739</v>
      </c>
      <c r="E674" s="102">
        <v>8486275</v>
      </c>
      <c r="F674" s="83" t="s">
        <v>6782</v>
      </c>
      <c r="G674" s="83" t="s">
        <v>68</v>
      </c>
      <c r="H674" s="42">
        <v>13623</v>
      </c>
      <c r="I674" s="42">
        <v>10994</v>
      </c>
      <c r="J674" s="42">
        <v>2629</v>
      </c>
      <c r="K674" s="86">
        <v>0.19298245614035087</v>
      </c>
      <c r="L674" s="83" t="s">
        <v>7105</v>
      </c>
      <c r="M674" s="128" t="s">
        <v>5922</v>
      </c>
    </row>
    <row r="675" spans="1:13" s="128" customFormat="1" x14ac:dyDescent="0.2">
      <c r="A675" s="83" t="s">
        <v>3727</v>
      </c>
      <c r="B675" s="83" t="s">
        <v>3738</v>
      </c>
      <c r="C675" s="83" t="s">
        <v>2674</v>
      </c>
      <c r="D675" s="83" t="s">
        <v>3739</v>
      </c>
      <c r="E675" s="102">
        <v>8489042</v>
      </c>
      <c r="F675" s="83" t="s">
        <v>6783</v>
      </c>
      <c r="G675" s="83" t="s">
        <v>68</v>
      </c>
      <c r="H675" s="42">
        <v>43433.440000000002</v>
      </c>
      <c r="I675" s="42">
        <v>40704.080000000002</v>
      </c>
      <c r="J675" s="42">
        <v>2729.3600000000006</v>
      </c>
      <c r="K675" s="86">
        <v>6.2840060561631786E-2</v>
      </c>
      <c r="L675" s="83" t="s">
        <v>7106</v>
      </c>
      <c r="M675" s="128" t="s">
        <v>5922</v>
      </c>
    </row>
    <row r="676" spans="1:13" s="128" customFormat="1" x14ac:dyDescent="0.2">
      <c r="A676" s="83" t="s">
        <v>3727</v>
      </c>
      <c r="B676" s="83" t="s">
        <v>3738</v>
      </c>
      <c r="C676" s="83" t="s">
        <v>2674</v>
      </c>
      <c r="D676" s="83" t="s">
        <v>3739</v>
      </c>
      <c r="E676" s="102">
        <v>8492318</v>
      </c>
      <c r="F676" s="83" t="s">
        <v>6784</v>
      </c>
      <c r="G676" s="83" t="s">
        <v>68</v>
      </c>
      <c r="H676" s="42">
        <v>429</v>
      </c>
      <c r="I676" s="42">
        <v>362.06</v>
      </c>
      <c r="J676" s="42">
        <v>66.94</v>
      </c>
      <c r="K676" s="86">
        <v>0.15603729603729602</v>
      </c>
      <c r="L676" s="83" t="s">
        <v>7107</v>
      </c>
      <c r="M676" s="128" t="s">
        <v>5922</v>
      </c>
    </row>
    <row r="677" spans="1:13" s="128" customFormat="1" x14ac:dyDescent="0.2">
      <c r="A677" s="83" t="s">
        <v>3727</v>
      </c>
      <c r="B677" s="83" t="s">
        <v>3738</v>
      </c>
      <c r="C677" s="83" t="s">
        <v>2674</v>
      </c>
      <c r="D677" s="83" t="s">
        <v>3739</v>
      </c>
      <c r="E677" s="102">
        <v>8491812</v>
      </c>
      <c r="F677" s="83" t="s">
        <v>6785</v>
      </c>
      <c r="G677" s="83" t="s">
        <v>68</v>
      </c>
      <c r="H677" s="42">
        <v>2781</v>
      </c>
      <c r="I677" s="42">
        <v>2060</v>
      </c>
      <c r="J677" s="42">
        <v>721</v>
      </c>
      <c r="K677" s="86">
        <v>0.25925925925925924</v>
      </c>
      <c r="L677" s="83" t="s">
        <v>7108</v>
      </c>
      <c r="M677" s="128" t="s">
        <v>5922</v>
      </c>
    </row>
    <row r="678" spans="1:13" s="128" customFormat="1" x14ac:dyDescent="0.2">
      <c r="A678" s="83" t="s">
        <v>3727</v>
      </c>
      <c r="B678" s="83" t="s">
        <v>3738</v>
      </c>
      <c r="C678" s="83" t="s">
        <v>2674</v>
      </c>
      <c r="D678" s="83" t="s">
        <v>3739</v>
      </c>
      <c r="E678" s="102">
        <v>8491816</v>
      </c>
      <c r="F678" s="83" t="s">
        <v>6786</v>
      </c>
      <c r="G678" s="83" t="s">
        <v>68</v>
      </c>
      <c r="H678" s="42">
        <v>1928.16</v>
      </c>
      <c r="I678" s="42">
        <v>1029.72</v>
      </c>
      <c r="J678" s="42">
        <v>898.44</v>
      </c>
      <c r="K678" s="86">
        <v>0.46595718197659947</v>
      </c>
      <c r="L678" s="83" t="s">
        <v>7109</v>
      </c>
      <c r="M678" s="128" t="s">
        <v>5922</v>
      </c>
    </row>
    <row r="679" spans="1:13" s="128" customFormat="1" x14ac:dyDescent="0.2">
      <c r="A679" s="83" t="s">
        <v>3727</v>
      </c>
      <c r="B679" s="83" t="s">
        <v>3738</v>
      </c>
      <c r="C679" s="83" t="s">
        <v>2674</v>
      </c>
      <c r="D679" s="83" t="s">
        <v>3739</v>
      </c>
      <c r="E679" s="102">
        <v>8492065</v>
      </c>
      <c r="F679" s="83" t="s">
        <v>6787</v>
      </c>
      <c r="G679" s="83" t="s">
        <v>68</v>
      </c>
      <c r="H679" s="42">
        <v>10858.36</v>
      </c>
      <c r="I679" s="42">
        <v>10176.02</v>
      </c>
      <c r="J679" s="42">
        <v>682.34000000000015</v>
      </c>
      <c r="K679" s="86">
        <v>6.2840060561631786E-2</v>
      </c>
      <c r="L679" s="83" t="s">
        <v>7110</v>
      </c>
      <c r="M679" s="128" t="s">
        <v>5922</v>
      </c>
    </row>
    <row r="680" spans="1:13" s="128" customFormat="1" x14ac:dyDescent="0.2">
      <c r="A680" s="83" t="s">
        <v>3727</v>
      </c>
      <c r="B680" s="83" t="s">
        <v>3738</v>
      </c>
      <c r="C680" s="83" t="s">
        <v>2674</v>
      </c>
      <c r="D680" s="83" t="s">
        <v>3739</v>
      </c>
      <c r="E680" s="102">
        <v>8494389</v>
      </c>
      <c r="F680" s="83" t="s">
        <v>6788</v>
      </c>
      <c r="G680" s="83" t="s">
        <v>68</v>
      </c>
      <c r="H680" s="42">
        <v>1538</v>
      </c>
      <c r="I680" s="42">
        <v>1250</v>
      </c>
      <c r="J680" s="42">
        <v>288</v>
      </c>
      <c r="K680" s="86">
        <v>0.18725617685305593</v>
      </c>
      <c r="L680" s="83" t="s">
        <v>7111</v>
      </c>
      <c r="M680" s="128" t="s">
        <v>5922</v>
      </c>
    </row>
    <row r="681" spans="1:13" s="128" customFormat="1" x14ac:dyDescent="0.2">
      <c r="A681" s="83" t="s">
        <v>3727</v>
      </c>
      <c r="B681" s="83" t="s">
        <v>3738</v>
      </c>
      <c r="C681" s="83" t="s">
        <v>2674</v>
      </c>
      <c r="D681" s="83" t="s">
        <v>3739</v>
      </c>
      <c r="E681" s="102">
        <v>8519151</v>
      </c>
      <c r="F681" s="83" t="s">
        <v>6789</v>
      </c>
      <c r="G681" s="83" t="s">
        <v>59</v>
      </c>
      <c r="H681" s="42">
        <v>6372.21</v>
      </c>
      <c r="I681" s="42">
        <v>5781.25</v>
      </c>
      <c r="J681" s="42">
        <v>590.96</v>
      </c>
      <c r="K681" s="86">
        <v>9.2740195316852403E-2</v>
      </c>
      <c r="L681" s="83" t="s">
        <v>7112</v>
      </c>
      <c r="M681" s="128" t="s">
        <v>5922</v>
      </c>
    </row>
    <row r="682" spans="1:13" s="128" customFormat="1" x14ac:dyDescent="0.2">
      <c r="A682" s="83" t="s">
        <v>3727</v>
      </c>
      <c r="B682" s="83" t="s">
        <v>3738</v>
      </c>
      <c r="C682" s="83" t="s">
        <v>2674</v>
      </c>
      <c r="D682" s="83" t="s">
        <v>3739</v>
      </c>
      <c r="E682" s="102">
        <v>8500735</v>
      </c>
      <c r="F682" s="83" t="s">
        <v>6790</v>
      </c>
      <c r="G682" s="83" t="s">
        <v>68</v>
      </c>
      <c r="H682" s="42">
        <v>3003</v>
      </c>
      <c r="I682" s="42">
        <v>2534.42</v>
      </c>
      <c r="J682" s="42">
        <v>468.57999999999993</v>
      </c>
      <c r="K682" s="86">
        <v>0.15603729603729602</v>
      </c>
      <c r="L682" s="83" t="s">
        <v>7113</v>
      </c>
      <c r="M682" s="128" t="s">
        <v>5922</v>
      </c>
    </row>
    <row r="683" spans="1:13" s="128" customFormat="1" x14ac:dyDescent="0.2">
      <c r="A683" s="83" t="s">
        <v>3727</v>
      </c>
      <c r="B683" s="83" t="s">
        <v>3738</v>
      </c>
      <c r="C683" s="83" t="s">
        <v>2674</v>
      </c>
      <c r="D683" s="83" t="s">
        <v>3739</v>
      </c>
      <c r="E683" s="102">
        <v>8503993</v>
      </c>
      <c r="F683" s="83" t="s">
        <v>6791</v>
      </c>
      <c r="G683" s="83" t="s">
        <v>68</v>
      </c>
      <c r="H683" s="42">
        <v>278.10000000000002</v>
      </c>
      <c r="I683" s="42">
        <v>206</v>
      </c>
      <c r="J683" s="42">
        <v>72.100000000000023</v>
      </c>
      <c r="K683" s="86">
        <v>0.2592592592592593</v>
      </c>
      <c r="L683" s="83" t="s">
        <v>7114</v>
      </c>
      <c r="M683" s="128" t="s">
        <v>5922</v>
      </c>
    </row>
    <row r="684" spans="1:13" s="128" customFormat="1" x14ac:dyDescent="0.2">
      <c r="A684" s="83" t="s">
        <v>3727</v>
      </c>
      <c r="B684" s="83" t="s">
        <v>3738</v>
      </c>
      <c r="C684" s="83" t="s">
        <v>2674</v>
      </c>
      <c r="D684" s="83" t="s">
        <v>3739</v>
      </c>
      <c r="E684" s="102">
        <v>8504016</v>
      </c>
      <c r="F684" s="83" t="s">
        <v>6325</v>
      </c>
      <c r="G684" s="83" t="s">
        <v>68</v>
      </c>
      <c r="H684" s="42">
        <v>9687.6</v>
      </c>
      <c r="I684" s="42">
        <v>8970</v>
      </c>
      <c r="J684" s="42">
        <v>717.60000000000036</v>
      </c>
      <c r="K684" s="86">
        <v>7.4074074074074112E-2</v>
      </c>
      <c r="L684" s="83" t="s">
        <v>6550</v>
      </c>
      <c r="M684" s="128" t="s">
        <v>5922</v>
      </c>
    </row>
    <row r="685" spans="1:13" s="128" customFormat="1" x14ac:dyDescent="0.2">
      <c r="A685" s="83" t="s">
        <v>3727</v>
      </c>
      <c r="B685" s="83" t="s">
        <v>3738</v>
      </c>
      <c r="C685" s="83" t="s">
        <v>2674</v>
      </c>
      <c r="D685" s="83" t="s">
        <v>3739</v>
      </c>
      <c r="E685" s="102">
        <v>8509424</v>
      </c>
      <c r="F685" s="83" t="s">
        <v>6792</v>
      </c>
      <c r="G685" s="83" t="s">
        <v>68</v>
      </c>
      <c r="H685" s="42">
        <v>190.05</v>
      </c>
      <c r="I685" s="42">
        <v>181</v>
      </c>
      <c r="J685" s="42">
        <v>9.0500000000000114</v>
      </c>
      <c r="K685" s="86">
        <v>4.7619047619047679E-2</v>
      </c>
      <c r="L685" s="83" t="s">
        <v>7115</v>
      </c>
      <c r="M685" s="128" t="s">
        <v>5922</v>
      </c>
    </row>
    <row r="686" spans="1:13" s="128" customFormat="1" x14ac:dyDescent="0.2">
      <c r="A686" s="83" t="s">
        <v>3727</v>
      </c>
      <c r="B686" s="83" t="s">
        <v>3738</v>
      </c>
      <c r="C686" s="83" t="s">
        <v>2674</v>
      </c>
      <c r="D686" s="83" t="s">
        <v>3739</v>
      </c>
      <c r="E686" s="102">
        <v>8509424</v>
      </c>
      <c r="F686" s="83" t="s">
        <v>6792</v>
      </c>
      <c r="G686" s="83" t="s">
        <v>68</v>
      </c>
      <c r="H686" s="42">
        <v>190.05</v>
      </c>
      <c r="I686" s="42">
        <v>181</v>
      </c>
      <c r="J686" s="42">
        <v>9.0500000000000114</v>
      </c>
      <c r="K686" s="86">
        <v>4.7619047619047679E-2</v>
      </c>
      <c r="L686" s="83" t="s">
        <v>7115</v>
      </c>
      <c r="M686" s="128" t="s">
        <v>5922</v>
      </c>
    </row>
    <row r="687" spans="1:13" s="128" customFormat="1" x14ac:dyDescent="0.2">
      <c r="A687" s="83" t="s">
        <v>3727</v>
      </c>
      <c r="B687" s="83" t="s">
        <v>3738</v>
      </c>
      <c r="C687" s="83" t="s">
        <v>2674</v>
      </c>
      <c r="D687" s="83" t="s">
        <v>3739</v>
      </c>
      <c r="E687" s="102">
        <v>8509423</v>
      </c>
      <c r="F687" s="83" t="s">
        <v>6793</v>
      </c>
      <c r="G687" s="83" t="s">
        <v>68</v>
      </c>
      <c r="H687" s="42">
        <v>834.3</v>
      </c>
      <c r="I687" s="42">
        <v>618</v>
      </c>
      <c r="J687" s="42">
        <v>216.29999999999995</v>
      </c>
      <c r="K687" s="86">
        <v>0.25925925925925924</v>
      </c>
      <c r="L687" s="83" t="s">
        <v>7116</v>
      </c>
      <c r="M687" s="128" t="s">
        <v>5922</v>
      </c>
    </row>
    <row r="688" spans="1:13" s="128" customFormat="1" x14ac:dyDescent="0.2">
      <c r="A688" s="83" t="s">
        <v>3727</v>
      </c>
      <c r="B688" s="83" t="s">
        <v>3738</v>
      </c>
      <c r="C688" s="83" t="s">
        <v>2674</v>
      </c>
      <c r="D688" s="83" t="s">
        <v>3739</v>
      </c>
      <c r="E688" s="102">
        <v>8509359</v>
      </c>
      <c r="F688" s="83" t="s">
        <v>6794</v>
      </c>
      <c r="G688" s="83" t="s">
        <v>68</v>
      </c>
      <c r="H688" s="42">
        <v>1668.6</v>
      </c>
      <c r="I688" s="42">
        <v>1236</v>
      </c>
      <c r="J688" s="42">
        <v>432.59999999999991</v>
      </c>
      <c r="K688" s="86">
        <v>0.25925925925925924</v>
      </c>
      <c r="L688" s="83" t="s">
        <v>7117</v>
      </c>
      <c r="M688" s="128" t="s">
        <v>5922</v>
      </c>
    </row>
    <row r="689" spans="1:13" s="128" customFormat="1" x14ac:dyDescent="0.2">
      <c r="A689" s="83" t="s">
        <v>3727</v>
      </c>
      <c r="B689" s="83" t="s">
        <v>3738</v>
      </c>
      <c r="C689" s="83" t="s">
        <v>2674</v>
      </c>
      <c r="D689" s="83" t="s">
        <v>3739</v>
      </c>
      <c r="E689" s="102">
        <v>8515069</v>
      </c>
      <c r="F689" s="83" t="s">
        <v>6795</v>
      </c>
      <c r="G689" s="83" t="s">
        <v>68</v>
      </c>
      <c r="H689" s="42">
        <v>807.3</v>
      </c>
      <c r="I689" s="42">
        <v>747.5</v>
      </c>
      <c r="J689" s="42">
        <v>59.799999999999955</v>
      </c>
      <c r="K689" s="86">
        <v>7.4074074074074028E-2</v>
      </c>
      <c r="L689" s="83" t="s">
        <v>7118</v>
      </c>
      <c r="M689" s="128" t="s">
        <v>5922</v>
      </c>
    </row>
    <row r="690" spans="1:13" s="128" customFormat="1" x14ac:dyDescent="0.2">
      <c r="A690" s="83" t="s">
        <v>3727</v>
      </c>
      <c r="B690" s="83" t="s">
        <v>3738</v>
      </c>
      <c r="C690" s="83" t="s">
        <v>2674</v>
      </c>
      <c r="D690" s="83" t="s">
        <v>3739</v>
      </c>
      <c r="E690" s="102">
        <v>8515086</v>
      </c>
      <c r="F690" s="83" t="s">
        <v>6796</v>
      </c>
      <c r="G690" s="83" t="s">
        <v>68</v>
      </c>
      <c r="H690" s="42">
        <v>11701.8</v>
      </c>
      <c r="I690" s="42">
        <v>11167.2</v>
      </c>
      <c r="J690" s="42">
        <v>534.59999999999854</v>
      </c>
      <c r="K690" s="86">
        <v>4.5685279187817139E-2</v>
      </c>
      <c r="L690" s="83" t="s">
        <v>7119</v>
      </c>
      <c r="M690" s="128" t="s">
        <v>5922</v>
      </c>
    </row>
    <row r="691" spans="1:13" s="128" customFormat="1" x14ac:dyDescent="0.2">
      <c r="A691" s="83" t="s">
        <v>3727</v>
      </c>
      <c r="B691" s="83" t="s">
        <v>3738</v>
      </c>
      <c r="C691" s="83" t="s">
        <v>2674</v>
      </c>
      <c r="D691" s="83" t="s">
        <v>3739</v>
      </c>
      <c r="E691" s="102">
        <v>8515006</v>
      </c>
      <c r="F691" s="83" t="s">
        <v>6329</v>
      </c>
      <c r="G691" s="83" t="s">
        <v>68</v>
      </c>
      <c r="H691" s="42">
        <v>780.3</v>
      </c>
      <c r="I691" s="42">
        <v>671.6</v>
      </c>
      <c r="J691" s="42">
        <v>108.69999999999993</v>
      </c>
      <c r="K691" s="86">
        <v>0.13930539536075862</v>
      </c>
      <c r="L691" s="83" t="s">
        <v>7120</v>
      </c>
      <c r="M691" s="128" t="s">
        <v>5922</v>
      </c>
    </row>
    <row r="692" spans="1:13" s="128" customFormat="1" x14ac:dyDescent="0.2">
      <c r="A692" s="83" t="s">
        <v>3727</v>
      </c>
      <c r="B692" s="83" t="s">
        <v>3738</v>
      </c>
      <c r="C692" s="83" t="s">
        <v>2674</v>
      </c>
      <c r="D692" s="83" t="s">
        <v>3739</v>
      </c>
      <c r="E692" s="102">
        <v>8511587</v>
      </c>
      <c r="F692" s="83" t="s">
        <v>6797</v>
      </c>
      <c r="G692" s="83" t="s">
        <v>68</v>
      </c>
      <c r="H692" s="42">
        <v>2106.2199999999998</v>
      </c>
      <c r="I692" s="42">
        <v>1853.2</v>
      </c>
      <c r="J692" s="42">
        <v>253.01999999999975</v>
      </c>
      <c r="K692" s="86">
        <v>0.12012990096001357</v>
      </c>
      <c r="L692" s="83" t="s">
        <v>7121</v>
      </c>
      <c r="M692" s="128" t="s">
        <v>5922</v>
      </c>
    </row>
    <row r="693" spans="1:13" s="128" customFormat="1" x14ac:dyDescent="0.2">
      <c r="A693" s="83" t="s">
        <v>3727</v>
      </c>
      <c r="B693" s="83" t="s">
        <v>3738</v>
      </c>
      <c r="C693" s="83" t="s">
        <v>2674</v>
      </c>
      <c r="D693" s="83" t="s">
        <v>3739</v>
      </c>
      <c r="E693" s="102">
        <v>8519773</v>
      </c>
      <c r="F693" s="83" t="s">
        <v>6798</v>
      </c>
      <c r="G693" s="83" t="s">
        <v>68</v>
      </c>
      <c r="H693" s="42">
        <v>278.10000000000002</v>
      </c>
      <c r="I693" s="42">
        <v>206</v>
      </c>
      <c r="J693" s="42">
        <v>72.100000000000023</v>
      </c>
      <c r="K693" s="86">
        <v>0.2592592592592593</v>
      </c>
      <c r="L693" s="83" t="s">
        <v>7122</v>
      </c>
      <c r="M693" s="128" t="s">
        <v>5922</v>
      </c>
    </row>
    <row r="694" spans="1:13" s="128" customFormat="1" x14ac:dyDescent="0.2">
      <c r="A694" s="83" t="s">
        <v>3727</v>
      </c>
      <c r="B694" s="83" t="s">
        <v>3738</v>
      </c>
      <c r="C694" s="83" t="s">
        <v>2674</v>
      </c>
      <c r="D694" s="83" t="s">
        <v>3739</v>
      </c>
      <c r="E694" s="102">
        <v>8519766</v>
      </c>
      <c r="F694" s="83" t="s">
        <v>6799</v>
      </c>
      <c r="G694" s="83" t="s">
        <v>68</v>
      </c>
      <c r="H694" s="42">
        <v>996.3</v>
      </c>
      <c r="I694" s="42">
        <v>908.5</v>
      </c>
      <c r="J694" s="42">
        <v>87.799999999999955</v>
      </c>
      <c r="K694" s="86">
        <v>8.8126066445849596E-2</v>
      </c>
      <c r="L694" s="83" t="s">
        <v>7123</v>
      </c>
      <c r="M694" s="128" t="s">
        <v>5922</v>
      </c>
    </row>
    <row r="695" spans="1:13" s="128" customFormat="1" x14ac:dyDescent="0.2">
      <c r="A695" s="83" t="s">
        <v>3727</v>
      </c>
      <c r="B695" s="83" t="s">
        <v>3738</v>
      </c>
      <c r="C695" s="83" t="s">
        <v>2674</v>
      </c>
      <c r="D695" s="83" t="s">
        <v>3739</v>
      </c>
      <c r="E695" s="102">
        <v>8519766</v>
      </c>
      <c r="F695" s="83" t="s">
        <v>6799</v>
      </c>
      <c r="G695" s="83" t="s">
        <v>68</v>
      </c>
      <c r="H695" s="42">
        <v>113.4</v>
      </c>
      <c r="I695" s="42">
        <v>105</v>
      </c>
      <c r="J695" s="42">
        <v>8.4000000000000057</v>
      </c>
      <c r="K695" s="86">
        <v>7.4074074074074125E-2</v>
      </c>
      <c r="L695" s="83" t="s">
        <v>7123</v>
      </c>
      <c r="M695" s="128" t="s">
        <v>5922</v>
      </c>
    </row>
    <row r="696" spans="1:13" s="128" customFormat="1" x14ac:dyDescent="0.2">
      <c r="A696" s="83" t="s">
        <v>3727</v>
      </c>
      <c r="B696" s="83" t="s">
        <v>3738</v>
      </c>
      <c r="C696" s="83" t="s">
        <v>2674</v>
      </c>
      <c r="D696" s="83" t="s">
        <v>3739</v>
      </c>
      <c r="E696" s="102">
        <v>8519855</v>
      </c>
      <c r="F696" s="83" t="s">
        <v>6800</v>
      </c>
      <c r="G696" s="83" t="s">
        <v>68</v>
      </c>
      <c r="H696" s="42">
        <v>175.5</v>
      </c>
      <c r="I696" s="42">
        <v>162.5</v>
      </c>
      <c r="J696" s="42">
        <v>13</v>
      </c>
      <c r="K696" s="86">
        <v>7.407407407407407E-2</v>
      </c>
      <c r="L696" s="83" t="s">
        <v>7124</v>
      </c>
      <c r="M696" s="128" t="s">
        <v>5922</v>
      </c>
    </row>
    <row r="697" spans="1:13" s="128" customFormat="1" x14ac:dyDescent="0.2">
      <c r="A697" s="83" t="s">
        <v>3727</v>
      </c>
      <c r="B697" s="83" t="s">
        <v>3738</v>
      </c>
      <c r="C697" s="83" t="s">
        <v>2674</v>
      </c>
      <c r="D697" s="83" t="s">
        <v>3739</v>
      </c>
      <c r="E697" s="102">
        <v>8519855</v>
      </c>
      <c r="F697" s="83" t="s">
        <v>6800</v>
      </c>
      <c r="G697" s="83" t="s">
        <v>68</v>
      </c>
      <c r="H697" s="42">
        <v>278.10000000000002</v>
      </c>
      <c r="I697" s="42">
        <v>206</v>
      </c>
      <c r="J697" s="42">
        <v>72.100000000000023</v>
      </c>
      <c r="K697" s="86">
        <v>0.2592592592592593</v>
      </c>
      <c r="L697" s="83" t="s">
        <v>7125</v>
      </c>
      <c r="M697" s="128" t="s">
        <v>5922</v>
      </c>
    </row>
    <row r="698" spans="1:13" s="128" customFormat="1" x14ac:dyDescent="0.2">
      <c r="A698" s="83" t="s">
        <v>3727</v>
      </c>
      <c r="B698" s="83" t="s">
        <v>3738</v>
      </c>
      <c r="C698" s="83" t="s">
        <v>2674</v>
      </c>
      <c r="D698" s="83" t="s">
        <v>3739</v>
      </c>
      <c r="E698" s="102">
        <v>8519858</v>
      </c>
      <c r="F698" s="83" t="s">
        <v>6801</v>
      </c>
      <c r="G698" s="83" t="s">
        <v>68</v>
      </c>
      <c r="H698" s="42">
        <v>2084.52</v>
      </c>
      <c r="I698" s="42">
        <v>1895</v>
      </c>
      <c r="J698" s="42">
        <v>189.51999999999998</v>
      </c>
      <c r="K698" s="86">
        <v>9.0917813213593532E-2</v>
      </c>
      <c r="L698" s="83" t="s">
        <v>7126</v>
      </c>
      <c r="M698" s="128" t="s">
        <v>5922</v>
      </c>
    </row>
    <row r="699" spans="1:13" s="128" customFormat="1" x14ac:dyDescent="0.2">
      <c r="A699" s="83" t="s">
        <v>3727</v>
      </c>
      <c r="B699" s="83" t="s">
        <v>3738</v>
      </c>
      <c r="C699" s="83" t="s">
        <v>2674</v>
      </c>
      <c r="D699" s="83" t="s">
        <v>3739</v>
      </c>
      <c r="E699" s="102">
        <v>8519941</v>
      </c>
      <c r="F699" s="83" t="s">
        <v>6802</v>
      </c>
      <c r="G699" s="83" t="s">
        <v>68</v>
      </c>
      <c r="H699" s="42">
        <v>807.3</v>
      </c>
      <c r="I699" s="42">
        <v>747.5</v>
      </c>
      <c r="J699" s="42">
        <v>59.799999999999955</v>
      </c>
      <c r="K699" s="86">
        <v>7.4074074074074028E-2</v>
      </c>
      <c r="L699" s="83" t="s">
        <v>7127</v>
      </c>
      <c r="M699" s="128" t="s">
        <v>5922</v>
      </c>
    </row>
    <row r="700" spans="1:13" s="128" customFormat="1" x14ac:dyDescent="0.2">
      <c r="A700" s="83" t="s">
        <v>3727</v>
      </c>
      <c r="B700" s="83" t="s">
        <v>3738</v>
      </c>
      <c r="C700" s="83" t="s">
        <v>2674</v>
      </c>
      <c r="D700" s="83" t="s">
        <v>3739</v>
      </c>
      <c r="E700" s="102">
        <v>8519941</v>
      </c>
      <c r="F700" s="83" t="s">
        <v>6802</v>
      </c>
      <c r="G700" s="83" t="s">
        <v>68</v>
      </c>
      <c r="H700" s="42">
        <v>175.5</v>
      </c>
      <c r="I700" s="42">
        <v>162.5</v>
      </c>
      <c r="J700" s="42">
        <v>13</v>
      </c>
      <c r="K700" s="86">
        <v>7.407407407407407E-2</v>
      </c>
      <c r="L700" s="83" t="s">
        <v>7128</v>
      </c>
      <c r="M700" s="128" t="s">
        <v>5922</v>
      </c>
    </row>
    <row r="701" spans="1:13" s="128" customFormat="1" x14ac:dyDescent="0.2">
      <c r="A701" s="83" t="s">
        <v>3727</v>
      </c>
      <c r="B701" s="83" t="s">
        <v>3738</v>
      </c>
      <c r="C701" s="83" t="s">
        <v>2674</v>
      </c>
      <c r="D701" s="83" t="s">
        <v>3739</v>
      </c>
      <c r="E701" s="102">
        <v>8519946</v>
      </c>
      <c r="F701" s="83" t="s">
        <v>6803</v>
      </c>
      <c r="G701" s="83" t="s">
        <v>68</v>
      </c>
      <c r="H701" s="42">
        <v>1668.6</v>
      </c>
      <c r="I701" s="42">
        <v>1236</v>
      </c>
      <c r="J701" s="42">
        <v>432.59999999999991</v>
      </c>
      <c r="K701" s="86">
        <v>0.25925925925925924</v>
      </c>
      <c r="L701" s="83" t="s">
        <v>7129</v>
      </c>
      <c r="M701" s="128" t="s">
        <v>5922</v>
      </c>
    </row>
    <row r="702" spans="1:13" s="128" customFormat="1" x14ac:dyDescent="0.2">
      <c r="A702" s="83" t="s">
        <v>3727</v>
      </c>
      <c r="B702" s="83" t="s">
        <v>3738</v>
      </c>
      <c r="C702" s="83" t="s">
        <v>2674</v>
      </c>
      <c r="D702" s="83" t="s">
        <v>3739</v>
      </c>
      <c r="E702" s="102">
        <v>8519987</v>
      </c>
      <c r="F702" s="83" t="s">
        <v>6804</v>
      </c>
      <c r="G702" s="83" t="s">
        <v>68</v>
      </c>
      <c r="H702" s="42">
        <v>856.73</v>
      </c>
      <c r="I702" s="42">
        <v>613.87</v>
      </c>
      <c r="J702" s="42">
        <v>242.86</v>
      </c>
      <c r="K702" s="86">
        <v>0.28347320626101574</v>
      </c>
      <c r="L702" s="83" t="s">
        <v>7130</v>
      </c>
      <c r="M702" s="128" t="s">
        <v>5922</v>
      </c>
    </row>
    <row r="703" spans="1:13" s="128" customFormat="1" x14ac:dyDescent="0.2">
      <c r="A703" s="83" t="s">
        <v>3727</v>
      </c>
      <c r="B703" s="83" t="s">
        <v>3738</v>
      </c>
      <c r="C703" s="83" t="s">
        <v>2674</v>
      </c>
      <c r="D703" s="83" t="s">
        <v>3739</v>
      </c>
      <c r="E703" s="102">
        <v>8519969</v>
      </c>
      <c r="F703" s="83" t="s">
        <v>6805</v>
      </c>
      <c r="G703" s="83" t="s">
        <v>68</v>
      </c>
      <c r="H703" s="42">
        <v>556.20000000000005</v>
      </c>
      <c r="I703" s="42">
        <v>412</v>
      </c>
      <c r="J703" s="42">
        <v>144.20000000000005</v>
      </c>
      <c r="K703" s="86">
        <v>0.2592592592592593</v>
      </c>
      <c r="L703" s="83" t="s">
        <v>7131</v>
      </c>
      <c r="M703" s="128" t="s">
        <v>5922</v>
      </c>
    </row>
    <row r="704" spans="1:13" s="128" customFormat="1" x14ac:dyDescent="0.2">
      <c r="A704" s="83" t="s">
        <v>3727</v>
      </c>
      <c r="B704" s="83" t="s">
        <v>3738</v>
      </c>
      <c r="C704" s="83" t="s">
        <v>2674</v>
      </c>
      <c r="D704" s="83" t="s">
        <v>3739</v>
      </c>
      <c r="E704" s="102">
        <v>8519992</v>
      </c>
      <c r="F704" s="83" t="s">
        <v>6806</v>
      </c>
      <c r="G704" s="83" t="s">
        <v>68</v>
      </c>
      <c r="H704" s="42">
        <v>278.10000000000002</v>
      </c>
      <c r="I704" s="42">
        <v>206</v>
      </c>
      <c r="J704" s="42">
        <v>72.100000000000023</v>
      </c>
      <c r="K704" s="86">
        <v>0.2592592592592593</v>
      </c>
      <c r="L704" s="83" t="s">
        <v>7132</v>
      </c>
      <c r="M704" s="128" t="s">
        <v>5922</v>
      </c>
    </row>
    <row r="705" spans="1:13" s="128" customFormat="1" x14ac:dyDescent="0.2">
      <c r="A705" s="83" t="s">
        <v>3727</v>
      </c>
      <c r="B705" s="83" t="s">
        <v>3738</v>
      </c>
      <c r="C705" s="83" t="s">
        <v>2674</v>
      </c>
      <c r="D705" s="83" t="s">
        <v>3739</v>
      </c>
      <c r="E705" s="102">
        <v>8519992</v>
      </c>
      <c r="F705" s="83" t="s">
        <v>6806</v>
      </c>
      <c r="G705" s="83" t="s">
        <v>68</v>
      </c>
      <c r="H705" s="42">
        <v>871.77</v>
      </c>
      <c r="I705" s="42">
        <v>834.2</v>
      </c>
      <c r="J705" s="42">
        <v>37.569999999999936</v>
      </c>
      <c r="K705" s="86">
        <v>4.3096229510077126E-2</v>
      </c>
      <c r="L705" s="83" t="s">
        <v>7133</v>
      </c>
      <c r="M705" s="128" t="s">
        <v>5922</v>
      </c>
    </row>
    <row r="706" spans="1:13" s="128" customFormat="1" x14ac:dyDescent="0.2">
      <c r="A706" s="83" t="s">
        <v>3727</v>
      </c>
      <c r="B706" s="83" t="s">
        <v>3738</v>
      </c>
      <c r="C706" s="83" t="s">
        <v>2674</v>
      </c>
      <c r="D706" s="83" t="s">
        <v>3739</v>
      </c>
      <c r="E706" s="102">
        <v>8520158</v>
      </c>
      <c r="F706" s="83" t="s">
        <v>6807</v>
      </c>
      <c r="G706" s="83" t="s">
        <v>68</v>
      </c>
      <c r="H706" s="42">
        <v>807.3</v>
      </c>
      <c r="I706" s="42">
        <v>747.5</v>
      </c>
      <c r="J706" s="42">
        <v>59.799999999999955</v>
      </c>
      <c r="K706" s="86">
        <v>7.4074074074074028E-2</v>
      </c>
      <c r="L706" s="83" t="s">
        <v>7134</v>
      </c>
      <c r="M706" s="128" t="s">
        <v>5922</v>
      </c>
    </row>
    <row r="707" spans="1:13" s="128" customFormat="1" x14ac:dyDescent="0.2">
      <c r="A707" s="83" t="s">
        <v>3727</v>
      </c>
      <c r="B707" s="83" t="s">
        <v>3738</v>
      </c>
      <c r="C707" s="83" t="s">
        <v>2674</v>
      </c>
      <c r="D707" s="83" t="s">
        <v>3739</v>
      </c>
      <c r="E707" s="102">
        <v>8520071</v>
      </c>
      <c r="F707" s="83" t="s">
        <v>6808</v>
      </c>
      <c r="G707" s="83" t="s">
        <v>68</v>
      </c>
      <c r="H707" s="42">
        <v>278.10000000000002</v>
      </c>
      <c r="I707" s="42">
        <v>206</v>
      </c>
      <c r="J707" s="42">
        <v>72.100000000000023</v>
      </c>
      <c r="K707" s="86">
        <v>0.2592592592592593</v>
      </c>
      <c r="L707" s="83" t="s">
        <v>7135</v>
      </c>
      <c r="M707" s="128" t="s">
        <v>5922</v>
      </c>
    </row>
    <row r="708" spans="1:13" s="128" customFormat="1" x14ac:dyDescent="0.2">
      <c r="A708" s="83" t="s">
        <v>3727</v>
      </c>
      <c r="B708" s="83" t="s">
        <v>3738</v>
      </c>
      <c r="C708" s="83" t="s">
        <v>2674</v>
      </c>
      <c r="D708" s="83" t="s">
        <v>3739</v>
      </c>
      <c r="E708" s="102">
        <v>8520162</v>
      </c>
      <c r="F708" s="83" t="s">
        <v>6809</v>
      </c>
      <c r="G708" s="83" t="s">
        <v>68</v>
      </c>
      <c r="H708" s="42">
        <v>189</v>
      </c>
      <c r="I708" s="42">
        <v>161</v>
      </c>
      <c r="J708" s="42">
        <v>28</v>
      </c>
      <c r="K708" s="86">
        <v>0.14814814814814814</v>
      </c>
      <c r="L708" s="83" t="s">
        <v>7136</v>
      </c>
      <c r="M708" s="128" t="s">
        <v>5922</v>
      </c>
    </row>
    <row r="709" spans="1:13" s="128" customFormat="1" x14ac:dyDescent="0.2">
      <c r="A709" s="83" t="s">
        <v>3727</v>
      </c>
      <c r="B709" s="83" t="s">
        <v>3738</v>
      </c>
      <c r="C709" s="83" t="s">
        <v>2674</v>
      </c>
      <c r="D709" s="83" t="s">
        <v>3739</v>
      </c>
      <c r="E709" s="102">
        <v>8520100</v>
      </c>
      <c r="F709" s="83" t="s">
        <v>6810</v>
      </c>
      <c r="G709" s="83" t="s">
        <v>68</v>
      </c>
      <c r="H709" s="42">
        <v>175.5</v>
      </c>
      <c r="I709" s="42">
        <v>162.5</v>
      </c>
      <c r="J709" s="42">
        <v>13</v>
      </c>
      <c r="K709" s="86">
        <v>7.407407407407407E-2</v>
      </c>
      <c r="L709" s="83" t="s">
        <v>7137</v>
      </c>
      <c r="M709" s="128" t="s">
        <v>5922</v>
      </c>
    </row>
    <row r="710" spans="1:13" s="128" customFormat="1" x14ac:dyDescent="0.2">
      <c r="A710" s="83" t="s">
        <v>3727</v>
      </c>
      <c r="B710" s="83" t="s">
        <v>3738</v>
      </c>
      <c r="C710" s="83" t="s">
        <v>2674</v>
      </c>
      <c r="D710" s="83" t="s">
        <v>3739</v>
      </c>
      <c r="E710" s="102">
        <v>8519869</v>
      </c>
      <c r="F710" s="83" t="s">
        <v>6811</v>
      </c>
      <c r="G710" s="83" t="s">
        <v>68</v>
      </c>
      <c r="H710" s="42">
        <v>27810</v>
      </c>
      <c r="I710" s="42">
        <v>20600</v>
      </c>
      <c r="J710" s="42">
        <v>7210</v>
      </c>
      <c r="K710" s="86">
        <v>0.25925925925925924</v>
      </c>
      <c r="L710" s="83" t="s">
        <v>7138</v>
      </c>
      <c r="M710" s="128" t="s">
        <v>5922</v>
      </c>
    </row>
    <row r="711" spans="1:13" s="128" customFormat="1" x14ac:dyDescent="0.2">
      <c r="A711" s="83" t="s">
        <v>3727</v>
      </c>
      <c r="B711" s="83" t="s">
        <v>3738</v>
      </c>
      <c r="C711" s="83" t="s">
        <v>2674</v>
      </c>
      <c r="D711" s="83" t="s">
        <v>3739</v>
      </c>
      <c r="E711" s="102">
        <v>8519875</v>
      </c>
      <c r="F711" s="83" t="s">
        <v>6812</v>
      </c>
      <c r="G711" s="83" t="s">
        <v>68</v>
      </c>
      <c r="H711" s="42">
        <v>58679.1</v>
      </c>
      <c r="I711" s="42">
        <v>43466</v>
      </c>
      <c r="J711" s="42">
        <v>15213.099999999999</v>
      </c>
      <c r="K711" s="86">
        <v>0.25925925925925924</v>
      </c>
      <c r="L711" s="83" t="s">
        <v>7139</v>
      </c>
      <c r="M711" s="128" t="s">
        <v>5922</v>
      </c>
    </row>
    <row r="712" spans="1:13" s="128" customFormat="1" x14ac:dyDescent="0.2">
      <c r="A712" s="83" t="s">
        <v>3727</v>
      </c>
      <c r="B712" s="83" t="s">
        <v>3738</v>
      </c>
      <c r="C712" s="83" t="s">
        <v>2674</v>
      </c>
      <c r="D712" s="83" t="s">
        <v>3739</v>
      </c>
      <c r="E712" s="102">
        <v>8519911</v>
      </c>
      <c r="F712" s="83" t="s">
        <v>6813</v>
      </c>
      <c r="G712" s="83" t="s">
        <v>68</v>
      </c>
      <c r="H712" s="42">
        <v>0</v>
      </c>
      <c r="I712" s="42">
        <v>0</v>
      </c>
      <c r="J712" s="42">
        <v>0</v>
      </c>
      <c r="K712" s="86" t="e">
        <v>#DIV/0!</v>
      </c>
      <c r="L712" s="83" t="s">
        <v>7140</v>
      </c>
      <c r="M712" s="128" t="s">
        <v>5922</v>
      </c>
    </row>
    <row r="713" spans="1:13" s="128" customFormat="1" x14ac:dyDescent="0.2">
      <c r="A713" s="83" t="s">
        <v>3727</v>
      </c>
      <c r="B713" s="83" t="s">
        <v>3738</v>
      </c>
      <c r="C713" s="83" t="s">
        <v>2674</v>
      </c>
      <c r="D713" s="83" t="s">
        <v>3739</v>
      </c>
      <c r="E713" s="102">
        <v>8519911</v>
      </c>
      <c r="F713" s="83" t="s">
        <v>6813</v>
      </c>
      <c r="G713" s="83" t="s">
        <v>68</v>
      </c>
      <c r="H713" s="42">
        <v>9615.9</v>
      </c>
      <c r="I713" s="42">
        <v>8435</v>
      </c>
      <c r="J713" s="42">
        <v>1180.8999999999996</v>
      </c>
      <c r="K713" s="86">
        <v>0.12280701754385961</v>
      </c>
      <c r="L713" s="83" t="s">
        <v>7141</v>
      </c>
      <c r="M713" s="128" t="s">
        <v>5922</v>
      </c>
    </row>
    <row r="714" spans="1:13" s="128" customFormat="1" x14ac:dyDescent="0.2">
      <c r="A714" s="83" t="s">
        <v>3727</v>
      </c>
      <c r="B714" s="83" t="s">
        <v>3738</v>
      </c>
      <c r="C714" s="83" t="s">
        <v>2674</v>
      </c>
      <c r="D714" s="83" t="s">
        <v>3739</v>
      </c>
      <c r="E714" s="102">
        <v>8519911</v>
      </c>
      <c r="F714" s="83" t="s">
        <v>6813</v>
      </c>
      <c r="G714" s="83" t="s">
        <v>68</v>
      </c>
      <c r="H714" s="42">
        <v>12194.01</v>
      </c>
      <c r="I714" s="42">
        <v>12005.1</v>
      </c>
      <c r="J714" s="42">
        <v>188.90999999999985</v>
      </c>
      <c r="K714" s="86">
        <v>1.5492032563529131E-2</v>
      </c>
      <c r="L714" s="83" t="s">
        <v>7140</v>
      </c>
      <c r="M714" s="128" t="s">
        <v>5922</v>
      </c>
    </row>
    <row r="715" spans="1:13" s="128" customFormat="1" x14ac:dyDescent="0.2">
      <c r="A715" s="83" t="s">
        <v>3727</v>
      </c>
      <c r="B715" s="83" t="s">
        <v>3738</v>
      </c>
      <c r="C715" s="83" t="s">
        <v>2674</v>
      </c>
      <c r="D715" s="83" t="s">
        <v>3739</v>
      </c>
      <c r="E715" s="102">
        <v>8519911</v>
      </c>
      <c r="F715" s="83" t="s">
        <v>6813</v>
      </c>
      <c r="G715" s="83" t="s">
        <v>68</v>
      </c>
      <c r="H715" s="42">
        <v>5850.9</v>
      </c>
      <c r="I715" s="42">
        <v>4689.2</v>
      </c>
      <c r="J715" s="42">
        <v>1161.6999999999998</v>
      </c>
      <c r="K715" s="86">
        <v>0.19855065032730004</v>
      </c>
      <c r="L715" s="83" t="s">
        <v>7142</v>
      </c>
      <c r="M715" s="128" t="s">
        <v>5922</v>
      </c>
    </row>
    <row r="716" spans="1:13" s="128" customFormat="1" x14ac:dyDescent="0.2">
      <c r="A716" s="83" t="s">
        <v>3727</v>
      </c>
      <c r="B716" s="83" t="s">
        <v>3738</v>
      </c>
      <c r="C716" s="83" t="s">
        <v>2674</v>
      </c>
      <c r="D716" s="83" t="s">
        <v>3739</v>
      </c>
      <c r="E716" s="102">
        <v>8519911</v>
      </c>
      <c r="F716" s="83" t="s">
        <v>6813</v>
      </c>
      <c r="G716" s="83" t="s">
        <v>68</v>
      </c>
      <c r="H716" s="42">
        <v>32020.54</v>
      </c>
      <c r="I716" s="42">
        <v>27084.76</v>
      </c>
      <c r="J716" s="42">
        <v>4935.7800000000025</v>
      </c>
      <c r="K716" s="86">
        <v>0.1541441837020863</v>
      </c>
      <c r="L716" s="83" t="s">
        <v>7140</v>
      </c>
      <c r="M716" s="128" t="s">
        <v>5922</v>
      </c>
    </row>
    <row r="717" spans="1:13" s="128" customFormat="1" x14ac:dyDescent="0.2">
      <c r="A717" s="83" t="s">
        <v>3727</v>
      </c>
      <c r="B717" s="83" t="s">
        <v>3738</v>
      </c>
      <c r="C717" s="83" t="s">
        <v>2674</v>
      </c>
      <c r="D717" s="83" t="s">
        <v>3739</v>
      </c>
      <c r="E717" s="102">
        <v>8519911</v>
      </c>
      <c r="F717" s="83" t="s">
        <v>6813</v>
      </c>
      <c r="G717" s="83" t="s">
        <v>68</v>
      </c>
      <c r="H717" s="42">
        <v>69548.56</v>
      </c>
      <c r="I717" s="42">
        <v>53837.11</v>
      </c>
      <c r="J717" s="42">
        <v>15711.449999999997</v>
      </c>
      <c r="K717" s="86">
        <v>0.22590618698647388</v>
      </c>
      <c r="L717" s="83" t="s">
        <v>7141</v>
      </c>
      <c r="M717" s="128" t="s">
        <v>5922</v>
      </c>
    </row>
    <row r="718" spans="1:13" s="128" customFormat="1" x14ac:dyDescent="0.2">
      <c r="A718" s="83" t="s">
        <v>3727</v>
      </c>
      <c r="B718" s="83" t="s">
        <v>3738</v>
      </c>
      <c r="C718" s="83" t="s">
        <v>2674</v>
      </c>
      <c r="D718" s="83" t="s">
        <v>3739</v>
      </c>
      <c r="E718" s="102">
        <v>8520227</v>
      </c>
      <c r="F718" s="83" t="s">
        <v>6814</v>
      </c>
      <c r="G718" s="83" t="s">
        <v>68</v>
      </c>
      <c r="H718" s="42">
        <v>2457</v>
      </c>
      <c r="I718" s="42">
        <v>2275</v>
      </c>
      <c r="J718" s="42">
        <v>182</v>
      </c>
      <c r="K718" s="86">
        <v>7.407407407407407E-2</v>
      </c>
      <c r="L718" s="83" t="s">
        <v>7143</v>
      </c>
      <c r="M718" s="128" t="s">
        <v>5922</v>
      </c>
    </row>
    <row r="719" spans="1:13" s="128" customFormat="1" x14ac:dyDescent="0.2">
      <c r="A719" s="83" t="s">
        <v>3727</v>
      </c>
      <c r="B719" s="83" t="s">
        <v>3738</v>
      </c>
      <c r="C719" s="83" t="s">
        <v>2674</v>
      </c>
      <c r="D719" s="83" t="s">
        <v>3739</v>
      </c>
      <c r="E719" s="102">
        <v>8520227</v>
      </c>
      <c r="F719" s="83" t="s">
        <v>6814</v>
      </c>
      <c r="G719" s="83" t="s">
        <v>68</v>
      </c>
      <c r="H719" s="42">
        <v>8770.33</v>
      </c>
      <c r="I719" s="42">
        <v>7783.97</v>
      </c>
      <c r="J719" s="42">
        <v>986.35999999999967</v>
      </c>
      <c r="K719" s="86">
        <v>0.11246555146727656</v>
      </c>
      <c r="L719" s="83" t="s">
        <v>7144</v>
      </c>
      <c r="M719" s="128" t="s">
        <v>5922</v>
      </c>
    </row>
    <row r="720" spans="1:13" s="128" customFormat="1" x14ac:dyDescent="0.2">
      <c r="A720" s="83" t="s">
        <v>3727</v>
      </c>
      <c r="B720" s="83" t="s">
        <v>3738</v>
      </c>
      <c r="C720" s="83" t="s">
        <v>2674</v>
      </c>
      <c r="D720" s="83" t="s">
        <v>3739</v>
      </c>
      <c r="E720" s="102">
        <v>8520227</v>
      </c>
      <c r="F720" s="83" t="s">
        <v>6814</v>
      </c>
      <c r="G720" s="83" t="s">
        <v>68</v>
      </c>
      <c r="H720" s="42">
        <v>9248.7000000000007</v>
      </c>
      <c r="I720" s="42">
        <v>7152.9</v>
      </c>
      <c r="J720" s="42">
        <v>2095.8000000000011</v>
      </c>
      <c r="K720" s="86">
        <v>0.22660482013688421</v>
      </c>
      <c r="L720" s="83" t="s">
        <v>7145</v>
      </c>
      <c r="M720" s="128" t="s">
        <v>5922</v>
      </c>
    </row>
    <row r="721" spans="1:13" s="128" customFormat="1" x14ac:dyDescent="0.2">
      <c r="A721" s="83" t="s">
        <v>3727</v>
      </c>
      <c r="B721" s="83" t="s">
        <v>3738</v>
      </c>
      <c r="C721" s="83" t="s">
        <v>2674</v>
      </c>
      <c r="D721" s="83" t="s">
        <v>3739</v>
      </c>
      <c r="E721" s="102">
        <v>8520933</v>
      </c>
      <c r="F721" s="83" t="s">
        <v>6815</v>
      </c>
      <c r="G721" s="83" t="s">
        <v>68</v>
      </c>
      <c r="H721" s="42">
        <v>1972.2</v>
      </c>
      <c r="I721" s="42">
        <v>1730</v>
      </c>
      <c r="J721" s="42">
        <v>242.20000000000005</v>
      </c>
      <c r="K721" s="86">
        <v>0.12280701754385967</v>
      </c>
      <c r="L721" s="83" t="s">
        <v>7146</v>
      </c>
      <c r="M721" s="128" t="s">
        <v>5922</v>
      </c>
    </row>
    <row r="722" spans="1:13" s="128" customFormat="1" x14ac:dyDescent="0.2">
      <c r="A722" s="83" t="s">
        <v>3727</v>
      </c>
      <c r="B722" s="83" t="s">
        <v>3738</v>
      </c>
      <c r="C722" s="83" t="s">
        <v>2674</v>
      </c>
      <c r="D722" s="83" t="s">
        <v>3739</v>
      </c>
      <c r="E722" s="102">
        <v>8520933</v>
      </c>
      <c r="F722" s="83" t="s">
        <v>6815</v>
      </c>
      <c r="G722" s="83" t="s">
        <v>68</v>
      </c>
      <c r="H722" s="42">
        <v>21004.5</v>
      </c>
      <c r="I722" s="42">
        <v>15877</v>
      </c>
      <c r="J722" s="42">
        <v>5127.5</v>
      </c>
      <c r="K722" s="86">
        <v>0.24411435644742793</v>
      </c>
      <c r="L722" s="83" t="s">
        <v>7146</v>
      </c>
      <c r="M722" s="128" t="s">
        <v>5922</v>
      </c>
    </row>
    <row r="723" spans="1:13" s="128" customFormat="1" x14ac:dyDescent="0.2">
      <c r="A723" s="83" t="s">
        <v>3727</v>
      </c>
      <c r="B723" s="83" t="s">
        <v>3738</v>
      </c>
      <c r="C723" s="83" t="s">
        <v>2674</v>
      </c>
      <c r="D723" s="83" t="s">
        <v>3739</v>
      </c>
      <c r="E723" s="102">
        <v>8520933</v>
      </c>
      <c r="F723" s="83" t="s">
        <v>6815</v>
      </c>
      <c r="G723" s="83" t="s">
        <v>68</v>
      </c>
      <c r="H723" s="42">
        <v>6920.94</v>
      </c>
      <c r="I723" s="42">
        <v>6174.97</v>
      </c>
      <c r="J723" s="42">
        <v>745.96999999999935</v>
      </c>
      <c r="K723" s="86">
        <v>0.10778449170199415</v>
      </c>
      <c r="L723" s="83" t="s">
        <v>7147</v>
      </c>
      <c r="M723" s="128" t="s">
        <v>5922</v>
      </c>
    </row>
    <row r="724" spans="1:13" s="128" customFormat="1" x14ac:dyDescent="0.2">
      <c r="A724" s="83" t="s">
        <v>3727</v>
      </c>
      <c r="B724" s="83" t="s">
        <v>3738</v>
      </c>
      <c r="C724" s="83" t="s">
        <v>2674</v>
      </c>
      <c r="D724" s="83" t="s">
        <v>3739</v>
      </c>
      <c r="E724" s="102">
        <v>8520933</v>
      </c>
      <c r="F724" s="83" t="s">
        <v>6815</v>
      </c>
      <c r="G724" s="83" t="s">
        <v>68</v>
      </c>
      <c r="H724" s="42">
        <v>673.79</v>
      </c>
      <c r="I724" s="42">
        <v>575</v>
      </c>
      <c r="J724" s="42">
        <v>98.789999999999964</v>
      </c>
      <c r="K724" s="86">
        <v>0.1466183825821101</v>
      </c>
      <c r="L724" s="83" t="s">
        <v>7147</v>
      </c>
      <c r="M724" s="128" t="s">
        <v>5922</v>
      </c>
    </row>
    <row r="725" spans="1:13" s="128" customFormat="1" x14ac:dyDescent="0.2">
      <c r="A725" s="83" t="s">
        <v>3727</v>
      </c>
      <c r="B725" s="83" t="s">
        <v>3738</v>
      </c>
      <c r="C725" s="83" t="s">
        <v>2674</v>
      </c>
      <c r="D725" s="83" t="s">
        <v>3739</v>
      </c>
      <c r="E725" s="102">
        <v>8520933</v>
      </c>
      <c r="F725" s="83" t="s">
        <v>6815</v>
      </c>
      <c r="G725" s="83" t="s">
        <v>68</v>
      </c>
      <c r="H725" s="42">
        <v>856.73</v>
      </c>
      <c r="I725" s="42">
        <v>613.87</v>
      </c>
      <c r="J725" s="42">
        <v>242.86</v>
      </c>
      <c r="K725" s="86">
        <v>0.28347320626101574</v>
      </c>
      <c r="L725" s="83" t="s">
        <v>7146</v>
      </c>
      <c r="M725" s="128" t="s">
        <v>5922</v>
      </c>
    </row>
    <row r="726" spans="1:13" s="128" customFormat="1" x14ac:dyDescent="0.2">
      <c r="A726" s="83" t="s">
        <v>3727</v>
      </c>
      <c r="B726" s="83" t="s">
        <v>3738</v>
      </c>
      <c r="C726" s="83" t="s">
        <v>2674</v>
      </c>
      <c r="D726" s="83" t="s">
        <v>3739</v>
      </c>
      <c r="E726" s="102">
        <v>8520933</v>
      </c>
      <c r="F726" s="83" t="s">
        <v>6815</v>
      </c>
      <c r="G726" s="83" t="s">
        <v>68</v>
      </c>
      <c r="H726" s="42">
        <v>405</v>
      </c>
      <c r="I726" s="42">
        <v>375</v>
      </c>
      <c r="J726" s="42">
        <v>30</v>
      </c>
      <c r="K726" s="86">
        <v>7.407407407407407E-2</v>
      </c>
      <c r="L726" s="83" t="s">
        <v>7148</v>
      </c>
      <c r="M726" s="128" t="s">
        <v>5922</v>
      </c>
    </row>
    <row r="727" spans="1:13" s="128" customFormat="1" x14ac:dyDescent="0.2">
      <c r="A727" s="83" t="s">
        <v>3727</v>
      </c>
      <c r="B727" s="83" t="s">
        <v>3738</v>
      </c>
      <c r="C727" s="83" t="s">
        <v>2674</v>
      </c>
      <c r="D727" s="83" t="s">
        <v>3739</v>
      </c>
      <c r="E727" s="102">
        <v>8520933</v>
      </c>
      <c r="F727" s="83" t="s">
        <v>6815</v>
      </c>
      <c r="G727" s="83" t="s">
        <v>68</v>
      </c>
      <c r="H727" s="42">
        <v>0</v>
      </c>
      <c r="I727" s="42">
        <v>0</v>
      </c>
      <c r="J727" s="42">
        <v>0</v>
      </c>
      <c r="K727" s="86" t="e">
        <v>#DIV/0!</v>
      </c>
      <c r="L727" s="83" t="s">
        <v>7147</v>
      </c>
      <c r="M727" s="128" t="s">
        <v>5922</v>
      </c>
    </row>
    <row r="728" spans="1:13" s="128" customFormat="1" x14ac:dyDescent="0.2">
      <c r="A728" s="83" t="s">
        <v>3727</v>
      </c>
      <c r="B728" s="83" t="s">
        <v>3738</v>
      </c>
      <c r="C728" s="83" t="s">
        <v>2674</v>
      </c>
      <c r="D728" s="83" t="s">
        <v>3739</v>
      </c>
      <c r="E728" s="102">
        <v>8520933</v>
      </c>
      <c r="F728" s="83" t="s">
        <v>6815</v>
      </c>
      <c r="G728" s="83" t="s">
        <v>68</v>
      </c>
      <c r="H728" s="42">
        <v>510.3</v>
      </c>
      <c r="I728" s="42">
        <v>437.9</v>
      </c>
      <c r="J728" s="42">
        <v>72.400000000000034</v>
      </c>
      <c r="K728" s="86">
        <v>0.1418773270625123</v>
      </c>
      <c r="L728" s="83" t="s">
        <v>7149</v>
      </c>
      <c r="M728" s="128" t="s">
        <v>5922</v>
      </c>
    </row>
    <row r="729" spans="1:13" s="128" customFormat="1" x14ac:dyDescent="0.2">
      <c r="A729" s="83" t="s">
        <v>3727</v>
      </c>
      <c r="B729" s="83" t="s">
        <v>3738</v>
      </c>
      <c r="C729" s="83" t="s">
        <v>2674</v>
      </c>
      <c r="D729" s="83" t="s">
        <v>3739</v>
      </c>
      <c r="E729" s="102">
        <v>8522782</v>
      </c>
      <c r="F729" s="83" t="s">
        <v>6816</v>
      </c>
      <c r="G729" s="83" t="s">
        <v>68</v>
      </c>
      <c r="H729" s="42">
        <v>310.5</v>
      </c>
      <c r="I729" s="42">
        <v>287.5</v>
      </c>
      <c r="J729" s="42">
        <v>23</v>
      </c>
      <c r="K729" s="86">
        <v>7.407407407407407E-2</v>
      </c>
      <c r="L729" s="83" t="s">
        <v>7150</v>
      </c>
      <c r="M729" s="128" t="s">
        <v>5922</v>
      </c>
    </row>
    <row r="730" spans="1:13" s="128" customFormat="1" x14ac:dyDescent="0.2">
      <c r="A730" s="83" t="s">
        <v>3727</v>
      </c>
      <c r="B730" s="83" t="s">
        <v>3738</v>
      </c>
      <c r="C730" s="83" t="s">
        <v>2674</v>
      </c>
      <c r="D730" s="83" t="s">
        <v>3739</v>
      </c>
      <c r="E730" s="102">
        <v>8519843</v>
      </c>
      <c r="F730" s="83" t="s">
        <v>6817</v>
      </c>
      <c r="G730" s="83" t="s">
        <v>68</v>
      </c>
      <c r="H730" s="42">
        <v>1390.5</v>
      </c>
      <c r="I730" s="42">
        <v>1030</v>
      </c>
      <c r="J730" s="42">
        <v>360.5</v>
      </c>
      <c r="K730" s="86">
        <v>0.25925925925925924</v>
      </c>
      <c r="L730" s="83" t="s">
        <v>7151</v>
      </c>
      <c r="M730" s="128" t="s">
        <v>5922</v>
      </c>
    </row>
    <row r="731" spans="1:13" s="128" customFormat="1" x14ac:dyDescent="0.2">
      <c r="A731" s="83" t="s">
        <v>3727</v>
      </c>
      <c r="B731" s="83" t="s">
        <v>3738</v>
      </c>
      <c r="C731" s="83" t="s">
        <v>2674</v>
      </c>
      <c r="D731" s="83" t="s">
        <v>3739</v>
      </c>
      <c r="E731" s="102">
        <v>8519843</v>
      </c>
      <c r="F731" s="83" t="s">
        <v>6817</v>
      </c>
      <c r="G731" s="83" t="s">
        <v>68</v>
      </c>
      <c r="H731" s="42">
        <v>877.5</v>
      </c>
      <c r="I731" s="42">
        <v>812.5</v>
      </c>
      <c r="J731" s="42">
        <v>65</v>
      </c>
      <c r="K731" s="86">
        <v>7.407407407407407E-2</v>
      </c>
      <c r="L731" s="83" t="s">
        <v>7152</v>
      </c>
      <c r="M731" s="128" t="s">
        <v>5922</v>
      </c>
    </row>
    <row r="732" spans="1:13" s="128" customFormat="1" x14ac:dyDescent="0.2">
      <c r="A732" s="83" t="s">
        <v>3727</v>
      </c>
      <c r="B732" s="83" t="s">
        <v>3738</v>
      </c>
      <c r="C732" s="83" t="s">
        <v>2674</v>
      </c>
      <c r="D732" s="83" t="s">
        <v>3739</v>
      </c>
      <c r="E732" s="102">
        <v>8522778</v>
      </c>
      <c r="F732" s="83" t="s">
        <v>6818</v>
      </c>
      <c r="G732" s="83" t="s">
        <v>68</v>
      </c>
      <c r="H732" s="42">
        <v>7970.4</v>
      </c>
      <c r="I732" s="42">
        <v>7268</v>
      </c>
      <c r="J732" s="42">
        <v>702.39999999999964</v>
      </c>
      <c r="K732" s="86">
        <v>8.8126066445849596E-2</v>
      </c>
      <c r="L732" s="83" t="s">
        <v>7153</v>
      </c>
      <c r="M732" s="128" t="s">
        <v>5922</v>
      </c>
    </row>
    <row r="733" spans="1:13" s="128" customFormat="1" x14ac:dyDescent="0.2">
      <c r="A733" s="83" t="s">
        <v>3727</v>
      </c>
      <c r="B733" s="83" t="s">
        <v>3738</v>
      </c>
      <c r="C733" s="83" t="s">
        <v>3729</v>
      </c>
      <c r="D733" s="83" t="s">
        <v>3739</v>
      </c>
      <c r="E733" s="102">
        <v>8506025</v>
      </c>
      <c r="F733" s="83" t="s">
        <v>6819</v>
      </c>
      <c r="G733" s="83" t="s">
        <v>68</v>
      </c>
      <c r="H733" s="42">
        <v>1144.7</v>
      </c>
      <c r="I733" s="42">
        <v>995.39</v>
      </c>
      <c r="J733" s="42">
        <v>149.31000000000006</v>
      </c>
      <c r="K733" s="86">
        <v>0.13043592207565305</v>
      </c>
      <c r="L733" s="83" t="s">
        <v>7154</v>
      </c>
      <c r="M733" s="128" t="s">
        <v>5922</v>
      </c>
    </row>
    <row r="734" spans="1:13" s="128" customFormat="1" x14ac:dyDescent="0.2">
      <c r="A734" s="83" t="s">
        <v>3727</v>
      </c>
      <c r="B734" s="83" t="s">
        <v>3738</v>
      </c>
      <c r="C734" s="83" t="s">
        <v>2674</v>
      </c>
      <c r="D734" s="83" t="s">
        <v>3739</v>
      </c>
      <c r="E734" s="102">
        <v>8475830</v>
      </c>
      <c r="F734" s="83" t="s">
        <v>6820</v>
      </c>
      <c r="G734" s="83" t="s">
        <v>68</v>
      </c>
      <c r="H734" s="42">
        <v>181.65</v>
      </c>
      <c r="I734" s="42">
        <v>173</v>
      </c>
      <c r="J734" s="42">
        <v>8.6500000000000057</v>
      </c>
      <c r="K734" s="86">
        <v>4.7619047619047651E-2</v>
      </c>
      <c r="L734" s="83" t="s">
        <v>7155</v>
      </c>
      <c r="M734" s="128" t="s">
        <v>5922</v>
      </c>
    </row>
    <row r="735" spans="1:13" s="128" customFormat="1" x14ac:dyDescent="0.2">
      <c r="A735" s="83" t="s">
        <v>3727</v>
      </c>
      <c r="B735" s="83" t="s">
        <v>3738</v>
      </c>
      <c r="C735" s="83" t="s">
        <v>3729</v>
      </c>
      <c r="D735" s="83" t="s">
        <v>3739</v>
      </c>
      <c r="E735" s="102">
        <v>8518626</v>
      </c>
      <c r="F735" s="83" t="s">
        <v>6821</v>
      </c>
      <c r="G735" s="83" t="s">
        <v>68</v>
      </c>
      <c r="H735" s="42">
        <v>453.88</v>
      </c>
      <c r="I735" s="42">
        <v>412.62</v>
      </c>
      <c r="J735" s="42">
        <v>41.259999999999991</v>
      </c>
      <c r="K735" s="86">
        <v>9.0905085044505132E-2</v>
      </c>
      <c r="L735" s="83" t="s">
        <v>7156</v>
      </c>
      <c r="M735" s="128" t="s">
        <v>5922</v>
      </c>
    </row>
    <row r="736" spans="1:13" s="128" customFormat="1" x14ac:dyDescent="0.2">
      <c r="A736" s="83" t="s">
        <v>3727</v>
      </c>
      <c r="B736" s="83" t="s">
        <v>3738</v>
      </c>
      <c r="C736" s="83" t="s">
        <v>3729</v>
      </c>
      <c r="D736" s="83" t="s">
        <v>3739</v>
      </c>
      <c r="E736" s="102">
        <v>8518626</v>
      </c>
      <c r="F736" s="83" t="s">
        <v>6821</v>
      </c>
      <c r="G736" s="83" t="s">
        <v>68</v>
      </c>
      <c r="H736" s="42">
        <v>207.71</v>
      </c>
      <c r="I736" s="42">
        <v>188.83</v>
      </c>
      <c r="J736" s="42">
        <v>18.879999999999995</v>
      </c>
      <c r="K736" s="86">
        <v>9.089596071445763E-2</v>
      </c>
      <c r="L736" s="83" t="s">
        <v>7156</v>
      </c>
      <c r="M736" s="128" t="s">
        <v>5922</v>
      </c>
    </row>
    <row r="737" spans="1:13" s="128" customFormat="1" x14ac:dyDescent="0.2">
      <c r="A737" s="83" t="s">
        <v>3727</v>
      </c>
      <c r="B737" s="83" t="s">
        <v>3738</v>
      </c>
      <c r="C737" s="83" t="s">
        <v>298</v>
      </c>
      <c r="D737" s="83" t="s">
        <v>3739</v>
      </c>
      <c r="E737" s="102">
        <v>8519283</v>
      </c>
      <c r="F737" s="83" t="s">
        <v>6822</v>
      </c>
      <c r="G737" s="83" t="s">
        <v>68</v>
      </c>
      <c r="H737" s="42">
        <v>5376.68</v>
      </c>
      <c r="I737" s="42">
        <v>4899.32</v>
      </c>
      <c r="J737" s="42">
        <v>477.36000000000058</v>
      </c>
      <c r="K737" s="86">
        <v>8.8783412812367582E-2</v>
      </c>
      <c r="L737" s="83" t="s">
        <v>7157</v>
      </c>
      <c r="M737" s="128" t="s">
        <v>5922</v>
      </c>
    </row>
    <row r="738" spans="1:13" s="128" customFormat="1" x14ac:dyDescent="0.2">
      <c r="A738" s="83" t="s">
        <v>3727</v>
      </c>
      <c r="B738" s="83" t="s">
        <v>3738</v>
      </c>
      <c r="C738" s="83" t="s">
        <v>5844</v>
      </c>
      <c r="D738" s="83" t="s">
        <v>3739</v>
      </c>
      <c r="E738" s="102">
        <v>8479090</v>
      </c>
      <c r="F738" s="83" t="s">
        <v>6823</v>
      </c>
      <c r="G738" s="83" t="s">
        <v>68</v>
      </c>
      <c r="H738" s="42">
        <v>12096.23</v>
      </c>
      <c r="I738" s="42">
        <v>11015.06</v>
      </c>
      <c r="J738" s="42">
        <v>1081.17</v>
      </c>
      <c r="K738" s="86">
        <v>8.9380740941599174E-2</v>
      </c>
      <c r="L738" s="83" t="s">
        <v>7158</v>
      </c>
      <c r="M738" s="128" t="s">
        <v>5922</v>
      </c>
    </row>
    <row r="739" spans="1:13" s="128" customFormat="1" x14ac:dyDescent="0.2">
      <c r="A739" s="83" t="s">
        <v>3727</v>
      </c>
      <c r="B739" s="83" t="s">
        <v>3738</v>
      </c>
      <c r="C739" s="83" t="s">
        <v>171</v>
      </c>
      <c r="D739" s="83" t="s">
        <v>3739</v>
      </c>
      <c r="E739" s="102">
        <v>8494486</v>
      </c>
      <c r="F739" s="83" t="s">
        <v>6824</v>
      </c>
      <c r="G739" s="83" t="s">
        <v>68</v>
      </c>
      <c r="H739" s="42">
        <v>15504</v>
      </c>
      <c r="I739" s="42">
        <v>13600</v>
      </c>
      <c r="J739" s="42">
        <v>1904</v>
      </c>
      <c r="K739" s="86">
        <v>0.12280701754385964</v>
      </c>
      <c r="L739" s="83" t="s">
        <v>7159</v>
      </c>
      <c r="M739" s="128" t="s">
        <v>5922</v>
      </c>
    </row>
    <row r="740" spans="1:13" s="128" customFormat="1" x14ac:dyDescent="0.2">
      <c r="A740" s="83" t="s">
        <v>3727</v>
      </c>
      <c r="B740" s="83" t="s">
        <v>3738</v>
      </c>
      <c r="C740" s="83" t="s">
        <v>171</v>
      </c>
      <c r="D740" s="83" t="s">
        <v>3739</v>
      </c>
      <c r="E740" s="102">
        <v>8496777</v>
      </c>
      <c r="F740" s="83" t="s">
        <v>6337</v>
      </c>
      <c r="G740" s="83" t="s">
        <v>68</v>
      </c>
      <c r="H740" s="42">
        <v>12534.3</v>
      </c>
      <c r="I740" s="42">
        <v>4398</v>
      </c>
      <c r="J740" s="42">
        <v>8136.2999999999993</v>
      </c>
      <c r="K740" s="86">
        <v>0.64912280701754388</v>
      </c>
      <c r="L740" s="83" t="s">
        <v>6564</v>
      </c>
      <c r="M740" s="128" t="s">
        <v>5922</v>
      </c>
    </row>
    <row r="741" spans="1:13" s="128" customFormat="1" x14ac:dyDescent="0.2">
      <c r="A741" s="83" t="s">
        <v>3727</v>
      </c>
      <c r="B741" s="83" t="s">
        <v>3738</v>
      </c>
      <c r="C741" s="83" t="s">
        <v>171</v>
      </c>
      <c r="D741" s="83" t="s">
        <v>3739</v>
      </c>
      <c r="E741" s="102">
        <v>8496777</v>
      </c>
      <c r="F741" s="83" t="s">
        <v>6337</v>
      </c>
      <c r="G741" s="83" t="s">
        <v>68</v>
      </c>
      <c r="H741" s="42">
        <v>12146.36</v>
      </c>
      <c r="I741" s="42">
        <v>11055.62</v>
      </c>
      <c r="J741" s="42">
        <v>1090.7399999999998</v>
      </c>
      <c r="K741" s="86">
        <v>8.9799742474288569E-2</v>
      </c>
      <c r="L741" s="83" t="s">
        <v>6564</v>
      </c>
      <c r="M741" s="128" t="s">
        <v>5922</v>
      </c>
    </row>
    <row r="742" spans="1:13" s="128" customFormat="1" x14ac:dyDescent="0.2">
      <c r="A742" s="83" t="s">
        <v>3727</v>
      </c>
      <c r="B742" s="83" t="s">
        <v>3738</v>
      </c>
      <c r="C742" s="83" t="s">
        <v>3729</v>
      </c>
      <c r="D742" s="83" t="s">
        <v>3739</v>
      </c>
      <c r="E742" s="102">
        <v>8511188</v>
      </c>
      <c r="F742" s="83" t="s">
        <v>6825</v>
      </c>
      <c r="G742" s="83" t="s">
        <v>68</v>
      </c>
      <c r="H742" s="42">
        <v>66025.98</v>
      </c>
      <c r="I742" s="42">
        <v>50001.17</v>
      </c>
      <c r="J742" s="42">
        <v>16024.809999999998</v>
      </c>
      <c r="K742" s="86">
        <v>0.24270461415339839</v>
      </c>
      <c r="L742" s="83" t="s">
        <v>7160</v>
      </c>
      <c r="M742" s="128" t="s">
        <v>5922</v>
      </c>
    </row>
    <row r="743" spans="1:13" s="128" customFormat="1" x14ac:dyDescent="0.2">
      <c r="A743" s="83" t="s">
        <v>3727</v>
      </c>
      <c r="B743" s="83" t="s">
        <v>3738</v>
      </c>
      <c r="C743" s="83" t="s">
        <v>3729</v>
      </c>
      <c r="D743" s="83" t="s">
        <v>3739</v>
      </c>
      <c r="E743" s="102">
        <v>8511188</v>
      </c>
      <c r="F743" s="83" t="s">
        <v>6825</v>
      </c>
      <c r="G743" s="83" t="s">
        <v>68</v>
      </c>
      <c r="H743" s="42">
        <v>7.78</v>
      </c>
      <c r="I743" s="42">
        <v>0</v>
      </c>
      <c r="J743" s="42">
        <v>7.78</v>
      </c>
      <c r="K743" s="86">
        <v>1</v>
      </c>
      <c r="L743" s="83" t="s">
        <v>7160</v>
      </c>
      <c r="M743" s="128" t="s">
        <v>5922</v>
      </c>
    </row>
    <row r="744" spans="1:13" s="128" customFormat="1" x14ac:dyDescent="0.2">
      <c r="A744" s="83" t="s">
        <v>3727</v>
      </c>
      <c r="B744" s="83" t="s">
        <v>3738</v>
      </c>
      <c r="C744" s="83" t="s">
        <v>3729</v>
      </c>
      <c r="D744" s="83" t="s">
        <v>3739</v>
      </c>
      <c r="E744" s="102">
        <v>8511188</v>
      </c>
      <c r="F744" s="83" t="s">
        <v>6825</v>
      </c>
      <c r="G744" s="83" t="s">
        <v>68</v>
      </c>
      <c r="H744" s="42">
        <v>6066.01</v>
      </c>
      <c r="I744" s="42">
        <v>3284.98</v>
      </c>
      <c r="J744" s="42">
        <v>2781.03</v>
      </c>
      <c r="K744" s="86">
        <v>0.45846116310391843</v>
      </c>
      <c r="L744" s="83" t="s">
        <v>7160</v>
      </c>
      <c r="M744" s="128" t="s">
        <v>5922</v>
      </c>
    </row>
    <row r="745" spans="1:13" s="128" customFormat="1" x14ac:dyDescent="0.2">
      <c r="A745" s="83" t="s">
        <v>3727</v>
      </c>
      <c r="B745" s="83" t="s">
        <v>3738</v>
      </c>
      <c r="C745" s="83" t="s">
        <v>3729</v>
      </c>
      <c r="D745" s="83" t="s">
        <v>3739</v>
      </c>
      <c r="E745" s="102">
        <v>8511188</v>
      </c>
      <c r="F745" s="83" t="s">
        <v>6825</v>
      </c>
      <c r="G745" s="83" t="s">
        <v>68</v>
      </c>
      <c r="H745" s="42">
        <v>100.23</v>
      </c>
      <c r="I745" s="42">
        <v>78.87</v>
      </c>
      <c r="J745" s="42">
        <v>21.36</v>
      </c>
      <c r="K745" s="86">
        <v>0.21310984735109248</v>
      </c>
      <c r="L745" s="83" t="s">
        <v>7160</v>
      </c>
      <c r="M745" s="128" t="s">
        <v>5922</v>
      </c>
    </row>
    <row r="746" spans="1:13" s="128" customFormat="1" x14ac:dyDescent="0.2">
      <c r="A746" s="83" t="s">
        <v>3832</v>
      </c>
      <c r="B746" s="83" t="s">
        <v>3833</v>
      </c>
      <c r="C746" s="83" t="s">
        <v>6646</v>
      </c>
      <c r="D746" s="83" t="s">
        <v>3835</v>
      </c>
      <c r="E746" s="102">
        <v>8449128</v>
      </c>
      <c r="F746" s="83" t="s">
        <v>6826</v>
      </c>
      <c r="G746" s="83" t="s">
        <v>68</v>
      </c>
      <c r="H746" s="42">
        <v>484.82</v>
      </c>
      <c r="I746" s="42">
        <v>448.9</v>
      </c>
      <c r="J746" s="42">
        <v>35.920000000000016</v>
      </c>
      <c r="K746" s="86">
        <v>7.4089352749474063E-2</v>
      </c>
      <c r="L746" s="83" t="s">
        <v>7161</v>
      </c>
      <c r="M746" s="128" t="s">
        <v>5922</v>
      </c>
    </row>
    <row r="747" spans="1:13" s="128" customFormat="1" x14ac:dyDescent="0.2">
      <c r="A747" s="83" t="s">
        <v>3832</v>
      </c>
      <c r="B747" s="83" t="s">
        <v>3833</v>
      </c>
      <c r="C747" s="83" t="s">
        <v>6647</v>
      </c>
      <c r="D747" s="83" t="s">
        <v>3835</v>
      </c>
      <c r="E747" s="102">
        <v>8521204</v>
      </c>
      <c r="F747" s="83" t="s">
        <v>6827</v>
      </c>
      <c r="G747" s="83" t="s">
        <v>68</v>
      </c>
      <c r="H747" s="42">
        <v>3217.26</v>
      </c>
      <c r="I747" s="42">
        <v>3217.26</v>
      </c>
      <c r="J747" s="42">
        <v>0</v>
      </c>
      <c r="K747" s="86">
        <v>0</v>
      </c>
      <c r="L747" s="83" t="s">
        <v>7162</v>
      </c>
      <c r="M747" s="128" t="s">
        <v>5922</v>
      </c>
    </row>
    <row r="748" spans="1:13" s="128" customFormat="1" x14ac:dyDescent="0.2">
      <c r="A748" s="83" t="s">
        <v>3832</v>
      </c>
      <c r="B748" s="83" t="s">
        <v>3833</v>
      </c>
      <c r="C748" s="83" t="s">
        <v>3984</v>
      </c>
      <c r="D748" s="83" t="s">
        <v>3835</v>
      </c>
      <c r="E748" s="102">
        <v>8505665</v>
      </c>
      <c r="F748" s="83" t="s">
        <v>6828</v>
      </c>
      <c r="G748" s="83" t="s">
        <v>68</v>
      </c>
      <c r="H748" s="42">
        <v>589635.81999999995</v>
      </c>
      <c r="I748" s="42">
        <v>536032.56000000006</v>
      </c>
      <c r="J748" s="42">
        <v>53603.259999999893</v>
      </c>
      <c r="K748" s="86">
        <v>9.0909097076225617E-2</v>
      </c>
      <c r="L748" s="83" t="s">
        <v>7163</v>
      </c>
      <c r="M748" s="128" t="s">
        <v>5922</v>
      </c>
    </row>
    <row r="749" spans="1:13" s="128" customFormat="1" x14ac:dyDescent="0.2">
      <c r="A749" s="83" t="s">
        <v>3832</v>
      </c>
      <c r="B749" s="83" t="s">
        <v>3833</v>
      </c>
      <c r="C749" s="83" t="s">
        <v>3984</v>
      </c>
      <c r="D749" s="83" t="s">
        <v>3835</v>
      </c>
      <c r="E749" s="102">
        <v>8505665</v>
      </c>
      <c r="F749" s="83" t="s">
        <v>6828</v>
      </c>
      <c r="G749" s="83" t="s">
        <v>68</v>
      </c>
      <c r="H749" s="42">
        <v>2.1</v>
      </c>
      <c r="I749" s="42">
        <v>1.9</v>
      </c>
      <c r="J749" s="42">
        <v>0.20000000000000018</v>
      </c>
      <c r="K749" s="86">
        <v>9.5238095238095316E-2</v>
      </c>
      <c r="L749" s="83" t="s">
        <v>7163</v>
      </c>
      <c r="M749" s="128" t="s">
        <v>5922</v>
      </c>
    </row>
    <row r="750" spans="1:13" s="128" customFormat="1" x14ac:dyDescent="0.2">
      <c r="A750" s="83" t="s">
        <v>3867</v>
      </c>
      <c r="B750" s="83" t="s">
        <v>3868</v>
      </c>
      <c r="C750" s="83" t="s">
        <v>6648</v>
      </c>
      <c r="D750" s="83" t="s">
        <v>3870</v>
      </c>
      <c r="E750" s="102">
        <v>8512290</v>
      </c>
      <c r="F750" s="83" t="s">
        <v>6829</v>
      </c>
      <c r="G750" s="83" t="s">
        <v>68</v>
      </c>
      <c r="H750" s="42">
        <v>7191.35</v>
      </c>
      <c r="I750" s="42">
        <v>6472.29</v>
      </c>
      <c r="J750" s="42">
        <v>719.0600000000004</v>
      </c>
      <c r="K750" s="86">
        <v>9.998957080381296E-2</v>
      </c>
      <c r="L750" s="83" t="s">
        <v>7164</v>
      </c>
      <c r="M750" s="128" t="s">
        <v>5922</v>
      </c>
    </row>
    <row r="751" spans="1:13" s="128" customFormat="1" x14ac:dyDescent="0.2">
      <c r="A751" s="83" t="s">
        <v>3867</v>
      </c>
      <c r="B751" s="83" t="s">
        <v>3879</v>
      </c>
      <c r="C751" s="83" t="s">
        <v>3880</v>
      </c>
      <c r="D751" s="83" t="s">
        <v>3870</v>
      </c>
      <c r="E751" s="102">
        <v>8404343</v>
      </c>
      <c r="F751" s="83" t="s">
        <v>6830</v>
      </c>
      <c r="G751" s="83" t="s">
        <v>68</v>
      </c>
      <c r="H751" s="42">
        <v>5631.9</v>
      </c>
      <c r="I751" s="42">
        <v>5068.76</v>
      </c>
      <c r="J751" s="42">
        <v>563.13999999999942</v>
      </c>
      <c r="K751" s="86">
        <v>9.9991122001455893E-2</v>
      </c>
      <c r="L751" s="83" t="s">
        <v>7165</v>
      </c>
      <c r="M751" s="128" t="s">
        <v>5922</v>
      </c>
    </row>
    <row r="752" spans="1:13" s="128" customFormat="1" x14ac:dyDescent="0.2">
      <c r="A752" s="83" t="s">
        <v>3249</v>
      </c>
      <c r="B752" s="83" t="s">
        <v>5931</v>
      </c>
      <c r="C752" s="83" t="s">
        <v>5956</v>
      </c>
      <c r="D752" s="83" t="s">
        <v>5925</v>
      </c>
      <c r="E752" s="102">
        <v>8501468</v>
      </c>
      <c r="F752" s="83" t="s">
        <v>6343</v>
      </c>
      <c r="G752" s="83" t="s">
        <v>68</v>
      </c>
      <c r="H752" s="42">
        <v>3129.56</v>
      </c>
      <c r="I752" s="42">
        <v>3068.2</v>
      </c>
      <c r="J752" s="42">
        <v>61.360000000000127</v>
      </c>
      <c r="K752" s="86">
        <v>1.9606590063778975E-2</v>
      </c>
      <c r="L752" s="83" t="s">
        <v>7166</v>
      </c>
      <c r="M752" s="128" t="s">
        <v>5922</v>
      </c>
    </row>
    <row r="753" spans="1:13" s="128" customFormat="1" x14ac:dyDescent="0.2">
      <c r="A753" s="83" t="s">
        <v>3249</v>
      </c>
      <c r="B753" s="83" t="s">
        <v>5931</v>
      </c>
      <c r="C753" s="83" t="s">
        <v>6649</v>
      </c>
      <c r="D753" s="83" t="s">
        <v>5925</v>
      </c>
      <c r="E753" s="102">
        <v>8497643</v>
      </c>
      <c r="F753" s="83" t="s">
        <v>6344</v>
      </c>
      <c r="G753" s="83" t="s">
        <v>68</v>
      </c>
      <c r="H753" s="42">
        <v>14162.88</v>
      </c>
      <c r="I753" s="42">
        <v>13885.2</v>
      </c>
      <c r="J753" s="42">
        <v>277.67999999999847</v>
      </c>
      <c r="K753" s="86">
        <v>1.9606181793533413E-2</v>
      </c>
      <c r="L753" s="83" t="s">
        <v>7167</v>
      </c>
      <c r="M753" s="128" t="s">
        <v>5922</v>
      </c>
    </row>
    <row r="754" spans="1:13" s="128" customFormat="1" x14ac:dyDescent="0.2">
      <c r="A754" s="83" t="s">
        <v>3249</v>
      </c>
      <c r="B754" s="83" t="s">
        <v>5931</v>
      </c>
      <c r="C754" s="83" t="s">
        <v>6649</v>
      </c>
      <c r="D754" s="83" t="s">
        <v>5925</v>
      </c>
      <c r="E754" s="102">
        <v>8520065</v>
      </c>
      <c r="F754" s="83" t="s">
        <v>6831</v>
      </c>
      <c r="G754" s="83" t="s">
        <v>68</v>
      </c>
      <c r="H754" s="42">
        <v>41190.480000000003</v>
      </c>
      <c r="I754" s="42">
        <v>40382.44</v>
      </c>
      <c r="J754" s="42">
        <v>808.04000000000087</v>
      </c>
      <c r="K754" s="86">
        <v>1.9617154255060897E-2</v>
      </c>
      <c r="L754" s="83" t="s">
        <v>7168</v>
      </c>
      <c r="M754" s="128" t="s">
        <v>5922</v>
      </c>
    </row>
    <row r="755" spans="1:13" s="128" customFormat="1" x14ac:dyDescent="0.2">
      <c r="A755" s="83" t="s">
        <v>3249</v>
      </c>
      <c r="B755" s="83" t="s">
        <v>5931</v>
      </c>
      <c r="C755" s="83" t="s">
        <v>6649</v>
      </c>
      <c r="D755" s="83" t="s">
        <v>5925</v>
      </c>
      <c r="E755" s="102">
        <v>8521196</v>
      </c>
      <c r="F755" s="83" t="s">
        <v>6832</v>
      </c>
      <c r="G755" s="83" t="s">
        <v>68</v>
      </c>
      <c r="H755" s="42">
        <v>6900.75</v>
      </c>
      <c r="I755" s="42">
        <v>6558.75</v>
      </c>
      <c r="J755" s="42">
        <v>342</v>
      </c>
      <c r="K755" s="86">
        <v>4.9559830453211606E-2</v>
      </c>
      <c r="L755" s="83" t="s">
        <v>7169</v>
      </c>
      <c r="M755" s="128" t="s">
        <v>5922</v>
      </c>
    </row>
    <row r="756" spans="1:13" s="128" customFormat="1" x14ac:dyDescent="0.2">
      <c r="A756" s="83" t="s">
        <v>3249</v>
      </c>
      <c r="B756" s="83" t="s">
        <v>5931</v>
      </c>
      <c r="C756" s="83" t="s">
        <v>6650</v>
      </c>
      <c r="D756" s="83" t="s">
        <v>5925</v>
      </c>
      <c r="E756" s="102">
        <v>8519790</v>
      </c>
      <c r="F756" s="83" t="s">
        <v>6833</v>
      </c>
      <c r="G756" s="83" t="s">
        <v>68</v>
      </c>
      <c r="H756" s="42">
        <v>1580.78</v>
      </c>
      <c r="I756" s="42">
        <v>1549.78</v>
      </c>
      <c r="J756" s="42">
        <v>31</v>
      </c>
      <c r="K756" s="86">
        <v>1.961057199610319E-2</v>
      </c>
      <c r="L756" s="83" t="s">
        <v>7170</v>
      </c>
      <c r="M756" s="128" t="s">
        <v>5922</v>
      </c>
    </row>
    <row r="757" spans="1:13" s="128" customFormat="1" x14ac:dyDescent="0.2">
      <c r="A757" s="83" t="s">
        <v>3191</v>
      </c>
      <c r="B757" s="83" t="s">
        <v>3892</v>
      </c>
      <c r="C757" s="83" t="s">
        <v>3899</v>
      </c>
      <c r="D757" s="83" t="s">
        <v>3194</v>
      </c>
      <c r="E757" s="102">
        <v>8473968</v>
      </c>
      <c r="F757" s="83" t="s">
        <v>6346</v>
      </c>
      <c r="G757" s="83" t="s">
        <v>68</v>
      </c>
      <c r="H757" s="42">
        <v>21164.36</v>
      </c>
      <c r="I757" s="42">
        <v>18565.240000000002</v>
      </c>
      <c r="J757" s="42">
        <v>2599.119999999999</v>
      </c>
      <c r="K757" s="86">
        <v>0.1228064538686735</v>
      </c>
      <c r="L757" s="83" t="s">
        <v>6573</v>
      </c>
      <c r="M757" s="128" t="s">
        <v>5922</v>
      </c>
    </row>
    <row r="758" spans="1:13" s="128" customFormat="1" x14ac:dyDescent="0.2">
      <c r="A758" s="83" t="s">
        <v>3191</v>
      </c>
      <c r="B758" s="83" t="s">
        <v>3892</v>
      </c>
      <c r="C758" s="83" t="s">
        <v>3899</v>
      </c>
      <c r="D758" s="83" t="s">
        <v>3194</v>
      </c>
      <c r="E758" s="102">
        <v>8473968</v>
      </c>
      <c r="F758" s="83" t="s">
        <v>6346</v>
      </c>
      <c r="G758" s="83" t="s">
        <v>68</v>
      </c>
      <c r="H758" s="42">
        <v>930.59</v>
      </c>
      <c r="I758" s="42">
        <v>816.31</v>
      </c>
      <c r="J758" s="42">
        <v>114.28000000000009</v>
      </c>
      <c r="K758" s="86">
        <v>0.1228038126349951</v>
      </c>
      <c r="L758" s="83" t="s">
        <v>6573</v>
      </c>
      <c r="M758" s="128" t="s">
        <v>5922</v>
      </c>
    </row>
    <row r="759" spans="1:13" s="128" customFormat="1" x14ac:dyDescent="0.2">
      <c r="A759" s="83" t="s">
        <v>3191</v>
      </c>
      <c r="B759" s="83" t="s">
        <v>3892</v>
      </c>
      <c r="C759" s="83" t="s">
        <v>3899</v>
      </c>
      <c r="D759" s="83" t="s">
        <v>3194</v>
      </c>
      <c r="E759" s="102">
        <v>8473968</v>
      </c>
      <c r="F759" s="83" t="s">
        <v>6346</v>
      </c>
      <c r="G759" s="83" t="s">
        <v>68</v>
      </c>
      <c r="H759" s="42">
        <v>471.96</v>
      </c>
      <c r="I759" s="42">
        <v>450</v>
      </c>
      <c r="J759" s="42">
        <v>21.95999999999998</v>
      </c>
      <c r="K759" s="86">
        <v>4.652936689549958E-2</v>
      </c>
      <c r="L759" s="83" t="s">
        <v>6573</v>
      </c>
      <c r="M759" s="128" t="s">
        <v>5922</v>
      </c>
    </row>
    <row r="760" spans="1:13" s="128" customFormat="1" x14ac:dyDescent="0.2">
      <c r="A760" s="83" t="s">
        <v>3191</v>
      </c>
      <c r="B760" s="83" t="s">
        <v>3892</v>
      </c>
      <c r="C760" s="83" t="s">
        <v>3899</v>
      </c>
      <c r="D760" s="83" t="s">
        <v>3194</v>
      </c>
      <c r="E760" s="102">
        <v>8515226</v>
      </c>
      <c r="F760" s="83" t="s">
        <v>6834</v>
      </c>
      <c r="G760" s="83" t="s">
        <v>68</v>
      </c>
      <c r="H760" s="42">
        <v>48487.02</v>
      </c>
      <c r="I760" s="42">
        <v>42532.5</v>
      </c>
      <c r="J760" s="42">
        <v>5954.5199999999968</v>
      </c>
      <c r="K760" s="86">
        <v>0.12280647480500961</v>
      </c>
      <c r="L760" s="83" t="s">
        <v>7171</v>
      </c>
      <c r="M760" s="128" t="s">
        <v>5922</v>
      </c>
    </row>
    <row r="761" spans="1:13" s="128" customFormat="1" x14ac:dyDescent="0.2">
      <c r="A761" s="83" t="s">
        <v>3191</v>
      </c>
      <c r="B761" s="83" t="s">
        <v>3892</v>
      </c>
      <c r="C761" s="83" t="s">
        <v>3899</v>
      </c>
      <c r="D761" s="83" t="s">
        <v>3194</v>
      </c>
      <c r="E761" s="102">
        <v>8515226</v>
      </c>
      <c r="F761" s="83" t="s">
        <v>6834</v>
      </c>
      <c r="G761" s="83" t="s">
        <v>68</v>
      </c>
      <c r="H761" s="42">
        <v>25131.91</v>
      </c>
      <c r="I761" s="42">
        <v>23443.41</v>
      </c>
      <c r="J761" s="42">
        <v>1688.5</v>
      </c>
      <c r="K761" s="86">
        <v>6.7185502415057191E-2</v>
      </c>
      <c r="L761" s="83" t="s">
        <v>7171</v>
      </c>
      <c r="M761" s="128" t="s">
        <v>5922</v>
      </c>
    </row>
    <row r="762" spans="1:13" s="128" customFormat="1" x14ac:dyDescent="0.2">
      <c r="A762" s="83" t="s">
        <v>3191</v>
      </c>
      <c r="B762" s="83" t="s">
        <v>3892</v>
      </c>
      <c r="C762" s="83" t="s">
        <v>6651</v>
      </c>
      <c r="D762" s="83" t="s">
        <v>3194</v>
      </c>
      <c r="E762" s="102">
        <v>8448242</v>
      </c>
      <c r="F762" s="83" t="s">
        <v>6835</v>
      </c>
      <c r="G762" s="83" t="s">
        <v>68</v>
      </c>
      <c r="H762" s="42">
        <v>1240.49</v>
      </c>
      <c r="I762" s="42">
        <v>1148.6099999999999</v>
      </c>
      <c r="J762" s="42">
        <v>91.880000000000109</v>
      </c>
      <c r="K762" s="86">
        <v>7.4067505582471535E-2</v>
      </c>
      <c r="L762" s="83" t="s">
        <v>7172</v>
      </c>
      <c r="M762" s="128" t="s">
        <v>5922</v>
      </c>
    </row>
    <row r="763" spans="1:13" s="128" customFormat="1" x14ac:dyDescent="0.2">
      <c r="A763" s="83" t="s">
        <v>3191</v>
      </c>
      <c r="B763" s="83" t="s">
        <v>3892</v>
      </c>
      <c r="C763" s="83" t="s">
        <v>3899</v>
      </c>
      <c r="D763" s="83" t="s">
        <v>3194</v>
      </c>
      <c r="E763" s="102">
        <v>8509116</v>
      </c>
      <c r="F763" s="83" t="s">
        <v>6836</v>
      </c>
      <c r="G763" s="83" t="s">
        <v>68</v>
      </c>
      <c r="H763" s="42">
        <v>23517.06</v>
      </c>
      <c r="I763" s="42">
        <v>20515.599999999999</v>
      </c>
      <c r="J763" s="42">
        <v>3001.4600000000028</v>
      </c>
      <c r="K763" s="86">
        <v>0.12762904886920401</v>
      </c>
      <c r="L763" s="83" t="s">
        <v>7173</v>
      </c>
      <c r="M763" s="128" t="s">
        <v>5922</v>
      </c>
    </row>
    <row r="764" spans="1:13" s="128" customFormat="1" x14ac:dyDescent="0.2">
      <c r="A764" s="83" t="s">
        <v>3191</v>
      </c>
      <c r="B764" s="83" t="s">
        <v>3892</v>
      </c>
      <c r="C764" s="83" t="s">
        <v>3899</v>
      </c>
      <c r="D764" s="83" t="s">
        <v>3194</v>
      </c>
      <c r="E764" s="102">
        <v>8514026</v>
      </c>
      <c r="F764" s="83" t="s">
        <v>6836</v>
      </c>
      <c r="G764" s="83" t="s">
        <v>68</v>
      </c>
      <c r="H764" s="42">
        <v>1707.55</v>
      </c>
      <c r="I764" s="42">
        <v>1546.78</v>
      </c>
      <c r="J764" s="42">
        <v>160.76999999999998</v>
      </c>
      <c r="K764" s="86">
        <v>9.4152440631313866E-2</v>
      </c>
      <c r="L764" s="83" t="s">
        <v>7174</v>
      </c>
      <c r="M764" s="128" t="s">
        <v>5922</v>
      </c>
    </row>
    <row r="765" spans="1:13" s="128" customFormat="1" x14ac:dyDescent="0.2">
      <c r="A765" s="83" t="s">
        <v>3191</v>
      </c>
      <c r="B765" s="83" t="s">
        <v>3892</v>
      </c>
      <c r="C765" s="83" t="s">
        <v>3899</v>
      </c>
      <c r="D765" s="83" t="s">
        <v>3194</v>
      </c>
      <c r="E765" s="102">
        <v>8513976</v>
      </c>
      <c r="F765" s="83" t="s">
        <v>6348</v>
      </c>
      <c r="G765" s="83" t="s">
        <v>68</v>
      </c>
      <c r="H765" s="42">
        <v>30210.84</v>
      </c>
      <c r="I765" s="42">
        <v>28052.28</v>
      </c>
      <c r="J765" s="42">
        <v>2158.5600000000013</v>
      </c>
      <c r="K765" s="86">
        <v>7.1449850451030208E-2</v>
      </c>
      <c r="L765" s="83" t="s">
        <v>6575</v>
      </c>
      <c r="M765" s="128" t="s">
        <v>5922</v>
      </c>
    </row>
    <row r="766" spans="1:13" s="128" customFormat="1" x14ac:dyDescent="0.2">
      <c r="A766" s="83" t="s">
        <v>3191</v>
      </c>
      <c r="B766" s="83" t="s">
        <v>3892</v>
      </c>
      <c r="C766" s="83" t="s">
        <v>3899</v>
      </c>
      <c r="D766" s="83" t="s">
        <v>3194</v>
      </c>
      <c r="E766" s="102">
        <v>8513976</v>
      </c>
      <c r="F766" s="83" t="s">
        <v>6348</v>
      </c>
      <c r="G766" s="83" t="s">
        <v>68</v>
      </c>
      <c r="H766" s="42">
        <v>4443.6000000000004</v>
      </c>
      <c r="I766" s="42">
        <v>3967.5</v>
      </c>
      <c r="J766" s="42">
        <v>476.10000000000036</v>
      </c>
      <c r="K766" s="86">
        <v>0.10714285714285722</v>
      </c>
      <c r="L766" s="83" t="s">
        <v>6575</v>
      </c>
      <c r="M766" s="128" t="s">
        <v>5922</v>
      </c>
    </row>
    <row r="767" spans="1:13" s="128" customFormat="1" x14ac:dyDescent="0.2">
      <c r="A767" s="83" t="s">
        <v>3191</v>
      </c>
      <c r="B767" s="83" t="s">
        <v>3892</v>
      </c>
      <c r="C767" s="83" t="s">
        <v>3899</v>
      </c>
      <c r="D767" s="83" t="s">
        <v>3194</v>
      </c>
      <c r="E767" s="102">
        <v>8513976</v>
      </c>
      <c r="F767" s="83" t="s">
        <v>6348</v>
      </c>
      <c r="G767" s="83" t="s">
        <v>68</v>
      </c>
      <c r="H767" s="42">
        <v>48601.8</v>
      </c>
      <c r="I767" s="42">
        <v>43430.400000000001</v>
      </c>
      <c r="J767" s="42">
        <v>5171.4000000000015</v>
      </c>
      <c r="K767" s="86">
        <v>0.10640346653827638</v>
      </c>
      <c r="L767" s="83" t="s">
        <v>6575</v>
      </c>
      <c r="M767" s="128" t="s">
        <v>5922</v>
      </c>
    </row>
    <row r="768" spans="1:13" s="128" customFormat="1" x14ac:dyDescent="0.2">
      <c r="A768" s="83" t="s">
        <v>3191</v>
      </c>
      <c r="B768" s="83" t="s">
        <v>3892</v>
      </c>
      <c r="C768" s="83" t="s">
        <v>3899</v>
      </c>
      <c r="D768" s="83" t="s">
        <v>3194</v>
      </c>
      <c r="E768" s="102">
        <v>8513976</v>
      </c>
      <c r="F768" s="83" t="s">
        <v>6348</v>
      </c>
      <c r="G768" s="83" t="s">
        <v>68</v>
      </c>
      <c r="H768" s="42">
        <v>3343.2</v>
      </c>
      <c r="I768" s="42">
        <v>2985</v>
      </c>
      <c r="J768" s="42">
        <v>358.19999999999982</v>
      </c>
      <c r="K768" s="86">
        <v>0.1071428571428571</v>
      </c>
      <c r="L768" s="83" t="s">
        <v>6575</v>
      </c>
      <c r="M768" s="128" t="s">
        <v>5922</v>
      </c>
    </row>
    <row r="769" spans="1:13" s="128" customFormat="1" x14ac:dyDescent="0.2">
      <c r="A769" s="83" t="s">
        <v>3191</v>
      </c>
      <c r="B769" s="83" t="s">
        <v>3892</v>
      </c>
      <c r="C769" s="83" t="s">
        <v>3899</v>
      </c>
      <c r="D769" s="83" t="s">
        <v>3194</v>
      </c>
      <c r="E769" s="102">
        <v>8514043</v>
      </c>
      <c r="F769" s="83" t="s">
        <v>6837</v>
      </c>
      <c r="G769" s="83" t="s">
        <v>68</v>
      </c>
      <c r="H769" s="42">
        <v>44971.01</v>
      </c>
      <c r="I769" s="42">
        <v>38634.230000000003</v>
      </c>
      <c r="J769" s="42">
        <v>6336.7799999999988</v>
      </c>
      <c r="K769" s="86">
        <v>0.14090810946874438</v>
      </c>
      <c r="L769" s="83" t="s">
        <v>7175</v>
      </c>
      <c r="M769" s="128" t="s">
        <v>5922</v>
      </c>
    </row>
    <row r="770" spans="1:13" s="128" customFormat="1" x14ac:dyDescent="0.2">
      <c r="A770" s="83" t="s">
        <v>3191</v>
      </c>
      <c r="B770" s="83" t="s">
        <v>3892</v>
      </c>
      <c r="C770" s="83" t="s">
        <v>3241</v>
      </c>
      <c r="D770" s="83" t="s">
        <v>3194</v>
      </c>
      <c r="E770" s="102">
        <v>8472454</v>
      </c>
      <c r="F770" s="83" t="s">
        <v>6838</v>
      </c>
      <c r="G770" s="83" t="s">
        <v>68</v>
      </c>
      <c r="H770" s="42">
        <v>348</v>
      </c>
      <c r="I770" s="42">
        <v>243.12</v>
      </c>
      <c r="J770" s="42">
        <v>104.88</v>
      </c>
      <c r="K770" s="86">
        <v>0.30137931034482757</v>
      </c>
      <c r="L770" s="83" t="s">
        <v>7176</v>
      </c>
      <c r="M770" s="128" t="s">
        <v>5922</v>
      </c>
    </row>
    <row r="771" spans="1:13" s="128" customFormat="1" x14ac:dyDescent="0.2">
      <c r="A771" s="83" t="s">
        <v>3191</v>
      </c>
      <c r="B771" s="83" t="s">
        <v>3892</v>
      </c>
      <c r="C771" s="83" t="s">
        <v>3241</v>
      </c>
      <c r="D771" s="83" t="s">
        <v>3194</v>
      </c>
      <c r="E771" s="102">
        <v>8514442</v>
      </c>
      <c r="F771" s="83" t="s">
        <v>6839</v>
      </c>
      <c r="G771" s="83" t="s">
        <v>68</v>
      </c>
      <c r="H771" s="42">
        <v>4254.6000000000004</v>
      </c>
      <c r="I771" s="42">
        <v>3545.5</v>
      </c>
      <c r="J771" s="42">
        <v>709.10000000000036</v>
      </c>
      <c r="K771" s="86">
        <v>0.16666666666666674</v>
      </c>
      <c r="L771" s="83" t="s">
        <v>7177</v>
      </c>
      <c r="M771" s="128" t="s">
        <v>5922</v>
      </c>
    </row>
    <row r="772" spans="1:13" s="128" customFormat="1" x14ac:dyDescent="0.2">
      <c r="A772" s="83" t="s">
        <v>3191</v>
      </c>
      <c r="B772" s="83" t="s">
        <v>3892</v>
      </c>
      <c r="C772" s="83" t="s">
        <v>3241</v>
      </c>
      <c r="D772" s="83" t="s">
        <v>3194</v>
      </c>
      <c r="E772" s="102">
        <v>8514442</v>
      </c>
      <c r="F772" s="83" t="s">
        <v>6839</v>
      </c>
      <c r="G772" s="83" t="s">
        <v>68</v>
      </c>
      <c r="H772" s="42">
        <v>2104.58</v>
      </c>
      <c r="I772" s="42">
        <v>1854.66</v>
      </c>
      <c r="J772" s="42">
        <v>249.91999999999985</v>
      </c>
      <c r="K772" s="86">
        <v>0.11875053454846091</v>
      </c>
      <c r="L772" s="83" t="s">
        <v>7177</v>
      </c>
      <c r="M772" s="128" t="s">
        <v>5922</v>
      </c>
    </row>
    <row r="773" spans="1:13" s="128" customFormat="1" x14ac:dyDescent="0.2">
      <c r="A773" s="83" t="s">
        <v>3191</v>
      </c>
      <c r="B773" s="83" t="s">
        <v>3892</v>
      </c>
      <c r="C773" s="83" t="s">
        <v>3241</v>
      </c>
      <c r="D773" s="83" t="s">
        <v>3194</v>
      </c>
      <c r="E773" s="102">
        <v>8514046</v>
      </c>
      <c r="F773" s="83" t="s">
        <v>6840</v>
      </c>
      <c r="G773" s="83" t="s">
        <v>68</v>
      </c>
      <c r="H773" s="42">
        <v>100644.6</v>
      </c>
      <c r="I773" s="42">
        <v>83405</v>
      </c>
      <c r="J773" s="42">
        <v>17239.600000000006</v>
      </c>
      <c r="K773" s="86">
        <v>0.17129185271738379</v>
      </c>
      <c r="L773" s="83" t="s">
        <v>7178</v>
      </c>
      <c r="M773" s="128" t="s">
        <v>5922</v>
      </c>
    </row>
    <row r="774" spans="1:13" s="128" customFormat="1" x14ac:dyDescent="0.2">
      <c r="A774" s="83" t="s">
        <v>3191</v>
      </c>
      <c r="B774" s="83" t="s">
        <v>3892</v>
      </c>
      <c r="C774" s="83" t="s">
        <v>3241</v>
      </c>
      <c r="D774" s="83" t="s">
        <v>3194</v>
      </c>
      <c r="E774" s="102">
        <v>8514046</v>
      </c>
      <c r="F774" s="83" t="s">
        <v>6840</v>
      </c>
      <c r="G774" s="83" t="s">
        <v>68</v>
      </c>
      <c r="H774" s="42">
        <v>14784</v>
      </c>
      <c r="I774" s="42">
        <v>12320</v>
      </c>
      <c r="J774" s="42">
        <v>2464</v>
      </c>
      <c r="K774" s="86">
        <v>0.16666666666666666</v>
      </c>
      <c r="L774" s="83" t="s">
        <v>7178</v>
      </c>
      <c r="M774" s="128" t="s">
        <v>5922</v>
      </c>
    </row>
    <row r="775" spans="1:13" s="128" customFormat="1" x14ac:dyDescent="0.2">
      <c r="A775" s="83" t="s">
        <v>3191</v>
      </c>
      <c r="B775" s="83" t="s">
        <v>3892</v>
      </c>
      <c r="C775" s="83" t="s">
        <v>3241</v>
      </c>
      <c r="D775" s="83" t="s">
        <v>3194</v>
      </c>
      <c r="E775" s="102">
        <v>8514046</v>
      </c>
      <c r="F775" s="83" t="s">
        <v>6840</v>
      </c>
      <c r="G775" s="83" t="s">
        <v>68</v>
      </c>
      <c r="H775" s="42">
        <v>42091.6</v>
      </c>
      <c r="I775" s="42">
        <v>37093.199999999997</v>
      </c>
      <c r="J775" s="42">
        <v>4998.4000000000015</v>
      </c>
      <c r="K775" s="86">
        <v>0.11875053454846102</v>
      </c>
      <c r="L775" s="83" t="s">
        <v>7178</v>
      </c>
      <c r="M775" s="128" t="s">
        <v>5922</v>
      </c>
    </row>
    <row r="776" spans="1:13" s="128" customFormat="1" x14ac:dyDescent="0.2">
      <c r="A776" s="83" t="s">
        <v>3191</v>
      </c>
      <c r="B776" s="83" t="s">
        <v>3892</v>
      </c>
      <c r="C776" s="83" t="s">
        <v>3241</v>
      </c>
      <c r="D776" s="83" t="s">
        <v>3194</v>
      </c>
      <c r="E776" s="102">
        <v>8514233</v>
      </c>
      <c r="F776" s="83" t="s">
        <v>6841</v>
      </c>
      <c r="G776" s="83" t="s">
        <v>68</v>
      </c>
      <c r="H776" s="42">
        <v>6359.18</v>
      </c>
      <c r="I776" s="42">
        <v>5400.16</v>
      </c>
      <c r="J776" s="42">
        <v>959.02000000000044</v>
      </c>
      <c r="K776" s="86">
        <v>0.15080875207180805</v>
      </c>
      <c r="L776" s="83" t="s">
        <v>7179</v>
      </c>
      <c r="M776" s="128" t="s">
        <v>5922</v>
      </c>
    </row>
    <row r="777" spans="1:13" s="128" customFormat="1" x14ac:dyDescent="0.2">
      <c r="A777" s="83" t="s">
        <v>3191</v>
      </c>
      <c r="B777" s="83" t="s">
        <v>3892</v>
      </c>
      <c r="C777" s="83" t="s">
        <v>3241</v>
      </c>
      <c r="D777" s="83" t="s">
        <v>3194</v>
      </c>
      <c r="E777" s="102">
        <v>8512485</v>
      </c>
      <c r="F777" s="83" t="s">
        <v>6842</v>
      </c>
      <c r="G777" s="83" t="s">
        <v>68</v>
      </c>
      <c r="H777" s="42">
        <v>4254.6000000000004</v>
      </c>
      <c r="I777" s="42">
        <v>3545.5</v>
      </c>
      <c r="J777" s="42">
        <v>709.10000000000036</v>
      </c>
      <c r="K777" s="86">
        <v>0.16666666666666674</v>
      </c>
      <c r="L777" s="83" t="s">
        <v>7180</v>
      </c>
      <c r="M777" s="128" t="s">
        <v>5922</v>
      </c>
    </row>
    <row r="778" spans="1:13" s="128" customFormat="1" x14ac:dyDescent="0.2">
      <c r="A778" s="83" t="s">
        <v>3191</v>
      </c>
      <c r="B778" s="83" t="s">
        <v>3892</v>
      </c>
      <c r="C778" s="83" t="s">
        <v>3241</v>
      </c>
      <c r="D778" s="83" t="s">
        <v>3194</v>
      </c>
      <c r="E778" s="102">
        <v>8512485</v>
      </c>
      <c r="F778" s="83" t="s">
        <v>6842</v>
      </c>
      <c r="G778" s="83" t="s">
        <v>68</v>
      </c>
      <c r="H778" s="42">
        <v>2104.58</v>
      </c>
      <c r="I778" s="42">
        <v>1825.12</v>
      </c>
      <c r="J778" s="42">
        <v>279.46000000000004</v>
      </c>
      <c r="K778" s="86">
        <v>0.13278658924821107</v>
      </c>
      <c r="L778" s="83" t="s">
        <v>7180</v>
      </c>
      <c r="M778" s="128" t="s">
        <v>5922</v>
      </c>
    </row>
    <row r="779" spans="1:13" s="128" customFormat="1" x14ac:dyDescent="0.2">
      <c r="A779" s="83" t="s">
        <v>3191</v>
      </c>
      <c r="B779" s="83" t="s">
        <v>3892</v>
      </c>
      <c r="C779" s="83" t="s">
        <v>3241</v>
      </c>
      <c r="D779" s="83" t="s">
        <v>3194</v>
      </c>
      <c r="E779" s="102">
        <v>8514225</v>
      </c>
      <c r="F779" s="83" t="s">
        <v>6843</v>
      </c>
      <c r="G779" s="83" t="s">
        <v>68</v>
      </c>
      <c r="H779" s="42">
        <v>6359.18</v>
      </c>
      <c r="I779" s="42">
        <v>5400.16</v>
      </c>
      <c r="J779" s="42">
        <v>959.02000000000044</v>
      </c>
      <c r="K779" s="86">
        <v>0.15080875207180805</v>
      </c>
      <c r="L779" s="83" t="s">
        <v>7181</v>
      </c>
      <c r="M779" s="128" t="s">
        <v>5922</v>
      </c>
    </row>
    <row r="780" spans="1:13" s="128" customFormat="1" x14ac:dyDescent="0.2">
      <c r="A780" s="83" t="s">
        <v>3191</v>
      </c>
      <c r="B780" s="83" t="s">
        <v>3892</v>
      </c>
      <c r="C780" s="83" t="s">
        <v>3241</v>
      </c>
      <c r="D780" s="83" t="s">
        <v>3194</v>
      </c>
      <c r="E780" s="102">
        <v>8514324</v>
      </c>
      <c r="F780" s="83" t="s">
        <v>6844</v>
      </c>
      <c r="G780" s="83" t="s">
        <v>68</v>
      </c>
      <c r="H780" s="42">
        <v>6359.18</v>
      </c>
      <c r="I780" s="42">
        <v>5370.62</v>
      </c>
      <c r="J780" s="42">
        <v>988.5600000000004</v>
      </c>
      <c r="K780" s="86">
        <v>0.15545400507612622</v>
      </c>
      <c r="L780" s="83" t="s">
        <v>7182</v>
      </c>
      <c r="M780" s="128" t="s">
        <v>5922</v>
      </c>
    </row>
    <row r="781" spans="1:13" s="128" customFormat="1" x14ac:dyDescent="0.2">
      <c r="A781" s="83" t="s">
        <v>3191</v>
      </c>
      <c r="B781" s="83" t="s">
        <v>3892</v>
      </c>
      <c r="C781" s="83" t="s">
        <v>3241</v>
      </c>
      <c r="D781" s="83" t="s">
        <v>3194</v>
      </c>
      <c r="E781" s="102">
        <v>8514066</v>
      </c>
      <c r="F781" s="83" t="s">
        <v>6845</v>
      </c>
      <c r="G781" s="83" t="s">
        <v>68</v>
      </c>
      <c r="H781" s="42">
        <v>21462</v>
      </c>
      <c r="I781" s="42">
        <v>17752</v>
      </c>
      <c r="J781" s="42">
        <v>3710</v>
      </c>
      <c r="K781" s="86">
        <v>0.17286366601435094</v>
      </c>
      <c r="L781" s="83" t="s">
        <v>7183</v>
      </c>
      <c r="M781" s="128" t="s">
        <v>5922</v>
      </c>
    </row>
    <row r="782" spans="1:13" s="128" customFormat="1" x14ac:dyDescent="0.2">
      <c r="A782" s="83" t="s">
        <v>3191</v>
      </c>
      <c r="B782" s="83" t="s">
        <v>3892</v>
      </c>
      <c r="C782" s="83" t="s">
        <v>3241</v>
      </c>
      <c r="D782" s="83" t="s">
        <v>3194</v>
      </c>
      <c r="E782" s="102">
        <v>8514066</v>
      </c>
      <c r="F782" s="83" t="s">
        <v>6845</v>
      </c>
      <c r="G782" s="83" t="s">
        <v>68</v>
      </c>
      <c r="H782" s="42">
        <v>7392</v>
      </c>
      <c r="I782" s="42">
        <v>6160</v>
      </c>
      <c r="J782" s="42">
        <v>1232</v>
      </c>
      <c r="K782" s="86">
        <v>0.16666666666666666</v>
      </c>
      <c r="L782" s="83" t="s">
        <v>7183</v>
      </c>
      <c r="M782" s="128" t="s">
        <v>5922</v>
      </c>
    </row>
    <row r="783" spans="1:13" s="128" customFormat="1" x14ac:dyDescent="0.2">
      <c r="A783" s="83" t="s">
        <v>3191</v>
      </c>
      <c r="B783" s="83" t="s">
        <v>3892</v>
      </c>
      <c r="C783" s="83" t="s">
        <v>3241</v>
      </c>
      <c r="D783" s="83" t="s">
        <v>3194</v>
      </c>
      <c r="E783" s="102">
        <v>8514066</v>
      </c>
      <c r="F783" s="83" t="s">
        <v>6845</v>
      </c>
      <c r="G783" s="83" t="s">
        <v>68</v>
      </c>
      <c r="H783" s="42">
        <v>8418.32</v>
      </c>
      <c r="I783" s="42">
        <v>7418.64</v>
      </c>
      <c r="J783" s="42">
        <v>999.67999999999938</v>
      </c>
      <c r="K783" s="86">
        <v>0.11875053454846091</v>
      </c>
      <c r="L783" s="83" t="s">
        <v>7183</v>
      </c>
      <c r="M783" s="128" t="s">
        <v>5922</v>
      </c>
    </row>
    <row r="784" spans="1:13" s="128" customFormat="1" x14ac:dyDescent="0.2">
      <c r="A784" s="83" t="s">
        <v>3191</v>
      </c>
      <c r="B784" s="83" t="s">
        <v>3892</v>
      </c>
      <c r="C784" s="83" t="s">
        <v>3241</v>
      </c>
      <c r="D784" s="83" t="s">
        <v>3194</v>
      </c>
      <c r="E784" s="102">
        <v>8522911</v>
      </c>
      <c r="F784" s="83" t="s">
        <v>6846</v>
      </c>
      <c r="G784" s="83" t="s">
        <v>68</v>
      </c>
      <c r="H784" s="42">
        <v>1644.47</v>
      </c>
      <c r="I784" s="42">
        <v>1601.75</v>
      </c>
      <c r="J784" s="42">
        <v>42.720000000000027</v>
      </c>
      <c r="K784" s="86">
        <v>2.5977974666609928E-2</v>
      </c>
      <c r="L784" s="83" t="s">
        <v>7184</v>
      </c>
      <c r="M784" s="128" t="s">
        <v>5922</v>
      </c>
    </row>
    <row r="785" spans="1:13" s="128" customFormat="1" x14ac:dyDescent="0.2">
      <c r="A785" s="83" t="s">
        <v>3191</v>
      </c>
      <c r="B785" s="83" t="s">
        <v>3892</v>
      </c>
      <c r="C785" s="83" t="s">
        <v>3241</v>
      </c>
      <c r="D785" s="83" t="s">
        <v>3194</v>
      </c>
      <c r="E785" s="102">
        <v>8514363</v>
      </c>
      <c r="F785" s="83" t="s">
        <v>6847</v>
      </c>
      <c r="G785" s="83" t="s">
        <v>68</v>
      </c>
      <c r="H785" s="42">
        <v>6359.18</v>
      </c>
      <c r="I785" s="42">
        <v>5370.62</v>
      </c>
      <c r="J785" s="42">
        <v>988.5600000000004</v>
      </c>
      <c r="K785" s="86">
        <v>0.15545400507612622</v>
      </c>
      <c r="L785" s="83" t="s">
        <v>7185</v>
      </c>
      <c r="M785" s="128" t="s">
        <v>5922</v>
      </c>
    </row>
    <row r="786" spans="1:13" s="128" customFormat="1" x14ac:dyDescent="0.2">
      <c r="A786" s="83" t="s">
        <v>3191</v>
      </c>
      <c r="B786" s="83" t="s">
        <v>3892</v>
      </c>
      <c r="C786" s="83" t="s">
        <v>3241</v>
      </c>
      <c r="D786" s="83" t="s">
        <v>3194</v>
      </c>
      <c r="E786" s="102">
        <v>8514232</v>
      </c>
      <c r="F786" s="83" t="s">
        <v>6848</v>
      </c>
      <c r="G786" s="83" t="s">
        <v>68</v>
      </c>
      <c r="H786" s="42">
        <v>6359.18</v>
      </c>
      <c r="I786" s="42">
        <v>5400.16</v>
      </c>
      <c r="J786" s="42">
        <v>959.02000000000044</v>
      </c>
      <c r="K786" s="86">
        <v>0.15080875207180805</v>
      </c>
      <c r="L786" s="83" t="s">
        <v>7186</v>
      </c>
      <c r="M786" s="128" t="s">
        <v>5922</v>
      </c>
    </row>
    <row r="787" spans="1:13" s="128" customFormat="1" x14ac:dyDescent="0.2">
      <c r="A787" s="83" t="s">
        <v>3191</v>
      </c>
      <c r="B787" s="83" t="s">
        <v>3892</v>
      </c>
      <c r="C787" s="83" t="s">
        <v>3241</v>
      </c>
      <c r="D787" s="83" t="s">
        <v>3194</v>
      </c>
      <c r="E787" s="102">
        <v>8512502</v>
      </c>
      <c r="F787" s="83" t="s">
        <v>6849</v>
      </c>
      <c r="G787" s="83" t="s">
        <v>68</v>
      </c>
      <c r="H787" s="42">
        <v>14322.4</v>
      </c>
      <c r="I787" s="42">
        <v>12739.02</v>
      </c>
      <c r="J787" s="42">
        <v>1583.3799999999992</v>
      </c>
      <c r="K787" s="86">
        <v>0.11055270066469301</v>
      </c>
      <c r="L787" s="83" t="s">
        <v>7187</v>
      </c>
      <c r="M787" s="128" t="s">
        <v>5922</v>
      </c>
    </row>
    <row r="788" spans="1:13" s="128" customFormat="1" x14ac:dyDescent="0.2">
      <c r="A788" s="83" t="s">
        <v>3191</v>
      </c>
      <c r="B788" s="83" t="s">
        <v>3892</v>
      </c>
      <c r="C788" s="83" t="s">
        <v>3241</v>
      </c>
      <c r="D788" s="83" t="s">
        <v>3194</v>
      </c>
      <c r="E788" s="102">
        <v>8512502</v>
      </c>
      <c r="F788" s="83" t="s">
        <v>6849</v>
      </c>
      <c r="G788" s="83" t="s">
        <v>68</v>
      </c>
      <c r="H788" s="42">
        <v>1644.47</v>
      </c>
      <c r="I788" s="42">
        <v>1601.75</v>
      </c>
      <c r="J788" s="42">
        <v>42.720000000000027</v>
      </c>
      <c r="K788" s="86">
        <v>2.5977974666609928E-2</v>
      </c>
      <c r="L788" s="83" t="s">
        <v>7187</v>
      </c>
      <c r="M788" s="128" t="s">
        <v>5922</v>
      </c>
    </row>
    <row r="789" spans="1:13" s="128" customFormat="1" x14ac:dyDescent="0.2">
      <c r="A789" s="83" t="s">
        <v>3191</v>
      </c>
      <c r="B789" s="83" t="s">
        <v>3892</v>
      </c>
      <c r="C789" s="83" t="s">
        <v>3241</v>
      </c>
      <c r="D789" s="83" t="s">
        <v>3194</v>
      </c>
      <c r="E789" s="102">
        <v>8490948</v>
      </c>
      <c r="F789" s="83" t="s">
        <v>6850</v>
      </c>
      <c r="G789" s="83" t="s">
        <v>68</v>
      </c>
      <c r="H789" s="42">
        <v>4005</v>
      </c>
      <c r="I789" s="42">
        <v>3560</v>
      </c>
      <c r="J789" s="42">
        <v>445</v>
      </c>
      <c r="K789" s="86">
        <v>0.1111111111111111</v>
      </c>
      <c r="L789" s="83" t="s">
        <v>7188</v>
      </c>
      <c r="M789" s="128" t="s">
        <v>5922</v>
      </c>
    </row>
    <row r="790" spans="1:13" s="128" customFormat="1" x14ac:dyDescent="0.2">
      <c r="A790" s="83" t="s">
        <v>3191</v>
      </c>
      <c r="B790" s="83" t="s">
        <v>3892</v>
      </c>
      <c r="C790" s="83" t="s">
        <v>3241</v>
      </c>
      <c r="D790" s="83" t="s">
        <v>3194</v>
      </c>
      <c r="E790" s="102">
        <v>8514441</v>
      </c>
      <c r="F790" s="83" t="s">
        <v>6851</v>
      </c>
      <c r="G790" s="83" t="s">
        <v>68</v>
      </c>
      <c r="H790" s="42">
        <v>4254.6000000000004</v>
      </c>
      <c r="I790" s="42">
        <v>3545.5</v>
      </c>
      <c r="J790" s="42">
        <v>709.10000000000036</v>
      </c>
      <c r="K790" s="86">
        <v>0.16666666666666674</v>
      </c>
      <c r="L790" s="83" t="s">
        <v>7189</v>
      </c>
      <c r="M790" s="128" t="s">
        <v>5922</v>
      </c>
    </row>
    <row r="791" spans="1:13" s="128" customFormat="1" x14ac:dyDescent="0.2">
      <c r="A791" s="83" t="s">
        <v>3191</v>
      </c>
      <c r="B791" s="83" t="s">
        <v>3892</v>
      </c>
      <c r="C791" s="83" t="s">
        <v>3241</v>
      </c>
      <c r="D791" s="83" t="s">
        <v>3194</v>
      </c>
      <c r="E791" s="102">
        <v>8514441</v>
      </c>
      <c r="F791" s="83" t="s">
        <v>6851</v>
      </c>
      <c r="G791" s="83" t="s">
        <v>68</v>
      </c>
      <c r="H791" s="42">
        <v>2104.58</v>
      </c>
      <c r="I791" s="42">
        <v>1854.66</v>
      </c>
      <c r="J791" s="42">
        <v>249.91999999999985</v>
      </c>
      <c r="K791" s="86">
        <v>0.11875053454846091</v>
      </c>
      <c r="L791" s="83" t="s">
        <v>7189</v>
      </c>
      <c r="M791" s="128" t="s">
        <v>5922</v>
      </c>
    </row>
    <row r="792" spans="1:13" s="128" customFormat="1" x14ac:dyDescent="0.2">
      <c r="A792" s="83" t="s">
        <v>3191</v>
      </c>
      <c r="B792" s="83" t="s">
        <v>3892</v>
      </c>
      <c r="C792" s="83" t="s">
        <v>3241</v>
      </c>
      <c r="D792" s="83" t="s">
        <v>3194</v>
      </c>
      <c r="E792" s="102">
        <v>8514448</v>
      </c>
      <c r="F792" s="83" t="s">
        <v>6852</v>
      </c>
      <c r="G792" s="83" t="s">
        <v>68</v>
      </c>
      <c r="H792" s="42">
        <v>2104.58</v>
      </c>
      <c r="I792" s="42">
        <v>1854.66</v>
      </c>
      <c r="J792" s="42">
        <v>249.91999999999985</v>
      </c>
      <c r="K792" s="86">
        <v>0.11875053454846091</v>
      </c>
      <c r="L792" s="83" t="s">
        <v>7190</v>
      </c>
      <c r="M792" s="128" t="s">
        <v>5922</v>
      </c>
    </row>
    <row r="793" spans="1:13" s="128" customFormat="1" x14ac:dyDescent="0.2">
      <c r="A793" s="83" t="s">
        <v>3191</v>
      </c>
      <c r="B793" s="83" t="s">
        <v>3892</v>
      </c>
      <c r="C793" s="83" t="s">
        <v>3241</v>
      </c>
      <c r="D793" s="83" t="s">
        <v>3194</v>
      </c>
      <c r="E793" s="102">
        <v>8514448</v>
      </c>
      <c r="F793" s="83" t="s">
        <v>6852</v>
      </c>
      <c r="G793" s="83" t="s">
        <v>68</v>
      </c>
      <c r="H793" s="42">
        <v>4254.6000000000004</v>
      </c>
      <c r="I793" s="42">
        <v>3545.5</v>
      </c>
      <c r="J793" s="42">
        <v>709.10000000000036</v>
      </c>
      <c r="K793" s="86">
        <v>0.16666666666666674</v>
      </c>
      <c r="L793" s="83" t="s">
        <v>7190</v>
      </c>
      <c r="M793" s="128" t="s">
        <v>5922</v>
      </c>
    </row>
    <row r="794" spans="1:13" s="128" customFormat="1" x14ac:dyDescent="0.2">
      <c r="A794" s="83" t="s">
        <v>3191</v>
      </c>
      <c r="B794" s="83" t="s">
        <v>3892</v>
      </c>
      <c r="C794" s="83" t="s">
        <v>3241</v>
      </c>
      <c r="D794" s="83" t="s">
        <v>3194</v>
      </c>
      <c r="E794" s="102">
        <v>8514443</v>
      </c>
      <c r="F794" s="83" t="s">
        <v>6853</v>
      </c>
      <c r="G794" s="83" t="s">
        <v>68</v>
      </c>
      <c r="H794" s="42">
        <v>4209.16</v>
      </c>
      <c r="I794" s="42">
        <v>3709.32</v>
      </c>
      <c r="J794" s="42">
        <v>499.83999999999969</v>
      </c>
      <c r="K794" s="86">
        <v>0.11875053454846091</v>
      </c>
      <c r="L794" s="83" t="s">
        <v>7191</v>
      </c>
      <c r="M794" s="128" t="s">
        <v>5922</v>
      </c>
    </row>
    <row r="795" spans="1:13" s="128" customFormat="1" x14ac:dyDescent="0.2">
      <c r="A795" s="83" t="s">
        <v>3191</v>
      </c>
      <c r="B795" s="83" t="s">
        <v>3892</v>
      </c>
      <c r="C795" s="83" t="s">
        <v>3241</v>
      </c>
      <c r="D795" s="83" t="s">
        <v>3194</v>
      </c>
      <c r="E795" s="102">
        <v>8514443</v>
      </c>
      <c r="F795" s="83" t="s">
        <v>6853</v>
      </c>
      <c r="G795" s="83" t="s">
        <v>68</v>
      </c>
      <c r="H795" s="42">
        <v>8509.2000000000007</v>
      </c>
      <c r="I795" s="42">
        <v>7091</v>
      </c>
      <c r="J795" s="42">
        <v>1418.2000000000007</v>
      </c>
      <c r="K795" s="86">
        <v>0.16666666666666674</v>
      </c>
      <c r="L795" s="83" t="s">
        <v>7191</v>
      </c>
      <c r="M795" s="128" t="s">
        <v>5922</v>
      </c>
    </row>
    <row r="796" spans="1:13" s="128" customFormat="1" x14ac:dyDescent="0.2">
      <c r="A796" s="83" t="s">
        <v>3191</v>
      </c>
      <c r="B796" s="83" t="s">
        <v>3892</v>
      </c>
      <c r="C796" s="83" t="s">
        <v>3241</v>
      </c>
      <c r="D796" s="83" t="s">
        <v>3194</v>
      </c>
      <c r="E796" s="102">
        <v>8514491</v>
      </c>
      <c r="F796" s="83" t="s">
        <v>6854</v>
      </c>
      <c r="G796" s="83" t="s">
        <v>68</v>
      </c>
      <c r="H796" s="42">
        <v>2104.58</v>
      </c>
      <c r="I796" s="42">
        <v>1854.66</v>
      </c>
      <c r="J796" s="42">
        <v>249.91999999999985</v>
      </c>
      <c r="K796" s="86">
        <v>0.11875053454846091</v>
      </c>
      <c r="L796" s="83" t="s">
        <v>7192</v>
      </c>
      <c r="M796" s="128" t="s">
        <v>5922</v>
      </c>
    </row>
    <row r="797" spans="1:13" s="128" customFormat="1" x14ac:dyDescent="0.2">
      <c r="A797" s="83" t="s">
        <v>3191</v>
      </c>
      <c r="B797" s="83" t="s">
        <v>3892</v>
      </c>
      <c r="C797" s="83" t="s">
        <v>3241</v>
      </c>
      <c r="D797" s="83" t="s">
        <v>3194</v>
      </c>
      <c r="E797" s="102">
        <v>8514491</v>
      </c>
      <c r="F797" s="83" t="s">
        <v>6854</v>
      </c>
      <c r="G797" s="83" t="s">
        <v>68</v>
      </c>
      <c r="H797" s="42">
        <v>4254.6000000000004</v>
      </c>
      <c r="I797" s="42">
        <v>3545.5</v>
      </c>
      <c r="J797" s="42">
        <v>709.10000000000036</v>
      </c>
      <c r="K797" s="86">
        <v>0.16666666666666674</v>
      </c>
      <c r="L797" s="83" t="s">
        <v>7192</v>
      </c>
      <c r="M797" s="128" t="s">
        <v>5922</v>
      </c>
    </row>
    <row r="798" spans="1:13" s="128" customFormat="1" x14ac:dyDescent="0.2">
      <c r="A798" s="83" t="s">
        <v>3191</v>
      </c>
      <c r="B798" s="83" t="s">
        <v>3892</v>
      </c>
      <c r="C798" s="83" t="s">
        <v>3241</v>
      </c>
      <c r="D798" s="83" t="s">
        <v>3194</v>
      </c>
      <c r="E798" s="102">
        <v>8514716</v>
      </c>
      <c r="F798" s="83" t="s">
        <v>6855</v>
      </c>
      <c r="G798" s="83" t="s">
        <v>68</v>
      </c>
      <c r="H798" s="42">
        <v>176.63</v>
      </c>
      <c r="I798" s="42">
        <v>168.75</v>
      </c>
      <c r="J798" s="42">
        <v>7.8799999999999955</v>
      </c>
      <c r="K798" s="86">
        <v>4.4613032893619405E-2</v>
      </c>
      <c r="L798" s="83" t="s">
        <v>7193</v>
      </c>
      <c r="M798" s="128" t="s">
        <v>5922</v>
      </c>
    </row>
    <row r="799" spans="1:13" s="128" customFormat="1" x14ac:dyDescent="0.2">
      <c r="A799" s="83" t="s">
        <v>3191</v>
      </c>
      <c r="B799" s="83" t="s">
        <v>3892</v>
      </c>
      <c r="C799" s="83" t="s">
        <v>3241</v>
      </c>
      <c r="D799" s="83" t="s">
        <v>3194</v>
      </c>
      <c r="E799" s="102">
        <v>8514716</v>
      </c>
      <c r="F799" s="83" t="s">
        <v>6855</v>
      </c>
      <c r="G799" s="83" t="s">
        <v>68</v>
      </c>
      <c r="H799" s="42">
        <v>4243.54</v>
      </c>
      <c r="I799" s="42">
        <v>3566</v>
      </c>
      <c r="J799" s="42">
        <v>677.54</v>
      </c>
      <c r="K799" s="86">
        <v>0.15966386554621848</v>
      </c>
      <c r="L799" s="83" t="s">
        <v>7193</v>
      </c>
      <c r="M799" s="128" t="s">
        <v>5922</v>
      </c>
    </row>
    <row r="800" spans="1:13" s="128" customFormat="1" x14ac:dyDescent="0.2">
      <c r="A800" s="83" t="s">
        <v>3191</v>
      </c>
      <c r="B800" s="83" t="s">
        <v>3892</v>
      </c>
      <c r="C800" s="83" t="s">
        <v>3241</v>
      </c>
      <c r="D800" s="83" t="s">
        <v>3194</v>
      </c>
      <c r="E800" s="102">
        <v>8514493</v>
      </c>
      <c r="F800" s="83" t="s">
        <v>6856</v>
      </c>
      <c r="G800" s="83" t="s">
        <v>68</v>
      </c>
      <c r="H800" s="42">
        <v>8509.2000000000007</v>
      </c>
      <c r="I800" s="42">
        <v>7091</v>
      </c>
      <c r="J800" s="42">
        <v>1418.2000000000007</v>
      </c>
      <c r="K800" s="86">
        <v>0.16666666666666674</v>
      </c>
      <c r="L800" s="83" t="s">
        <v>7194</v>
      </c>
      <c r="M800" s="128" t="s">
        <v>5922</v>
      </c>
    </row>
    <row r="801" spans="1:13" s="128" customFormat="1" x14ac:dyDescent="0.2">
      <c r="A801" s="83" t="s">
        <v>3191</v>
      </c>
      <c r="B801" s="83" t="s">
        <v>3892</v>
      </c>
      <c r="C801" s="83" t="s">
        <v>3241</v>
      </c>
      <c r="D801" s="83" t="s">
        <v>3194</v>
      </c>
      <c r="E801" s="102">
        <v>8514493</v>
      </c>
      <c r="F801" s="83" t="s">
        <v>6856</v>
      </c>
      <c r="G801" s="83" t="s">
        <v>68</v>
      </c>
      <c r="H801" s="42">
        <v>4209.16</v>
      </c>
      <c r="I801" s="42">
        <v>3709.32</v>
      </c>
      <c r="J801" s="42">
        <v>499.83999999999969</v>
      </c>
      <c r="K801" s="86">
        <v>0.11875053454846091</v>
      </c>
      <c r="L801" s="83" t="s">
        <v>7194</v>
      </c>
      <c r="M801" s="128" t="s">
        <v>5922</v>
      </c>
    </row>
    <row r="802" spans="1:13" s="128" customFormat="1" x14ac:dyDescent="0.2">
      <c r="A802" s="83" t="s">
        <v>3191</v>
      </c>
      <c r="B802" s="83" t="s">
        <v>3892</v>
      </c>
      <c r="C802" s="83" t="s">
        <v>3241</v>
      </c>
      <c r="D802" s="83" t="s">
        <v>3194</v>
      </c>
      <c r="E802" s="102">
        <v>8514415</v>
      </c>
      <c r="F802" s="83" t="s">
        <v>6857</v>
      </c>
      <c r="G802" s="83" t="s">
        <v>68</v>
      </c>
      <c r="H802" s="42">
        <v>24439.8</v>
      </c>
      <c r="I802" s="42">
        <v>20366.5</v>
      </c>
      <c r="J802" s="42">
        <v>4073.2999999999993</v>
      </c>
      <c r="K802" s="86">
        <v>0.16666666666666663</v>
      </c>
      <c r="L802" s="83" t="s">
        <v>7195</v>
      </c>
      <c r="M802" s="128" t="s">
        <v>5922</v>
      </c>
    </row>
    <row r="803" spans="1:13" s="128" customFormat="1" x14ac:dyDescent="0.2">
      <c r="A803" s="83" t="s">
        <v>3191</v>
      </c>
      <c r="B803" s="83" t="s">
        <v>3892</v>
      </c>
      <c r="C803" s="83" t="s">
        <v>3241</v>
      </c>
      <c r="D803" s="83" t="s">
        <v>3194</v>
      </c>
      <c r="E803" s="102">
        <v>8514415</v>
      </c>
      <c r="F803" s="83" t="s">
        <v>6857</v>
      </c>
      <c r="G803" s="83" t="s">
        <v>68</v>
      </c>
      <c r="H803" s="42">
        <v>110619.6</v>
      </c>
      <c r="I803" s="42">
        <v>92183</v>
      </c>
      <c r="J803" s="42">
        <v>18436.600000000006</v>
      </c>
      <c r="K803" s="86">
        <v>0.16666666666666671</v>
      </c>
      <c r="L803" s="83" t="s">
        <v>7195</v>
      </c>
      <c r="M803" s="128" t="s">
        <v>5922</v>
      </c>
    </row>
    <row r="804" spans="1:13" s="128" customFormat="1" x14ac:dyDescent="0.2">
      <c r="A804" s="83" t="s">
        <v>3191</v>
      </c>
      <c r="B804" s="83" t="s">
        <v>3892</v>
      </c>
      <c r="C804" s="83" t="s">
        <v>3241</v>
      </c>
      <c r="D804" s="83" t="s">
        <v>3194</v>
      </c>
      <c r="E804" s="102">
        <v>8514415</v>
      </c>
      <c r="F804" s="83" t="s">
        <v>6857</v>
      </c>
      <c r="G804" s="83" t="s">
        <v>68</v>
      </c>
      <c r="H804" s="42">
        <v>54719.08</v>
      </c>
      <c r="I804" s="42">
        <v>48221.16</v>
      </c>
      <c r="J804" s="42">
        <v>6497.9199999999983</v>
      </c>
      <c r="K804" s="86">
        <v>0.11875053454846093</v>
      </c>
      <c r="L804" s="83" t="s">
        <v>7195</v>
      </c>
      <c r="M804" s="128" t="s">
        <v>5922</v>
      </c>
    </row>
    <row r="805" spans="1:13" s="128" customFormat="1" x14ac:dyDescent="0.2">
      <c r="A805" s="83" t="s">
        <v>3191</v>
      </c>
      <c r="B805" s="83" t="s">
        <v>3892</v>
      </c>
      <c r="C805" s="83" t="s">
        <v>3241</v>
      </c>
      <c r="D805" s="83" t="s">
        <v>3194</v>
      </c>
      <c r="E805" s="102">
        <v>8514415</v>
      </c>
      <c r="F805" s="83" t="s">
        <v>6857</v>
      </c>
      <c r="G805" s="83" t="s">
        <v>68</v>
      </c>
      <c r="H805" s="42">
        <v>24024</v>
      </c>
      <c r="I805" s="42">
        <v>20020</v>
      </c>
      <c r="J805" s="42">
        <v>4004</v>
      </c>
      <c r="K805" s="86">
        <v>0.16666666666666666</v>
      </c>
      <c r="L805" s="83" t="s">
        <v>7195</v>
      </c>
      <c r="M805" s="128" t="s">
        <v>5922</v>
      </c>
    </row>
    <row r="806" spans="1:13" s="128" customFormat="1" x14ac:dyDescent="0.2">
      <c r="A806" s="83" t="s">
        <v>3191</v>
      </c>
      <c r="B806" s="83" t="s">
        <v>3892</v>
      </c>
      <c r="C806" s="83" t="s">
        <v>3241</v>
      </c>
      <c r="D806" s="83" t="s">
        <v>3194</v>
      </c>
      <c r="E806" s="102">
        <v>8514492</v>
      </c>
      <c r="F806" s="83" t="s">
        <v>6858</v>
      </c>
      <c r="G806" s="83" t="s">
        <v>68</v>
      </c>
      <c r="H806" s="42">
        <v>16663.5</v>
      </c>
      <c r="I806" s="42">
        <v>13886.25</v>
      </c>
      <c r="J806" s="42">
        <v>2777.25</v>
      </c>
      <c r="K806" s="86">
        <v>0.16666666666666666</v>
      </c>
      <c r="L806" s="83" t="s">
        <v>7196</v>
      </c>
      <c r="M806" s="128" t="s">
        <v>5922</v>
      </c>
    </row>
    <row r="807" spans="1:13" s="128" customFormat="1" x14ac:dyDescent="0.2">
      <c r="A807" s="83" t="s">
        <v>3191</v>
      </c>
      <c r="B807" s="83" t="s">
        <v>3892</v>
      </c>
      <c r="C807" s="83" t="s">
        <v>3241</v>
      </c>
      <c r="D807" s="83" t="s">
        <v>3194</v>
      </c>
      <c r="E807" s="102">
        <v>8514492</v>
      </c>
      <c r="F807" s="83" t="s">
        <v>6858</v>
      </c>
      <c r="G807" s="83" t="s">
        <v>68</v>
      </c>
      <c r="H807" s="42">
        <v>20328</v>
      </c>
      <c r="I807" s="42">
        <v>16940</v>
      </c>
      <c r="J807" s="42">
        <v>3388</v>
      </c>
      <c r="K807" s="86">
        <v>0.16666666666666666</v>
      </c>
      <c r="L807" s="83" t="s">
        <v>7196</v>
      </c>
      <c r="M807" s="128" t="s">
        <v>5922</v>
      </c>
    </row>
    <row r="808" spans="1:13" s="128" customFormat="1" x14ac:dyDescent="0.2">
      <c r="A808" s="83" t="s">
        <v>3191</v>
      </c>
      <c r="B808" s="83" t="s">
        <v>3892</v>
      </c>
      <c r="C808" s="83" t="s">
        <v>3241</v>
      </c>
      <c r="D808" s="83" t="s">
        <v>3194</v>
      </c>
      <c r="E808" s="102">
        <v>8514492</v>
      </c>
      <c r="F808" s="83" t="s">
        <v>6858</v>
      </c>
      <c r="G808" s="83" t="s">
        <v>68</v>
      </c>
      <c r="H808" s="42">
        <v>63819</v>
      </c>
      <c r="I808" s="42">
        <v>53182.5</v>
      </c>
      <c r="J808" s="42">
        <v>10636.5</v>
      </c>
      <c r="K808" s="86">
        <v>0.16666666666666666</v>
      </c>
      <c r="L808" s="83" t="s">
        <v>7196</v>
      </c>
      <c r="M808" s="128" t="s">
        <v>5922</v>
      </c>
    </row>
    <row r="809" spans="1:13" s="128" customFormat="1" x14ac:dyDescent="0.2">
      <c r="A809" s="83" t="s">
        <v>3191</v>
      </c>
      <c r="B809" s="83" t="s">
        <v>3892</v>
      </c>
      <c r="C809" s="83" t="s">
        <v>3241</v>
      </c>
      <c r="D809" s="83" t="s">
        <v>3194</v>
      </c>
      <c r="E809" s="102">
        <v>8514492</v>
      </c>
      <c r="F809" s="83" t="s">
        <v>6858</v>
      </c>
      <c r="G809" s="83" t="s">
        <v>68</v>
      </c>
      <c r="H809" s="42">
        <v>31568.7</v>
      </c>
      <c r="I809" s="42">
        <v>27376.799999999999</v>
      </c>
      <c r="J809" s="42">
        <v>4191.9000000000015</v>
      </c>
      <c r="K809" s="86">
        <v>0.1327865892482111</v>
      </c>
      <c r="L809" s="83" t="s">
        <v>7196</v>
      </c>
      <c r="M809" s="128" t="s">
        <v>5922</v>
      </c>
    </row>
    <row r="810" spans="1:13" s="128" customFormat="1" x14ac:dyDescent="0.2">
      <c r="A810" s="83" t="s">
        <v>3191</v>
      </c>
      <c r="B810" s="83" t="s">
        <v>3892</v>
      </c>
      <c r="C810" s="83" t="s">
        <v>6652</v>
      </c>
      <c r="D810" s="83" t="s">
        <v>3194</v>
      </c>
      <c r="E810" s="102">
        <v>8523004</v>
      </c>
      <c r="F810" s="83" t="s">
        <v>6859</v>
      </c>
      <c r="G810" s="83" t="s">
        <v>68</v>
      </c>
      <c r="H810" s="42">
        <v>1364.35</v>
      </c>
      <c r="I810" s="42">
        <v>1217.42</v>
      </c>
      <c r="J810" s="42">
        <v>146.92999999999984</v>
      </c>
      <c r="K810" s="86">
        <v>0.10769230769230757</v>
      </c>
      <c r="L810" s="83" t="s">
        <v>7197</v>
      </c>
      <c r="M810" s="128" t="s">
        <v>5922</v>
      </c>
    </row>
    <row r="811" spans="1:13" s="128" customFormat="1" x14ac:dyDescent="0.2">
      <c r="A811" s="83" t="s">
        <v>3191</v>
      </c>
      <c r="B811" s="83" t="s">
        <v>3892</v>
      </c>
      <c r="C811" s="83" t="s">
        <v>3193</v>
      </c>
      <c r="D811" s="83" t="s">
        <v>3194</v>
      </c>
      <c r="E811" s="102">
        <v>8490939</v>
      </c>
      <c r="F811" s="83" t="s">
        <v>6351</v>
      </c>
      <c r="G811" s="83" t="s">
        <v>68</v>
      </c>
      <c r="H811" s="42">
        <v>0</v>
      </c>
      <c r="I811" s="42">
        <v>0</v>
      </c>
      <c r="J811" s="42">
        <v>0</v>
      </c>
      <c r="K811" s="86" t="e">
        <v>#DIV/0!</v>
      </c>
      <c r="L811" s="83" t="s">
        <v>6578</v>
      </c>
      <c r="M811" s="128" t="s">
        <v>5922</v>
      </c>
    </row>
    <row r="812" spans="1:13" s="128" customFormat="1" x14ac:dyDescent="0.2">
      <c r="A812" s="83" t="s">
        <v>3191</v>
      </c>
      <c r="B812" s="83" t="s">
        <v>3892</v>
      </c>
      <c r="C812" s="83" t="s">
        <v>3193</v>
      </c>
      <c r="D812" s="83" t="s">
        <v>3194</v>
      </c>
      <c r="E812" s="102">
        <v>8506176</v>
      </c>
      <c r="F812" s="83" t="s">
        <v>6860</v>
      </c>
      <c r="G812" s="83" t="s">
        <v>68</v>
      </c>
      <c r="H812" s="42">
        <v>31557.599999999999</v>
      </c>
      <c r="I812" s="42">
        <v>29520</v>
      </c>
      <c r="J812" s="42">
        <v>2037.5999999999985</v>
      </c>
      <c r="K812" s="86">
        <v>6.4567647729865341E-2</v>
      </c>
      <c r="L812" s="83" t="s">
        <v>7198</v>
      </c>
      <c r="M812" s="128" t="s">
        <v>5922</v>
      </c>
    </row>
    <row r="813" spans="1:13" s="128" customFormat="1" x14ac:dyDescent="0.2">
      <c r="A813" s="83" t="s">
        <v>3191</v>
      </c>
      <c r="B813" s="83" t="s">
        <v>3892</v>
      </c>
      <c r="C813" s="83" t="s">
        <v>3193</v>
      </c>
      <c r="D813" s="83" t="s">
        <v>3194</v>
      </c>
      <c r="E813" s="102">
        <v>8513978</v>
      </c>
      <c r="F813" s="83" t="s">
        <v>6861</v>
      </c>
      <c r="G813" s="83" t="s">
        <v>68</v>
      </c>
      <c r="H813" s="42">
        <v>43948.98</v>
      </c>
      <c r="I813" s="42">
        <v>38850</v>
      </c>
      <c r="J813" s="42">
        <v>5098.9800000000032</v>
      </c>
      <c r="K813" s="86">
        <v>0.11602044006482068</v>
      </c>
      <c r="L813" s="83" t="s">
        <v>7199</v>
      </c>
      <c r="M813" s="128" t="s">
        <v>5922</v>
      </c>
    </row>
    <row r="814" spans="1:13" s="128" customFormat="1" x14ac:dyDescent="0.2">
      <c r="A814" s="83" t="s">
        <v>3191</v>
      </c>
      <c r="B814" s="83" t="s">
        <v>3892</v>
      </c>
      <c r="C814" s="83" t="s">
        <v>3193</v>
      </c>
      <c r="D814" s="83" t="s">
        <v>3194</v>
      </c>
      <c r="E814" s="102">
        <v>8513978</v>
      </c>
      <c r="F814" s="83" t="s">
        <v>6861</v>
      </c>
      <c r="G814" s="83" t="s">
        <v>68</v>
      </c>
      <c r="H814" s="42">
        <v>3801</v>
      </c>
      <c r="I814" s="42">
        <v>3360</v>
      </c>
      <c r="J814" s="42">
        <v>441</v>
      </c>
      <c r="K814" s="86">
        <v>0.11602209944751381</v>
      </c>
      <c r="L814" s="83" t="s">
        <v>7199</v>
      </c>
      <c r="M814" s="128" t="s">
        <v>5922</v>
      </c>
    </row>
    <row r="815" spans="1:13" s="128" customFormat="1" x14ac:dyDescent="0.2">
      <c r="A815" s="83" t="s">
        <v>3191</v>
      </c>
      <c r="B815" s="83" t="s">
        <v>3892</v>
      </c>
      <c r="C815" s="83" t="s">
        <v>3899</v>
      </c>
      <c r="D815" s="83" t="s">
        <v>3194</v>
      </c>
      <c r="E815" s="102">
        <v>8508892</v>
      </c>
      <c r="F815" s="83" t="s">
        <v>6354</v>
      </c>
      <c r="G815" s="83" t="s">
        <v>68</v>
      </c>
      <c r="H815" s="42">
        <v>2447.3200000000002</v>
      </c>
      <c r="I815" s="42">
        <v>2362.92</v>
      </c>
      <c r="J815" s="42">
        <v>84.400000000000091</v>
      </c>
      <c r="K815" s="86">
        <v>3.448670382295739E-2</v>
      </c>
      <c r="L815" s="83" t="s">
        <v>6581</v>
      </c>
      <c r="M815" s="128" t="s">
        <v>5922</v>
      </c>
    </row>
    <row r="816" spans="1:13" s="128" customFormat="1" x14ac:dyDescent="0.2">
      <c r="A816" s="83" t="s">
        <v>3191</v>
      </c>
      <c r="B816" s="83" t="s">
        <v>3892</v>
      </c>
      <c r="C816" s="83" t="s">
        <v>6653</v>
      </c>
      <c r="D816" s="83" t="s">
        <v>3194</v>
      </c>
      <c r="E816" s="102">
        <v>8472459</v>
      </c>
      <c r="F816" s="83" t="s">
        <v>6862</v>
      </c>
      <c r="G816" s="83" t="s">
        <v>68</v>
      </c>
      <c r="H816" s="42">
        <v>8925.4599999999991</v>
      </c>
      <c r="I816" s="42">
        <v>8669</v>
      </c>
      <c r="J816" s="42">
        <v>256.45999999999913</v>
      </c>
      <c r="K816" s="86">
        <v>2.8733533061601212E-2</v>
      </c>
      <c r="L816" s="83" t="s">
        <v>7200</v>
      </c>
      <c r="M816" s="128" t="s">
        <v>5922</v>
      </c>
    </row>
    <row r="817" spans="1:13" s="128" customFormat="1" x14ac:dyDescent="0.2">
      <c r="A817" s="83" t="s">
        <v>3191</v>
      </c>
      <c r="B817" s="83" t="s">
        <v>3892</v>
      </c>
      <c r="C817" s="83" t="s">
        <v>3907</v>
      </c>
      <c r="D817" s="83" t="s">
        <v>3194</v>
      </c>
      <c r="E817" s="102">
        <v>8506026</v>
      </c>
      <c r="F817" s="83" t="s">
        <v>6863</v>
      </c>
      <c r="G817" s="83" t="s">
        <v>68</v>
      </c>
      <c r="H817" s="42">
        <v>10471.35</v>
      </c>
      <c r="I817" s="42">
        <v>9460.9699999999993</v>
      </c>
      <c r="J817" s="42">
        <v>1010.380000000001</v>
      </c>
      <c r="K817" s="86">
        <v>9.6489946377496791E-2</v>
      </c>
      <c r="L817" s="83" t="s">
        <v>7201</v>
      </c>
      <c r="M817" s="128" t="s">
        <v>5922</v>
      </c>
    </row>
    <row r="818" spans="1:13" s="128" customFormat="1" x14ac:dyDescent="0.2">
      <c r="A818" s="83" t="s">
        <v>3191</v>
      </c>
      <c r="B818" s="83" t="s">
        <v>3892</v>
      </c>
      <c r="C818" s="83" t="s">
        <v>3907</v>
      </c>
      <c r="D818" s="83" t="s">
        <v>3194</v>
      </c>
      <c r="E818" s="102">
        <v>8506031</v>
      </c>
      <c r="F818" s="83" t="s">
        <v>6863</v>
      </c>
      <c r="G818" s="83" t="s">
        <v>68</v>
      </c>
      <c r="H818" s="42">
        <v>190243.39</v>
      </c>
      <c r="I818" s="42">
        <v>172274.52</v>
      </c>
      <c r="J818" s="42">
        <v>17968.870000000024</v>
      </c>
      <c r="K818" s="86">
        <v>9.4452006979059949E-2</v>
      </c>
      <c r="L818" s="83" t="s">
        <v>7202</v>
      </c>
      <c r="M818" s="128" t="s">
        <v>5922</v>
      </c>
    </row>
    <row r="819" spans="1:13" s="128" customFormat="1" x14ac:dyDescent="0.2">
      <c r="A819" s="83" t="s">
        <v>3191</v>
      </c>
      <c r="B819" s="83" t="s">
        <v>3892</v>
      </c>
      <c r="C819" s="83" t="s">
        <v>3907</v>
      </c>
      <c r="D819" s="83" t="s">
        <v>3194</v>
      </c>
      <c r="E819" s="102">
        <v>8521266</v>
      </c>
      <c r="F819" s="83" t="s">
        <v>6864</v>
      </c>
      <c r="G819" s="83" t="s">
        <v>68</v>
      </c>
      <c r="H819" s="42">
        <v>10383.1</v>
      </c>
      <c r="I819" s="42">
        <v>8476</v>
      </c>
      <c r="J819" s="42">
        <v>1907.1000000000004</v>
      </c>
      <c r="K819" s="86">
        <v>0.18367346938775514</v>
      </c>
      <c r="L819" s="83" t="s">
        <v>7203</v>
      </c>
      <c r="M819" s="128" t="s">
        <v>5922</v>
      </c>
    </row>
    <row r="820" spans="1:13" s="128" customFormat="1" x14ac:dyDescent="0.2">
      <c r="A820" s="83" t="s">
        <v>3191</v>
      </c>
      <c r="B820" s="83" t="s">
        <v>3892</v>
      </c>
      <c r="C820" s="83" t="s">
        <v>3907</v>
      </c>
      <c r="D820" s="83" t="s">
        <v>3194</v>
      </c>
      <c r="E820" s="102">
        <v>8522981</v>
      </c>
      <c r="F820" s="83" t="s">
        <v>6865</v>
      </c>
      <c r="G820" s="83" t="s">
        <v>68</v>
      </c>
      <c r="H820" s="42">
        <v>885.6</v>
      </c>
      <c r="I820" s="42">
        <v>738</v>
      </c>
      <c r="J820" s="42">
        <v>147.60000000000002</v>
      </c>
      <c r="K820" s="86">
        <v>0.16666666666666669</v>
      </c>
      <c r="L820" s="83" t="s">
        <v>7204</v>
      </c>
      <c r="M820" s="128" t="s">
        <v>5922</v>
      </c>
    </row>
    <row r="821" spans="1:13" s="128" customFormat="1" x14ac:dyDescent="0.2">
      <c r="A821" s="83" t="s">
        <v>3191</v>
      </c>
      <c r="B821" s="83" t="s">
        <v>3892</v>
      </c>
      <c r="C821" s="83" t="s">
        <v>3907</v>
      </c>
      <c r="D821" s="83" t="s">
        <v>3194</v>
      </c>
      <c r="E821" s="102">
        <v>8522981</v>
      </c>
      <c r="F821" s="83" t="s">
        <v>6865</v>
      </c>
      <c r="G821" s="83" t="s">
        <v>68</v>
      </c>
      <c r="H821" s="42">
        <v>946.8</v>
      </c>
      <c r="I821" s="42">
        <v>803.49</v>
      </c>
      <c r="J821" s="42">
        <v>143.30999999999995</v>
      </c>
      <c r="K821" s="86">
        <v>0.15136248415716091</v>
      </c>
      <c r="L821" s="83" t="s">
        <v>7204</v>
      </c>
      <c r="M821" s="128" t="s">
        <v>5922</v>
      </c>
    </row>
    <row r="822" spans="1:13" s="128" customFormat="1" x14ac:dyDescent="0.2">
      <c r="A822" s="83" t="s">
        <v>3191</v>
      </c>
      <c r="B822" s="83" t="s">
        <v>3892</v>
      </c>
      <c r="C822" s="83" t="s">
        <v>3907</v>
      </c>
      <c r="D822" s="83" t="s">
        <v>3194</v>
      </c>
      <c r="E822" s="102">
        <v>8492245</v>
      </c>
      <c r="F822" s="83" t="s">
        <v>6866</v>
      </c>
      <c r="G822" s="83" t="s">
        <v>68</v>
      </c>
      <c r="H822" s="42">
        <v>2907</v>
      </c>
      <c r="I822" s="42">
        <v>2154</v>
      </c>
      <c r="J822" s="42">
        <v>753</v>
      </c>
      <c r="K822" s="86">
        <v>0.25902992776057793</v>
      </c>
      <c r="L822" s="83" t="s">
        <v>7205</v>
      </c>
      <c r="M822" s="128" t="s">
        <v>5922</v>
      </c>
    </row>
    <row r="823" spans="1:13" s="128" customFormat="1" x14ac:dyDescent="0.2">
      <c r="A823" s="83" t="s">
        <v>3191</v>
      </c>
      <c r="B823" s="83" t="s">
        <v>3914</v>
      </c>
      <c r="C823" s="83" t="s">
        <v>3292</v>
      </c>
      <c r="D823" s="83" t="s">
        <v>3916</v>
      </c>
      <c r="E823" s="102">
        <v>8510652</v>
      </c>
      <c r="F823" s="83" t="s">
        <v>6867</v>
      </c>
      <c r="G823" s="83" t="s">
        <v>68</v>
      </c>
      <c r="H823" s="42">
        <v>9063</v>
      </c>
      <c r="I823" s="42">
        <v>7950</v>
      </c>
      <c r="J823" s="42">
        <v>1113</v>
      </c>
      <c r="K823" s="86">
        <v>0.12280701754385964</v>
      </c>
      <c r="L823" s="83" t="s">
        <v>7206</v>
      </c>
      <c r="M823" s="128" t="s">
        <v>5922</v>
      </c>
    </row>
    <row r="824" spans="1:13" s="128" customFormat="1" x14ac:dyDescent="0.2">
      <c r="A824" s="83" t="s">
        <v>3191</v>
      </c>
      <c r="B824" s="83" t="s">
        <v>3914</v>
      </c>
      <c r="C824" s="83" t="s">
        <v>3285</v>
      </c>
      <c r="D824" s="83" t="s">
        <v>3916</v>
      </c>
      <c r="E824" s="102">
        <v>8497404</v>
      </c>
      <c r="F824" s="83" t="s">
        <v>6868</v>
      </c>
      <c r="G824" s="83" t="s">
        <v>68</v>
      </c>
      <c r="H824" s="42">
        <v>457106</v>
      </c>
      <c r="I824" s="42">
        <v>411398</v>
      </c>
      <c r="J824" s="42">
        <v>45708</v>
      </c>
      <c r="K824" s="86">
        <v>9.9994312041408337E-2</v>
      </c>
      <c r="L824" s="83" t="s">
        <v>7207</v>
      </c>
      <c r="M824" s="128" t="s">
        <v>5922</v>
      </c>
    </row>
    <row r="825" spans="1:13" s="128" customFormat="1" x14ac:dyDescent="0.2">
      <c r="A825" s="83" t="s">
        <v>3191</v>
      </c>
      <c r="B825" s="83" t="s">
        <v>3914</v>
      </c>
      <c r="C825" s="83" t="s">
        <v>3285</v>
      </c>
      <c r="D825" s="83" t="s">
        <v>3916</v>
      </c>
      <c r="E825" s="102">
        <v>8506436</v>
      </c>
      <c r="F825" s="83" t="s">
        <v>6869</v>
      </c>
      <c r="G825" s="83" t="s">
        <v>68</v>
      </c>
      <c r="H825" s="42">
        <v>195375.2</v>
      </c>
      <c r="I825" s="42">
        <v>145125.5</v>
      </c>
      <c r="J825" s="42">
        <v>50249.700000000012</v>
      </c>
      <c r="K825" s="86">
        <v>0.25719589794405845</v>
      </c>
      <c r="L825" s="83" t="s">
        <v>7208</v>
      </c>
      <c r="M825" s="128" t="s">
        <v>5922</v>
      </c>
    </row>
    <row r="826" spans="1:13" s="128" customFormat="1" x14ac:dyDescent="0.2">
      <c r="A826" s="83" t="s">
        <v>3191</v>
      </c>
      <c r="B826" s="83" t="s">
        <v>3956</v>
      </c>
      <c r="C826" s="83" t="s">
        <v>3369</v>
      </c>
      <c r="D826" s="83" t="s">
        <v>3221</v>
      </c>
      <c r="E826" s="102">
        <v>8492248</v>
      </c>
      <c r="F826" s="83" t="s">
        <v>6364</v>
      </c>
      <c r="G826" s="83" t="s">
        <v>68</v>
      </c>
      <c r="H826" s="42">
        <v>1812.6</v>
      </c>
      <c r="I826" s="42">
        <v>1590</v>
      </c>
      <c r="J826" s="42">
        <v>222.59999999999991</v>
      </c>
      <c r="K826" s="86">
        <v>0.1228070175438596</v>
      </c>
      <c r="L826" s="83" t="s">
        <v>6592</v>
      </c>
      <c r="M826" s="128" t="s">
        <v>5922</v>
      </c>
    </row>
    <row r="827" spans="1:13" s="128" customFormat="1" x14ac:dyDescent="0.2">
      <c r="A827" s="83" t="s">
        <v>3191</v>
      </c>
      <c r="B827" s="83" t="s">
        <v>3956</v>
      </c>
      <c r="C827" s="83" t="s">
        <v>5517</v>
      </c>
      <c r="D827" s="83" t="s">
        <v>3221</v>
      </c>
      <c r="E827" s="102">
        <v>8445407</v>
      </c>
      <c r="F827" s="83" t="s">
        <v>6365</v>
      </c>
      <c r="G827" s="83" t="s">
        <v>68</v>
      </c>
      <c r="H827" s="42">
        <v>285864</v>
      </c>
      <c r="I827" s="42">
        <v>226032</v>
      </c>
      <c r="J827" s="42">
        <v>59832</v>
      </c>
      <c r="K827" s="86">
        <v>0.20930232558139536</v>
      </c>
      <c r="L827" s="83" t="s">
        <v>6593</v>
      </c>
      <c r="M827" s="128" t="s">
        <v>5922</v>
      </c>
    </row>
    <row r="828" spans="1:13" s="128" customFormat="1" x14ac:dyDescent="0.2">
      <c r="A828" s="83" t="s">
        <v>3191</v>
      </c>
      <c r="B828" s="83" t="s">
        <v>3956</v>
      </c>
      <c r="C828" s="83" t="s">
        <v>3390</v>
      </c>
      <c r="D828" s="83" t="s">
        <v>3221</v>
      </c>
      <c r="E828" s="102">
        <v>8442429</v>
      </c>
      <c r="F828" s="83" t="s">
        <v>6870</v>
      </c>
      <c r="G828" s="83" t="s">
        <v>68</v>
      </c>
      <c r="H828" s="42">
        <v>103104</v>
      </c>
      <c r="I828" s="42">
        <v>89356.800000000003</v>
      </c>
      <c r="J828" s="42">
        <v>13747.199999999997</v>
      </c>
      <c r="K828" s="86">
        <v>0.1333333333333333</v>
      </c>
      <c r="L828" s="83" t="s">
        <v>7209</v>
      </c>
      <c r="M828" s="128" t="s">
        <v>5922</v>
      </c>
    </row>
    <row r="829" spans="1:13" s="128" customFormat="1" x14ac:dyDescent="0.2">
      <c r="A829" s="83" t="s">
        <v>3191</v>
      </c>
      <c r="B829" s="83" t="s">
        <v>3956</v>
      </c>
      <c r="C829" s="83" t="s">
        <v>3390</v>
      </c>
      <c r="D829" s="83" t="s">
        <v>3221</v>
      </c>
      <c r="E829" s="102">
        <v>8442602</v>
      </c>
      <c r="F829" s="83" t="s">
        <v>6871</v>
      </c>
      <c r="G829" s="83" t="s">
        <v>68</v>
      </c>
      <c r="H829" s="42">
        <v>27924.75</v>
      </c>
      <c r="I829" s="42">
        <v>24201.45</v>
      </c>
      <c r="J829" s="42">
        <v>3723.2999999999993</v>
      </c>
      <c r="K829" s="86">
        <v>0.1333333333333333</v>
      </c>
      <c r="L829" s="83" t="s">
        <v>7210</v>
      </c>
      <c r="M829" s="128" t="s">
        <v>5922</v>
      </c>
    </row>
    <row r="830" spans="1:13" s="128" customFormat="1" x14ac:dyDescent="0.2">
      <c r="A830" s="83" t="s">
        <v>3191</v>
      </c>
      <c r="B830" s="83" t="s">
        <v>3956</v>
      </c>
      <c r="C830" s="83" t="s">
        <v>3369</v>
      </c>
      <c r="D830" s="83" t="s">
        <v>3221</v>
      </c>
      <c r="E830" s="102">
        <v>8352562</v>
      </c>
      <c r="F830" s="83" t="s">
        <v>6872</v>
      </c>
      <c r="G830" s="83" t="s">
        <v>68</v>
      </c>
      <c r="H830" s="42">
        <v>0</v>
      </c>
      <c r="I830" s="42">
        <v>8160</v>
      </c>
      <c r="J830" s="42">
        <v>-8160</v>
      </c>
      <c r="K830" s="86" t="e">
        <v>#DIV/0!</v>
      </c>
      <c r="L830" s="83" t="s">
        <v>7211</v>
      </c>
      <c r="M830" s="128" t="s">
        <v>5922</v>
      </c>
    </row>
    <row r="831" spans="1:13" s="128" customFormat="1" x14ac:dyDescent="0.2">
      <c r="A831" s="83" t="s">
        <v>6628</v>
      </c>
      <c r="B831" s="83" t="s">
        <v>6629</v>
      </c>
      <c r="C831" s="83" t="s">
        <v>6654</v>
      </c>
      <c r="D831" s="83" t="s">
        <v>3194</v>
      </c>
      <c r="E831" s="102">
        <v>8392762</v>
      </c>
      <c r="F831" s="83" t="s">
        <v>6873</v>
      </c>
      <c r="G831" s="83" t="s">
        <v>68</v>
      </c>
      <c r="H831" s="42">
        <v>9622.34</v>
      </c>
      <c r="I831" s="42">
        <v>9622.34</v>
      </c>
      <c r="J831" s="42">
        <v>0</v>
      </c>
      <c r="K831" s="86">
        <v>0</v>
      </c>
      <c r="L831" s="83" t="s">
        <v>7212</v>
      </c>
      <c r="M831" s="128" t="s">
        <v>5922</v>
      </c>
    </row>
    <row r="832" spans="1:13" s="128" customFormat="1" x14ac:dyDescent="0.2">
      <c r="A832" s="83" t="s">
        <v>6628</v>
      </c>
      <c r="B832" s="83" t="s">
        <v>6630</v>
      </c>
      <c r="C832" s="83" t="s">
        <v>6655</v>
      </c>
      <c r="D832" s="83" t="s">
        <v>5917</v>
      </c>
      <c r="E832" s="102">
        <v>8523242</v>
      </c>
      <c r="F832" s="83" t="s">
        <v>6874</v>
      </c>
      <c r="G832" s="83" t="s">
        <v>68</v>
      </c>
      <c r="H832" s="42">
        <v>0</v>
      </c>
      <c r="I832" s="42">
        <v>33.83</v>
      </c>
      <c r="J832" s="42">
        <v>-33.83</v>
      </c>
      <c r="K832" s="86" t="e">
        <v>#DIV/0!</v>
      </c>
      <c r="L832" s="83" t="s">
        <v>7213</v>
      </c>
      <c r="M832" s="128" t="s">
        <v>5922</v>
      </c>
    </row>
    <row r="833" spans="1:13" s="128" customFormat="1" x14ac:dyDescent="0.2">
      <c r="A833" s="83" t="s">
        <v>6628</v>
      </c>
      <c r="B833" s="83" t="s">
        <v>6630</v>
      </c>
      <c r="C833" s="83" t="s">
        <v>6655</v>
      </c>
      <c r="D833" s="83" t="s">
        <v>5917</v>
      </c>
      <c r="E833" s="102">
        <v>8523242</v>
      </c>
      <c r="F833" s="83" t="s">
        <v>6874</v>
      </c>
      <c r="G833" s="83" t="s">
        <v>68</v>
      </c>
      <c r="H833" s="42">
        <v>828</v>
      </c>
      <c r="I833" s="42">
        <v>125</v>
      </c>
      <c r="J833" s="42">
        <v>703</v>
      </c>
      <c r="K833" s="86">
        <v>0.84903381642512077</v>
      </c>
      <c r="L833" s="83" t="s">
        <v>7214</v>
      </c>
      <c r="M833" s="128" t="s">
        <v>5922</v>
      </c>
    </row>
    <row r="834" spans="1:13" s="128" customFormat="1" x14ac:dyDescent="0.2">
      <c r="A834" s="83" t="s">
        <v>6628</v>
      </c>
      <c r="B834" s="83" t="s">
        <v>6630</v>
      </c>
      <c r="C834" s="83" t="s">
        <v>6655</v>
      </c>
      <c r="D834" s="83" t="s">
        <v>5917</v>
      </c>
      <c r="E834" s="102">
        <v>8523242</v>
      </c>
      <c r="F834" s="83" t="s">
        <v>6874</v>
      </c>
      <c r="G834" s="83" t="s">
        <v>68</v>
      </c>
      <c r="H834" s="42">
        <v>100616.79</v>
      </c>
      <c r="I834" s="42">
        <v>91580.07</v>
      </c>
      <c r="J834" s="42">
        <v>9036.7199999999866</v>
      </c>
      <c r="K834" s="86">
        <v>8.9813240911382555E-2</v>
      </c>
      <c r="L834" s="83" t="s">
        <v>7215</v>
      </c>
      <c r="M834" s="128" t="s">
        <v>5922</v>
      </c>
    </row>
    <row r="835" spans="1:13" s="128" customFormat="1" x14ac:dyDescent="0.2">
      <c r="A835" s="83" t="s">
        <v>3832</v>
      </c>
      <c r="B835" s="83" t="s">
        <v>6631</v>
      </c>
      <c r="C835" s="83" t="s">
        <v>6656</v>
      </c>
      <c r="D835" s="83" t="s">
        <v>3964</v>
      </c>
      <c r="E835" s="102">
        <v>8496497</v>
      </c>
      <c r="F835" s="83" t="s">
        <v>6875</v>
      </c>
      <c r="G835" s="83" t="s">
        <v>68</v>
      </c>
      <c r="H835" s="42">
        <v>1458</v>
      </c>
      <c r="I835" s="42">
        <v>1350</v>
      </c>
      <c r="J835" s="42">
        <v>108</v>
      </c>
      <c r="K835" s="86">
        <v>7.407407407407407E-2</v>
      </c>
      <c r="L835" s="83" t="s">
        <v>7216</v>
      </c>
      <c r="M835" s="128" t="s">
        <v>5922</v>
      </c>
    </row>
    <row r="836" spans="1:13" s="128" customFormat="1" x14ac:dyDescent="0.2">
      <c r="A836" s="83" t="s">
        <v>3832</v>
      </c>
      <c r="B836" s="83" t="s">
        <v>3962</v>
      </c>
      <c r="C836" s="83" t="s">
        <v>3963</v>
      </c>
      <c r="D836" s="83" t="s">
        <v>3964</v>
      </c>
      <c r="E836" s="102">
        <v>8520799</v>
      </c>
      <c r="F836" s="83" t="s">
        <v>6876</v>
      </c>
      <c r="G836" s="83" t="s">
        <v>68</v>
      </c>
      <c r="H836" s="42">
        <v>443.99</v>
      </c>
      <c r="I836" s="42">
        <v>399.99</v>
      </c>
      <c r="J836" s="42">
        <v>44</v>
      </c>
      <c r="K836" s="86">
        <v>9.9101331111061064E-2</v>
      </c>
      <c r="L836" s="83" t="s">
        <v>7217</v>
      </c>
      <c r="M836" s="128" t="s">
        <v>5922</v>
      </c>
    </row>
    <row r="837" spans="1:13" s="128" customFormat="1" x14ac:dyDescent="0.2">
      <c r="A837" s="83" t="s">
        <v>3832</v>
      </c>
      <c r="B837" s="83" t="s">
        <v>3962</v>
      </c>
      <c r="C837" s="83" t="s">
        <v>3970</v>
      </c>
      <c r="D837" s="83" t="s">
        <v>3964</v>
      </c>
      <c r="E837" s="102">
        <v>8496557</v>
      </c>
      <c r="F837" s="83" t="s">
        <v>6877</v>
      </c>
      <c r="G837" s="83" t="s">
        <v>68</v>
      </c>
      <c r="H837" s="42">
        <v>357.35</v>
      </c>
      <c r="I837" s="42">
        <v>324.86</v>
      </c>
      <c r="J837" s="42">
        <v>32.490000000000009</v>
      </c>
      <c r="K837" s="86">
        <v>9.0919266825241374E-2</v>
      </c>
      <c r="L837" s="83" t="s">
        <v>7218</v>
      </c>
      <c r="M837" s="128" t="s">
        <v>5922</v>
      </c>
    </row>
    <row r="838" spans="1:13" s="128" customFormat="1" x14ac:dyDescent="0.2">
      <c r="A838" s="83" t="s">
        <v>3832</v>
      </c>
      <c r="B838" s="83" t="s">
        <v>3990</v>
      </c>
      <c r="C838" s="83" t="s">
        <v>4020</v>
      </c>
      <c r="D838" s="83" t="s">
        <v>3964</v>
      </c>
      <c r="E838" s="102">
        <v>8520802</v>
      </c>
      <c r="F838" s="83" t="s">
        <v>6878</v>
      </c>
      <c r="G838" s="83" t="s">
        <v>68</v>
      </c>
      <c r="H838" s="42">
        <v>7888.25</v>
      </c>
      <c r="I838" s="42">
        <v>7207.25</v>
      </c>
      <c r="J838" s="42">
        <v>681</v>
      </c>
      <c r="K838" s="86">
        <v>8.6330935251798566E-2</v>
      </c>
      <c r="L838" s="83" t="s">
        <v>7219</v>
      </c>
      <c r="M838" s="128" t="s">
        <v>5922</v>
      </c>
    </row>
    <row r="839" spans="1:13" s="128" customFormat="1" x14ac:dyDescent="0.2">
      <c r="A839" s="83" t="s">
        <v>3832</v>
      </c>
      <c r="B839" s="83" t="s">
        <v>3990</v>
      </c>
      <c r="C839" s="83" t="s">
        <v>6657</v>
      </c>
      <c r="D839" s="83" t="s">
        <v>3964</v>
      </c>
      <c r="E839" s="102">
        <v>8520820</v>
      </c>
      <c r="F839" s="83" t="s">
        <v>6879</v>
      </c>
      <c r="G839" s="83" t="s">
        <v>68</v>
      </c>
      <c r="H839" s="42">
        <v>142.80000000000001</v>
      </c>
      <c r="I839" s="42">
        <v>114.75</v>
      </c>
      <c r="J839" s="42">
        <v>28.050000000000011</v>
      </c>
      <c r="K839" s="86">
        <v>0.19642857142857148</v>
      </c>
      <c r="L839" s="83" t="s">
        <v>7220</v>
      </c>
      <c r="M839" s="128" t="s">
        <v>5922</v>
      </c>
    </row>
    <row r="840" spans="1:13" s="128" customFormat="1" x14ac:dyDescent="0.2">
      <c r="A840" s="83" t="s">
        <v>3832</v>
      </c>
      <c r="B840" s="83" t="s">
        <v>3990</v>
      </c>
      <c r="C840" s="83" t="s">
        <v>6658</v>
      </c>
      <c r="D840" s="83" t="s">
        <v>3964</v>
      </c>
      <c r="E840" s="102">
        <v>8520906</v>
      </c>
      <c r="F840" s="83" t="s">
        <v>6880</v>
      </c>
      <c r="G840" s="83" t="s">
        <v>68</v>
      </c>
      <c r="H840" s="42">
        <v>285.60000000000002</v>
      </c>
      <c r="I840" s="42">
        <v>229.5</v>
      </c>
      <c r="J840" s="42">
        <v>56.100000000000023</v>
      </c>
      <c r="K840" s="86">
        <v>0.19642857142857148</v>
      </c>
      <c r="L840" s="83" t="s">
        <v>7221</v>
      </c>
      <c r="M840" s="128" t="s">
        <v>5922</v>
      </c>
    </row>
    <row r="841" spans="1:13" s="128" customFormat="1" x14ac:dyDescent="0.2">
      <c r="A841" s="83" t="s">
        <v>3832</v>
      </c>
      <c r="B841" s="83" t="s">
        <v>3990</v>
      </c>
      <c r="C841" s="83" t="s">
        <v>4830</v>
      </c>
      <c r="D841" s="83" t="s">
        <v>3964</v>
      </c>
      <c r="E841" s="102">
        <v>8486769</v>
      </c>
      <c r="F841" s="83" t="s">
        <v>6881</v>
      </c>
      <c r="G841" s="83" t="s">
        <v>68</v>
      </c>
      <c r="H841" s="42">
        <v>1008</v>
      </c>
      <c r="I841" s="42">
        <v>900</v>
      </c>
      <c r="J841" s="42">
        <v>108</v>
      </c>
      <c r="K841" s="86">
        <v>0.10714285714285714</v>
      </c>
      <c r="L841" s="83" t="s">
        <v>7222</v>
      </c>
      <c r="M841" s="128" t="s">
        <v>5922</v>
      </c>
    </row>
    <row r="842" spans="1:13" s="128" customFormat="1" x14ac:dyDescent="0.2">
      <c r="A842" s="83" t="s">
        <v>3832</v>
      </c>
      <c r="B842" s="83" t="s">
        <v>3990</v>
      </c>
      <c r="C842" s="83" t="s">
        <v>4830</v>
      </c>
      <c r="D842" s="83" t="s">
        <v>3964</v>
      </c>
      <c r="E842" s="102">
        <v>8486769</v>
      </c>
      <c r="F842" s="83" t="s">
        <v>6881</v>
      </c>
      <c r="G842" s="83" t="s">
        <v>68</v>
      </c>
      <c r="H842" s="42">
        <v>1674.4</v>
      </c>
      <c r="I842" s="42">
        <v>1046.5</v>
      </c>
      <c r="J842" s="42">
        <v>627.90000000000009</v>
      </c>
      <c r="K842" s="86">
        <v>0.37500000000000006</v>
      </c>
      <c r="L842" s="83" t="s">
        <v>7222</v>
      </c>
      <c r="M842" s="128" t="s">
        <v>5922</v>
      </c>
    </row>
    <row r="843" spans="1:13" s="128" customFormat="1" x14ac:dyDescent="0.2">
      <c r="A843" s="83" t="s">
        <v>3832</v>
      </c>
      <c r="B843" s="83" t="s">
        <v>3990</v>
      </c>
      <c r="C843" s="83" t="s">
        <v>5960</v>
      </c>
      <c r="D843" s="83" t="s">
        <v>3964</v>
      </c>
      <c r="E843" s="102">
        <v>8520909</v>
      </c>
      <c r="F843" s="83" t="s">
        <v>6882</v>
      </c>
      <c r="G843" s="83" t="s">
        <v>68</v>
      </c>
      <c r="H843" s="42">
        <v>660.8</v>
      </c>
      <c r="I843" s="42">
        <v>528.5</v>
      </c>
      <c r="J843" s="42">
        <v>132.29999999999995</v>
      </c>
      <c r="K843" s="86">
        <v>0.2002118644067796</v>
      </c>
      <c r="L843" s="83" t="s">
        <v>7223</v>
      </c>
      <c r="M843" s="128" t="s">
        <v>5922</v>
      </c>
    </row>
    <row r="844" spans="1:13" s="128" customFormat="1" x14ac:dyDescent="0.2">
      <c r="A844" s="83" t="s">
        <v>3832</v>
      </c>
      <c r="B844" s="83" t="s">
        <v>4038</v>
      </c>
      <c r="C844" s="83" t="s">
        <v>4039</v>
      </c>
      <c r="D844" s="83" t="s">
        <v>3964</v>
      </c>
      <c r="E844" s="102">
        <v>8488444</v>
      </c>
      <c r="F844" s="83" t="s">
        <v>6883</v>
      </c>
      <c r="G844" s="83" t="s">
        <v>68</v>
      </c>
      <c r="H844" s="42">
        <v>2140.1999999999998</v>
      </c>
      <c r="I844" s="42">
        <v>1771.2</v>
      </c>
      <c r="J844" s="42">
        <v>368.99999999999977</v>
      </c>
      <c r="K844" s="86">
        <v>0.17241379310344818</v>
      </c>
      <c r="L844" s="83" t="s">
        <v>7224</v>
      </c>
      <c r="M844" s="128" t="s">
        <v>5922</v>
      </c>
    </row>
    <row r="845" spans="1:13" s="128" customFormat="1" x14ac:dyDescent="0.2">
      <c r="A845" s="83" t="s">
        <v>3832</v>
      </c>
      <c r="B845" s="83" t="s">
        <v>4045</v>
      </c>
      <c r="C845" s="83" t="s">
        <v>6659</v>
      </c>
      <c r="D845" s="83" t="s">
        <v>3835</v>
      </c>
      <c r="E845" s="102">
        <v>8381812</v>
      </c>
      <c r="F845" s="83" t="s">
        <v>6884</v>
      </c>
      <c r="G845" s="83" t="s">
        <v>68</v>
      </c>
      <c r="H845" s="42">
        <v>156136</v>
      </c>
      <c r="I845" s="42">
        <v>118683.59</v>
      </c>
      <c r="J845" s="42">
        <v>37452.410000000003</v>
      </c>
      <c r="K845" s="86">
        <v>0.23987043346825845</v>
      </c>
      <c r="L845" s="83" t="s">
        <v>7225</v>
      </c>
      <c r="M845" s="128" t="s">
        <v>5922</v>
      </c>
    </row>
    <row r="846" spans="1:13" s="128" customFormat="1" x14ac:dyDescent="0.2">
      <c r="A846" s="83" t="s">
        <v>3832</v>
      </c>
      <c r="B846" s="83" t="s">
        <v>4045</v>
      </c>
      <c r="C846" s="83" t="s">
        <v>3834</v>
      </c>
      <c r="D846" s="83" t="s">
        <v>3835</v>
      </c>
      <c r="E846" s="102">
        <v>8491557</v>
      </c>
      <c r="F846" s="83" t="s">
        <v>6885</v>
      </c>
      <c r="G846" s="83" t="s">
        <v>59</v>
      </c>
      <c r="H846" s="42">
        <v>90240.960000000006</v>
      </c>
      <c r="I846" s="42">
        <v>78657.600000000006</v>
      </c>
      <c r="J846" s="42">
        <v>11583.36</v>
      </c>
      <c r="K846" s="86">
        <v>0.12836033659216392</v>
      </c>
      <c r="L846" s="83" t="s">
        <v>7226</v>
      </c>
      <c r="M846" s="128" t="s">
        <v>5922</v>
      </c>
    </row>
    <row r="847" spans="1:13" s="128" customFormat="1" x14ac:dyDescent="0.2">
      <c r="A847" s="83" t="s">
        <v>3832</v>
      </c>
      <c r="B847" s="83" t="s">
        <v>4045</v>
      </c>
      <c r="C847" s="83" t="s">
        <v>3834</v>
      </c>
      <c r="D847" s="83" t="s">
        <v>3835</v>
      </c>
      <c r="E847" s="102">
        <v>8491554</v>
      </c>
      <c r="F847" s="83" t="s">
        <v>6886</v>
      </c>
      <c r="G847" s="83" t="s">
        <v>59</v>
      </c>
      <c r="H847" s="42">
        <v>42434.25</v>
      </c>
      <c r="I847" s="42">
        <v>37808.1</v>
      </c>
      <c r="J847" s="42">
        <v>4626.1500000000015</v>
      </c>
      <c r="K847" s="86">
        <v>0.10901924742395593</v>
      </c>
      <c r="L847" s="83" t="s">
        <v>7227</v>
      </c>
      <c r="M847" s="128" t="s">
        <v>5922</v>
      </c>
    </row>
    <row r="848" spans="1:13" s="128" customFormat="1" x14ac:dyDescent="0.2">
      <c r="A848" s="83" t="s">
        <v>3832</v>
      </c>
      <c r="B848" s="83" t="s">
        <v>4045</v>
      </c>
      <c r="C848" s="83" t="s">
        <v>3834</v>
      </c>
      <c r="D848" s="83" t="s">
        <v>3835</v>
      </c>
      <c r="E848" s="102">
        <v>8491562</v>
      </c>
      <c r="F848" s="83" t="s">
        <v>6371</v>
      </c>
      <c r="G848" s="83" t="s">
        <v>59</v>
      </c>
      <c r="H848" s="42">
        <v>180734.4</v>
      </c>
      <c r="I848" s="42">
        <v>161370</v>
      </c>
      <c r="J848" s="42">
        <v>19364.399999999994</v>
      </c>
      <c r="K848" s="86">
        <v>0.10714285714285711</v>
      </c>
      <c r="L848" s="83" t="s">
        <v>6599</v>
      </c>
      <c r="M848" s="128" t="s">
        <v>5922</v>
      </c>
    </row>
    <row r="849" spans="1:13" s="128" customFormat="1" x14ac:dyDescent="0.2">
      <c r="A849" s="83" t="s">
        <v>3832</v>
      </c>
      <c r="B849" s="83" t="s">
        <v>4045</v>
      </c>
      <c r="C849" s="83" t="s">
        <v>5963</v>
      </c>
      <c r="D849" s="83" t="s">
        <v>3835</v>
      </c>
      <c r="E849" s="102">
        <v>8493989</v>
      </c>
      <c r="F849" s="83" t="s">
        <v>6373</v>
      </c>
      <c r="G849" s="83" t="s">
        <v>68</v>
      </c>
      <c r="H849" s="42">
        <v>11347.7</v>
      </c>
      <c r="I849" s="42">
        <v>11347.7</v>
      </c>
      <c r="J849" s="42">
        <v>0</v>
      </c>
      <c r="K849" s="86">
        <v>0</v>
      </c>
      <c r="L849" s="83" t="s">
        <v>7228</v>
      </c>
      <c r="M849" s="128" t="s">
        <v>5922</v>
      </c>
    </row>
    <row r="850" spans="1:13" s="128" customFormat="1" x14ac:dyDescent="0.2">
      <c r="A850" s="83" t="s">
        <v>3832</v>
      </c>
      <c r="B850" s="83" t="s">
        <v>4045</v>
      </c>
      <c r="C850" s="83" t="s">
        <v>5963</v>
      </c>
      <c r="D850" s="83" t="s">
        <v>3835</v>
      </c>
      <c r="E850" s="102">
        <v>8493989</v>
      </c>
      <c r="F850" s="83" t="s">
        <v>6373</v>
      </c>
      <c r="G850" s="83" t="s">
        <v>68</v>
      </c>
      <c r="H850" s="42">
        <v>3412.57</v>
      </c>
      <c r="I850" s="42">
        <v>3102.35</v>
      </c>
      <c r="J850" s="42">
        <v>310.22000000000025</v>
      </c>
      <c r="K850" s="86">
        <v>9.0905094987062604E-2</v>
      </c>
      <c r="L850" s="83" t="s">
        <v>6601</v>
      </c>
      <c r="M850" s="128" t="s">
        <v>5922</v>
      </c>
    </row>
    <row r="851" spans="1:13" s="128" customFormat="1" x14ac:dyDescent="0.2">
      <c r="A851" s="83" t="s">
        <v>3832</v>
      </c>
      <c r="B851" s="83" t="s">
        <v>4045</v>
      </c>
      <c r="C851" s="83" t="s">
        <v>3984</v>
      </c>
      <c r="D851" s="83" t="s">
        <v>3835</v>
      </c>
      <c r="E851" s="102">
        <v>8467554</v>
      </c>
      <c r="F851" s="83" t="s">
        <v>6887</v>
      </c>
      <c r="G851" s="83" t="s">
        <v>68</v>
      </c>
      <c r="H851" s="42">
        <v>68508</v>
      </c>
      <c r="I851" s="42">
        <v>60544</v>
      </c>
      <c r="J851" s="42">
        <v>7964</v>
      </c>
      <c r="K851" s="86">
        <v>0.11624919717405266</v>
      </c>
      <c r="L851" s="83" t="s">
        <v>7229</v>
      </c>
      <c r="M851" s="128" t="s">
        <v>5922</v>
      </c>
    </row>
    <row r="852" spans="1:13" s="128" customFormat="1" x14ac:dyDescent="0.2">
      <c r="A852" s="83" t="s">
        <v>3832</v>
      </c>
      <c r="B852" s="83" t="s">
        <v>4045</v>
      </c>
      <c r="C852" s="83" t="s">
        <v>3984</v>
      </c>
      <c r="D852" s="83" t="s">
        <v>3835</v>
      </c>
      <c r="E852" s="102">
        <v>8505817</v>
      </c>
      <c r="F852" s="83" t="s">
        <v>6888</v>
      </c>
      <c r="G852" s="83" t="s">
        <v>68</v>
      </c>
      <c r="H852" s="42">
        <v>2834.92</v>
      </c>
      <c r="I852" s="42">
        <v>2725.8</v>
      </c>
      <c r="J852" s="42">
        <v>109.11999999999989</v>
      </c>
      <c r="K852" s="86">
        <v>3.8491386000310372E-2</v>
      </c>
      <c r="L852" s="83" t="s">
        <v>7230</v>
      </c>
      <c r="M852" s="128" t="s">
        <v>5922</v>
      </c>
    </row>
    <row r="853" spans="1:13" s="128" customFormat="1" x14ac:dyDescent="0.2">
      <c r="A853" s="83" t="s">
        <v>3832</v>
      </c>
      <c r="B853" s="83" t="s">
        <v>4045</v>
      </c>
      <c r="C853" s="83" t="s">
        <v>3984</v>
      </c>
      <c r="D853" s="83" t="s">
        <v>3835</v>
      </c>
      <c r="E853" s="102">
        <v>8522541</v>
      </c>
      <c r="F853" s="83" t="s">
        <v>6889</v>
      </c>
      <c r="G853" s="83" t="s">
        <v>68</v>
      </c>
      <c r="H853" s="42">
        <v>28354.09</v>
      </c>
      <c r="I853" s="42">
        <v>28354.080000000002</v>
      </c>
      <c r="J853" s="42">
        <v>9.9999999983992893E-3</v>
      </c>
      <c r="K853" s="86">
        <v>3.5268280514025628E-7</v>
      </c>
      <c r="L853" s="83" t="s">
        <v>7231</v>
      </c>
      <c r="M853" s="128" t="s">
        <v>5922</v>
      </c>
    </row>
    <row r="854" spans="1:13" s="128" customFormat="1" x14ac:dyDescent="0.2">
      <c r="A854" s="83" t="s">
        <v>3832</v>
      </c>
      <c r="B854" s="83" t="s">
        <v>4045</v>
      </c>
      <c r="C854" s="83" t="s">
        <v>3984</v>
      </c>
      <c r="D854" s="83" t="s">
        <v>3835</v>
      </c>
      <c r="E854" s="102">
        <v>8406149</v>
      </c>
      <c r="F854" s="83" t="s">
        <v>6890</v>
      </c>
      <c r="G854" s="83" t="s">
        <v>68</v>
      </c>
      <c r="H854" s="42">
        <v>0</v>
      </c>
      <c r="I854" s="42">
        <v>1077.8</v>
      </c>
      <c r="J854" s="42">
        <v>-1077.8</v>
      </c>
      <c r="K854" s="86" t="e">
        <v>#DIV/0!</v>
      </c>
      <c r="L854" s="83" t="s">
        <v>7232</v>
      </c>
      <c r="M854" s="128" t="s">
        <v>5922</v>
      </c>
    </row>
    <row r="855" spans="1:13" s="128" customFormat="1" x14ac:dyDescent="0.2">
      <c r="A855" s="83" t="s">
        <v>3832</v>
      </c>
      <c r="B855" s="83" t="s">
        <v>4045</v>
      </c>
      <c r="C855" s="83" t="s">
        <v>3859</v>
      </c>
      <c r="D855" s="83" t="s">
        <v>3835</v>
      </c>
      <c r="E855" s="102">
        <v>8522572</v>
      </c>
      <c r="F855" s="83" t="s">
        <v>6891</v>
      </c>
      <c r="G855" s="83" t="s">
        <v>68</v>
      </c>
      <c r="H855" s="42">
        <v>4554.3</v>
      </c>
      <c r="I855" s="42">
        <v>3755.3</v>
      </c>
      <c r="J855" s="42">
        <v>799</v>
      </c>
      <c r="K855" s="86">
        <v>0.17543859649122806</v>
      </c>
      <c r="L855" s="83" t="s">
        <v>7233</v>
      </c>
      <c r="M855" s="128" t="s">
        <v>5922</v>
      </c>
    </row>
    <row r="856" spans="1:13" s="128" customFormat="1" x14ac:dyDescent="0.2">
      <c r="A856" s="83" t="s">
        <v>3832</v>
      </c>
      <c r="B856" s="83" t="s">
        <v>4045</v>
      </c>
      <c r="C856" s="83" t="s">
        <v>4880</v>
      </c>
      <c r="D856" s="83" t="s">
        <v>3835</v>
      </c>
      <c r="E856" s="102">
        <v>8388684</v>
      </c>
      <c r="F856" s="83" t="s">
        <v>6892</v>
      </c>
      <c r="G856" s="83" t="s">
        <v>68</v>
      </c>
      <c r="H856" s="42">
        <v>23328</v>
      </c>
      <c r="I856" s="42">
        <v>20364.48</v>
      </c>
      <c r="J856" s="42">
        <v>2963.5200000000004</v>
      </c>
      <c r="K856" s="86">
        <v>0.12703703703703706</v>
      </c>
      <c r="L856" s="83" t="s">
        <v>7234</v>
      </c>
      <c r="M856" s="128" t="s">
        <v>5922</v>
      </c>
    </row>
    <row r="857" spans="1:13" s="128" customFormat="1" x14ac:dyDescent="0.2">
      <c r="A857" s="83" t="s">
        <v>3832</v>
      </c>
      <c r="B857" s="83" t="s">
        <v>4045</v>
      </c>
      <c r="C857" s="83" t="s">
        <v>4880</v>
      </c>
      <c r="D857" s="83" t="s">
        <v>3835</v>
      </c>
      <c r="E857" s="102">
        <v>8477758</v>
      </c>
      <c r="F857" s="83" t="s">
        <v>6893</v>
      </c>
      <c r="G857" s="83" t="s">
        <v>68</v>
      </c>
      <c r="H857" s="42">
        <v>5259.42</v>
      </c>
      <c r="I857" s="42">
        <v>4641.3</v>
      </c>
      <c r="J857" s="42">
        <v>618.11999999999989</v>
      </c>
      <c r="K857" s="86">
        <v>0.11752626715493342</v>
      </c>
      <c r="L857" s="83" t="s">
        <v>7235</v>
      </c>
      <c r="M857" s="128" t="s">
        <v>5922</v>
      </c>
    </row>
    <row r="858" spans="1:13" s="128" customFormat="1" x14ac:dyDescent="0.2">
      <c r="A858" s="83" t="s">
        <v>3832</v>
      </c>
      <c r="B858" s="83" t="s">
        <v>4045</v>
      </c>
      <c r="C858" s="83" t="s">
        <v>4880</v>
      </c>
      <c r="D858" s="83" t="s">
        <v>3835</v>
      </c>
      <c r="E858" s="102">
        <v>8477758</v>
      </c>
      <c r="F858" s="83" t="s">
        <v>6893</v>
      </c>
      <c r="G858" s="83" t="s">
        <v>68</v>
      </c>
      <c r="H858" s="42">
        <v>36790.800000000003</v>
      </c>
      <c r="I858" s="42">
        <v>32191.95</v>
      </c>
      <c r="J858" s="42">
        <v>4598.8500000000022</v>
      </c>
      <c r="K858" s="86">
        <v>0.12500000000000006</v>
      </c>
      <c r="L858" s="83" t="s">
        <v>7235</v>
      </c>
      <c r="M858" s="128" t="s">
        <v>5922</v>
      </c>
    </row>
    <row r="859" spans="1:13" s="128" customFormat="1" x14ac:dyDescent="0.2">
      <c r="A859" s="83" t="s">
        <v>3832</v>
      </c>
      <c r="B859" s="83" t="s">
        <v>4045</v>
      </c>
      <c r="C859" s="83" t="s">
        <v>4880</v>
      </c>
      <c r="D859" s="83" t="s">
        <v>3835</v>
      </c>
      <c r="E859" s="102">
        <v>8495445</v>
      </c>
      <c r="F859" s="83" t="s">
        <v>6894</v>
      </c>
      <c r="G859" s="83" t="s">
        <v>68</v>
      </c>
      <c r="H859" s="42">
        <v>213.75</v>
      </c>
      <c r="I859" s="42">
        <v>187.5</v>
      </c>
      <c r="J859" s="42">
        <v>26.25</v>
      </c>
      <c r="K859" s="86">
        <v>0.12280701754385964</v>
      </c>
      <c r="L859" s="83" t="s">
        <v>7236</v>
      </c>
      <c r="M859" s="128" t="s">
        <v>5922</v>
      </c>
    </row>
    <row r="860" spans="1:13" s="128" customFormat="1" x14ac:dyDescent="0.2">
      <c r="A860" s="83" t="s">
        <v>3832</v>
      </c>
      <c r="B860" s="83" t="s">
        <v>4045</v>
      </c>
      <c r="C860" s="83" t="s">
        <v>3985</v>
      </c>
      <c r="D860" s="83" t="s">
        <v>3835</v>
      </c>
      <c r="E860" s="102">
        <v>8455774</v>
      </c>
      <c r="F860" s="83" t="s">
        <v>6374</v>
      </c>
      <c r="G860" s="83" t="s">
        <v>68</v>
      </c>
      <c r="H860" s="42">
        <v>9142.6200000000008</v>
      </c>
      <c r="I860" s="42">
        <v>7776.4</v>
      </c>
      <c r="J860" s="42">
        <v>1366.2200000000012</v>
      </c>
      <c r="K860" s="86">
        <v>0.14943418844926301</v>
      </c>
      <c r="L860" s="83" t="s">
        <v>6602</v>
      </c>
      <c r="M860" s="128" t="s">
        <v>5922</v>
      </c>
    </row>
    <row r="861" spans="1:13" s="128" customFormat="1" x14ac:dyDescent="0.2">
      <c r="A861" s="83" t="s">
        <v>3832</v>
      </c>
      <c r="B861" s="83" t="s">
        <v>4045</v>
      </c>
      <c r="C861" s="83" t="s">
        <v>3984</v>
      </c>
      <c r="D861" s="83" t="s">
        <v>3835</v>
      </c>
      <c r="E861" s="102">
        <v>8406202</v>
      </c>
      <c r="F861" s="83" t="s">
        <v>6895</v>
      </c>
      <c r="G861" s="83" t="s">
        <v>68</v>
      </c>
      <c r="H861" s="42">
        <v>0</v>
      </c>
      <c r="I861" s="42">
        <v>7408.8</v>
      </c>
      <c r="J861" s="42">
        <v>-7408.8</v>
      </c>
      <c r="K861" s="86" t="e">
        <v>#DIV/0!</v>
      </c>
      <c r="L861" s="83" t="s">
        <v>7237</v>
      </c>
      <c r="M861" s="128" t="s">
        <v>5922</v>
      </c>
    </row>
    <row r="862" spans="1:13" s="128" customFormat="1" x14ac:dyDescent="0.2">
      <c r="A862" s="83" t="s">
        <v>3832</v>
      </c>
      <c r="B862" s="83" t="s">
        <v>4053</v>
      </c>
      <c r="C862" s="83" t="s">
        <v>3834</v>
      </c>
      <c r="D862" s="83" t="s">
        <v>3835</v>
      </c>
      <c r="E862" s="102">
        <v>8491558</v>
      </c>
      <c r="F862" s="83" t="s">
        <v>6896</v>
      </c>
      <c r="G862" s="83" t="s">
        <v>59</v>
      </c>
      <c r="H862" s="42">
        <v>32741.13</v>
      </c>
      <c r="I862" s="42">
        <v>29764.65</v>
      </c>
      <c r="J862" s="42">
        <v>2976.4799999999996</v>
      </c>
      <c r="K862" s="86">
        <v>9.0909507399408618E-2</v>
      </c>
      <c r="L862" s="83" t="s">
        <v>7238</v>
      </c>
      <c r="M862" s="128" t="s">
        <v>5922</v>
      </c>
    </row>
    <row r="863" spans="1:13" s="128" customFormat="1" x14ac:dyDescent="0.2">
      <c r="A863" s="83" t="s">
        <v>3832</v>
      </c>
      <c r="B863" s="83" t="s">
        <v>4053</v>
      </c>
      <c r="C863" s="83" t="s">
        <v>3834</v>
      </c>
      <c r="D863" s="83" t="s">
        <v>3835</v>
      </c>
      <c r="E863" s="102">
        <v>8522540</v>
      </c>
      <c r="F863" s="83" t="s">
        <v>6897</v>
      </c>
      <c r="G863" s="83" t="s">
        <v>68</v>
      </c>
      <c r="H863" s="42">
        <v>260104.56</v>
      </c>
      <c r="I863" s="42">
        <v>228176.99</v>
      </c>
      <c r="J863" s="42">
        <v>31927.570000000007</v>
      </c>
      <c r="K863" s="86">
        <v>0.12274898217855161</v>
      </c>
      <c r="L863" s="83" t="s">
        <v>7239</v>
      </c>
      <c r="M863" s="128" t="s">
        <v>5922</v>
      </c>
    </row>
    <row r="864" spans="1:13" s="128" customFormat="1" x14ac:dyDescent="0.2">
      <c r="A864" s="83" t="s">
        <v>3832</v>
      </c>
      <c r="B864" s="83" t="s">
        <v>4053</v>
      </c>
      <c r="C864" s="83" t="s">
        <v>3834</v>
      </c>
      <c r="D864" s="83" t="s">
        <v>3835</v>
      </c>
      <c r="E864" s="102">
        <v>8522540</v>
      </c>
      <c r="F864" s="83" t="s">
        <v>6897</v>
      </c>
      <c r="G864" s="83" t="s">
        <v>68</v>
      </c>
      <c r="H864" s="42">
        <v>26758.68</v>
      </c>
      <c r="I864" s="42">
        <v>23472.080000000002</v>
      </c>
      <c r="J864" s="42">
        <v>3286.5999999999985</v>
      </c>
      <c r="K864" s="86">
        <v>0.12282369683407397</v>
      </c>
      <c r="L864" s="83" t="s">
        <v>7239</v>
      </c>
      <c r="M864" s="128" t="s">
        <v>5922</v>
      </c>
    </row>
    <row r="865" spans="1:13" s="128" customFormat="1" x14ac:dyDescent="0.2">
      <c r="A865" s="83" t="s">
        <v>3832</v>
      </c>
      <c r="B865" s="83" t="s">
        <v>4053</v>
      </c>
      <c r="C865" s="83" t="s">
        <v>3834</v>
      </c>
      <c r="D865" s="83" t="s">
        <v>3835</v>
      </c>
      <c r="E865" s="102">
        <v>8522962</v>
      </c>
      <c r="F865" s="83" t="s">
        <v>6898</v>
      </c>
      <c r="G865" s="83" t="s">
        <v>68</v>
      </c>
      <c r="H865" s="42">
        <v>286863.24</v>
      </c>
      <c r="I865" s="42">
        <v>251649.07</v>
      </c>
      <c r="J865" s="42">
        <v>35214.169999999984</v>
      </c>
      <c r="K865" s="86">
        <v>0.12275595158166652</v>
      </c>
      <c r="L865" s="83" t="s">
        <v>7240</v>
      </c>
      <c r="M865" s="128" t="s">
        <v>5922</v>
      </c>
    </row>
    <row r="866" spans="1:13" s="128" customFormat="1" x14ac:dyDescent="0.2">
      <c r="A866" s="83" t="s">
        <v>3832</v>
      </c>
      <c r="B866" s="83" t="s">
        <v>4053</v>
      </c>
      <c r="C866" s="83" t="s">
        <v>3984</v>
      </c>
      <c r="D866" s="83" t="s">
        <v>3835</v>
      </c>
      <c r="E866" s="102">
        <v>8507971</v>
      </c>
      <c r="F866" s="83" t="s">
        <v>6899</v>
      </c>
      <c r="G866" s="83" t="s">
        <v>68</v>
      </c>
      <c r="H866" s="42">
        <v>312997.34999999998</v>
      </c>
      <c r="I866" s="42">
        <v>284998.84000000003</v>
      </c>
      <c r="J866" s="42">
        <v>27998.509999999951</v>
      </c>
      <c r="K866" s="86">
        <v>8.9452865974743723E-2</v>
      </c>
      <c r="L866" s="83" t="s">
        <v>7241</v>
      </c>
      <c r="M866" s="128" t="s">
        <v>5922</v>
      </c>
    </row>
    <row r="867" spans="1:13" s="128" customFormat="1" x14ac:dyDescent="0.2">
      <c r="A867" s="83" t="s">
        <v>3832</v>
      </c>
      <c r="B867" s="83" t="s">
        <v>4053</v>
      </c>
      <c r="C867" s="83" t="s">
        <v>3984</v>
      </c>
      <c r="D867" s="83" t="s">
        <v>3835</v>
      </c>
      <c r="E867" s="102">
        <v>8515169</v>
      </c>
      <c r="F867" s="83" t="s">
        <v>6900</v>
      </c>
      <c r="G867" s="83" t="s">
        <v>68</v>
      </c>
      <c r="H867" s="42">
        <v>80733.37</v>
      </c>
      <c r="I867" s="42">
        <v>73394.05</v>
      </c>
      <c r="J867" s="42">
        <v>7339.3199999999924</v>
      </c>
      <c r="K867" s="86">
        <v>9.0908133774175323E-2</v>
      </c>
      <c r="L867" s="83" t="s">
        <v>7242</v>
      </c>
      <c r="M867" s="128" t="s">
        <v>5922</v>
      </c>
    </row>
    <row r="868" spans="1:13" s="128" customFormat="1" x14ac:dyDescent="0.2">
      <c r="A868" s="83" t="s">
        <v>3832</v>
      </c>
      <c r="B868" s="83" t="s">
        <v>4053</v>
      </c>
      <c r="C868" s="83" t="s">
        <v>4880</v>
      </c>
      <c r="D868" s="83" t="s">
        <v>3835</v>
      </c>
      <c r="E868" s="102">
        <v>8469892</v>
      </c>
      <c r="F868" s="83" t="s">
        <v>6901</v>
      </c>
      <c r="G868" s="83" t="s">
        <v>68</v>
      </c>
      <c r="H868" s="42">
        <v>1374.36</v>
      </c>
      <c r="I868" s="42">
        <v>1321.5</v>
      </c>
      <c r="J868" s="42">
        <v>52.8599999999999</v>
      </c>
      <c r="K868" s="86">
        <v>3.8461538461538394E-2</v>
      </c>
      <c r="L868" s="83" t="s">
        <v>7243</v>
      </c>
      <c r="M868" s="128" t="s">
        <v>5922</v>
      </c>
    </row>
    <row r="869" spans="1:13" s="128" customFormat="1" x14ac:dyDescent="0.2">
      <c r="A869" s="83" t="s">
        <v>3832</v>
      </c>
      <c r="B869" s="83" t="s">
        <v>4053</v>
      </c>
      <c r="C869" s="83" t="s">
        <v>4880</v>
      </c>
      <c r="D869" s="83" t="s">
        <v>3835</v>
      </c>
      <c r="E869" s="102">
        <v>8495438</v>
      </c>
      <c r="F869" s="83" t="s">
        <v>6902</v>
      </c>
      <c r="G869" s="83" t="s">
        <v>68</v>
      </c>
      <c r="H869" s="42">
        <v>916.24</v>
      </c>
      <c r="I869" s="42">
        <v>881</v>
      </c>
      <c r="J869" s="42">
        <v>35.240000000000009</v>
      </c>
      <c r="K869" s="86">
        <v>3.8461538461538471E-2</v>
      </c>
      <c r="L869" s="83" t="s">
        <v>7244</v>
      </c>
      <c r="M869" s="128" t="s">
        <v>5922</v>
      </c>
    </row>
    <row r="870" spans="1:13" s="128" customFormat="1" x14ac:dyDescent="0.2">
      <c r="A870" s="83" t="s">
        <v>3832</v>
      </c>
      <c r="B870" s="83" t="s">
        <v>4053</v>
      </c>
      <c r="C870" s="83" t="s">
        <v>4880</v>
      </c>
      <c r="D870" s="83" t="s">
        <v>3835</v>
      </c>
      <c r="E870" s="102">
        <v>8508888</v>
      </c>
      <c r="F870" s="83" t="s">
        <v>6376</v>
      </c>
      <c r="G870" s="83" t="s">
        <v>68</v>
      </c>
      <c r="H870" s="42">
        <v>90.1</v>
      </c>
      <c r="I870" s="42">
        <v>85</v>
      </c>
      <c r="J870" s="42">
        <v>5.0999999999999943</v>
      </c>
      <c r="K870" s="86">
        <v>5.6603773584905599E-2</v>
      </c>
      <c r="L870" s="83" t="s">
        <v>7245</v>
      </c>
      <c r="M870" s="128" t="s">
        <v>5922</v>
      </c>
    </row>
    <row r="871" spans="1:13" s="128" customFormat="1" x14ac:dyDescent="0.2">
      <c r="A871" s="83" t="s">
        <v>3832</v>
      </c>
      <c r="B871" s="83" t="s">
        <v>4053</v>
      </c>
      <c r="C871" s="83" t="s">
        <v>4880</v>
      </c>
      <c r="D871" s="83" t="s">
        <v>3835</v>
      </c>
      <c r="E871" s="102">
        <v>8508888</v>
      </c>
      <c r="F871" s="83" t="s">
        <v>6376</v>
      </c>
      <c r="G871" s="83" t="s">
        <v>68</v>
      </c>
      <c r="H871" s="42">
        <v>6904.65</v>
      </c>
      <c r="I871" s="42">
        <v>6513.75</v>
      </c>
      <c r="J871" s="42">
        <v>390.89999999999964</v>
      </c>
      <c r="K871" s="86">
        <v>5.6614020985857307E-2</v>
      </c>
      <c r="L871" s="83" t="s">
        <v>6604</v>
      </c>
      <c r="M871" s="128" t="s">
        <v>5922</v>
      </c>
    </row>
    <row r="872" spans="1:13" s="128" customFormat="1" x14ac:dyDescent="0.2">
      <c r="A872" s="83" t="s">
        <v>3832</v>
      </c>
      <c r="B872" s="83" t="s">
        <v>4119</v>
      </c>
      <c r="C872" s="83" t="s">
        <v>4147</v>
      </c>
      <c r="D872" s="83" t="s">
        <v>3835</v>
      </c>
      <c r="E872" s="102">
        <v>8305708</v>
      </c>
      <c r="F872" s="83" t="s">
        <v>6903</v>
      </c>
      <c r="G872" s="83" t="s">
        <v>68</v>
      </c>
      <c r="H872" s="42">
        <v>115.41</v>
      </c>
      <c r="I872" s="42">
        <v>106.86</v>
      </c>
      <c r="J872" s="42">
        <v>8.5499999999999972</v>
      </c>
      <c r="K872" s="86">
        <v>7.408370158565114E-2</v>
      </c>
      <c r="L872" s="83" t="s">
        <v>7246</v>
      </c>
      <c r="M872" s="128" t="s">
        <v>5922</v>
      </c>
    </row>
    <row r="873" spans="1:13" s="128" customFormat="1" x14ac:dyDescent="0.2">
      <c r="A873" s="83" t="s">
        <v>3832</v>
      </c>
      <c r="B873" s="83" t="s">
        <v>4119</v>
      </c>
      <c r="C873" s="83" t="s">
        <v>4127</v>
      </c>
      <c r="D873" s="83" t="s">
        <v>3835</v>
      </c>
      <c r="E873" s="102">
        <v>8522609</v>
      </c>
      <c r="F873" s="83" t="s">
        <v>6904</v>
      </c>
      <c r="G873" s="83" t="s">
        <v>68</v>
      </c>
      <c r="H873" s="42">
        <v>89.25</v>
      </c>
      <c r="I873" s="42">
        <v>91.63</v>
      </c>
      <c r="J873" s="42">
        <v>-2.3799999999999955</v>
      </c>
      <c r="K873" s="86">
        <v>-2.6666666666666616E-2</v>
      </c>
      <c r="L873" s="83" t="s">
        <v>7247</v>
      </c>
      <c r="M873" s="128" t="s">
        <v>5922</v>
      </c>
    </row>
    <row r="874" spans="1:13" s="128" customFormat="1" x14ac:dyDescent="0.2">
      <c r="A874" s="83" t="s">
        <v>3832</v>
      </c>
      <c r="B874" s="83" t="s">
        <v>4119</v>
      </c>
      <c r="C874" s="83" t="s">
        <v>4127</v>
      </c>
      <c r="D874" s="83" t="s">
        <v>3835</v>
      </c>
      <c r="E874" s="102">
        <v>8522609</v>
      </c>
      <c r="F874" s="83" t="s">
        <v>6904</v>
      </c>
      <c r="G874" s="83" t="s">
        <v>68</v>
      </c>
      <c r="H874" s="42">
        <v>557.20000000000005</v>
      </c>
      <c r="I874" s="42">
        <v>577.1</v>
      </c>
      <c r="J874" s="42">
        <v>-19.899999999999977</v>
      </c>
      <c r="K874" s="86">
        <v>-3.5714285714285671E-2</v>
      </c>
      <c r="L874" s="83" t="s">
        <v>7247</v>
      </c>
      <c r="M874" s="128" t="s">
        <v>5922</v>
      </c>
    </row>
    <row r="875" spans="1:13" s="128" customFormat="1" x14ac:dyDescent="0.2">
      <c r="A875" s="83" t="s">
        <v>4171</v>
      </c>
      <c r="B875" s="83" t="s">
        <v>4172</v>
      </c>
      <c r="C875" s="83" t="s">
        <v>4173</v>
      </c>
      <c r="D875" s="83" t="s">
        <v>4174</v>
      </c>
      <c r="E875" s="102">
        <v>8515145</v>
      </c>
      <c r="F875" s="83" t="s">
        <v>6386</v>
      </c>
      <c r="G875" s="83" t="s">
        <v>68</v>
      </c>
      <c r="H875" s="42">
        <v>190.4</v>
      </c>
      <c r="I875" s="42">
        <v>183.26</v>
      </c>
      <c r="J875" s="42">
        <v>7.1400000000000148</v>
      </c>
      <c r="K875" s="86">
        <v>3.7500000000000075E-2</v>
      </c>
      <c r="L875" s="83" t="s">
        <v>7248</v>
      </c>
      <c r="M875" s="128" t="s">
        <v>5922</v>
      </c>
    </row>
    <row r="876" spans="1:13" s="128" customFormat="1" x14ac:dyDescent="0.2">
      <c r="A876" s="83" t="s">
        <v>4171</v>
      </c>
      <c r="B876" s="83" t="s">
        <v>4172</v>
      </c>
      <c r="C876" s="83" t="s">
        <v>5795</v>
      </c>
      <c r="D876" s="83" t="s">
        <v>4174</v>
      </c>
      <c r="E876" s="102">
        <v>8399328</v>
      </c>
      <c r="F876" s="83" t="s">
        <v>6387</v>
      </c>
      <c r="G876" s="83" t="s">
        <v>68</v>
      </c>
      <c r="H876" s="42">
        <v>35770.86</v>
      </c>
      <c r="I876" s="42">
        <v>33936.44</v>
      </c>
      <c r="J876" s="42">
        <v>1834.4199999999983</v>
      </c>
      <c r="K876" s="86">
        <v>5.1282524378782009E-2</v>
      </c>
      <c r="L876" s="83" t="s">
        <v>7249</v>
      </c>
      <c r="M876" s="128" t="s">
        <v>5922</v>
      </c>
    </row>
    <row r="877" spans="1:13" s="128" customFormat="1" x14ac:dyDescent="0.2">
      <c r="A877" s="83" t="s">
        <v>4171</v>
      </c>
      <c r="B877" s="83" t="s">
        <v>4172</v>
      </c>
      <c r="C877" s="83" t="s">
        <v>5798</v>
      </c>
      <c r="D877" s="83" t="s">
        <v>4174</v>
      </c>
      <c r="E877" s="102">
        <v>8520446</v>
      </c>
      <c r="F877" s="83" t="s">
        <v>6905</v>
      </c>
      <c r="G877" s="83" t="s">
        <v>68</v>
      </c>
      <c r="H877" s="42">
        <v>18257.3</v>
      </c>
      <c r="I877" s="42">
        <v>13255.3</v>
      </c>
      <c r="J877" s="42">
        <v>5002</v>
      </c>
      <c r="K877" s="86">
        <v>0.27397260273972601</v>
      </c>
      <c r="L877" s="83" t="s">
        <v>7250</v>
      </c>
      <c r="M877" s="128" t="s">
        <v>5922</v>
      </c>
    </row>
    <row r="878" spans="1:13" s="128" customFormat="1" x14ac:dyDescent="0.2">
      <c r="A878" s="83" t="s">
        <v>4171</v>
      </c>
      <c r="B878" s="83" t="s">
        <v>4172</v>
      </c>
      <c r="C878" s="83" t="s">
        <v>6660</v>
      </c>
      <c r="D878" s="83" t="s">
        <v>4174</v>
      </c>
      <c r="E878" s="102">
        <v>8446716</v>
      </c>
      <c r="F878" s="83" t="s">
        <v>6906</v>
      </c>
      <c r="G878" s="83" t="s">
        <v>68</v>
      </c>
      <c r="H878" s="42">
        <v>12264</v>
      </c>
      <c r="I878" s="42">
        <v>9660</v>
      </c>
      <c r="J878" s="42">
        <v>2604</v>
      </c>
      <c r="K878" s="86">
        <v>0.21232876712328766</v>
      </c>
      <c r="L878" s="83" t="s">
        <v>7251</v>
      </c>
      <c r="M878" s="128" t="s">
        <v>5922</v>
      </c>
    </row>
    <row r="879" spans="1:13" s="128" customFormat="1" x14ac:dyDescent="0.2">
      <c r="A879" s="83" t="s">
        <v>4171</v>
      </c>
      <c r="B879" s="83" t="s">
        <v>4172</v>
      </c>
      <c r="C879" s="83" t="s">
        <v>4906</v>
      </c>
      <c r="D879" s="83" t="s">
        <v>4174</v>
      </c>
      <c r="E879" s="102">
        <v>8510731</v>
      </c>
      <c r="F879" s="83" t="s">
        <v>6907</v>
      </c>
      <c r="G879" s="83" t="s">
        <v>68</v>
      </c>
      <c r="H879" s="42">
        <v>3696</v>
      </c>
      <c r="I879" s="42">
        <v>3465.55</v>
      </c>
      <c r="J879" s="42">
        <v>230.44999999999982</v>
      </c>
      <c r="K879" s="86">
        <v>6.2351190476190428E-2</v>
      </c>
      <c r="L879" s="83" t="s">
        <v>7252</v>
      </c>
      <c r="M879" s="128" t="s">
        <v>5922</v>
      </c>
    </row>
    <row r="880" spans="1:13" s="128" customFormat="1" x14ac:dyDescent="0.2">
      <c r="A880" s="83" t="s">
        <v>4171</v>
      </c>
      <c r="B880" s="83" t="s">
        <v>4172</v>
      </c>
      <c r="C880" s="83" t="s">
        <v>5795</v>
      </c>
      <c r="D880" s="83" t="s">
        <v>4174</v>
      </c>
      <c r="E880" s="102">
        <v>8440458</v>
      </c>
      <c r="F880" s="83" t="s">
        <v>6908</v>
      </c>
      <c r="G880" s="83" t="s">
        <v>68</v>
      </c>
      <c r="H880" s="42">
        <v>0</v>
      </c>
      <c r="I880" s="42">
        <v>11616.71</v>
      </c>
      <c r="J880" s="42">
        <v>-11616.71</v>
      </c>
      <c r="K880" s="86" t="e">
        <v>#DIV/0!</v>
      </c>
      <c r="L880" s="83" t="s">
        <v>7253</v>
      </c>
      <c r="M880" s="128" t="s">
        <v>5922</v>
      </c>
    </row>
    <row r="881" spans="1:13" s="128" customFormat="1" x14ac:dyDescent="0.2">
      <c r="A881" s="83" t="s">
        <v>4171</v>
      </c>
      <c r="B881" s="83" t="s">
        <v>4172</v>
      </c>
      <c r="C881" s="83" t="s">
        <v>5795</v>
      </c>
      <c r="D881" s="83" t="s">
        <v>4174</v>
      </c>
      <c r="E881" s="102">
        <v>8510748</v>
      </c>
      <c r="F881" s="83" t="s">
        <v>6908</v>
      </c>
      <c r="G881" s="83" t="s">
        <v>68</v>
      </c>
      <c r="H881" s="42">
        <v>8820.4599999999991</v>
      </c>
      <c r="I881" s="42">
        <v>6939.24</v>
      </c>
      <c r="J881" s="42">
        <v>1881.2199999999993</v>
      </c>
      <c r="K881" s="86">
        <v>0.2132791260319756</v>
      </c>
      <c r="L881" s="83" t="s">
        <v>7254</v>
      </c>
      <c r="M881" s="128" t="s">
        <v>5922</v>
      </c>
    </row>
    <row r="882" spans="1:13" s="128" customFormat="1" x14ac:dyDescent="0.2">
      <c r="A882" s="83" t="s">
        <v>4171</v>
      </c>
      <c r="B882" s="83" t="s">
        <v>4172</v>
      </c>
      <c r="C882" s="83" t="s">
        <v>5795</v>
      </c>
      <c r="D882" s="83" t="s">
        <v>4174</v>
      </c>
      <c r="E882" s="102">
        <v>8510748</v>
      </c>
      <c r="F882" s="83" t="s">
        <v>6908</v>
      </c>
      <c r="G882" s="83" t="s">
        <v>68</v>
      </c>
      <c r="H882" s="42">
        <v>9583.31</v>
      </c>
      <c r="I882" s="42">
        <v>9506.2000000000007</v>
      </c>
      <c r="J882" s="42">
        <v>77.109999999998763</v>
      </c>
      <c r="K882" s="86">
        <v>8.046280460508818E-3</v>
      </c>
      <c r="L882" s="83" t="s">
        <v>7255</v>
      </c>
      <c r="M882" s="128" t="s">
        <v>5922</v>
      </c>
    </row>
    <row r="883" spans="1:13" s="128" customFormat="1" x14ac:dyDescent="0.2">
      <c r="A883" s="83" t="s">
        <v>4171</v>
      </c>
      <c r="B883" s="83" t="s">
        <v>4172</v>
      </c>
      <c r="C883" s="83" t="s">
        <v>4906</v>
      </c>
      <c r="D883" s="83" t="s">
        <v>4174</v>
      </c>
      <c r="E883" s="102">
        <v>8505917</v>
      </c>
      <c r="F883" s="83" t="s">
        <v>6909</v>
      </c>
      <c r="G883" s="83" t="s">
        <v>59</v>
      </c>
      <c r="H883" s="42">
        <v>19778</v>
      </c>
      <c r="I883" s="42">
        <v>17260.8</v>
      </c>
      <c r="J883" s="42">
        <v>2517.2000000000007</v>
      </c>
      <c r="K883" s="86">
        <v>0.12727272727272732</v>
      </c>
      <c r="L883" s="83" t="s">
        <v>7256</v>
      </c>
      <c r="M883" s="128" t="s">
        <v>5922</v>
      </c>
    </row>
    <row r="884" spans="1:13" s="128" customFormat="1" x14ac:dyDescent="0.2">
      <c r="A884" s="83" t="s">
        <v>4171</v>
      </c>
      <c r="B884" s="83" t="s">
        <v>4172</v>
      </c>
      <c r="C884" s="83" t="s">
        <v>4906</v>
      </c>
      <c r="D884" s="83" t="s">
        <v>4174</v>
      </c>
      <c r="E884" s="102">
        <v>8505918</v>
      </c>
      <c r="F884" s="83" t="s">
        <v>6909</v>
      </c>
      <c r="G884" s="83" t="s">
        <v>59</v>
      </c>
      <c r="H884" s="42">
        <v>11856</v>
      </c>
      <c r="I884" s="42">
        <v>9984</v>
      </c>
      <c r="J884" s="42">
        <v>1872</v>
      </c>
      <c r="K884" s="86">
        <v>0.15789473684210525</v>
      </c>
      <c r="L884" s="83" t="s">
        <v>7257</v>
      </c>
      <c r="M884" s="128" t="s">
        <v>5922</v>
      </c>
    </row>
    <row r="885" spans="1:13" s="128" customFormat="1" x14ac:dyDescent="0.2">
      <c r="A885" s="83" t="s">
        <v>4171</v>
      </c>
      <c r="B885" s="83" t="s">
        <v>4909</v>
      </c>
      <c r="C885" s="83" t="s">
        <v>4912</v>
      </c>
      <c r="D885" s="83" t="s">
        <v>4910</v>
      </c>
      <c r="E885" s="102">
        <v>8486347</v>
      </c>
      <c r="F885" s="83" t="s">
        <v>6910</v>
      </c>
      <c r="G885" s="83" t="s">
        <v>68</v>
      </c>
      <c r="H885" s="42">
        <v>256</v>
      </c>
      <c r="I885" s="42">
        <v>246.4</v>
      </c>
      <c r="J885" s="42">
        <v>9.5999999999999943</v>
      </c>
      <c r="K885" s="86">
        <v>3.7499999999999978E-2</v>
      </c>
      <c r="L885" s="83" t="s">
        <v>7258</v>
      </c>
      <c r="M885" s="128" t="s">
        <v>5922</v>
      </c>
    </row>
    <row r="886" spans="1:13" s="128" customFormat="1" x14ac:dyDescent="0.2">
      <c r="A886" s="83" t="s">
        <v>4171</v>
      </c>
      <c r="B886" s="83" t="s">
        <v>4909</v>
      </c>
      <c r="C886" s="83" t="s">
        <v>4912</v>
      </c>
      <c r="D886" s="83" t="s">
        <v>4910</v>
      </c>
      <c r="E886" s="102">
        <v>8486347</v>
      </c>
      <c r="F886" s="83" t="s">
        <v>6910</v>
      </c>
      <c r="G886" s="83" t="s">
        <v>68</v>
      </c>
      <c r="H886" s="42">
        <v>2410.15</v>
      </c>
      <c r="I886" s="42">
        <v>2042.5</v>
      </c>
      <c r="J886" s="42">
        <v>367.65000000000009</v>
      </c>
      <c r="K886" s="86">
        <v>0.15254237288135597</v>
      </c>
      <c r="L886" s="83" t="s">
        <v>7258</v>
      </c>
      <c r="M886" s="128" t="s">
        <v>5922</v>
      </c>
    </row>
    <row r="887" spans="1:13" s="128" customFormat="1" x14ac:dyDescent="0.2">
      <c r="A887" s="83" t="s">
        <v>4171</v>
      </c>
      <c r="B887" s="83" t="s">
        <v>4916</v>
      </c>
      <c r="C887" s="83" t="s">
        <v>5970</v>
      </c>
      <c r="D887" s="83" t="s">
        <v>4910</v>
      </c>
      <c r="E887" s="102">
        <v>8501982</v>
      </c>
      <c r="F887" s="83" t="s">
        <v>6911</v>
      </c>
      <c r="G887" s="83" t="s">
        <v>68</v>
      </c>
      <c r="H887" s="42">
        <v>0</v>
      </c>
      <c r="I887" s="42">
        <v>0</v>
      </c>
      <c r="J887" s="42">
        <v>0</v>
      </c>
      <c r="K887" s="86" t="e">
        <v>#DIV/0!</v>
      </c>
      <c r="L887" s="83" t="s">
        <v>55</v>
      </c>
      <c r="M887" s="128" t="s">
        <v>5922</v>
      </c>
    </row>
    <row r="888" spans="1:13" s="128" customFormat="1" x14ac:dyDescent="0.2">
      <c r="A888" s="83" t="s">
        <v>4171</v>
      </c>
      <c r="B888" s="83" t="s">
        <v>4916</v>
      </c>
      <c r="C888" s="83" t="s">
        <v>5970</v>
      </c>
      <c r="D888" s="83" t="s">
        <v>4910</v>
      </c>
      <c r="E888" s="102">
        <v>8501982</v>
      </c>
      <c r="F888" s="83" t="s">
        <v>6911</v>
      </c>
      <c r="G888" s="83" t="s">
        <v>68</v>
      </c>
      <c r="H888" s="42">
        <v>0</v>
      </c>
      <c r="I888" s="42">
        <v>0</v>
      </c>
      <c r="J888" s="42">
        <v>0</v>
      </c>
      <c r="K888" s="86" t="e">
        <v>#DIV/0!</v>
      </c>
      <c r="L888" s="83" t="s">
        <v>7259</v>
      </c>
      <c r="M888" s="128" t="s">
        <v>5922</v>
      </c>
    </row>
    <row r="889" spans="1:13" s="128" customFormat="1" x14ac:dyDescent="0.2">
      <c r="A889" s="83" t="s">
        <v>4171</v>
      </c>
      <c r="B889" s="83" t="s">
        <v>4916</v>
      </c>
      <c r="C889" s="83" t="s">
        <v>5970</v>
      </c>
      <c r="D889" s="83" t="s">
        <v>4910</v>
      </c>
      <c r="E889" s="102">
        <v>8501982</v>
      </c>
      <c r="F889" s="83" t="s">
        <v>6911</v>
      </c>
      <c r="G889" s="83" t="s">
        <v>68</v>
      </c>
      <c r="H889" s="42">
        <v>0</v>
      </c>
      <c r="I889" s="42">
        <v>0</v>
      </c>
      <c r="J889" s="42">
        <v>0</v>
      </c>
      <c r="K889" s="86" t="e">
        <v>#DIV/0!</v>
      </c>
      <c r="L889" s="83" t="s">
        <v>7260</v>
      </c>
      <c r="M889" s="128" t="s">
        <v>5922</v>
      </c>
    </row>
    <row r="890" spans="1:13" s="128" customFormat="1" x14ac:dyDescent="0.2">
      <c r="A890" s="83" t="s">
        <v>4171</v>
      </c>
      <c r="B890" s="83" t="s">
        <v>4916</v>
      </c>
      <c r="C890" s="83" t="s">
        <v>5970</v>
      </c>
      <c r="D890" s="83" t="s">
        <v>4910</v>
      </c>
      <c r="E890" s="102">
        <v>8501979</v>
      </c>
      <c r="F890" s="83" t="s">
        <v>6912</v>
      </c>
      <c r="G890" s="83" t="s">
        <v>68</v>
      </c>
      <c r="H890" s="42">
        <v>997.04</v>
      </c>
      <c r="I890" s="42">
        <v>906.4</v>
      </c>
      <c r="J890" s="42">
        <v>90.639999999999986</v>
      </c>
      <c r="K890" s="86">
        <v>9.0909090909090898E-2</v>
      </c>
      <c r="L890" s="83" t="s">
        <v>7261</v>
      </c>
      <c r="M890" s="128" t="s">
        <v>5922</v>
      </c>
    </row>
    <row r="891" spans="1:13" s="128" customFormat="1" x14ac:dyDescent="0.2">
      <c r="A891" s="83" t="s">
        <v>4171</v>
      </c>
      <c r="B891" s="83" t="s">
        <v>4916</v>
      </c>
      <c r="C891" s="83" t="s">
        <v>5970</v>
      </c>
      <c r="D891" s="83" t="s">
        <v>4910</v>
      </c>
      <c r="E891" s="102">
        <v>8501979</v>
      </c>
      <c r="F891" s="83" t="s">
        <v>6912</v>
      </c>
      <c r="G891" s="83" t="s">
        <v>68</v>
      </c>
      <c r="H891" s="42">
        <v>5579.32</v>
      </c>
      <c r="I891" s="42">
        <v>5364.74</v>
      </c>
      <c r="J891" s="42">
        <v>214.57999999999993</v>
      </c>
      <c r="K891" s="86">
        <v>3.8459884000200728E-2</v>
      </c>
      <c r="L891" s="83" t="s">
        <v>7261</v>
      </c>
      <c r="M891" s="128" t="s">
        <v>5922</v>
      </c>
    </row>
    <row r="892" spans="1:13" s="128" customFormat="1" x14ac:dyDescent="0.2">
      <c r="A892" s="83" t="s">
        <v>4171</v>
      </c>
      <c r="B892" s="83" t="s">
        <v>4916</v>
      </c>
      <c r="C892" s="83" t="s">
        <v>5970</v>
      </c>
      <c r="D892" s="83" t="s">
        <v>4910</v>
      </c>
      <c r="E892" s="102">
        <v>8501979</v>
      </c>
      <c r="F892" s="83" t="s">
        <v>6912</v>
      </c>
      <c r="G892" s="83" t="s">
        <v>68</v>
      </c>
      <c r="H892" s="42">
        <v>893.26</v>
      </c>
      <c r="I892" s="42">
        <v>858.9</v>
      </c>
      <c r="J892" s="42">
        <v>34.360000000000014</v>
      </c>
      <c r="K892" s="86">
        <v>3.8465844211091969E-2</v>
      </c>
      <c r="L892" s="83" t="s">
        <v>7261</v>
      </c>
      <c r="M892" s="128" t="s">
        <v>5922</v>
      </c>
    </row>
    <row r="893" spans="1:13" s="128" customFormat="1" x14ac:dyDescent="0.2">
      <c r="A893" s="83" t="s">
        <v>4171</v>
      </c>
      <c r="B893" s="83" t="s">
        <v>4916</v>
      </c>
      <c r="C893" s="83" t="s">
        <v>5970</v>
      </c>
      <c r="D893" s="83" t="s">
        <v>4910</v>
      </c>
      <c r="E893" s="102">
        <v>8501979</v>
      </c>
      <c r="F893" s="83" t="s">
        <v>6912</v>
      </c>
      <c r="G893" s="83" t="s">
        <v>68</v>
      </c>
      <c r="H893" s="42">
        <v>24843.279999999999</v>
      </c>
      <c r="I893" s="42">
        <v>22584.799999999999</v>
      </c>
      <c r="J893" s="42">
        <v>2258.4799999999996</v>
      </c>
      <c r="K893" s="86">
        <v>9.0909090909090898E-2</v>
      </c>
      <c r="L893" s="83" t="s">
        <v>7261</v>
      </c>
      <c r="M893" s="128" t="s">
        <v>5922</v>
      </c>
    </row>
    <row r="894" spans="1:13" s="128" customFormat="1" x14ac:dyDescent="0.2">
      <c r="A894" s="83" t="s">
        <v>4171</v>
      </c>
      <c r="B894" s="83" t="s">
        <v>4916</v>
      </c>
      <c r="C894" s="83" t="s">
        <v>5970</v>
      </c>
      <c r="D894" s="83" t="s">
        <v>4910</v>
      </c>
      <c r="E894" s="102">
        <v>8503954</v>
      </c>
      <c r="F894" s="83" t="s">
        <v>6393</v>
      </c>
      <c r="G894" s="83" t="s">
        <v>68</v>
      </c>
      <c r="H894" s="42">
        <v>0</v>
      </c>
      <c r="I894" s="42">
        <v>0</v>
      </c>
      <c r="J894" s="42">
        <v>0</v>
      </c>
      <c r="K894" s="86" t="e">
        <v>#DIV/0!</v>
      </c>
      <c r="L894" s="83" t="s">
        <v>6621</v>
      </c>
      <c r="M894" s="128" t="s">
        <v>5922</v>
      </c>
    </row>
    <row r="895" spans="1:13" s="128" customFormat="1" x14ac:dyDescent="0.2">
      <c r="A895" s="83" t="s">
        <v>4171</v>
      </c>
      <c r="B895" s="83" t="s">
        <v>4916</v>
      </c>
      <c r="C895" s="83" t="s">
        <v>5970</v>
      </c>
      <c r="D895" s="83" t="s">
        <v>4910</v>
      </c>
      <c r="E895" s="102">
        <v>8503954</v>
      </c>
      <c r="F895" s="83" t="s">
        <v>6393</v>
      </c>
      <c r="G895" s="83" t="s">
        <v>68</v>
      </c>
      <c r="H895" s="42">
        <v>11836.96</v>
      </c>
      <c r="I895" s="42">
        <v>11381.68</v>
      </c>
      <c r="J895" s="42">
        <v>455.27999999999884</v>
      </c>
      <c r="K895" s="86">
        <v>3.8462578229545331E-2</v>
      </c>
      <c r="L895" s="83" t="s">
        <v>6621</v>
      </c>
      <c r="M895" s="128" t="s">
        <v>5922</v>
      </c>
    </row>
    <row r="896" spans="1:13" s="128" customFormat="1" x14ac:dyDescent="0.2">
      <c r="A896" s="83" t="s">
        <v>4171</v>
      </c>
      <c r="B896" s="83" t="s">
        <v>4916</v>
      </c>
      <c r="C896" s="83" t="s">
        <v>5970</v>
      </c>
      <c r="D896" s="83" t="s">
        <v>4910</v>
      </c>
      <c r="E896" s="102">
        <v>8503954</v>
      </c>
      <c r="F896" s="83" t="s">
        <v>6393</v>
      </c>
      <c r="G896" s="83" t="s">
        <v>68</v>
      </c>
      <c r="H896" s="42">
        <v>28971.78</v>
      </c>
      <c r="I896" s="42">
        <v>26337.98</v>
      </c>
      <c r="J896" s="42">
        <v>2633.7999999999993</v>
      </c>
      <c r="K896" s="86">
        <v>9.0909153666084694E-2</v>
      </c>
      <c r="L896" s="83" t="s">
        <v>6621</v>
      </c>
      <c r="M896" s="128" t="s">
        <v>5922</v>
      </c>
    </row>
    <row r="897" spans="1:13" s="128" customFormat="1" x14ac:dyDescent="0.2">
      <c r="A897" s="83" t="s">
        <v>4171</v>
      </c>
      <c r="B897" s="83" t="s">
        <v>4916</v>
      </c>
      <c r="C897" s="83" t="s">
        <v>5970</v>
      </c>
      <c r="D897" s="83" t="s">
        <v>4910</v>
      </c>
      <c r="E897" s="102">
        <v>8523214</v>
      </c>
      <c r="F897" s="83" t="s">
        <v>6913</v>
      </c>
      <c r="G897" s="83" t="s">
        <v>68</v>
      </c>
      <c r="H897" s="42">
        <v>778604.72</v>
      </c>
      <c r="I897" s="42">
        <v>716344.05</v>
      </c>
      <c r="J897" s="42">
        <v>62260.669999999925</v>
      </c>
      <c r="K897" s="86">
        <v>7.9964413778534416E-2</v>
      </c>
      <c r="L897" s="83" t="s">
        <v>7262</v>
      </c>
      <c r="M897" s="128" t="s">
        <v>5922</v>
      </c>
    </row>
    <row r="898" spans="1:13" s="128" customFormat="1" x14ac:dyDescent="0.2">
      <c r="A898" s="83" t="s">
        <v>4171</v>
      </c>
      <c r="B898" s="83" t="s">
        <v>4192</v>
      </c>
      <c r="C898" s="83" t="s">
        <v>5971</v>
      </c>
      <c r="D898" s="83" t="s">
        <v>4194</v>
      </c>
      <c r="E898" s="102">
        <v>8519364</v>
      </c>
      <c r="F898" s="83" t="s">
        <v>6914</v>
      </c>
      <c r="G898" s="83" t="s">
        <v>68</v>
      </c>
      <c r="H898" s="42">
        <v>11127.3</v>
      </c>
      <c r="I898" s="42">
        <v>9742</v>
      </c>
      <c r="J898" s="42">
        <v>1385.2999999999993</v>
      </c>
      <c r="K898" s="86">
        <v>0.12449560989638092</v>
      </c>
      <c r="L898" s="83" t="s">
        <v>7263</v>
      </c>
      <c r="M898" s="128" t="s">
        <v>5922</v>
      </c>
    </row>
    <row r="899" spans="1:13" s="128" customFormat="1" x14ac:dyDescent="0.2">
      <c r="A899" s="83" t="s">
        <v>4171</v>
      </c>
      <c r="B899" s="83" t="s">
        <v>4192</v>
      </c>
      <c r="C899" s="83" t="s">
        <v>4193</v>
      </c>
      <c r="D899" s="83" t="s">
        <v>4194</v>
      </c>
      <c r="E899" s="102">
        <v>8509524</v>
      </c>
      <c r="F899" s="83" t="s">
        <v>6915</v>
      </c>
      <c r="G899" s="83" t="s">
        <v>68</v>
      </c>
      <c r="H899" s="42">
        <v>4571.84</v>
      </c>
      <c r="I899" s="42">
        <v>4132.24</v>
      </c>
      <c r="J899" s="42">
        <v>439.60000000000036</v>
      </c>
      <c r="K899" s="86">
        <v>9.6153846153846229E-2</v>
      </c>
      <c r="L899" s="83" t="s">
        <v>7264</v>
      </c>
      <c r="M899" s="128" t="s">
        <v>5922</v>
      </c>
    </row>
    <row r="900" spans="1:13" s="128" customFormat="1" x14ac:dyDescent="0.2">
      <c r="A900" s="83" t="s">
        <v>4171</v>
      </c>
      <c r="B900" s="83" t="s">
        <v>4192</v>
      </c>
      <c r="C900" s="83" t="s">
        <v>6661</v>
      </c>
      <c r="D900" s="83" t="s">
        <v>4194</v>
      </c>
      <c r="E900" s="102">
        <v>8523212</v>
      </c>
      <c r="F900" s="83" t="s">
        <v>6916</v>
      </c>
      <c r="G900" s="83" t="s">
        <v>68</v>
      </c>
      <c r="H900" s="42">
        <v>1534.25</v>
      </c>
      <c r="I900" s="42">
        <v>1459.53</v>
      </c>
      <c r="J900" s="42">
        <v>74.720000000000027</v>
      </c>
      <c r="K900" s="86">
        <v>4.8701319863125321E-2</v>
      </c>
      <c r="L900" s="83" t="s">
        <v>7265</v>
      </c>
      <c r="M900" s="128" t="s">
        <v>5922</v>
      </c>
    </row>
    <row r="901" spans="1:13" s="128" customFormat="1" x14ac:dyDescent="0.2">
      <c r="A901" s="83" t="s">
        <v>4171</v>
      </c>
      <c r="B901" s="83" t="s">
        <v>4192</v>
      </c>
      <c r="C901" s="83" t="s">
        <v>6662</v>
      </c>
      <c r="D901" s="83" t="s">
        <v>4194</v>
      </c>
      <c r="E901" s="102">
        <v>8508340</v>
      </c>
      <c r="F901" s="83" t="s">
        <v>6917</v>
      </c>
      <c r="G901" s="83" t="s">
        <v>68</v>
      </c>
      <c r="H901" s="42">
        <v>22704</v>
      </c>
      <c r="I901" s="42">
        <v>20640</v>
      </c>
      <c r="J901" s="42">
        <v>2064</v>
      </c>
      <c r="K901" s="86">
        <v>9.0909090909090912E-2</v>
      </c>
      <c r="L901" s="83" t="s">
        <v>7266</v>
      </c>
      <c r="M901" s="128" t="s">
        <v>5922</v>
      </c>
    </row>
    <row r="902" spans="1:13" s="128" customFormat="1" x14ac:dyDescent="0.2">
      <c r="A902" s="83" t="s">
        <v>4171</v>
      </c>
      <c r="B902" s="83" t="s">
        <v>4192</v>
      </c>
      <c r="C902" s="83" t="s">
        <v>6663</v>
      </c>
      <c r="D902" s="83" t="s">
        <v>4194</v>
      </c>
      <c r="E902" s="102">
        <v>8519395</v>
      </c>
      <c r="F902" s="83" t="s">
        <v>6918</v>
      </c>
      <c r="G902" s="83" t="s">
        <v>68</v>
      </c>
      <c r="H902" s="42">
        <v>6144.5</v>
      </c>
      <c r="I902" s="42">
        <v>5837.28</v>
      </c>
      <c r="J902" s="42">
        <v>307.22000000000025</v>
      </c>
      <c r="K902" s="86">
        <v>4.9999186264138705E-2</v>
      </c>
      <c r="L902" s="83" t="s">
        <v>7267</v>
      </c>
      <c r="M902" s="128" t="s">
        <v>5922</v>
      </c>
    </row>
    <row r="903" spans="1:13" s="128" customFormat="1" x14ac:dyDescent="0.2">
      <c r="A903" s="83" t="s">
        <v>4171</v>
      </c>
      <c r="B903" s="83" t="s">
        <v>4192</v>
      </c>
      <c r="C903" s="83" t="s">
        <v>6663</v>
      </c>
      <c r="D903" s="83" t="s">
        <v>4194</v>
      </c>
      <c r="E903" s="102">
        <v>8523211</v>
      </c>
      <c r="F903" s="83" t="s">
        <v>6919</v>
      </c>
      <c r="G903" s="83" t="s">
        <v>68</v>
      </c>
      <c r="H903" s="42">
        <v>27612</v>
      </c>
      <c r="I903" s="42">
        <v>26231.4</v>
      </c>
      <c r="J903" s="42">
        <v>1380.5999999999985</v>
      </c>
      <c r="K903" s="86">
        <v>4.9999999999999947E-2</v>
      </c>
      <c r="L903" s="83" t="s">
        <v>7268</v>
      </c>
      <c r="M903" s="128" t="s">
        <v>5922</v>
      </c>
    </row>
    <row r="904" spans="1:13" s="128" customFormat="1" x14ac:dyDescent="0.2">
      <c r="A904" s="83" t="s">
        <v>4171</v>
      </c>
      <c r="B904" s="83" t="s">
        <v>4192</v>
      </c>
      <c r="C904" s="83" t="s">
        <v>4224</v>
      </c>
      <c r="D904" s="83" t="s">
        <v>4194</v>
      </c>
      <c r="E904" s="102">
        <v>8519222</v>
      </c>
      <c r="F904" s="83" t="s">
        <v>6920</v>
      </c>
      <c r="G904" s="83" t="s">
        <v>68</v>
      </c>
      <c r="H904" s="42">
        <v>0</v>
      </c>
      <c r="I904" s="42">
        <v>5449.2</v>
      </c>
      <c r="J904" s="42">
        <v>-5449.2</v>
      </c>
      <c r="K904" s="86" t="e">
        <v>#DIV/0!</v>
      </c>
      <c r="L904" s="83" t="s">
        <v>7269</v>
      </c>
      <c r="M904" s="128" t="s">
        <v>5922</v>
      </c>
    </row>
    <row r="905" spans="1:13" s="128" customFormat="1" x14ac:dyDescent="0.2">
      <c r="A905" s="83" t="s">
        <v>4171</v>
      </c>
      <c r="B905" s="83" t="s">
        <v>4192</v>
      </c>
      <c r="C905" s="83" t="s">
        <v>4224</v>
      </c>
      <c r="D905" s="83" t="s">
        <v>4194</v>
      </c>
      <c r="E905" s="102">
        <v>8519222</v>
      </c>
      <c r="F905" s="83" t="s">
        <v>6920</v>
      </c>
      <c r="G905" s="83" t="s">
        <v>68</v>
      </c>
      <c r="H905" s="42">
        <v>0</v>
      </c>
      <c r="I905" s="42">
        <v>1612.98</v>
      </c>
      <c r="J905" s="42">
        <v>-1612.98</v>
      </c>
      <c r="K905" s="86" t="e">
        <v>#DIV/0!</v>
      </c>
      <c r="L905" s="83" t="s">
        <v>7269</v>
      </c>
      <c r="M905" s="128" t="s">
        <v>5922</v>
      </c>
    </row>
    <row r="906" spans="1:13" s="128" customFormat="1" x14ac:dyDescent="0.2">
      <c r="A906" s="83" t="s">
        <v>4171</v>
      </c>
      <c r="B906" s="83" t="s">
        <v>4192</v>
      </c>
      <c r="C906" s="83" t="s">
        <v>4254</v>
      </c>
      <c r="D906" s="83" t="s">
        <v>4194</v>
      </c>
      <c r="E906" s="102">
        <v>8506264</v>
      </c>
      <c r="F906" s="83" t="s">
        <v>6921</v>
      </c>
      <c r="G906" s="83" t="s">
        <v>68</v>
      </c>
      <c r="H906" s="42">
        <v>55000</v>
      </c>
      <c r="I906" s="42">
        <v>51849.82</v>
      </c>
      <c r="J906" s="42">
        <v>3150.1800000000003</v>
      </c>
      <c r="K906" s="86">
        <v>5.7276000000000007E-2</v>
      </c>
      <c r="L906" s="83" t="s">
        <v>7270</v>
      </c>
      <c r="M906" s="128" t="s">
        <v>5922</v>
      </c>
    </row>
    <row r="907" spans="1:13" s="128" customFormat="1" x14ac:dyDescent="0.2">
      <c r="A907" s="83" t="s">
        <v>4171</v>
      </c>
      <c r="B907" s="83" t="s">
        <v>4192</v>
      </c>
      <c r="C907" s="83" t="s">
        <v>4224</v>
      </c>
      <c r="D907" s="83" t="s">
        <v>4194</v>
      </c>
      <c r="E907" s="102">
        <v>8522390</v>
      </c>
      <c r="F907" s="83" t="s">
        <v>6922</v>
      </c>
      <c r="G907" s="83" t="s">
        <v>68</v>
      </c>
      <c r="H907" s="42">
        <v>2580.6</v>
      </c>
      <c r="I907" s="42">
        <v>2684.4</v>
      </c>
      <c r="J907" s="42">
        <v>-103.80000000000018</v>
      </c>
      <c r="K907" s="86">
        <v>-4.0223203906068428E-2</v>
      </c>
      <c r="L907" s="83" t="s">
        <v>7271</v>
      </c>
      <c r="M907" s="128" t="s">
        <v>5922</v>
      </c>
    </row>
    <row r="908" spans="1:13" s="128" customFormat="1" x14ac:dyDescent="0.2">
      <c r="A908" s="83" t="s">
        <v>4171</v>
      </c>
      <c r="B908" s="83" t="s">
        <v>4192</v>
      </c>
      <c r="C908" s="83" t="s">
        <v>6664</v>
      </c>
      <c r="D908" s="83" t="s">
        <v>4194</v>
      </c>
      <c r="E908" s="102">
        <v>8508333</v>
      </c>
      <c r="F908" s="83" t="s">
        <v>6923</v>
      </c>
      <c r="G908" s="83" t="s">
        <v>68</v>
      </c>
      <c r="H908" s="42">
        <v>3778.5</v>
      </c>
      <c r="I908" s="42">
        <v>3435</v>
      </c>
      <c r="J908" s="42">
        <v>343.5</v>
      </c>
      <c r="K908" s="86">
        <v>9.0909090909090912E-2</v>
      </c>
      <c r="L908" s="83" t="s">
        <v>7272</v>
      </c>
      <c r="M908" s="128" t="s">
        <v>5922</v>
      </c>
    </row>
    <row r="909" spans="1:13" s="128" customFormat="1" x14ac:dyDescent="0.2">
      <c r="A909" s="83" t="s">
        <v>4171</v>
      </c>
      <c r="B909" s="83" t="s">
        <v>4192</v>
      </c>
      <c r="C909" s="83" t="s">
        <v>4248</v>
      </c>
      <c r="D909" s="83" t="s">
        <v>4194</v>
      </c>
      <c r="E909" s="102">
        <v>8497684</v>
      </c>
      <c r="F909" s="83" t="s">
        <v>6924</v>
      </c>
      <c r="G909" s="83" t="s">
        <v>68</v>
      </c>
      <c r="H909" s="42">
        <v>774</v>
      </c>
      <c r="I909" s="42">
        <v>670.8</v>
      </c>
      <c r="J909" s="42">
        <v>103.20000000000005</v>
      </c>
      <c r="K909" s="86">
        <v>0.13333333333333339</v>
      </c>
      <c r="L909" s="83" t="s">
        <v>7273</v>
      </c>
      <c r="M909" s="128" t="s">
        <v>5922</v>
      </c>
    </row>
    <row r="910" spans="1:13" s="128" customFormat="1" x14ac:dyDescent="0.2">
      <c r="A910" s="83" t="s">
        <v>4171</v>
      </c>
      <c r="B910" s="83" t="s">
        <v>4192</v>
      </c>
      <c r="C910" s="83" t="s">
        <v>6665</v>
      </c>
      <c r="D910" s="83" t="s">
        <v>4194</v>
      </c>
      <c r="E910" s="102">
        <v>8508399</v>
      </c>
      <c r="F910" s="83" t="s">
        <v>6925</v>
      </c>
      <c r="G910" s="83" t="s">
        <v>68</v>
      </c>
      <c r="H910" s="42">
        <v>173600</v>
      </c>
      <c r="I910" s="42">
        <v>156240</v>
      </c>
      <c r="J910" s="42">
        <v>17360</v>
      </c>
      <c r="K910" s="86">
        <v>0.1</v>
      </c>
      <c r="L910" s="83" t="s">
        <v>7274</v>
      </c>
      <c r="M910" s="128" t="s">
        <v>5922</v>
      </c>
    </row>
    <row r="911" spans="1:13" s="128" customFormat="1" x14ac:dyDescent="0.2">
      <c r="A911" s="83" t="s">
        <v>4171</v>
      </c>
      <c r="B911" s="83" t="s">
        <v>4192</v>
      </c>
      <c r="C911" s="83" t="s">
        <v>6666</v>
      </c>
      <c r="D911" s="83" t="s">
        <v>4194</v>
      </c>
      <c r="E911" s="102">
        <v>8433337</v>
      </c>
      <c r="F911" s="83" t="s">
        <v>6926</v>
      </c>
      <c r="G911" s="83" t="s">
        <v>68</v>
      </c>
      <c r="H911" s="42">
        <v>130167.21</v>
      </c>
      <c r="I911" s="42">
        <v>111118.44</v>
      </c>
      <c r="J911" s="42">
        <v>19048.770000000004</v>
      </c>
      <c r="K911" s="86">
        <v>0.14634077199626544</v>
      </c>
      <c r="L911" s="83" t="s">
        <v>7275</v>
      </c>
      <c r="M911" s="128" t="s">
        <v>5922</v>
      </c>
    </row>
    <row r="912" spans="1:13" s="128" customFormat="1" x14ac:dyDescent="0.2">
      <c r="A912" s="83" t="s">
        <v>4171</v>
      </c>
      <c r="B912" s="83" t="s">
        <v>4192</v>
      </c>
      <c r="C912" s="83" t="s">
        <v>6666</v>
      </c>
      <c r="D912" s="83" t="s">
        <v>4194</v>
      </c>
      <c r="E912" s="102">
        <v>8520274</v>
      </c>
      <c r="F912" s="83" t="s">
        <v>6927</v>
      </c>
      <c r="G912" s="83" t="s">
        <v>68</v>
      </c>
      <c r="H912" s="42">
        <v>10014.9</v>
      </c>
      <c r="I912" s="42">
        <v>7409.52</v>
      </c>
      <c r="J912" s="42">
        <v>2605.3799999999992</v>
      </c>
      <c r="K912" s="86">
        <v>0.26015037593984958</v>
      </c>
      <c r="L912" s="83" t="s">
        <v>7276</v>
      </c>
      <c r="M912" s="128" t="s">
        <v>5922</v>
      </c>
    </row>
    <row r="913" spans="1:13" s="128" customFormat="1" x14ac:dyDescent="0.2">
      <c r="A913" s="83" t="s">
        <v>2901</v>
      </c>
      <c r="B913" s="83" t="s">
        <v>2902</v>
      </c>
      <c r="C913" s="83" t="s">
        <v>4276</v>
      </c>
      <c r="D913" s="83" t="s">
        <v>2905</v>
      </c>
      <c r="E913" s="102">
        <v>8138182</v>
      </c>
      <c r="F913" s="83" t="s">
        <v>5219</v>
      </c>
      <c r="G913" s="83" t="s">
        <v>68</v>
      </c>
      <c r="H913" s="42">
        <v>15600</v>
      </c>
      <c r="I913" s="42">
        <v>15210</v>
      </c>
      <c r="J913" s="42">
        <v>390</v>
      </c>
      <c r="K913" s="86">
        <v>2.5000000000000001E-2</v>
      </c>
      <c r="L913" s="83" t="s">
        <v>5220</v>
      </c>
      <c r="M913" s="128" t="s">
        <v>7359</v>
      </c>
    </row>
    <row r="914" spans="1:13" s="128" customFormat="1" x14ac:dyDescent="0.2">
      <c r="A914" s="83" t="s">
        <v>2901</v>
      </c>
      <c r="B914" s="83" t="s">
        <v>2902</v>
      </c>
      <c r="C914" s="83" t="s">
        <v>4286</v>
      </c>
      <c r="D914" s="83" t="s">
        <v>2905</v>
      </c>
      <c r="E914" s="102">
        <v>8510814</v>
      </c>
      <c r="F914" s="83" t="s">
        <v>7278</v>
      </c>
      <c r="G914" s="83" t="s">
        <v>68</v>
      </c>
      <c r="H914" s="42">
        <v>14522</v>
      </c>
      <c r="I914" s="42">
        <v>12688.8</v>
      </c>
      <c r="J914" s="42">
        <v>1833.2000000000007</v>
      </c>
      <c r="K914" s="86">
        <v>0.1262360556397191</v>
      </c>
      <c r="L914" s="83" t="s">
        <v>7306</v>
      </c>
      <c r="M914" s="128" t="s">
        <v>7359</v>
      </c>
    </row>
    <row r="915" spans="1:13" s="128" customFormat="1" x14ac:dyDescent="0.2">
      <c r="A915" s="83" t="s">
        <v>2901</v>
      </c>
      <c r="B915" s="83" t="s">
        <v>2902</v>
      </c>
      <c r="C915" s="83" t="s">
        <v>2912</v>
      </c>
      <c r="D915" s="83" t="s">
        <v>2905</v>
      </c>
      <c r="E915" s="102">
        <v>8505506</v>
      </c>
      <c r="F915" s="83" t="s">
        <v>6197</v>
      </c>
      <c r="G915" s="83" t="s">
        <v>68</v>
      </c>
      <c r="H915" s="42">
        <v>49316</v>
      </c>
      <c r="I915" s="42">
        <v>46158.75</v>
      </c>
      <c r="J915" s="42">
        <v>3157.25</v>
      </c>
      <c r="K915" s="86">
        <v>6.4020804607024084E-2</v>
      </c>
      <c r="L915" s="83" t="s">
        <v>6405</v>
      </c>
      <c r="M915" s="128" t="s">
        <v>7359</v>
      </c>
    </row>
    <row r="916" spans="1:13" s="128" customFormat="1" x14ac:dyDescent="0.2">
      <c r="A916" s="83" t="s">
        <v>2901</v>
      </c>
      <c r="B916" s="83" t="s">
        <v>2902</v>
      </c>
      <c r="C916" s="83" t="s">
        <v>4286</v>
      </c>
      <c r="D916" s="83" t="s">
        <v>2905</v>
      </c>
      <c r="E916" s="102">
        <v>8217944</v>
      </c>
      <c r="F916" s="83" t="s">
        <v>4289</v>
      </c>
      <c r="G916" s="83" t="s">
        <v>68</v>
      </c>
      <c r="H916" s="42">
        <v>6309369.6299999999</v>
      </c>
      <c r="I916" s="42">
        <v>5991803.8499999996</v>
      </c>
      <c r="J916" s="42">
        <v>317565.78000000026</v>
      </c>
      <c r="K916" s="86">
        <v>5.0332410149189544E-2</v>
      </c>
      <c r="L916" s="83" t="s">
        <v>6938</v>
      </c>
      <c r="M916" s="128" t="s">
        <v>7359</v>
      </c>
    </row>
    <row r="917" spans="1:13" s="128" customFormat="1" x14ac:dyDescent="0.2">
      <c r="A917" s="83" t="s">
        <v>2901</v>
      </c>
      <c r="B917" s="83" t="s">
        <v>2902</v>
      </c>
      <c r="C917" s="83" t="s">
        <v>4286</v>
      </c>
      <c r="D917" s="83" t="s">
        <v>2905</v>
      </c>
      <c r="E917" s="102">
        <v>8217944</v>
      </c>
      <c r="F917" s="83" t="s">
        <v>4289</v>
      </c>
      <c r="G917" s="83" t="s">
        <v>68</v>
      </c>
      <c r="H917" s="42">
        <v>2474262.6</v>
      </c>
      <c r="I917" s="42">
        <v>2349727</v>
      </c>
      <c r="J917" s="42">
        <v>124535.60000000009</v>
      </c>
      <c r="K917" s="86">
        <v>5.0332410149189537E-2</v>
      </c>
      <c r="L917" s="83" t="s">
        <v>6938</v>
      </c>
      <c r="M917" s="128" t="s">
        <v>7359</v>
      </c>
    </row>
    <row r="918" spans="1:13" s="128" customFormat="1" x14ac:dyDescent="0.2">
      <c r="A918" s="83" t="s">
        <v>2901</v>
      </c>
      <c r="B918" s="83" t="s">
        <v>2902</v>
      </c>
      <c r="C918" s="83" t="s">
        <v>4286</v>
      </c>
      <c r="D918" s="83" t="s">
        <v>2905</v>
      </c>
      <c r="E918" s="102">
        <v>8096998</v>
      </c>
      <c r="F918" s="83" t="s">
        <v>4287</v>
      </c>
      <c r="G918" s="83" t="s">
        <v>68</v>
      </c>
      <c r="H918" s="42">
        <v>14666.95</v>
      </c>
      <c r="I918" s="42">
        <v>13580.56</v>
      </c>
      <c r="J918" s="42">
        <v>1086.3900000000012</v>
      </c>
      <c r="K918" s="86">
        <v>7.4070614544946373E-2</v>
      </c>
      <c r="L918" s="83" t="s">
        <v>4288</v>
      </c>
      <c r="M918" s="128" t="s">
        <v>7359</v>
      </c>
    </row>
    <row r="919" spans="1:13" s="128" customFormat="1" x14ac:dyDescent="0.2">
      <c r="A919" s="83" t="s">
        <v>2901</v>
      </c>
      <c r="B919" s="83" t="s">
        <v>2902</v>
      </c>
      <c r="C919" s="83" t="s">
        <v>4286</v>
      </c>
      <c r="D919" s="83" t="s">
        <v>2905</v>
      </c>
      <c r="E919" s="102">
        <v>8217944</v>
      </c>
      <c r="F919" s="83" t="s">
        <v>4289</v>
      </c>
      <c r="G919" s="83" t="s">
        <v>68</v>
      </c>
      <c r="H919" s="42">
        <v>8659919.0999999996</v>
      </c>
      <c r="I919" s="42">
        <v>8224044.5</v>
      </c>
      <c r="J919" s="42">
        <v>435874.59999999963</v>
      </c>
      <c r="K919" s="86">
        <v>5.033241014918946E-2</v>
      </c>
      <c r="L919" s="83" t="s">
        <v>6938</v>
      </c>
      <c r="M919" s="128" t="s">
        <v>7359</v>
      </c>
    </row>
    <row r="920" spans="1:13" s="128" customFormat="1" x14ac:dyDescent="0.2">
      <c r="A920" s="83" t="s">
        <v>2901</v>
      </c>
      <c r="B920" s="83" t="s">
        <v>4297</v>
      </c>
      <c r="C920" s="83" t="s">
        <v>3100</v>
      </c>
      <c r="D920" s="83" t="s">
        <v>4298</v>
      </c>
      <c r="E920" s="102">
        <v>8510502</v>
      </c>
      <c r="F920" s="83" t="s">
        <v>7279</v>
      </c>
      <c r="G920" s="83" t="s">
        <v>68</v>
      </c>
      <c r="H920" s="42">
        <v>0</v>
      </c>
      <c r="I920" s="42">
        <v>184732.5</v>
      </c>
      <c r="J920" s="42">
        <v>-184732.5</v>
      </c>
      <c r="K920" s="86" t="e">
        <v>#DIV/0!</v>
      </c>
      <c r="L920" s="83" t="s">
        <v>7307</v>
      </c>
      <c r="M920" s="128" t="s">
        <v>7359</v>
      </c>
    </row>
    <row r="921" spans="1:13" s="128" customFormat="1" x14ac:dyDescent="0.2">
      <c r="A921" s="83" t="s">
        <v>2901</v>
      </c>
      <c r="B921" s="83" t="s">
        <v>2944</v>
      </c>
      <c r="C921" s="83" t="s">
        <v>6634</v>
      </c>
      <c r="D921" s="83" t="s">
        <v>2945</v>
      </c>
      <c r="E921" s="102">
        <v>8518888</v>
      </c>
      <c r="F921" s="83" t="s">
        <v>6680</v>
      </c>
      <c r="G921" s="83" t="s">
        <v>68</v>
      </c>
      <c r="H921" s="42">
        <v>287.10000000000002</v>
      </c>
      <c r="I921" s="42">
        <v>261</v>
      </c>
      <c r="J921" s="42">
        <v>26.100000000000023</v>
      </c>
      <c r="K921" s="86">
        <v>9.0909090909090981E-2</v>
      </c>
      <c r="L921" s="83" t="s">
        <v>6944</v>
      </c>
      <c r="M921" s="128" t="s">
        <v>7359</v>
      </c>
    </row>
    <row r="922" spans="1:13" s="128" customFormat="1" x14ac:dyDescent="0.2">
      <c r="A922" s="83" t="s">
        <v>2901</v>
      </c>
      <c r="B922" s="83" t="s">
        <v>2944</v>
      </c>
      <c r="C922" s="83" t="s">
        <v>2979</v>
      </c>
      <c r="D922" s="83" t="s">
        <v>2945</v>
      </c>
      <c r="E922" s="102">
        <v>8514708</v>
      </c>
      <c r="F922" s="83" t="s">
        <v>6208</v>
      </c>
      <c r="G922" s="83" t="s">
        <v>68</v>
      </c>
      <c r="H922" s="42">
        <v>10062</v>
      </c>
      <c r="I922" s="42">
        <v>7997.6</v>
      </c>
      <c r="J922" s="42">
        <v>2064.3999999999996</v>
      </c>
      <c r="K922" s="86">
        <v>0.20516795865633072</v>
      </c>
      <c r="L922" s="83" t="s">
        <v>6416</v>
      </c>
      <c r="M922" s="128" t="s">
        <v>7359</v>
      </c>
    </row>
    <row r="923" spans="1:13" s="128" customFormat="1" x14ac:dyDescent="0.2">
      <c r="A923" s="83" t="s">
        <v>2901</v>
      </c>
      <c r="B923" s="83" t="s">
        <v>7277</v>
      </c>
      <c r="C923" s="83" t="s">
        <v>2621</v>
      </c>
      <c r="D923" s="83" t="s">
        <v>2945</v>
      </c>
      <c r="E923" s="102">
        <v>8518934</v>
      </c>
      <c r="F923" s="83" t="s">
        <v>7280</v>
      </c>
      <c r="G923" s="83" t="s">
        <v>59</v>
      </c>
      <c r="H923" s="42">
        <v>32588.6</v>
      </c>
      <c r="I923" s="42">
        <v>28872.02</v>
      </c>
      <c r="J923" s="42">
        <v>3716.5799999999981</v>
      </c>
      <c r="K923" s="86">
        <v>0.11404540237997331</v>
      </c>
      <c r="L923" s="83" t="s">
        <v>7308</v>
      </c>
      <c r="M923" s="128" t="s">
        <v>7359</v>
      </c>
    </row>
    <row r="924" spans="1:13" s="128" customFormat="1" x14ac:dyDescent="0.2">
      <c r="A924" s="83" t="s">
        <v>2901</v>
      </c>
      <c r="B924" s="83" t="s">
        <v>2990</v>
      </c>
      <c r="C924" s="83" t="s">
        <v>2939</v>
      </c>
      <c r="D924" s="83" t="s">
        <v>2992</v>
      </c>
      <c r="E924" s="102">
        <v>6665907</v>
      </c>
      <c r="F924" s="83" t="s">
        <v>4951</v>
      </c>
      <c r="G924" s="83" t="s">
        <v>68</v>
      </c>
      <c r="H924" s="42">
        <v>24750</v>
      </c>
      <c r="I924" s="42">
        <v>22500</v>
      </c>
      <c r="J924" s="42">
        <v>2250</v>
      </c>
      <c r="K924" s="86">
        <v>9.0909090909090912E-2</v>
      </c>
      <c r="L924" s="83" t="s">
        <v>4952</v>
      </c>
      <c r="M924" s="128" t="s">
        <v>7359</v>
      </c>
    </row>
    <row r="925" spans="1:13" s="128" customFormat="1" x14ac:dyDescent="0.2">
      <c r="A925" s="83" t="s">
        <v>2901</v>
      </c>
      <c r="B925" s="83" t="s">
        <v>2990</v>
      </c>
      <c r="C925" s="83" t="s">
        <v>4953</v>
      </c>
      <c r="D925" s="83" t="s">
        <v>2992</v>
      </c>
      <c r="E925" s="102">
        <v>7320676</v>
      </c>
      <c r="F925" s="83" t="s">
        <v>4954</v>
      </c>
      <c r="G925" s="83" t="s">
        <v>68</v>
      </c>
      <c r="H925" s="42">
        <v>128208.71</v>
      </c>
      <c r="I925" s="42">
        <v>118712.11</v>
      </c>
      <c r="J925" s="42">
        <v>9496.6000000000058</v>
      </c>
      <c r="K925" s="86">
        <v>7.4071410592930903E-2</v>
      </c>
      <c r="L925" s="83" t="s">
        <v>4955</v>
      </c>
      <c r="M925" s="128" t="s">
        <v>7359</v>
      </c>
    </row>
    <row r="926" spans="1:13" s="128" customFormat="1" x14ac:dyDescent="0.2">
      <c r="A926" s="83" t="s">
        <v>2901</v>
      </c>
      <c r="B926" s="83" t="s">
        <v>2990</v>
      </c>
      <c r="C926" s="83" t="s">
        <v>5250</v>
      </c>
      <c r="D926" s="83" t="s">
        <v>2992</v>
      </c>
      <c r="E926" s="102">
        <v>8456479</v>
      </c>
      <c r="F926" s="83" t="s">
        <v>6215</v>
      </c>
      <c r="G926" s="83" t="s">
        <v>68</v>
      </c>
      <c r="H926" s="42">
        <v>814027.68</v>
      </c>
      <c r="I926" s="42">
        <v>679714.52</v>
      </c>
      <c r="J926" s="42">
        <v>134313.16000000003</v>
      </c>
      <c r="K926" s="86">
        <v>0.16499827131185518</v>
      </c>
      <c r="L926" s="83" t="s">
        <v>6968</v>
      </c>
      <c r="M926" s="128" t="s">
        <v>7359</v>
      </c>
    </row>
    <row r="927" spans="1:13" s="128" customFormat="1" x14ac:dyDescent="0.2">
      <c r="A927" s="83" t="s">
        <v>2901</v>
      </c>
      <c r="B927" s="83" t="s">
        <v>2990</v>
      </c>
      <c r="C927" s="83" t="s">
        <v>5250</v>
      </c>
      <c r="D927" s="83" t="s">
        <v>2992</v>
      </c>
      <c r="E927" s="102">
        <v>8456527</v>
      </c>
      <c r="F927" s="83" t="s">
        <v>6215</v>
      </c>
      <c r="G927" s="83" t="s">
        <v>68</v>
      </c>
      <c r="H927" s="42">
        <v>665160.6</v>
      </c>
      <c r="I927" s="42">
        <v>588635.99</v>
      </c>
      <c r="J927" s="42">
        <v>76524.609999999986</v>
      </c>
      <c r="K927" s="86">
        <v>0.11504681726488308</v>
      </c>
      <c r="L927" s="83" t="s">
        <v>6426</v>
      </c>
      <c r="M927" s="128" t="s">
        <v>7359</v>
      </c>
    </row>
    <row r="928" spans="1:13" s="128" customFormat="1" x14ac:dyDescent="0.2">
      <c r="A928" s="83" t="s">
        <v>2901</v>
      </c>
      <c r="B928" s="83" t="s">
        <v>2990</v>
      </c>
      <c r="C928" s="83" t="s">
        <v>5250</v>
      </c>
      <c r="D928" s="83" t="s">
        <v>2992</v>
      </c>
      <c r="E928" s="102">
        <v>8456527</v>
      </c>
      <c r="F928" s="83" t="s">
        <v>6215</v>
      </c>
      <c r="G928" s="83" t="s">
        <v>68</v>
      </c>
      <c r="H928" s="42">
        <v>709823.07</v>
      </c>
      <c r="I928" s="42">
        <v>628162.17000000004</v>
      </c>
      <c r="J928" s="42">
        <v>81660.899999999907</v>
      </c>
      <c r="K928" s="86">
        <v>0.11504402075858131</v>
      </c>
      <c r="L928" s="83" t="s">
        <v>6427</v>
      </c>
      <c r="M928" s="128" t="s">
        <v>7359</v>
      </c>
    </row>
    <row r="929" spans="1:13" s="128" customFormat="1" x14ac:dyDescent="0.2">
      <c r="A929" s="83" t="s">
        <v>2901</v>
      </c>
      <c r="B929" s="83" t="s">
        <v>3042</v>
      </c>
      <c r="C929" s="83" t="s">
        <v>4345</v>
      </c>
      <c r="D929" s="83" t="s">
        <v>3044</v>
      </c>
      <c r="E929" s="102">
        <v>8501890</v>
      </c>
      <c r="F929" s="83" t="s">
        <v>6219</v>
      </c>
      <c r="G929" s="83" t="s">
        <v>68</v>
      </c>
      <c r="H929" s="42">
        <v>14040</v>
      </c>
      <c r="I929" s="42">
        <v>10400</v>
      </c>
      <c r="J929" s="42">
        <v>3640</v>
      </c>
      <c r="K929" s="86">
        <v>0.25925925925925924</v>
      </c>
      <c r="L929" s="83" t="s">
        <v>6432</v>
      </c>
      <c r="M929" s="128" t="s">
        <v>7359</v>
      </c>
    </row>
    <row r="930" spans="1:13" s="128" customFormat="1" x14ac:dyDescent="0.2">
      <c r="A930" s="83" t="s">
        <v>2901</v>
      </c>
      <c r="B930" s="83" t="s">
        <v>3042</v>
      </c>
      <c r="C930" s="83" t="s">
        <v>4345</v>
      </c>
      <c r="D930" s="83" t="s">
        <v>3044</v>
      </c>
      <c r="E930" s="102">
        <v>8501870</v>
      </c>
      <c r="F930" s="83" t="s">
        <v>6221</v>
      </c>
      <c r="G930" s="83" t="s">
        <v>68</v>
      </c>
      <c r="H930" s="42">
        <v>14040</v>
      </c>
      <c r="I930" s="42">
        <v>10400</v>
      </c>
      <c r="J930" s="42">
        <v>3640</v>
      </c>
      <c r="K930" s="86">
        <v>0.25925925925925924</v>
      </c>
      <c r="L930" s="83" t="s">
        <v>6433</v>
      </c>
      <c r="M930" s="128" t="s">
        <v>7359</v>
      </c>
    </row>
    <row r="931" spans="1:13" s="128" customFormat="1" x14ac:dyDescent="0.2">
      <c r="A931" s="83" t="s">
        <v>2901</v>
      </c>
      <c r="B931" s="83" t="s">
        <v>3042</v>
      </c>
      <c r="C931" s="83" t="s">
        <v>4345</v>
      </c>
      <c r="D931" s="83" t="s">
        <v>3044</v>
      </c>
      <c r="E931" s="102">
        <v>8501895</v>
      </c>
      <c r="F931" s="83" t="s">
        <v>6222</v>
      </c>
      <c r="G931" s="83" t="s">
        <v>68</v>
      </c>
      <c r="H931" s="42">
        <v>14040.06</v>
      </c>
      <c r="I931" s="42">
        <v>10400</v>
      </c>
      <c r="J931" s="42">
        <v>3640.0599999999995</v>
      </c>
      <c r="K931" s="86">
        <v>0.25926242480445238</v>
      </c>
      <c r="L931" s="83" t="s">
        <v>6434</v>
      </c>
      <c r="M931" s="128" t="s">
        <v>7359</v>
      </c>
    </row>
    <row r="932" spans="1:13" s="128" customFormat="1" x14ac:dyDescent="0.2">
      <c r="A932" s="83" t="s">
        <v>2901</v>
      </c>
      <c r="B932" s="83" t="s">
        <v>3042</v>
      </c>
      <c r="C932" s="83" t="s">
        <v>4965</v>
      </c>
      <c r="D932" s="83" t="s">
        <v>3044</v>
      </c>
      <c r="E932" s="102">
        <v>7731881</v>
      </c>
      <c r="F932" s="83" t="s">
        <v>4966</v>
      </c>
      <c r="G932" s="83" t="s">
        <v>68</v>
      </c>
      <c r="H932" s="42">
        <v>17996.25</v>
      </c>
      <c r="I932" s="42">
        <v>15416.25</v>
      </c>
      <c r="J932" s="42">
        <v>2580</v>
      </c>
      <c r="K932" s="86">
        <v>0.14336320066680558</v>
      </c>
      <c r="L932" s="83" t="s">
        <v>4967</v>
      </c>
      <c r="M932" s="128" t="s">
        <v>7359</v>
      </c>
    </row>
    <row r="933" spans="1:13" s="128" customFormat="1" x14ac:dyDescent="0.2">
      <c r="A933" s="83" t="s">
        <v>2901</v>
      </c>
      <c r="B933" s="83" t="s">
        <v>3042</v>
      </c>
      <c r="C933" s="83" t="s">
        <v>3093</v>
      </c>
      <c r="D933" s="83" t="s">
        <v>3044</v>
      </c>
      <c r="E933" s="102">
        <v>8514033</v>
      </c>
      <c r="F933" s="83" t="s">
        <v>7281</v>
      </c>
      <c r="G933" s="83" t="s">
        <v>68</v>
      </c>
      <c r="H933" s="42">
        <v>1425</v>
      </c>
      <c r="I933" s="42">
        <v>1250</v>
      </c>
      <c r="J933" s="42">
        <v>175</v>
      </c>
      <c r="K933" s="86">
        <v>0.12280701754385964</v>
      </c>
      <c r="L933" s="83" t="s">
        <v>7309</v>
      </c>
      <c r="M933" s="128" t="s">
        <v>7359</v>
      </c>
    </row>
    <row r="934" spans="1:13" s="128" customFormat="1" x14ac:dyDescent="0.2">
      <c r="A934" s="83" t="s">
        <v>2901</v>
      </c>
      <c r="B934" s="83" t="s">
        <v>3042</v>
      </c>
      <c r="C934" s="83" t="s">
        <v>3043</v>
      </c>
      <c r="D934" s="83" t="s">
        <v>3044</v>
      </c>
      <c r="E934" s="102">
        <v>8514484</v>
      </c>
      <c r="F934" s="83" t="s">
        <v>6703</v>
      </c>
      <c r="G934" s="83" t="s">
        <v>68</v>
      </c>
      <c r="H934" s="42">
        <v>7050.2</v>
      </c>
      <c r="I934" s="42">
        <v>6077.76</v>
      </c>
      <c r="J934" s="42">
        <v>972.4399999999996</v>
      </c>
      <c r="K934" s="86">
        <v>0.13793083884145124</v>
      </c>
      <c r="L934" s="83" t="s">
        <v>6976</v>
      </c>
      <c r="M934" s="128" t="s">
        <v>7359</v>
      </c>
    </row>
    <row r="935" spans="1:13" s="128" customFormat="1" x14ac:dyDescent="0.2">
      <c r="A935" s="83" t="s">
        <v>2901</v>
      </c>
      <c r="B935" s="83" t="s">
        <v>3042</v>
      </c>
      <c r="C935" s="83" t="s">
        <v>3043</v>
      </c>
      <c r="D935" s="83" t="s">
        <v>3044</v>
      </c>
      <c r="E935" s="102">
        <v>8514484</v>
      </c>
      <c r="F935" s="83" t="s">
        <v>6703</v>
      </c>
      <c r="G935" s="83" t="s">
        <v>68</v>
      </c>
      <c r="H935" s="42">
        <v>870</v>
      </c>
      <c r="I935" s="42">
        <v>750</v>
      </c>
      <c r="J935" s="42">
        <v>120</v>
      </c>
      <c r="K935" s="86">
        <v>0.13793103448275862</v>
      </c>
      <c r="L935" s="83" t="s">
        <v>6976</v>
      </c>
      <c r="M935" s="128" t="s">
        <v>7359</v>
      </c>
    </row>
    <row r="936" spans="1:13" s="128" customFormat="1" x14ac:dyDescent="0.2">
      <c r="A936" s="83" t="s">
        <v>2901</v>
      </c>
      <c r="B936" s="83" t="s">
        <v>3042</v>
      </c>
      <c r="C936" s="83" t="s">
        <v>3093</v>
      </c>
      <c r="D936" s="83" t="s">
        <v>3044</v>
      </c>
      <c r="E936" s="102">
        <v>8513955</v>
      </c>
      <c r="F936" s="83" t="s">
        <v>7282</v>
      </c>
      <c r="G936" s="83" t="s">
        <v>68</v>
      </c>
      <c r="H936" s="42">
        <v>8700</v>
      </c>
      <c r="I936" s="42">
        <v>7500</v>
      </c>
      <c r="J936" s="42">
        <v>1200</v>
      </c>
      <c r="K936" s="86">
        <v>0.13793103448275862</v>
      </c>
      <c r="L936" s="83" t="s">
        <v>7310</v>
      </c>
      <c r="M936" s="128" t="s">
        <v>7359</v>
      </c>
    </row>
    <row r="937" spans="1:13" s="128" customFormat="1" x14ac:dyDescent="0.2">
      <c r="A937" s="83" t="s">
        <v>2901</v>
      </c>
      <c r="B937" s="83" t="s">
        <v>3042</v>
      </c>
      <c r="C937" s="83" t="s">
        <v>3139</v>
      </c>
      <c r="D937" s="83" t="s">
        <v>3044</v>
      </c>
      <c r="E937" s="102">
        <v>8475402</v>
      </c>
      <c r="F937" s="83" t="s">
        <v>6232</v>
      </c>
      <c r="G937" s="83" t="s">
        <v>68</v>
      </c>
      <c r="H937" s="42">
        <v>0</v>
      </c>
      <c r="I937" s="42">
        <v>0</v>
      </c>
      <c r="J937" s="42">
        <v>0</v>
      </c>
      <c r="K937" s="86" t="e">
        <v>#DIV/0!</v>
      </c>
      <c r="L937" s="83" t="s">
        <v>6443</v>
      </c>
      <c r="M937" s="128" t="s">
        <v>7359</v>
      </c>
    </row>
    <row r="938" spans="1:13" s="128" customFormat="1" x14ac:dyDescent="0.2">
      <c r="A938" s="83" t="s">
        <v>2901</v>
      </c>
      <c r="B938" s="83" t="s">
        <v>3042</v>
      </c>
      <c r="C938" s="83" t="s">
        <v>3139</v>
      </c>
      <c r="D938" s="83" t="s">
        <v>3044</v>
      </c>
      <c r="E938" s="102">
        <v>8475402</v>
      </c>
      <c r="F938" s="83" t="s">
        <v>6232</v>
      </c>
      <c r="G938" s="83" t="s">
        <v>68</v>
      </c>
      <c r="H938" s="42">
        <v>4123.6000000000004</v>
      </c>
      <c r="I938" s="42">
        <v>3806.4</v>
      </c>
      <c r="J938" s="42">
        <v>317.20000000000027</v>
      </c>
      <c r="K938" s="86">
        <v>7.6923076923076983E-2</v>
      </c>
      <c r="L938" s="83" t="s">
        <v>6443</v>
      </c>
      <c r="M938" s="128" t="s">
        <v>7359</v>
      </c>
    </row>
    <row r="939" spans="1:13" s="128" customFormat="1" x14ac:dyDescent="0.2">
      <c r="A939" s="83" t="s">
        <v>2901</v>
      </c>
      <c r="B939" s="83" t="s">
        <v>3042</v>
      </c>
      <c r="C939" s="83" t="s">
        <v>3139</v>
      </c>
      <c r="D939" s="83" t="s">
        <v>3044</v>
      </c>
      <c r="E939" s="102">
        <v>8475402</v>
      </c>
      <c r="F939" s="83" t="s">
        <v>6232</v>
      </c>
      <c r="G939" s="83" t="s">
        <v>68</v>
      </c>
      <c r="H939" s="42">
        <v>0</v>
      </c>
      <c r="I939" s="42">
        <v>0</v>
      </c>
      <c r="J939" s="42">
        <v>0</v>
      </c>
      <c r="K939" s="86" t="e">
        <v>#DIV/0!</v>
      </c>
      <c r="L939" s="83" t="s">
        <v>6443</v>
      </c>
      <c r="M939" s="128" t="s">
        <v>7359</v>
      </c>
    </row>
    <row r="940" spans="1:13" s="128" customFormat="1" x14ac:dyDescent="0.2">
      <c r="A940" s="83" t="s">
        <v>2901</v>
      </c>
      <c r="B940" s="83" t="s">
        <v>3042</v>
      </c>
      <c r="C940" s="83" t="s">
        <v>3139</v>
      </c>
      <c r="D940" s="83" t="s">
        <v>3044</v>
      </c>
      <c r="E940" s="102">
        <v>8475402</v>
      </c>
      <c r="F940" s="83" t="s">
        <v>6232</v>
      </c>
      <c r="G940" s="83" t="s">
        <v>68</v>
      </c>
      <c r="H940" s="42">
        <v>315392</v>
      </c>
      <c r="I940" s="42">
        <v>281600</v>
      </c>
      <c r="J940" s="42">
        <v>33792</v>
      </c>
      <c r="K940" s="86">
        <v>0.10714285714285714</v>
      </c>
      <c r="L940" s="83" t="s">
        <v>6443</v>
      </c>
      <c r="M940" s="128" t="s">
        <v>7359</v>
      </c>
    </row>
    <row r="941" spans="1:13" s="128" customFormat="1" x14ac:dyDescent="0.2">
      <c r="A941" s="83" t="s">
        <v>2901</v>
      </c>
      <c r="B941" s="83" t="s">
        <v>3042</v>
      </c>
      <c r="C941" s="83" t="s">
        <v>3093</v>
      </c>
      <c r="D941" s="83" t="s">
        <v>3044</v>
      </c>
      <c r="E941" s="102">
        <v>8514041</v>
      </c>
      <c r="F941" s="83" t="s">
        <v>7283</v>
      </c>
      <c r="G941" s="83" t="s">
        <v>68</v>
      </c>
      <c r="H941" s="42">
        <v>2559.3000000000002</v>
      </c>
      <c r="I941" s="42">
        <v>2245</v>
      </c>
      <c r="J941" s="42">
        <v>314.30000000000018</v>
      </c>
      <c r="K941" s="86">
        <v>0.12280701754385971</v>
      </c>
      <c r="L941" s="83" t="s">
        <v>7311</v>
      </c>
      <c r="M941" s="128" t="s">
        <v>7359</v>
      </c>
    </row>
    <row r="942" spans="1:13" s="128" customFormat="1" x14ac:dyDescent="0.2">
      <c r="A942" s="83" t="s">
        <v>2901</v>
      </c>
      <c r="B942" s="83" t="s">
        <v>3042</v>
      </c>
      <c r="C942" s="83" t="s">
        <v>3093</v>
      </c>
      <c r="D942" s="83" t="s">
        <v>3044</v>
      </c>
      <c r="E942" s="102">
        <v>8513961</v>
      </c>
      <c r="F942" s="83" t="s">
        <v>6225</v>
      </c>
      <c r="G942" s="83" t="s">
        <v>68</v>
      </c>
      <c r="H942" s="42">
        <v>148.77000000000001</v>
      </c>
      <c r="I942" s="42">
        <v>120.06</v>
      </c>
      <c r="J942" s="42">
        <v>28.710000000000008</v>
      </c>
      <c r="K942" s="86">
        <v>0.19298245614035092</v>
      </c>
      <c r="L942" s="83" t="s">
        <v>6436</v>
      </c>
      <c r="M942" s="128" t="s">
        <v>7359</v>
      </c>
    </row>
    <row r="943" spans="1:13" s="128" customFormat="1" x14ac:dyDescent="0.2">
      <c r="A943" s="83" t="s">
        <v>2901</v>
      </c>
      <c r="B943" s="83" t="s">
        <v>3042</v>
      </c>
      <c r="C943" s="83" t="s">
        <v>3106</v>
      </c>
      <c r="D943" s="83" t="s">
        <v>3044</v>
      </c>
      <c r="E943" s="102">
        <v>8499106</v>
      </c>
      <c r="F943" s="83" t="s">
        <v>6227</v>
      </c>
      <c r="G943" s="83" t="s">
        <v>68</v>
      </c>
      <c r="H943" s="42">
        <v>1392</v>
      </c>
      <c r="I943" s="42">
        <v>1119.3</v>
      </c>
      <c r="J943" s="42">
        <v>272.70000000000005</v>
      </c>
      <c r="K943" s="86">
        <v>0.19590517241379313</v>
      </c>
      <c r="L943" s="83" t="s">
        <v>7312</v>
      </c>
      <c r="M943" s="128" t="s">
        <v>7359</v>
      </c>
    </row>
    <row r="944" spans="1:13" s="128" customFormat="1" x14ac:dyDescent="0.2">
      <c r="A944" s="83" t="s">
        <v>2901</v>
      </c>
      <c r="B944" s="83" t="s">
        <v>3042</v>
      </c>
      <c r="C944" s="83" t="s">
        <v>3106</v>
      </c>
      <c r="D944" s="83" t="s">
        <v>3044</v>
      </c>
      <c r="E944" s="102">
        <v>8511607</v>
      </c>
      <c r="F944" s="83" t="s">
        <v>6705</v>
      </c>
      <c r="G944" s="83" t="s">
        <v>68</v>
      </c>
      <c r="H944" s="42">
        <v>1117.5999999999999</v>
      </c>
      <c r="I944" s="42">
        <v>833.12</v>
      </c>
      <c r="J944" s="42">
        <v>284.4799999999999</v>
      </c>
      <c r="K944" s="86">
        <v>0.25454545454545446</v>
      </c>
      <c r="L944" s="83" t="s">
        <v>6979</v>
      </c>
      <c r="M944" s="128" t="s">
        <v>7359</v>
      </c>
    </row>
    <row r="945" spans="1:13" s="128" customFormat="1" x14ac:dyDescent="0.2">
      <c r="A945" s="83" t="s">
        <v>2901</v>
      </c>
      <c r="B945" s="83" t="s">
        <v>3042</v>
      </c>
      <c r="C945" s="83" t="s">
        <v>3093</v>
      </c>
      <c r="D945" s="83" t="s">
        <v>3044</v>
      </c>
      <c r="E945" s="102">
        <v>8500967</v>
      </c>
      <c r="F945" s="83" t="s">
        <v>6709</v>
      </c>
      <c r="G945" s="83" t="s">
        <v>68</v>
      </c>
      <c r="H945" s="42">
        <v>131525.31</v>
      </c>
      <c r="I945" s="42">
        <v>119001.51</v>
      </c>
      <c r="J945" s="42">
        <v>12523.800000000003</v>
      </c>
      <c r="K945" s="86">
        <v>9.5219695737649296E-2</v>
      </c>
      <c r="L945" s="83" t="s">
        <v>6983</v>
      </c>
      <c r="M945" s="128" t="s">
        <v>7359</v>
      </c>
    </row>
    <row r="946" spans="1:13" s="128" customFormat="1" x14ac:dyDescent="0.2">
      <c r="A946" s="83" t="s">
        <v>2901</v>
      </c>
      <c r="B946" s="83" t="s">
        <v>3042</v>
      </c>
      <c r="C946" s="83" t="s">
        <v>3139</v>
      </c>
      <c r="D946" s="83" t="s">
        <v>3044</v>
      </c>
      <c r="E946" s="102">
        <v>8514685</v>
      </c>
      <c r="F946" s="83" t="s">
        <v>6231</v>
      </c>
      <c r="G946" s="83" t="s">
        <v>68</v>
      </c>
      <c r="H946" s="42">
        <v>35910</v>
      </c>
      <c r="I946" s="42">
        <v>31500</v>
      </c>
      <c r="J946" s="42">
        <v>4410</v>
      </c>
      <c r="K946" s="86">
        <v>0.12280701754385964</v>
      </c>
      <c r="L946" s="83" t="s">
        <v>6442</v>
      </c>
      <c r="M946" s="128" t="s">
        <v>7359</v>
      </c>
    </row>
    <row r="947" spans="1:13" s="128" customFormat="1" x14ac:dyDescent="0.2">
      <c r="A947" s="83" t="s">
        <v>2901</v>
      </c>
      <c r="B947" s="83" t="s">
        <v>3042</v>
      </c>
      <c r="C947" s="83" t="s">
        <v>3139</v>
      </c>
      <c r="D947" s="83" t="s">
        <v>3044</v>
      </c>
      <c r="E947" s="102">
        <v>8475402</v>
      </c>
      <c r="F947" s="83" t="s">
        <v>6232</v>
      </c>
      <c r="G947" s="83" t="s">
        <v>68</v>
      </c>
      <c r="H947" s="42">
        <v>768788.25</v>
      </c>
      <c r="I947" s="42">
        <v>674486.4</v>
      </c>
      <c r="J947" s="42">
        <v>94301.849999999977</v>
      </c>
      <c r="K947" s="86">
        <v>0.12266296994003222</v>
      </c>
      <c r="L947" s="83" t="s">
        <v>6443</v>
      </c>
      <c r="M947" s="128" t="s">
        <v>7359</v>
      </c>
    </row>
    <row r="948" spans="1:13" s="128" customFormat="1" x14ac:dyDescent="0.2">
      <c r="A948" s="83" t="s">
        <v>2901</v>
      </c>
      <c r="B948" s="83" t="s">
        <v>5929</v>
      </c>
      <c r="C948" s="83" t="s">
        <v>5939</v>
      </c>
      <c r="D948" s="83" t="s">
        <v>3204</v>
      </c>
      <c r="E948" s="102">
        <v>8495380</v>
      </c>
      <c r="F948" s="83" t="s">
        <v>6235</v>
      </c>
      <c r="G948" s="83" t="s">
        <v>68</v>
      </c>
      <c r="H948" s="42">
        <v>15798.24</v>
      </c>
      <c r="I948" s="42">
        <v>15412.92</v>
      </c>
      <c r="J948" s="42">
        <v>385.31999999999971</v>
      </c>
      <c r="K948" s="86">
        <v>2.4390058639443362E-2</v>
      </c>
      <c r="L948" s="83" t="s">
        <v>7313</v>
      </c>
      <c r="M948" s="128" t="s">
        <v>7359</v>
      </c>
    </row>
    <row r="949" spans="1:13" s="128" customFormat="1" x14ac:dyDescent="0.2">
      <c r="A949" s="83" t="s">
        <v>2901</v>
      </c>
      <c r="B949" s="83" t="s">
        <v>5929</v>
      </c>
      <c r="C949" s="83" t="s">
        <v>5939</v>
      </c>
      <c r="D949" s="83" t="s">
        <v>3204</v>
      </c>
      <c r="E949" s="102">
        <v>8495380</v>
      </c>
      <c r="F949" s="83" t="s">
        <v>6235</v>
      </c>
      <c r="G949" s="83" t="s">
        <v>68</v>
      </c>
      <c r="H949" s="42">
        <v>14048.1</v>
      </c>
      <c r="I949" s="42">
        <v>13705.4</v>
      </c>
      <c r="J949" s="42">
        <v>342.70000000000073</v>
      </c>
      <c r="K949" s="86">
        <v>2.4394758009980047E-2</v>
      </c>
      <c r="L949" s="83" t="s">
        <v>7313</v>
      </c>
      <c r="M949" s="128" t="s">
        <v>7359</v>
      </c>
    </row>
    <row r="950" spans="1:13" s="128" customFormat="1" x14ac:dyDescent="0.2">
      <c r="A950" s="83" t="s">
        <v>2901</v>
      </c>
      <c r="B950" s="83" t="s">
        <v>5929</v>
      </c>
      <c r="C950" s="83" t="s">
        <v>4989</v>
      </c>
      <c r="D950" s="83" t="s">
        <v>3204</v>
      </c>
      <c r="E950" s="102">
        <v>8497651</v>
      </c>
      <c r="F950" s="83" t="s">
        <v>7284</v>
      </c>
      <c r="G950" s="83" t="s">
        <v>59</v>
      </c>
      <c r="H950" s="42">
        <v>4992.75</v>
      </c>
      <c r="I950" s="42">
        <v>4866.75</v>
      </c>
      <c r="J950" s="42">
        <v>126</v>
      </c>
      <c r="K950" s="86">
        <v>2.5236593059936908E-2</v>
      </c>
      <c r="L950" s="83" t="s">
        <v>7314</v>
      </c>
      <c r="M950" s="128" t="s">
        <v>7359</v>
      </c>
    </row>
    <row r="951" spans="1:13" s="128" customFormat="1" x14ac:dyDescent="0.2">
      <c r="A951" s="83" t="s">
        <v>2901</v>
      </c>
      <c r="B951" s="83" t="s">
        <v>5929</v>
      </c>
      <c r="C951" s="83" t="s">
        <v>4989</v>
      </c>
      <c r="D951" s="83" t="s">
        <v>3204</v>
      </c>
      <c r="E951" s="102">
        <v>8497651</v>
      </c>
      <c r="F951" s="83" t="s">
        <v>7284</v>
      </c>
      <c r="G951" s="83" t="s">
        <v>59</v>
      </c>
      <c r="H951" s="42">
        <v>4060.98</v>
      </c>
      <c r="I951" s="42">
        <v>3958.5</v>
      </c>
      <c r="J951" s="42">
        <v>102.48000000000002</v>
      </c>
      <c r="K951" s="86">
        <v>2.5235288033922852E-2</v>
      </c>
      <c r="L951" s="83" t="s">
        <v>7315</v>
      </c>
      <c r="M951" s="128" t="s">
        <v>7359</v>
      </c>
    </row>
    <row r="952" spans="1:13" s="128" customFormat="1" x14ac:dyDescent="0.2">
      <c r="A952" s="83" t="s">
        <v>2901</v>
      </c>
      <c r="B952" s="83" t="s">
        <v>5929</v>
      </c>
      <c r="C952" s="83" t="s">
        <v>4420</v>
      </c>
      <c r="D952" s="83" t="s">
        <v>3204</v>
      </c>
      <c r="E952" s="102">
        <v>8479173</v>
      </c>
      <c r="F952" s="83" t="s">
        <v>7285</v>
      </c>
      <c r="G952" s="83" t="s">
        <v>59</v>
      </c>
      <c r="H952" s="42">
        <v>24.47</v>
      </c>
      <c r="I952" s="42">
        <v>22.33</v>
      </c>
      <c r="J952" s="42">
        <v>2.1400000000000006</v>
      </c>
      <c r="K952" s="86">
        <v>8.7454025337147551E-2</v>
      </c>
      <c r="L952" s="83" t="s">
        <v>7316</v>
      </c>
      <c r="M952" s="128" t="s">
        <v>7359</v>
      </c>
    </row>
    <row r="953" spans="1:13" s="128" customFormat="1" x14ac:dyDescent="0.2">
      <c r="A953" s="83" t="s">
        <v>2901</v>
      </c>
      <c r="B953" s="83" t="s">
        <v>5929</v>
      </c>
      <c r="C953" s="83" t="s">
        <v>4420</v>
      </c>
      <c r="D953" s="83" t="s">
        <v>3204</v>
      </c>
      <c r="E953" s="102">
        <v>8471375</v>
      </c>
      <c r="F953" s="83" t="s">
        <v>7286</v>
      </c>
      <c r="G953" s="83" t="s">
        <v>59</v>
      </c>
      <c r="H953" s="42">
        <v>2344.34</v>
      </c>
      <c r="I953" s="42">
        <v>2285.1999999999998</v>
      </c>
      <c r="J953" s="42">
        <v>59.140000000000327</v>
      </c>
      <c r="K953" s="86">
        <v>2.5226716261293296E-2</v>
      </c>
      <c r="L953" s="83" t="s">
        <v>7317</v>
      </c>
      <c r="M953" s="128" t="s">
        <v>7359</v>
      </c>
    </row>
    <row r="954" spans="1:13" s="128" customFormat="1" x14ac:dyDescent="0.2">
      <c r="A954" s="83" t="s">
        <v>2901</v>
      </c>
      <c r="B954" s="83" t="s">
        <v>5929</v>
      </c>
      <c r="C954" s="83" t="s">
        <v>4420</v>
      </c>
      <c r="D954" s="83" t="s">
        <v>3204</v>
      </c>
      <c r="E954" s="102">
        <v>8471375</v>
      </c>
      <c r="F954" s="83" t="s">
        <v>7286</v>
      </c>
      <c r="G954" s="83" t="s">
        <v>59</v>
      </c>
      <c r="H954" s="42">
        <v>10148.68</v>
      </c>
      <c r="I954" s="42">
        <v>10074.86</v>
      </c>
      <c r="J954" s="42">
        <v>73.819999999999709</v>
      </c>
      <c r="K954" s="86">
        <v>7.2738523630659071E-3</v>
      </c>
      <c r="L954" s="83" t="s">
        <v>7318</v>
      </c>
      <c r="M954" s="128" t="s">
        <v>7359</v>
      </c>
    </row>
    <row r="955" spans="1:13" s="128" customFormat="1" x14ac:dyDescent="0.2">
      <c r="A955" s="83" t="s">
        <v>2901</v>
      </c>
      <c r="B955" s="83" t="s">
        <v>3145</v>
      </c>
      <c r="C955" s="83" t="s">
        <v>3154</v>
      </c>
      <c r="D955" s="83" t="s">
        <v>3147</v>
      </c>
      <c r="E955" s="102">
        <v>8459601</v>
      </c>
      <c r="F955" s="83" t="s">
        <v>6718</v>
      </c>
      <c r="G955" s="83" t="s">
        <v>68</v>
      </c>
      <c r="H955" s="42">
        <v>1117.2</v>
      </c>
      <c r="I955" s="42">
        <v>997.5</v>
      </c>
      <c r="J955" s="42">
        <v>119.70000000000005</v>
      </c>
      <c r="K955" s="86">
        <v>0.10714285714285718</v>
      </c>
      <c r="L955" s="83" t="s">
        <v>7000</v>
      </c>
      <c r="M955" s="128" t="s">
        <v>7359</v>
      </c>
    </row>
    <row r="956" spans="1:13" s="128" customFormat="1" x14ac:dyDescent="0.2">
      <c r="A956" s="83" t="s">
        <v>2901</v>
      </c>
      <c r="B956" s="83" t="s">
        <v>3145</v>
      </c>
      <c r="C956" s="83" t="s">
        <v>3154</v>
      </c>
      <c r="D956" s="83" t="s">
        <v>3147</v>
      </c>
      <c r="E956" s="102">
        <v>8505019</v>
      </c>
      <c r="F956" s="83" t="s">
        <v>7287</v>
      </c>
      <c r="G956" s="83" t="s">
        <v>68</v>
      </c>
      <c r="H956" s="42">
        <v>10820.34</v>
      </c>
      <c r="I956" s="42">
        <v>9899.4599999999991</v>
      </c>
      <c r="J956" s="42">
        <v>920.88000000000102</v>
      </c>
      <c r="K956" s="86">
        <v>8.5106382978723499E-2</v>
      </c>
      <c r="L956" s="83" t="s">
        <v>7319</v>
      </c>
      <c r="M956" s="128" t="s">
        <v>7359</v>
      </c>
    </row>
    <row r="957" spans="1:13" s="128" customFormat="1" x14ac:dyDescent="0.2">
      <c r="A957" s="83" t="s">
        <v>2901</v>
      </c>
      <c r="B957" s="83" t="s">
        <v>3145</v>
      </c>
      <c r="C957" s="83" t="s">
        <v>3154</v>
      </c>
      <c r="D957" s="83" t="s">
        <v>3147</v>
      </c>
      <c r="E957" s="102">
        <v>8505018</v>
      </c>
      <c r="F957" s="83" t="s">
        <v>7288</v>
      </c>
      <c r="G957" s="83" t="s">
        <v>68</v>
      </c>
      <c r="H957" s="42">
        <v>11278.28</v>
      </c>
      <c r="I957" s="42">
        <v>10297.56</v>
      </c>
      <c r="J957" s="42">
        <v>980.72000000000116</v>
      </c>
      <c r="K957" s="86">
        <v>8.695652173913053E-2</v>
      </c>
      <c r="L957" s="83" t="s">
        <v>7320</v>
      </c>
      <c r="M957" s="128" t="s">
        <v>7359</v>
      </c>
    </row>
    <row r="958" spans="1:13" s="128" customFormat="1" x14ac:dyDescent="0.2">
      <c r="A958" s="83" t="s">
        <v>2901</v>
      </c>
      <c r="B958" s="83" t="s">
        <v>3145</v>
      </c>
      <c r="C958" s="83" t="s">
        <v>3154</v>
      </c>
      <c r="D958" s="83" t="s">
        <v>3147</v>
      </c>
      <c r="E958" s="102">
        <v>8500962</v>
      </c>
      <c r="F958" s="83" t="s">
        <v>6242</v>
      </c>
      <c r="G958" s="83" t="s">
        <v>68</v>
      </c>
      <c r="H958" s="42">
        <v>7443.18</v>
      </c>
      <c r="I958" s="42">
        <v>6809.72</v>
      </c>
      <c r="J958" s="42">
        <v>633.46</v>
      </c>
      <c r="K958" s="86">
        <v>8.5106097125153504E-2</v>
      </c>
      <c r="L958" s="83" t="s">
        <v>6453</v>
      </c>
      <c r="M958" s="128" t="s">
        <v>7359</v>
      </c>
    </row>
    <row r="959" spans="1:13" s="128" customFormat="1" x14ac:dyDescent="0.2">
      <c r="A959" s="83" t="s">
        <v>2901</v>
      </c>
      <c r="B959" s="83" t="s">
        <v>3145</v>
      </c>
      <c r="C959" s="83" t="s">
        <v>3154</v>
      </c>
      <c r="D959" s="83" t="s">
        <v>3147</v>
      </c>
      <c r="E959" s="102">
        <v>8490411</v>
      </c>
      <c r="F959" s="83" t="s">
        <v>6246</v>
      </c>
      <c r="G959" s="83" t="s">
        <v>68</v>
      </c>
      <c r="H959" s="42">
        <v>19600</v>
      </c>
      <c r="I959" s="42">
        <v>17500</v>
      </c>
      <c r="J959" s="42">
        <v>2100</v>
      </c>
      <c r="K959" s="86">
        <v>0.10714285714285714</v>
      </c>
      <c r="L959" s="83" t="s">
        <v>7002</v>
      </c>
      <c r="M959" s="128" t="s">
        <v>7359</v>
      </c>
    </row>
    <row r="960" spans="1:13" s="128" customFormat="1" x14ac:dyDescent="0.2">
      <c r="A960" s="83" t="s">
        <v>3191</v>
      </c>
      <c r="B960" s="83" t="s">
        <v>3219</v>
      </c>
      <c r="C960" s="83" t="s">
        <v>5399</v>
      </c>
      <c r="D960" s="83" t="s">
        <v>3221</v>
      </c>
      <c r="E960" s="102">
        <v>8009600</v>
      </c>
      <c r="F960" s="83" t="s">
        <v>5400</v>
      </c>
      <c r="G960" s="83" t="s">
        <v>68</v>
      </c>
      <c r="H960" s="42">
        <v>16518.8</v>
      </c>
      <c r="I960" s="42">
        <v>15732.25</v>
      </c>
      <c r="J960" s="42">
        <v>786.54999999999927</v>
      </c>
      <c r="K960" s="86">
        <v>4.7615444221129823E-2</v>
      </c>
      <c r="L960" s="83" t="s">
        <v>5401</v>
      </c>
      <c r="M960" s="128" t="s">
        <v>7359</v>
      </c>
    </row>
    <row r="961" spans="1:13" s="128" customFormat="1" x14ac:dyDescent="0.2">
      <c r="A961" s="83" t="s">
        <v>4941</v>
      </c>
      <c r="B961" s="83" t="s">
        <v>4942</v>
      </c>
      <c r="C961" s="83" t="s">
        <v>4424</v>
      </c>
      <c r="D961" s="83" t="s">
        <v>4943</v>
      </c>
      <c r="E961" s="102">
        <v>8508475</v>
      </c>
      <c r="F961" s="83" t="s">
        <v>6251</v>
      </c>
      <c r="G961" s="83" t="s">
        <v>68</v>
      </c>
      <c r="H961" s="42">
        <v>943017.92</v>
      </c>
      <c r="I961" s="42">
        <v>791185.6</v>
      </c>
      <c r="J961" s="42">
        <v>151832.32000000007</v>
      </c>
      <c r="K961" s="86">
        <v>0.16100682370914018</v>
      </c>
      <c r="L961" s="83" t="s">
        <v>6464</v>
      </c>
      <c r="M961" s="128" t="s">
        <v>7359</v>
      </c>
    </row>
    <row r="962" spans="1:13" s="128" customFormat="1" x14ac:dyDescent="0.2">
      <c r="A962" s="83" t="s">
        <v>3234</v>
      </c>
      <c r="B962" s="83" t="s">
        <v>3234</v>
      </c>
      <c r="C962" s="83" t="s">
        <v>4424</v>
      </c>
      <c r="D962" s="83" t="s">
        <v>3235</v>
      </c>
      <c r="E962" s="102">
        <v>8146473</v>
      </c>
      <c r="F962" s="83" t="s">
        <v>5447</v>
      </c>
      <c r="G962" s="83" t="s">
        <v>68</v>
      </c>
      <c r="H962" s="42">
        <v>0</v>
      </c>
      <c r="I962" s="42">
        <v>0</v>
      </c>
      <c r="J962" s="42">
        <v>0</v>
      </c>
      <c r="K962" s="86" t="e">
        <v>#DIV/0!</v>
      </c>
      <c r="L962" s="83" t="s">
        <v>5448</v>
      </c>
      <c r="M962" s="128" t="s">
        <v>7359</v>
      </c>
    </row>
    <row r="963" spans="1:13" s="128" customFormat="1" x14ac:dyDescent="0.2">
      <c r="A963" s="83" t="s">
        <v>3234</v>
      </c>
      <c r="B963" s="83" t="s">
        <v>3234</v>
      </c>
      <c r="C963" s="83" t="s">
        <v>4424</v>
      </c>
      <c r="D963" s="83" t="s">
        <v>3235</v>
      </c>
      <c r="E963" s="102">
        <v>7857602</v>
      </c>
      <c r="F963" s="83" t="s">
        <v>4997</v>
      </c>
      <c r="G963" s="83" t="s">
        <v>68</v>
      </c>
      <c r="H963" s="42">
        <v>0</v>
      </c>
      <c r="I963" s="42">
        <v>0</v>
      </c>
      <c r="J963" s="42">
        <v>0</v>
      </c>
      <c r="K963" s="86" t="e">
        <v>#DIV/0!</v>
      </c>
      <c r="L963" s="83" t="s">
        <v>4998</v>
      </c>
      <c r="M963" s="128" t="s">
        <v>7359</v>
      </c>
    </row>
    <row r="964" spans="1:13" s="128" customFormat="1" x14ac:dyDescent="0.2">
      <c r="A964" s="83" t="s">
        <v>3191</v>
      </c>
      <c r="B964" s="83" t="s">
        <v>3306</v>
      </c>
      <c r="C964" s="83" t="s">
        <v>3345</v>
      </c>
      <c r="D964" s="83" t="s">
        <v>3308</v>
      </c>
      <c r="E964" s="102">
        <v>8098057</v>
      </c>
      <c r="F964" s="83" t="s">
        <v>5875</v>
      </c>
      <c r="G964" s="83" t="s">
        <v>68</v>
      </c>
      <c r="H964" s="42">
        <v>268.08</v>
      </c>
      <c r="I964" s="42">
        <v>254.68</v>
      </c>
      <c r="J964" s="42">
        <v>13.399999999999977</v>
      </c>
      <c r="K964" s="86">
        <v>4.9985079080871297E-2</v>
      </c>
      <c r="L964" s="83" t="s">
        <v>55</v>
      </c>
      <c r="M964" s="128" t="s">
        <v>7359</v>
      </c>
    </row>
    <row r="965" spans="1:13" s="128" customFormat="1" x14ac:dyDescent="0.2">
      <c r="A965" s="83" t="s">
        <v>3191</v>
      </c>
      <c r="B965" s="83" t="s">
        <v>3306</v>
      </c>
      <c r="C965" s="83" t="s">
        <v>6641</v>
      </c>
      <c r="D965" s="83" t="s">
        <v>3308</v>
      </c>
      <c r="E965" s="102">
        <v>8518895</v>
      </c>
      <c r="F965" s="83" t="s">
        <v>6734</v>
      </c>
      <c r="G965" s="83" t="s">
        <v>68</v>
      </c>
      <c r="H965" s="42">
        <v>38376</v>
      </c>
      <c r="I965" s="42">
        <v>31980</v>
      </c>
      <c r="J965" s="42">
        <v>6396</v>
      </c>
      <c r="K965" s="86">
        <v>0.16666666666666666</v>
      </c>
      <c r="L965" s="83" t="s">
        <v>7021</v>
      </c>
      <c r="M965" s="128" t="s">
        <v>7359</v>
      </c>
    </row>
    <row r="966" spans="1:13" s="128" customFormat="1" x14ac:dyDescent="0.2">
      <c r="A966" s="83" t="s">
        <v>3191</v>
      </c>
      <c r="B966" s="83" t="s">
        <v>3368</v>
      </c>
      <c r="C966" s="83" t="s">
        <v>3384</v>
      </c>
      <c r="D966" s="83" t="s">
        <v>3370</v>
      </c>
      <c r="E966" s="102">
        <v>8011333</v>
      </c>
      <c r="F966" s="83" t="s">
        <v>5506</v>
      </c>
      <c r="G966" s="83" t="s">
        <v>68</v>
      </c>
      <c r="H966" s="42">
        <v>39000</v>
      </c>
      <c r="I966" s="42">
        <v>33600</v>
      </c>
      <c r="J966" s="42">
        <v>5400</v>
      </c>
      <c r="K966" s="86">
        <v>0.13846153846153847</v>
      </c>
      <c r="L966" s="83" t="s">
        <v>5507</v>
      </c>
      <c r="M966" s="128" t="s">
        <v>7359</v>
      </c>
    </row>
    <row r="967" spans="1:13" s="128" customFormat="1" x14ac:dyDescent="0.2">
      <c r="A967" s="83" t="s">
        <v>3191</v>
      </c>
      <c r="B967" s="83" t="s">
        <v>3368</v>
      </c>
      <c r="C967" s="83" t="s">
        <v>3384</v>
      </c>
      <c r="D967" s="83" t="s">
        <v>3370</v>
      </c>
      <c r="E967" s="102">
        <v>8230578</v>
      </c>
      <c r="F967" s="83" t="s">
        <v>5506</v>
      </c>
      <c r="G967" s="83" t="s">
        <v>68</v>
      </c>
      <c r="H967" s="42">
        <v>1851.34</v>
      </c>
      <c r="I967" s="42">
        <v>1595</v>
      </c>
      <c r="J967" s="42">
        <v>256.33999999999992</v>
      </c>
      <c r="K967" s="86">
        <v>0.13846187086110598</v>
      </c>
      <c r="L967" s="83" t="s">
        <v>7321</v>
      </c>
      <c r="M967" s="128" t="s">
        <v>7359</v>
      </c>
    </row>
    <row r="968" spans="1:13" s="128" customFormat="1" x14ac:dyDescent="0.2">
      <c r="A968" s="83" t="s">
        <v>3397</v>
      </c>
      <c r="B968" s="83" t="s">
        <v>3398</v>
      </c>
      <c r="C968" s="83" t="s">
        <v>1165</v>
      </c>
      <c r="D968" s="83" t="s">
        <v>3399</v>
      </c>
      <c r="E968" s="102">
        <v>8476278</v>
      </c>
      <c r="F968" s="83" t="s">
        <v>7289</v>
      </c>
      <c r="G968" s="83" t="s">
        <v>68</v>
      </c>
      <c r="H968" s="42">
        <v>137956</v>
      </c>
      <c r="I968" s="42">
        <v>132650</v>
      </c>
      <c r="J968" s="42">
        <v>5306</v>
      </c>
      <c r="K968" s="86">
        <v>3.8461538461538464E-2</v>
      </c>
      <c r="L968" s="83" t="s">
        <v>7322</v>
      </c>
      <c r="M968" s="128" t="s">
        <v>7359</v>
      </c>
    </row>
    <row r="969" spans="1:13" s="128" customFormat="1" x14ac:dyDescent="0.2">
      <c r="A969" s="83" t="s">
        <v>3397</v>
      </c>
      <c r="B969" s="83" t="s">
        <v>3398</v>
      </c>
      <c r="C969" s="83" t="s">
        <v>1165</v>
      </c>
      <c r="D969" s="83" t="s">
        <v>3399</v>
      </c>
      <c r="E969" s="102">
        <v>8476278</v>
      </c>
      <c r="F969" s="83" t="s">
        <v>7289</v>
      </c>
      <c r="G969" s="83" t="s">
        <v>59</v>
      </c>
      <c r="H969" s="42">
        <v>57408</v>
      </c>
      <c r="I969" s="42">
        <v>55200</v>
      </c>
      <c r="J969" s="42">
        <v>2208</v>
      </c>
      <c r="K969" s="86">
        <v>3.8461538461538464E-2</v>
      </c>
      <c r="L969" s="83" t="s">
        <v>7323</v>
      </c>
      <c r="M969" s="128" t="s">
        <v>7359</v>
      </c>
    </row>
    <row r="970" spans="1:13" s="128" customFormat="1" x14ac:dyDescent="0.2">
      <c r="A970" s="83" t="s">
        <v>3397</v>
      </c>
      <c r="B970" s="83" t="s">
        <v>3398</v>
      </c>
      <c r="C970" s="83" t="s">
        <v>1165</v>
      </c>
      <c r="D970" s="83" t="s">
        <v>3399</v>
      </c>
      <c r="E970" s="102">
        <v>8476278</v>
      </c>
      <c r="F970" s="83" t="s">
        <v>7289</v>
      </c>
      <c r="G970" s="83" t="s">
        <v>59</v>
      </c>
      <c r="H970" s="42">
        <v>28814.38</v>
      </c>
      <c r="I970" s="42">
        <v>28537.3</v>
      </c>
      <c r="J970" s="42">
        <v>277.08000000000175</v>
      </c>
      <c r="K970" s="86">
        <v>9.6160319951358215E-3</v>
      </c>
      <c r="L970" s="83" t="s">
        <v>7324</v>
      </c>
      <c r="M970" s="128" t="s">
        <v>7359</v>
      </c>
    </row>
    <row r="971" spans="1:13" s="128" customFormat="1" x14ac:dyDescent="0.2">
      <c r="A971" s="83" t="s">
        <v>3397</v>
      </c>
      <c r="B971" s="83" t="s">
        <v>3398</v>
      </c>
      <c r="C971" s="83" t="s">
        <v>1165</v>
      </c>
      <c r="D971" s="83" t="s">
        <v>3399</v>
      </c>
      <c r="E971" s="102">
        <v>8476278</v>
      </c>
      <c r="F971" s="83" t="s">
        <v>7289</v>
      </c>
      <c r="G971" s="83" t="s">
        <v>59</v>
      </c>
      <c r="H971" s="42">
        <v>1180973.1200000001</v>
      </c>
      <c r="I971" s="42">
        <v>1015339.52</v>
      </c>
      <c r="J971" s="42">
        <v>165633.60000000009</v>
      </c>
      <c r="K971" s="86">
        <v>0.14025179506202484</v>
      </c>
      <c r="L971" s="83" t="s">
        <v>7325</v>
      </c>
      <c r="M971" s="128" t="s">
        <v>7359</v>
      </c>
    </row>
    <row r="972" spans="1:13" s="128" customFormat="1" x14ac:dyDescent="0.2">
      <c r="A972" s="83" t="s">
        <v>3397</v>
      </c>
      <c r="B972" s="83" t="s">
        <v>3398</v>
      </c>
      <c r="C972" s="83" t="s">
        <v>1165</v>
      </c>
      <c r="D972" s="83" t="s">
        <v>3399</v>
      </c>
      <c r="E972" s="102">
        <v>8476278</v>
      </c>
      <c r="F972" s="83" t="s">
        <v>7289</v>
      </c>
      <c r="G972" s="83" t="s">
        <v>59</v>
      </c>
      <c r="H972" s="42">
        <v>17471.16</v>
      </c>
      <c r="I972" s="42">
        <v>16177</v>
      </c>
      <c r="J972" s="42">
        <v>1294.1599999999999</v>
      </c>
      <c r="K972" s="86">
        <v>7.407407407407407E-2</v>
      </c>
      <c r="L972" s="83" t="s">
        <v>7326</v>
      </c>
      <c r="M972" s="128" t="s">
        <v>7359</v>
      </c>
    </row>
    <row r="973" spans="1:13" s="128" customFormat="1" x14ac:dyDescent="0.2">
      <c r="A973" s="83" t="s">
        <v>3397</v>
      </c>
      <c r="B973" s="83" t="s">
        <v>3398</v>
      </c>
      <c r="C973" s="83" t="s">
        <v>1165</v>
      </c>
      <c r="D973" s="83" t="s">
        <v>3399</v>
      </c>
      <c r="E973" s="102">
        <v>8479202</v>
      </c>
      <c r="F973" s="83" t="s">
        <v>7289</v>
      </c>
      <c r="G973" s="83" t="s">
        <v>59</v>
      </c>
      <c r="H973" s="42">
        <v>544129.68000000005</v>
      </c>
      <c r="I973" s="42">
        <v>502667.28</v>
      </c>
      <c r="J973" s="42">
        <v>41462.400000000023</v>
      </c>
      <c r="K973" s="86">
        <v>7.619948244690497E-2</v>
      </c>
      <c r="L973" s="83" t="s">
        <v>7327</v>
      </c>
      <c r="M973" s="128" t="s">
        <v>7359</v>
      </c>
    </row>
    <row r="974" spans="1:13" s="128" customFormat="1" x14ac:dyDescent="0.2">
      <c r="A974" s="83" t="s">
        <v>3397</v>
      </c>
      <c r="B974" s="83" t="s">
        <v>3398</v>
      </c>
      <c r="C974" s="83" t="s">
        <v>1165</v>
      </c>
      <c r="D974" s="83" t="s">
        <v>3399</v>
      </c>
      <c r="E974" s="102">
        <v>8479202</v>
      </c>
      <c r="F974" s="83" t="s">
        <v>7289</v>
      </c>
      <c r="G974" s="83" t="s">
        <v>59</v>
      </c>
      <c r="H974" s="42">
        <v>32798.32</v>
      </c>
      <c r="I974" s="42">
        <v>31296.14</v>
      </c>
      <c r="J974" s="42">
        <v>1502.1800000000003</v>
      </c>
      <c r="K974" s="86">
        <v>4.5800516611826471E-2</v>
      </c>
      <c r="L974" s="83" t="s">
        <v>7328</v>
      </c>
      <c r="M974" s="128" t="s">
        <v>7359</v>
      </c>
    </row>
    <row r="975" spans="1:13" s="128" customFormat="1" x14ac:dyDescent="0.2">
      <c r="A975" s="83" t="s">
        <v>3397</v>
      </c>
      <c r="B975" s="83" t="s">
        <v>3398</v>
      </c>
      <c r="C975" s="83" t="s">
        <v>1165</v>
      </c>
      <c r="D975" s="83" t="s">
        <v>3399</v>
      </c>
      <c r="E975" s="102">
        <v>8486535</v>
      </c>
      <c r="F975" s="83" t="s">
        <v>6270</v>
      </c>
      <c r="G975" s="83" t="s">
        <v>59</v>
      </c>
      <c r="H975" s="42">
        <v>10250.780000000001</v>
      </c>
      <c r="I975" s="42">
        <v>9858.43</v>
      </c>
      <c r="J975" s="42">
        <v>392.35000000000036</v>
      </c>
      <c r="K975" s="86">
        <v>3.827513613598188E-2</v>
      </c>
      <c r="L975" s="83" t="s">
        <v>7329</v>
      </c>
      <c r="M975" s="128" t="s">
        <v>7359</v>
      </c>
    </row>
    <row r="976" spans="1:13" s="128" customFormat="1" x14ac:dyDescent="0.2">
      <c r="A976" s="83" t="s">
        <v>3397</v>
      </c>
      <c r="B976" s="83" t="s">
        <v>3398</v>
      </c>
      <c r="C976" s="83" t="s">
        <v>1165</v>
      </c>
      <c r="D976" s="83" t="s">
        <v>3399</v>
      </c>
      <c r="E976" s="102">
        <v>8486535</v>
      </c>
      <c r="F976" s="83" t="s">
        <v>6270</v>
      </c>
      <c r="G976" s="83" t="s">
        <v>59</v>
      </c>
      <c r="H976" s="42">
        <v>1215065.78</v>
      </c>
      <c r="I976" s="42">
        <v>1162853.06</v>
      </c>
      <c r="J976" s="42">
        <v>52212.719999999972</v>
      </c>
      <c r="K976" s="86">
        <v>4.2971105646642416E-2</v>
      </c>
      <c r="L976" s="83" t="s">
        <v>7330</v>
      </c>
      <c r="M976" s="128" t="s">
        <v>7359</v>
      </c>
    </row>
    <row r="977" spans="1:13" s="128" customFormat="1" x14ac:dyDescent="0.2">
      <c r="A977" s="83" t="s">
        <v>3397</v>
      </c>
      <c r="B977" s="83" t="s">
        <v>3398</v>
      </c>
      <c r="C977" s="83" t="s">
        <v>1165</v>
      </c>
      <c r="D977" s="83" t="s">
        <v>3399</v>
      </c>
      <c r="E977" s="102">
        <v>8486535</v>
      </c>
      <c r="F977" s="83" t="s">
        <v>6270</v>
      </c>
      <c r="G977" s="83" t="s">
        <v>59</v>
      </c>
      <c r="H977" s="42">
        <v>781.04</v>
      </c>
      <c r="I977" s="42">
        <v>751</v>
      </c>
      <c r="J977" s="42">
        <v>30.039999999999964</v>
      </c>
      <c r="K977" s="86">
        <v>3.8461538461538415E-2</v>
      </c>
      <c r="L977" s="83" t="s">
        <v>7331</v>
      </c>
      <c r="M977" s="128" t="s">
        <v>7359</v>
      </c>
    </row>
    <row r="978" spans="1:13" s="128" customFormat="1" x14ac:dyDescent="0.2">
      <c r="A978" s="83" t="s">
        <v>3397</v>
      </c>
      <c r="B978" s="83" t="s">
        <v>3398</v>
      </c>
      <c r="C978" s="83" t="s">
        <v>1165</v>
      </c>
      <c r="D978" s="83" t="s">
        <v>3399</v>
      </c>
      <c r="E978" s="102">
        <v>8520891</v>
      </c>
      <c r="F978" s="83" t="s">
        <v>7290</v>
      </c>
      <c r="G978" s="83" t="s">
        <v>59</v>
      </c>
      <c r="H978" s="42">
        <v>902.26</v>
      </c>
      <c r="I978" s="42">
        <v>835.44</v>
      </c>
      <c r="J978" s="42">
        <v>66.819999999999936</v>
      </c>
      <c r="K978" s="86">
        <v>7.405847538403558E-2</v>
      </c>
      <c r="L978" s="83" t="s">
        <v>7332</v>
      </c>
      <c r="M978" s="128" t="s">
        <v>7359</v>
      </c>
    </row>
    <row r="979" spans="1:13" s="128" customFormat="1" x14ac:dyDescent="0.2">
      <c r="A979" s="83" t="s">
        <v>3397</v>
      </c>
      <c r="B979" s="83" t="s">
        <v>3398</v>
      </c>
      <c r="C979" s="83" t="s">
        <v>1165</v>
      </c>
      <c r="D979" s="83" t="s">
        <v>3399</v>
      </c>
      <c r="E979" s="102">
        <v>8520891</v>
      </c>
      <c r="F979" s="83" t="s">
        <v>7290</v>
      </c>
      <c r="G979" s="83" t="s">
        <v>59</v>
      </c>
      <c r="H979" s="42">
        <v>810.92</v>
      </c>
      <c r="I979" s="42">
        <v>750.85</v>
      </c>
      <c r="J979" s="42">
        <v>60.069999999999936</v>
      </c>
      <c r="K979" s="86">
        <v>7.4076357717160687E-2</v>
      </c>
      <c r="L979" s="83" t="s">
        <v>7333</v>
      </c>
      <c r="M979" s="128" t="s">
        <v>7359</v>
      </c>
    </row>
    <row r="980" spans="1:13" s="128" customFormat="1" x14ac:dyDescent="0.2">
      <c r="A980" s="83" t="s">
        <v>3397</v>
      </c>
      <c r="B980" s="83" t="s">
        <v>3398</v>
      </c>
      <c r="C980" s="83" t="s">
        <v>1165</v>
      </c>
      <c r="D980" s="83" t="s">
        <v>3399</v>
      </c>
      <c r="E980" s="102">
        <v>8520891</v>
      </c>
      <c r="F980" s="83" t="s">
        <v>7290</v>
      </c>
      <c r="G980" s="83" t="s">
        <v>59</v>
      </c>
      <c r="H980" s="42">
        <v>25066.58</v>
      </c>
      <c r="I980" s="42">
        <v>24574.6</v>
      </c>
      <c r="J980" s="42">
        <v>491.9800000000032</v>
      </c>
      <c r="K980" s="86">
        <v>1.9626929561192757E-2</v>
      </c>
      <c r="L980" s="83" t="s">
        <v>7334</v>
      </c>
      <c r="M980" s="128" t="s">
        <v>7359</v>
      </c>
    </row>
    <row r="981" spans="1:13" s="128" customFormat="1" x14ac:dyDescent="0.2">
      <c r="A981" s="83" t="s">
        <v>3397</v>
      </c>
      <c r="B981" s="83" t="s">
        <v>3398</v>
      </c>
      <c r="C981" s="83" t="s">
        <v>1165</v>
      </c>
      <c r="D981" s="83" t="s">
        <v>3399</v>
      </c>
      <c r="E981" s="102">
        <v>8520900</v>
      </c>
      <c r="F981" s="83" t="s">
        <v>7290</v>
      </c>
      <c r="G981" s="83" t="s">
        <v>59</v>
      </c>
      <c r="H981" s="42">
        <v>4517.3100000000004</v>
      </c>
      <c r="I981" s="42">
        <v>4065.67</v>
      </c>
      <c r="J981" s="42">
        <v>451.64000000000033</v>
      </c>
      <c r="K981" s="86">
        <v>9.9979855267847528E-2</v>
      </c>
      <c r="L981" s="83" t="s">
        <v>7335</v>
      </c>
      <c r="M981" s="128" t="s">
        <v>7359</v>
      </c>
    </row>
    <row r="982" spans="1:13" s="128" customFormat="1" x14ac:dyDescent="0.2">
      <c r="A982" s="83" t="s">
        <v>3397</v>
      </c>
      <c r="B982" s="83" t="s">
        <v>3398</v>
      </c>
      <c r="C982" s="83" t="s">
        <v>1165</v>
      </c>
      <c r="D982" s="83" t="s">
        <v>3399</v>
      </c>
      <c r="E982" s="102">
        <v>8520900</v>
      </c>
      <c r="F982" s="83" t="s">
        <v>7290</v>
      </c>
      <c r="G982" s="83" t="s">
        <v>59</v>
      </c>
      <c r="H982" s="42">
        <v>37386.239999999998</v>
      </c>
      <c r="I982" s="42">
        <v>35948.400000000001</v>
      </c>
      <c r="J982" s="42">
        <v>1437.8399999999965</v>
      </c>
      <c r="K982" s="86">
        <v>3.8459069433031956E-2</v>
      </c>
      <c r="L982" s="83" t="s">
        <v>7336</v>
      </c>
      <c r="M982" s="128" t="s">
        <v>7359</v>
      </c>
    </row>
    <row r="983" spans="1:13" s="128" customFormat="1" x14ac:dyDescent="0.2">
      <c r="A983" s="83" t="s">
        <v>3397</v>
      </c>
      <c r="B983" s="83" t="s">
        <v>3398</v>
      </c>
      <c r="C983" s="83" t="s">
        <v>1165</v>
      </c>
      <c r="D983" s="83" t="s">
        <v>3399</v>
      </c>
      <c r="E983" s="102">
        <v>8520903</v>
      </c>
      <c r="F983" s="83" t="s">
        <v>7290</v>
      </c>
      <c r="G983" s="83" t="s">
        <v>68</v>
      </c>
      <c r="H983" s="42">
        <v>42339</v>
      </c>
      <c r="I983" s="42">
        <v>38490</v>
      </c>
      <c r="J983" s="42">
        <v>3849</v>
      </c>
      <c r="K983" s="86">
        <v>9.0909090909090912E-2</v>
      </c>
      <c r="L983" s="83" t="s">
        <v>7337</v>
      </c>
      <c r="M983" s="128" t="s">
        <v>7359</v>
      </c>
    </row>
    <row r="984" spans="1:13" s="128" customFormat="1" x14ac:dyDescent="0.2">
      <c r="A984" s="83" t="s">
        <v>3397</v>
      </c>
      <c r="B984" s="83" t="s">
        <v>3398</v>
      </c>
      <c r="C984" s="83" t="s">
        <v>1165</v>
      </c>
      <c r="D984" s="83" t="s">
        <v>3399</v>
      </c>
      <c r="E984" s="102">
        <v>8520903</v>
      </c>
      <c r="F984" s="83" t="s">
        <v>7290</v>
      </c>
      <c r="G984" s="83" t="s">
        <v>59</v>
      </c>
      <c r="H984" s="42">
        <v>4865.5200000000004</v>
      </c>
      <c r="I984" s="42">
        <v>4505.1000000000004</v>
      </c>
      <c r="J984" s="42">
        <v>360.42000000000007</v>
      </c>
      <c r="K984" s="86">
        <v>7.4076357717160771E-2</v>
      </c>
      <c r="L984" s="83" t="s">
        <v>7338</v>
      </c>
      <c r="M984" s="128" t="s">
        <v>7359</v>
      </c>
    </row>
    <row r="985" spans="1:13" s="128" customFormat="1" x14ac:dyDescent="0.2">
      <c r="A985" s="83" t="s">
        <v>3397</v>
      </c>
      <c r="B985" s="83" t="s">
        <v>3398</v>
      </c>
      <c r="C985" s="83" t="s">
        <v>1165</v>
      </c>
      <c r="D985" s="83" t="s">
        <v>3399</v>
      </c>
      <c r="E985" s="102">
        <v>8520903</v>
      </c>
      <c r="F985" s="83" t="s">
        <v>7290</v>
      </c>
      <c r="G985" s="83" t="s">
        <v>59</v>
      </c>
      <c r="H985" s="42">
        <v>145444.92000000001</v>
      </c>
      <c r="I985" s="42">
        <v>142590.12</v>
      </c>
      <c r="J985" s="42">
        <v>2854.8000000000175</v>
      </c>
      <c r="K985" s="86">
        <v>1.9628048886135157E-2</v>
      </c>
      <c r="L985" s="83" t="s">
        <v>7339</v>
      </c>
      <c r="M985" s="128" t="s">
        <v>7359</v>
      </c>
    </row>
    <row r="986" spans="1:13" s="128" customFormat="1" x14ac:dyDescent="0.2">
      <c r="A986" s="83" t="s">
        <v>3397</v>
      </c>
      <c r="B986" s="83" t="s">
        <v>3398</v>
      </c>
      <c r="C986" s="83" t="s">
        <v>1165</v>
      </c>
      <c r="D986" s="83" t="s">
        <v>3399</v>
      </c>
      <c r="E986" s="102">
        <v>8520903</v>
      </c>
      <c r="F986" s="83" t="s">
        <v>7290</v>
      </c>
      <c r="G986" s="83" t="s">
        <v>59</v>
      </c>
      <c r="H986" s="42">
        <v>1886.01</v>
      </c>
      <c r="I986" s="42">
        <v>1746.33</v>
      </c>
      <c r="J986" s="42">
        <v>139.68000000000006</v>
      </c>
      <c r="K986" s="86">
        <v>7.4061113143620697E-2</v>
      </c>
      <c r="L986" s="83" t="s">
        <v>7340</v>
      </c>
      <c r="M986" s="128" t="s">
        <v>7359</v>
      </c>
    </row>
    <row r="987" spans="1:13" s="128" customFormat="1" x14ac:dyDescent="0.2">
      <c r="A987" s="83" t="s">
        <v>3412</v>
      </c>
      <c r="B987" s="83" t="s">
        <v>3413</v>
      </c>
      <c r="C987" s="83" t="s">
        <v>3414</v>
      </c>
      <c r="D987" s="83" t="s">
        <v>3416</v>
      </c>
      <c r="E987" s="102">
        <v>8399304</v>
      </c>
      <c r="F987" s="83" t="s">
        <v>6273</v>
      </c>
      <c r="G987" s="83" t="s">
        <v>68</v>
      </c>
      <c r="H987" s="42">
        <v>2535.52</v>
      </c>
      <c r="I987" s="42">
        <v>2392</v>
      </c>
      <c r="J987" s="42">
        <v>143.51999999999998</v>
      </c>
      <c r="K987" s="86">
        <v>5.6603773584905655E-2</v>
      </c>
      <c r="L987" s="83" t="s">
        <v>7341</v>
      </c>
      <c r="M987" s="128" t="s">
        <v>7359</v>
      </c>
    </row>
    <row r="988" spans="1:13" s="128" customFormat="1" x14ac:dyDescent="0.2">
      <c r="A988" s="83" t="s">
        <v>3412</v>
      </c>
      <c r="B988" s="83" t="s">
        <v>3413</v>
      </c>
      <c r="C988" s="83" t="s">
        <v>1836</v>
      </c>
      <c r="D988" s="83" t="s">
        <v>3416</v>
      </c>
      <c r="E988" s="102">
        <v>8486743</v>
      </c>
      <c r="F988" s="83" t="s">
        <v>7291</v>
      </c>
      <c r="G988" s="83" t="s">
        <v>68</v>
      </c>
      <c r="H988" s="42">
        <v>3360</v>
      </c>
      <c r="I988" s="42">
        <v>3000</v>
      </c>
      <c r="J988" s="42">
        <v>360</v>
      </c>
      <c r="K988" s="86">
        <v>0.10714285714285714</v>
      </c>
      <c r="L988" s="83" t="s">
        <v>7342</v>
      </c>
      <c r="M988" s="128" t="s">
        <v>7359</v>
      </c>
    </row>
    <row r="989" spans="1:13" s="128" customFormat="1" x14ac:dyDescent="0.2">
      <c r="A989" s="83" t="s">
        <v>3412</v>
      </c>
      <c r="B989" s="83" t="s">
        <v>3413</v>
      </c>
      <c r="C989" s="83" t="s">
        <v>3415</v>
      </c>
      <c r="D989" s="83" t="s">
        <v>3416</v>
      </c>
      <c r="E989" s="102">
        <v>8498534</v>
      </c>
      <c r="F989" s="83" t="s">
        <v>6746</v>
      </c>
      <c r="G989" s="83" t="s">
        <v>68</v>
      </c>
      <c r="H989" s="42">
        <v>18610.900000000001</v>
      </c>
      <c r="I989" s="42">
        <v>16884.349999999999</v>
      </c>
      <c r="J989" s="42">
        <v>1726.5500000000029</v>
      </c>
      <c r="K989" s="86">
        <v>9.2770903072930525E-2</v>
      </c>
      <c r="L989" s="83" t="s">
        <v>7040</v>
      </c>
      <c r="M989" s="128" t="s">
        <v>7359</v>
      </c>
    </row>
    <row r="990" spans="1:13" s="128" customFormat="1" x14ac:dyDescent="0.2">
      <c r="A990" s="83" t="s">
        <v>3571</v>
      </c>
      <c r="B990" s="83" t="s">
        <v>3572</v>
      </c>
      <c r="C990" s="83" t="s">
        <v>4567</v>
      </c>
      <c r="D990" s="83" t="s">
        <v>3574</v>
      </c>
      <c r="E990" s="102">
        <v>8486452</v>
      </c>
      <c r="F990" s="83" t="s">
        <v>6286</v>
      </c>
      <c r="G990" s="83" t="s">
        <v>68</v>
      </c>
      <c r="H990" s="42">
        <v>4400</v>
      </c>
      <c r="I990" s="42">
        <v>4000</v>
      </c>
      <c r="J990" s="42">
        <v>400</v>
      </c>
      <c r="K990" s="86">
        <v>9.0909090909090912E-2</v>
      </c>
      <c r="L990" s="83" t="s">
        <v>6510</v>
      </c>
      <c r="M990" s="128" t="s">
        <v>7359</v>
      </c>
    </row>
    <row r="991" spans="1:13" s="128" customFormat="1" x14ac:dyDescent="0.2">
      <c r="A991" s="83" t="s">
        <v>3571</v>
      </c>
      <c r="B991" s="83" t="s">
        <v>3572</v>
      </c>
      <c r="C991" s="83" t="s">
        <v>4567</v>
      </c>
      <c r="D991" s="83" t="s">
        <v>3574</v>
      </c>
      <c r="E991" s="102">
        <v>8486452</v>
      </c>
      <c r="F991" s="83" t="s">
        <v>6286</v>
      </c>
      <c r="G991" s="83" t="s">
        <v>68</v>
      </c>
      <c r="H991" s="42">
        <v>18661.5</v>
      </c>
      <c r="I991" s="42">
        <v>15268.5</v>
      </c>
      <c r="J991" s="42">
        <v>3393</v>
      </c>
      <c r="K991" s="86">
        <v>0.18181818181818182</v>
      </c>
      <c r="L991" s="83" t="s">
        <v>6510</v>
      </c>
      <c r="M991" s="128" t="s">
        <v>7359</v>
      </c>
    </row>
    <row r="992" spans="1:13" s="128" customFormat="1" x14ac:dyDescent="0.2">
      <c r="A992" s="83" t="s">
        <v>3571</v>
      </c>
      <c r="B992" s="83" t="s">
        <v>3572</v>
      </c>
      <c r="C992" s="83" t="s">
        <v>4567</v>
      </c>
      <c r="D992" s="83" t="s">
        <v>3574</v>
      </c>
      <c r="E992" s="102">
        <v>8486452</v>
      </c>
      <c r="F992" s="83" t="s">
        <v>6286</v>
      </c>
      <c r="G992" s="83" t="s">
        <v>68</v>
      </c>
      <c r="H992" s="42">
        <v>49335</v>
      </c>
      <c r="I992" s="42">
        <v>40365</v>
      </c>
      <c r="J992" s="42">
        <v>8970</v>
      </c>
      <c r="K992" s="86">
        <v>0.18181818181818182</v>
      </c>
      <c r="L992" s="83" t="s">
        <v>6510</v>
      </c>
      <c r="M992" s="128" t="s">
        <v>7359</v>
      </c>
    </row>
    <row r="993" spans="1:13" s="128" customFormat="1" x14ac:dyDescent="0.2">
      <c r="A993" s="83" t="s">
        <v>3571</v>
      </c>
      <c r="B993" s="83" t="s">
        <v>3572</v>
      </c>
      <c r="C993" s="83" t="s">
        <v>1503</v>
      </c>
      <c r="D993" s="83" t="s">
        <v>3574</v>
      </c>
      <c r="E993" s="102">
        <v>8519340</v>
      </c>
      <c r="F993" s="83" t="s">
        <v>6750</v>
      </c>
      <c r="G993" s="83" t="s">
        <v>68</v>
      </c>
      <c r="H993" s="42">
        <v>13407.6</v>
      </c>
      <c r="I993" s="42">
        <v>12225.2</v>
      </c>
      <c r="J993" s="42">
        <v>1182.3999999999996</v>
      </c>
      <c r="K993" s="86">
        <v>8.81887884483427E-2</v>
      </c>
      <c r="L993" s="83" t="s">
        <v>7052</v>
      </c>
      <c r="M993" s="128" t="s">
        <v>7359</v>
      </c>
    </row>
    <row r="994" spans="1:13" s="128" customFormat="1" x14ac:dyDescent="0.2">
      <c r="A994" s="83" t="s">
        <v>3571</v>
      </c>
      <c r="B994" s="83" t="s">
        <v>3572</v>
      </c>
      <c r="C994" s="83" t="s">
        <v>3589</v>
      </c>
      <c r="D994" s="83" t="s">
        <v>3574</v>
      </c>
      <c r="E994" s="102">
        <v>8506047</v>
      </c>
      <c r="F994" s="83" t="s">
        <v>6753</v>
      </c>
      <c r="G994" s="83" t="s">
        <v>68</v>
      </c>
      <c r="H994" s="42">
        <v>42530.400000000001</v>
      </c>
      <c r="I994" s="42">
        <v>31504</v>
      </c>
      <c r="J994" s="42">
        <v>11026.400000000001</v>
      </c>
      <c r="K994" s="86">
        <v>0.2592592592592593</v>
      </c>
      <c r="L994" s="83" t="s">
        <v>7055</v>
      </c>
      <c r="M994" s="128" t="s">
        <v>7359</v>
      </c>
    </row>
    <row r="995" spans="1:13" s="128" customFormat="1" x14ac:dyDescent="0.2">
      <c r="A995" s="83" t="s">
        <v>3571</v>
      </c>
      <c r="B995" s="83" t="s">
        <v>3572</v>
      </c>
      <c r="C995" s="83" t="s">
        <v>3589</v>
      </c>
      <c r="D995" s="83" t="s">
        <v>3574</v>
      </c>
      <c r="E995" s="102">
        <v>8514336</v>
      </c>
      <c r="F995" s="83" t="s">
        <v>7292</v>
      </c>
      <c r="G995" s="83" t="s">
        <v>68</v>
      </c>
      <c r="H995" s="42">
        <v>19033.95</v>
      </c>
      <c r="I995" s="42">
        <v>16067.6</v>
      </c>
      <c r="J995" s="42">
        <v>2966.3500000000004</v>
      </c>
      <c r="K995" s="86">
        <v>0.15584521342128146</v>
      </c>
      <c r="L995" s="83" t="s">
        <v>7343</v>
      </c>
      <c r="M995" s="128" t="s">
        <v>7359</v>
      </c>
    </row>
    <row r="996" spans="1:13" s="128" customFormat="1" x14ac:dyDescent="0.2">
      <c r="A996" s="83" t="s">
        <v>3571</v>
      </c>
      <c r="B996" s="83" t="s">
        <v>3572</v>
      </c>
      <c r="C996" s="83" t="s">
        <v>3589</v>
      </c>
      <c r="D996" s="83" t="s">
        <v>3574</v>
      </c>
      <c r="E996" s="102">
        <v>8514336</v>
      </c>
      <c r="F996" s="83" t="s">
        <v>7292</v>
      </c>
      <c r="G996" s="83" t="s">
        <v>68</v>
      </c>
      <c r="H996" s="42">
        <v>65286</v>
      </c>
      <c r="I996" s="42">
        <v>48360</v>
      </c>
      <c r="J996" s="42">
        <v>16926</v>
      </c>
      <c r="K996" s="86">
        <v>0.25925925925925924</v>
      </c>
      <c r="L996" s="83" t="s">
        <v>7343</v>
      </c>
      <c r="M996" s="128" t="s">
        <v>7359</v>
      </c>
    </row>
    <row r="997" spans="1:13" s="128" customFormat="1" x14ac:dyDescent="0.2">
      <c r="A997" s="83" t="s">
        <v>3571</v>
      </c>
      <c r="B997" s="83" t="s">
        <v>3572</v>
      </c>
      <c r="C997" s="83" t="s">
        <v>3589</v>
      </c>
      <c r="D997" s="83" t="s">
        <v>3574</v>
      </c>
      <c r="E997" s="102">
        <v>8514336</v>
      </c>
      <c r="F997" s="83" t="s">
        <v>7292</v>
      </c>
      <c r="G997" s="83" t="s">
        <v>68</v>
      </c>
      <c r="H997" s="42">
        <v>307.8</v>
      </c>
      <c r="I997" s="42">
        <v>228</v>
      </c>
      <c r="J997" s="42">
        <v>79.800000000000011</v>
      </c>
      <c r="K997" s="86">
        <v>0.2592592592592593</v>
      </c>
      <c r="L997" s="83" t="s">
        <v>7343</v>
      </c>
      <c r="M997" s="128" t="s">
        <v>7359</v>
      </c>
    </row>
    <row r="998" spans="1:13" s="128" customFormat="1" x14ac:dyDescent="0.2">
      <c r="A998" s="83" t="s">
        <v>3571</v>
      </c>
      <c r="B998" s="83" t="s">
        <v>3572</v>
      </c>
      <c r="C998" s="83" t="s">
        <v>4552</v>
      </c>
      <c r="D998" s="83" t="s">
        <v>3574</v>
      </c>
      <c r="E998" s="102">
        <v>8486750</v>
      </c>
      <c r="F998" s="83" t="s">
        <v>6291</v>
      </c>
      <c r="G998" s="83" t="s">
        <v>68</v>
      </c>
      <c r="H998" s="42">
        <v>27603</v>
      </c>
      <c r="I998" s="42">
        <v>22375</v>
      </c>
      <c r="J998" s="42">
        <v>5228</v>
      </c>
      <c r="K998" s="86">
        <v>0.18939970293084085</v>
      </c>
      <c r="L998" s="83" t="s">
        <v>6515</v>
      </c>
      <c r="M998" s="128" t="s">
        <v>7359</v>
      </c>
    </row>
    <row r="999" spans="1:13" s="128" customFormat="1" x14ac:dyDescent="0.2">
      <c r="A999" s="83" t="s">
        <v>3571</v>
      </c>
      <c r="B999" s="83" t="s">
        <v>3572</v>
      </c>
      <c r="C999" s="83" t="s">
        <v>4552</v>
      </c>
      <c r="D999" s="83" t="s">
        <v>3574</v>
      </c>
      <c r="E999" s="102">
        <v>8465056</v>
      </c>
      <c r="F999" s="83" t="s">
        <v>7293</v>
      </c>
      <c r="G999" s="83" t="s">
        <v>68</v>
      </c>
      <c r="H999" s="42">
        <v>42819.58</v>
      </c>
      <c r="I999" s="42">
        <v>39500</v>
      </c>
      <c r="J999" s="42">
        <v>3319.5800000000017</v>
      </c>
      <c r="K999" s="86">
        <v>7.7524814582487764E-2</v>
      </c>
      <c r="L999" s="83" t="s">
        <v>7344</v>
      </c>
      <c r="M999" s="128" t="s">
        <v>7359</v>
      </c>
    </row>
    <row r="1000" spans="1:13" s="128" customFormat="1" x14ac:dyDescent="0.2">
      <c r="A1000" s="83" t="s">
        <v>3571</v>
      </c>
      <c r="B1000" s="83" t="s">
        <v>3572</v>
      </c>
      <c r="C1000" s="83" t="s">
        <v>4560</v>
      </c>
      <c r="D1000" s="83" t="s">
        <v>3574</v>
      </c>
      <c r="E1000" s="102">
        <v>8514303</v>
      </c>
      <c r="F1000" s="83" t="s">
        <v>6293</v>
      </c>
      <c r="G1000" s="83" t="s">
        <v>68</v>
      </c>
      <c r="H1000" s="42">
        <v>5217.3999999999996</v>
      </c>
      <c r="I1000" s="42">
        <v>4681.6000000000004</v>
      </c>
      <c r="J1000" s="42">
        <v>535.79999999999927</v>
      </c>
      <c r="K1000" s="86">
        <v>0.1026948288419518</v>
      </c>
      <c r="L1000" s="83" t="s">
        <v>6517</v>
      </c>
      <c r="M1000" s="128" t="s">
        <v>7359</v>
      </c>
    </row>
    <row r="1001" spans="1:13" s="128" customFormat="1" x14ac:dyDescent="0.2">
      <c r="A1001" s="83" t="s">
        <v>3571</v>
      </c>
      <c r="B1001" s="83" t="s">
        <v>3572</v>
      </c>
      <c r="C1001" s="83" t="s">
        <v>4560</v>
      </c>
      <c r="D1001" s="83" t="s">
        <v>3574</v>
      </c>
      <c r="E1001" s="102">
        <v>8514303</v>
      </c>
      <c r="F1001" s="83" t="s">
        <v>6293</v>
      </c>
      <c r="G1001" s="83" t="s">
        <v>68</v>
      </c>
      <c r="H1001" s="42">
        <v>523.91999999999996</v>
      </c>
      <c r="I1001" s="42">
        <v>346.56</v>
      </c>
      <c r="J1001" s="42">
        <v>177.35999999999996</v>
      </c>
      <c r="K1001" s="86">
        <v>0.33852496564360968</v>
      </c>
      <c r="L1001" s="83" t="s">
        <v>6517</v>
      </c>
      <c r="M1001" s="128" t="s">
        <v>7359</v>
      </c>
    </row>
    <row r="1002" spans="1:13" s="128" customFormat="1" x14ac:dyDescent="0.2">
      <c r="A1002" s="83" t="s">
        <v>3571</v>
      </c>
      <c r="B1002" s="83" t="s">
        <v>3572</v>
      </c>
      <c r="C1002" s="83" t="s">
        <v>4560</v>
      </c>
      <c r="D1002" s="83" t="s">
        <v>3574</v>
      </c>
      <c r="E1002" s="102">
        <v>8514303</v>
      </c>
      <c r="F1002" s="83" t="s">
        <v>6293</v>
      </c>
      <c r="G1002" s="83" t="s">
        <v>68</v>
      </c>
      <c r="H1002" s="42">
        <v>291.10000000000002</v>
      </c>
      <c r="I1002" s="42">
        <v>192.5</v>
      </c>
      <c r="J1002" s="42">
        <v>98.600000000000023</v>
      </c>
      <c r="K1002" s="86">
        <v>0.33871521813809691</v>
      </c>
      <c r="L1002" s="83" t="s">
        <v>6517</v>
      </c>
      <c r="M1002" s="128" t="s">
        <v>7359</v>
      </c>
    </row>
    <row r="1003" spans="1:13" s="128" customFormat="1" x14ac:dyDescent="0.2">
      <c r="A1003" s="83" t="s">
        <v>3571</v>
      </c>
      <c r="B1003" s="83" t="s">
        <v>3572</v>
      </c>
      <c r="C1003" s="83" t="s">
        <v>4560</v>
      </c>
      <c r="D1003" s="83" t="s">
        <v>3574</v>
      </c>
      <c r="E1003" s="102">
        <v>8514303</v>
      </c>
      <c r="F1003" s="83" t="s">
        <v>6293</v>
      </c>
      <c r="G1003" s="83" t="s">
        <v>68</v>
      </c>
      <c r="H1003" s="42">
        <v>156152.45000000001</v>
      </c>
      <c r="I1003" s="42">
        <v>133229.29999999999</v>
      </c>
      <c r="J1003" s="42">
        <v>22923.150000000023</v>
      </c>
      <c r="K1003" s="86">
        <v>0.14679981005741519</v>
      </c>
      <c r="L1003" s="83" t="s">
        <v>6517</v>
      </c>
      <c r="M1003" s="128" t="s">
        <v>7359</v>
      </c>
    </row>
    <row r="1004" spans="1:13" s="128" customFormat="1" x14ac:dyDescent="0.2">
      <c r="A1004" s="83" t="s">
        <v>3571</v>
      </c>
      <c r="B1004" s="83" t="s">
        <v>3572</v>
      </c>
      <c r="C1004" s="83" t="s">
        <v>4560</v>
      </c>
      <c r="D1004" s="83" t="s">
        <v>3574</v>
      </c>
      <c r="E1004" s="102">
        <v>8513926</v>
      </c>
      <c r="F1004" s="83" t="s">
        <v>6758</v>
      </c>
      <c r="G1004" s="83" t="s">
        <v>68</v>
      </c>
      <c r="H1004" s="42">
        <v>12576.6</v>
      </c>
      <c r="I1004" s="42">
        <v>14563.8</v>
      </c>
      <c r="J1004" s="42">
        <v>-1987.1999999999989</v>
      </c>
      <c r="K1004" s="86">
        <v>-0.15800772863890072</v>
      </c>
      <c r="L1004" s="83" t="s">
        <v>7061</v>
      </c>
      <c r="M1004" s="128" t="s">
        <v>7359</v>
      </c>
    </row>
    <row r="1005" spans="1:13" s="128" customFormat="1" x14ac:dyDescent="0.2">
      <c r="A1005" s="83" t="s">
        <v>3571</v>
      </c>
      <c r="B1005" s="83" t="s">
        <v>3572</v>
      </c>
      <c r="C1005" s="83" t="s">
        <v>6643</v>
      </c>
      <c r="D1005" s="83" t="s">
        <v>3574</v>
      </c>
      <c r="E1005" s="102">
        <v>8518669</v>
      </c>
      <c r="F1005" s="83" t="s">
        <v>7294</v>
      </c>
      <c r="G1005" s="83" t="s">
        <v>68</v>
      </c>
      <c r="H1005" s="42">
        <v>43716.75</v>
      </c>
      <c r="I1005" s="42">
        <v>33054.410000000003</v>
      </c>
      <c r="J1005" s="42">
        <v>10662.339999999997</v>
      </c>
      <c r="K1005" s="86">
        <v>0.24389598952346633</v>
      </c>
      <c r="L1005" s="83" t="s">
        <v>7345</v>
      </c>
      <c r="M1005" s="128" t="s">
        <v>7359</v>
      </c>
    </row>
    <row r="1006" spans="1:13" s="128" customFormat="1" x14ac:dyDescent="0.2">
      <c r="A1006" s="83" t="s">
        <v>3571</v>
      </c>
      <c r="B1006" s="83" t="s">
        <v>3572</v>
      </c>
      <c r="C1006" s="83" t="s">
        <v>6643</v>
      </c>
      <c r="D1006" s="83" t="s">
        <v>3574</v>
      </c>
      <c r="E1006" s="102">
        <v>8518615</v>
      </c>
      <c r="F1006" s="83" t="s">
        <v>6763</v>
      </c>
      <c r="G1006" s="83" t="s">
        <v>68</v>
      </c>
      <c r="H1006" s="42">
        <v>3457.3</v>
      </c>
      <c r="I1006" s="42">
        <v>2614.08</v>
      </c>
      <c r="J1006" s="42">
        <v>843.22000000000025</v>
      </c>
      <c r="K1006" s="86">
        <v>0.24389552541000209</v>
      </c>
      <c r="L1006" s="83" t="s">
        <v>7066</v>
      </c>
      <c r="M1006" s="128" t="s">
        <v>7359</v>
      </c>
    </row>
    <row r="1007" spans="1:13" s="128" customFormat="1" x14ac:dyDescent="0.2">
      <c r="A1007" s="83" t="s">
        <v>3571</v>
      </c>
      <c r="B1007" s="83" t="s">
        <v>3572</v>
      </c>
      <c r="C1007" s="83" t="s">
        <v>6643</v>
      </c>
      <c r="D1007" s="83" t="s">
        <v>3574</v>
      </c>
      <c r="E1007" s="102">
        <v>8518598</v>
      </c>
      <c r="F1007" s="83" t="s">
        <v>7295</v>
      </c>
      <c r="G1007" s="83" t="s">
        <v>68</v>
      </c>
      <c r="H1007" s="42">
        <v>137086.95000000001</v>
      </c>
      <c r="I1007" s="42">
        <v>103651.99</v>
      </c>
      <c r="J1007" s="42">
        <v>33434.960000000006</v>
      </c>
      <c r="K1007" s="86">
        <v>0.24389600906577907</v>
      </c>
      <c r="L1007" s="83" t="s">
        <v>7346</v>
      </c>
      <c r="M1007" s="128" t="s">
        <v>7359</v>
      </c>
    </row>
    <row r="1008" spans="1:13" s="128" customFormat="1" x14ac:dyDescent="0.2">
      <c r="A1008" s="83" t="s">
        <v>3571</v>
      </c>
      <c r="B1008" s="83" t="s">
        <v>3572</v>
      </c>
      <c r="C1008" s="83" t="s">
        <v>6643</v>
      </c>
      <c r="D1008" s="83" t="s">
        <v>3574</v>
      </c>
      <c r="E1008" s="102">
        <v>8518541</v>
      </c>
      <c r="F1008" s="83" t="s">
        <v>6764</v>
      </c>
      <c r="G1008" s="83" t="s">
        <v>68</v>
      </c>
      <c r="H1008" s="42">
        <v>1992.33</v>
      </c>
      <c r="I1008" s="42">
        <v>1844.75</v>
      </c>
      <c r="J1008" s="42">
        <v>147.57999999999993</v>
      </c>
      <c r="K1008" s="86">
        <v>7.4074074074074042E-2</v>
      </c>
      <c r="L1008" s="83" t="s">
        <v>7067</v>
      </c>
      <c r="M1008" s="128" t="s">
        <v>7359</v>
      </c>
    </row>
    <row r="1009" spans="1:13" s="128" customFormat="1" x14ac:dyDescent="0.2">
      <c r="A1009" s="83" t="s">
        <v>3571</v>
      </c>
      <c r="B1009" s="83" t="s">
        <v>3572</v>
      </c>
      <c r="C1009" s="83" t="s">
        <v>6643</v>
      </c>
      <c r="D1009" s="83" t="s">
        <v>3574</v>
      </c>
      <c r="E1009" s="102">
        <v>8518541</v>
      </c>
      <c r="F1009" s="83" t="s">
        <v>6764</v>
      </c>
      <c r="G1009" s="83" t="s">
        <v>68</v>
      </c>
      <c r="H1009" s="42">
        <v>7935.52</v>
      </c>
      <c r="I1009" s="42">
        <v>7347.66</v>
      </c>
      <c r="J1009" s="42">
        <v>587.86000000000058</v>
      </c>
      <c r="K1009" s="86">
        <v>7.4079581426296018E-2</v>
      </c>
      <c r="L1009" s="83" t="s">
        <v>7067</v>
      </c>
      <c r="M1009" s="128" t="s">
        <v>7359</v>
      </c>
    </row>
    <row r="1010" spans="1:13" s="128" customFormat="1" x14ac:dyDescent="0.2">
      <c r="A1010" s="83" t="s">
        <v>3571</v>
      </c>
      <c r="B1010" s="83" t="s">
        <v>3660</v>
      </c>
      <c r="C1010" s="83" t="s">
        <v>5953</v>
      </c>
      <c r="D1010" s="83" t="s">
        <v>3663</v>
      </c>
      <c r="E1010" s="102">
        <v>8519506</v>
      </c>
      <c r="F1010" s="83" t="s">
        <v>7296</v>
      </c>
      <c r="G1010" s="83" t="s">
        <v>68</v>
      </c>
      <c r="H1010" s="42">
        <v>9899.26</v>
      </c>
      <c r="I1010" s="42">
        <v>8920.2000000000007</v>
      </c>
      <c r="J1010" s="42">
        <v>979.05999999999949</v>
      </c>
      <c r="K1010" s="86">
        <v>9.8902342195275147E-2</v>
      </c>
      <c r="L1010" s="83" t="s">
        <v>7347</v>
      </c>
      <c r="M1010" s="128" t="s">
        <v>7359</v>
      </c>
    </row>
    <row r="1011" spans="1:13" s="128" customFormat="1" x14ac:dyDescent="0.2">
      <c r="A1011" s="83" t="s">
        <v>3571</v>
      </c>
      <c r="B1011" s="83" t="s">
        <v>3660</v>
      </c>
      <c r="C1011" s="83" t="s">
        <v>5700</v>
      </c>
      <c r="D1011" s="83" t="s">
        <v>3663</v>
      </c>
      <c r="E1011" s="102">
        <v>8521286</v>
      </c>
      <c r="F1011" s="83" t="s">
        <v>7297</v>
      </c>
      <c r="G1011" s="83" t="s">
        <v>68</v>
      </c>
      <c r="H1011" s="42">
        <v>596030.88</v>
      </c>
      <c r="I1011" s="42">
        <v>475477.15</v>
      </c>
      <c r="J1011" s="42">
        <v>120553.72999999998</v>
      </c>
      <c r="K1011" s="86">
        <v>0.20226087950342436</v>
      </c>
      <c r="L1011" s="83" t="s">
        <v>7348</v>
      </c>
      <c r="M1011" s="128" t="s">
        <v>7359</v>
      </c>
    </row>
    <row r="1012" spans="1:13" s="128" customFormat="1" x14ac:dyDescent="0.2">
      <c r="A1012" s="83" t="s">
        <v>3571</v>
      </c>
      <c r="B1012" s="83" t="s">
        <v>5930</v>
      </c>
      <c r="C1012" s="83" t="s">
        <v>3671</v>
      </c>
      <c r="D1012" s="83" t="s">
        <v>5915</v>
      </c>
      <c r="E1012" s="102">
        <v>8519618</v>
      </c>
      <c r="F1012" s="83" t="s">
        <v>6768</v>
      </c>
      <c r="G1012" s="83" t="s">
        <v>68</v>
      </c>
      <c r="H1012" s="42">
        <v>7424.66</v>
      </c>
      <c r="I1012" s="42">
        <v>6570.48</v>
      </c>
      <c r="J1012" s="42">
        <v>854.18000000000029</v>
      </c>
      <c r="K1012" s="86">
        <v>0.11504634555656425</v>
      </c>
      <c r="L1012" s="83" t="s">
        <v>7088</v>
      </c>
      <c r="M1012" s="128" t="s">
        <v>7359</v>
      </c>
    </row>
    <row r="1013" spans="1:13" s="128" customFormat="1" x14ac:dyDescent="0.2">
      <c r="A1013" s="83" t="s">
        <v>3571</v>
      </c>
      <c r="B1013" s="83" t="s">
        <v>5930</v>
      </c>
      <c r="C1013" s="83" t="s">
        <v>3671</v>
      </c>
      <c r="D1013" s="83" t="s">
        <v>5915</v>
      </c>
      <c r="E1013" s="102">
        <v>8519618</v>
      </c>
      <c r="F1013" s="83" t="s">
        <v>6768</v>
      </c>
      <c r="G1013" s="83" t="s">
        <v>68</v>
      </c>
      <c r="H1013" s="42">
        <v>948.52</v>
      </c>
      <c r="I1013" s="42">
        <v>839.42</v>
      </c>
      <c r="J1013" s="42">
        <v>109.10000000000002</v>
      </c>
      <c r="K1013" s="86">
        <v>0.11502129633534351</v>
      </c>
      <c r="L1013" s="83" t="s">
        <v>7088</v>
      </c>
      <c r="M1013" s="128" t="s">
        <v>7359</v>
      </c>
    </row>
    <row r="1014" spans="1:13" s="128" customFormat="1" x14ac:dyDescent="0.2">
      <c r="A1014" s="83" t="s">
        <v>3571</v>
      </c>
      <c r="B1014" s="83" t="s">
        <v>4601</v>
      </c>
      <c r="C1014" s="83" t="s">
        <v>4567</v>
      </c>
      <c r="D1014" s="83" t="s">
        <v>4396</v>
      </c>
      <c r="E1014" s="102">
        <v>8483307</v>
      </c>
      <c r="F1014" s="83">
        <v>194101</v>
      </c>
      <c r="G1014" s="83" t="s">
        <v>59</v>
      </c>
      <c r="H1014" s="42">
        <v>3735083.98</v>
      </c>
      <c r="I1014" s="42">
        <v>2993731</v>
      </c>
      <c r="J1014" s="42">
        <v>741352.98</v>
      </c>
      <c r="K1014" s="86">
        <v>0.19848361749552951</v>
      </c>
      <c r="L1014" s="83" t="s">
        <v>7349</v>
      </c>
      <c r="M1014" s="128" t="s">
        <v>7359</v>
      </c>
    </row>
    <row r="1015" spans="1:13" s="128" customFormat="1" x14ac:dyDescent="0.2">
      <c r="A1015" s="83" t="s">
        <v>3571</v>
      </c>
      <c r="B1015" s="83" t="s">
        <v>3706</v>
      </c>
      <c r="C1015" s="83" t="s">
        <v>5646</v>
      </c>
      <c r="D1015" s="83" t="s">
        <v>3708</v>
      </c>
      <c r="E1015" s="102">
        <v>8440893</v>
      </c>
      <c r="F1015" s="83" t="s">
        <v>7298</v>
      </c>
      <c r="G1015" s="83" t="s">
        <v>68</v>
      </c>
      <c r="H1015" s="42">
        <v>14809.7</v>
      </c>
      <c r="I1015" s="42">
        <v>15346.24</v>
      </c>
      <c r="J1015" s="42">
        <v>-536.53999999999905</v>
      </c>
      <c r="K1015" s="86">
        <v>-3.6228958047765929E-2</v>
      </c>
      <c r="L1015" s="83" t="s">
        <v>7350</v>
      </c>
      <c r="M1015" s="128" t="s">
        <v>7359</v>
      </c>
    </row>
    <row r="1016" spans="1:13" s="128" customFormat="1" x14ac:dyDescent="0.2">
      <c r="A1016" s="83" t="s">
        <v>3727</v>
      </c>
      <c r="B1016" s="83" t="s">
        <v>3738</v>
      </c>
      <c r="C1016" s="83" t="s">
        <v>2674</v>
      </c>
      <c r="D1016" s="83" t="s">
        <v>3739</v>
      </c>
      <c r="E1016" s="102">
        <v>8458715</v>
      </c>
      <c r="F1016" s="83" t="s">
        <v>7299</v>
      </c>
      <c r="G1016" s="83" t="s">
        <v>68</v>
      </c>
      <c r="H1016" s="42">
        <v>807.3</v>
      </c>
      <c r="I1016" s="42">
        <v>747.5</v>
      </c>
      <c r="J1016" s="42">
        <v>59.799999999999955</v>
      </c>
      <c r="K1016" s="86">
        <v>7.4074074074074028E-2</v>
      </c>
      <c r="L1016" s="83" t="s">
        <v>7351</v>
      </c>
      <c r="M1016" s="128" t="s">
        <v>7359</v>
      </c>
    </row>
    <row r="1017" spans="1:13" s="128" customFormat="1" x14ac:dyDescent="0.2">
      <c r="A1017" s="83" t="s">
        <v>3727</v>
      </c>
      <c r="B1017" s="83" t="s">
        <v>3738</v>
      </c>
      <c r="C1017" s="83" t="s">
        <v>2674</v>
      </c>
      <c r="D1017" s="83" t="s">
        <v>3739</v>
      </c>
      <c r="E1017" s="102">
        <v>8479074</v>
      </c>
      <c r="F1017" s="83" t="s">
        <v>7300</v>
      </c>
      <c r="G1017" s="83" t="s">
        <v>68</v>
      </c>
      <c r="H1017" s="42">
        <v>2509.06</v>
      </c>
      <c r="I1017" s="42">
        <v>2469.6</v>
      </c>
      <c r="J1017" s="42">
        <v>39.460000000000036</v>
      </c>
      <c r="K1017" s="86">
        <v>1.5727005332674404E-2</v>
      </c>
      <c r="L1017" s="83" t="s">
        <v>7352</v>
      </c>
      <c r="M1017" s="128" t="s">
        <v>7359</v>
      </c>
    </row>
    <row r="1018" spans="1:13" s="128" customFormat="1" x14ac:dyDescent="0.2">
      <c r="A1018" s="83" t="s">
        <v>3727</v>
      </c>
      <c r="B1018" s="83" t="s">
        <v>3738</v>
      </c>
      <c r="C1018" s="83" t="s">
        <v>2674</v>
      </c>
      <c r="D1018" s="83" t="s">
        <v>3739</v>
      </c>
      <c r="E1018" s="102">
        <v>8476252</v>
      </c>
      <c r="F1018" s="83" t="s">
        <v>7301</v>
      </c>
      <c r="G1018" s="83" t="s">
        <v>68</v>
      </c>
      <c r="H1018" s="42">
        <v>378</v>
      </c>
      <c r="I1018" s="42">
        <v>322</v>
      </c>
      <c r="J1018" s="42">
        <v>56</v>
      </c>
      <c r="K1018" s="86">
        <v>0.14814814814814814</v>
      </c>
      <c r="L1018" s="83" t="s">
        <v>7353</v>
      </c>
      <c r="M1018" s="128" t="s">
        <v>7359</v>
      </c>
    </row>
    <row r="1019" spans="1:13" s="128" customFormat="1" x14ac:dyDescent="0.2">
      <c r="A1019" s="83" t="s">
        <v>3727</v>
      </c>
      <c r="B1019" s="83" t="s">
        <v>3738</v>
      </c>
      <c r="C1019" s="83" t="s">
        <v>2674</v>
      </c>
      <c r="D1019" s="83" t="s">
        <v>3739</v>
      </c>
      <c r="E1019" s="102">
        <v>8476252</v>
      </c>
      <c r="F1019" s="83" t="s">
        <v>7301</v>
      </c>
      <c r="G1019" s="83" t="s">
        <v>68</v>
      </c>
      <c r="H1019" s="42">
        <v>1563.3</v>
      </c>
      <c r="I1019" s="42">
        <v>1391.5</v>
      </c>
      <c r="J1019" s="42">
        <v>171.79999999999995</v>
      </c>
      <c r="K1019" s="86">
        <v>0.1098957333845071</v>
      </c>
      <c r="L1019" s="83" t="s">
        <v>7353</v>
      </c>
      <c r="M1019" s="128" t="s">
        <v>7359</v>
      </c>
    </row>
    <row r="1020" spans="1:13" s="128" customFormat="1" x14ac:dyDescent="0.2">
      <c r="A1020" s="83" t="s">
        <v>3727</v>
      </c>
      <c r="B1020" s="83" t="s">
        <v>3738</v>
      </c>
      <c r="C1020" s="83" t="s">
        <v>298</v>
      </c>
      <c r="D1020" s="83" t="s">
        <v>3739</v>
      </c>
      <c r="E1020" s="102">
        <v>8519283</v>
      </c>
      <c r="F1020" s="83" t="s">
        <v>6822</v>
      </c>
      <c r="G1020" s="83" t="s">
        <v>68</v>
      </c>
      <c r="H1020" s="42">
        <v>8210.7000000000007</v>
      </c>
      <c r="I1020" s="42">
        <v>7704</v>
      </c>
      <c r="J1020" s="42">
        <v>506.70000000000073</v>
      </c>
      <c r="K1020" s="86">
        <v>6.171215608900589E-2</v>
      </c>
      <c r="L1020" s="83" t="s">
        <v>7354</v>
      </c>
      <c r="M1020" s="128" t="s">
        <v>7359</v>
      </c>
    </row>
    <row r="1021" spans="1:13" s="128" customFormat="1" x14ac:dyDescent="0.2">
      <c r="A1021" s="83" t="s">
        <v>3727</v>
      </c>
      <c r="B1021" s="83" t="s">
        <v>3738</v>
      </c>
      <c r="C1021" s="83" t="s">
        <v>384</v>
      </c>
      <c r="D1021" s="83" t="s">
        <v>3739</v>
      </c>
      <c r="E1021" s="102">
        <v>8509412</v>
      </c>
      <c r="F1021" s="83" t="s">
        <v>7302</v>
      </c>
      <c r="G1021" s="83" t="s">
        <v>68</v>
      </c>
      <c r="H1021" s="42">
        <v>6155.64</v>
      </c>
      <c r="I1021" s="42">
        <v>5129.7</v>
      </c>
      <c r="J1021" s="42">
        <v>1025.9400000000005</v>
      </c>
      <c r="K1021" s="86">
        <v>0.16666666666666674</v>
      </c>
      <c r="L1021" s="83" t="s">
        <v>7355</v>
      </c>
      <c r="M1021" s="128" t="s">
        <v>7359</v>
      </c>
    </row>
    <row r="1022" spans="1:13" s="128" customFormat="1" x14ac:dyDescent="0.2">
      <c r="A1022" s="83" t="s">
        <v>3727</v>
      </c>
      <c r="B1022" s="83" t="s">
        <v>3738</v>
      </c>
      <c r="C1022" s="83" t="s">
        <v>5844</v>
      </c>
      <c r="D1022" s="83" t="s">
        <v>3739</v>
      </c>
      <c r="E1022" s="102">
        <v>8479090</v>
      </c>
      <c r="F1022" s="83" t="s">
        <v>6823</v>
      </c>
      <c r="G1022" s="83" t="s">
        <v>68</v>
      </c>
      <c r="H1022" s="42">
        <v>6840</v>
      </c>
      <c r="I1022" s="42">
        <v>6000</v>
      </c>
      <c r="J1022" s="42">
        <v>840</v>
      </c>
      <c r="K1022" s="86">
        <v>0.12280701754385964</v>
      </c>
      <c r="L1022" s="83" t="s">
        <v>7158</v>
      </c>
      <c r="M1022" s="128" t="s">
        <v>7359</v>
      </c>
    </row>
    <row r="1023" spans="1:13" s="128" customFormat="1" x14ac:dyDescent="0.2">
      <c r="A1023" s="83" t="s">
        <v>3727</v>
      </c>
      <c r="B1023" s="83" t="s">
        <v>3738</v>
      </c>
      <c r="C1023" s="83" t="s">
        <v>171</v>
      </c>
      <c r="D1023" s="83" t="s">
        <v>3739</v>
      </c>
      <c r="E1023" s="102">
        <v>8496777</v>
      </c>
      <c r="F1023" s="83" t="s">
        <v>6337</v>
      </c>
      <c r="G1023" s="83" t="s">
        <v>68</v>
      </c>
      <c r="H1023" s="42">
        <v>285</v>
      </c>
      <c r="I1023" s="42">
        <v>250</v>
      </c>
      <c r="J1023" s="42">
        <v>35</v>
      </c>
      <c r="K1023" s="86">
        <v>0.12280701754385964</v>
      </c>
      <c r="L1023" s="83" t="s">
        <v>6564</v>
      </c>
      <c r="M1023" s="128" t="s">
        <v>7359</v>
      </c>
    </row>
    <row r="1024" spans="1:13" s="128" customFormat="1" x14ac:dyDescent="0.2">
      <c r="A1024" s="83" t="s">
        <v>3191</v>
      </c>
      <c r="B1024" s="83" t="s">
        <v>3892</v>
      </c>
      <c r="C1024" s="83" t="s">
        <v>3899</v>
      </c>
      <c r="D1024" s="83" t="s">
        <v>3194</v>
      </c>
      <c r="E1024" s="102">
        <v>8515226</v>
      </c>
      <c r="F1024" s="83" t="s">
        <v>6834</v>
      </c>
      <c r="G1024" s="83" t="s">
        <v>68</v>
      </c>
      <c r="H1024" s="42">
        <v>9690</v>
      </c>
      <c r="I1024" s="42">
        <v>8500</v>
      </c>
      <c r="J1024" s="42">
        <v>1190</v>
      </c>
      <c r="K1024" s="86">
        <v>0.12280701754385964</v>
      </c>
      <c r="L1024" s="83" t="s">
        <v>7171</v>
      </c>
      <c r="M1024" s="128" t="s">
        <v>7359</v>
      </c>
    </row>
    <row r="1025" spans="1:14" s="128" customFormat="1" x14ac:dyDescent="0.2">
      <c r="A1025" s="83" t="s">
        <v>3191</v>
      </c>
      <c r="B1025" s="83" t="s">
        <v>3892</v>
      </c>
      <c r="C1025" s="83" t="s">
        <v>3899</v>
      </c>
      <c r="D1025" s="83" t="s">
        <v>3194</v>
      </c>
      <c r="E1025" s="102">
        <v>8514026</v>
      </c>
      <c r="F1025" s="83" t="s">
        <v>6836</v>
      </c>
      <c r="G1025" s="83" t="s">
        <v>68</v>
      </c>
      <c r="H1025" s="42">
        <v>11884.08</v>
      </c>
      <c r="I1025" s="42">
        <v>7883.89</v>
      </c>
      <c r="J1025" s="42">
        <v>4000.1899999999996</v>
      </c>
      <c r="K1025" s="86">
        <v>0.33660072971572047</v>
      </c>
      <c r="L1025" s="83" t="s">
        <v>7174</v>
      </c>
      <c r="M1025" s="128" t="s">
        <v>7359</v>
      </c>
    </row>
    <row r="1026" spans="1:14" s="128" customFormat="1" x14ac:dyDescent="0.2">
      <c r="A1026" s="83" t="s">
        <v>3191</v>
      </c>
      <c r="B1026" s="83" t="s">
        <v>3892</v>
      </c>
      <c r="C1026" s="83" t="s">
        <v>3241</v>
      </c>
      <c r="D1026" s="83" t="s">
        <v>3194</v>
      </c>
      <c r="E1026" s="102">
        <v>8522911</v>
      </c>
      <c r="F1026" s="83" t="s">
        <v>6846</v>
      </c>
      <c r="G1026" s="83" t="s">
        <v>68</v>
      </c>
      <c r="H1026" s="42">
        <v>14322.4</v>
      </c>
      <c r="I1026" s="42">
        <v>12739.02</v>
      </c>
      <c r="J1026" s="42">
        <v>1583.3799999999992</v>
      </c>
      <c r="K1026" s="86">
        <v>0.11055270066469301</v>
      </c>
      <c r="L1026" s="83" t="s">
        <v>7184</v>
      </c>
      <c r="M1026" s="128" t="s">
        <v>7359</v>
      </c>
    </row>
    <row r="1027" spans="1:14" s="128" customFormat="1" x14ac:dyDescent="0.2">
      <c r="A1027" s="83" t="s">
        <v>3191</v>
      </c>
      <c r="B1027" s="83" t="s">
        <v>3892</v>
      </c>
      <c r="C1027" s="83" t="s">
        <v>6653</v>
      </c>
      <c r="D1027" s="83" t="s">
        <v>3194</v>
      </c>
      <c r="E1027" s="102">
        <v>8472459</v>
      </c>
      <c r="F1027" s="83" t="s">
        <v>6862</v>
      </c>
      <c r="G1027" s="83" t="s">
        <v>68</v>
      </c>
      <c r="H1027" s="42">
        <v>17131.240000000002</v>
      </c>
      <c r="I1027" s="42">
        <v>16540.439999999999</v>
      </c>
      <c r="J1027" s="42">
        <v>590.80000000000291</v>
      </c>
      <c r="K1027" s="86">
        <v>3.4486703822957522E-2</v>
      </c>
      <c r="L1027" s="83" t="s">
        <v>7200</v>
      </c>
      <c r="M1027" s="128" t="s">
        <v>7359</v>
      </c>
    </row>
    <row r="1028" spans="1:14" s="128" customFormat="1" x14ac:dyDescent="0.2">
      <c r="A1028" s="83" t="s">
        <v>3191</v>
      </c>
      <c r="B1028" s="83" t="s">
        <v>3914</v>
      </c>
      <c r="C1028" s="83" t="s">
        <v>3285</v>
      </c>
      <c r="D1028" s="83" t="s">
        <v>3916</v>
      </c>
      <c r="E1028" s="102">
        <v>8431189</v>
      </c>
      <c r="F1028" s="83" t="s">
        <v>7303</v>
      </c>
      <c r="G1028" s="83" t="s">
        <v>59</v>
      </c>
      <c r="H1028" s="42">
        <v>578310.85</v>
      </c>
      <c r="I1028" s="42">
        <v>413871.03</v>
      </c>
      <c r="J1028" s="42">
        <v>164439.81999999995</v>
      </c>
      <c r="K1028" s="86">
        <v>0.28434503692953356</v>
      </c>
      <c r="L1028" s="83" t="s">
        <v>7356</v>
      </c>
      <c r="M1028" s="128" t="s">
        <v>7359</v>
      </c>
    </row>
    <row r="1029" spans="1:14" s="128" customFormat="1" x14ac:dyDescent="0.2">
      <c r="A1029" s="83" t="s">
        <v>6628</v>
      </c>
      <c r="B1029" s="83" t="s">
        <v>6630</v>
      </c>
      <c r="C1029" s="83" t="s">
        <v>6655</v>
      </c>
      <c r="D1029" s="83" t="s">
        <v>5917</v>
      </c>
      <c r="E1029" s="102">
        <v>8482600</v>
      </c>
      <c r="F1029" s="83" t="s">
        <v>7304</v>
      </c>
      <c r="G1029" s="83" t="s">
        <v>68</v>
      </c>
      <c r="H1029" s="42">
        <v>6567.88</v>
      </c>
      <c r="I1029" s="42">
        <v>5888.84</v>
      </c>
      <c r="J1029" s="42">
        <v>679.04</v>
      </c>
      <c r="K1029" s="86">
        <v>0.10338800343489832</v>
      </c>
      <c r="L1029" s="83" t="s">
        <v>7357</v>
      </c>
      <c r="M1029" s="128" t="s">
        <v>7359</v>
      </c>
    </row>
    <row r="1030" spans="1:14" s="128" customFormat="1" x14ac:dyDescent="0.2">
      <c r="A1030" s="83" t="s">
        <v>3832</v>
      </c>
      <c r="B1030" s="83" t="s">
        <v>4045</v>
      </c>
      <c r="C1030" s="83" t="s">
        <v>3984</v>
      </c>
      <c r="D1030" s="83" t="s">
        <v>3835</v>
      </c>
      <c r="E1030" s="102">
        <v>8507969</v>
      </c>
      <c r="F1030" s="83" t="s">
        <v>7305</v>
      </c>
      <c r="G1030" s="83" t="s">
        <v>68</v>
      </c>
      <c r="H1030" s="42">
        <v>59075.25</v>
      </c>
      <c r="I1030" s="42">
        <v>49915.5</v>
      </c>
      <c r="J1030" s="42">
        <v>9159.75</v>
      </c>
      <c r="K1030" s="86">
        <v>0.15505224269046683</v>
      </c>
      <c r="L1030" s="83" t="s">
        <v>7358</v>
      </c>
      <c r="M1030" s="128" t="s">
        <v>7359</v>
      </c>
    </row>
    <row r="1031" spans="1:14" s="128" customFormat="1" x14ac:dyDescent="0.2">
      <c r="A1031" s="83" t="s">
        <v>3832</v>
      </c>
      <c r="B1031" s="83" t="s">
        <v>4045</v>
      </c>
      <c r="C1031" s="83" t="s">
        <v>3859</v>
      </c>
      <c r="D1031" s="83" t="s">
        <v>3835</v>
      </c>
      <c r="E1031" s="102">
        <v>8522572</v>
      </c>
      <c r="F1031" s="83" t="s">
        <v>6891</v>
      </c>
      <c r="G1031" s="83" t="s">
        <v>68</v>
      </c>
      <c r="H1031" s="42">
        <v>7085.1</v>
      </c>
      <c r="I1031" s="42">
        <v>6188</v>
      </c>
      <c r="J1031" s="42">
        <v>897.10000000000036</v>
      </c>
      <c r="K1031" s="86">
        <v>0.12661783178783648</v>
      </c>
      <c r="L1031" s="83" t="s">
        <v>7233</v>
      </c>
      <c r="M1031" s="128" t="s">
        <v>7359</v>
      </c>
    </row>
    <row r="1032" spans="1:14" s="128" customFormat="1" x14ac:dyDescent="0.2">
      <c r="A1032" s="83" t="s">
        <v>3832</v>
      </c>
      <c r="B1032" s="83" t="s">
        <v>4045</v>
      </c>
      <c r="C1032" s="83" t="s">
        <v>3859</v>
      </c>
      <c r="D1032" s="83" t="s">
        <v>3835</v>
      </c>
      <c r="E1032" s="102">
        <v>8522572</v>
      </c>
      <c r="F1032" s="83" t="s">
        <v>6891</v>
      </c>
      <c r="G1032" s="83" t="s">
        <v>68</v>
      </c>
      <c r="H1032" s="42">
        <v>17023.05</v>
      </c>
      <c r="I1032" s="42">
        <v>10657.3</v>
      </c>
      <c r="J1032" s="42">
        <v>6365.75</v>
      </c>
      <c r="K1032" s="86">
        <v>0.3739488517040131</v>
      </c>
      <c r="L1032" s="83" t="s">
        <v>7233</v>
      </c>
      <c r="M1032" s="128" t="s">
        <v>7359</v>
      </c>
    </row>
    <row r="1033" spans="1:14" s="128" customFormat="1" x14ac:dyDescent="0.2">
      <c r="A1033" s="83" t="s">
        <v>3832</v>
      </c>
      <c r="B1033" s="83" t="s">
        <v>4045</v>
      </c>
      <c r="C1033" s="83" t="s">
        <v>4880</v>
      </c>
      <c r="D1033" s="83" t="s">
        <v>3835</v>
      </c>
      <c r="E1033" s="102">
        <v>8495445</v>
      </c>
      <c r="F1033" s="83" t="s">
        <v>6894</v>
      </c>
      <c r="G1033" s="83" t="s">
        <v>68</v>
      </c>
      <c r="H1033" s="42">
        <v>4064</v>
      </c>
      <c r="I1033" s="42">
        <v>3352.8</v>
      </c>
      <c r="J1033" s="42">
        <v>711.19999999999982</v>
      </c>
      <c r="K1033" s="86">
        <v>0.17499999999999996</v>
      </c>
      <c r="L1033" s="83" t="s">
        <v>7236</v>
      </c>
      <c r="M1033" s="128" t="s">
        <v>7359</v>
      </c>
    </row>
    <row r="1034" spans="1:14" s="128" customFormat="1" x14ac:dyDescent="0.2">
      <c r="A1034" s="83" t="s">
        <v>4171</v>
      </c>
      <c r="B1034" s="83" t="s">
        <v>4916</v>
      </c>
      <c r="C1034" s="83" t="s">
        <v>5970</v>
      </c>
      <c r="D1034" s="83" t="s">
        <v>4910</v>
      </c>
      <c r="E1034" s="102">
        <v>8515088</v>
      </c>
      <c r="F1034" s="83" t="s">
        <v>6391</v>
      </c>
      <c r="G1034" s="83" t="s">
        <v>68</v>
      </c>
      <c r="H1034" s="42">
        <v>1101.0999999999999</v>
      </c>
      <c r="I1034" s="42">
        <v>1001</v>
      </c>
      <c r="J1034" s="42">
        <v>100.09999999999991</v>
      </c>
      <c r="K1034" s="86">
        <v>9.0909090909090828E-2</v>
      </c>
      <c r="L1034" s="83" t="s">
        <v>6619</v>
      </c>
      <c r="M1034" s="128" t="s">
        <v>7359</v>
      </c>
    </row>
    <row r="1035" spans="1:14" s="128" customFormat="1" x14ac:dyDescent="0.2">
      <c r="A1035" s="83" t="s">
        <v>4171</v>
      </c>
      <c r="B1035" s="83" t="s">
        <v>4916</v>
      </c>
      <c r="C1035" s="83" t="s">
        <v>5970</v>
      </c>
      <c r="D1035" s="83" t="s">
        <v>4910</v>
      </c>
      <c r="E1035" s="102">
        <v>8501979</v>
      </c>
      <c r="F1035" s="83" t="s">
        <v>6912</v>
      </c>
      <c r="G1035" s="83" t="s">
        <v>68</v>
      </c>
      <c r="H1035" s="42">
        <v>301.7</v>
      </c>
      <c r="I1035" s="42">
        <v>290.10000000000002</v>
      </c>
      <c r="J1035" s="42">
        <v>11.599999999999966</v>
      </c>
      <c r="K1035" s="86">
        <v>3.8448790188929285E-2</v>
      </c>
      <c r="L1035" s="83" t="s">
        <v>7261</v>
      </c>
      <c r="M1035" s="128" t="s">
        <v>7359</v>
      </c>
    </row>
    <row r="1036" spans="1:14" s="128" customFormat="1" x14ac:dyDescent="0.2">
      <c r="A1036" s="83" t="s">
        <v>2901</v>
      </c>
      <c r="B1036" s="83" t="s">
        <v>2902</v>
      </c>
      <c r="C1036" s="83" t="s">
        <v>4281</v>
      </c>
      <c r="D1036" s="83" t="s">
        <v>2905</v>
      </c>
      <c r="E1036" s="102">
        <v>8468278</v>
      </c>
      <c r="F1036" s="83" t="s">
        <v>7369</v>
      </c>
      <c r="G1036" s="83" t="s">
        <v>68</v>
      </c>
      <c r="H1036" s="42">
        <v>32010</v>
      </c>
      <c r="I1036" s="42">
        <v>28616.94</v>
      </c>
      <c r="J1036" s="42">
        <v>3393.0600000000013</v>
      </c>
      <c r="K1036" s="86">
        <v>0.10600000000000004</v>
      </c>
      <c r="L1036" s="83" t="s">
        <v>55</v>
      </c>
      <c r="M1036" s="128" t="s">
        <v>2097</v>
      </c>
      <c r="N1036" s="128" t="s">
        <v>2097</v>
      </c>
    </row>
    <row r="1037" spans="1:14" s="128" customFormat="1" x14ac:dyDescent="0.2">
      <c r="A1037" s="83" t="s">
        <v>2901</v>
      </c>
      <c r="B1037" s="83" t="s">
        <v>2902</v>
      </c>
      <c r="C1037" s="83" t="s">
        <v>4276</v>
      </c>
      <c r="D1037" s="83" t="s">
        <v>2905</v>
      </c>
      <c r="E1037" s="102">
        <v>8105646</v>
      </c>
      <c r="F1037" s="83" t="s">
        <v>5181</v>
      </c>
      <c r="G1037" s="83" t="s">
        <v>68</v>
      </c>
      <c r="H1037" s="42">
        <v>46070.48</v>
      </c>
      <c r="I1037" s="42">
        <v>41134.36</v>
      </c>
      <c r="J1037" s="42">
        <v>4936.1200000000026</v>
      </c>
      <c r="K1037" s="86">
        <v>0.10714279512607644</v>
      </c>
      <c r="L1037" s="83" t="s">
        <v>5182</v>
      </c>
      <c r="M1037" s="128" t="s">
        <v>5907</v>
      </c>
      <c r="N1037" s="83" t="s">
        <v>2732</v>
      </c>
    </row>
    <row r="1038" spans="1:14" s="128" customFormat="1" x14ac:dyDescent="0.2">
      <c r="A1038" s="83" t="s">
        <v>2901</v>
      </c>
      <c r="B1038" s="83" t="s">
        <v>2902</v>
      </c>
      <c r="C1038" s="83" t="s">
        <v>4276</v>
      </c>
      <c r="D1038" s="83" t="s">
        <v>2905</v>
      </c>
      <c r="E1038" s="102">
        <v>8105650</v>
      </c>
      <c r="F1038" s="83" t="s">
        <v>5183</v>
      </c>
      <c r="G1038" s="83" t="s">
        <v>68</v>
      </c>
      <c r="H1038" s="42">
        <v>46070.48</v>
      </c>
      <c r="I1038" s="42">
        <v>41134.36</v>
      </c>
      <c r="J1038" s="42">
        <v>4936.1200000000026</v>
      </c>
      <c r="K1038" s="86">
        <v>0.10714279512607644</v>
      </c>
      <c r="L1038" s="83" t="s">
        <v>5184</v>
      </c>
      <c r="M1038" s="128" t="s">
        <v>5907</v>
      </c>
      <c r="N1038" s="83" t="s">
        <v>2732</v>
      </c>
    </row>
    <row r="1039" spans="1:14" s="128" customFormat="1" x14ac:dyDescent="0.2">
      <c r="A1039" s="83" t="s">
        <v>2901</v>
      </c>
      <c r="B1039" s="83" t="s">
        <v>2902</v>
      </c>
      <c r="C1039" s="83" t="s">
        <v>4276</v>
      </c>
      <c r="D1039" s="83" t="s">
        <v>2905</v>
      </c>
      <c r="E1039" s="102">
        <v>8105693</v>
      </c>
      <c r="F1039" s="83" t="s">
        <v>5185</v>
      </c>
      <c r="G1039" s="83" t="s">
        <v>68</v>
      </c>
      <c r="H1039" s="42">
        <v>46070.48</v>
      </c>
      <c r="I1039" s="42">
        <v>41134.36</v>
      </c>
      <c r="J1039" s="42">
        <v>4936.1200000000026</v>
      </c>
      <c r="K1039" s="86">
        <v>0.10714279512607644</v>
      </c>
      <c r="L1039" s="83" t="s">
        <v>5186</v>
      </c>
      <c r="M1039" s="128" t="s">
        <v>5907</v>
      </c>
      <c r="N1039" s="83" t="s">
        <v>2732</v>
      </c>
    </row>
    <row r="1040" spans="1:14" s="128" customFormat="1" x14ac:dyDescent="0.2">
      <c r="A1040" s="83" t="s">
        <v>2901</v>
      </c>
      <c r="B1040" s="83" t="s">
        <v>2902</v>
      </c>
      <c r="C1040" s="83" t="s">
        <v>4276</v>
      </c>
      <c r="D1040" s="83" t="s">
        <v>2905</v>
      </c>
      <c r="E1040" s="102">
        <v>8105698</v>
      </c>
      <c r="F1040" s="83" t="s">
        <v>5187</v>
      </c>
      <c r="G1040" s="83" t="s">
        <v>68</v>
      </c>
      <c r="H1040" s="42">
        <v>46070.48</v>
      </c>
      <c r="I1040" s="42">
        <v>41134.36</v>
      </c>
      <c r="J1040" s="42">
        <v>4936.1200000000026</v>
      </c>
      <c r="K1040" s="86">
        <v>0.10714279512607644</v>
      </c>
      <c r="L1040" s="83" t="s">
        <v>5188</v>
      </c>
      <c r="M1040" s="128" t="s">
        <v>5907</v>
      </c>
      <c r="N1040" s="83" t="s">
        <v>2732</v>
      </c>
    </row>
    <row r="1041" spans="1:14" s="128" customFormat="1" x14ac:dyDescent="0.2">
      <c r="A1041" s="83" t="s">
        <v>2901</v>
      </c>
      <c r="B1041" s="83" t="s">
        <v>2902</v>
      </c>
      <c r="C1041" s="83" t="s">
        <v>4276</v>
      </c>
      <c r="D1041" s="83" t="s">
        <v>2905</v>
      </c>
      <c r="E1041" s="102">
        <v>8105710</v>
      </c>
      <c r="F1041" s="83" t="s">
        <v>5199</v>
      </c>
      <c r="G1041" s="83" t="s">
        <v>68</v>
      </c>
      <c r="H1041" s="42">
        <v>58689.81</v>
      </c>
      <c r="I1041" s="42">
        <v>52401.62</v>
      </c>
      <c r="J1041" s="42">
        <v>6288.1899999999951</v>
      </c>
      <c r="K1041" s="86">
        <v>0.10714279020497758</v>
      </c>
      <c r="L1041" s="83" t="s">
        <v>5200</v>
      </c>
      <c r="M1041" s="128" t="s">
        <v>5907</v>
      </c>
      <c r="N1041" s="83" t="s">
        <v>2732</v>
      </c>
    </row>
    <row r="1042" spans="1:14" s="128" customFormat="1" x14ac:dyDescent="0.2">
      <c r="A1042" s="83" t="s">
        <v>2901</v>
      </c>
      <c r="B1042" s="83" t="s">
        <v>2902</v>
      </c>
      <c r="C1042" s="83" t="s">
        <v>4276</v>
      </c>
      <c r="D1042" s="83" t="s">
        <v>2905</v>
      </c>
      <c r="E1042" s="102">
        <v>8105738</v>
      </c>
      <c r="F1042" s="83" t="s">
        <v>5201</v>
      </c>
      <c r="G1042" s="83" t="s">
        <v>68</v>
      </c>
      <c r="H1042" s="42">
        <v>58689.81</v>
      </c>
      <c r="I1042" s="42">
        <v>52401.62</v>
      </c>
      <c r="J1042" s="42">
        <v>6288.1899999999951</v>
      </c>
      <c r="K1042" s="86">
        <v>0.10714279020497758</v>
      </c>
      <c r="L1042" s="83" t="s">
        <v>5202</v>
      </c>
      <c r="M1042" s="128" t="s">
        <v>5907</v>
      </c>
      <c r="N1042" s="83" t="s">
        <v>2732</v>
      </c>
    </row>
    <row r="1043" spans="1:14" s="128" customFormat="1" x14ac:dyDescent="0.2">
      <c r="A1043" s="83" t="s">
        <v>2901</v>
      </c>
      <c r="B1043" s="83" t="s">
        <v>2902</v>
      </c>
      <c r="C1043" s="83" t="s">
        <v>4276</v>
      </c>
      <c r="D1043" s="83" t="s">
        <v>2905</v>
      </c>
      <c r="E1043" s="102">
        <v>8105704</v>
      </c>
      <c r="F1043" s="83" t="s">
        <v>5203</v>
      </c>
      <c r="G1043" s="83" t="s">
        <v>68</v>
      </c>
      <c r="H1043" s="42">
        <v>58689.81</v>
      </c>
      <c r="I1043" s="42">
        <v>52401.62</v>
      </c>
      <c r="J1043" s="42">
        <v>6288.1899999999951</v>
      </c>
      <c r="K1043" s="86">
        <v>0.10714279020497758</v>
      </c>
      <c r="L1043" s="83" t="s">
        <v>5204</v>
      </c>
      <c r="M1043" s="128" t="s">
        <v>5907</v>
      </c>
      <c r="N1043" s="83" t="s">
        <v>2732</v>
      </c>
    </row>
    <row r="1044" spans="1:14" s="128" customFormat="1" x14ac:dyDescent="0.2">
      <c r="A1044" s="83" t="s">
        <v>2901</v>
      </c>
      <c r="B1044" s="83" t="s">
        <v>2902</v>
      </c>
      <c r="C1044" s="83" t="s">
        <v>4276</v>
      </c>
      <c r="D1044" s="83" t="s">
        <v>2905</v>
      </c>
      <c r="E1044" s="102">
        <v>8105709</v>
      </c>
      <c r="F1044" s="83" t="s">
        <v>5205</v>
      </c>
      <c r="G1044" s="83" t="s">
        <v>68</v>
      </c>
      <c r="H1044" s="42">
        <v>58689.81</v>
      </c>
      <c r="I1044" s="42">
        <v>52401.62</v>
      </c>
      <c r="J1044" s="42">
        <v>6288.1899999999951</v>
      </c>
      <c r="K1044" s="86">
        <v>0.10714279020497758</v>
      </c>
      <c r="L1044" s="83" t="s">
        <v>5206</v>
      </c>
      <c r="M1044" s="128" t="s">
        <v>5907</v>
      </c>
      <c r="N1044" s="83" t="s">
        <v>2732</v>
      </c>
    </row>
    <row r="1045" spans="1:14" s="128" customFormat="1" x14ac:dyDescent="0.2">
      <c r="A1045" s="83" t="s">
        <v>2901</v>
      </c>
      <c r="B1045" s="83" t="s">
        <v>2902</v>
      </c>
      <c r="C1045" s="83" t="s">
        <v>4276</v>
      </c>
      <c r="D1045" s="83" t="s">
        <v>2905</v>
      </c>
      <c r="E1045" s="102">
        <v>8105739</v>
      </c>
      <c r="F1045" s="83" t="s">
        <v>5207</v>
      </c>
      <c r="G1045" s="83" t="s">
        <v>68</v>
      </c>
      <c r="H1045" s="42">
        <v>58689.81</v>
      </c>
      <c r="I1045" s="42">
        <v>52401.62</v>
      </c>
      <c r="J1045" s="42">
        <v>6288.1899999999951</v>
      </c>
      <c r="K1045" s="86">
        <v>0.10714279020497758</v>
      </c>
      <c r="L1045" s="83" t="s">
        <v>5208</v>
      </c>
      <c r="M1045" s="128" t="s">
        <v>5907</v>
      </c>
      <c r="N1045" s="83" t="s">
        <v>2732</v>
      </c>
    </row>
    <row r="1046" spans="1:14" s="128" customFormat="1" x14ac:dyDescent="0.2">
      <c r="A1046" s="83" t="s">
        <v>2901</v>
      </c>
      <c r="B1046" s="83" t="s">
        <v>2902</v>
      </c>
      <c r="C1046" s="83" t="s">
        <v>4276</v>
      </c>
      <c r="D1046" s="83" t="s">
        <v>2905</v>
      </c>
      <c r="E1046" s="102">
        <v>8105688</v>
      </c>
      <c r="F1046" s="83" t="s">
        <v>5213</v>
      </c>
      <c r="G1046" s="83" t="s">
        <v>68</v>
      </c>
      <c r="H1046" s="42">
        <v>62400</v>
      </c>
      <c r="I1046" s="42">
        <v>61380</v>
      </c>
      <c r="J1046" s="42">
        <v>1020</v>
      </c>
      <c r="K1046" s="86">
        <v>1.6346153846153847E-2</v>
      </c>
      <c r="L1046" s="83" t="s">
        <v>5214</v>
      </c>
      <c r="M1046" s="128" t="s">
        <v>5907</v>
      </c>
      <c r="N1046" s="83" t="s">
        <v>2732</v>
      </c>
    </row>
    <row r="1047" spans="1:14" s="128" customFormat="1" x14ac:dyDescent="0.2">
      <c r="A1047" s="83" t="s">
        <v>2901</v>
      </c>
      <c r="B1047" s="83" t="s">
        <v>2902</v>
      </c>
      <c r="C1047" s="83" t="s">
        <v>4276</v>
      </c>
      <c r="D1047" s="83" t="s">
        <v>2905</v>
      </c>
      <c r="E1047" s="102">
        <v>8105694</v>
      </c>
      <c r="F1047" s="83" t="s">
        <v>5215</v>
      </c>
      <c r="G1047" s="83" t="s">
        <v>68</v>
      </c>
      <c r="H1047" s="42">
        <v>15600</v>
      </c>
      <c r="I1047" s="42">
        <v>15345</v>
      </c>
      <c r="J1047" s="42">
        <v>255</v>
      </c>
      <c r="K1047" s="86">
        <v>1.6346153846153847E-2</v>
      </c>
      <c r="L1047" s="83" t="s">
        <v>5216</v>
      </c>
      <c r="M1047" s="128" t="s">
        <v>5907</v>
      </c>
      <c r="N1047" s="83" t="s">
        <v>2732</v>
      </c>
    </row>
    <row r="1048" spans="1:14" s="128" customFormat="1" x14ac:dyDescent="0.2">
      <c r="A1048" s="83" t="s">
        <v>2901</v>
      </c>
      <c r="B1048" s="83" t="s">
        <v>2902</v>
      </c>
      <c r="C1048" s="83" t="s">
        <v>4276</v>
      </c>
      <c r="D1048" s="83" t="s">
        <v>2905</v>
      </c>
      <c r="E1048" s="102">
        <v>8105653</v>
      </c>
      <c r="F1048" s="83" t="s">
        <v>5217</v>
      </c>
      <c r="G1048" s="83" t="s">
        <v>68</v>
      </c>
      <c r="H1048" s="42">
        <v>31200</v>
      </c>
      <c r="I1048" s="42">
        <v>30690</v>
      </c>
      <c r="J1048" s="42">
        <v>510</v>
      </c>
      <c r="K1048" s="86">
        <v>1.6346153846153847E-2</v>
      </c>
      <c r="L1048" s="83" t="s">
        <v>5218</v>
      </c>
      <c r="M1048" s="128" t="s">
        <v>5907</v>
      </c>
      <c r="N1048" s="83" t="s">
        <v>2732</v>
      </c>
    </row>
    <row r="1049" spans="1:14" s="128" customFormat="1" x14ac:dyDescent="0.2">
      <c r="A1049" s="83" t="s">
        <v>2901</v>
      </c>
      <c r="B1049" s="83" t="s">
        <v>2902</v>
      </c>
      <c r="C1049" s="83" t="s">
        <v>4276</v>
      </c>
      <c r="D1049" s="83" t="s">
        <v>2905</v>
      </c>
      <c r="E1049" s="102">
        <v>8435395</v>
      </c>
      <c r="F1049" s="83" t="s">
        <v>7370</v>
      </c>
      <c r="G1049" s="83" t="s">
        <v>68</v>
      </c>
      <c r="H1049" s="42">
        <v>208.56</v>
      </c>
      <c r="I1049" s="42">
        <v>204.08</v>
      </c>
      <c r="J1049" s="42">
        <v>4.4799999999999898</v>
      </c>
      <c r="K1049" s="86">
        <v>2.1480629075565735E-2</v>
      </c>
      <c r="L1049" s="83" t="s">
        <v>7466</v>
      </c>
      <c r="M1049" s="128" t="s">
        <v>5907</v>
      </c>
      <c r="N1049" s="83" t="s">
        <v>2754</v>
      </c>
    </row>
    <row r="1050" spans="1:14" s="128" customFormat="1" x14ac:dyDescent="0.2">
      <c r="A1050" s="83" t="s">
        <v>2901</v>
      </c>
      <c r="B1050" s="83" t="s">
        <v>2902</v>
      </c>
      <c r="C1050" s="83" t="s">
        <v>4276</v>
      </c>
      <c r="D1050" s="83" t="s">
        <v>2905</v>
      </c>
      <c r="E1050" s="102">
        <v>8435395</v>
      </c>
      <c r="F1050" s="83" t="s">
        <v>7370</v>
      </c>
      <c r="G1050" s="83" t="s">
        <v>68</v>
      </c>
      <c r="H1050" s="42">
        <v>304055.21999999997</v>
      </c>
      <c r="I1050" s="42">
        <v>271671.53999999998</v>
      </c>
      <c r="J1050" s="42">
        <v>32383.679999999993</v>
      </c>
      <c r="K1050" s="86">
        <v>0.1065059169186439</v>
      </c>
      <c r="L1050" s="83" t="s">
        <v>7467</v>
      </c>
      <c r="M1050" s="128" t="s">
        <v>5907</v>
      </c>
      <c r="N1050" s="83" t="s">
        <v>2732</v>
      </c>
    </row>
    <row r="1051" spans="1:14" s="128" customFormat="1" x14ac:dyDescent="0.2">
      <c r="A1051" s="83" t="s">
        <v>2901</v>
      </c>
      <c r="B1051" s="83" t="s">
        <v>2902</v>
      </c>
      <c r="C1051" s="83" t="s">
        <v>4276</v>
      </c>
      <c r="D1051" s="83" t="s">
        <v>2905</v>
      </c>
      <c r="E1051" s="102">
        <v>8440519</v>
      </c>
      <c r="F1051" s="83" t="s">
        <v>6667</v>
      </c>
      <c r="G1051" s="83" t="s">
        <v>68</v>
      </c>
      <c r="H1051" s="42">
        <v>288455.21999999997</v>
      </c>
      <c r="I1051" s="42">
        <v>248927.46</v>
      </c>
      <c r="J1051" s="42">
        <v>39527.75999999998</v>
      </c>
      <c r="K1051" s="86">
        <v>0.13703256956140361</v>
      </c>
      <c r="L1051" s="83" t="s">
        <v>6928</v>
      </c>
      <c r="M1051" s="128" t="s">
        <v>5907</v>
      </c>
      <c r="N1051" s="83" t="s">
        <v>2732</v>
      </c>
    </row>
    <row r="1052" spans="1:14" s="128" customFormat="1" x14ac:dyDescent="0.2">
      <c r="A1052" s="83" t="s">
        <v>2901</v>
      </c>
      <c r="B1052" s="83" t="s">
        <v>2902</v>
      </c>
      <c r="C1052" s="83" t="s">
        <v>4276</v>
      </c>
      <c r="D1052" s="83" t="s">
        <v>2905</v>
      </c>
      <c r="E1052" s="102">
        <v>8440519</v>
      </c>
      <c r="F1052" s="83" t="s">
        <v>6667</v>
      </c>
      <c r="G1052" s="83" t="s">
        <v>68</v>
      </c>
      <c r="H1052" s="42">
        <v>208.56</v>
      </c>
      <c r="I1052" s="42">
        <v>204.08</v>
      </c>
      <c r="J1052" s="42">
        <v>4.4799999999999898</v>
      </c>
      <c r="K1052" s="86">
        <v>2.1480629075565735E-2</v>
      </c>
      <c r="L1052" s="83" t="s">
        <v>7468</v>
      </c>
      <c r="M1052" s="128" t="s">
        <v>5907</v>
      </c>
      <c r="N1052" s="83" t="s">
        <v>2754</v>
      </c>
    </row>
    <row r="1053" spans="1:14" s="128" customFormat="1" x14ac:dyDescent="0.2">
      <c r="A1053" s="83" t="s">
        <v>2901</v>
      </c>
      <c r="B1053" s="83" t="s">
        <v>2902</v>
      </c>
      <c r="C1053" s="83" t="s">
        <v>4276</v>
      </c>
      <c r="D1053" s="83" t="s">
        <v>2905</v>
      </c>
      <c r="E1053" s="102">
        <v>8440504</v>
      </c>
      <c r="F1053" s="83" t="s">
        <v>6668</v>
      </c>
      <c r="G1053" s="83" t="s">
        <v>68</v>
      </c>
      <c r="H1053" s="42">
        <v>118.96</v>
      </c>
      <c r="I1053" s="42">
        <v>92.8</v>
      </c>
      <c r="J1053" s="42">
        <v>26.159999999999997</v>
      </c>
      <c r="K1053" s="86">
        <v>0.21990585070611968</v>
      </c>
      <c r="L1053" s="83" t="s">
        <v>7469</v>
      </c>
      <c r="M1053" s="128" t="s">
        <v>5907</v>
      </c>
      <c r="N1053" s="83" t="s">
        <v>2754</v>
      </c>
    </row>
    <row r="1054" spans="1:14" s="128" customFormat="1" x14ac:dyDescent="0.2">
      <c r="A1054" s="83" t="s">
        <v>2901</v>
      </c>
      <c r="B1054" s="83" t="s">
        <v>2902</v>
      </c>
      <c r="C1054" s="83" t="s">
        <v>4276</v>
      </c>
      <c r="D1054" s="83" t="s">
        <v>2905</v>
      </c>
      <c r="E1054" s="102">
        <v>8440504</v>
      </c>
      <c r="F1054" s="83" t="s">
        <v>6668</v>
      </c>
      <c r="G1054" s="83" t="s">
        <v>68</v>
      </c>
      <c r="H1054" s="42">
        <v>288455.21999999997</v>
      </c>
      <c r="I1054" s="42">
        <v>248927.46</v>
      </c>
      <c r="J1054" s="42">
        <v>39527.75999999998</v>
      </c>
      <c r="K1054" s="86">
        <v>0.13703256956140361</v>
      </c>
      <c r="L1054" s="83" t="s">
        <v>6929</v>
      </c>
      <c r="M1054" s="128" t="s">
        <v>5907</v>
      </c>
      <c r="N1054" s="83" t="s">
        <v>2732</v>
      </c>
    </row>
    <row r="1055" spans="1:14" s="128" customFormat="1" x14ac:dyDescent="0.2">
      <c r="A1055" s="83" t="s">
        <v>2901</v>
      </c>
      <c r="B1055" s="83" t="s">
        <v>2902</v>
      </c>
      <c r="C1055" s="83" t="s">
        <v>4276</v>
      </c>
      <c r="D1055" s="83" t="s">
        <v>2905</v>
      </c>
      <c r="E1055" s="102">
        <v>8440504</v>
      </c>
      <c r="F1055" s="83" t="s">
        <v>6668</v>
      </c>
      <c r="G1055" s="83" t="s">
        <v>68</v>
      </c>
      <c r="H1055" s="42">
        <v>89.6</v>
      </c>
      <c r="I1055" s="42">
        <v>111.28</v>
      </c>
      <c r="J1055" s="42">
        <v>-21.680000000000007</v>
      </c>
      <c r="K1055" s="86">
        <v>-0.2419642857142858</v>
      </c>
      <c r="L1055" s="83" t="s">
        <v>7469</v>
      </c>
      <c r="M1055" s="128" t="s">
        <v>5907</v>
      </c>
      <c r="N1055" s="83" t="s">
        <v>2732</v>
      </c>
    </row>
    <row r="1056" spans="1:14" s="128" customFormat="1" x14ac:dyDescent="0.2">
      <c r="A1056" s="83" t="s">
        <v>2901</v>
      </c>
      <c r="B1056" s="83" t="s">
        <v>2902</v>
      </c>
      <c r="C1056" s="83" t="s">
        <v>4276</v>
      </c>
      <c r="D1056" s="83" t="s">
        <v>2905</v>
      </c>
      <c r="E1056" s="102">
        <v>8440507</v>
      </c>
      <c r="F1056" s="83" t="s">
        <v>6669</v>
      </c>
      <c r="G1056" s="83" t="s">
        <v>68</v>
      </c>
      <c r="H1056" s="42">
        <v>152.56</v>
      </c>
      <c r="I1056" s="42">
        <v>134.53</v>
      </c>
      <c r="J1056" s="42">
        <v>18.03</v>
      </c>
      <c r="K1056" s="86">
        <v>0.11818300996329313</v>
      </c>
      <c r="L1056" s="83" t="s">
        <v>7470</v>
      </c>
      <c r="M1056" s="128" t="s">
        <v>5907</v>
      </c>
      <c r="N1056" s="83" t="s">
        <v>2754</v>
      </c>
    </row>
    <row r="1057" spans="1:14" s="128" customFormat="1" x14ac:dyDescent="0.2">
      <c r="A1057" s="83" t="s">
        <v>2901</v>
      </c>
      <c r="B1057" s="83" t="s">
        <v>2902</v>
      </c>
      <c r="C1057" s="83" t="s">
        <v>4276</v>
      </c>
      <c r="D1057" s="83" t="s">
        <v>2905</v>
      </c>
      <c r="E1057" s="102">
        <v>8440507</v>
      </c>
      <c r="F1057" s="83" t="s">
        <v>6669</v>
      </c>
      <c r="G1057" s="83" t="s">
        <v>68</v>
      </c>
      <c r="H1057" s="42">
        <v>288455.21999999997</v>
      </c>
      <c r="I1057" s="42">
        <v>248927.46</v>
      </c>
      <c r="J1057" s="42">
        <v>39527.75999999998</v>
      </c>
      <c r="K1057" s="86">
        <v>0.13703256956140361</v>
      </c>
      <c r="L1057" s="83" t="s">
        <v>6930</v>
      </c>
      <c r="M1057" s="128" t="s">
        <v>5907</v>
      </c>
      <c r="N1057" s="83" t="s">
        <v>2732</v>
      </c>
    </row>
    <row r="1058" spans="1:14" s="128" customFormat="1" x14ac:dyDescent="0.2">
      <c r="A1058" s="83" t="s">
        <v>2901</v>
      </c>
      <c r="B1058" s="83" t="s">
        <v>2902</v>
      </c>
      <c r="C1058" s="83" t="s">
        <v>4276</v>
      </c>
      <c r="D1058" s="83" t="s">
        <v>2905</v>
      </c>
      <c r="E1058" s="102">
        <v>8440507</v>
      </c>
      <c r="F1058" s="83" t="s">
        <v>6669</v>
      </c>
      <c r="G1058" s="83" t="s">
        <v>68</v>
      </c>
      <c r="H1058" s="42">
        <v>56</v>
      </c>
      <c r="I1058" s="42">
        <v>69.55</v>
      </c>
      <c r="J1058" s="42">
        <v>-13.549999999999997</v>
      </c>
      <c r="K1058" s="86">
        <v>-0.24196428571428566</v>
      </c>
      <c r="L1058" s="83" t="s">
        <v>7470</v>
      </c>
      <c r="M1058" s="128" t="s">
        <v>5907</v>
      </c>
      <c r="N1058" s="83" t="s">
        <v>2732</v>
      </c>
    </row>
    <row r="1059" spans="1:14" s="128" customFormat="1" x14ac:dyDescent="0.2">
      <c r="A1059" s="83" t="s">
        <v>2901</v>
      </c>
      <c r="B1059" s="83" t="s">
        <v>2902</v>
      </c>
      <c r="C1059" s="83" t="s">
        <v>4276</v>
      </c>
      <c r="D1059" s="83" t="s">
        <v>2905</v>
      </c>
      <c r="E1059" s="102">
        <v>8435374</v>
      </c>
      <c r="F1059" s="83" t="s">
        <v>7371</v>
      </c>
      <c r="G1059" s="83" t="s">
        <v>68</v>
      </c>
      <c r="H1059" s="42">
        <v>304055.21999999997</v>
      </c>
      <c r="I1059" s="42">
        <v>271671.53999999998</v>
      </c>
      <c r="J1059" s="42">
        <v>32383.679999999993</v>
      </c>
      <c r="K1059" s="86">
        <v>0.1065059169186439</v>
      </c>
      <c r="L1059" s="83" t="s">
        <v>7471</v>
      </c>
      <c r="M1059" s="128" t="s">
        <v>5907</v>
      </c>
      <c r="N1059" s="83" t="s">
        <v>2732</v>
      </c>
    </row>
    <row r="1060" spans="1:14" s="128" customFormat="1" x14ac:dyDescent="0.2">
      <c r="A1060" s="83" t="s">
        <v>2901</v>
      </c>
      <c r="B1060" s="83" t="s">
        <v>2902</v>
      </c>
      <c r="C1060" s="83" t="s">
        <v>4276</v>
      </c>
      <c r="D1060" s="83" t="s">
        <v>2905</v>
      </c>
      <c r="E1060" s="102">
        <v>8435374</v>
      </c>
      <c r="F1060" s="83" t="s">
        <v>7371</v>
      </c>
      <c r="G1060" s="83" t="s">
        <v>68</v>
      </c>
      <c r="H1060" s="42">
        <v>208.56</v>
      </c>
      <c r="I1060" s="42">
        <v>204.08</v>
      </c>
      <c r="J1060" s="42">
        <v>4.4799999999999898</v>
      </c>
      <c r="K1060" s="86">
        <v>2.1480629075565735E-2</v>
      </c>
      <c r="L1060" s="83" t="s">
        <v>7472</v>
      </c>
      <c r="M1060" s="128" t="s">
        <v>5907</v>
      </c>
      <c r="N1060" s="83" t="s">
        <v>2754</v>
      </c>
    </row>
    <row r="1061" spans="1:14" s="128" customFormat="1" x14ac:dyDescent="0.2">
      <c r="A1061" s="83" t="s">
        <v>2901</v>
      </c>
      <c r="B1061" s="83" t="s">
        <v>2902</v>
      </c>
      <c r="C1061" s="83" t="s">
        <v>4276</v>
      </c>
      <c r="D1061" s="83" t="s">
        <v>2905</v>
      </c>
      <c r="E1061" s="102">
        <v>8435369</v>
      </c>
      <c r="F1061" s="83" t="s">
        <v>7372</v>
      </c>
      <c r="G1061" s="83" t="s">
        <v>68</v>
      </c>
      <c r="H1061" s="42">
        <v>208.56</v>
      </c>
      <c r="I1061" s="42">
        <v>204.08</v>
      </c>
      <c r="J1061" s="42">
        <v>4.4799999999999898</v>
      </c>
      <c r="K1061" s="86">
        <v>2.1480629075565735E-2</v>
      </c>
      <c r="L1061" s="83" t="s">
        <v>7473</v>
      </c>
      <c r="M1061" s="128" t="s">
        <v>5907</v>
      </c>
      <c r="N1061" s="83" t="s">
        <v>2754</v>
      </c>
    </row>
    <row r="1062" spans="1:14" s="128" customFormat="1" x14ac:dyDescent="0.2">
      <c r="A1062" s="83" t="s">
        <v>2901</v>
      </c>
      <c r="B1062" s="83" t="s">
        <v>2902</v>
      </c>
      <c r="C1062" s="83" t="s">
        <v>4276</v>
      </c>
      <c r="D1062" s="83" t="s">
        <v>2905</v>
      </c>
      <c r="E1062" s="102">
        <v>8435369</v>
      </c>
      <c r="F1062" s="83" t="s">
        <v>7372</v>
      </c>
      <c r="G1062" s="83" t="s">
        <v>68</v>
      </c>
      <c r="H1062" s="42">
        <v>304055.21999999997</v>
      </c>
      <c r="I1062" s="42">
        <v>271671.53999999998</v>
      </c>
      <c r="J1062" s="42">
        <v>32383.679999999993</v>
      </c>
      <c r="K1062" s="86">
        <v>0.1065059169186439</v>
      </c>
      <c r="L1062" s="83" t="s">
        <v>7474</v>
      </c>
      <c r="M1062" s="128" t="s">
        <v>5907</v>
      </c>
      <c r="N1062" s="83" t="s">
        <v>2732</v>
      </c>
    </row>
    <row r="1063" spans="1:14" s="128" customFormat="1" x14ac:dyDescent="0.2">
      <c r="A1063" s="83" t="s">
        <v>2901</v>
      </c>
      <c r="B1063" s="83" t="s">
        <v>2902</v>
      </c>
      <c r="C1063" s="83" t="s">
        <v>4276</v>
      </c>
      <c r="D1063" s="83" t="s">
        <v>2905</v>
      </c>
      <c r="E1063" s="102">
        <v>8435392</v>
      </c>
      <c r="F1063" s="83" t="s">
        <v>7373</v>
      </c>
      <c r="G1063" s="83" t="s">
        <v>68</v>
      </c>
      <c r="H1063" s="42">
        <v>304055.21999999997</v>
      </c>
      <c r="I1063" s="42">
        <v>271671.53999999998</v>
      </c>
      <c r="J1063" s="42">
        <v>32383.679999999993</v>
      </c>
      <c r="K1063" s="86">
        <v>0.1065059169186439</v>
      </c>
      <c r="L1063" s="83" t="s">
        <v>7475</v>
      </c>
      <c r="M1063" s="128" t="s">
        <v>5907</v>
      </c>
      <c r="N1063" s="83" t="s">
        <v>2732</v>
      </c>
    </row>
    <row r="1064" spans="1:14" s="128" customFormat="1" x14ac:dyDescent="0.2">
      <c r="A1064" s="83" t="s">
        <v>2901</v>
      </c>
      <c r="B1064" s="83" t="s">
        <v>2902</v>
      </c>
      <c r="C1064" s="83" t="s">
        <v>4276</v>
      </c>
      <c r="D1064" s="83" t="s">
        <v>2905</v>
      </c>
      <c r="E1064" s="102">
        <v>8435392</v>
      </c>
      <c r="F1064" s="83" t="s">
        <v>7373</v>
      </c>
      <c r="G1064" s="83" t="s">
        <v>68</v>
      </c>
      <c r="H1064" s="42">
        <v>208.56</v>
      </c>
      <c r="I1064" s="42">
        <v>204.08</v>
      </c>
      <c r="J1064" s="42">
        <v>4.4799999999999898</v>
      </c>
      <c r="K1064" s="86">
        <v>2.1480629075565735E-2</v>
      </c>
      <c r="L1064" s="83" t="s">
        <v>7476</v>
      </c>
      <c r="M1064" s="128" t="s">
        <v>5907</v>
      </c>
      <c r="N1064" s="83" t="s">
        <v>2754</v>
      </c>
    </row>
    <row r="1065" spans="1:14" s="128" customFormat="1" x14ac:dyDescent="0.2">
      <c r="A1065" s="83" t="s">
        <v>2901</v>
      </c>
      <c r="B1065" s="83" t="s">
        <v>2902</v>
      </c>
      <c r="C1065" s="83" t="s">
        <v>4276</v>
      </c>
      <c r="D1065" s="83" t="s">
        <v>2905</v>
      </c>
      <c r="E1065" s="102">
        <v>8435381</v>
      </c>
      <c r="F1065" s="83" t="s">
        <v>7374</v>
      </c>
      <c r="G1065" s="83" t="s">
        <v>68</v>
      </c>
      <c r="H1065" s="42">
        <v>208.56</v>
      </c>
      <c r="I1065" s="42">
        <v>204.08</v>
      </c>
      <c r="J1065" s="42">
        <v>4.4799999999999898</v>
      </c>
      <c r="K1065" s="86">
        <v>2.1480629075565735E-2</v>
      </c>
      <c r="L1065" s="83" t="s">
        <v>7477</v>
      </c>
      <c r="M1065" s="128" t="s">
        <v>5907</v>
      </c>
      <c r="N1065" s="83" t="s">
        <v>2754</v>
      </c>
    </row>
    <row r="1066" spans="1:14" s="128" customFormat="1" x14ac:dyDescent="0.2">
      <c r="A1066" s="83" t="s">
        <v>2901</v>
      </c>
      <c r="B1066" s="83" t="s">
        <v>2902</v>
      </c>
      <c r="C1066" s="83" t="s">
        <v>4276</v>
      </c>
      <c r="D1066" s="83" t="s">
        <v>2905</v>
      </c>
      <c r="E1066" s="102">
        <v>8435381</v>
      </c>
      <c r="F1066" s="83" t="s">
        <v>7374</v>
      </c>
      <c r="G1066" s="83" t="s">
        <v>68</v>
      </c>
      <c r="H1066" s="42">
        <v>304055.21999999997</v>
      </c>
      <c r="I1066" s="42">
        <v>271671.53999999998</v>
      </c>
      <c r="J1066" s="42">
        <v>32383.679999999993</v>
      </c>
      <c r="K1066" s="86">
        <v>0.1065059169186439</v>
      </c>
      <c r="L1066" s="83" t="s">
        <v>7478</v>
      </c>
      <c r="M1066" s="128" t="s">
        <v>5907</v>
      </c>
      <c r="N1066" s="83" t="s">
        <v>2732</v>
      </c>
    </row>
    <row r="1067" spans="1:14" s="128" customFormat="1" x14ac:dyDescent="0.2">
      <c r="A1067" s="83" t="s">
        <v>2901</v>
      </c>
      <c r="B1067" s="83" t="s">
        <v>2902</v>
      </c>
      <c r="C1067" s="83" t="s">
        <v>4276</v>
      </c>
      <c r="D1067" s="83" t="s">
        <v>2905</v>
      </c>
      <c r="E1067" s="102">
        <v>8435386</v>
      </c>
      <c r="F1067" s="83" t="s">
        <v>7375</v>
      </c>
      <c r="G1067" s="83" t="s">
        <v>68</v>
      </c>
      <c r="H1067" s="42">
        <v>304055.21999999997</v>
      </c>
      <c r="I1067" s="42">
        <v>271671.53999999998</v>
      </c>
      <c r="J1067" s="42">
        <v>32383.679999999993</v>
      </c>
      <c r="K1067" s="86">
        <v>0.1065059169186439</v>
      </c>
      <c r="L1067" s="83" t="s">
        <v>7479</v>
      </c>
      <c r="M1067" s="128" t="s">
        <v>5907</v>
      </c>
      <c r="N1067" s="83" t="s">
        <v>2732</v>
      </c>
    </row>
    <row r="1068" spans="1:14" s="128" customFormat="1" x14ac:dyDescent="0.2">
      <c r="A1068" s="83" t="s">
        <v>2901</v>
      </c>
      <c r="B1068" s="83" t="s">
        <v>2902</v>
      </c>
      <c r="C1068" s="83" t="s">
        <v>4276</v>
      </c>
      <c r="D1068" s="83" t="s">
        <v>2905</v>
      </c>
      <c r="E1068" s="102">
        <v>8435386</v>
      </c>
      <c r="F1068" s="83" t="s">
        <v>7375</v>
      </c>
      <c r="G1068" s="83" t="s">
        <v>68</v>
      </c>
      <c r="H1068" s="42">
        <v>208.56</v>
      </c>
      <c r="I1068" s="42">
        <v>204.08</v>
      </c>
      <c r="J1068" s="42">
        <v>4.4799999999999898</v>
      </c>
      <c r="K1068" s="86">
        <v>2.1480629075565735E-2</v>
      </c>
      <c r="L1068" s="83" t="s">
        <v>7480</v>
      </c>
      <c r="M1068" s="128" t="s">
        <v>5907</v>
      </c>
      <c r="N1068" s="83" t="s">
        <v>2754</v>
      </c>
    </row>
    <row r="1069" spans="1:14" s="128" customFormat="1" x14ac:dyDescent="0.2">
      <c r="A1069" s="83" t="s">
        <v>2901</v>
      </c>
      <c r="B1069" s="83" t="s">
        <v>2902</v>
      </c>
      <c r="C1069" s="83" t="s">
        <v>4276</v>
      </c>
      <c r="D1069" s="83" t="s">
        <v>2905</v>
      </c>
      <c r="E1069" s="102">
        <v>8440510</v>
      </c>
      <c r="F1069" s="83" t="s">
        <v>6670</v>
      </c>
      <c r="G1069" s="83" t="s">
        <v>68</v>
      </c>
      <c r="H1069" s="42">
        <v>208.56</v>
      </c>
      <c r="I1069" s="42">
        <v>204.08</v>
      </c>
      <c r="J1069" s="42">
        <v>4.4799999999999898</v>
      </c>
      <c r="K1069" s="86">
        <v>2.1480629075565735E-2</v>
      </c>
      <c r="L1069" s="83" t="s">
        <v>7481</v>
      </c>
      <c r="M1069" s="128" t="s">
        <v>5907</v>
      </c>
      <c r="N1069" s="83" t="s">
        <v>2754</v>
      </c>
    </row>
    <row r="1070" spans="1:14" s="128" customFormat="1" x14ac:dyDescent="0.2">
      <c r="A1070" s="83" t="s">
        <v>2901</v>
      </c>
      <c r="B1070" s="83" t="s">
        <v>2902</v>
      </c>
      <c r="C1070" s="83" t="s">
        <v>4276</v>
      </c>
      <c r="D1070" s="83" t="s">
        <v>2905</v>
      </c>
      <c r="E1070" s="102">
        <v>8440510</v>
      </c>
      <c r="F1070" s="83" t="s">
        <v>6670</v>
      </c>
      <c r="G1070" s="83" t="s">
        <v>68</v>
      </c>
      <c r="H1070" s="42">
        <v>288455.21999999997</v>
      </c>
      <c r="I1070" s="42">
        <v>248927.46</v>
      </c>
      <c r="J1070" s="42">
        <v>39527.75999999998</v>
      </c>
      <c r="K1070" s="86">
        <v>0.13703256956140361</v>
      </c>
      <c r="L1070" s="83" t="s">
        <v>6931</v>
      </c>
      <c r="M1070" s="128" t="s">
        <v>5907</v>
      </c>
      <c r="N1070" s="83" t="s">
        <v>2732</v>
      </c>
    </row>
    <row r="1071" spans="1:14" s="128" customFormat="1" x14ac:dyDescent="0.2">
      <c r="A1071" s="83" t="s">
        <v>2901</v>
      </c>
      <c r="B1071" s="83" t="s">
        <v>2902</v>
      </c>
      <c r="C1071" s="83" t="s">
        <v>4276</v>
      </c>
      <c r="D1071" s="83" t="s">
        <v>2905</v>
      </c>
      <c r="E1071" s="102">
        <v>8440513</v>
      </c>
      <c r="F1071" s="83" t="s">
        <v>6671</v>
      </c>
      <c r="G1071" s="83" t="s">
        <v>68</v>
      </c>
      <c r="H1071" s="42">
        <v>89.6</v>
      </c>
      <c r="I1071" s="42">
        <v>111.28</v>
      </c>
      <c r="J1071" s="42">
        <v>-21.680000000000007</v>
      </c>
      <c r="K1071" s="86">
        <v>-0.2419642857142858</v>
      </c>
      <c r="L1071" s="83" t="s">
        <v>7482</v>
      </c>
      <c r="M1071" s="128" t="s">
        <v>5907</v>
      </c>
      <c r="N1071" s="83" t="s">
        <v>2732</v>
      </c>
    </row>
    <row r="1072" spans="1:14" s="128" customFormat="1" x14ac:dyDescent="0.2">
      <c r="A1072" s="83" t="s">
        <v>2901</v>
      </c>
      <c r="B1072" s="83" t="s">
        <v>2902</v>
      </c>
      <c r="C1072" s="83" t="s">
        <v>4276</v>
      </c>
      <c r="D1072" s="83" t="s">
        <v>2905</v>
      </c>
      <c r="E1072" s="102">
        <v>8440513</v>
      </c>
      <c r="F1072" s="83" t="s">
        <v>6671</v>
      </c>
      <c r="G1072" s="83" t="s">
        <v>68</v>
      </c>
      <c r="H1072" s="42">
        <v>118.96</v>
      </c>
      <c r="I1072" s="42">
        <v>92.8</v>
      </c>
      <c r="J1072" s="42">
        <v>26.159999999999997</v>
      </c>
      <c r="K1072" s="86">
        <v>0.21990585070611968</v>
      </c>
      <c r="L1072" s="83" t="s">
        <v>7482</v>
      </c>
      <c r="M1072" s="128" t="s">
        <v>5907</v>
      </c>
      <c r="N1072" s="83" t="s">
        <v>2754</v>
      </c>
    </row>
    <row r="1073" spans="1:14" s="128" customFormat="1" x14ac:dyDescent="0.2">
      <c r="A1073" s="83" t="s">
        <v>2901</v>
      </c>
      <c r="B1073" s="83" t="s">
        <v>2902</v>
      </c>
      <c r="C1073" s="83" t="s">
        <v>4276</v>
      </c>
      <c r="D1073" s="83" t="s">
        <v>2905</v>
      </c>
      <c r="E1073" s="102">
        <v>8440513</v>
      </c>
      <c r="F1073" s="83" t="s">
        <v>6671</v>
      </c>
      <c r="G1073" s="83" t="s">
        <v>68</v>
      </c>
      <c r="H1073" s="42">
        <v>288455.21999999997</v>
      </c>
      <c r="I1073" s="42">
        <v>248927.46</v>
      </c>
      <c r="J1073" s="42">
        <v>39527.75999999998</v>
      </c>
      <c r="K1073" s="86">
        <v>0.13703256956140361</v>
      </c>
      <c r="L1073" s="83" t="s">
        <v>6932</v>
      </c>
      <c r="M1073" s="128" t="s">
        <v>5907</v>
      </c>
      <c r="N1073" s="83" t="s">
        <v>2732</v>
      </c>
    </row>
    <row r="1074" spans="1:14" s="128" customFormat="1" x14ac:dyDescent="0.2">
      <c r="A1074" s="83" t="s">
        <v>2901</v>
      </c>
      <c r="B1074" s="83" t="s">
        <v>2902</v>
      </c>
      <c r="C1074" s="83" t="s">
        <v>4276</v>
      </c>
      <c r="D1074" s="83" t="s">
        <v>2905</v>
      </c>
      <c r="E1074" s="102">
        <v>8440511</v>
      </c>
      <c r="F1074" s="83" t="s">
        <v>6672</v>
      </c>
      <c r="G1074" s="83" t="s">
        <v>68</v>
      </c>
      <c r="H1074" s="42">
        <v>288455.21999999997</v>
      </c>
      <c r="I1074" s="42">
        <v>248927.46</v>
      </c>
      <c r="J1074" s="42">
        <v>39527.75999999998</v>
      </c>
      <c r="K1074" s="86">
        <v>0.13703256956140361</v>
      </c>
      <c r="L1074" s="83" t="s">
        <v>6933</v>
      </c>
      <c r="M1074" s="128" t="s">
        <v>5907</v>
      </c>
      <c r="N1074" s="83" t="s">
        <v>2732</v>
      </c>
    </row>
    <row r="1075" spans="1:14" s="128" customFormat="1" x14ac:dyDescent="0.2">
      <c r="A1075" s="83" t="s">
        <v>2901</v>
      </c>
      <c r="B1075" s="83" t="s">
        <v>2902</v>
      </c>
      <c r="C1075" s="83" t="s">
        <v>4276</v>
      </c>
      <c r="D1075" s="83" t="s">
        <v>2905</v>
      </c>
      <c r="E1075" s="102">
        <v>8440511</v>
      </c>
      <c r="F1075" s="83" t="s">
        <v>6672</v>
      </c>
      <c r="G1075" s="83" t="s">
        <v>68</v>
      </c>
      <c r="H1075" s="42">
        <v>89.6</v>
      </c>
      <c r="I1075" s="42">
        <v>111.28</v>
      </c>
      <c r="J1075" s="42">
        <v>-21.680000000000007</v>
      </c>
      <c r="K1075" s="86">
        <v>-0.2419642857142858</v>
      </c>
      <c r="L1075" s="83" t="s">
        <v>7483</v>
      </c>
      <c r="M1075" s="128" t="s">
        <v>5907</v>
      </c>
      <c r="N1075" s="83" t="s">
        <v>2732</v>
      </c>
    </row>
    <row r="1076" spans="1:14" s="128" customFormat="1" x14ac:dyDescent="0.2">
      <c r="A1076" s="83" t="s">
        <v>2901</v>
      </c>
      <c r="B1076" s="83" t="s">
        <v>2902</v>
      </c>
      <c r="C1076" s="83" t="s">
        <v>4276</v>
      </c>
      <c r="D1076" s="83" t="s">
        <v>2905</v>
      </c>
      <c r="E1076" s="102">
        <v>8440511</v>
      </c>
      <c r="F1076" s="83" t="s">
        <v>6672</v>
      </c>
      <c r="G1076" s="83" t="s">
        <v>68</v>
      </c>
      <c r="H1076" s="42">
        <v>118.96</v>
      </c>
      <c r="I1076" s="42">
        <v>92.8</v>
      </c>
      <c r="J1076" s="42">
        <v>26.159999999999997</v>
      </c>
      <c r="K1076" s="86">
        <v>0.21990585070611968</v>
      </c>
      <c r="L1076" s="83" t="s">
        <v>7483</v>
      </c>
      <c r="M1076" s="128" t="s">
        <v>5907</v>
      </c>
      <c r="N1076" s="83" t="s">
        <v>2754</v>
      </c>
    </row>
    <row r="1077" spans="1:14" s="128" customFormat="1" x14ac:dyDescent="0.2">
      <c r="A1077" s="83" t="s">
        <v>2901</v>
      </c>
      <c r="B1077" s="83" t="s">
        <v>2902</v>
      </c>
      <c r="C1077" s="83" t="s">
        <v>4281</v>
      </c>
      <c r="D1077" s="83" t="s">
        <v>2905</v>
      </c>
      <c r="E1077" s="102">
        <v>7892884</v>
      </c>
      <c r="F1077" s="83" t="s">
        <v>4282</v>
      </c>
      <c r="G1077" s="83" t="s">
        <v>68</v>
      </c>
      <c r="H1077" s="42">
        <v>20370</v>
      </c>
      <c r="I1077" s="42">
        <v>18900</v>
      </c>
      <c r="J1077" s="42">
        <v>1470</v>
      </c>
      <c r="K1077" s="86">
        <v>7.2164948453608241E-2</v>
      </c>
      <c r="L1077" s="83" t="s">
        <v>4283</v>
      </c>
      <c r="M1077" s="128" t="s">
        <v>5907</v>
      </c>
      <c r="N1077" s="83" t="s">
        <v>2732</v>
      </c>
    </row>
    <row r="1078" spans="1:14" s="128" customFormat="1" x14ac:dyDescent="0.2">
      <c r="A1078" s="83" t="s">
        <v>2901</v>
      </c>
      <c r="B1078" s="83" t="s">
        <v>2902</v>
      </c>
      <c r="C1078" s="83" t="s">
        <v>2674</v>
      </c>
      <c r="D1078" s="83" t="s">
        <v>2905</v>
      </c>
      <c r="E1078" s="102">
        <v>1778106</v>
      </c>
      <c r="F1078" s="83" t="s">
        <v>7376</v>
      </c>
      <c r="G1078" s="83" t="s">
        <v>68</v>
      </c>
      <c r="H1078" s="42">
        <v>-9695.25</v>
      </c>
      <c r="I1078" s="42">
        <v>-8667.5499999999993</v>
      </c>
      <c r="J1078" s="42">
        <v>-1027.7000000000007</v>
      </c>
      <c r="K1078" s="86">
        <v>0.10600036100152144</v>
      </c>
      <c r="L1078" s="83" t="s">
        <v>55</v>
      </c>
      <c r="M1078" s="128" t="s">
        <v>2097</v>
      </c>
      <c r="N1078" s="128" t="s">
        <v>2097</v>
      </c>
    </row>
    <row r="1079" spans="1:14" s="128" customFormat="1" x14ac:dyDescent="0.2">
      <c r="A1079" s="83" t="s">
        <v>2901</v>
      </c>
      <c r="B1079" s="83" t="s">
        <v>2902</v>
      </c>
      <c r="C1079" s="83" t="s">
        <v>978</v>
      </c>
      <c r="D1079" s="83" t="s">
        <v>2905</v>
      </c>
      <c r="E1079" s="102">
        <v>7449620</v>
      </c>
      <c r="F1079" s="83" t="s">
        <v>5221</v>
      </c>
      <c r="G1079" s="83" t="s">
        <v>68</v>
      </c>
      <c r="H1079" s="42">
        <v>1944</v>
      </c>
      <c r="I1079" s="42">
        <v>1800</v>
      </c>
      <c r="J1079" s="42">
        <v>144</v>
      </c>
      <c r="K1079" s="86">
        <v>7.407407407407407E-2</v>
      </c>
      <c r="L1079" s="83" t="s">
        <v>5222</v>
      </c>
      <c r="M1079" s="128" t="s">
        <v>5907</v>
      </c>
      <c r="N1079" s="83" t="s">
        <v>2011</v>
      </c>
    </row>
    <row r="1080" spans="1:14" s="128" customFormat="1" x14ac:dyDescent="0.2">
      <c r="A1080" s="83" t="s">
        <v>2901</v>
      </c>
      <c r="B1080" s="83" t="s">
        <v>2902</v>
      </c>
      <c r="C1080" s="83" t="s">
        <v>5932</v>
      </c>
      <c r="D1080" s="83" t="s">
        <v>2905</v>
      </c>
      <c r="E1080" s="102">
        <v>8206977</v>
      </c>
      <c r="F1080" s="83" t="s">
        <v>7377</v>
      </c>
      <c r="G1080" s="83" t="s">
        <v>68</v>
      </c>
      <c r="H1080" s="42">
        <v>2750</v>
      </c>
      <c r="I1080" s="42">
        <v>2500</v>
      </c>
      <c r="J1080" s="42">
        <v>250</v>
      </c>
      <c r="K1080" s="86">
        <v>9.0909090909090912E-2</v>
      </c>
      <c r="L1080" s="83" t="s">
        <v>6400</v>
      </c>
      <c r="M1080" s="128" t="s">
        <v>5907</v>
      </c>
      <c r="N1080" s="83" t="s">
        <v>2732</v>
      </c>
    </row>
    <row r="1081" spans="1:14" s="128" customFormat="1" x14ac:dyDescent="0.2">
      <c r="A1081" s="83" t="s">
        <v>2901</v>
      </c>
      <c r="B1081" s="83" t="s">
        <v>2902</v>
      </c>
      <c r="C1081" s="83" t="s">
        <v>45</v>
      </c>
      <c r="D1081" s="83" t="s">
        <v>2905</v>
      </c>
      <c r="E1081" s="102">
        <v>6157615</v>
      </c>
      <c r="F1081" s="83" t="s">
        <v>5224</v>
      </c>
      <c r="G1081" s="83" t="s">
        <v>68</v>
      </c>
      <c r="H1081" s="42">
        <v>38086.28</v>
      </c>
      <c r="I1081" s="42">
        <v>32833</v>
      </c>
      <c r="J1081" s="42">
        <v>5253.2799999999988</v>
      </c>
      <c r="K1081" s="86">
        <v>0.13793103448275859</v>
      </c>
      <c r="L1081" s="83" t="s">
        <v>5225</v>
      </c>
      <c r="M1081" s="128" t="s">
        <v>5907</v>
      </c>
      <c r="N1081" s="111" t="s">
        <v>5908</v>
      </c>
    </row>
    <row r="1082" spans="1:14" s="128" customFormat="1" x14ac:dyDescent="0.2">
      <c r="A1082" s="83" t="s">
        <v>2901</v>
      </c>
      <c r="B1082" s="83" t="s">
        <v>2902</v>
      </c>
      <c r="C1082" s="83" t="s">
        <v>3100</v>
      </c>
      <c r="D1082" s="83" t="s">
        <v>2905</v>
      </c>
      <c r="E1082" s="102">
        <v>1805540</v>
      </c>
      <c r="F1082" s="83" t="s">
        <v>4947</v>
      </c>
      <c r="G1082" s="83" t="s">
        <v>59</v>
      </c>
      <c r="H1082" s="42">
        <v>-6160</v>
      </c>
      <c r="I1082" s="42">
        <v>-5507.04</v>
      </c>
      <c r="J1082" s="42">
        <v>-652.96</v>
      </c>
      <c r="K1082" s="86">
        <v>0.10600000000000001</v>
      </c>
      <c r="L1082" s="83" t="s">
        <v>55</v>
      </c>
      <c r="M1082" s="128" t="s">
        <v>2097</v>
      </c>
      <c r="N1082" s="128" t="s">
        <v>2097</v>
      </c>
    </row>
    <row r="1083" spans="1:14" s="128" customFormat="1" x14ac:dyDescent="0.2">
      <c r="A1083" s="83" t="s">
        <v>2901</v>
      </c>
      <c r="B1083" s="83" t="s">
        <v>2902</v>
      </c>
      <c r="C1083" s="83" t="s">
        <v>4286</v>
      </c>
      <c r="D1083" s="83" t="s">
        <v>2905</v>
      </c>
      <c r="E1083" s="102">
        <v>8295204</v>
      </c>
      <c r="F1083" s="83" t="s">
        <v>5823</v>
      </c>
      <c r="G1083" s="83" t="s">
        <v>68</v>
      </c>
      <c r="H1083" s="42">
        <v>3850</v>
      </c>
      <c r="I1083" s="42">
        <v>3500</v>
      </c>
      <c r="J1083" s="42">
        <v>350</v>
      </c>
      <c r="K1083" s="86">
        <v>9.0909090909090912E-2</v>
      </c>
      <c r="L1083" s="83" t="s">
        <v>7484</v>
      </c>
      <c r="M1083" s="128" t="s">
        <v>5907</v>
      </c>
      <c r="N1083" s="83" t="s">
        <v>2732</v>
      </c>
    </row>
    <row r="1084" spans="1:14" s="128" customFormat="1" x14ac:dyDescent="0.2">
      <c r="A1084" s="83" t="s">
        <v>2901</v>
      </c>
      <c r="B1084" s="83" t="s">
        <v>5232</v>
      </c>
      <c r="C1084" s="83" t="s">
        <v>5234</v>
      </c>
      <c r="D1084" s="83" t="s">
        <v>5233</v>
      </c>
      <c r="E1084" s="102">
        <v>5847468</v>
      </c>
      <c r="F1084" s="83" t="s">
        <v>5235</v>
      </c>
      <c r="G1084" s="83" t="s">
        <v>68</v>
      </c>
      <c r="H1084" s="42">
        <v>1365.61</v>
      </c>
      <c r="I1084" s="42">
        <v>1313.08</v>
      </c>
      <c r="J1084" s="42">
        <v>52.529999999999973</v>
      </c>
      <c r="K1084" s="86">
        <v>3.8466326403585195E-2</v>
      </c>
      <c r="L1084" s="83" t="s">
        <v>5236</v>
      </c>
      <c r="M1084" s="128" t="s">
        <v>5907</v>
      </c>
      <c r="N1084" s="111" t="s">
        <v>5908</v>
      </c>
    </row>
    <row r="1085" spans="1:14" s="128" customFormat="1" x14ac:dyDescent="0.2">
      <c r="A1085" s="83" t="s">
        <v>2901</v>
      </c>
      <c r="B1085" s="83" t="s">
        <v>5237</v>
      </c>
      <c r="C1085" s="83" t="s">
        <v>2674</v>
      </c>
      <c r="D1085" s="83" t="s">
        <v>5238</v>
      </c>
      <c r="E1085" s="102">
        <v>1629127</v>
      </c>
      <c r="F1085" s="83" t="s">
        <v>5239</v>
      </c>
      <c r="G1085" s="83" t="s">
        <v>68</v>
      </c>
      <c r="H1085" s="42">
        <v>-8175</v>
      </c>
      <c r="I1085" s="42">
        <v>-7308.45</v>
      </c>
      <c r="J1085" s="42">
        <v>-866.55000000000018</v>
      </c>
      <c r="K1085" s="86">
        <v>0.10600000000000002</v>
      </c>
      <c r="L1085" s="83" t="s">
        <v>55</v>
      </c>
      <c r="M1085" s="128" t="s">
        <v>2097</v>
      </c>
      <c r="N1085" s="128" t="s">
        <v>2097</v>
      </c>
    </row>
    <row r="1086" spans="1:14" s="128" customFormat="1" x14ac:dyDescent="0.2">
      <c r="A1086" s="83" t="s">
        <v>2901</v>
      </c>
      <c r="B1086" s="83" t="s">
        <v>5237</v>
      </c>
      <c r="C1086" s="83" t="s">
        <v>4345</v>
      </c>
      <c r="D1086" s="83" t="s">
        <v>5238</v>
      </c>
      <c r="E1086" s="102">
        <v>6223772</v>
      </c>
      <c r="F1086" s="83" t="s">
        <v>5240</v>
      </c>
      <c r="G1086" s="83" t="s">
        <v>68</v>
      </c>
      <c r="H1086" s="42">
        <v>23340.9</v>
      </c>
      <c r="I1086" s="42">
        <v>20866.759999999998</v>
      </c>
      <c r="J1086" s="42">
        <v>2474.1400000000031</v>
      </c>
      <c r="K1086" s="86">
        <v>0.10600019707894738</v>
      </c>
      <c r="L1086" s="83" t="s">
        <v>55</v>
      </c>
      <c r="M1086" s="128" t="s">
        <v>2097</v>
      </c>
      <c r="N1086" s="128" t="s">
        <v>2097</v>
      </c>
    </row>
    <row r="1087" spans="1:14" s="128" customFormat="1" x14ac:dyDescent="0.2">
      <c r="A1087" s="83" t="s">
        <v>2901</v>
      </c>
      <c r="B1087" s="83" t="s">
        <v>5237</v>
      </c>
      <c r="C1087" s="83" t="s">
        <v>4345</v>
      </c>
      <c r="D1087" s="83" t="s">
        <v>5238</v>
      </c>
      <c r="E1087" s="102">
        <v>6223772</v>
      </c>
      <c r="F1087" s="83" t="s">
        <v>5240</v>
      </c>
      <c r="G1087" s="83" t="s">
        <v>68</v>
      </c>
      <c r="H1087" s="42">
        <v>25911.99</v>
      </c>
      <c r="I1087" s="42">
        <v>23165.32</v>
      </c>
      <c r="J1087" s="42">
        <v>2746.6700000000019</v>
      </c>
      <c r="K1087" s="86">
        <v>0.10599996372335747</v>
      </c>
      <c r="L1087" s="83" t="s">
        <v>55</v>
      </c>
      <c r="M1087" s="128" t="s">
        <v>2097</v>
      </c>
      <c r="N1087" s="128" t="s">
        <v>2097</v>
      </c>
    </row>
    <row r="1088" spans="1:14" s="128" customFormat="1" x14ac:dyDescent="0.2">
      <c r="A1088" s="83" t="s">
        <v>2901</v>
      </c>
      <c r="B1088" s="83" t="s">
        <v>5237</v>
      </c>
      <c r="C1088" s="83" t="s">
        <v>4345</v>
      </c>
      <c r="D1088" s="83" t="s">
        <v>5238</v>
      </c>
      <c r="E1088" s="102">
        <v>6215547</v>
      </c>
      <c r="F1088" s="83" t="s">
        <v>5241</v>
      </c>
      <c r="G1088" s="83" t="s">
        <v>68</v>
      </c>
      <c r="H1088" s="42">
        <v>5451.6</v>
      </c>
      <c r="I1088" s="42">
        <v>5310</v>
      </c>
      <c r="J1088" s="42">
        <v>141.60000000000036</v>
      </c>
      <c r="K1088" s="86">
        <v>2.5974025974026038E-2</v>
      </c>
      <c r="L1088" s="83" t="s">
        <v>5243</v>
      </c>
      <c r="M1088" s="128" t="s">
        <v>5907</v>
      </c>
      <c r="N1088" s="111" t="s">
        <v>5908</v>
      </c>
    </row>
    <row r="1089" spans="1:14" s="128" customFormat="1" x14ac:dyDescent="0.2">
      <c r="A1089" s="83" t="s">
        <v>2901</v>
      </c>
      <c r="B1089" s="83" t="s">
        <v>5237</v>
      </c>
      <c r="C1089" s="83" t="s">
        <v>4345</v>
      </c>
      <c r="D1089" s="83" t="s">
        <v>5238</v>
      </c>
      <c r="E1089" s="102">
        <v>6215547</v>
      </c>
      <c r="F1089" s="83" t="s">
        <v>5241</v>
      </c>
      <c r="G1089" s="83" t="s">
        <v>68</v>
      </c>
      <c r="H1089" s="42">
        <v>2422.42</v>
      </c>
      <c r="I1089" s="42">
        <v>2359.5</v>
      </c>
      <c r="J1089" s="42">
        <v>62.920000000000073</v>
      </c>
      <c r="K1089" s="86">
        <v>2.5974025974026003E-2</v>
      </c>
      <c r="L1089" s="83" t="s">
        <v>5242</v>
      </c>
      <c r="M1089" s="128" t="s">
        <v>5907</v>
      </c>
      <c r="N1089" s="111" t="s">
        <v>5908</v>
      </c>
    </row>
    <row r="1090" spans="1:14" s="128" customFormat="1" x14ac:dyDescent="0.2">
      <c r="A1090" s="83" t="s">
        <v>2901</v>
      </c>
      <c r="B1090" s="83" t="s">
        <v>5237</v>
      </c>
      <c r="C1090" s="83" t="s">
        <v>5228</v>
      </c>
      <c r="D1090" s="83" t="s">
        <v>5238</v>
      </c>
      <c r="E1090" s="102">
        <v>1298194</v>
      </c>
      <c r="F1090" s="83" t="s">
        <v>5245</v>
      </c>
      <c r="G1090" s="83" t="s">
        <v>68</v>
      </c>
      <c r="H1090" s="42">
        <v>-2494.8000000000002</v>
      </c>
      <c r="I1090" s="42">
        <v>-2230.35</v>
      </c>
      <c r="J1090" s="42">
        <v>-264.45000000000027</v>
      </c>
      <c r="K1090" s="86">
        <v>0.10600048100048111</v>
      </c>
      <c r="L1090" s="83" t="s">
        <v>55</v>
      </c>
      <c r="M1090" s="128" t="s">
        <v>2097</v>
      </c>
      <c r="N1090" s="128" t="s">
        <v>2097</v>
      </c>
    </row>
    <row r="1091" spans="1:14" s="128" customFormat="1" x14ac:dyDescent="0.2">
      <c r="A1091" s="83" t="s">
        <v>2901</v>
      </c>
      <c r="B1091" s="83" t="s">
        <v>5237</v>
      </c>
      <c r="C1091" s="83" t="s">
        <v>5246</v>
      </c>
      <c r="D1091" s="83" t="s">
        <v>5238</v>
      </c>
      <c r="E1091" s="102">
        <v>5996530</v>
      </c>
      <c r="F1091" s="83" t="s">
        <v>5248</v>
      </c>
      <c r="G1091" s="83" t="s">
        <v>68</v>
      </c>
      <c r="H1091" s="42">
        <v>480</v>
      </c>
      <c r="I1091" s="42">
        <v>462</v>
      </c>
      <c r="J1091" s="42">
        <v>18</v>
      </c>
      <c r="K1091" s="86">
        <v>3.7499999999999999E-2</v>
      </c>
      <c r="L1091" s="83" t="s">
        <v>5249</v>
      </c>
      <c r="M1091" s="128" t="s">
        <v>5907</v>
      </c>
      <c r="N1091" s="111" t="s">
        <v>5908</v>
      </c>
    </row>
    <row r="1092" spans="1:14" s="128" customFormat="1" x14ac:dyDescent="0.2">
      <c r="A1092" s="83" t="s">
        <v>2901</v>
      </c>
      <c r="B1092" s="83" t="s">
        <v>5237</v>
      </c>
      <c r="C1092" s="83" t="s">
        <v>5250</v>
      </c>
      <c r="D1092" s="83" t="s">
        <v>5238</v>
      </c>
      <c r="E1092" s="102">
        <v>6412685</v>
      </c>
      <c r="F1092" s="83" t="s">
        <v>5251</v>
      </c>
      <c r="G1092" s="83" t="s">
        <v>68</v>
      </c>
      <c r="H1092" s="42">
        <v>0</v>
      </c>
      <c r="I1092" s="42">
        <v>0</v>
      </c>
      <c r="J1092" s="42">
        <v>0</v>
      </c>
      <c r="K1092" s="86" t="e">
        <v>#DIV/0!</v>
      </c>
      <c r="L1092" s="83" t="s">
        <v>5253</v>
      </c>
      <c r="M1092" s="128" t="s">
        <v>2097</v>
      </c>
      <c r="N1092" s="128" t="s">
        <v>2097</v>
      </c>
    </row>
    <row r="1093" spans="1:14" s="128" customFormat="1" x14ac:dyDescent="0.2">
      <c r="A1093" s="83" t="s">
        <v>2901</v>
      </c>
      <c r="B1093" s="83" t="s">
        <v>4297</v>
      </c>
      <c r="C1093" s="83" t="s">
        <v>5933</v>
      </c>
      <c r="D1093" s="83" t="s">
        <v>4298</v>
      </c>
      <c r="E1093" s="102">
        <v>8449446</v>
      </c>
      <c r="F1093" s="83" t="s">
        <v>6205</v>
      </c>
      <c r="G1093" s="83" t="s">
        <v>68</v>
      </c>
      <c r="H1093" s="42">
        <v>667</v>
      </c>
      <c r="I1093" s="42">
        <v>634.5</v>
      </c>
      <c r="J1093" s="42">
        <v>32.5</v>
      </c>
      <c r="K1093" s="86">
        <v>4.8725637181409293E-2</v>
      </c>
      <c r="L1093" s="83" t="s">
        <v>7485</v>
      </c>
      <c r="M1093" s="128" t="s">
        <v>5907</v>
      </c>
      <c r="N1093" s="83" t="s">
        <v>2732</v>
      </c>
    </row>
    <row r="1094" spans="1:14" s="128" customFormat="1" x14ac:dyDescent="0.2">
      <c r="A1094" s="83" t="s">
        <v>2901</v>
      </c>
      <c r="B1094" s="83" t="s">
        <v>2927</v>
      </c>
      <c r="C1094" s="83" t="s">
        <v>4962</v>
      </c>
      <c r="D1094" s="83" t="s">
        <v>2930</v>
      </c>
      <c r="E1094" s="102">
        <v>8000051</v>
      </c>
      <c r="F1094" s="83" t="s">
        <v>4301</v>
      </c>
      <c r="G1094" s="83" t="s">
        <v>68</v>
      </c>
      <c r="H1094" s="42">
        <v>0</v>
      </c>
      <c r="I1094" s="42">
        <v>0</v>
      </c>
      <c r="J1094" s="42">
        <v>0</v>
      </c>
      <c r="K1094" s="86" t="e">
        <v>#DIV/0!</v>
      </c>
      <c r="L1094" s="83" t="s">
        <v>4302</v>
      </c>
      <c r="M1094" s="128" t="s">
        <v>5907</v>
      </c>
      <c r="N1094" s="83" t="s">
        <v>2732</v>
      </c>
    </row>
    <row r="1095" spans="1:14" s="128" customFormat="1" x14ac:dyDescent="0.2">
      <c r="A1095" s="83" t="s">
        <v>2901</v>
      </c>
      <c r="B1095" s="83" t="s">
        <v>2927</v>
      </c>
      <c r="C1095" s="83" t="s">
        <v>2991</v>
      </c>
      <c r="D1095" s="83" t="s">
        <v>2930</v>
      </c>
      <c r="E1095" s="102">
        <v>8012592</v>
      </c>
      <c r="F1095" s="83" t="s">
        <v>4301</v>
      </c>
      <c r="G1095" s="83" t="s">
        <v>68</v>
      </c>
      <c r="H1095" s="42">
        <v>63232.6</v>
      </c>
      <c r="I1095" s="42">
        <v>55321.61</v>
      </c>
      <c r="J1095" s="42">
        <v>7910.989999999998</v>
      </c>
      <c r="K1095" s="86">
        <v>0.12510935814753779</v>
      </c>
      <c r="L1095" s="83" t="s">
        <v>4302</v>
      </c>
      <c r="M1095" s="128" t="s">
        <v>5907</v>
      </c>
      <c r="N1095" s="83" t="s">
        <v>2732</v>
      </c>
    </row>
    <row r="1096" spans="1:14" s="128" customFormat="1" x14ac:dyDescent="0.2">
      <c r="A1096" s="83" t="s">
        <v>2901</v>
      </c>
      <c r="B1096" s="83" t="s">
        <v>2927</v>
      </c>
      <c r="C1096" s="83" t="s">
        <v>978</v>
      </c>
      <c r="D1096" s="83" t="s">
        <v>2930</v>
      </c>
      <c r="E1096" s="102">
        <v>7923445</v>
      </c>
      <c r="F1096" s="83" t="s">
        <v>4306</v>
      </c>
      <c r="G1096" s="83" t="s">
        <v>68</v>
      </c>
      <c r="H1096" s="42">
        <v>22000</v>
      </c>
      <c r="I1096" s="42">
        <v>20740</v>
      </c>
      <c r="J1096" s="42">
        <v>1260</v>
      </c>
      <c r="K1096" s="86">
        <v>5.7272727272727274E-2</v>
      </c>
      <c r="L1096" s="83" t="s">
        <v>4307</v>
      </c>
      <c r="M1096" s="128" t="s">
        <v>5907</v>
      </c>
      <c r="N1096" s="83" t="s">
        <v>2732</v>
      </c>
    </row>
    <row r="1097" spans="1:14" s="128" customFormat="1" x14ac:dyDescent="0.2">
      <c r="A1097" s="83" t="s">
        <v>2901</v>
      </c>
      <c r="B1097" s="83" t="s">
        <v>2927</v>
      </c>
      <c r="C1097" s="83" t="s">
        <v>2939</v>
      </c>
      <c r="D1097" s="83" t="s">
        <v>2930</v>
      </c>
      <c r="E1097" s="102">
        <v>6701079</v>
      </c>
      <c r="F1097" s="83" t="s">
        <v>5254</v>
      </c>
      <c r="G1097" s="83" t="s">
        <v>68</v>
      </c>
      <c r="H1097" s="42">
        <v>495</v>
      </c>
      <c r="I1097" s="42">
        <v>450</v>
      </c>
      <c r="J1097" s="42">
        <v>45</v>
      </c>
      <c r="K1097" s="86">
        <v>9.0909090909090912E-2</v>
      </c>
      <c r="L1097" s="83" t="s">
        <v>5255</v>
      </c>
      <c r="M1097" s="128" t="s">
        <v>5907</v>
      </c>
      <c r="N1097" s="111" t="s">
        <v>5908</v>
      </c>
    </row>
    <row r="1098" spans="1:14" s="128" customFormat="1" x14ac:dyDescent="0.2">
      <c r="A1098" s="83" t="s">
        <v>2901</v>
      </c>
      <c r="B1098" s="83" t="s">
        <v>2927</v>
      </c>
      <c r="C1098" s="83" t="s">
        <v>2939</v>
      </c>
      <c r="D1098" s="83" t="s">
        <v>2930</v>
      </c>
      <c r="E1098" s="102">
        <v>6701080</v>
      </c>
      <c r="F1098" s="83" t="s">
        <v>5256</v>
      </c>
      <c r="G1098" s="83" t="s">
        <v>68</v>
      </c>
      <c r="H1098" s="42">
        <v>990</v>
      </c>
      <c r="I1098" s="42">
        <v>900</v>
      </c>
      <c r="J1098" s="42">
        <v>90</v>
      </c>
      <c r="K1098" s="86">
        <v>9.0909090909090912E-2</v>
      </c>
      <c r="L1098" s="83" t="s">
        <v>5257</v>
      </c>
      <c r="M1098" s="128" t="s">
        <v>5907</v>
      </c>
      <c r="N1098" s="111" t="s">
        <v>5908</v>
      </c>
    </row>
    <row r="1099" spans="1:14" s="128" customFormat="1" x14ac:dyDescent="0.2">
      <c r="A1099" s="83" t="s">
        <v>2901</v>
      </c>
      <c r="B1099" s="83" t="s">
        <v>2927</v>
      </c>
      <c r="C1099" s="83" t="s">
        <v>2939</v>
      </c>
      <c r="D1099" s="83" t="s">
        <v>2930</v>
      </c>
      <c r="E1099" s="102">
        <v>6701073</v>
      </c>
      <c r="F1099" s="83" t="s">
        <v>5258</v>
      </c>
      <c r="G1099" s="83" t="s">
        <v>68</v>
      </c>
      <c r="H1099" s="42">
        <v>990</v>
      </c>
      <c r="I1099" s="42">
        <v>900</v>
      </c>
      <c r="J1099" s="42">
        <v>90</v>
      </c>
      <c r="K1099" s="86">
        <v>9.0909090909090912E-2</v>
      </c>
      <c r="L1099" s="83" t="s">
        <v>5259</v>
      </c>
      <c r="M1099" s="128" t="s">
        <v>5907</v>
      </c>
      <c r="N1099" s="111" t="s">
        <v>5908</v>
      </c>
    </row>
    <row r="1100" spans="1:14" s="128" customFormat="1" x14ac:dyDescent="0.2">
      <c r="A1100" s="83" t="s">
        <v>2901</v>
      </c>
      <c r="B1100" s="83" t="s">
        <v>2927</v>
      </c>
      <c r="C1100" s="83" t="s">
        <v>2939</v>
      </c>
      <c r="D1100" s="83" t="s">
        <v>2930</v>
      </c>
      <c r="E1100" s="102">
        <v>6091477</v>
      </c>
      <c r="F1100" s="83" t="s">
        <v>5268</v>
      </c>
      <c r="G1100" s="83" t="s">
        <v>68</v>
      </c>
      <c r="H1100" s="42">
        <v>493.7</v>
      </c>
      <c r="I1100" s="42">
        <v>475</v>
      </c>
      <c r="J1100" s="42">
        <v>18.699999999999989</v>
      </c>
      <c r="K1100" s="86">
        <v>3.7877253392748611E-2</v>
      </c>
      <c r="L1100" s="83" t="s">
        <v>5269</v>
      </c>
      <c r="M1100" s="128" t="s">
        <v>5907</v>
      </c>
      <c r="N1100" s="111" t="s">
        <v>5908</v>
      </c>
    </row>
    <row r="1101" spans="1:14" s="128" customFormat="1" x14ac:dyDescent="0.2">
      <c r="A1101" s="83" t="s">
        <v>2901</v>
      </c>
      <c r="B1101" s="83" t="s">
        <v>2927</v>
      </c>
      <c r="C1101" s="83" t="s">
        <v>2939</v>
      </c>
      <c r="D1101" s="83" t="s">
        <v>2930</v>
      </c>
      <c r="E1101" s="102">
        <v>6118191</v>
      </c>
      <c r="F1101" s="83" t="s">
        <v>5270</v>
      </c>
      <c r="G1101" s="83" t="s">
        <v>68</v>
      </c>
      <c r="H1101" s="42">
        <v>34473.599999999999</v>
      </c>
      <c r="I1101" s="42">
        <v>18440</v>
      </c>
      <c r="J1101" s="42">
        <v>16033.599999999999</v>
      </c>
      <c r="K1101" s="86">
        <v>0.46509793001021071</v>
      </c>
      <c r="L1101" s="83" t="s">
        <v>5271</v>
      </c>
      <c r="M1101" s="128" t="s">
        <v>5907</v>
      </c>
      <c r="N1101" s="111" t="s">
        <v>5908</v>
      </c>
    </row>
    <row r="1102" spans="1:14" s="128" customFormat="1" x14ac:dyDescent="0.2">
      <c r="A1102" s="83" t="s">
        <v>2901</v>
      </c>
      <c r="B1102" s="83" t="s">
        <v>2944</v>
      </c>
      <c r="C1102" s="83" t="s">
        <v>916</v>
      </c>
      <c r="D1102" s="83" t="s">
        <v>2945</v>
      </c>
      <c r="E1102" s="102">
        <v>8368756</v>
      </c>
      <c r="F1102" s="83" t="s">
        <v>7378</v>
      </c>
      <c r="G1102" s="83" t="s">
        <v>68</v>
      </c>
      <c r="H1102" s="42">
        <v>663.17</v>
      </c>
      <c r="I1102" s="42">
        <v>663.17</v>
      </c>
      <c r="J1102" s="42">
        <v>0</v>
      </c>
      <c r="K1102" s="86">
        <v>0</v>
      </c>
      <c r="L1102" s="83" t="s">
        <v>7486</v>
      </c>
      <c r="M1102" s="128" t="s">
        <v>5907</v>
      </c>
      <c r="N1102" s="83" t="s">
        <v>2754</v>
      </c>
    </row>
    <row r="1103" spans="1:14" s="128" customFormat="1" x14ac:dyDescent="0.2">
      <c r="A1103" s="83" t="s">
        <v>2901</v>
      </c>
      <c r="B1103" s="83" t="s">
        <v>2944</v>
      </c>
      <c r="C1103" s="83" t="s">
        <v>407</v>
      </c>
      <c r="D1103" s="83" t="s">
        <v>2945</v>
      </c>
      <c r="E1103" s="102">
        <v>8449299</v>
      </c>
      <c r="F1103" s="83" t="s">
        <v>7379</v>
      </c>
      <c r="G1103" s="83" t="s">
        <v>68</v>
      </c>
      <c r="H1103" s="42">
        <v>3793.48</v>
      </c>
      <c r="I1103" s="42">
        <v>3612.84</v>
      </c>
      <c r="J1103" s="42">
        <v>180.63999999999987</v>
      </c>
      <c r="K1103" s="86">
        <v>4.7618545504391714E-2</v>
      </c>
      <c r="L1103" s="83" t="s">
        <v>7487</v>
      </c>
      <c r="M1103" s="128" t="s">
        <v>5907</v>
      </c>
      <c r="N1103" s="83" t="s">
        <v>2732</v>
      </c>
    </row>
    <row r="1104" spans="1:14" s="128" customFormat="1" x14ac:dyDescent="0.2">
      <c r="A1104" s="83" t="s">
        <v>2901</v>
      </c>
      <c r="B1104" s="83" t="s">
        <v>2944</v>
      </c>
      <c r="C1104" s="83" t="s">
        <v>1836</v>
      </c>
      <c r="D1104" s="83" t="s">
        <v>2945</v>
      </c>
      <c r="E1104" s="102">
        <v>7702043</v>
      </c>
      <c r="F1104" s="83" t="s">
        <v>5275</v>
      </c>
      <c r="G1104" s="83" t="s">
        <v>68</v>
      </c>
      <c r="H1104" s="42">
        <v>2940</v>
      </c>
      <c r="I1104" s="42">
        <v>2700</v>
      </c>
      <c r="J1104" s="42">
        <v>240</v>
      </c>
      <c r="K1104" s="86">
        <v>8.1632653061224483E-2</v>
      </c>
      <c r="L1104" s="83" t="s">
        <v>5276</v>
      </c>
      <c r="M1104" s="128" t="s">
        <v>5907</v>
      </c>
      <c r="N1104" s="83" t="s">
        <v>2732</v>
      </c>
    </row>
    <row r="1105" spans="1:14" s="128" customFormat="1" x14ac:dyDescent="0.2">
      <c r="A1105" s="83" t="s">
        <v>2901</v>
      </c>
      <c r="B1105" s="83" t="s">
        <v>2944</v>
      </c>
      <c r="C1105" s="83" t="s">
        <v>6633</v>
      </c>
      <c r="D1105" s="83" t="s">
        <v>2945</v>
      </c>
      <c r="E1105" s="102">
        <v>8478754</v>
      </c>
      <c r="F1105" s="83" t="s">
        <v>6678</v>
      </c>
      <c r="G1105" s="83" t="s">
        <v>68</v>
      </c>
      <c r="H1105" s="42">
        <v>0</v>
      </c>
      <c r="I1105" s="42">
        <v>0</v>
      </c>
      <c r="J1105" s="42">
        <v>0</v>
      </c>
      <c r="K1105" s="86" t="e">
        <v>#DIV/0!</v>
      </c>
      <c r="L1105" s="83" t="s">
        <v>6942</v>
      </c>
      <c r="M1105" s="128" t="s">
        <v>5907</v>
      </c>
      <c r="N1105" s="83" t="s">
        <v>2732</v>
      </c>
    </row>
    <row r="1106" spans="1:14" s="128" customFormat="1" x14ac:dyDescent="0.2">
      <c r="A1106" s="83" t="s">
        <v>2901</v>
      </c>
      <c r="B1106" s="83" t="s">
        <v>2944</v>
      </c>
      <c r="C1106" s="83" t="s">
        <v>7364</v>
      </c>
      <c r="D1106" s="83" t="s">
        <v>2945</v>
      </c>
      <c r="E1106" s="102">
        <v>8492055</v>
      </c>
      <c r="F1106" s="83" t="s">
        <v>7380</v>
      </c>
      <c r="G1106" s="83" t="s">
        <v>68</v>
      </c>
      <c r="H1106" s="42">
        <v>2696.1</v>
      </c>
      <c r="I1106" s="42">
        <v>2322</v>
      </c>
      <c r="J1106" s="42">
        <v>374.09999999999991</v>
      </c>
      <c r="K1106" s="86">
        <v>0.13875598086124399</v>
      </c>
      <c r="L1106" s="83" t="s">
        <v>7488</v>
      </c>
      <c r="M1106" s="128" t="s">
        <v>5907</v>
      </c>
      <c r="N1106" s="83" t="s">
        <v>2732</v>
      </c>
    </row>
    <row r="1107" spans="1:14" s="128" customFormat="1" x14ac:dyDescent="0.2">
      <c r="A1107" s="83" t="s">
        <v>2901</v>
      </c>
      <c r="B1107" s="83" t="s">
        <v>2990</v>
      </c>
      <c r="C1107" s="83" t="s">
        <v>978</v>
      </c>
      <c r="D1107" s="83" t="s">
        <v>2992</v>
      </c>
      <c r="E1107" s="102">
        <v>7529375</v>
      </c>
      <c r="F1107" s="83" t="s">
        <v>4303</v>
      </c>
      <c r="G1107" s="83" t="s">
        <v>68</v>
      </c>
      <c r="H1107" s="42">
        <v>2000</v>
      </c>
      <c r="I1107" s="42">
        <v>2000</v>
      </c>
      <c r="J1107" s="42">
        <v>0</v>
      </c>
      <c r="K1107" s="86">
        <v>0</v>
      </c>
      <c r="L1107" s="83" t="s">
        <v>4304</v>
      </c>
      <c r="M1107" s="128" t="s">
        <v>5907</v>
      </c>
      <c r="N1107" s="83" t="s">
        <v>2732</v>
      </c>
    </row>
    <row r="1108" spans="1:14" s="128" customFormat="1" x14ac:dyDescent="0.2">
      <c r="A1108" s="83" t="s">
        <v>2901</v>
      </c>
      <c r="B1108" s="83" t="s">
        <v>2990</v>
      </c>
      <c r="C1108" s="83" t="s">
        <v>978</v>
      </c>
      <c r="D1108" s="83" t="s">
        <v>2992</v>
      </c>
      <c r="E1108" s="102">
        <v>7841890</v>
      </c>
      <c r="F1108" s="83" t="s">
        <v>4303</v>
      </c>
      <c r="G1108" s="83" t="s">
        <v>68</v>
      </c>
      <c r="H1108" s="42">
        <v>23448</v>
      </c>
      <c r="I1108" s="42">
        <v>22135</v>
      </c>
      <c r="J1108" s="42">
        <v>1313</v>
      </c>
      <c r="K1108" s="86">
        <v>5.5996247014670764E-2</v>
      </c>
      <c r="L1108" s="83" t="s">
        <v>4305</v>
      </c>
      <c r="M1108" s="128" t="s">
        <v>5907</v>
      </c>
      <c r="N1108" s="83" t="s">
        <v>2732</v>
      </c>
    </row>
    <row r="1109" spans="1:14" s="128" customFormat="1" x14ac:dyDescent="0.2">
      <c r="A1109" s="83" t="s">
        <v>2901</v>
      </c>
      <c r="B1109" s="83" t="s">
        <v>2990</v>
      </c>
      <c r="C1109" s="83" t="s">
        <v>4953</v>
      </c>
      <c r="D1109" s="83" t="s">
        <v>2992</v>
      </c>
      <c r="E1109" s="102">
        <v>8440173</v>
      </c>
      <c r="F1109" s="83" t="s">
        <v>7381</v>
      </c>
      <c r="G1109" s="83" t="s">
        <v>68</v>
      </c>
      <c r="H1109" s="42">
        <v>69120</v>
      </c>
      <c r="I1109" s="42">
        <v>64000</v>
      </c>
      <c r="J1109" s="42">
        <v>5120</v>
      </c>
      <c r="K1109" s="86">
        <v>7.407407407407407E-2</v>
      </c>
      <c r="L1109" s="83" t="s">
        <v>7489</v>
      </c>
      <c r="M1109" s="128" t="s">
        <v>5907</v>
      </c>
      <c r="N1109" s="83" t="s">
        <v>2732</v>
      </c>
    </row>
    <row r="1110" spans="1:14" s="128" customFormat="1" x14ac:dyDescent="0.2">
      <c r="A1110" s="83" t="s">
        <v>2901</v>
      </c>
      <c r="B1110" s="83" t="s">
        <v>2990</v>
      </c>
      <c r="C1110" s="83" t="s">
        <v>4953</v>
      </c>
      <c r="D1110" s="83" t="s">
        <v>2992</v>
      </c>
      <c r="E1110" s="102">
        <v>8440173</v>
      </c>
      <c r="F1110" s="83" t="s">
        <v>7381</v>
      </c>
      <c r="G1110" s="83" t="s">
        <v>68</v>
      </c>
      <c r="H1110" s="42">
        <v>174885.6</v>
      </c>
      <c r="I1110" s="42">
        <v>150376.4</v>
      </c>
      <c r="J1110" s="42">
        <v>24509.200000000012</v>
      </c>
      <c r="K1110" s="86">
        <v>0.14014418568481346</v>
      </c>
      <c r="L1110" s="83" t="s">
        <v>7490</v>
      </c>
      <c r="M1110" s="128" t="s">
        <v>5907</v>
      </c>
      <c r="N1110" s="83" t="s">
        <v>2754</v>
      </c>
    </row>
    <row r="1111" spans="1:14" s="128" customFormat="1" x14ac:dyDescent="0.2">
      <c r="A1111" s="83" t="s">
        <v>2901</v>
      </c>
      <c r="B1111" s="83" t="s">
        <v>2990</v>
      </c>
      <c r="C1111" s="83" t="s">
        <v>5936</v>
      </c>
      <c r="D1111" s="83" t="s">
        <v>2992</v>
      </c>
      <c r="E1111" s="102">
        <v>8245990</v>
      </c>
      <c r="F1111" s="83" t="s">
        <v>6213</v>
      </c>
      <c r="G1111" s="83" t="s">
        <v>68</v>
      </c>
      <c r="H1111" s="42">
        <v>50744.38</v>
      </c>
      <c r="I1111" s="42">
        <v>49266.75</v>
      </c>
      <c r="J1111" s="42">
        <v>1477.6299999999974</v>
      </c>
      <c r="K1111" s="86">
        <v>2.9119086685067342E-2</v>
      </c>
      <c r="L1111" s="83" t="s">
        <v>6424</v>
      </c>
      <c r="M1111" s="128" t="s">
        <v>5907</v>
      </c>
      <c r="N1111" s="83" t="s">
        <v>2732</v>
      </c>
    </row>
    <row r="1112" spans="1:14" s="128" customFormat="1" x14ac:dyDescent="0.2">
      <c r="A1112" s="83" t="s">
        <v>2901</v>
      </c>
      <c r="B1112" s="83" t="s">
        <v>2990</v>
      </c>
      <c r="C1112" s="83" t="s">
        <v>5293</v>
      </c>
      <c r="D1112" s="83" t="s">
        <v>2992</v>
      </c>
      <c r="E1112" s="102">
        <v>8162054</v>
      </c>
      <c r="F1112" s="83" t="s">
        <v>5294</v>
      </c>
      <c r="G1112" s="83" t="s">
        <v>68</v>
      </c>
      <c r="H1112" s="42">
        <v>54000</v>
      </c>
      <c r="I1112" s="42">
        <v>48545.45</v>
      </c>
      <c r="J1112" s="42">
        <v>5454.5500000000029</v>
      </c>
      <c r="K1112" s="86">
        <v>0.10101018518518524</v>
      </c>
      <c r="L1112" s="83" t="s">
        <v>5295</v>
      </c>
      <c r="M1112" s="128" t="s">
        <v>5907</v>
      </c>
      <c r="N1112" s="83" t="s">
        <v>2732</v>
      </c>
    </row>
    <row r="1113" spans="1:14" s="128" customFormat="1" x14ac:dyDescent="0.2">
      <c r="A1113" s="83" t="s">
        <v>2901</v>
      </c>
      <c r="B1113" s="83" t="s">
        <v>2990</v>
      </c>
      <c r="C1113" s="83" t="s">
        <v>5250</v>
      </c>
      <c r="D1113" s="83" t="s">
        <v>2992</v>
      </c>
      <c r="E1113" s="102">
        <v>8327212</v>
      </c>
      <c r="F1113" s="83" t="s">
        <v>6215</v>
      </c>
      <c r="G1113" s="83" t="s">
        <v>68</v>
      </c>
      <c r="H1113" s="42">
        <v>88666.8</v>
      </c>
      <c r="I1113" s="42">
        <v>79880</v>
      </c>
      <c r="J1113" s="42">
        <v>8786.8000000000029</v>
      </c>
      <c r="K1113" s="86">
        <v>9.9099099099099128E-2</v>
      </c>
      <c r="L1113" s="83" t="s">
        <v>7491</v>
      </c>
      <c r="M1113" s="128" t="s">
        <v>5907</v>
      </c>
      <c r="N1113" s="83" t="s">
        <v>2732</v>
      </c>
    </row>
    <row r="1114" spans="1:14" s="128" customFormat="1" x14ac:dyDescent="0.2">
      <c r="A1114" s="83" t="s">
        <v>2901</v>
      </c>
      <c r="B1114" s="83" t="s">
        <v>3042</v>
      </c>
      <c r="C1114" s="83" t="s">
        <v>5298</v>
      </c>
      <c r="D1114" s="83" t="s">
        <v>3044</v>
      </c>
      <c r="E1114" s="102">
        <v>5147195</v>
      </c>
      <c r="F1114" s="83" t="s">
        <v>5300</v>
      </c>
      <c r="G1114" s="83" t="s">
        <v>68</v>
      </c>
      <c r="H1114" s="42">
        <v>1938.2</v>
      </c>
      <c r="I1114" s="42">
        <v>1881.7</v>
      </c>
      <c r="J1114" s="42">
        <v>56.5</v>
      </c>
      <c r="K1114" s="86">
        <v>2.9150758435661953E-2</v>
      </c>
      <c r="L1114" s="83" t="s">
        <v>5301</v>
      </c>
      <c r="M1114" s="128" t="s">
        <v>5907</v>
      </c>
      <c r="N1114" s="111" t="s">
        <v>5908</v>
      </c>
    </row>
    <row r="1115" spans="1:14" s="128" customFormat="1" x14ac:dyDescent="0.2">
      <c r="A1115" s="83" t="s">
        <v>2901</v>
      </c>
      <c r="B1115" s="83" t="s">
        <v>3042</v>
      </c>
      <c r="C1115" s="83" t="s">
        <v>5302</v>
      </c>
      <c r="D1115" s="83" t="s">
        <v>3044</v>
      </c>
      <c r="E1115" s="102">
        <v>1620263</v>
      </c>
      <c r="F1115" s="83" t="s">
        <v>5307</v>
      </c>
      <c r="G1115" s="83" t="s">
        <v>59</v>
      </c>
      <c r="H1115" s="42">
        <v>-135134.39999999999</v>
      </c>
      <c r="I1115" s="42">
        <v>-120810.15</v>
      </c>
      <c r="J1115" s="42">
        <v>-14324.25</v>
      </c>
      <c r="K1115" s="86">
        <v>0.10600002664014492</v>
      </c>
      <c r="L1115" s="83" t="s">
        <v>55</v>
      </c>
      <c r="M1115" s="128" t="s">
        <v>2097</v>
      </c>
      <c r="N1115" s="128" t="s">
        <v>2097</v>
      </c>
    </row>
    <row r="1116" spans="1:14" s="128" customFormat="1" x14ac:dyDescent="0.2">
      <c r="A1116" s="83" t="s">
        <v>2901</v>
      </c>
      <c r="B1116" s="83" t="s">
        <v>3042</v>
      </c>
      <c r="C1116" s="83" t="s">
        <v>4345</v>
      </c>
      <c r="D1116" s="83" t="s">
        <v>3044</v>
      </c>
      <c r="E1116" s="102">
        <v>8340002</v>
      </c>
      <c r="F1116" s="83" t="s">
        <v>7382</v>
      </c>
      <c r="G1116" s="83" t="s">
        <v>68</v>
      </c>
      <c r="H1116" s="42">
        <v>13417.25</v>
      </c>
      <c r="I1116" s="42">
        <v>13068.75</v>
      </c>
      <c r="J1116" s="42">
        <v>348.5</v>
      </c>
      <c r="K1116" s="86">
        <v>2.5974025974025976E-2</v>
      </c>
      <c r="L1116" s="83" t="s">
        <v>7492</v>
      </c>
      <c r="M1116" s="128" t="s">
        <v>5907</v>
      </c>
      <c r="N1116" s="83" t="s">
        <v>2732</v>
      </c>
    </row>
    <row r="1117" spans="1:14" s="128" customFormat="1" x14ac:dyDescent="0.2">
      <c r="A1117" s="83" t="s">
        <v>2901</v>
      </c>
      <c r="B1117" s="83" t="s">
        <v>3042</v>
      </c>
      <c r="C1117" s="83" t="s">
        <v>4345</v>
      </c>
      <c r="D1117" s="83" t="s">
        <v>3044</v>
      </c>
      <c r="E1117" s="102">
        <v>8501890</v>
      </c>
      <c r="F1117" s="83" t="s">
        <v>6219</v>
      </c>
      <c r="G1117" s="83" t="s">
        <v>68</v>
      </c>
      <c r="H1117" s="42">
        <v>579.24</v>
      </c>
      <c r="I1117" s="42">
        <v>564.20000000000005</v>
      </c>
      <c r="J1117" s="42">
        <v>15.039999999999964</v>
      </c>
      <c r="K1117" s="86">
        <v>2.5965057661763626E-2</v>
      </c>
      <c r="L1117" s="83" t="s">
        <v>6432</v>
      </c>
      <c r="M1117" s="128" t="s">
        <v>5907</v>
      </c>
      <c r="N1117" s="83" t="s">
        <v>2732</v>
      </c>
    </row>
    <row r="1118" spans="1:14" s="128" customFormat="1" x14ac:dyDescent="0.2">
      <c r="A1118" s="83" t="s">
        <v>2901</v>
      </c>
      <c r="B1118" s="83" t="s">
        <v>3042</v>
      </c>
      <c r="C1118" s="83" t="s">
        <v>4345</v>
      </c>
      <c r="D1118" s="83" t="s">
        <v>3044</v>
      </c>
      <c r="E1118" s="102">
        <v>8499229</v>
      </c>
      <c r="F1118" s="83" t="s">
        <v>6698</v>
      </c>
      <c r="G1118" s="83" t="s">
        <v>68</v>
      </c>
      <c r="H1118" s="42">
        <v>579.24</v>
      </c>
      <c r="I1118" s="42">
        <v>564.20000000000005</v>
      </c>
      <c r="J1118" s="42">
        <v>15.039999999999964</v>
      </c>
      <c r="K1118" s="86">
        <v>2.5965057661763626E-2</v>
      </c>
      <c r="L1118" s="83" t="s">
        <v>6970</v>
      </c>
      <c r="M1118" s="128" t="s">
        <v>5907</v>
      </c>
      <c r="N1118" s="83" t="s">
        <v>2732</v>
      </c>
    </row>
    <row r="1119" spans="1:14" s="128" customFormat="1" x14ac:dyDescent="0.2">
      <c r="A1119" s="83" t="s">
        <v>2901</v>
      </c>
      <c r="B1119" s="83" t="s">
        <v>3042</v>
      </c>
      <c r="C1119" s="83" t="s">
        <v>4345</v>
      </c>
      <c r="D1119" s="83" t="s">
        <v>3044</v>
      </c>
      <c r="E1119" s="102">
        <v>8501870</v>
      </c>
      <c r="F1119" s="83" t="s">
        <v>6221</v>
      </c>
      <c r="G1119" s="83" t="s">
        <v>68</v>
      </c>
      <c r="H1119" s="42">
        <v>579.24</v>
      </c>
      <c r="I1119" s="42">
        <v>564.20000000000005</v>
      </c>
      <c r="J1119" s="42">
        <v>15.039999999999964</v>
      </c>
      <c r="K1119" s="86">
        <v>2.5965057661763626E-2</v>
      </c>
      <c r="L1119" s="83" t="s">
        <v>6433</v>
      </c>
      <c r="M1119" s="128" t="s">
        <v>5907</v>
      </c>
      <c r="N1119" s="83" t="s">
        <v>2732</v>
      </c>
    </row>
    <row r="1120" spans="1:14" s="128" customFormat="1" x14ac:dyDescent="0.2">
      <c r="A1120" s="83" t="s">
        <v>2901</v>
      </c>
      <c r="B1120" s="83" t="s">
        <v>3042</v>
      </c>
      <c r="C1120" s="83" t="s">
        <v>4345</v>
      </c>
      <c r="D1120" s="83" t="s">
        <v>3044</v>
      </c>
      <c r="E1120" s="102">
        <v>8501895</v>
      </c>
      <c r="F1120" s="83" t="s">
        <v>6222</v>
      </c>
      <c r="G1120" s="83" t="s">
        <v>68</v>
      </c>
      <c r="H1120" s="42">
        <v>579.24</v>
      </c>
      <c r="I1120" s="42">
        <v>564.20000000000005</v>
      </c>
      <c r="J1120" s="42">
        <v>15.039999999999964</v>
      </c>
      <c r="K1120" s="86">
        <v>2.5965057661763626E-2</v>
      </c>
      <c r="L1120" s="83" t="s">
        <v>6434</v>
      </c>
      <c r="M1120" s="128" t="s">
        <v>5907</v>
      </c>
      <c r="N1120" s="83" t="s">
        <v>2732</v>
      </c>
    </row>
    <row r="1121" spans="1:14" s="128" customFormat="1" x14ac:dyDescent="0.2">
      <c r="A1121" s="83" t="s">
        <v>2901</v>
      </c>
      <c r="B1121" s="83" t="s">
        <v>3042</v>
      </c>
      <c r="C1121" s="83" t="s">
        <v>4345</v>
      </c>
      <c r="D1121" s="83" t="s">
        <v>3044</v>
      </c>
      <c r="E1121" s="102">
        <v>8499244</v>
      </c>
      <c r="F1121" s="83" t="s">
        <v>6699</v>
      </c>
      <c r="G1121" s="83" t="s">
        <v>68</v>
      </c>
      <c r="H1121" s="42">
        <v>579.24</v>
      </c>
      <c r="I1121" s="42">
        <v>564.20000000000005</v>
      </c>
      <c r="J1121" s="42">
        <v>15.039999999999964</v>
      </c>
      <c r="K1121" s="86">
        <v>2.5965057661763626E-2</v>
      </c>
      <c r="L1121" s="83" t="s">
        <v>6971</v>
      </c>
      <c r="M1121" s="128" t="s">
        <v>5907</v>
      </c>
      <c r="N1121" s="83" t="s">
        <v>2732</v>
      </c>
    </row>
    <row r="1122" spans="1:14" s="128" customFormat="1" x14ac:dyDescent="0.2">
      <c r="A1122" s="83" t="s">
        <v>2901</v>
      </c>
      <c r="B1122" s="83" t="s">
        <v>3042</v>
      </c>
      <c r="C1122" s="83" t="s">
        <v>5298</v>
      </c>
      <c r="D1122" s="83" t="s">
        <v>3044</v>
      </c>
      <c r="E1122" s="102">
        <v>6660555</v>
      </c>
      <c r="F1122" s="83" t="s">
        <v>5309</v>
      </c>
      <c r="G1122" s="83" t="s">
        <v>68</v>
      </c>
      <c r="H1122" s="42">
        <v>3534</v>
      </c>
      <c r="I1122" s="42">
        <v>3534</v>
      </c>
      <c r="J1122" s="42">
        <v>0</v>
      </c>
      <c r="K1122" s="86">
        <v>0</v>
      </c>
      <c r="L1122" s="83" t="s">
        <v>5310</v>
      </c>
      <c r="M1122" s="128" t="s">
        <v>5907</v>
      </c>
      <c r="N1122" s="111" t="s">
        <v>5908</v>
      </c>
    </row>
    <row r="1123" spans="1:14" s="128" customFormat="1" x14ac:dyDescent="0.2">
      <c r="A1123" s="83" t="s">
        <v>2901</v>
      </c>
      <c r="B1123" s="83" t="s">
        <v>3042</v>
      </c>
      <c r="C1123" s="83" t="s">
        <v>5298</v>
      </c>
      <c r="D1123" s="83" t="s">
        <v>3044</v>
      </c>
      <c r="E1123" s="102">
        <v>6660555</v>
      </c>
      <c r="F1123" s="83" t="s">
        <v>5309</v>
      </c>
      <c r="G1123" s="83" t="s">
        <v>68</v>
      </c>
      <c r="H1123" s="42">
        <v>1000</v>
      </c>
      <c r="I1123" s="42">
        <v>1000</v>
      </c>
      <c r="J1123" s="42">
        <v>0</v>
      </c>
      <c r="K1123" s="86">
        <v>0</v>
      </c>
      <c r="L1123" s="83" t="s">
        <v>5310</v>
      </c>
      <c r="M1123" s="128" t="s">
        <v>5907</v>
      </c>
      <c r="N1123" s="111" t="s">
        <v>5908</v>
      </c>
    </row>
    <row r="1124" spans="1:14" s="128" customFormat="1" x14ac:dyDescent="0.2">
      <c r="A1124" s="83" t="s">
        <v>2901</v>
      </c>
      <c r="B1124" s="83" t="s">
        <v>3042</v>
      </c>
      <c r="C1124" s="83" t="s">
        <v>3043</v>
      </c>
      <c r="D1124" s="83" t="s">
        <v>3044</v>
      </c>
      <c r="E1124" s="102">
        <v>5248557</v>
      </c>
      <c r="F1124" s="83" t="s">
        <v>5314</v>
      </c>
      <c r="G1124" s="83" t="s">
        <v>68</v>
      </c>
      <c r="H1124" s="42">
        <v>4158.08</v>
      </c>
      <c r="I1124" s="42">
        <v>3780</v>
      </c>
      <c r="J1124" s="42">
        <v>378.07999999999993</v>
      </c>
      <c r="K1124" s="86">
        <v>9.0926581499153433E-2</v>
      </c>
      <c r="L1124" s="83" t="s">
        <v>5315</v>
      </c>
      <c r="M1124" s="128" t="s">
        <v>5907</v>
      </c>
      <c r="N1124" s="111" t="s">
        <v>5908</v>
      </c>
    </row>
    <row r="1125" spans="1:14" s="128" customFormat="1" x14ac:dyDescent="0.2">
      <c r="A1125" s="83" t="s">
        <v>2901</v>
      </c>
      <c r="B1125" s="83" t="s">
        <v>3042</v>
      </c>
      <c r="C1125" s="83" t="s">
        <v>3093</v>
      </c>
      <c r="D1125" s="83" t="s">
        <v>3044</v>
      </c>
      <c r="E1125" s="102">
        <v>8353622</v>
      </c>
      <c r="F1125" s="83" t="s">
        <v>7383</v>
      </c>
      <c r="G1125" s="83" t="s">
        <v>68</v>
      </c>
      <c r="H1125" s="42">
        <v>102.58</v>
      </c>
      <c r="I1125" s="42">
        <v>78.900000000000006</v>
      </c>
      <c r="J1125" s="42">
        <v>23.679999999999993</v>
      </c>
      <c r="K1125" s="86">
        <v>0.23084421914603229</v>
      </c>
      <c r="L1125" s="83" t="s">
        <v>7493</v>
      </c>
      <c r="M1125" s="128" t="s">
        <v>5907</v>
      </c>
      <c r="N1125" s="83" t="s">
        <v>2732</v>
      </c>
    </row>
    <row r="1126" spans="1:14" s="128" customFormat="1" x14ac:dyDescent="0.2">
      <c r="A1126" s="83" t="s">
        <v>2901</v>
      </c>
      <c r="B1126" s="83" t="s">
        <v>3042</v>
      </c>
      <c r="C1126" s="83" t="s">
        <v>3106</v>
      </c>
      <c r="D1126" s="83" t="s">
        <v>3044</v>
      </c>
      <c r="E1126" s="102">
        <v>8499106</v>
      </c>
      <c r="F1126" s="83" t="s">
        <v>6227</v>
      </c>
      <c r="G1126" s="83" t="s">
        <v>68</v>
      </c>
      <c r="H1126" s="42">
        <v>43.91</v>
      </c>
      <c r="I1126" s="42">
        <v>38.18</v>
      </c>
      <c r="J1126" s="42">
        <v>5.7299999999999969</v>
      </c>
      <c r="K1126" s="86">
        <v>0.13049419266681844</v>
      </c>
      <c r="L1126" s="83" t="s">
        <v>6438</v>
      </c>
      <c r="M1126" s="128" t="s">
        <v>5907</v>
      </c>
      <c r="N1126" s="83" t="s">
        <v>2732</v>
      </c>
    </row>
    <row r="1127" spans="1:14" s="128" customFormat="1" x14ac:dyDescent="0.2">
      <c r="A1127" s="83" t="s">
        <v>2901</v>
      </c>
      <c r="B1127" s="83" t="s">
        <v>3042</v>
      </c>
      <c r="C1127" s="83" t="s">
        <v>3043</v>
      </c>
      <c r="D1127" s="83" t="s">
        <v>3044</v>
      </c>
      <c r="E1127" s="102">
        <v>8464806</v>
      </c>
      <c r="F1127" s="83" t="s">
        <v>7384</v>
      </c>
      <c r="G1127" s="83" t="s">
        <v>68</v>
      </c>
      <c r="H1127" s="42">
        <v>13387.5</v>
      </c>
      <c r="I1127" s="42">
        <v>12750</v>
      </c>
      <c r="J1127" s="42">
        <v>637.5</v>
      </c>
      <c r="K1127" s="86">
        <v>4.7619047619047616E-2</v>
      </c>
      <c r="L1127" s="83" t="s">
        <v>7494</v>
      </c>
      <c r="M1127" s="128" t="s">
        <v>5907</v>
      </c>
      <c r="N1127" s="83" t="s">
        <v>2732</v>
      </c>
    </row>
    <row r="1128" spans="1:14" s="128" customFormat="1" x14ac:dyDescent="0.2">
      <c r="A1128" s="83" t="s">
        <v>2901</v>
      </c>
      <c r="B1128" s="83" t="s">
        <v>3042</v>
      </c>
      <c r="C1128" s="83" t="s">
        <v>3106</v>
      </c>
      <c r="D1128" s="83" t="s">
        <v>3044</v>
      </c>
      <c r="E1128" s="102">
        <v>8009340</v>
      </c>
      <c r="F1128" s="83" t="s">
        <v>4978</v>
      </c>
      <c r="G1128" s="83" t="s">
        <v>68</v>
      </c>
      <c r="H1128" s="42">
        <v>28630.98</v>
      </c>
      <c r="I1128" s="42">
        <v>28347.5</v>
      </c>
      <c r="J1128" s="42">
        <v>283.47999999999956</v>
      </c>
      <c r="K1128" s="86">
        <v>9.9011630059466903E-3</v>
      </c>
      <c r="L1128" s="83" t="s">
        <v>4979</v>
      </c>
      <c r="M1128" s="128" t="s">
        <v>5907</v>
      </c>
      <c r="N1128" s="83" t="s">
        <v>2732</v>
      </c>
    </row>
    <row r="1129" spans="1:14" s="128" customFormat="1" x14ac:dyDescent="0.2">
      <c r="A1129" s="83" t="s">
        <v>2901</v>
      </c>
      <c r="B1129" s="83" t="s">
        <v>3042</v>
      </c>
      <c r="C1129" s="83" t="s">
        <v>3100</v>
      </c>
      <c r="D1129" s="83" t="s">
        <v>3044</v>
      </c>
      <c r="E1129" s="102">
        <v>8368191</v>
      </c>
      <c r="F1129" s="83" t="s">
        <v>7385</v>
      </c>
      <c r="G1129" s="83" t="s">
        <v>68</v>
      </c>
      <c r="H1129" s="42">
        <v>13371.5</v>
      </c>
      <c r="I1129" s="42">
        <v>12518</v>
      </c>
      <c r="J1129" s="42">
        <v>853.5</v>
      </c>
      <c r="K1129" s="86">
        <v>6.3829787234042548E-2</v>
      </c>
      <c r="L1129" s="83" t="s">
        <v>7495</v>
      </c>
      <c r="M1129" s="128" t="s">
        <v>5907</v>
      </c>
      <c r="N1129" s="83" t="s">
        <v>2754</v>
      </c>
    </row>
    <row r="1130" spans="1:14" s="128" customFormat="1" x14ac:dyDescent="0.2">
      <c r="A1130" s="83" t="s">
        <v>2901</v>
      </c>
      <c r="B1130" s="83" t="s">
        <v>3042</v>
      </c>
      <c r="C1130" s="83" t="s">
        <v>3093</v>
      </c>
      <c r="D1130" s="83" t="s">
        <v>3044</v>
      </c>
      <c r="E1130" s="102">
        <v>8394519</v>
      </c>
      <c r="F1130" s="83" t="s">
        <v>6708</v>
      </c>
      <c r="G1130" s="83" t="s">
        <v>68</v>
      </c>
      <c r="H1130" s="42">
        <v>57344</v>
      </c>
      <c r="I1130" s="42">
        <v>51200</v>
      </c>
      <c r="J1130" s="42">
        <v>6144</v>
      </c>
      <c r="K1130" s="86">
        <v>0.10714285714285714</v>
      </c>
      <c r="L1130" s="83" t="s">
        <v>6982</v>
      </c>
      <c r="M1130" s="128" t="s">
        <v>5907</v>
      </c>
      <c r="N1130" s="83" t="s">
        <v>2732</v>
      </c>
    </row>
    <row r="1131" spans="1:14" s="128" customFormat="1" x14ac:dyDescent="0.2">
      <c r="A1131" s="83" t="s">
        <v>2901</v>
      </c>
      <c r="B1131" s="83" t="s">
        <v>3042</v>
      </c>
      <c r="C1131" s="83" t="s">
        <v>3139</v>
      </c>
      <c r="D1131" s="83" t="s">
        <v>3044</v>
      </c>
      <c r="E1131" s="102">
        <v>8475402</v>
      </c>
      <c r="F1131" s="83" t="s">
        <v>6232</v>
      </c>
      <c r="G1131" s="83" t="s">
        <v>68</v>
      </c>
      <c r="H1131" s="42">
        <v>236354</v>
      </c>
      <c r="I1131" s="42">
        <v>213668</v>
      </c>
      <c r="J1131" s="42">
        <v>22686</v>
      </c>
      <c r="K1131" s="86">
        <v>9.5983143928175529E-2</v>
      </c>
      <c r="L1131" s="83" t="s">
        <v>6443</v>
      </c>
      <c r="M1131" s="128" t="s">
        <v>5907</v>
      </c>
      <c r="N1131" s="83" t="s">
        <v>2732</v>
      </c>
    </row>
    <row r="1132" spans="1:14" s="128" customFormat="1" x14ac:dyDescent="0.2">
      <c r="A1132" s="83" t="s">
        <v>2901</v>
      </c>
      <c r="B1132" s="83" t="s">
        <v>3042</v>
      </c>
      <c r="C1132" s="83" t="s">
        <v>407</v>
      </c>
      <c r="D1132" s="83" t="s">
        <v>3044</v>
      </c>
      <c r="E1132" s="102">
        <v>8440855</v>
      </c>
      <c r="F1132" s="83" t="s">
        <v>7386</v>
      </c>
      <c r="G1132" s="83" t="s">
        <v>68</v>
      </c>
      <c r="H1132" s="42">
        <v>0</v>
      </c>
      <c r="I1132" s="42">
        <v>331.72</v>
      </c>
      <c r="J1132" s="42">
        <v>-331.72</v>
      </c>
      <c r="K1132" s="86" t="e">
        <v>#DIV/0!</v>
      </c>
      <c r="L1132" s="83" t="s">
        <v>7496</v>
      </c>
      <c r="M1132" s="128" t="s">
        <v>5907</v>
      </c>
      <c r="N1132" s="83" t="s">
        <v>2732</v>
      </c>
    </row>
    <row r="1133" spans="1:14" s="128" customFormat="1" x14ac:dyDescent="0.2">
      <c r="A1133" s="83" t="s">
        <v>2901</v>
      </c>
      <c r="B1133" s="83" t="s">
        <v>3042</v>
      </c>
      <c r="C1133" s="83" t="s">
        <v>5302</v>
      </c>
      <c r="D1133" s="83" t="s">
        <v>3044</v>
      </c>
      <c r="E1133" s="102">
        <v>5533437</v>
      </c>
      <c r="F1133" s="83" t="s">
        <v>5345</v>
      </c>
      <c r="G1133" s="83" t="s">
        <v>68</v>
      </c>
      <c r="H1133" s="42">
        <v>19625</v>
      </c>
      <c r="I1133" s="42">
        <v>18500</v>
      </c>
      <c r="J1133" s="42">
        <v>1125</v>
      </c>
      <c r="K1133" s="86">
        <v>5.7324840764331211E-2</v>
      </c>
      <c r="L1133" s="83" t="s">
        <v>5346</v>
      </c>
      <c r="M1133" s="128" t="s">
        <v>5907</v>
      </c>
      <c r="N1133" s="111" t="s">
        <v>5908</v>
      </c>
    </row>
    <row r="1134" spans="1:14" s="128" customFormat="1" x14ac:dyDescent="0.2">
      <c r="A1134" s="83" t="s">
        <v>2901</v>
      </c>
      <c r="B1134" s="83" t="s">
        <v>3042</v>
      </c>
      <c r="C1134" s="83" t="s">
        <v>5302</v>
      </c>
      <c r="D1134" s="83" t="s">
        <v>3044</v>
      </c>
      <c r="E1134" s="102">
        <v>5533437</v>
      </c>
      <c r="F1134" s="83" t="s">
        <v>5345</v>
      </c>
      <c r="G1134" s="83" t="s">
        <v>68</v>
      </c>
      <c r="H1134" s="42">
        <v>0</v>
      </c>
      <c r="I1134" s="42">
        <v>0</v>
      </c>
      <c r="J1134" s="42">
        <v>0</v>
      </c>
      <c r="K1134" s="86" t="e">
        <v>#DIV/0!</v>
      </c>
      <c r="L1134" s="83" t="s">
        <v>55</v>
      </c>
      <c r="M1134" s="128" t="s">
        <v>5907</v>
      </c>
      <c r="N1134" s="111" t="s">
        <v>5908</v>
      </c>
    </row>
    <row r="1135" spans="1:14" s="128" customFormat="1" x14ac:dyDescent="0.2">
      <c r="A1135" s="83" t="s">
        <v>2901</v>
      </c>
      <c r="B1135" s="83" t="s">
        <v>3042</v>
      </c>
      <c r="C1135" s="83" t="s">
        <v>3139</v>
      </c>
      <c r="D1135" s="83" t="s">
        <v>3044</v>
      </c>
      <c r="E1135" s="102">
        <v>8486069</v>
      </c>
      <c r="F1135" s="83" t="s">
        <v>7387</v>
      </c>
      <c r="G1135" s="83" t="s">
        <v>68</v>
      </c>
      <c r="H1135" s="42">
        <v>13493.04</v>
      </c>
      <c r="I1135" s="42">
        <v>12850.5</v>
      </c>
      <c r="J1135" s="42">
        <v>642.54000000000087</v>
      </c>
      <c r="K1135" s="86">
        <v>4.7620106365948725E-2</v>
      </c>
      <c r="L1135" s="83" t="s">
        <v>7497</v>
      </c>
      <c r="M1135" s="128" t="s">
        <v>5907</v>
      </c>
      <c r="N1135" s="83" t="s">
        <v>2732</v>
      </c>
    </row>
    <row r="1136" spans="1:14" s="128" customFormat="1" x14ac:dyDescent="0.2">
      <c r="A1136" s="83" t="s">
        <v>2901</v>
      </c>
      <c r="B1136" s="83" t="s">
        <v>3042</v>
      </c>
      <c r="C1136" s="83" t="s">
        <v>3043</v>
      </c>
      <c r="D1136" s="83" t="s">
        <v>3044</v>
      </c>
      <c r="E1136" s="102">
        <v>8302672</v>
      </c>
      <c r="F1136" s="83" t="s">
        <v>7388</v>
      </c>
      <c r="G1136" s="83" t="s">
        <v>68</v>
      </c>
      <c r="H1136" s="42">
        <v>3039.44</v>
      </c>
      <c r="I1136" s="42">
        <v>2814.3</v>
      </c>
      <c r="J1136" s="42">
        <v>225.13999999999987</v>
      </c>
      <c r="K1136" s="86">
        <v>7.4072855526017903E-2</v>
      </c>
      <c r="L1136" s="83" t="s">
        <v>7498</v>
      </c>
      <c r="M1136" s="128" t="s">
        <v>5907</v>
      </c>
      <c r="N1136" s="83" t="s">
        <v>2732</v>
      </c>
    </row>
    <row r="1137" spans="1:14" s="128" customFormat="1" x14ac:dyDescent="0.2">
      <c r="A1137" s="83" t="s">
        <v>2901</v>
      </c>
      <c r="B1137" s="83" t="s">
        <v>5929</v>
      </c>
      <c r="C1137" s="83" t="s">
        <v>1139</v>
      </c>
      <c r="D1137" s="83" t="s">
        <v>3204</v>
      </c>
      <c r="E1137" s="102">
        <v>8472455</v>
      </c>
      <c r="F1137" s="83" t="s">
        <v>7389</v>
      </c>
      <c r="G1137" s="83" t="s">
        <v>68</v>
      </c>
      <c r="H1137" s="42">
        <v>22500</v>
      </c>
      <c r="I1137" s="42">
        <v>21150</v>
      </c>
      <c r="J1137" s="42">
        <v>1350</v>
      </c>
      <c r="K1137" s="86">
        <v>0.06</v>
      </c>
      <c r="L1137" s="83" t="s">
        <v>7499</v>
      </c>
      <c r="M1137" s="128" t="s">
        <v>5907</v>
      </c>
      <c r="N1137" s="83" t="s">
        <v>2732</v>
      </c>
    </row>
    <row r="1138" spans="1:14" s="128" customFormat="1" x14ac:dyDescent="0.2">
      <c r="A1138" s="83" t="s">
        <v>2901</v>
      </c>
      <c r="B1138" s="83" t="s">
        <v>5348</v>
      </c>
      <c r="C1138" s="83" t="s">
        <v>4345</v>
      </c>
      <c r="D1138" s="83" t="s">
        <v>5238</v>
      </c>
      <c r="E1138" s="102">
        <v>4672386</v>
      </c>
      <c r="F1138" s="83" t="s">
        <v>5350</v>
      </c>
      <c r="G1138" s="83" t="s">
        <v>68</v>
      </c>
      <c r="H1138" s="42">
        <v>0</v>
      </c>
      <c r="I1138" s="42">
        <v>0</v>
      </c>
      <c r="J1138" s="42">
        <v>0</v>
      </c>
      <c r="K1138" s="86" t="e">
        <v>#DIV/0!</v>
      </c>
      <c r="L1138" s="83" t="s">
        <v>5351</v>
      </c>
      <c r="M1138" s="128" t="s">
        <v>5907</v>
      </c>
      <c r="N1138" s="111" t="s">
        <v>5908</v>
      </c>
    </row>
    <row r="1139" spans="1:14" s="128" customFormat="1" x14ac:dyDescent="0.2">
      <c r="A1139" s="83" t="s">
        <v>2901</v>
      </c>
      <c r="B1139" s="83" t="s">
        <v>5348</v>
      </c>
      <c r="C1139" s="83" t="s">
        <v>4345</v>
      </c>
      <c r="D1139" s="83" t="s">
        <v>5238</v>
      </c>
      <c r="E1139" s="102">
        <v>4672386</v>
      </c>
      <c r="F1139" s="83" t="s">
        <v>5350</v>
      </c>
      <c r="G1139" s="83" t="s">
        <v>68</v>
      </c>
      <c r="H1139" s="42">
        <v>0</v>
      </c>
      <c r="I1139" s="42">
        <v>0</v>
      </c>
      <c r="J1139" s="42">
        <v>0</v>
      </c>
      <c r="K1139" s="86" t="e">
        <v>#DIV/0!</v>
      </c>
      <c r="L1139" s="83" t="s">
        <v>5353</v>
      </c>
      <c r="M1139" s="128" t="s">
        <v>5907</v>
      </c>
      <c r="N1139" s="111" t="s">
        <v>5908</v>
      </c>
    </row>
    <row r="1140" spans="1:14" s="128" customFormat="1" x14ac:dyDescent="0.2">
      <c r="A1140" s="83" t="s">
        <v>2901</v>
      </c>
      <c r="B1140" s="83" t="s">
        <v>5348</v>
      </c>
      <c r="C1140" s="83" t="s">
        <v>4345</v>
      </c>
      <c r="D1140" s="83" t="s">
        <v>5238</v>
      </c>
      <c r="E1140" s="102">
        <v>4672386</v>
      </c>
      <c r="F1140" s="83" t="s">
        <v>5350</v>
      </c>
      <c r="G1140" s="83" t="s">
        <v>68</v>
      </c>
      <c r="H1140" s="42">
        <v>0</v>
      </c>
      <c r="I1140" s="42">
        <v>0</v>
      </c>
      <c r="J1140" s="42">
        <v>0</v>
      </c>
      <c r="K1140" s="86" t="e">
        <v>#DIV/0!</v>
      </c>
      <c r="L1140" s="83" t="s">
        <v>5351</v>
      </c>
      <c r="M1140" s="128" t="s">
        <v>5907</v>
      </c>
      <c r="N1140" s="111" t="s">
        <v>5908</v>
      </c>
    </row>
    <row r="1141" spans="1:14" s="128" customFormat="1" x14ac:dyDescent="0.2">
      <c r="A1141" s="83" t="s">
        <v>2901</v>
      </c>
      <c r="B1141" s="83" t="s">
        <v>3145</v>
      </c>
      <c r="C1141" s="83" t="s">
        <v>978</v>
      </c>
      <c r="D1141" s="83" t="s">
        <v>3147</v>
      </c>
      <c r="E1141" s="102">
        <v>8427893</v>
      </c>
      <c r="F1141" s="83" t="s">
        <v>6237</v>
      </c>
      <c r="G1141" s="83" t="s">
        <v>68</v>
      </c>
      <c r="H1141" s="42">
        <v>49010.92</v>
      </c>
      <c r="I1141" s="42">
        <v>46677.120000000003</v>
      </c>
      <c r="J1141" s="42">
        <v>2333.7999999999956</v>
      </c>
      <c r="K1141" s="86">
        <v>4.7617959426184936E-2</v>
      </c>
      <c r="L1141" s="83" t="s">
        <v>6448</v>
      </c>
      <c r="M1141" s="128" t="s">
        <v>5907</v>
      </c>
      <c r="N1141" s="83" t="s">
        <v>2732</v>
      </c>
    </row>
    <row r="1142" spans="1:14" s="128" customFormat="1" x14ac:dyDescent="0.2">
      <c r="A1142" s="83" t="s">
        <v>2901</v>
      </c>
      <c r="B1142" s="83" t="s">
        <v>3145</v>
      </c>
      <c r="C1142" s="83" t="s">
        <v>3154</v>
      </c>
      <c r="D1142" s="83" t="s">
        <v>3147</v>
      </c>
      <c r="E1142" s="102">
        <v>1487615</v>
      </c>
      <c r="F1142" s="83" t="s">
        <v>5356</v>
      </c>
      <c r="G1142" s="83" t="s">
        <v>68</v>
      </c>
      <c r="H1142" s="42">
        <v>-10.74</v>
      </c>
      <c r="I1142" s="42">
        <v>-9.6</v>
      </c>
      <c r="J1142" s="42">
        <v>-1.1400000000000006</v>
      </c>
      <c r="K1142" s="86">
        <v>0.1061452513966481</v>
      </c>
      <c r="L1142" s="83" t="s">
        <v>55</v>
      </c>
      <c r="M1142" s="128" t="s">
        <v>2097</v>
      </c>
      <c r="N1142" s="128" t="s">
        <v>2097</v>
      </c>
    </row>
    <row r="1143" spans="1:14" s="128" customFormat="1" x14ac:dyDescent="0.2">
      <c r="A1143" s="83" t="s">
        <v>2901</v>
      </c>
      <c r="B1143" s="83" t="s">
        <v>3145</v>
      </c>
      <c r="C1143" s="83" t="s">
        <v>3167</v>
      </c>
      <c r="D1143" s="83" t="s">
        <v>3147</v>
      </c>
      <c r="E1143" s="102">
        <v>1805938</v>
      </c>
      <c r="F1143" s="83" t="s">
        <v>7390</v>
      </c>
      <c r="G1143" s="83" t="s">
        <v>59</v>
      </c>
      <c r="H1143" s="42">
        <v>-7850.7</v>
      </c>
      <c r="I1143" s="42">
        <v>-7018.53</v>
      </c>
      <c r="J1143" s="42">
        <v>-832.17000000000007</v>
      </c>
      <c r="K1143" s="86">
        <v>0.10599946501585847</v>
      </c>
      <c r="L1143" s="83" t="s">
        <v>55</v>
      </c>
      <c r="M1143" s="128" t="s">
        <v>2097</v>
      </c>
      <c r="N1143" s="128" t="s">
        <v>2097</v>
      </c>
    </row>
    <row r="1144" spans="1:14" s="128" customFormat="1" x14ac:dyDescent="0.2">
      <c r="A1144" s="83" t="s">
        <v>2901</v>
      </c>
      <c r="B1144" s="83" t="s">
        <v>3145</v>
      </c>
      <c r="C1144" s="83" t="s">
        <v>3167</v>
      </c>
      <c r="D1144" s="83" t="s">
        <v>3147</v>
      </c>
      <c r="E1144" s="102">
        <v>8063536</v>
      </c>
      <c r="F1144" s="83" t="s">
        <v>4984</v>
      </c>
      <c r="G1144" s="83" t="s">
        <v>68</v>
      </c>
      <c r="H1144" s="42">
        <v>15997.5</v>
      </c>
      <c r="I1144" s="42">
        <v>15389.16</v>
      </c>
      <c r="J1144" s="42">
        <v>608.34000000000015</v>
      </c>
      <c r="K1144" s="86">
        <v>3.8027191748710748E-2</v>
      </c>
      <c r="L1144" s="83" t="s">
        <v>4985</v>
      </c>
      <c r="M1144" s="128" t="s">
        <v>5907</v>
      </c>
      <c r="N1144" s="83" t="s">
        <v>2732</v>
      </c>
    </row>
    <row r="1145" spans="1:14" s="128" customFormat="1" x14ac:dyDescent="0.2">
      <c r="A1145" s="83" t="s">
        <v>3191</v>
      </c>
      <c r="B1145" s="83" t="s">
        <v>5364</v>
      </c>
      <c r="C1145" s="83" t="s">
        <v>5366</v>
      </c>
      <c r="D1145" s="83" t="s">
        <v>5365</v>
      </c>
      <c r="E1145" s="102">
        <v>7050502</v>
      </c>
      <c r="F1145" s="83" t="s">
        <v>5367</v>
      </c>
      <c r="G1145" s="83" t="s">
        <v>68</v>
      </c>
      <c r="H1145" s="42">
        <v>0</v>
      </c>
      <c r="I1145" s="42">
        <v>2000</v>
      </c>
      <c r="J1145" s="42">
        <v>-2000</v>
      </c>
      <c r="K1145" s="86" t="e">
        <v>#DIV/0!</v>
      </c>
      <c r="L1145" s="83" t="s">
        <v>5368</v>
      </c>
      <c r="M1145" s="128" t="s">
        <v>5907</v>
      </c>
      <c r="N1145" s="83" t="s">
        <v>2754</v>
      </c>
    </row>
    <row r="1146" spans="1:14" s="128" customFormat="1" x14ac:dyDescent="0.2">
      <c r="A1146" s="83" t="s">
        <v>3191</v>
      </c>
      <c r="B1146" s="83" t="s">
        <v>5364</v>
      </c>
      <c r="C1146" s="83" t="s">
        <v>4410</v>
      </c>
      <c r="D1146" s="83" t="s">
        <v>5365</v>
      </c>
      <c r="E1146" s="102">
        <v>7502410</v>
      </c>
      <c r="F1146" s="83" t="s">
        <v>5369</v>
      </c>
      <c r="G1146" s="83" t="s">
        <v>68</v>
      </c>
      <c r="H1146" s="42">
        <v>2184</v>
      </c>
      <c r="I1146" s="42">
        <v>2000</v>
      </c>
      <c r="J1146" s="42">
        <v>184</v>
      </c>
      <c r="K1146" s="86">
        <v>8.4249084249084255E-2</v>
      </c>
      <c r="L1146" s="83" t="s">
        <v>5370</v>
      </c>
      <c r="M1146" s="128" t="s">
        <v>2097</v>
      </c>
      <c r="N1146" s="128" t="s">
        <v>2097</v>
      </c>
    </row>
    <row r="1147" spans="1:14" s="128" customFormat="1" x14ac:dyDescent="0.2">
      <c r="A1147" s="83" t="s">
        <v>3191</v>
      </c>
      <c r="B1147" s="83" t="s">
        <v>5364</v>
      </c>
      <c r="C1147" s="83" t="s">
        <v>4410</v>
      </c>
      <c r="D1147" s="83" t="s">
        <v>5365</v>
      </c>
      <c r="E1147" s="102">
        <v>7502270</v>
      </c>
      <c r="F1147" s="83" t="s">
        <v>5371</v>
      </c>
      <c r="G1147" s="83" t="s">
        <v>68</v>
      </c>
      <c r="H1147" s="42">
        <v>2184</v>
      </c>
      <c r="I1147" s="42">
        <v>2000</v>
      </c>
      <c r="J1147" s="42">
        <v>184</v>
      </c>
      <c r="K1147" s="86">
        <v>8.4249084249084255E-2</v>
      </c>
      <c r="L1147" s="83" t="s">
        <v>5372</v>
      </c>
      <c r="M1147" s="128" t="s">
        <v>2097</v>
      </c>
      <c r="N1147" s="128" t="s">
        <v>2097</v>
      </c>
    </row>
    <row r="1148" spans="1:14" s="128" customFormat="1" x14ac:dyDescent="0.2">
      <c r="A1148" s="83" t="s">
        <v>3191</v>
      </c>
      <c r="B1148" s="83" t="s">
        <v>5364</v>
      </c>
      <c r="C1148" s="83" t="s">
        <v>3345</v>
      </c>
      <c r="D1148" s="83" t="s">
        <v>5365</v>
      </c>
      <c r="E1148" s="102">
        <v>6441710</v>
      </c>
      <c r="F1148" s="83" t="s">
        <v>5373</v>
      </c>
      <c r="G1148" s="83" t="s">
        <v>68</v>
      </c>
      <c r="H1148" s="42">
        <v>920</v>
      </c>
      <c r="I1148" s="42">
        <v>898.99</v>
      </c>
      <c r="J1148" s="42">
        <v>21.009999999999991</v>
      </c>
      <c r="K1148" s="86">
        <v>2.2836956521739119E-2</v>
      </c>
      <c r="L1148" s="83" t="s">
        <v>5374</v>
      </c>
      <c r="M1148" s="128" t="s">
        <v>5907</v>
      </c>
      <c r="N1148" s="111" t="s">
        <v>5908</v>
      </c>
    </row>
    <row r="1149" spans="1:14" s="128" customFormat="1" x14ac:dyDescent="0.2">
      <c r="A1149" s="83" t="s">
        <v>3571</v>
      </c>
      <c r="B1149" s="83" t="s">
        <v>4395</v>
      </c>
      <c r="C1149" s="83" t="s">
        <v>5375</v>
      </c>
      <c r="D1149" s="83" t="s">
        <v>4396</v>
      </c>
      <c r="E1149" s="102">
        <v>1345865</v>
      </c>
      <c r="F1149" s="83" t="s">
        <v>5376</v>
      </c>
      <c r="G1149" s="83" t="s">
        <v>2665</v>
      </c>
      <c r="H1149" s="42">
        <v>0</v>
      </c>
      <c r="I1149" s="42">
        <v>0</v>
      </c>
      <c r="J1149" s="42">
        <v>0</v>
      </c>
      <c r="K1149" s="86" t="e">
        <v>#DIV/0!</v>
      </c>
      <c r="L1149" s="83" t="s">
        <v>55</v>
      </c>
      <c r="M1149" s="128" t="s">
        <v>2097</v>
      </c>
      <c r="N1149" s="128" t="s">
        <v>2097</v>
      </c>
    </row>
    <row r="1150" spans="1:14" s="128" customFormat="1" x14ac:dyDescent="0.2">
      <c r="A1150" s="83" t="s">
        <v>3571</v>
      </c>
      <c r="B1150" s="83" t="s">
        <v>4395</v>
      </c>
      <c r="C1150" s="83" t="s">
        <v>1123</v>
      </c>
      <c r="D1150" s="83" t="s">
        <v>4396</v>
      </c>
      <c r="E1150" s="102">
        <v>1826054</v>
      </c>
      <c r="F1150" s="83" t="s">
        <v>7391</v>
      </c>
      <c r="G1150" s="83" t="s">
        <v>59</v>
      </c>
      <c r="H1150" s="42">
        <v>-19400</v>
      </c>
      <c r="I1150" s="42">
        <v>-16916.8</v>
      </c>
      <c r="J1150" s="42">
        <v>-2483.2000000000007</v>
      </c>
      <c r="K1150" s="86">
        <v>0.12800000000000003</v>
      </c>
      <c r="L1150" s="83" t="s">
        <v>55</v>
      </c>
      <c r="M1150" s="128" t="s">
        <v>2097</v>
      </c>
      <c r="N1150" s="128" t="s">
        <v>2097</v>
      </c>
    </row>
    <row r="1151" spans="1:14" s="128" customFormat="1" x14ac:dyDescent="0.2">
      <c r="A1151" s="83" t="s">
        <v>3571</v>
      </c>
      <c r="B1151" s="83" t="s">
        <v>4395</v>
      </c>
      <c r="C1151" s="83" t="s">
        <v>1123</v>
      </c>
      <c r="D1151" s="83" t="s">
        <v>4396</v>
      </c>
      <c r="E1151" s="102">
        <v>1827311</v>
      </c>
      <c r="F1151" s="83" t="s">
        <v>7391</v>
      </c>
      <c r="G1151" s="83" t="s">
        <v>59</v>
      </c>
      <c r="H1151" s="42">
        <v>-19400</v>
      </c>
      <c r="I1151" s="42">
        <v>-16916.8</v>
      </c>
      <c r="J1151" s="42">
        <v>-2483.2000000000007</v>
      </c>
      <c r="K1151" s="86">
        <v>0.12800000000000003</v>
      </c>
      <c r="L1151" s="83" t="s">
        <v>55</v>
      </c>
      <c r="M1151" s="128" t="s">
        <v>2097</v>
      </c>
      <c r="N1151" s="128" t="s">
        <v>2097</v>
      </c>
    </row>
    <row r="1152" spans="1:14" s="128" customFormat="1" x14ac:dyDescent="0.2">
      <c r="A1152" s="83" t="s">
        <v>3571</v>
      </c>
      <c r="B1152" s="83" t="s">
        <v>4395</v>
      </c>
      <c r="C1152" s="83" t="s">
        <v>4424</v>
      </c>
      <c r="D1152" s="83" t="s">
        <v>4396</v>
      </c>
      <c r="E1152" s="102">
        <v>6723878</v>
      </c>
      <c r="F1152" s="83" t="s">
        <v>5378</v>
      </c>
      <c r="G1152" s="83" t="s">
        <v>68</v>
      </c>
      <c r="H1152" s="42">
        <v>65960</v>
      </c>
      <c r="I1152" s="42">
        <v>63412</v>
      </c>
      <c r="J1152" s="42">
        <v>2548</v>
      </c>
      <c r="K1152" s="86">
        <v>3.862947240751971E-2</v>
      </c>
      <c r="L1152" s="83" t="s">
        <v>5379</v>
      </c>
      <c r="M1152" s="128" t="s">
        <v>5907</v>
      </c>
      <c r="N1152" s="83" t="s">
        <v>2081</v>
      </c>
    </row>
    <row r="1153" spans="1:14" s="128" customFormat="1" x14ac:dyDescent="0.2">
      <c r="A1153" s="83" t="s">
        <v>3191</v>
      </c>
      <c r="B1153" s="83" t="s">
        <v>3219</v>
      </c>
      <c r="C1153" s="83" t="s">
        <v>712</v>
      </c>
      <c r="D1153" s="83" t="s">
        <v>3221</v>
      </c>
      <c r="E1153" s="102">
        <v>7239721</v>
      </c>
      <c r="F1153" s="83" t="s">
        <v>5388</v>
      </c>
      <c r="G1153" s="83" t="s">
        <v>68</v>
      </c>
      <c r="H1153" s="42">
        <v>0</v>
      </c>
      <c r="I1153" s="42">
        <v>0</v>
      </c>
      <c r="J1153" s="42">
        <v>0</v>
      </c>
      <c r="K1153" s="86" t="e">
        <v>#DIV/0!</v>
      </c>
      <c r="L1153" s="83" t="s">
        <v>55</v>
      </c>
      <c r="M1153" s="128" t="s">
        <v>5907</v>
      </c>
      <c r="N1153" s="111" t="s">
        <v>5908</v>
      </c>
    </row>
    <row r="1154" spans="1:14" s="128" customFormat="1" x14ac:dyDescent="0.2">
      <c r="A1154" s="83" t="s">
        <v>4529</v>
      </c>
      <c r="B1154" s="83" t="s">
        <v>5852</v>
      </c>
      <c r="C1154" s="83" t="s">
        <v>1308</v>
      </c>
      <c r="D1154" s="83" t="s">
        <v>5853</v>
      </c>
      <c r="E1154" s="102">
        <v>8373977</v>
      </c>
      <c r="F1154" s="83" t="s">
        <v>6721</v>
      </c>
      <c r="G1154" s="83" t="s">
        <v>68</v>
      </c>
      <c r="H1154" s="42">
        <v>51840.6</v>
      </c>
      <c r="I1154" s="42">
        <v>50156.7</v>
      </c>
      <c r="J1154" s="42">
        <v>1683.9000000000015</v>
      </c>
      <c r="K1154" s="86">
        <v>3.2482262936771596E-2</v>
      </c>
      <c r="L1154" s="83" t="s">
        <v>7005</v>
      </c>
      <c r="M1154" s="128" t="s">
        <v>5907</v>
      </c>
      <c r="N1154" s="83" t="s">
        <v>2732</v>
      </c>
    </row>
    <row r="1155" spans="1:14" s="128" customFormat="1" x14ac:dyDescent="0.2">
      <c r="A1155" s="83" t="s">
        <v>4529</v>
      </c>
      <c r="B1155" s="83" t="s">
        <v>4992</v>
      </c>
      <c r="C1155" s="83" t="s">
        <v>4994</v>
      </c>
      <c r="D1155" s="83" t="s">
        <v>4993</v>
      </c>
      <c r="E1155" s="102">
        <v>7324296</v>
      </c>
      <c r="F1155" s="83" t="s">
        <v>4995</v>
      </c>
      <c r="G1155" s="83" t="s">
        <v>68</v>
      </c>
      <c r="H1155" s="42">
        <v>436.11</v>
      </c>
      <c r="I1155" s="42">
        <v>455.71</v>
      </c>
      <c r="J1155" s="42">
        <v>-19.599999999999966</v>
      </c>
      <c r="K1155" s="86">
        <v>-4.4942789663158296E-2</v>
      </c>
      <c r="L1155" s="83" t="s">
        <v>4996</v>
      </c>
      <c r="M1155" s="128" t="s">
        <v>5907</v>
      </c>
      <c r="N1155" s="83" t="s">
        <v>2754</v>
      </c>
    </row>
    <row r="1156" spans="1:14" s="128" customFormat="1" x14ac:dyDescent="0.2">
      <c r="A1156" s="83" t="s">
        <v>4529</v>
      </c>
      <c r="B1156" s="83" t="s">
        <v>4992</v>
      </c>
      <c r="C1156" s="83" t="s">
        <v>4994</v>
      </c>
      <c r="D1156" s="83" t="s">
        <v>4993</v>
      </c>
      <c r="E1156" s="102">
        <v>7324296</v>
      </c>
      <c r="F1156" s="83" t="s">
        <v>4995</v>
      </c>
      <c r="G1156" s="83" t="s">
        <v>68</v>
      </c>
      <c r="H1156" s="42">
        <v>5233.28</v>
      </c>
      <c r="I1156" s="42">
        <v>5468.44</v>
      </c>
      <c r="J1156" s="42">
        <v>-235.15999999999985</v>
      </c>
      <c r="K1156" s="86">
        <v>-4.4935489788430941E-2</v>
      </c>
      <c r="L1156" s="83" t="s">
        <v>4996</v>
      </c>
      <c r="M1156" s="128" t="s">
        <v>5907</v>
      </c>
      <c r="N1156" s="83" t="s">
        <v>2011</v>
      </c>
    </row>
    <row r="1157" spans="1:14" s="128" customFormat="1" x14ac:dyDescent="0.2">
      <c r="A1157" s="83" t="s">
        <v>4529</v>
      </c>
      <c r="B1157" s="83" t="s">
        <v>4992</v>
      </c>
      <c r="C1157" s="83" t="s">
        <v>4994</v>
      </c>
      <c r="D1157" s="83" t="s">
        <v>4993</v>
      </c>
      <c r="E1157" s="102">
        <v>7523457</v>
      </c>
      <c r="F1157" s="83" t="s">
        <v>5402</v>
      </c>
      <c r="G1157" s="83" t="s">
        <v>68</v>
      </c>
      <c r="H1157" s="42">
        <v>2710.53</v>
      </c>
      <c r="I1157" s="42">
        <v>2565</v>
      </c>
      <c r="J1157" s="42">
        <v>145.5300000000002</v>
      </c>
      <c r="K1157" s="86">
        <v>5.3690606634126975E-2</v>
      </c>
      <c r="L1157" s="83" t="s">
        <v>5403</v>
      </c>
      <c r="M1157" s="128" t="s">
        <v>5907</v>
      </c>
      <c r="N1157" s="83" t="s">
        <v>2081</v>
      </c>
    </row>
    <row r="1158" spans="1:14" s="128" customFormat="1" x14ac:dyDescent="0.2">
      <c r="A1158" s="83" t="s">
        <v>4529</v>
      </c>
      <c r="B1158" s="83" t="s">
        <v>4992</v>
      </c>
      <c r="C1158" s="83" t="s">
        <v>4424</v>
      </c>
      <c r="D1158" s="83" t="s">
        <v>4993</v>
      </c>
      <c r="E1158" s="102">
        <v>1315769</v>
      </c>
      <c r="F1158" s="83" t="s">
        <v>5404</v>
      </c>
      <c r="G1158" s="83" t="s">
        <v>2665</v>
      </c>
      <c r="H1158" s="42">
        <v>0</v>
      </c>
      <c r="I1158" s="42">
        <v>0</v>
      </c>
      <c r="J1158" s="42">
        <v>0</v>
      </c>
      <c r="K1158" s="86" t="e">
        <v>#DIV/0!</v>
      </c>
      <c r="L1158" s="83" t="s">
        <v>55</v>
      </c>
      <c r="M1158" s="128" t="s">
        <v>2097</v>
      </c>
      <c r="N1158" s="128" t="s">
        <v>2097</v>
      </c>
    </row>
    <row r="1159" spans="1:14" s="128" customFormat="1" x14ac:dyDescent="0.2">
      <c r="A1159" s="83" t="s">
        <v>4529</v>
      </c>
      <c r="B1159" s="83" t="s">
        <v>4992</v>
      </c>
      <c r="C1159" s="83" t="s">
        <v>5406</v>
      </c>
      <c r="D1159" s="83" t="s">
        <v>4993</v>
      </c>
      <c r="E1159" s="102">
        <v>6489645</v>
      </c>
      <c r="F1159" s="83" t="s">
        <v>5407</v>
      </c>
      <c r="G1159" s="83" t="s">
        <v>68</v>
      </c>
      <c r="H1159" s="42">
        <v>3.24</v>
      </c>
      <c r="I1159" s="42">
        <v>2.8</v>
      </c>
      <c r="J1159" s="42">
        <v>0.44000000000000039</v>
      </c>
      <c r="K1159" s="86">
        <v>0.13580246913580257</v>
      </c>
      <c r="L1159" s="83" t="s">
        <v>5408</v>
      </c>
      <c r="M1159" s="128" t="s">
        <v>5907</v>
      </c>
      <c r="N1159" s="83" t="s">
        <v>2081</v>
      </c>
    </row>
    <row r="1160" spans="1:14" s="128" customFormat="1" x14ac:dyDescent="0.2">
      <c r="A1160" s="83" t="s">
        <v>4941</v>
      </c>
      <c r="B1160" s="83" t="s">
        <v>4942</v>
      </c>
      <c r="C1160" s="83" t="s">
        <v>2094</v>
      </c>
      <c r="D1160" s="83" t="s">
        <v>4943</v>
      </c>
      <c r="E1160" s="102">
        <v>7273611</v>
      </c>
      <c r="F1160" s="83" t="s">
        <v>5409</v>
      </c>
      <c r="G1160" s="83" t="s">
        <v>68</v>
      </c>
      <c r="H1160" s="42">
        <v>21.07</v>
      </c>
      <c r="I1160" s="42">
        <v>21.07</v>
      </c>
      <c r="J1160" s="42">
        <v>0</v>
      </c>
      <c r="K1160" s="86">
        <v>0</v>
      </c>
      <c r="L1160" s="83" t="s">
        <v>5410</v>
      </c>
      <c r="M1160" s="128" t="s">
        <v>5907</v>
      </c>
      <c r="N1160" s="83" t="s">
        <v>2081</v>
      </c>
    </row>
    <row r="1161" spans="1:14" s="128" customFormat="1" x14ac:dyDescent="0.2">
      <c r="A1161" s="83" t="s">
        <v>4941</v>
      </c>
      <c r="B1161" s="83" t="s">
        <v>4942</v>
      </c>
      <c r="C1161" s="83" t="s">
        <v>916</v>
      </c>
      <c r="D1161" s="83" t="s">
        <v>4943</v>
      </c>
      <c r="E1161" s="102">
        <v>6069845</v>
      </c>
      <c r="F1161" s="83" t="s">
        <v>5411</v>
      </c>
      <c r="G1161" s="83" t="s">
        <v>68</v>
      </c>
      <c r="H1161" s="42">
        <v>57121.17</v>
      </c>
      <c r="I1161" s="42">
        <v>55366.080000000002</v>
      </c>
      <c r="J1161" s="42">
        <v>1755.0899999999965</v>
      </c>
      <c r="K1161" s="86">
        <v>3.0725736185025561E-2</v>
      </c>
      <c r="L1161" s="83" t="s">
        <v>5412</v>
      </c>
      <c r="M1161" s="128" t="s">
        <v>5907</v>
      </c>
      <c r="N1161" s="111" t="s">
        <v>5908</v>
      </c>
    </row>
    <row r="1162" spans="1:14" s="128" customFormat="1" x14ac:dyDescent="0.2">
      <c r="A1162" s="83" t="s">
        <v>4941</v>
      </c>
      <c r="B1162" s="83" t="s">
        <v>4942</v>
      </c>
      <c r="C1162" s="83" t="s">
        <v>4424</v>
      </c>
      <c r="D1162" s="83" t="s">
        <v>4943</v>
      </c>
      <c r="E1162" s="102">
        <v>6704901</v>
      </c>
      <c r="F1162" s="83" t="s">
        <v>5413</v>
      </c>
      <c r="G1162" s="83" t="s">
        <v>2665</v>
      </c>
      <c r="H1162" s="42">
        <v>0</v>
      </c>
      <c r="I1162" s="42">
        <v>0</v>
      </c>
      <c r="J1162" s="42">
        <v>0</v>
      </c>
      <c r="K1162" s="86" t="e">
        <v>#DIV/0!</v>
      </c>
      <c r="L1162" s="83" t="s">
        <v>55</v>
      </c>
      <c r="M1162" s="128" t="s">
        <v>2097</v>
      </c>
      <c r="N1162" s="128" t="s">
        <v>2097</v>
      </c>
    </row>
    <row r="1163" spans="1:14" s="128" customFormat="1" x14ac:dyDescent="0.2">
      <c r="A1163" s="83" t="s">
        <v>4941</v>
      </c>
      <c r="B1163" s="83" t="s">
        <v>4942</v>
      </c>
      <c r="C1163" s="83" t="s">
        <v>4424</v>
      </c>
      <c r="D1163" s="83" t="s">
        <v>4943</v>
      </c>
      <c r="E1163" s="102">
        <v>7582223</v>
      </c>
      <c r="F1163" s="83" t="s">
        <v>5413</v>
      </c>
      <c r="G1163" s="83" t="s">
        <v>68</v>
      </c>
      <c r="H1163" s="42">
        <v>0</v>
      </c>
      <c r="I1163" s="42">
        <v>26.1</v>
      </c>
      <c r="J1163" s="42">
        <v>-26.1</v>
      </c>
      <c r="K1163" s="86" t="e">
        <v>#DIV/0!</v>
      </c>
      <c r="L1163" s="83" t="s">
        <v>5415</v>
      </c>
      <c r="M1163" s="128" t="s">
        <v>5907</v>
      </c>
      <c r="N1163" s="83" t="s">
        <v>2260</v>
      </c>
    </row>
    <row r="1164" spans="1:14" s="128" customFormat="1" x14ac:dyDescent="0.2">
      <c r="A1164" s="83" t="s">
        <v>4941</v>
      </c>
      <c r="B1164" s="83" t="s">
        <v>4942</v>
      </c>
      <c r="C1164" s="83" t="s">
        <v>4424</v>
      </c>
      <c r="D1164" s="83" t="s">
        <v>4943</v>
      </c>
      <c r="E1164" s="102">
        <v>7329809</v>
      </c>
      <c r="F1164" s="83" t="s">
        <v>5421</v>
      </c>
      <c r="G1164" s="83" t="s">
        <v>68</v>
      </c>
      <c r="H1164" s="42">
        <v>70821</v>
      </c>
      <c r="I1164" s="42">
        <v>70821</v>
      </c>
      <c r="J1164" s="42">
        <v>0</v>
      </c>
      <c r="K1164" s="86">
        <v>0</v>
      </c>
      <c r="L1164" s="83" t="s">
        <v>5422</v>
      </c>
      <c r="M1164" s="128" t="s">
        <v>5907</v>
      </c>
      <c r="N1164" s="83" t="s">
        <v>5420</v>
      </c>
    </row>
    <row r="1165" spans="1:14" s="128" customFormat="1" x14ac:dyDescent="0.2">
      <c r="A1165" s="83" t="s">
        <v>4941</v>
      </c>
      <c r="B1165" s="83" t="s">
        <v>4942</v>
      </c>
      <c r="C1165" s="83" t="s">
        <v>4424</v>
      </c>
      <c r="D1165" s="83" t="s">
        <v>4943</v>
      </c>
      <c r="E1165" s="102">
        <v>8008936</v>
      </c>
      <c r="F1165" s="83" t="s">
        <v>5423</v>
      </c>
      <c r="G1165" s="83" t="s">
        <v>68</v>
      </c>
      <c r="H1165" s="42">
        <v>0</v>
      </c>
      <c r="I1165" s="42">
        <v>0</v>
      </c>
      <c r="J1165" s="42">
        <v>0</v>
      </c>
      <c r="K1165" s="86" t="e">
        <v>#DIV/0!</v>
      </c>
      <c r="L1165" s="83" t="s">
        <v>55</v>
      </c>
      <c r="M1165" s="128" t="s">
        <v>2097</v>
      </c>
      <c r="N1165" s="128" t="s">
        <v>2097</v>
      </c>
    </row>
    <row r="1166" spans="1:14" s="128" customFormat="1" x14ac:dyDescent="0.2">
      <c r="A1166" s="83" t="s">
        <v>4941</v>
      </c>
      <c r="B1166" s="83" t="s">
        <v>5427</v>
      </c>
      <c r="C1166" s="83" t="s">
        <v>5433</v>
      </c>
      <c r="D1166" s="83" t="s">
        <v>5428</v>
      </c>
      <c r="E1166" s="102">
        <v>8139867</v>
      </c>
      <c r="F1166" s="83" t="s">
        <v>5434</v>
      </c>
      <c r="G1166" s="83" t="s">
        <v>68</v>
      </c>
      <c r="H1166" s="42">
        <v>15687</v>
      </c>
      <c r="I1166" s="42">
        <v>15078</v>
      </c>
      <c r="J1166" s="42">
        <v>609</v>
      </c>
      <c r="K1166" s="86">
        <v>3.8821954484605084E-2</v>
      </c>
      <c r="L1166" s="83" t="s">
        <v>5435</v>
      </c>
      <c r="M1166" s="128" t="s">
        <v>5907</v>
      </c>
      <c r="N1166" s="83" t="s">
        <v>2081</v>
      </c>
    </row>
    <row r="1167" spans="1:14" s="128" customFormat="1" x14ac:dyDescent="0.2">
      <c r="A1167" s="83" t="s">
        <v>3234</v>
      </c>
      <c r="B1167" s="83" t="s">
        <v>3234</v>
      </c>
      <c r="C1167" s="83" t="s">
        <v>4424</v>
      </c>
      <c r="D1167" s="83" t="s">
        <v>3235</v>
      </c>
      <c r="E1167" s="102">
        <v>6320983</v>
      </c>
      <c r="F1167" s="83" t="s">
        <v>5437</v>
      </c>
      <c r="G1167" s="83" t="s">
        <v>68</v>
      </c>
      <c r="H1167" s="42">
        <v>0</v>
      </c>
      <c r="I1167" s="42">
        <v>0</v>
      </c>
      <c r="J1167" s="42">
        <v>0</v>
      </c>
      <c r="K1167" s="86" t="e">
        <v>#DIV/0!</v>
      </c>
      <c r="L1167" s="83" t="s">
        <v>55</v>
      </c>
      <c r="M1167" s="128" t="s">
        <v>5907</v>
      </c>
      <c r="N1167" s="111" t="s">
        <v>5908</v>
      </c>
    </row>
    <row r="1168" spans="1:14" s="128" customFormat="1" x14ac:dyDescent="0.2">
      <c r="A1168" s="83" t="s">
        <v>3234</v>
      </c>
      <c r="B1168" s="83" t="s">
        <v>3234</v>
      </c>
      <c r="C1168" s="83" t="s">
        <v>4424</v>
      </c>
      <c r="D1168" s="83" t="s">
        <v>3235</v>
      </c>
      <c r="E1168" s="102">
        <v>6320983</v>
      </c>
      <c r="F1168" s="83" t="s">
        <v>5437</v>
      </c>
      <c r="G1168" s="83" t="s">
        <v>68</v>
      </c>
      <c r="H1168" s="42">
        <v>0</v>
      </c>
      <c r="I1168" s="42">
        <v>0</v>
      </c>
      <c r="J1168" s="42">
        <v>0</v>
      </c>
      <c r="K1168" s="86" t="e">
        <v>#DIV/0!</v>
      </c>
      <c r="L1168" s="83" t="s">
        <v>5438</v>
      </c>
      <c r="M1168" s="128" t="s">
        <v>5907</v>
      </c>
      <c r="N1168" s="111" t="s">
        <v>5908</v>
      </c>
    </row>
    <row r="1169" spans="1:14" s="128" customFormat="1" x14ac:dyDescent="0.2">
      <c r="A1169" s="83" t="s">
        <v>3234</v>
      </c>
      <c r="B1169" s="83" t="s">
        <v>3234</v>
      </c>
      <c r="C1169" s="83" t="s">
        <v>4424</v>
      </c>
      <c r="D1169" s="83" t="s">
        <v>3235</v>
      </c>
      <c r="E1169" s="102">
        <v>6428573</v>
      </c>
      <c r="F1169" s="83" t="s">
        <v>5441</v>
      </c>
      <c r="G1169" s="83" t="s">
        <v>68</v>
      </c>
      <c r="H1169" s="42">
        <v>0</v>
      </c>
      <c r="I1169" s="42">
        <v>0</v>
      </c>
      <c r="J1169" s="42">
        <v>0</v>
      </c>
      <c r="K1169" s="86" t="e">
        <v>#DIV/0!</v>
      </c>
      <c r="L1169" s="83" t="s">
        <v>55</v>
      </c>
      <c r="M1169" s="128" t="s">
        <v>5907</v>
      </c>
      <c r="N1169" s="111" t="s">
        <v>5908</v>
      </c>
    </row>
    <row r="1170" spans="1:14" s="128" customFormat="1" x14ac:dyDescent="0.2">
      <c r="A1170" s="83" t="s">
        <v>3234</v>
      </c>
      <c r="B1170" s="83" t="s">
        <v>3234</v>
      </c>
      <c r="C1170" s="83" t="s">
        <v>4424</v>
      </c>
      <c r="D1170" s="83" t="s">
        <v>3235</v>
      </c>
      <c r="E1170" s="102">
        <v>6652689</v>
      </c>
      <c r="F1170" s="83" t="s">
        <v>5442</v>
      </c>
      <c r="G1170" s="83" t="s">
        <v>68</v>
      </c>
      <c r="H1170" s="42">
        <v>61126.37</v>
      </c>
      <c r="I1170" s="42">
        <v>44928.03</v>
      </c>
      <c r="J1170" s="42">
        <v>16198.340000000004</v>
      </c>
      <c r="K1170" s="86">
        <v>0.26499757796839568</v>
      </c>
      <c r="L1170" s="83" t="s">
        <v>5443</v>
      </c>
      <c r="M1170" s="128" t="s">
        <v>2097</v>
      </c>
      <c r="N1170" s="128" t="s">
        <v>2097</v>
      </c>
    </row>
    <row r="1171" spans="1:14" s="128" customFormat="1" x14ac:dyDescent="0.2">
      <c r="A1171" s="83" t="s">
        <v>3234</v>
      </c>
      <c r="B1171" s="83" t="s">
        <v>3234</v>
      </c>
      <c r="C1171" s="83" t="s">
        <v>4424</v>
      </c>
      <c r="D1171" s="83" t="s">
        <v>3235</v>
      </c>
      <c r="E1171" s="102">
        <v>6871600</v>
      </c>
      <c r="F1171" s="83" t="s">
        <v>5444</v>
      </c>
      <c r="G1171" s="83" t="s">
        <v>68</v>
      </c>
      <c r="H1171" s="42">
        <v>0</v>
      </c>
      <c r="I1171" s="42">
        <v>0</v>
      </c>
      <c r="J1171" s="42">
        <v>0</v>
      </c>
      <c r="K1171" s="86" t="e">
        <v>#DIV/0!</v>
      </c>
      <c r="L1171" s="83" t="s">
        <v>55</v>
      </c>
      <c r="M1171" s="128" t="s">
        <v>5907</v>
      </c>
      <c r="N1171" s="111" t="s">
        <v>5908</v>
      </c>
    </row>
    <row r="1172" spans="1:14" s="128" customFormat="1" x14ac:dyDescent="0.2">
      <c r="A1172" s="83" t="s">
        <v>3234</v>
      </c>
      <c r="B1172" s="83" t="s">
        <v>3234</v>
      </c>
      <c r="C1172" s="83" t="s">
        <v>4424</v>
      </c>
      <c r="D1172" s="83" t="s">
        <v>3235</v>
      </c>
      <c r="E1172" s="102">
        <v>7108605</v>
      </c>
      <c r="F1172" s="83" t="s">
        <v>5445</v>
      </c>
      <c r="G1172" s="83" t="s">
        <v>68</v>
      </c>
      <c r="H1172" s="42">
        <v>0</v>
      </c>
      <c r="I1172" s="42">
        <v>0</v>
      </c>
      <c r="J1172" s="42">
        <v>0</v>
      </c>
      <c r="K1172" s="86" t="e">
        <v>#DIV/0!</v>
      </c>
      <c r="L1172" s="83" t="s">
        <v>55</v>
      </c>
      <c r="M1172" s="128" t="s">
        <v>5907</v>
      </c>
      <c r="N1172" s="111" t="s">
        <v>5908</v>
      </c>
    </row>
    <row r="1173" spans="1:14" s="128" customFormat="1" x14ac:dyDescent="0.2">
      <c r="A1173" s="83" t="s">
        <v>3234</v>
      </c>
      <c r="B1173" s="83" t="s">
        <v>3234</v>
      </c>
      <c r="C1173" s="83" t="s">
        <v>4424</v>
      </c>
      <c r="D1173" s="83" t="s">
        <v>3235</v>
      </c>
      <c r="E1173" s="102">
        <v>7225156</v>
      </c>
      <c r="F1173" s="83" t="s">
        <v>5446</v>
      </c>
      <c r="G1173" s="83" t="s">
        <v>68</v>
      </c>
      <c r="H1173" s="42">
        <v>0</v>
      </c>
      <c r="I1173" s="42">
        <v>0</v>
      </c>
      <c r="J1173" s="42">
        <v>0</v>
      </c>
      <c r="K1173" s="86" t="e">
        <v>#DIV/0!</v>
      </c>
      <c r="L1173" s="83" t="s">
        <v>55</v>
      </c>
      <c r="M1173" s="128" t="s">
        <v>5907</v>
      </c>
      <c r="N1173" s="111" t="s">
        <v>5908</v>
      </c>
    </row>
    <row r="1174" spans="1:14" s="128" customFormat="1" x14ac:dyDescent="0.2">
      <c r="A1174" s="83" t="s">
        <v>3234</v>
      </c>
      <c r="B1174" s="83" t="s">
        <v>3234</v>
      </c>
      <c r="C1174" s="83" t="s">
        <v>4424</v>
      </c>
      <c r="D1174" s="83" t="s">
        <v>3235</v>
      </c>
      <c r="E1174" s="102">
        <v>8292611</v>
      </c>
      <c r="F1174" s="83" t="s">
        <v>7392</v>
      </c>
      <c r="G1174" s="83" t="s">
        <v>68</v>
      </c>
      <c r="H1174" s="42">
        <v>0</v>
      </c>
      <c r="I1174" s="42">
        <v>0</v>
      </c>
      <c r="J1174" s="42">
        <v>0</v>
      </c>
      <c r="K1174" s="86" t="e">
        <v>#DIV/0!</v>
      </c>
      <c r="L1174" s="83" t="s">
        <v>55</v>
      </c>
      <c r="M1174" s="128" t="s">
        <v>2097</v>
      </c>
      <c r="N1174" s="128" t="s">
        <v>2097</v>
      </c>
    </row>
    <row r="1175" spans="1:14" s="128" customFormat="1" x14ac:dyDescent="0.2">
      <c r="A1175" s="83" t="s">
        <v>3234</v>
      </c>
      <c r="B1175" s="83" t="s">
        <v>3234</v>
      </c>
      <c r="C1175" s="83" t="s">
        <v>4424</v>
      </c>
      <c r="D1175" s="83" t="s">
        <v>3235</v>
      </c>
      <c r="E1175" s="102">
        <v>8241446</v>
      </c>
      <c r="F1175" s="83" t="s">
        <v>7393</v>
      </c>
      <c r="G1175" s="83" t="s">
        <v>68</v>
      </c>
      <c r="H1175" s="42">
        <v>0</v>
      </c>
      <c r="I1175" s="42">
        <v>0</v>
      </c>
      <c r="J1175" s="42">
        <v>0</v>
      </c>
      <c r="K1175" s="86" t="e">
        <v>#DIV/0!</v>
      </c>
      <c r="L1175" s="83" t="s">
        <v>7500</v>
      </c>
      <c r="M1175" s="128" t="s">
        <v>5907</v>
      </c>
      <c r="N1175" s="83" t="s">
        <v>2011</v>
      </c>
    </row>
    <row r="1176" spans="1:14" s="128" customFormat="1" x14ac:dyDescent="0.2">
      <c r="A1176" s="83" t="s">
        <v>3234</v>
      </c>
      <c r="B1176" s="83" t="s">
        <v>3234</v>
      </c>
      <c r="C1176" s="83" t="s">
        <v>4424</v>
      </c>
      <c r="D1176" s="83" t="s">
        <v>3235</v>
      </c>
      <c r="E1176" s="102">
        <v>8392325</v>
      </c>
      <c r="F1176" s="83" t="s">
        <v>7394</v>
      </c>
      <c r="G1176" s="83" t="s">
        <v>68</v>
      </c>
      <c r="H1176" s="42">
        <v>9900</v>
      </c>
      <c r="I1176" s="42">
        <v>6306.52</v>
      </c>
      <c r="J1176" s="42">
        <v>3593.4799999999996</v>
      </c>
      <c r="K1176" s="86">
        <v>0.36297777777777773</v>
      </c>
      <c r="L1176" s="83" t="s">
        <v>7501</v>
      </c>
      <c r="M1176" s="128" t="s">
        <v>5907</v>
      </c>
      <c r="N1176" s="83" t="s">
        <v>2754</v>
      </c>
    </row>
    <row r="1177" spans="1:14" s="128" customFormat="1" x14ac:dyDescent="0.2">
      <c r="A1177" s="83" t="s">
        <v>3234</v>
      </c>
      <c r="B1177" s="83" t="s">
        <v>3234</v>
      </c>
      <c r="C1177" s="83" t="s">
        <v>4424</v>
      </c>
      <c r="D1177" s="83" t="s">
        <v>3235</v>
      </c>
      <c r="E1177" s="102">
        <v>8389498</v>
      </c>
      <c r="F1177" s="83" t="s">
        <v>7395</v>
      </c>
      <c r="G1177" s="83" t="s">
        <v>68</v>
      </c>
      <c r="H1177" s="42">
        <v>0</v>
      </c>
      <c r="I1177" s="42">
        <v>0</v>
      </c>
      <c r="J1177" s="42">
        <v>0</v>
      </c>
      <c r="K1177" s="86" t="e">
        <v>#DIV/0!</v>
      </c>
      <c r="L1177" s="83" t="s">
        <v>7502</v>
      </c>
      <c r="M1177" s="128" t="s">
        <v>5907</v>
      </c>
      <c r="N1177" s="83" t="s">
        <v>2754</v>
      </c>
    </row>
    <row r="1178" spans="1:14" s="128" customFormat="1" x14ac:dyDescent="0.2">
      <c r="A1178" s="83" t="s">
        <v>3234</v>
      </c>
      <c r="B1178" s="83" t="s">
        <v>3234</v>
      </c>
      <c r="C1178" s="83" t="s">
        <v>4424</v>
      </c>
      <c r="D1178" s="83" t="s">
        <v>3235</v>
      </c>
      <c r="E1178" s="102">
        <v>6689862</v>
      </c>
      <c r="F1178" s="83" t="s">
        <v>5449</v>
      </c>
      <c r="G1178" s="83" t="s">
        <v>68</v>
      </c>
      <c r="H1178" s="42">
        <v>0</v>
      </c>
      <c r="I1178" s="42">
        <v>0</v>
      </c>
      <c r="J1178" s="42">
        <v>0</v>
      </c>
      <c r="K1178" s="86" t="e">
        <v>#DIV/0!</v>
      </c>
      <c r="L1178" s="83" t="s">
        <v>5450</v>
      </c>
      <c r="M1178" s="128" t="s">
        <v>5907</v>
      </c>
      <c r="N1178" s="83" t="s">
        <v>2011</v>
      </c>
    </row>
    <row r="1179" spans="1:14" s="128" customFormat="1" x14ac:dyDescent="0.2">
      <c r="A1179" s="83" t="s">
        <v>3234</v>
      </c>
      <c r="B1179" s="83" t="s">
        <v>3234</v>
      </c>
      <c r="C1179" s="83" t="s">
        <v>4424</v>
      </c>
      <c r="D1179" s="83" t="s">
        <v>3235</v>
      </c>
      <c r="E1179" s="102">
        <v>8486289</v>
      </c>
      <c r="F1179" s="83" t="s">
        <v>7396</v>
      </c>
      <c r="G1179" s="83" t="s">
        <v>68</v>
      </c>
      <c r="H1179" s="42">
        <v>0</v>
      </c>
      <c r="I1179" s="42">
        <v>0</v>
      </c>
      <c r="J1179" s="42">
        <v>0</v>
      </c>
      <c r="K1179" s="86" t="e">
        <v>#DIV/0!</v>
      </c>
      <c r="L1179" s="83" t="s">
        <v>7503</v>
      </c>
      <c r="M1179" s="128" t="s">
        <v>5907</v>
      </c>
      <c r="N1179" s="83" t="s">
        <v>2732</v>
      </c>
    </row>
    <row r="1180" spans="1:14" s="128" customFormat="1" x14ac:dyDescent="0.2">
      <c r="A1180" s="83" t="s">
        <v>3234</v>
      </c>
      <c r="B1180" s="83" t="s">
        <v>3234</v>
      </c>
      <c r="C1180" s="83" t="s">
        <v>4424</v>
      </c>
      <c r="D1180" s="83" t="s">
        <v>3235</v>
      </c>
      <c r="E1180" s="102">
        <v>6089506</v>
      </c>
      <c r="F1180" s="83" t="s">
        <v>4997</v>
      </c>
      <c r="G1180" s="83" t="s">
        <v>68</v>
      </c>
      <c r="H1180" s="42">
        <v>0</v>
      </c>
      <c r="I1180" s="42">
        <v>0</v>
      </c>
      <c r="J1180" s="42">
        <v>0</v>
      </c>
      <c r="K1180" s="86" t="e">
        <v>#DIV/0!</v>
      </c>
      <c r="L1180" s="83" t="s">
        <v>5451</v>
      </c>
      <c r="M1180" s="128" t="s">
        <v>5907</v>
      </c>
      <c r="N1180" s="111" t="s">
        <v>5908</v>
      </c>
    </row>
    <row r="1181" spans="1:14" s="128" customFormat="1" x14ac:dyDescent="0.2">
      <c r="A1181" s="83" t="s">
        <v>3191</v>
      </c>
      <c r="B1181" s="83" t="s">
        <v>3240</v>
      </c>
      <c r="C1181" s="83" t="s">
        <v>5452</v>
      </c>
      <c r="D1181" s="83" t="s">
        <v>3242</v>
      </c>
      <c r="E1181" s="102">
        <v>7311006</v>
      </c>
      <c r="F1181" s="83" t="s">
        <v>5453</v>
      </c>
      <c r="G1181" s="83" t="s">
        <v>68</v>
      </c>
      <c r="H1181" s="42">
        <v>3064.6</v>
      </c>
      <c r="I1181" s="42">
        <v>2911.37</v>
      </c>
      <c r="J1181" s="42">
        <v>153.23000000000002</v>
      </c>
      <c r="K1181" s="86">
        <v>5.000000000000001E-2</v>
      </c>
      <c r="L1181" s="83" t="s">
        <v>55</v>
      </c>
      <c r="M1181" s="128" t="s">
        <v>2097</v>
      </c>
      <c r="N1181" s="128" t="s">
        <v>2097</v>
      </c>
    </row>
    <row r="1182" spans="1:14" s="128" customFormat="1" x14ac:dyDescent="0.2">
      <c r="A1182" s="83" t="s">
        <v>3191</v>
      </c>
      <c r="B1182" s="83" t="s">
        <v>3240</v>
      </c>
      <c r="C1182" s="83" t="s">
        <v>3907</v>
      </c>
      <c r="D1182" s="83" t="s">
        <v>3242</v>
      </c>
      <c r="E1182" s="102">
        <v>6231431</v>
      </c>
      <c r="F1182" s="83" t="s">
        <v>5457</v>
      </c>
      <c r="G1182" s="83" t="s">
        <v>68</v>
      </c>
      <c r="H1182" s="42">
        <v>0</v>
      </c>
      <c r="I1182" s="42">
        <v>0</v>
      </c>
      <c r="J1182" s="42">
        <v>0</v>
      </c>
      <c r="K1182" s="86" t="e">
        <v>#DIV/0!</v>
      </c>
      <c r="L1182" s="83" t="s">
        <v>55</v>
      </c>
      <c r="M1182" s="128" t="s">
        <v>2097</v>
      </c>
      <c r="N1182" s="128" t="s">
        <v>2097</v>
      </c>
    </row>
    <row r="1183" spans="1:14" s="128" customFormat="1" x14ac:dyDescent="0.2">
      <c r="A1183" s="83" t="s">
        <v>3191</v>
      </c>
      <c r="B1183" s="83" t="s">
        <v>5460</v>
      </c>
      <c r="C1183" s="83" t="s">
        <v>3907</v>
      </c>
      <c r="D1183" s="83" t="s">
        <v>3242</v>
      </c>
      <c r="E1183" s="102">
        <v>1301447</v>
      </c>
      <c r="F1183" s="83" t="s">
        <v>5462</v>
      </c>
      <c r="G1183" s="83" t="s">
        <v>5463</v>
      </c>
      <c r="H1183" s="42">
        <v>-16860</v>
      </c>
      <c r="I1183" s="42">
        <v>-14937.96</v>
      </c>
      <c r="J1183" s="42">
        <v>-1922.0400000000009</v>
      </c>
      <c r="K1183" s="86">
        <v>0.11400000000000005</v>
      </c>
      <c r="L1183" s="83" t="s">
        <v>55</v>
      </c>
      <c r="M1183" s="128" t="s">
        <v>2097</v>
      </c>
      <c r="N1183" s="128" t="s">
        <v>2097</v>
      </c>
    </row>
    <row r="1184" spans="1:14" s="128" customFormat="1" x14ac:dyDescent="0.2">
      <c r="A1184" s="83" t="s">
        <v>3191</v>
      </c>
      <c r="B1184" s="83" t="s">
        <v>7360</v>
      </c>
      <c r="C1184" s="83" t="s">
        <v>3907</v>
      </c>
      <c r="D1184" s="83" t="s">
        <v>55</v>
      </c>
      <c r="E1184" s="102">
        <v>1766700</v>
      </c>
      <c r="F1184" s="83" t="s">
        <v>7397</v>
      </c>
      <c r="G1184" s="83" t="s">
        <v>5463</v>
      </c>
      <c r="H1184" s="42">
        <v>-6830.6</v>
      </c>
      <c r="I1184" s="42">
        <v>-6489.07</v>
      </c>
      <c r="J1184" s="42">
        <v>-341.53000000000065</v>
      </c>
      <c r="K1184" s="86">
        <v>5.0000000000000093E-2</v>
      </c>
      <c r="L1184" s="83" t="s">
        <v>55</v>
      </c>
      <c r="M1184" s="128" t="s">
        <v>2097</v>
      </c>
      <c r="N1184" s="128" t="s">
        <v>2097</v>
      </c>
    </row>
    <row r="1185" spans="1:14" s="128" customFormat="1" x14ac:dyDescent="0.2">
      <c r="A1185" s="83" t="s">
        <v>3191</v>
      </c>
      <c r="B1185" s="83" t="s">
        <v>3284</v>
      </c>
      <c r="C1185" s="83" t="s">
        <v>4434</v>
      </c>
      <c r="D1185" s="83" t="s">
        <v>3286</v>
      </c>
      <c r="E1185" s="102">
        <v>1474118</v>
      </c>
      <c r="F1185" s="83" t="s">
        <v>5465</v>
      </c>
      <c r="G1185" s="83" t="s">
        <v>68</v>
      </c>
      <c r="H1185" s="42">
        <v>-4345</v>
      </c>
      <c r="I1185" s="42">
        <v>-4010.44</v>
      </c>
      <c r="J1185" s="42">
        <v>-334.55999999999995</v>
      </c>
      <c r="K1185" s="86">
        <v>7.6998849252013793E-2</v>
      </c>
      <c r="L1185" s="83" t="s">
        <v>55</v>
      </c>
      <c r="M1185" s="128" t="s">
        <v>2097</v>
      </c>
      <c r="N1185" s="128" t="s">
        <v>2097</v>
      </c>
    </row>
    <row r="1186" spans="1:14" s="128" customFormat="1" x14ac:dyDescent="0.2">
      <c r="A1186" s="83" t="s">
        <v>3191</v>
      </c>
      <c r="B1186" s="83" t="s">
        <v>3284</v>
      </c>
      <c r="C1186" s="83" t="s">
        <v>5470</v>
      </c>
      <c r="D1186" s="83" t="s">
        <v>3286</v>
      </c>
      <c r="E1186" s="102">
        <v>5974982</v>
      </c>
      <c r="F1186" s="83" t="s">
        <v>5471</v>
      </c>
      <c r="G1186" s="83" t="s">
        <v>68</v>
      </c>
      <c r="H1186" s="42">
        <v>0</v>
      </c>
      <c r="I1186" s="42">
        <v>0</v>
      </c>
      <c r="J1186" s="42">
        <v>0</v>
      </c>
      <c r="K1186" s="86" t="e">
        <v>#DIV/0!</v>
      </c>
      <c r="L1186" s="83" t="s">
        <v>5472</v>
      </c>
      <c r="M1186" s="128" t="s">
        <v>5907</v>
      </c>
      <c r="N1186" s="111" t="s">
        <v>5908</v>
      </c>
    </row>
    <row r="1187" spans="1:14" s="128" customFormat="1" x14ac:dyDescent="0.2">
      <c r="A1187" s="83" t="s">
        <v>3191</v>
      </c>
      <c r="B1187" s="83" t="s">
        <v>3284</v>
      </c>
      <c r="C1187" s="83" t="s">
        <v>3299</v>
      </c>
      <c r="D1187" s="83" t="s">
        <v>3286</v>
      </c>
      <c r="E1187" s="102">
        <v>7217410</v>
      </c>
      <c r="F1187" s="83" t="s">
        <v>5474</v>
      </c>
      <c r="G1187" s="83" t="s">
        <v>68</v>
      </c>
      <c r="H1187" s="42">
        <v>0</v>
      </c>
      <c r="I1187" s="42">
        <v>0</v>
      </c>
      <c r="J1187" s="42">
        <v>0</v>
      </c>
      <c r="K1187" s="86" t="e">
        <v>#DIV/0!</v>
      </c>
      <c r="L1187" s="83" t="s">
        <v>5475</v>
      </c>
      <c r="M1187" s="128" t="s">
        <v>5907</v>
      </c>
      <c r="N1187" s="83" t="s">
        <v>2754</v>
      </c>
    </row>
    <row r="1188" spans="1:14" s="128" customFormat="1" x14ac:dyDescent="0.2">
      <c r="A1188" s="83" t="s">
        <v>3191</v>
      </c>
      <c r="B1188" s="83" t="s">
        <v>3284</v>
      </c>
      <c r="C1188" s="83" t="s">
        <v>3948</v>
      </c>
      <c r="D1188" s="83" t="s">
        <v>3286</v>
      </c>
      <c r="E1188" s="102">
        <v>6279668</v>
      </c>
      <c r="F1188" s="83" t="s">
        <v>5476</v>
      </c>
      <c r="G1188" s="83" t="s">
        <v>68</v>
      </c>
      <c r="H1188" s="42">
        <v>0</v>
      </c>
      <c r="I1188" s="42">
        <v>0</v>
      </c>
      <c r="J1188" s="42">
        <v>0</v>
      </c>
      <c r="K1188" s="86" t="e">
        <v>#DIV/0!</v>
      </c>
      <c r="L1188" s="83" t="s">
        <v>55</v>
      </c>
      <c r="M1188" s="128" t="s">
        <v>2097</v>
      </c>
      <c r="N1188" s="128" t="s">
        <v>2097</v>
      </c>
    </row>
    <row r="1189" spans="1:14" s="128" customFormat="1" x14ac:dyDescent="0.2">
      <c r="A1189" s="83" t="s">
        <v>3191</v>
      </c>
      <c r="B1189" s="83" t="s">
        <v>3306</v>
      </c>
      <c r="C1189" s="83" t="s">
        <v>5008</v>
      </c>
      <c r="D1189" s="83" t="s">
        <v>3308</v>
      </c>
      <c r="E1189" s="102">
        <v>8392176</v>
      </c>
      <c r="F1189" s="83" t="s">
        <v>7398</v>
      </c>
      <c r="G1189" s="83" t="s">
        <v>68</v>
      </c>
      <c r="H1189" s="42">
        <v>2863.2</v>
      </c>
      <c r="I1189" s="42">
        <v>2640.96</v>
      </c>
      <c r="J1189" s="42">
        <v>222.23999999999978</v>
      </c>
      <c r="K1189" s="86">
        <v>7.7619446772841508E-2</v>
      </c>
      <c r="L1189" s="83" t="s">
        <v>7504</v>
      </c>
      <c r="M1189" s="128" t="s">
        <v>5907</v>
      </c>
      <c r="N1189" s="83" t="s">
        <v>2732</v>
      </c>
    </row>
    <row r="1190" spans="1:14" s="128" customFormat="1" x14ac:dyDescent="0.2">
      <c r="A1190" s="83" t="s">
        <v>3191</v>
      </c>
      <c r="B1190" s="83" t="s">
        <v>3306</v>
      </c>
      <c r="C1190" s="83" t="s">
        <v>5008</v>
      </c>
      <c r="D1190" s="83" t="s">
        <v>3308</v>
      </c>
      <c r="E1190" s="102">
        <v>8399068</v>
      </c>
      <c r="F1190" s="83" t="s">
        <v>7399</v>
      </c>
      <c r="G1190" s="83" t="s">
        <v>68</v>
      </c>
      <c r="H1190" s="42">
        <v>891</v>
      </c>
      <c r="I1190" s="42">
        <v>689.04</v>
      </c>
      <c r="J1190" s="42">
        <v>201.96000000000004</v>
      </c>
      <c r="K1190" s="86">
        <v>0.22666666666666671</v>
      </c>
      <c r="L1190" s="83" t="s">
        <v>7505</v>
      </c>
      <c r="M1190" s="128" t="s">
        <v>5907</v>
      </c>
      <c r="N1190" s="83" t="s">
        <v>2732</v>
      </c>
    </row>
    <row r="1191" spans="1:14" s="128" customFormat="1" x14ac:dyDescent="0.2">
      <c r="A1191" s="83" t="s">
        <v>3191</v>
      </c>
      <c r="B1191" s="83" t="s">
        <v>3306</v>
      </c>
      <c r="C1191" s="83" t="s">
        <v>3314</v>
      </c>
      <c r="D1191" s="83" t="s">
        <v>3308</v>
      </c>
      <c r="E1191" s="102">
        <v>8198854</v>
      </c>
      <c r="F1191" s="83" t="s">
        <v>4437</v>
      </c>
      <c r="G1191" s="83" t="s">
        <v>68</v>
      </c>
      <c r="H1191" s="42">
        <v>12673.48</v>
      </c>
      <c r="I1191" s="42">
        <v>12069.97</v>
      </c>
      <c r="J1191" s="42">
        <v>603.51000000000022</v>
      </c>
      <c r="K1191" s="86">
        <v>4.7619911815854857E-2</v>
      </c>
      <c r="L1191" s="83" t="s">
        <v>4438</v>
      </c>
      <c r="M1191" s="128" t="s">
        <v>5907</v>
      </c>
      <c r="N1191" s="83" t="s">
        <v>2732</v>
      </c>
    </row>
    <row r="1192" spans="1:14" s="128" customFormat="1" x14ac:dyDescent="0.2">
      <c r="A1192" s="83" t="s">
        <v>3191</v>
      </c>
      <c r="B1192" s="83" t="s">
        <v>3306</v>
      </c>
      <c r="C1192" s="83" t="s">
        <v>3314</v>
      </c>
      <c r="D1192" s="83" t="s">
        <v>3308</v>
      </c>
      <c r="E1192" s="102">
        <v>8483279</v>
      </c>
      <c r="F1192" s="83" t="s">
        <v>6731</v>
      </c>
      <c r="G1192" s="83" t="s">
        <v>68</v>
      </c>
      <c r="H1192" s="42">
        <v>2186.6</v>
      </c>
      <c r="I1192" s="42">
        <v>1885</v>
      </c>
      <c r="J1192" s="42">
        <v>301.59999999999991</v>
      </c>
      <c r="K1192" s="86">
        <v>0.13793103448275859</v>
      </c>
      <c r="L1192" s="83" t="s">
        <v>7018</v>
      </c>
      <c r="M1192" s="128" t="s">
        <v>5907</v>
      </c>
      <c r="N1192" s="83" t="s">
        <v>2732</v>
      </c>
    </row>
    <row r="1193" spans="1:14" s="128" customFormat="1" x14ac:dyDescent="0.2">
      <c r="A1193" s="83" t="s">
        <v>3191</v>
      </c>
      <c r="B1193" s="83" t="s">
        <v>3306</v>
      </c>
      <c r="C1193" s="83" t="s">
        <v>3314</v>
      </c>
      <c r="D1193" s="83" t="s">
        <v>3308</v>
      </c>
      <c r="E1193" s="102">
        <v>8492289</v>
      </c>
      <c r="F1193" s="83" t="s">
        <v>7400</v>
      </c>
      <c r="G1193" s="83" t="s">
        <v>68</v>
      </c>
      <c r="H1193" s="42">
        <v>6660</v>
      </c>
      <c r="I1193" s="42">
        <v>4440</v>
      </c>
      <c r="J1193" s="42">
        <v>2220</v>
      </c>
      <c r="K1193" s="86">
        <v>0.33333333333333331</v>
      </c>
      <c r="L1193" s="83" t="s">
        <v>7506</v>
      </c>
      <c r="M1193" s="128" t="s">
        <v>5907</v>
      </c>
      <c r="N1193" s="83" t="s">
        <v>2732</v>
      </c>
    </row>
    <row r="1194" spans="1:14" s="128" customFormat="1" x14ac:dyDescent="0.2">
      <c r="A1194" s="83" t="s">
        <v>3191</v>
      </c>
      <c r="B1194" s="83" t="s">
        <v>3306</v>
      </c>
      <c r="C1194" s="83" t="s">
        <v>3314</v>
      </c>
      <c r="D1194" s="83" t="s">
        <v>3308</v>
      </c>
      <c r="E1194" s="102">
        <v>8492345</v>
      </c>
      <c r="F1194" s="83" t="s">
        <v>7401</v>
      </c>
      <c r="G1194" s="83" t="s">
        <v>68</v>
      </c>
      <c r="H1194" s="42">
        <v>3120</v>
      </c>
      <c r="I1194" s="42">
        <v>2688</v>
      </c>
      <c r="J1194" s="42">
        <v>432</v>
      </c>
      <c r="K1194" s="86">
        <v>0.13846153846153847</v>
      </c>
      <c r="L1194" s="83" t="s">
        <v>7507</v>
      </c>
      <c r="M1194" s="128" t="s">
        <v>5907</v>
      </c>
      <c r="N1194" s="83" t="s">
        <v>2732</v>
      </c>
    </row>
    <row r="1195" spans="1:14" s="128" customFormat="1" x14ac:dyDescent="0.2">
      <c r="A1195" s="83" t="s">
        <v>3191</v>
      </c>
      <c r="B1195" s="83" t="s">
        <v>3306</v>
      </c>
      <c r="C1195" s="83" t="s">
        <v>3384</v>
      </c>
      <c r="D1195" s="83" t="s">
        <v>3308</v>
      </c>
      <c r="E1195" s="102">
        <v>7929939</v>
      </c>
      <c r="F1195" s="83" t="s">
        <v>5870</v>
      </c>
      <c r="G1195" s="83" t="s">
        <v>68</v>
      </c>
      <c r="H1195" s="42">
        <v>0</v>
      </c>
      <c r="I1195" s="42">
        <v>0</v>
      </c>
      <c r="J1195" s="42">
        <v>0</v>
      </c>
      <c r="K1195" s="86" t="e">
        <v>#DIV/0!</v>
      </c>
      <c r="L1195" s="83" t="s">
        <v>55</v>
      </c>
      <c r="M1195" s="128" t="s">
        <v>2097</v>
      </c>
      <c r="N1195" s="128" t="s">
        <v>2097</v>
      </c>
    </row>
    <row r="1196" spans="1:14" s="128" customFormat="1" x14ac:dyDescent="0.2">
      <c r="A1196" s="83" t="s">
        <v>3191</v>
      </c>
      <c r="B1196" s="83" t="s">
        <v>3306</v>
      </c>
      <c r="C1196" s="83" t="s">
        <v>3345</v>
      </c>
      <c r="D1196" s="83" t="s">
        <v>3308</v>
      </c>
      <c r="E1196" s="102">
        <v>8488394</v>
      </c>
      <c r="F1196" s="83" t="s">
        <v>7402</v>
      </c>
      <c r="G1196" s="83" t="s">
        <v>68</v>
      </c>
      <c r="H1196" s="42">
        <v>18000</v>
      </c>
      <c r="I1196" s="42">
        <v>14400</v>
      </c>
      <c r="J1196" s="42">
        <v>3600</v>
      </c>
      <c r="K1196" s="86">
        <v>0.2</v>
      </c>
      <c r="L1196" s="83" t="s">
        <v>7508</v>
      </c>
      <c r="M1196" s="128" t="s">
        <v>5907</v>
      </c>
      <c r="N1196" s="83" t="s">
        <v>2732</v>
      </c>
    </row>
    <row r="1197" spans="1:14" s="128" customFormat="1" x14ac:dyDescent="0.2">
      <c r="A1197" s="83" t="s">
        <v>3191</v>
      </c>
      <c r="B1197" s="83" t="s">
        <v>3368</v>
      </c>
      <c r="C1197" s="83" t="s">
        <v>3285</v>
      </c>
      <c r="D1197" s="83" t="s">
        <v>3370</v>
      </c>
      <c r="E1197" s="102">
        <v>6116984</v>
      </c>
      <c r="F1197" s="83" t="s">
        <v>5500</v>
      </c>
      <c r="G1197" s="83" t="s">
        <v>68</v>
      </c>
      <c r="H1197" s="42">
        <v>0</v>
      </c>
      <c r="I1197" s="42">
        <v>0</v>
      </c>
      <c r="J1197" s="42">
        <v>0</v>
      </c>
      <c r="K1197" s="86" t="e">
        <v>#DIV/0!</v>
      </c>
      <c r="L1197" s="83" t="s">
        <v>5501</v>
      </c>
      <c r="M1197" s="128" t="s">
        <v>5907</v>
      </c>
      <c r="N1197" s="111" t="s">
        <v>5908</v>
      </c>
    </row>
    <row r="1198" spans="1:14" s="128" customFormat="1" x14ac:dyDescent="0.2">
      <c r="A1198" s="83" t="s">
        <v>3191</v>
      </c>
      <c r="B1198" s="83" t="s">
        <v>3368</v>
      </c>
      <c r="C1198" s="83" t="s">
        <v>3390</v>
      </c>
      <c r="D1198" s="83" t="s">
        <v>3370</v>
      </c>
      <c r="E1198" s="102">
        <v>1817177</v>
      </c>
      <c r="F1198" s="83" t="s">
        <v>7403</v>
      </c>
      <c r="G1198" s="83" t="s">
        <v>68</v>
      </c>
      <c r="H1198" s="42">
        <v>-4940</v>
      </c>
      <c r="I1198" s="42">
        <v>-4693</v>
      </c>
      <c r="J1198" s="42">
        <v>-247</v>
      </c>
      <c r="K1198" s="86">
        <v>0.05</v>
      </c>
      <c r="L1198" s="83" t="s">
        <v>55</v>
      </c>
      <c r="M1198" s="128" t="s">
        <v>2097</v>
      </c>
      <c r="N1198" s="128" t="s">
        <v>2097</v>
      </c>
    </row>
    <row r="1199" spans="1:14" s="128" customFormat="1" x14ac:dyDescent="0.2">
      <c r="A1199" s="83" t="s">
        <v>3191</v>
      </c>
      <c r="B1199" s="83" t="s">
        <v>3368</v>
      </c>
      <c r="C1199" s="83" t="s">
        <v>3384</v>
      </c>
      <c r="D1199" s="83" t="s">
        <v>3370</v>
      </c>
      <c r="E1199" s="102">
        <v>8003778</v>
      </c>
      <c r="F1199" s="83" t="s">
        <v>5508</v>
      </c>
      <c r="G1199" s="83" t="s">
        <v>68</v>
      </c>
      <c r="H1199" s="42">
        <v>130552.85</v>
      </c>
      <c r="I1199" s="42">
        <v>106400.04</v>
      </c>
      <c r="J1199" s="42">
        <v>24152.810000000012</v>
      </c>
      <c r="K1199" s="86">
        <v>0.18500408072286442</v>
      </c>
      <c r="L1199" s="83" t="s">
        <v>5509</v>
      </c>
      <c r="M1199" s="128" t="s">
        <v>5907</v>
      </c>
      <c r="N1199" s="83" t="s">
        <v>2732</v>
      </c>
    </row>
    <row r="1200" spans="1:14" s="128" customFormat="1" x14ac:dyDescent="0.2">
      <c r="A1200" s="83" t="s">
        <v>3191</v>
      </c>
      <c r="B1200" s="83" t="s">
        <v>3368</v>
      </c>
      <c r="C1200" s="83" t="s">
        <v>3384</v>
      </c>
      <c r="D1200" s="83" t="s">
        <v>3370</v>
      </c>
      <c r="E1200" s="102">
        <v>8135397</v>
      </c>
      <c r="F1200" s="83" t="s">
        <v>5512</v>
      </c>
      <c r="G1200" s="83" t="s">
        <v>68</v>
      </c>
      <c r="H1200" s="42">
        <v>195860.61</v>
      </c>
      <c r="I1200" s="42">
        <v>176276.19</v>
      </c>
      <c r="J1200" s="42">
        <v>19584.419999999984</v>
      </c>
      <c r="K1200" s="86">
        <v>9.9991621592519217E-2</v>
      </c>
      <c r="L1200" s="83" t="s">
        <v>5513</v>
      </c>
      <c r="M1200" s="128" t="s">
        <v>5907</v>
      </c>
      <c r="N1200" s="83" t="s">
        <v>2222</v>
      </c>
    </row>
    <row r="1201" spans="1:14" s="128" customFormat="1" x14ac:dyDescent="0.2">
      <c r="A1201" s="83" t="s">
        <v>3191</v>
      </c>
      <c r="B1201" s="83" t="s">
        <v>3368</v>
      </c>
      <c r="C1201" s="83" t="s">
        <v>5514</v>
      </c>
      <c r="D1201" s="83" t="s">
        <v>3370</v>
      </c>
      <c r="E1201" s="102">
        <v>6620066</v>
      </c>
      <c r="F1201" s="83" t="s">
        <v>5515</v>
      </c>
      <c r="G1201" s="83" t="s">
        <v>68</v>
      </c>
      <c r="H1201" s="42">
        <v>0</v>
      </c>
      <c r="I1201" s="42">
        <v>0</v>
      </c>
      <c r="J1201" s="42">
        <v>0</v>
      </c>
      <c r="K1201" s="86" t="e">
        <v>#DIV/0!</v>
      </c>
      <c r="L1201" s="83" t="s">
        <v>5516</v>
      </c>
      <c r="M1201" s="128" t="s">
        <v>5907</v>
      </c>
      <c r="N1201" s="111" t="s">
        <v>5908</v>
      </c>
    </row>
    <row r="1202" spans="1:14" s="128" customFormat="1" x14ac:dyDescent="0.2">
      <c r="A1202" s="83" t="s">
        <v>3191</v>
      </c>
      <c r="B1202" s="83" t="s">
        <v>3368</v>
      </c>
      <c r="C1202" s="83" t="s">
        <v>5517</v>
      </c>
      <c r="D1202" s="83" t="s">
        <v>3370</v>
      </c>
      <c r="E1202" s="102">
        <v>6555875</v>
      </c>
      <c r="F1202" s="83" t="s">
        <v>5518</v>
      </c>
      <c r="G1202" s="83" t="s">
        <v>68</v>
      </c>
      <c r="H1202" s="42">
        <v>186589.2</v>
      </c>
      <c r="I1202" s="42">
        <v>182794.2</v>
      </c>
      <c r="J1202" s="42">
        <v>3795</v>
      </c>
      <c r="K1202" s="86">
        <v>2.0338797743920868E-2</v>
      </c>
      <c r="L1202" s="83" t="s">
        <v>5519</v>
      </c>
      <c r="M1202" s="128" t="s">
        <v>2097</v>
      </c>
      <c r="N1202" s="128" t="s">
        <v>2097</v>
      </c>
    </row>
    <row r="1203" spans="1:14" s="128" customFormat="1" x14ac:dyDescent="0.2">
      <c r="A1203" s="83" t="s">
        <v>3397</v>
      </c>
      <c r="B1203" s="83" t="s">
        <v>3398</v>
      </c>
      <c r="C1203" s="83" t="s">
        <v>1165</v>
      </c>
      <c r="D1203" s="83" t="s">
        <v>3399</v>
      </c>
      <c r="E1203" s="102">
        <v>8501044</v>
      </c>
      <c r="F1203" s="83" t="s">
        <v>6270</v>
      </c>
      <c r="G1203" s="83" t="s">
        <v>59</v>
      </c>
      <c r="H1203" s="42">
        <v>65911.02</v>
      </c>
      <c r="I1203" s="42">
        <v>62615.47</v>
      </c>
      <c r="J1203" s="42">
        <v>3295.5500000000029</v>
      </c>
      <c r="K1203" s="86">
        <v>4.9999984828030315E-2</v>
      </c>
      <c r="L1203" s="83" t="s">
        <v>55</v>
      </c>
      <c r="M1203" s="128" t="s">
        <v>2097</v>
      </c>
      <c r="N1203" s="128" t="s">
        <v>2097</v>
      </c>
    </row>
    <row r="1204" spans="1:14" s="128" customFormat="1" x14ac:dyDescent="0.2">
      <c r="A1204" s="83" t="s">
        <v>3397</v>
      </c>
      <c r="B1204" s="83" t="s">
        <v>3398</v>
      </c>
      <c r="C1204" s="83" t="s">
        <v>1165</v>
      </c>
      <c r="D1204" s="83" t="s">
        <v>3399</v>
      </c>
      <c r="E1204" s="102">
        <v>8501060</v>
      </c>
      <c r="F1204" s="83" t="s">
        <v>6270</v>
      </c>
      <c r="G1204" s="83" t="s">
        <v>59</v>
      </c>
      <c r="H1204" s="42">
        <v>18543.66</v>
      </c>
      <c r="I1204" s="42">
        <v>17616.48</v>
      </c>
      <c r="J1204" s="42">
        <v>927.18000000000029</v>
      </c>
      <c r="K1204" s="86">
        <v>4.9999838219639506E-2</v>
      </c>
      <c r="L1204" s="83" t="s">
        <v>55</v>
      </c>
      <c r="M1204" s="128" t="s">
        <v>2097</v>
      </c>
      <c r="N1204" s="128" t="s">
        <v>2097</v>
      </c>
    </row>
    <row r="1205" spans="1:14" s="128" customFormat="1" x14ac:dyDescent="0.2">
      <c r="A1205" s="83" t="s">
        <v>3397</v>
      </c>
      <c r="B1205" s="83" t="s">
        <v>3398</v>
      </c>
      <c r="C1205" s="83" t="s">
        <v>1165</v>
      </c>
      <c r="D1205" s="83" t="s">
        <v>3399</v>
      </c>
      <c r="E1205" s="102">
        <v>8501065</v>
      </c>
      <c r="F1205" s="83" t="s">
        <v>6270</v>
      </c>
      <c r="G1205" s="83" t="s">
        <v>59</v>
      </c>
      <c r="H1205" s="42">
        <v>37563.1</v>
      </c>
      <c r="I1205" s="42">
        <v>35684.949999999997</v>
      </c>
      <c r="J1205" s="42">
        <v>1878.1500000000015</v>
      </c>
      <c r="K1205" s="86">
        <v>4.9999866890645381E-2</v>
      </c>
      <c r="L1205" s="83" t="s">
        <v>55</v>
      </c>
      <c r="M1205" s="128" t="s">
        <v>2097</v>
      </c>
      <c r="N1205" s="128" t="s">
        <v>2097</v>
      </c>
    </row>
    <row r="1206" spans="1:14" s="128" customFormat="1" x14ac:dyDescent="0.2">
      <c r="A1206" s="83" t="s">
        <v>3397</v>
      </c>
      <c r="B1206" s="83" t="s">
        <v>3398</v>
      </c>
      <c r="C1206" s="83" t="s">
        <v>1165</v>
      </c>
      <c r="D1206" s="83" t="s">
        <v>3399</v>
      </c>
      <c r="E1206" s="102">
        <v>8501072</v>
      </c>
      <c r="F1206" s="83" t="s">
        <v>6270</v>
      </c>
      <c r="G1206" s="83" t="s">
        <v>59</v>
      </c>
      <c r="H1206" s="42">
        <v>17681.419999999998</v>
      </c>
      <c r="I1206" s="42">
        <v>16797.349999999999</v>
      </c>
      <c r="J1206" s="42">
        <v>884.06999999999971</v>
      </c>
      <c r="K1206" s="86">
        <v>4.999994344345645E-2</v>
      </c>
      <c r="L1206" s="83" t="s">
        <v>55</v>
      </c>
      <c r="M1206" s="128" t="s">
        <v>2097</v>
      </c>
      <c r="N1206" s="128" t="s">
        <v>2097</v>
      </c>
    </row>
    <row r="1207" spans="1:14" s="128" customFormat="1" x14ac:dyDescent="0.2">
      <c r="A1207" s="83" t="s">
        <v>3397</v>
      </c>
      <c r="B1207" s="83" t="s">
        <v>3398</v>
      </c>
      <c r="C1207" s="83" t="s">
        <v>1165</v>
      </c>
      <c r="D1207" s="83" t="s">
        <v>3399</v>
      </c>
      <c r="E1207" s="102">
        <v>8501083</v>
      </c>
      <c r="F1207" s="83" t="s">
        <v>6270</v>
      </c>
      <c r="G1207" s="83" t="s">
        <v>59</v>
      </c>
      <c r="H1207" s="42">
        <v>68629.98</v>
      </c>
      <c r="I1207" s="42">
        <v>65198.48</v>
      </c>
      <c r="J1207" s="42">
        <v>3431.4999999999927</v>
      </c>
      <c r="K1207" s="86">
        <v>5.000001457089151E-2</v>
      </c>
      <c r="L1207" s="83" t="s">
        <v>55</v>
      </c>
      <c r="M1207" s="128" t="s">
        <v>2097</v>
      </c>
      <c r="N1207" s="128" t="s">
        <v>2097</v>
      </c>
    </row>
    <row r="1208" spans="1:14" s="128" customFormat="1" x14ac:dyDescent="0.2">
      <c r="A1208" s="83" t="s">
        <v>3397</v>
      </c>
      <c r="B1208" s="83" t="s">
        <v>3398</v>
      </c>
      <c r="C1208" s="83" t="s">
        <v>1165</v>
      </c>
      <c r="D1208" s="83" t="s">
        <v>3399</v>
      </c>
      <c r="E1208" s="102">
        <v>8501091</v>
      </c>
      <c r="F1208" s="83" t="s">
        <v>6270</v>
      </c>
      <c r="G1208" s="83" t="s">
        <v>59</v>
      </c>
      <c r="H1208" s="42">
        <v>12488.78</v>
      </c>
      <c r="I1208" s="42">
        <v>11864.34</v>
      </c>
      <c r="J1208" s="42">
        <v>624.44000000000051</v>
      </c>
      <c r="K1208" s="86">
        <v>5.0000080071872552E-2</v>
      </c>
      <c r="L1208" s="83" t="s">
        <v>55</v>
      </c>
      <c r="M1208" s="128" t="s">
        <v>2097</v>
      </c>
      <c r="N1208" s="128" t="s">
        <v>2097</v>
      </c>
    </row>
    <row r="1209" spans="1:14" s="128" customFormat="1" x14ac:dyDescent="0.2">
      <c r="A1209" s="83" t="s">
        <v>3397</v>
      </c>
      <c r="B1209" s="83" t="s">
        <v>3398</v>
      </c>
      <c r="C1209" s="83" t="s">
        <v>1165</v>
      </c>
      <c r="D1209" s="83" t="s">
        <v>3399</v>
      </c>
      <c r="E1209" s="102">
        <v>8501095</v>
      </c>
      <c r="F1209" s="83" t="s">
        <v>6270</v>
      </c>
      <c r="G1209" s="83" t="s">
        <v>59</v>
      </c>
      <c r="H1209" s="42">
        <v>57196.78</v>
      </c>
      <c r="I1209" s="42">
        <v>54336.94</v>
      </c>
      <c r="J1209" s="42">
        <v>2859.8399999999965</v>
      </c>
      <c r="K1209" s="86">
        <v>5.0000017483501635E-2</v>
      </c>
      <c r="L1209" s="83" t="s">
        <v>55</v>
      </c>
      <c r="M1209" s="128" t="s">
        <v>2097</v>
      </c>
      <c r="N1209" s="128" t="s">
        <v>2097</v>
      </c>
    </row>
    <row r="1210" spans="1:14" s="128" customFormat="1" x14ac:dyDescent="0.2">
      <c r="A1210" s="83" t="s">
        <v>3397</v>
      </c>
      <c r="B1210" s="83" t="s">
        <v>3398</v>
      </c>
      <c r="C1210" s="83" t="s">
        <v>1165</v>
      </c>
      <c r="D1210" s="83" t="s">
        <v>3399</v>
      </c>
      <c r="E1210" s="102">
        <v>8501104</v>
      </c>
      <c r="F1210" s="83" t="s">
        <v>6270</v>
      </c>
      <c r="G1210" s="83" t="s">
        <v>59</v>
      </c>
      <c r="H1210" s="42">
        <v>15634.78</v>
      </c>
      <c r="I1210" s="42">
        <v>14853.04</v>
      </c>
      <c r="J1210" s="42">
        <v>781.73999999999978</v>
      </c>
      <c r="K1210" s="86">
        <v>5.0000063959966159E-2</v>
      </c>
      <c r="L1210" s="83" t="s">
        <v>55</v>
      </c>
      <c r="M1210" s="128" t="s">
        <v>2097</v>
      </c>
      <c r="N1210" s="128" t="s">
        <v>2097</v>
      </c>
    </row>
    <row r="1211" spans="1:14" s="128" customFormat="1" x14ac:dyDescent="0.2">
      <c r="A1211" s="83" t="s">
        <v>3397</v>
      </c>
      <c r="B1211" s="83" t="s">
        <v>3398</v>
      </c>
      <c r="C1211" s="83" t="s">
        <v>1165</v>
      </c>
      <c r="D1211" s="83" t="s">
        <v>3399</v>
      </c>
      <c r="E1211" s="102">
        <v>8501110</v>
      </c>
      <c r="F1211" s="83" t="s">
        <v>6270</v>
      </c>
      <c r="G1211" s="83" t="s">
        <v>59</v>
      </c>
      <c r="H1211" s="42">
        <v>51476.78</v>
      </c>
      <c r="I1211" s="42">
        <v>48902.94</v>
      </c>
      <c r="J1211" s="42">
        <v>2573.8399999999965</v>
      </c>
      <c r="K1211" s="86">
        <v>5.0000019426234443E-2</v>
      </c>
      <c r="L1211" s="83" t="s">
        <v>55</v>
      </c>
      <c r="M1211" s="128" t="s">
        <v>2097</v>
      </c>
      <c r="N1211" s="128" t="s">
        <v>2097</v>
      </c>
    </row>
    <row r="1212" spans="1:14" s="128" customFormat="1" x14ac:dyDescent="0.2">
      <c r="A1212" s="83" t="s">
        <v>3397</v>
      </c>
      <c r="B1212" s="83" t="s">
        <v>3398</v>
      </c>
      <c r="C1212" s="83" t="s">
        <v>1165</v>
      </c>
      <c r="D1212" s="83" t="s">
        <v>3399</v>
      </c>
      <c r="E1212" s="102">
        <v>8501115</v>
      </c>
      <c r="F1212" s="83" t="s">
        <v>6270</v>
      </c>
      <c r="G1212" s="83" t="s">
        <v>59</v>
      </c>
      <c r="H1212" s="42">
        <v>76352.78</v>
      </c>
      <c r="I1212" s="42">
        <v>72535.14</v>
      </c>
      <c r="J1212" s="42">
        <v>3817.6399999999994</v>
      </c>
      <c r="K1212" s="86">
        <v>5.000001309710006E-2</v>
      </c>
      <c r="L1212" s="83" t="s">
        <v>55</v>
      </c>
      <c r="M1212" s="128" t="s">
        <v>2097</v>
      </c>
      <c r="N1212" s="128" t="s">
        <v>2097</v>
      </c>
    </row>
    <row r="1213" spans="1:14" s="128" customFormat="1" x14ac:dyDescent="0.2">
      <c r="A1213" s="83" t="s">
        <v>3397</v>
      </c>
      <c r="B1213" s="83" t="s">
        <v>3398</v>
      </c>
      <c r="C1213" s="83" t="s">
        <v>1165</v>
      </c>
      <c r="D1213" s="83" t="s">
        <v>3399</v>
      </c>
      <c r="E1213" s="102">
        <v>8501123</v>
      </c>
      <c r="F1213" s="83" t="s">
        <v>6270</v>
      </c>
      <c r="G1213" s="83" t="s">
        <v>59</v>
      </c>
      <c r="H1213" s="42">
        <v>54206.78</v>
      </c>
      <c r="I1213" s="42">
        <v>51496.44</v>
      </c>
      <c r="J1213" s="42">
        <v>2710.3399999999965</v>
      </c>
      <c r="K1213" s="86">
        <v>5.000001844787675E-2</v>
      </c>
      <c r="L1213" s="83" t="s">
        <v>55</v>
      </c>
      <c r="M1213" s="128" t="s">
        <v>2097</v>
      </c>
      <c r="N1213" s="128" t="s">
        <v>2097</v>
      </c>
    </row>
    <row r="1214" spans="1:14" s="128" customFormat="1" x14ac:dyDescent="0.2">
      <c r="A1214" s="83" t="s">
        <v>3397</v>
      </c>
      <c r="B1214" s="83" t="s">
        <v>3398</v>
      </c>
      <c r="C1214" s="83" t="s">
        <v>1165</v>
      </c>
      <c r="D1214" s="83" t="s">
        <v>3399</v>
      </c>
      <c r="E1214" s="102">
        <v>8501147</v>
      </c>
      <c r="F1214" s="83" t="s">
        <v>6270</v>
      </c>
      <c r="G1214" s="83" t="s">
        <v>59</v>
      </c>
      <c r="H1214" s="42">
        <v>55246.78</v>
      </c>
      <c r="I1214" s="42">
        <v>52484.44</v>
      </c>
      <c r="J1214" s="42">
        <v>2762.3399999999965</v>
      </c>
      <c r="K1214" s="86">
        <v>5.000001810060236E-2</v>
      </c>
      <c r="L1214" s="83" t="s">
        <v>55</v>
      </c>
      <c r="M1214" s="128" t="s">
        <v>2097</v>
      </c>
      <c r="N1214" s="128" t="s">
        <v>2097</v>
      </c>
    </row>
    <row r="1215" spans="1:14" s="128" customFormat="1" x14ac:dyDescent="0.2">
      <c r="A1215" s="83" t="s">
        <v>3397</v>
      </c>
      <c r="B1215" s="83" t="s">
        <v>3398</v>
      </c>
      <c r="C1215" s="83" t="s">
        <v>1165</v>
      </c>
      <c r="D1215" s="83" t="s">
        <v>3399</v>
      </c>
      <c r="E1215" s="102">
        <v>8501151</v>
      </c>
      <c r="F1215" s="83" t="s">
        <v>6270</v>
      </c>
      <c r="G1215" s="83" t="s">
        <v>59</v>
      </c>
      <c r="H1215" s="42">
        <v>30582.46</v>
      </c>
      <c r="I1215" s="42">
        <v>29053.34</v>
      </c>
      <c r="J1215" s="42">
        <v>1529.119999999999</v>
      </c>
      <c r="K1215" s="86">
        <v>4.9999901904555714E-2</v>
      </c>
      <c r="L1215" s="83" t="s">
        <v>55</v>
      </c>
      <c r="M1215" s="128" t="s">
        <v>2097</v>
      </c>
      <c r="N1215" s="128" t="s">
        <v>2097</v>
      </c>
    </row>
    <row r="1216" spans="1:14" s="128" customFormat="1" x14ac:dyDescent="0.2">
      <c r="A1216" s="83" t="s">
        <v>3397</v>
      </c>
      <c r="B1216" s="83" t="s">
        <v>3398</v>
      </c>
      <c r="C1216" s="83" t="s">
        <v>1165</v>
      </c>
      <c r="D1216" s="83" t="s">
        <v>3399</v>
      </c>
      <c r="E1216" s="102">
        <v>8501153</v>
      </c>
      <c r="F1216" s="83" t="s">
        <v>6270</v>
      </c>
      <c r="G1216" s="83" t="s">
        <v>59</v>
      </c>
      <c r="H1216" s="42">
        <v>50388.46</v>
      </c>
      <c r="I1216" s="42">
        <v>47869.04</v>
      </c>
      <c r="J1216" s="42">
        <v>2519.4199999999983</v>
      </c>
      <c r="K1216" s="86">
        <v>4.9999940462558255E-2</v>
      </c>
      <c r="L1216" s="83" t="s">
        <v>55</v>
      </c>
      <c r="M1216" s="128" t="s">
        <v>2097</v>
      </c>
      <c r="N1216" s="128" t="s">
        <v>2097</v>
      </c>
    </row>
    <row r="1217" spans="1:14" s="128" customFormat="1" x14ac:dyDescent="0.2">
      <c r="A1217" s="83" t="s">
        <v>3397</v>
      </c>
      <c r="B1217" s="83" t="s">
        <v>3398</v>
      </c>
      <c r="C1217" s="83" t="s">
        <v>1165</v>
      </c>
      <c r="D1217" s="83" t="s">
        <v>3399</v>
      </c>
      <c r="E1217" s="102">
        <v>8501161</v>
      </c>
      <c r="F1217" s="83" t="s">
        <v>6270</v>
      </c>
      <c r="G1217" s="83" t="s">
        <v>59</v>
      </c>
      <c r="H1217" s="42">
        <v>54117.62</v>
      </c>
      <c r="I1217" s="42">
        <v>51411.74</v>
      </c>
      <c r="J1217" s="42">
        <v>2705.8800000000047</v>
      </c>
      <c r="K1217" s="86">
        <v>4.9999981521729978E-2</v>
      </c>
      <c r="L1217" s="83" t="s">
        <v>55</v>
      </c>
      <c r="M1217" s="128" t="s">
        <v>2097</v>
      </c>
      <c r="N1217" s="128" t="s">
        <v>2097</v>
      </c>
    </row>
    <row r="1218" spans="1:14" s="128" customFormat="1" x14ac:dyDescent="0.2">
      <c r="A1218" s="83" t="s">
        <v>3397</v>
      </c>
      <c r="B1218" s="83" t="s">
        <v>3398</v>
      </c>
      <c r="C1218" s="83" t="s">
        <v>1165</v>
      </c>
      <c r="D1218" s="83" t="s">
        <v>3399</v>
      </c>
      <c r="E1218" s="102">
        <v>8501163</v>
      </c>
      <c r="F1218" s="83" t="s">
        <v>6270</v>
      </c>
      <c r="G1218" s="83" t="s">
        <v>59</v>
      </c>
      <c r="H1218" s="42">
        <v>56457.62</v>
      </c>
      <c r="I1218" s="42">
        <v>53634.74</v>
      </c>
      <c r="J1218" s="42">
        <v>2822.8800000000047</v>
      </c>
      <c r="K1218" s="86">
        <v>4.9999982287599165E-2</v>
      </c>
      <c r="L1218" s="83" t="s">
        <v>55</v>
      </c>
      <c r="M1218" s="128" t="s">
        <v>2097</v>
      </c>
      <c r="N1218" s="128" t="s">
        <v>2097</v>
      </c>
    </row>
    <row r="1219" spans="1:14" s="128" customFormat="1" x14ac:dyDescent="0.2">
      <c r="A1219" s="83" t="s">
        <v>3397</v>
      </c>
      <c r="B1219" s="83" t="s">
        <v>3398</v>
      </c>
      <c r="C1219" s="83" t="s">
        <v>1165</v>
      </c>
      <c r="D1219" s="83" t="s">
        <v>3399</v>
      </c>
      <c r="E1219" s="102">
        <v>8501166</v>
      </c>
      <c r="F1219" s="83" t="s">
        <v>6270</v>
      </c>
      <c r="G1219" s="83" t="s">
        <v>59</v>
      </c>
      <c r="H1219" s="42">
        <v>55328.46</v>
      </c>
      <c r="I1219" s="42">
        <v>52562.04</v>
      </c>
      <c r="J1219" s="42">
        <v>2766.4199999999983</v>
      </c>
      <c r="K1219" s="86">
        <v>4.9999945778357077E-2</v>
      </c>
      <c r="L1219" s="83" t="s">
        <v>55</v>
      </c>
      <c r="M1219" s="128" t="s">
        <v>2097</v>
      </c>
      <c r="N1219" s="128" t="s">
        <v>2097</v>
      </c>
    </row>
    <row r="1220" spans="1:14" s="128" customFormat="1" x14ac:dyDescent="0.2">
      <c r="A1220" s="83" t="s">
        <v>3397</v>
      </c>
      <c r="B1220" s="83" t="s">
        <v>3398</v>
      </c>
      <c r="C1220" s="83" t="s">
        <v>1165</v>
      </c>
      <c r="D1220" s="83" t="s">
        <v>3399</v>
      </c>
      <c r="E1220" s="102">
        <v>8501170</v>
      </c>
      <c r="F1220" s="83" t="s">
        <v>6270</v>
      </c>
      <c r="G1220" s="83" t="s">
        <v>59</v>
      </c>
      <c r="H1220" s="42">
        <v>61587.44</v>
      </c>
      <c r="I1220" s="42">
        <v>58508.07</v>
      </c>
      <c r="J1220" s="42">
        <v>3079.3700000000026</v>
      </c>
      <c r="K1220" s="86">
        <v>4.999996752584622E-2</v>
      </c>
      <c r="L1220" s="83" t="s">
        <v>55</v>
      </c>
      <c r="M1220" s="128" t="s">
        <v>2097</v>
      </c>
      <c r="N1220" s="128" t="s">
        <v>2097</v>
      </c>
    </row>
    <row r="1221" spans="1:14" s="128" customFormat="1" x14ac:dyDescent="0.2">
      <c r="A1221" s="83" t="s">
        <v>3397</v>
      </c>
      <c r="B1221" s="83" t="s">
        <v>3398</v>
      </c>
      <c r="C1221" s="83" t="s">
        <v>1165</v>
      </c>
      <c r="D1221" s="83" t="s">
        <v>3399</v>
      </c>
      <c r="E1221" s="102">
        <v>8501177</v>
      </c>
      <c r="F1221" s="83" t="s">
        <v>6270</v>
      </c>
      <c r="G1221" s="83" t="s">
        <v>59</v>
      </c>
      <c r="H1221" s="42">
        <v>56457.62</v>
      </c>
      <c r="I1221" s="42">
        <v>53634.74</v>
      </c>
      <c r="J1221" s="42">
        <v>2822.8800000000047</v>
      </c>
      <c r="K1221" s="86">
        <v>4.9999982287599165E-2</v>
      </c>
      <c r="L1221" s="83" t="s">
        <v>55</v>
      </c>
      <c r="M1221" s="128" t="s">
        <v>2097</v>
      </c>
      <c r="N1221" s="128" t="s">
        <v>2097</v>
      </c>
    </row>
    <row r="1222" spans="1:14" s="128" customFormat="1" x14ac:dyDescent="0.2">
      <c r="A1222" s="83" t="s">
        <v>3397</v>
      </c>
      <c r="B1222" s="83" t="s">
        <v>3398</v>
      </c>
      <c r="C1222" s="83" t="s">
        <v>1165</v>
      </c>
      <c r="D1222" s="83" t="s">
        <v>3399</v>
      </c>
      <c r="E1222" s="102">
        <v>8501180</v>
      </c>
      <c r="F1222" s="83" t="s">
        <v>6270</v>
      </c>
      <c r="G1222" s="83" t="s">
        <v>59</v>
      </c>
      <c r="H1222" s="42">
        <v>31102.46</v>
      </c>
      <c r="I1222" s="42">
        <v>29547.34</v>
      </c>
      <c r="J1222" s="42">
        <v>1555.119999999999</v>
      </c>
      <c r="K1222" s="86">
        <v>4.9999903544607052E-2</v>
      </c>
      <c r="L1222" s="83" t="s">
        <v>55</v>
      </c>
      <c r="M1222" s="128" t="s">
        <v>2097</v>
      </c>
      <c r="N1222" s="128" t="s">
        <v>2097</v>
      </c>
    </row>
    <row r="1223" spans="1:14" s="128" customFormat="1" x14ac:dyDescent="0.2">
      <c r="A1223" s="83" t="s">
        <v>3397</v>
      </c>
      <c r="B1223" s="83" t="s">
        <v>3398</v>
      </c>
      <c r="C1223" s="83" t="s">
        <v>1165</v>
      </c>
      <c r="D1223" s="83" t="s">
        <v>3399</v>
      </c>
      <c r="E1223" s="102">
        <v>8501184</v>
      </c>
      <c r="F1223" s="83" t="s">
        <v>6270</v>
      </c>
      <c r="G1223" s="83" t="s">
        <v>59</v>
      </c>
      <c r="H1223" s="42">
        <v>56457.62</v>
      </c>
      <c r="I1223" s="42">
        <v>53634.74</v>
      </c>
      <c r="J1223" s="42">
        <v>2822.8800000000047</v>
      </c>
      <c r="K1223" s="86">
        <v>4.9999982287599165E-2</v>
      </c>
      <c r="L1223" s="83" t="s">
        <v>55</v>
      </c>
      <c r="M1223" s="128" t="s">
        <v>2097</v>
      </c>
      <c r="N1223" s="128" t="s">
        <v>2097</v>
      </c>
    </row>
    <row r="1224" spans="1:14" s="128" customFormat="1" x14ac:dyDescent="0.2">
      <c r="A1224" s="83" t="s">
        <v>3397</v>
      </c>
      <c r="B1224" s="83" t="s">
        <v>3398</v>
      </c>
      <c r="C1224" s="83" t="s">
        <v>1165</v>
      </c>
      <c r="D1224" s="83" t="s">
        <v>3399</v>
      </c>
      <c r="E1224" s="102">
        <v>8501185</v>
      </c>
      <c r="F1224" s="83" t="s">
        <v>6270</v>
      </c>
      <c r="G1224" s="83" t="s">
        <v>59</v>
      </c>
      <c r="H1224" s="42">
        <v>53898.46</v>
      </c>
      <c r="I1224" s="42">
        <v>51203.54</v>
      </c>
      <c r="J1224" s="42">
        <v>2694.9199999999983</v>
      </c>
      <c r="K1224" s="86">
        <v>4.9999944339782589E-2</v>
      </c>
      <c r="L1224" s="83" t="s">
        <v>55</v>
      </c>
      <c r="M1224" s="128" t="s">
        <v>2097</v>
      </c>
      <c r="N1224" s="128" t="s">
        <v>2097</v>
      </c>
    </row>
    <row r="1225" spans="1:14" s="128" customFormat="1" x14ac:dyDescent="0.2">
      <c r="A1225" s="83" t="s">
        <v>3397</v>
      </c>
      <c r="B1225" s="83" t="s">
        <v>3398</v>
      </c>
      <c r="C1225" s="83" t="s">
        <v>1165</v>
      </c>
      <c r="D1225" s="83" t="s">
        <v>3399</v>
      </c>
      <c r="E1225" s="102">
        <v>8501188</v>
      </c>
      <c r="F1225" s="83" t="s">
        <v>6270</v>
      </c>
      <c r="G1225" s="83" t="s">
        <v>59</v>
      </c>
      <c r="H1225" s="42">
        <v>30883.3</v>
      </c>
      <c r="I1225" s="42">
        <v>29339.14</v>
      </c>
      <c r="J1225" s="42">
        <v>1544.1599999999999</v>
      </c>
      <c r="K1225" s="86">
        <v>4.9999838100203017E-2</v>
      </c>
      <c r="L1225" s="83" t="s">
        <v>55</v>
      </c>
      <c r="M1225" s="128" t="s">
        <v>2097</v>
      </c>
      <c r="N1225" s="128" t="s">
        <v>2097</v>
      </c>
    </row>
    <row r="1226" spans="1:14" s="128" customFormat="1" x14ac:dyDescent="0.2">
      <c r="A1226" s="83" t="s">
        <v>3397</v>
      </c>
      <c r="B1226" s="83" t="s">
        <v>3398</v>
      </c>
      <c r="C1226" s="83" t="s">
        <v>1165</v>
      </c>
      <c r="D1226" s="83" t="s">
        <v>3399</v>
      </c>
      <c r="E1226" s="102">
        <v>8501191</v>
      </c>
      <c r="F1226" s="83" t="s">
        <v>6270</v>
      </c>
      <c r="G1226" s="83" t="s">
        <v>59</v>
      </c>
      <c r="H1226" s="42">
        <v>54028.46</v>
      </c>
      <c r="I1226" s="42">
        <v>51327.040000000001</v>
      </c>
      <c r="J1226" s="42">
        <v>2701.4199999999983</v>
      </c>
      <c r="K1226" s="86">
        <v>4.9999944473708827E-2</v>
      </c>
      <c r="L1226" s="83" t="s">
        <v>55</v>
      </c>
      <c r="M1226" s="128" t="s">
        <v>2097</v>
      </c>
      <c r="N1226" s="128" t="s">
        <v>2097</v>
      </c>
    </row>
    <row r="1227" spans="1:14" s="128" customFormat="1" x14ac:dyDescent="0.2">
      <c r="A1227" s="83" t="s">
        <v>3397</v>
      </c>
      <c r="B1227" s="83" t="s">
        <v>3398</v>
      </c>
      <c r="C1227" s="83" t="s">
        <v>1165</v>
      </c>
      <c r="D1227" s="83" t="s">
        <v>3399</v>
      </c>
      <c r="E1227" s="102">
        <v>8501198</v>
      </c>
      <c r="F1227" s="83" t="s">
        <v>6270</v>
      </c>
      <c r="G1227" s="83" t="s">
        <v>59</v>
      </c>
      <c r="H1227" s="42">
        <v>103874.98</v>
      </c>
      <c r="I1227" s="42">
        <v>98681.23</v>
      </c>
      <c r="J1227" s="42">
        <v>5193.75</v>
      </c>
      <c r="K1227" s="86">
        <v>5.0000009626957331E-2</v>
      </c>
      <c r="L1227" s="83" t="s">
        <v>55</v>
      </c>
      <c r="M1227" s="128" t="s">
        <v>2097</v>
      </c>
      <c r="N1227" s="128" t="s">
        <v>2097</v>
      </c>
    </row>
    <row r="1228" spans="1:14" s="128" customFormat="1" x14ac:dyDescent="0.2">
      <c r="A1228" s="83" t="s">
        <v>3397</v>
      </c>
      <c r="B1228" s="83" t="s">
        <v>5528</v>
      </c>
      <c r="C1228" s="83" t="s">
        <v>1188</v>
      </c>
      <c r="D1228" s="83" t="s">
        <v>240</v>
      </c>
      <c r="E1228" s="102">
        <v>7992764</v>
      </c>
      <c r="F1228" s="83" t="s">
        <v>5532</v>
      </c>
      <c r="G1228" s="83" t="s">
        <v>68</v>
      </c>
      <c r="H1228" s="42">
        <v>330</v>
      </c>
      <c r="I1228" s="42">
        <v>264</v>
      </c>
      <c r="J1228" s="42">
        <v>66</v>
      </c>
      <c r="K1228" s="86">
        <v>0.2</v>
      </c>
      <c r="L1228" s="83" t="s">
        <v>5533</v>
      </c>
      <c r="M1228" s="128" t="s">
        <v>5907</v>
      </c>
      <c r="N1228" s="83" t="s">
        <v>2164</v>
      </c>
    </row>
    <row r="1229" spans="1:14" s="128" customFormat="1" x14ac:dyDescent="0.2">
      <c r="A1229" s="83" t="s">
        <v>3412</v>
      </c>
      <c r="B1229" s="83" t="s">
        <v>3413</v>
      </c>
      <c r="C1229" s="83" t="s">
        <v>3414</v>
      </c>
      <c r="D1229" s="83" t="s">
        <v>3416</v>
      </c>
      <c r="E1229" s="102">
        <v>8442587</v>
      </c>
      <c r="F1229" s="83" t="s">
        <v>7404</v>
      </c>
      <c r="G1229" s="83" t="s">
        <v>68</v>
      </c>
      <c r="H1229" s="42">
        <v>15.11</v>
      </c>
      <c r="I1229" s="42">
        <v>14.35</v>
      </c>
      <c r="J1229" s="42">
        <v>0.75999999999999979</v>
      </c>
      <c r="K1229" s="86">
        <v>5.0297816015883512E-2</v>
      </c>
      <c r="L1229" s="83" t="s">
        <v>7509</v>
      </c>
      <c r="M1229" s="128" t="s">
        <v>5907</v>
      </c>
      <c r="N1229" s="83" t="s">
        <v>2754</v>
      </c>
    </row>
    <row r="1230" spans="1:14" s="128" customFormat="1" x14ac:dyDescent="0.2">
      <c r="A1230" s="83" t="s">
        <v>3412</v>
      </c>
      <c r="B1230" s="83" t="s">
        <v>3413</v>
      </c>
      <c r="C1230" s="83" t="s">
        <v>3414</v>
      </c>
      <c r="D1230" s="83" t="s">
        <v>3416</v>
      </c>
      <c r="E1230" s="102">
        <v>8442587</v>
      </c>
      <c r="F1230" s="83" t="s">
        <v>7404</v>
      </c>
      <c r="G1230" s="83" t="s">
        <v>68</v>
      </c>
      <c r="H1230" s="42">
        <v>489.34</v>
      </c>
      <c r="I1230" s="42">
        <v>461.64</v>
      </c>
      <c r="J1230" s="42">
        <v>27.699999999999989</v>
      </c>
      <c r="K1230" s="86">
        <v>5.6606858217190484E-2</v>
      </c>
      <c r="L1230" s="83" t="s">
        <v>7509</v>
      </c>
      <c r="M1230" s="128" t="s">
        <v>5907</v>
      </c>
      <c r="N1230" s="83" t="s">
        <v>2732</v>
      </c>
    </row>
    <row r="1231" spans="1:14" s="128" customFormat="1" x14ac:dyDescent="0.2">
      <c r="A1231" s="83" t="s">
        <v>3412</v>
      </c>
      <c r="B1231" s="83" t="s">
        <v>3413</v>
      </c>
      <c r="C1231" s="83" t="s">
        <v>3414</v>
      </c>
      <c r="D1231" s="83" t="s">
        <v>3416</v>
      </c>
      <c r="E1231" s="102">
        <v>8442587</v>
      </c>
      <c r="F1231" s="83" t="s">
        <v>7404</v>
      </c>
      <c r="G1231" s="83" t="s">
        <v>68</v>
      </c>
      <c r="H1231" s="42">
        <v>298.27999999999997</v>
      </c>
      <c r="I1231" s="42">
        <v>287.57</v>
      </c>
      <c r="J1231" s="42">
        <v>10.70999999999998</v>
      </c>
      <c r="K1231" s="86">
        <v>3.5905860265522262E-2</v>
      </c>
      <c r="L1231" s="83" t="s">
        <v>7510</v>
      </c>
      <c r="M1231" s="128" t="s">
        <v>5907</v>
      </c>
      <c r="N1231" s="83" t="s">
        <v>2732</v>
      </c>
    </row>
    <row r="1232" spans="1:14" s="128" customFormat="1" x14ac:dyDescent="0.2">
      <c r="A1232" s="83" t="s">
        <v>3412</v>
      </c>
      <c r="B1232" s="83" t="s">
        <v>3413</v>
      </c>
      <c r="C1232" s="83" t="s">
        <v>3414</v>
      </c>
      <c r="D1232" s="83" t="s">
        <v>3416</v>
      </c>
      <c r="E1232" s="102">
        <v>8325728</v>
      </c>
      <c r="F1232" s="83" t="s">
        <v>3485</v>
      </c>
      <c r="G1232" s="83" t="s">
        <v>68</v>
      </c>
      <c r="H1232" s="42">
        <v>0</v>
      </c>
      <c r="I1232" s="42">
        <v>175.56</v>
      </c>
      <c r="J1232" s="42">
        <v>-175.56</v>
      </c>
      <c r="K1232" s="86" t="e">
        <v>#DIV/0!</v>
      </c>
      <c r="L1232" s="83" t="s">
        <v>7511</v>
      </c>
      <c r="M1232" s="128" t="s">
        <v>5907</v>
      </c>
      <c r="N1232" s="83" t="s">
        <v>2746</v>
      </c>
    </row>
    <row r="1233" spans="1:14" s="128" customFormat="1" x14ac:dyDescent="0.2">
      <c r="A1233" s="83" t="s">
        <v>3412</v>
      </c>
      <c r="B1233" s="83" t="s">
        <v>3413</v>
      </c>
      <c r="C1233" s="83" t="s">
        <v>3414</v>
      </c>
      <c r="D1233" s="83" t="s">
        <v>3416</v>
      </c>
      <c r="E1233" s="102">
        <v>8399304</v>
      </c>
      <c r="F1233" s="83" t="s">
        <v>6273</v>
      </c>
      <c r="G1233" s="83" t="s">
        <v>68</v>
      </c>
      <c r="H1233" s="42">
        <v>3492.7</v>
      </c>
      <c r="I1233" s="42">
        <v>3295</v>
      </c>
      <c r="J1233" s="42">
        <v>197.69999999999982</v>
      </c>
      <c r="K1233" s="86">
        <v>5.6603773584905613E-2</v>
      </c>
      <c r="L1233" s="83" t="s">
        <v>7512</v>
      </c>
      <c r="M1233" s="128" t="s">
        <v>5907</v>
      </c>
      <c r="N1233" s="83" t="s">
        <v>2732</v>
      </c>
    </row>
    <row r="1234" spans="1:14" s="128" customFormat="1" x14ac:dyDescent="0.2">
      <c r="A1234" s="83" t="s">
        <v>3412</v>
      </c>
      <c r="B1234" s="83" t="s">
        <v>3413</v>
      </c>
      <c r="C1234" s="83" t="s">
        <v>3414</v>
      </c>
      <c r="D1234" s="83" t="s">
        <v>3416</v>
      </c>
      <c r="E1234" s="102">
        <v>8399304</v>
      </c>
      <c r="F1234" s="83" t="s">
        <v>6273</v>
      </c>
      <c r="G1234" s="83" t="s">
        <v>68</v>
      </c>
      <c r="H1234" s="42">
        <v>6535.96</v>
      </c>
      <c r="I1234" s="42">
        <v>6166</v>
      </c>
      <c r="J1234" s="42">
        <v>369.96000000000004</v>
      </c>
      <c r="K1234" s="86">
        <v>5.6603773584905669E-2</v>
      </c>
      <c r="L1234" s="83" t="s">
        <v>7513</v>
      </c>
      <c r="M1234" s="128" t="s">
        <v>5907</v>
      </c>
      <c r="N1234" s="83" t="s">
        <v>2732</v>
      </c>
    </row>
    <row r="1235" spans="1:14" s="128" customFormat="1" x14ac:dyDescent="0.2">
      <c r="A1235" s="83" t="s">
        <v>3412</v>
      </c>
      <c r="B1235" s="83" t="s">
        <v>3413</v>
      </c>
      <c r="C1235" s="83" t="s">
        <v>3414</v>
      </c>
      <c r="D1235" s="83" t="s">
        <v>3416</v>
      </c>
      <c r="E1235" s="102">
        <v>8399304</v>
      </c>
      <c r="F1235" s="83" t="s">
        <v>6273</v>
      </c>
      <c r="G1235" s="83" t="s">
        <v>68</v>
      </c>
      <c r="H1235" s="42">
        <v>4904.62</v>
      </c>
      <c r="I1235" s="42">
        <v>4627</v>
      </c>
      <c r="J1235" s="42">
        <v>277.61999999999989</v>
      </c>
      <c r="K1235" s="86">
        <v>5.6603773584905641E-2</v>
      </c>
      <c r="L1235" s="83" t="s">
        <v>7513</v>
      </c>
      <c r="M1235" s="128" t="s">
        <v>5907</v>
      </c>
      <c r="N1235" s="83" t="s">
        <v>2754</v>
      </c>
    </row>
    <row r="1236" spans="1:14" s="128" customFormat="1" x14ac:dyDescent="0.2">
      <c r="A1236" s="83" t="s">
        <v>3412</v>
      </c>
      <c r="B1236" s="83" t="s">
        <v>3413</v>
      </c>
      <c r="C1236" s="83" t="s">
        <v>3414</v>
      </c>
      <c r="D1236" s="83" t="s">
        <v>3416</v>
      </c>
      <c r="E1236" s="102">
        <v>8399304</v>
      </c>
      <c r="F1236" s="83" t="s">
        <v>6273</v>
      </c>
      <c r="G1236" s="83" t="s">
        <v>68</v>
      </c>
      <c r="H1236" s="42">
        <v>0</v>
      </c>
      <c r="I1236" s="42">
        <v>0</v>
      </c>
      <c r="J1236" s="42">
        <v>0</v>
      </c>
      <c r="K1236" s="86" t="e">
        <v>#DIV/0!</v>
      </c>
      <c r="L1236" s="83" t="s">
        <v>6490</v>
      </c>
      <c r="M1236" s="128" t="s">
        <v>5907</v>
      </c>
      <c r="N1236" s="83" t="s">
        <v>2732</v>
      </c>
    </row>
    <row r="1237" spans="1:14" s="128" customFormat="1" x14ac:dyDescent="0.2">
      <c r="A1237" s="83" t="s">
        <v>3412</v>
      </c>
      <c r="B1237" s="83" t="s">
        <v>3413</v>
      </c>
      <c r="C1237" s="83" t="s">
        <v>3414</v>
      </c>
      <c r="D1237" s="83" t="s">
        <v>3416</v>
      </c>
      <c r="E1237" s="102">
        <v>8494419</v>
      </c>
      <c r="F1237" s="83" t="s">
        <v>6274</v>
      </c>
      <c r="G1237" s="83" t="s">
        <v>68</v>
      </c>
      <c r="H1237" s="42">
        <v>688.68</v>
      </c>
      <c r="I1237" s="42">
        <v>682.92</v>
      </c>
      <c r="J1237" s="42">
        <v>5.7599999999999909</v>
      </c>
      <c r="K1237" s="86">
        <v>8.3638264506011376E-3</v>
      </c>
      <c r="L1237" s="83" t="s">
        <v>7514</v>
      </c>
      <c r="M1237" s="128" t="s">
        <v>5907</v>
      </c>
      <c r="N1237" s="83" t="s">
        <v>2732</v>
      </c>
    </row>
    <row r="1238" spans="1:14" s="128" customFormat="1" x14ac:dyDescent="0.2">
      <c r="A1238" s="83" t="s">
        <v>3412</v>
      </c>
      <c r="B1238" s="83" t="s">
        <v>3413</v>
      </c>
      <c r="C1238" s="83" t="s">
        <v>3414</v>
      </c>
      <c r="D1238" s="83" t="s">
        <v>3416</v>
      </c>
      <c r="E1238" s="102">
        <v>8494419</v>
      </c>
      <c r="F1238" s="83" t="s">
        <v>6274</v>
      </c>
      <c r="G1238" s="83" t="s">
        <v>68</v>
      </c>
      <c r="H1238" s="42">
        <v>2000.24</v>
      </c>
      <c r="I1238" s="42">
        <v>1887</v>
      </c>
      <c r="J1238" s="42">
        <v>113.24000000000001</v>
      </c>
      <c r="K1238" s="86">
        <v>5.6613206415230176E-2</v>
      </c>
      <c r="L1238" s="83" t="s">
        <v>7515</v>
      </c>
      <c r="M1238" s="128" t="s">
        <v>5907</v>
      </c>
      <c r="N1238" s="83" t="s">
        <v>2732</v>
      </c>
    </row>
    <row r="1239" spans="1:14" s="128" customFormat="1" x14ac:dyDescent="0.2">
      <c r="A1239" s="83" t="s">
        <v>3412</v>
      </c>
      <c r="B1239" s="83" t="s">
        <v>3413</v>
      </c>
      <c r="C1239" s="83" t="s">
        <v>3414</v>
      </c>
      <c r="D1239" s="83" t="s">
        <v>3416</v>
      </c>
      <c r="E1239" s="102">
        <v>8494419</v>
      </c>
      <c r="F1239" s="83" t="s">
        <v>6274</v>
      </c>
      <c r="G1239" s="83" t="s">
        <v>68</v>
      </c>
      <c r="H1239" s="42">
        <v>45.33</v>
      </c>
      <c r="I1239" s="42">
        <v>42.85</v>
      </c>
      <c r="J1239" s="42">
        <v>2.4799999999999969</v>
      </c>
      <c r="K1239" s="86">
        <v>5.470990514008376E-2</v>
      </c>
      <c r="L1239" s="83" t="s">
        <v>7514</v>
      </c>
      <c r="M1239" s="128" t="s">
        <v>5907</v>
      </c>
      <c r="N1239" s="83" t="s">
        <v>2732</v>
      </c>
    </row>
    <row r="1240" spans="1:14" s="128" customFormat="1" x14ac:dyDescent="0.2">
      <c r="A1240" s="83" t="s">
        <v>3412</v>
      </c>
      <c r="B1240" s="83" t="s">
        <v>3413</v>
      </c>
      <c r="C1240" s="83" t="s">
        <v>978</v>
      </c>
      <c r="D1240" s="83" t="s">
        <v>3416</v>
      </c>
      <c r="E1240" s="102">
        <v>8446561</v>
      </c>
      <c r="F1240" s="83" t="s">
        <v>7405</v>
      </c>
      <c r="G1240" s="83" t="s">
        <v>68</v>
      </c>
      <c r="H1240" s="42">
        <v>0</v>
      </c>
      <c r="I1240" s="42">
        <v>1607.64</v>
      </c>
      <c r="J1240" s="42">
        <v>-1607.64</v>
      </c>
      <c r="K1240" s="86" t="e">
        <v>#DIV/0!</v>
      </c>
      <c r="L1240" s="83" t="s">
        <v>7516</v>
      </c>
      <c r="M1240" s="128" t="s">
        <v>5907</v>
      </c>
      <c r="N1240" s="83" t="s">
        <v>2732</v>
      </c>
    </row>
    <row r="1241" spans="1:14" s="128" customFormat="1" x14ac:dyDescent="0.2">
      <c r="A1241" s="83" t="s">
        <v>3412</v>
      </c>
      <c r="B1241" s="83" t="s">
        <v>3413</v>
      </c>
      <c r="C1241" s="83" t="s">
        <v>1836</v>
      </c>
      <c r="D1241" s="83" t="s">
        <v>3416</v>
      </c>
      <c r="E1241" s="102">
        <v>8467379</v>
      </c>
      <c r="F1241" s="83" t="s">
        <v>7406</v>
      </c>
      <c r="G1241" s="83" t="s">
        <v>68</v>
      </c>
      <c r="H1241" s="42">
        <v>74.19</v>
      </c>
      <c r="I1241" s="42">
        <v>68.73</v>
      </c>
      <c r="J1241" s="42">
        <v>5.4599999999999937</v>
      </c>
      <c r="K1241" s="86">
        <v>7.3594824100282979E-2</v>
      </c>
      <c r="L1241" s="83" t="s">
        <v>7517</v>
      </c>
      <c r="M1241" s="128" t="s">
        <v>5907</v>
      </c>
      <c r="N1241" s="83" t="s">
        <v>2732</v>
      </c>
    </row>
    <row r="1242" spans="1:14" s="128" customFormat="1" x14ac:dyDescent="0.2">
      <c r="A1242" s="83" t="s">
        <v>3412</v>
      </c>
      <c r="B1242" s="83" t="s">
        <v>3413</v>
      </c>
      <c r="C1242" s="83" t="s">
        <v>3179</v>
      </c>
      <c r="D1242" s="83" t="s">
        <v>3416</v>
      </c>
      <c r="E1242" s="102">
        <v>8508796</v>
      </c>
      <c r="F1242" s="83" t="s">
        <v>7407</v>
      </c>
      <c r="G1242" s="83" t="s">
        <v>68</v>
      </c>
      <c r="H1242" s="42">
        <v>75424.05</v>
      </c>
      <c r="I1242" s="42">
        <v>71652.850000000006</v>
      </c>
      <c r="J1242" s="42">
        <v>3771.1999999999971</v>
      </c>
      <c r="K1242" s="86">
        <v>4.9999966854073694E-2</v>
      </c>
      <c r="L1242" s="83" t="s">
        <v>55</v>
      </c>
      <c r="M1242" s="128" t="s">
        <v>2097</v>
      </c>
      <c r="N1242" s="128" t="s">
        <v>2097</v>
      </c>
    </row>
    <row r="1243" spans="1:14" s="128" customFormat="1" x14ac:dyDescent="0.2">
      <c r="A1243" s="83" t="s">
        <v>3412</v>
      </c>
      <c r="B1243" s="83" t="s">
        <v>3413</v>
      </c>
      <c r="C1243" s="83" t="s">
        <v>3464</v>
      </c>
      <c r="D1243" s="83" t="s">
        <v>3416</v>
      </c>
      <c r="E1243" s="102">
        <v>8161659</v>
      </c>
      <c r="F1243" s="83" t="s">
        <v>5537</v>
      </c>
      <c r="G1243" s="83" t="s">
        <v>68</v>
      </c>
      <c r="H1243" s="42">
        <v>750.4</v>
      </c>
      <c r="I1243" s="42">
        <v>712.88</v>
      </c>
      <c r="J1243" s="42">
        <v>37.519999999999982</v>
      </c>
      <c r="K1243" s="86">
        <v>4.9999999999999975E-2</v>
      </c>
      <c r="L1243" s="83" t="s">
        <v>55</v>
      </c>
      <c r="M1243" s="128" t="s">
        <v>5907</v>
      </c>
      <c r="N1243" s="83" t="s">
        <v>2081</v>
      </c>
    </row>
    <row r="1244" spans="1:14" s="128" customFormat="1" x14ac:dyDescent="0.2">
      <c r="A1244" s="83" t="s">
        <v>3412</v>
      </c>
      <c r="B1244" s="83" t="s">
        <v>3413</v>
      </c>
      <c r="C1244" s="83" t="s">
        <v>3464</v>
      </c>
      <c r="D1244" s="83" t="s">
        <v>3416</v>
      </c>
      <c r="E1244" s="102">
        <v>8238703</v>
      </c>
      <c r="F1244" s="83" t="s">
        <v>7408</v>
      </c>
      <c r="G1244" s="83" t="s">
        <v>68</v>
      </c>
      <c r="H1244" s="42">
        <v>90.05</v>
      </c>
      <c r="I1244" s="42">
        <v>49.95</v>
      </c>
      <c r="J1244" s="42">
        <v>40.099999999999994</v>
      </c>
      <c r="K1244" s="86">
        <v>0.44530816213214874</v>
      </c>
      <c r="L1244" s="83" t="s">
        <v>7518</v>
      </c>
      <c r="M1244" s="128" t="s">
        <v>5907</v>
      </c>
      <c r="N1244" s="83" t="s">
        <v>2011</v>
      </c>
    </row>
    <row r="1245" spans="1:14" s="128" customFormat="1" x14ac:dyDescent="0.2">
      <c r="A1245" s="83" t="s">
        <v>3412</v>
      </c>
      <c r="B1245" s="83" t="s">
        <v>3482</v>
      </c>
      <c r="C1245" s="83" t="s">
        <v>3414</v>
      </c>
      <c r="D1245" s="83" t="s">
        <v>3483</v>
      </c>
      <c r="E1245" s="102">
        <v>8149145</v>
      </c>
      <c r="F1245" s="83" t="s">
        <v>5540</v>
      </c>
      <c r="G1245" s="83" t="s">
        <v>68</v>
      </c>
      <c r="H1245" s="42">
        <v>26.41</v>
      </c>
      <c r="I1245" s="42">
        <v>24.5</v>
      </c>
      <c r="J1245" s="42">
        <v>1.9100000000000001</v>
      </c>
      <c r="K1245" s="86">
        <v>7.232109049602424E-2</v>
      </c>
      <c r="L1245" s="83" t="s">
        <v>5541</v>
      </c>
      <c r="M1245" s="128" t="s">
        <v>5907</v>
      </c>
      <c r="N1245" s="83" t="s">
        <v>2081</v>
      </c>
    </row>
    <row r="1246" spans="1:14" s="128" customFormat="1" x14ac:dyDescent="0.2">
      <c r="A1246" s="83" t="s">
        <v>3412</v>
      </c>
      <c r="B1246" s="83" t="s">
        <v>3482</v>
      </c>
      <c r="C1246" s="83" t="s">
        <v>3414</v>
      </c>
      <c r="D1246" s="83" t="s">
        <v>3483</v>
      </c>
      <c r="E1246" s="102">
        <v>8149176</v>
      </c>
      <c r="F1246" s="83" t="s">
        <v>5542</v>
      </c>
      <c r="G1246" s="83" t="s">
        <v>68</v>
      </c>
      <c r="H1246" s="42">
        <v>126.2</v>
      </c>
      <c r="I1246" s="42">
        <v>80.5</v>
      </c>
      <c r="J1246" s="42">
        <v>45.7</v>
      </c>
      <c r="K1246" s="86">
        <v>0.36212361331220289</v>
      </c>
      <c r="L1246" s="83" t="s">
        <v>5543</v>
      </c>
      <c r="M1246" s="128" t="s">
        <v>5907</v>
      </c>
      <c r="N1246" s="83" t="s">
        <v>2081</v>
      </c>
    </row>
    <row r="1247" spans="1:14" s="128" customFormat="1" x14ac:dyDescent="0.2">
      <c r="A1247" s="83" t="s">
        <v>3412</v>
      </c>
      <c r="B1247" s="83" t="s">
        <v>3482</v>
      </c>
      <c r="C1247" s="83" t="s">
        <v>3414</v>
      </c>
      <c r="D1247" s="83" t="s">
        <v>3483</v>
      </c>
      <c r="E1247" s="102">
        <v>8051514</v>
      </c>
      <c r="F1247" s="83" t="s">
        <v>3485</v>
      </c>
      <c r="G1247" s="83" t="s">
        <v>68</v>
      </c>
      <c r="H1247" s="42">
        <v>29.26</v>
      </c>
      <c r="I1247" s="42">
        <v>27.8</v>
      </c>
      <c r="J1247" s="42">
        <v>1.4600000000000009</v>
      </c>
      <c r="K1247" s="86">
        <v>4.9897470950102558E-2</v>
      </c>
      <c r="L1247" s="83" t="s">
        <v>55</v>
      </c>
      <c r="M1247" s="128" t="s">
        <v>5907</v>
      </c>
      <c r="N1247" s="83" t="s">
        <v>2121</v>
      </c>
    </row>
    <row r="1248" spans="1:14" s="128" customFormat="1" x14ac:dyDescent="0.2">
      <c r="A1248" s="83" t="s">
        <v>3412</v>
      </c>
      <c r="B1248" s="83" t="s">
        <v>3482</v>
      </c>
      <c r="C1248" s="83" t="s">
        <v>3414</v>
      </c>
      <c r="D1248" s="83" t="s">
        <v>3483</v>
      </c>
      <c r="E1248" s="102">
        <v>8093410</v>
      </c>
      <c r="F1248" s="83" t="s">
        <v>3490</v>
      </c>
      <c r="G1248" s="83" t="s">
        <v>68</v>
      </c>
      <c r="H1248" s="42">
        <v>493.57</v>
      </c>
      <c r="I1248" s="42">
        <v>302.66000000000003</v>
      </c>
      <c r="J1248" s="42">
        <v>190.90999999999997</v>
      </c>
      <c r="K1248" s="86">
        <v>0.38679417306562386</v>
      </c>
      <c r="L1248" s="83" t="s">
        <v>5549</v>
      </c>
      <c r="M1248" s="128" t="s">
        <v>5907</v>
      </c>
      <c r="N1248" s="83" t="s">
        <v>2222</v>
      </c>
    </row>
    <row r="1249" spans="1:14" s="128" customFormat="1" x14ac:dyDescent="0.2">
      <c r="A1249" s="83" t="s">
        <v>3412</v>
      </c>
      <c r="B1249" s="83" t="s">
        <v>3482</v>
      </c>
      <c r="C1249" s="83" t="s">
        <v>3414</v>
      </c>
      <c r="D1249" s="83" t="s">
        <v>3483</v>
      </c>
      <c r="E1249" s="102">
        <v>8032715</v>
      </c>
      <c r="F1249" s="83" t="s">
        <v>5554</v>
      </c>
      <c r="G1249" s="83" t="s">
        <v>68</v>
      </c>
      <c r="H1249" s="42">
        <v>12140.54</v>
      </c>
      <c r="I1249" s="42">
        <v>11417.58</v>
      </c>
      <c r="J1249" s="42">
        <v>722.96000000000095</v>
      </c>
      <c r="K1249" s="86">
        <v>5.9549245750189113E-2</v>
      </c>
      <c r="L1249" s="83" t="s">
        <v>5555</v>
      </c>
      <c r="M1249" s="128" t="s">
        <v>5907</v>
      </c>
      <c r="N1249" s="83" t="s">
        <v>2121</v>
      </c>
    </row>
    <row r="1250" spans="1:14" s="128" customFormat="1" x14ac:dyDescent="0.2">
      <c r="A1250" s="83" t="s">
        <v>3412</v>
      </c>
      <c r="B1250" s="83" t="s">
        <v>3482</v>
      </c>
      <c r="C1250" s="83" t="s">
        <v>3414</v>
      </c>
      <c r="D1250" s="83" t="s">
        <v>3483</v>
      </c>
      <c r="E1250" s="102">
        <v>8032725</v>
      </c>
      <c r="F1250" s="83" t="s">
        <v>5562</v>
      </c>
      <c r="G1250" s="83" t="s">
        <v>68</v>
      </c>
      <c r="H1250" s="42">
        <v>12140.54</v>
      </c>
      <c r="I1250" s="42">
        <v>11417.58</v>
      </c>
      <c r="J1250" s="42">
        <v>722.96000000000095</v>
      </c>
      <c r="K1250" s="86">
        <v>5.9549245750189113E-2</v>
      </c>
      <c r="L1250" s="83" t="s">
        <v>5563</v>
      </c>
      <c r="M1250" s="128" t="s">
        <v>5907</v>
      </c>
      <c r="N1250" s="83" t="s">
        <v>2121</v>
      </c>
    </row>
    <row r="1251" spans="1:14" s="128" customFormat="1" x14ac:dyDescent="0.2">
      <c r="A1251" s="83" t="s">
        <v>3412</v>
      </c>
      <c r="B1251" s="83" t="s">
        <v>3482</v>
      </c>
      <c r="C1251" s="83" t="s">
        <v>3414</v>
      </c>
      <c r="D1251" s="83" t="s">
        <v>3483</v>
      </c>
      <c r="E1251" s="102">
        <v>8032727</v>
      </c>
      <c r="F1251" s="83" t="s">
        <v>5572</v>
      </c>
      <c r="G1251" s="83" t="s">
        <v>68</v>
      </c>
      <c r="H1251" s="42">
        <v>12140.54</v>
      </c>
      <c r="I1251" s="42">
        <v>11417.58</v>
      </c>
      <c r="J1251" s="42">
        <v>722.96000000000095</v>
      </c>
      <c r="K1251" s="86">
        <v>5.9549245750189113E-2</v>
      </c>
      <c r="L1251" s="83" t="s">
        <v>5573</v>
      </c>
      <c r="M1251" s="128" t="s">
        <v>5907</v>
      </c>
      <c r="N1251" s="83" t="s">
        <v>2121</v>
      </c>
    </row>
    <row r="1252" spans="1:14" s="128" customFormat="1" x14ac:dyDescent="0.2">
      <c r="A1252" s="83" t="s">
        <v>3412</v>
      </c>
      <c r="B1252" s="83" t="s">
        <v>3482</v>
      </c>
      <c r="C1252" s="83" t="s">
        <v>1836</v>
      </c>
      <c r="D1252" s="83" t="s">
        <v>3483</v>
      </c>
      <c r="E1252" s="102">
        <v>6670898</v>
      </c>
      <c r="F1252" s="83" t="s">
        <v>5583</v>
      </c>
      <c r="G1252" s="83" t="s">
        <v>68</v>
      </c>
      <c r="H1252" s="42">
        <v>1085</v>
      </c>
      <c r="I1252" s="42">
        <v>930</v>
      </c>
      <c r="J1252" s="42">
        <v>155</v>
      </c>
      <c r="K1252" s="86">
        <v>0.14285714285714285</v>
      </c>
      <c r="L1252" s="83" t="s">
        <v>5584</v>
      </c>
      <c r="M1252" s="128" t="s">
        <v>5907</v>
      </c>
      <c r="N1252" s="111" t="s">
        <v>5908</v>
      </c>
    </row>
    <row r="1253" spans="1:14" s="128" customFormat="1" x14ac:dyDescent="0.2">
      <c r="A1253" s="83" t="s">
        <v>3412</v>
      </c>
      <c r="B1253" s="83" t="s">
        <v>3482</v>
      </c>
      <c r="C1253" s="83" t="s">
        <v>1836</v>
      </c>
      <c r="D1253" s="83" t="s">
        <v>3483</v>
      </c>
      <c r="E1253" s="102">
        <v>8050820</v>
      </c>
      <c r="F1253" s="83" t="s">
        <v>5585</v>
      </c>
      <c r="G1253" s="83" t="s">
        <v>68</v>
      </c>
      <c r="H1253" s="42">
        <v>990</v>
      </c>
      <c r="I1253" s="42">
        <v>900</v>
      </c>
      <c r="J1253" s="42">
        <v>90</v>
      </c>
      <c r="K1253" s="86">
        <v>9.0909090909090912E-2</v>
      </c>
      <c r="L1253" s="83" t="s">
        <v>5586</v>
      </c>
      <c r="M1253" s="128" t="s">
        <v>5907</v>
      </c>
      <c r="N1253" s="83" t="s">
        <v>2164</v>
      </c>
    </row>
    <row r="1254" spans="1:14" s="128" customFormat="1" x14ac:dyDescent="0.2">
      <c r="A1254" s="83" t="s">
        <v>3412</v>
      </c>
      <c r="B1254" s="83" t="s">
        <v>3482</v>
      </c>
      <c r="C1254" s="83" t="s">
        <v>1836</v>
      </c>
      <c r="D1254" s="83" t="s">
        <v>3483</v>
      </c>
      <c r="E1254" s="102">
        <v>7378053</v>
      </c>
      <c r="F1254" s="83" t="s">
        <v>5589</v>
      </c>
      <c r="G1254" s="83" t="s">
        <v>68</v>
      </c>
      <c r="H1254" s="42">
        <v>14013</v>
      </c>
      <c r="I1254" s="42">
        <v>14013</v>
      </c>
      <c r="J1254" s="42">
        <v>0</v>
      </c>
      <c r="K1254" s="86">
        <v>0</v>
      </c>
      <c r="L1254" s="83" t="s">
        <v>5590</v>
      </c>
      <c r="M1254" s="128" t="s">
        <v>5907</v>
      </c>
      <c r="N1254" s="83" t="s">
        <v>2754</v>
      </c>
    </row>
    <row r="1255" spans="1:14" s="128" customFormat="1" x14ac:dyDescent="0.2">
      <c r="A1255" s="83" t="s">
        <v>3412</v>
      </c>
      <c r="B1255" s="83" t="s">
        <v>3482</v>
      </c>
      <c r="C1255" s="83" t="s">
        <v>1836</v>
      </c>
      <c r="D1255" s="83" t="s">
        <v>3483</v>
      </c>
      <c r="E1255" s="102">
        <v>8132132</v>
      </c>
      <c r="F1255" s="83" t="s">
        <v>5591</v>
      </c>
      <c r="G1255" s="83" t="s">
        <v>68</v>
      </c>
      <c r="H1255" s="42">
        <v>728.42</v>
      </c>
      <c r="I1255" s="42">
        <v>2032.14</v>
      </c>
      <c r="J1255" s="42">
        <v>-1303.7200000000003</v>
      </c>
      <c r="K1255" s="86">
        <v>-1.7897916037450925</v>
      </c>
      <c r="L1255" s="83" t="s">
        <v>5592</v>
      </c>
      <c r="M1255" s="128" t="s">
        <v>5907</v>
      </c>
      <c r="N1255" s="83" t="s">
        <v>2222</v>
      </c>
    </row>
    <row r="1256" spans="1:14" s="128" customFormat="1" x14ac:dyDescent="0.2">
      <c r="A1256" s="83" t="s">
        <v>3412</v>
      </c>
      <c r="B1256" s="83" t="s">
        <v>3482</v>
      </c>
      <c r="C1256" s="83" t="s">
        <v>3415</v>
      </c>
      <c r="D1256" s="83" t="s">
        <v>3483</v>
      </c>
      <c r="E1256" s="102">
        <v>7779013</v>
      </c>
      <c r="F1256" s="83" t="s">
        <v>4527</v>
      </c>
      <c r="G1256" s="83" t="s">
        <v>68</v>
      </c>
      <c r="H1256" s="42">
        <v>17210.93</v>
      </c>
      <c r="I1256" s="42">
        <v>16391.25</v>
      </c>
      <c r="J1256" s="42">
        <v>819.68000000000029</v>
      </c>
      <c r="K1256" s="86">
        <v>4.7625549578087893E-2</v>
      </c>
      <c r="L1256" s="83" t="s">
        <v>4528</v>
      </c>
      <c r="M1256" s="128" t="s">
        <v>5907</v>
      </c>
      <c r="N1256" s="83" t="s">
        <v>2746</v>
      </c>
    </row>
    <row r="1257" spans="1:14" s="128" customFormat="1" x14ac:dyDescent="0.2">
      <c r="A1257" s="83" t="s">
        <v>3412</v>
      </c>
      <c r="B1257" s="83" t="s">
        <v>3482</v>
      </c>
      <c r="C1257" s="83" t="s">
        <v>3415</v>
      </c>
      <c r="D1257" s="83" t="s">
        <v>3483</v>
      </c>
      <c r="E1257" s="102">
        <v>7779013</v>
      </c>
      <c r="F1257" s="83" t="s">
        <v>4527</v>
      </c>
      <c r="G1257" s="83" t="s">
        <v>68</v>
      </c>
      <c r="H1257" s="42">
        <v>4200</v>
      </c>
      <c r="I1257" s="42">
        <v>4000</v>
      </c>
      <c r="J1257" s="42">
        <v>200</v>
      </c>
      <c r="K1257" s="86">
        <v>4.7619047619047616E-2</v>
      </c>
      <c r="L1257" s="83" t="s">
        <v>4528</v>
      </c>
      <c r="M1257" s="128" t="s">
        <v>5907</v>
      </c>
      <c r="N1257" s="83" t="s">
        <v>50</v>
      </c>
    </row>
    <row r="1258" spans="1:14" s="128" customFormat="1" x14ac:dyDescent="0.2">
      <c r="A1258" s="83" t="s">
        <v>3412</v>
      </c>
      <c r="B1258" s="83" t="s">
        <v>3482</v>
      </c>
      <c r="C1258" s="83" t="s">
        <v>3415</v>
      </c>
      <c r="D1258" s="83" t="s">
        <v>3483</v>
      </c>
      <c r="E1258" s="102">
        <v>8028102</v>
      </c>
      <c r="F1258" s="83" t="s">
        <v>5596</v>
      </c>
      <c r="G1258" s="83" t="s">
        <v>68</v>
      </c>
      <c r="H1258" s="42">
        <v>2120.86</v>
      </c>
      <c r="I1258" s="42">
        <v>2014.82</v>
      </c>
      <c r="J1258" s="42">
        <v>106.04000000000019</v>
      </c>
      <c r="K1258" s="86">
        <v>4.9998585479475395E-2</v>
      </c>
      <c r="L1258" s="83" t="s">
        <v>55</v>
      </c>
      <c r="M1258" s="128" t="s">
        <v>5907</v>
      </c>
      <c r="N1258" s="83" t="s">
        <v>2121</v>
      </c>
    </row>
    <row r="1259" spans="1:14" s="128" customFormat="1" x14ac:dyDescent="0.2">
      <c r="A1259" s="83" t="s">
        <v>3412</v>
      </c>
      <c r="B1259" s="83" t="s">
        <v>3482</v>
      </c>
      <c r="C1259" s="83" t="s">
        <v>3415</v>
      </c>
      <c r="D1259" s="83" t="s">
        <v>3483</v>
      </c>
      <c r="E1259" s="102">
        <v>7985121</v>
      </c>
      <c r="F1259" s="83" t="s">
        <v>5597</v>
      </c>
      <c r="G1259" s="83" t="s">
        <v>68</v>
      </c>
      <c r="H1259" s="42">
        <v>227.91</v>
      </c>
      <c r="I1259" s="42">
        <v>213</v>
      </c>
      <c r="J1259" s="42">
        <v>14.909999999999997</v>
      </c>
      <c r="K1259" s="86">
        <v>6.5420560747663531E-2</v>
      </c>
      <c r="L1259" s="83" t="s">
        <v>5598</v>
      </c>
      <c r="M1259" s="128" t="s">
        <v>5907</v>
      </c>
      <c r="N1259" s="83" t="s">
        <v>2746</v>
      </c>
    </row>
    <row r="1260" spans="1:14" s="128" customFormat="1" x14ac:dyDescent="0.2">
      <c r="A1260" s="83" t="s">
        <v>3412</v>
      </c>
      <c r="B1260" s="83" t="s">
        <v>3482</v>
      </c>
      <c r="C1260" s="83" t="s">
        <v>3555</v>
      </c>
      <c r="D1260" s="83" t="s">
        <v>3483</v>
      </c>
      <c r="E1260" s="102">
        <v>7637940</v>
      </c>
      <c r="F1260" s="83" t="s">
        <v>5599</v>
      </c>
      <c r="G1260" s="83" t="s">
        <v>68</v>
      </c>
      <c r="H1260" s="42">
        <v>1147.53</v>
      </c>
      <c r="I1260" s="42">
        <v>1072.47</v>
      </c>
      <c r="J1260" s="42">
        <v>75.059999999999945</v>
      </c>
      <c r="K1260" s="86">
        <v>6.5410054639094356E-2</v>
      </c>
      <c r="L1260" s="83" t="s">
        <v>5600</v>
      </c>
      <c r="M1260" s="128" t="s">
        <v>5907</v>
      </c>
      <c r="N1260" s="83" t="s">
        <v>2011</v>
      </c>
    </row>
    <row r="1261" spans="1:14" s="128" customFormat="1" x14ac:dyDescent="0.2">
      <c r="A1261" s="83" t="s">
        <v>3412</v>
      </c>
      <c r="B1261" s="83" t="s">
        <v>3482</v>
      </c>
      <c r="C1261" s="83" t="s">
        <v>3414</v>
      </c>
      <c r="D1261" s="83" t="s">
        <v>3483</v>
      </c>
      <c r="E1261" s="102">
        <v>8001389</v>
      </c>
      <c r="F1261" s="83" t="s">
        <v>3562</v>
      </c>
      <c r="G1261" s="83" t="s">
        <v>68</v>
      </c>
      <c r="H1261" s="42">
        <v>31.76</v>
      </c>
      <c r="I1261" s="42">
        <v>30.24</v>
      </c>
      <c r="J1261" s="42">
        <v>1.5200000000000031</v>
      </c>
      <c r="K1261" s="86">
        <v>4.7858942065491281E-2</v>
      </c>
      <c r="L1261" s="83" t="s">
        <v>3564</v>
      </c>
      <c r="M1261" s="128" t="s">
        <v>5907</v>
      </c>
      <c r="N1261" s="83" t="s">
        <v>2164</v>
      </c>
    </row>
    <row r="1262" spans="1:14" s="128" customFormat="1" x14ac:dyDescent="0.2">
      <c r="A1262" s="83" t="s">
        <v>3412</v>
      </c>
      <c r="B1262" s="83" t="s">
        <v>3482</v>
      </c>
      <c r="C1262" s="83" t="s">
        <v>3414</v>
      </c>
      <c r="D1262" s="83" t="s">
        <v>3483</v>
      </c>
      <c r="E1262" s="102">
        <v>8001389</v>
      </c>
      <c r="F1262" s="83" t="s">
        <v>3562</v>
      </c>
      <c r="G1262" s="83" t="s">
        <v>68</v>
      </c>
      <c r="H1262" s="42">
        <v>12225.76</v>
      </c>
      <c r="I1262" s="42">
        <v>11643.58</v>
      </c>
      <c r="J1262" s="42">
        <v>582.18000000000029</v>
      </c>
      <c r="K1262" s="86">
        <v>4.7619125518577193E-2</v>
      </c>
      <c r="L1262" s="83" t="s">
        <v>5603</v>
      </c>
      <c r="M1262" s="128" t="s">
        <v>5907</v>
      </c>
      <c r="N1262" s="83" t="s">
        <v>2164</v>
      </c>
    </row>
    <row r="1263" spans="1:14" s="128" customFormat="1" x14ac:dyDescent="0.2">
      <c r="A1263" s="83" t="s">
        <v>3412</v>
      </c>
      <c r="B1263" s="83" t="s">
        <v>3482</v>
      </c>
      <c r="C1263" s="83" t="s">
        <v>3414</v>
      </c>
      <c r="D1263" s="83" t="s">
        <v>3483</v>
      </c>
      <c r="E1263" s="102">
        <v>8001389</v>
      </c>
      <c r="F1263" s="83" t="s">
        <v>3562</v>
      </c>
      <c r="G1263" s="83" t="s">
        <v>68</v>
      </c>
      <c r="H1263" s="42">
        <v>567</v>
      </c>
      <c r="I1263" s="42">
        <v>540</v>
      </c>
      <c r="J1263" s="42">
        <v>27</v>
      </c>
      <c r="K1263" s="86">
        <v>4.7619047619047616E-2</v>
      </c>
      <c r="L1263" s="83" t="s">
        <v>3564</v>
      </c>
      <c r="M1263" s="128" t="s">
        <v>5907</v>
      </c>
      <c r="N1263" s="83" t="s">
        <v>2164</v>
      </c>
    </row>
    <row r="1264" spans="1:14" s="128" customFormat="1" x14ac:dyDescent="0.2">
      <c r="A1264" s="83" t="s">
        <v>4529</v>
      </c>
      <c r="B1264" s="83" t="s">
        <v>4530</v>
      </c>
      <c r="C1264" s="83" t="s">
        <v>3414</v>
      </c>
      <c r="D1264" s="83" t="s">
        <v>3483</v>
      </c>
      <c r="E1264" s="102">
        <v>7495775</v>
      </c>
      <c r="F1264" s="83" t="s">
        <v>4533</v>
      </c>
      <c r="G1264" s="83" t="s">
        <v>59</v>
      </c>
      <c r="H1264" s="42">
        <v>644.42999999999995</v>
      </c>
      <c r="I1264" s="42">
        <v>612.21</v>
      </c>
      <c r="J1264" s="42">
        <v>32.219999999999914</v>
      </c>
      <c r="K1264" s="86">
        <v>4.9997672361621767E-2</v>
      </c>
      <c r="L1264" s="83" t="s">
        <v>55</v>
      </c>
      <c r="M1264" s="128" t="s">
        <v>5907</v>
      </c>
      <c r="N1264" s="83" t="s">
        <v>2732</v>
      </c>
    </row>
    <row r="1265" spans="1:14" s="128" customFormat="1" x14ac:dyDescent="0.2">
      <c r="A1265" s="83" t="s">
        <v>4529</v>
      </c>
      <c r="B1265" s="83" t="s">
        <v>4530</v>
      </c>
      <c r="C1265" s="83" t="s">
        <v>3414</v>
      </c>
      <c r="D1265" s="83" t="s">
        <v>3483</v>
      </c>
      <c r="E1265" s="102">
        <v>7495775</v>
      </c>
      <c r="F1265" s="83" t="s">
        <v>4533</v>
      </c>
      <c r="G1265" s="83" t="s">
        <v>59</v>
      </c>
      <c r="H1265" s="42">
        <v>1262.8800000000001</v>
      </c>
      <c r="I1265" s="42">
        <v>1191.3900000000001</v>
      </c>
      <c r="J1265" s="42">
        <v>71.490000000000009</v>
      </c>
      <c r="K1265" s="86">
        <v>5.6608703914861273E-2</v>
      </c>
      <c r="L1265" s="83" t="s">
        <v>4534</v>
      </c>
      <c r="M1265" s="128" t="s">
        <v>5907</v>
      </c>
      <c r="N1265" s="83" t="s">
        <v>2732</v>
      </c>
    </row>
    <row r="1266" spans="1:14" s="128" customFormat="1" x14ac:dyDescent="0.2">
      <c r="A1266" s="83" t="s">
        <v>4529</v>
      </c>
      <c r="B1266" s="83" t="s">
        <v>4530</v>
      </c>
      <c r="C1266" s="83" t="s">
        <v>3414</v>
      </c>
      <c r="D1266" s="83" t="s">
        <v>3483</v>
      </c>
      <c r="E1266" s="102">
        <v>7496050</v>
      </c>
      <c r="F1266" s="83" t="s">
        <v>4535</v>
      </c>
      <c r="G1266" s="83" t="s">
        <v>59</v>
      </c>
      <c r="H1266" s="42">
        <v>1161.06</v>
      </c>
      <c r="I1266" s="42">
        <v>1095.33</v>
      </c>
      <c r="J1266" s="42">
        <v>65.730000000000018</v>
      </c>
      <c r="K1266" s="86">
        <v>5.661206139217613E-2</v>
      </c>
      <c r="L1266" s="83" t="s">
        <v>4536</v>
      </c>
      <c r="M1266" s="128" t="s">
        <v>5907</v>
      </c>
      <c r="N1266" s="83" t="s">
        <v>2732</v>
      </c>
    </row>
    <row r="1267" spans="1:14" s="128" customFormat="1" x14ac:dyDescent="0.2">
      <c r="A1267" s="83" t="s">
        <v>4529</v>
      </c>
      <c r="B1267" s="83" t="s">
        <v>4530</v>
      </c>
      <c r="C1267" s="83" t="s">
        <v>3414</v>
      </c>
      <c r="D1267" s="83" t="s">
        <v>3483</v>
      </c>
      <c r="E1267" s="102">
        <v>7496050</v>
      </c>
      <c r="F1267" s="83" t="s">
        <v>4535</v>
      </c>
      <c r="G1267" s="83" t="s">
        <v>59</v>
      </c>
      <c r="H1267" s="42">
        <v>644.42999999999995</v>
      </c>
      <c r="I1267" s="42">
        <v>612.21</v>
      </c>
      <c r="J1267" s="42">
        <v>32.219999999999914</v>
      </c>
      <c r="K1267" s="86">
        <v>4.9997672361621767E-2</v>
      </c>
      <c r="L1267" s="83" t="s">
        <v>55</v>
      </c>
      <c r="M1267" s="128" t="s">
        <v>5907</v>
      </c>
      <c r="N1267" s="83" t="s">
        <v>2732</v>
      </c>
    </row>
    <row r="1268" spans="1:14" s="128" customFormat="1" x14ac:dyDescent="0.2">
      <c r="A1268" s="83" t="s">
        <v>4529</v>
      </c>
      <c r="B1268" s="83" t="s">
        <v>4530</v>
      </c>
      <c r="C1268" s="83" t="s">
        <v>3414</v>
      </c>
      <c r="D1268" s="83" t="s">
        <v>3483</v>
      </c>
      <c r="E1268" s="102">
        <v>7496058</v>
      </c>
      <c r="F1268" s="83" t="s">
        <v>4537</v>
      </c>
      <c r="G1268" s="83" t="s">
        <v>59</v>
      </c>
      <c r="H1268" s="42">
        <v>1243.82</v>
      </c>
      <c r="I1268" s="42">
        <v>1173.4100000000001</v>
      </c>
      <c r="J1268" s="42">
        <v>70.409999999999854</v>
      </c>
      <c r="K1268" s="86">
        <v>5.6607869305847998E-2</v>
      </c>
      <c r="L1268" s="83" t="s">
        <v>4538</v>
      </c>
      <c r="M1268" s="128" t="s">
        <v>5907</v>
      </c>
      <c r="N1268" s="83" t="s">
        <v>2732</v>
      </c>
    </row>
    <row r="1269" spans="1:14" s="128" customFormat="1" x14ac:dyDescent="0.2">
      <c r="A1269" s="83" t="s">
        <v>4529</v>
      </c>
      <c r="B1269" s="83" t="s">
        <v>4530</v>
      </c>
      <c r="C1269" s="83" t="s">
        <v>3414</v>
      </c>
      <c r="D1269" s="83" t="s">
        <v>3483</v>
      </c>
      <c r="E1269" s="102">
        <v>7496058</v>
      </c>
      <c r="F1269" s="83" t="s">
        <v>4537</v>
      </c>
      <c r="G1269" s="83" t="s">
        <v>59</v>
      </c>
      <c r="H1269" s="42">
        <v>644.42999999999995</v>
      </c>
      <c r="I1269" s="42">
        <v>612.21</v>
      </c>
      <c r="J1269" s="42">
        <v>32.219999999999914</v>
      </c>
      <c r="K1269" s="86">
        <v>4.9997672361621767E-2</v>
      </c>
      <c r="L1269" s="83" t="s">
        <v>55</v>
      </c>
      <c r="M1269" s="128" t="s">
        <v>5907</v>
      </c>
      <c r="N1269" s="83" t="s">
        <v>2732</v>
      </c>
    </row>
    <row r="1270" spans="1:14" s="128" customFormat="1" x14ac:dyDescent="0.2">
      <c r="A1270" s="83" t="s">
        <v>4529</v>
      </c>
      <c r="B1270" s="83" t="s">
        <v>4530</v>
      </c>
      <c r="C1270" s="83" t="s">
        <v>3414</v>
      </c>
      <c r="D1270" s="83" t="s">
        <v>3483</v>
      </c>
      <c r="E1270" s="102">
        <v>7496076</v>
      </c>
      <c r="F1270" s="83" t="s">
        <v>4539</v>
      </c>
      <c r="G1270" s="83" t="s">
        <v>59</v>
      </c>
      <c r="H1270" s="42">
        <v>358.79</v>
      </c>
      <c r="I1270" s="42">
        <v>338.48</v>
      </c>
      <c r="J1270" s="42">
        <v>20.310000000000002</v>
      </c>
      <c r="K1270" s="86">
        <v>5.6606928844170686E-2</v>
      </c>
      <c r="L1270" s="83" t="s">
        <v>4540</v>
      </c>
      <c r="M1270" s="128" t="s">
        <v>5907</v>
      </c>
      <c r="N1270" s="83" t="s">
        <v>2732</v>
      </c>
    </row>
    <row r="1271" spans="1:14" s="128" customFormat="1" x14ac:dyDescent="0.2">
      <c r="A1271" s="83" t="s">
        <v>4529</v>
      </c>
      <c r="B1271" s="83" t="s">
        <v>4530</v>
      </c>
      <c r="C1271" s="83" t="s">
        <v>3414</v>
      </c>
      <c r="D1271" s="83" t="s">
        <v>3483</v>
      </c>
      <c r="E1271" s="102">
        <v>7496076</v>
      </c>
      <c r="F1271" s="83" t="s">
        <v>4539</v>
      </c>
      <c r="G1271" s="83" t="s">
        <v>59</v>
      </c>
      <c r="H1271" s="42">
        <v>1217.8599999999999</v>
      </c>
      <c r="I1271" s="42">
        <v>1156.97</v>
      </c>
      <c r="J1271" s="42">
        <v>60.889999999999873</v>
      </c>
      <c r="K1271" s="86">
        <v>4.9997536662670483E-2</v>
      </c>
      <c r="L1271" s="83" t="s">
        <v>55</v>
      </c>
      <c r="M1271" s="128" t="s">
        <v>5907</v>
      </c>
      <c r="N1271" s="83" t="s">
        <v>2732</v>
      </c>
    </row>
    <row r="1272" spans="1:14" s="128" customFormat="1" x14ac:dyDescent="0.2">
      <c r="A1272" s="83" t="s">
        <v>4529</v>
      </c>
      <c r="B1272" s="83" t="s">
        <v>4530</v>
      </c>
      <c r="C1272" s="83" t="s">
        <v>3414</v>
      </c>
      <c r="D1272" s="83" t="s">
        <v>3483</v>
      </c>
      <c r="E1272" s="102">
        <v>7497051</v>
      </c>
      <c r="F1272" s="83" t="s">
        <v>5125</v>
      </c>
      <c r="G1272" s="83" t="s">
        <v>59</v>
      </c>
      <c r="H1272" s="42">
        <v>1217.8599999999999</v>
      </c>
      <c r="I1272" s="42">
        <v>1156.97</v>
      </c>
      <c r="J1272" s="42">
        <v>60.889999999999873</v>
      </c>
      <c r="K1272" s="86">
        <v>4.9997536662670483E-2</v>
      </c>
      <c r="L1272" s="83" t="s">
        <v>55</v>
      </c>
      <c r="M1272" s="128" t="s">
        <v>5907</v>
      </c>
      <c r="N1272" s="83" t="s">
        <v>2732</v>
      </c>
    </row>
    <row r="1273" spans="1:14" s="128" customFormat="1" x14ac:dyDescent="0.2">
      <c r="A1273" s="83" t="s">
        <v>4529</v>
      </c>
      <c r="B1273" s="83" t="s">
        <v>4530</v>
      </c>
      <c r="C1273" s="83" t="s">
        <v>3414</v>
      </c>
      <c r="D1273" s="83" t="s">
        <v>3483</v>
      </c>
      <c r="E1273" s="102">
        <v>7497051</v>
      </c>
      <c r="F1273" s="83" t="s">
        <v>5125</v>
      </c>
      <c r="G1273" s="83" t="s">
        <v>59</v>
      </c>
      <c r="H1273" s="42">
        <v>358.79</v>
      </c>
      <c r="I1273" s="42">
        <v>338.48</v>
      </c>
      <c r="J1273" s="42">
        <v>20.310000000000002</v>
      </c>
      <c r="K1273" s="86">
        <v>5.6606928844170686E-2</v>
      </c>
      <c r="L1273" s="83" t="s">
        <v>5126</v>
      </c>
      <c r="M1273" s="128" t="s">
        <v>5907</v>
      </c>
      <c r="N1273" s="83" t="s">
        <v>2732</v>
      </c>
    </row>
    <row r="1274" spans="1:14" s="128" customFormat="1" x14ac:dyDescent="0.2">
      <c r="A1274" s="83" t="s">
        <v>4529</v>
      </c>
      <c r="B1274" s="83" t="s">
        <v>4530</v>
      </c>
      <c r="C1274" s="83" t="s">
        <v>3414</v>
      </c>
      <c r="D1274" s="83" t="s">
        <v>3483</v>
      </c>
      <c r="E1274" s="102">
        <v>8149197</v>
      </c>
      <c r="F1274" s="83" t="s">
        <v>5617</v>
      </c>
      <c r="G1274" s="83" t="s">
        <v>68</v>
      </c>
      <c r="H1274" s="42">
        <v>6.44</v>
      </c>
      <c r="I1274" s="42">
        <v>6.08</v>
      </c>
      <c r="J1274" s="42">
        <v>0.36000000000000032</v>
      </c>
      <c r="K1274" s="86">
        <v>5.5900621118012465E-2</v>
      </c>
      <c r="L1274" s="83" t="s">
        <v>5618</v>
      </c>
      <c r="M1274" s="128" t="s">
        <v>5907</v>
      </c>
      <c r="N1274" s="83" t="s">
        <v>2081</v>
      </c>
    </row>
    <row r="1275" spans="1:14" s="128" customFormat="1" x14ac:dyDescent="0.2">
      <c r="A1275" s="83" t="s">
        <v>4529</v>
      </c>
      <c r="B1275" s="83" t="s">
        <v>4530</v>
      </c>
      <c r="C1275" s="83" t="s">
        <v>1836</v>
      </c>
      <c r="D1275" s="83" t="s">
        <v>3483</v>
      </c>
      <c r="E1275" s="102">
        <v>6697882</v>
      </c>
      <c r="F1275" s="83" t="s">
        <v>5583</v>
      </c>
      <c r="G1275" s="83" t="s">
        <v>68</v>
      </c>
      <c r="H1275" s="42">
        <v>0</v>
      </c>
      <c r="I1275" s="42">
        <v>18</v>
      </c>
      <c r="J1275" s="42">
        <v>-18</v>
      </c>
      <c r="K1275" s="86" t="e">
        <v>#DIV/0!</v>
      </c>
      <c r="L1275" s="83" t="s">
        <v>5621</v>
      </c>
      <c r="M1275" s="128" t="s">
        <v>5907</v>
      </c>
      <c r="N1275" s="111" t="s">
        <v>5908</v>
      </c>
    </row>
    <row r="1276" spans="1:14" s="128" customFormat="1" x14ac:dyDescent="0.2">
      <c r="A1276" s="83" t="s">
        <v>4529</v>
      </c>
      <c r="B1276" s="83" t="s">
        <v>4530</v>
      </c>
      <c r="C1276" s="83" t="s">
        <v>3414</v>
      </c>
      <c r="D1276" s="83" t="s">
        <v>3483</v>
      </c>
      <c r="E1276" s="102">
        <v>8491180</v>
      </c>
      <c r="F1276" s="83" t="s">
        <v>7409</v>
      </c>
      <c r="G1276" s="83" t="s">
        <v>59</v>
      </c>
      <c r="H1276" s="42">
        <v>0</v>
      </c>
      <c r="I1276" s="42">
        <v>0</v>
      </c>
      <c r="J1276" s="42">
        <v>0</v>
      </c>
      <c r="K1276" s="86" t="e">
        <v>#DIV/0!</v>
      </c>
      <c r="L1276" s="83" t="s">
        <v>55</v>
      </c>
      <c r="M1276" s="128" t="s">
        <v>5907</v>
      </c>
      <c r="N1276" s="83" t="s">
        <v>2732</v>
      </c>
    </row>
    <row r="1277" spans="1:14" s="128" customFormat="1" x14ac:dyDescent="0.2">
      <c r="A1277" s="83" t="s">
        <v>3571</v>
      </c>
      <c r="B1277" s="83" t="s">
        <v>3572</v>
      </c>
      <c r="C1277" s="83" t="s">
        <v>7365</v>
      </c>
      <c r="D1277" s="83" t="s">
        <v>3574</v>
      </c>
      <c r="E1277" s="102">
        <v>5205901</v>
      </c>
      <c r="F1277" s="83" t="s">
        <v>5636</v>
      </c>
      <c r="G1277" s="83" t="s">
        <v>68</v>
      </c>
      <c r="H1277" s="42">
        <v>566.72</v>
      </c>
      <c r="I1277" s="42">
        <v>511.75</v>
      </c>
      <c r="J1277" s="42">
        <v>54.970000000000027</v>
      </c>
      <c r="K1277" s="86">
        <v>9.6996753246753289E-2</v>
      </c>
      <c r="L1277" s="83" t="s">
        <v>55</v>
      </c>
      <c r="M1277" s="128" t="s">
        <v>5907</v>
      </c>
      <c r="N1277" s="111" t="s">
        <v>5908</v>
      </c>
    </row>
    <row r="1278" spans="1:14" s="128" customFormat="1" x14ac:dyDescent="0.2">
      <c r="A1278" s="83" t="s">
        <v>3571</v>
      </c>
      <c r="B1278" s="83" t="s">
        <v>3572</v>
      </c>
      <c r="C1278" s="83" t="s">
        <v>5637</v>
      </c>
      <c r="D1278" s="83" t="s">
        <v>3574</v>
      </c>
      <c r="E1278" s="102">
        <v>5610536</v>
      </c>
      <c r="F1278" s="83" t="s">
        <v>5639</v>
      </c>
      <c r="G1278" s="83" t="s">
        <v>68</v>
      </c>
      <c r="H1278" s="42">
        <v>193.5</v>
      </c>
      <c r="I1278" s="42">
        <v>224.46</v>
      </c>
      <c r="J1278" s="42">
        <v>-30.960000000000008</v>
      </c>
      <c r="K1278" s="86">
        <v>-0.16000000000000003</v>
      </c>
      <c r="L1278" s="83" t="s">
        <v>5640</v>
      </c>
      <c r="M1278" s="128" t="s">
        <v>5907</v>
      </c>
      <c r="N1278" s="111" t="s">
        <v>5908</v>
      </c>
    </row>
    <row r="1279" spans="1:14" s="128" customFormat="1" x14ac:dyDescent="0.2">
      <c r="A1279" s="83" t="s">
        <v>3571</v>
      </c>
      <c r="B1279" s="83" t="s">
        <v>3572</v>
      </c>
      <c r="C1279" s="83" t="s">
        <v>978</v>
      </c>
      <c r="D1279" s="83" t="s">
        <v>3574</v>
      </c>
      <c r="E1279" s="102">
        <v>8313852</v>
      </c>
      <c r="F1279" s="83" t="s">
        <v>7410</v>
      </c>
      <c r="G1279" s="83" t="s">
        <v>68</v>
      </c>
      <c r="H1279" s="42">
        <v>2750</v>
      </c>
      <c r="I1279" s="42">
        <v>2525</v>
      </c>
      <c r="J1279" s="42">
        <v>225</v>
      </c>
      <c r="K1279" s="86">
        <v>8.1818181818181818E-2</v>
      </c>
      <c r="L1279" s="83" t="s">
        <v>7519</v>
      </c>
      <c r="M1279" s="128" t="s">
        <v>5907</v>
      </c>
      <c r="N1279" s="83" t="s">
        <v>2746</v>
      </c>
    </row>
    <row r="1280" spans="1:14" s="128" customFormat="1" x14ac:dyDescent="0.2">
      <c r="A1280" s="83" t="s">
        <v>3571</v>
      </c>
      <c r="B1280" s="83" t="s">
        <v>3572</v>
      </c>
      <c r="C1280" s="83" t="s">
        <v>978</v>
      </c>
      <c r="D1280" s="83" t="s">
        <v>3574</v>
      </c>
      <c r="E1280" s="102">
        <v>8313852</v>
      </c>
      <c r="F1280" s="83" t="s">
        <v>7410</v>
      </c>
      <c r="G1280" s="83" t="s">
        <v>68</v>
      </c>
      <c r="H1280" s="42">
        <v>9642.0499999999993</v>
      </c>
      <c r="I1280" s="42">
        <v>8924.02</v>
      </c>
      <c r="J1280" s="42">
        <v>718.02999999999884</v>
      </c>
      <c r="K1280" s="86">
        <v>7.4468603668306932E-2</v>
      </c>
      <c r="L1280" s="83" t="s">
        <v>7520</v>
      </c>
      <c r="M1280" s="128" t="s">
        <v>5907</v>
      </c>
      <c r="N1280" s="83" t="s">
        <v>2746</v>
      </c>
    </row>
    <row r="1281" spans="1:14" s="128" customFormat="1" x14ac:dyDescent="0.2">
      <c r="A1281" s="83" t="s">
        <v>3571</v>
      </c>
      <c r="B1281" s="83" t="s">
        <v>3572</v>
      </c>
      <c r="C1281" s="83" t="s">
        <v>978</v>
      </c>
      <c r="D1281" s="83" t="s">
        <v>3574</v>
      </c>
      <c r="E1281" s="102">
        <v>8313852</v>
      </c>
      <c r="F1281" s="83" t="s">
        <v>7410</v>
      </c>
      <c r="G1281" s="83" t="s">
        <v>68</v>
      </c>
      <c r="H1281" s="42">
        <v>4616.66</v>
      </c>
      <c r="I1281" s="42">
        <v>4410.16</v>
      </c>
      <c r="J1281" s="42">
        <v>206.5</v>
      </c>
      <c r="K1281" s="86">
        <v>4.4729306468312593E-2</v>
      </c>
      <c r="L1281" s="83" t="s">
        <v>7520</v>
      </c>
      <c r="M1281" s="128" t="s">
        <v>5907</v>
      </c>
      <c r="N1281" s="83" t="s">
        <v>2746</v>
      </c>
    </row>
    <row r="1282" spans="1:14" s="128" customFormat="1" x14ac:dyDescent="0.2">
      <c r="A1282" s="83" t="s">
        <v>3571</v>
      </c>
      <c r="B1282" s="83" t="s">
        <v>3572</v>
      </c>
      <c r="C1282" s="83" t="s">
        <v>5643</v>
      </c>
      <c r="D1282" s="83" t="s">
        <v>3574</v>
      </c>
      <c r="E1282" s="102">
        <v>5581950</v>
      </c>
      <c r="F1282" s="83" t="s">
        <v>5644</v>
      </c>
      <c r="G1282" s="83" t="s">
        <v>68</v>
      </c>
      <c r="H1282" s="42">
        <v>0</v>
      </c>
      <c r="I1282" s="42">
        <v>1322.4</v>
      </c>
      <c r="J1282" s="42">
        <v>-1322.4</v>
      </c>
      <c r="K1282" s="86" t="e">
        <v>#DIV/0!</v>
      </c>
      <c r="L1282" s="83" t="s">
        <v>5645</v>
      </c>
      <c r="M1282" s="128" t="s">
        <v>5907</v>
      </c>
      <c r="N1282" s="111" t="s">
        <v>5908</v>
      </c>
    </row>
    <row r="1283" spans="1:14" s="128" customFormat="1" x14ac:dyDescent="0.2">
      <c r="A1283" s="83" t="s">
        <v>3571</v>
      </c>
      <c r="B1283" s="83" t="s">
        <v>3572</v>
      </c>
      <c r="C1283" s="83" t="s">
        <v>4424</v>
      </c>
      <c r="D1283" s="83" t="s">
        <v>3574</v>
      </c>
      <c r="E1283" s="102">
        <v>6967984</v>
      </c>
      <c r="F1283" s="83" t="s">
        <v>5650</v>
      </c>
      <c r="G1283" s="83" t="s">
        <v>68</v>
      </c>
      <c r="H1283" s="42">
        <v>1834</v>
      </c>
      <c r="I1283" s="42">
        <v>1834</v>
      </c>
      <c r="J1283" s="42">
        <v>0</v>
      </c>
      <c r="K1283" s="86">
        <v>0</v>
      </c>
      <c r="L1283" s="83" t="s">
        <v>5651</v>
      </c>
      <c r="M1283" s="128" t="s">
        <v>5907</v>
      </c>
      <c r="N1283" s="83" t="s">
        <v>2081</v>
      </c>
    </row>
    <row r="1284" spans="1:14" s="128" customFormat="1" x14ac:dyDescent="0.2">
      <c r="A1284" s="83" t="s">
        <v>3571</v>
      </c>
      <c r="B1284" s="83" t="s">
        <v>3572</v>
      </c>
      <c r="C1284" s="83" t="s">
        <v>4424</v>
      </c>
      <c r="D1284" s="83" t="s">
        <v>3574</v>
      </c>
      <c r="E1284" s="102">
        <v>6686056</v>
      </c>
      <c r="F1284" s="83" t="s">
        <v>5652</v>
      </c>
      <c r="G1284" s="83" t="s">
        <v>68</v>
      </c>
      <c r="H1284" s="42">
        <v>36689</v>
      </c>
      <c r="I1284" s="42">
        <v>33110</v>
      </c>
      <c r="J1284" s="42">
        <v>3579</v>
      </c>
      <c r="K1284" s="86">
        <v>9.754967428929652E-2</v>
      </c>
      <c r="L1284" s="83" t="s">
        <v>5653</v>
      </c>
      <c r="M1284" s="128" t="s">
        <v>5907</v>
      </c>
      <c r="N1284" s="83" t="s">
        <v>2081</v>
      </c>
    </row>
    <row r="1285" spans="1:14" s="128" customFormat="1" x14ac:dyDescent="0.2">
      <c r="A1285" s="83" t="s">
        <v>3571</v>
      </c>
      <c r="B1285" s="83" t="s">
        <v>3572</v>
      </c>
      <c r="C1285" s="83" t="s">
        <v>4560</v>
      </c>
      <c r="D1285" s="83" t="s">
        <v>3574</v>
      </c>
      <c r="E1285" s="102">
        <v>5640268</v>
      </c>
      <c r="F1285" s="83" t="s">
        <v>5659</v>
      </c>
      <c r="G1285" s="83" t="s">
        <v>68</v>
      </c>
      <c r="H1285" s="42">
        <v>0</v>
      </c>
      <c r="I1285" s="42">
        <v>0</v>
      </c>
      <c r="J1285" s="42">
        <v>0</v>
      </c>
      <c r="K1285" s="86" t="e">
        <v>#DIV/0!</v>
      </c>
      <c r="L1285" s="83" t="s">
        <v>55</v>
      </c>
      <c r="M1285" s="128" t="s">
        <v>5907</v>
      </c>
      <c r="N1285" s="111" t="s">
        <v>5908</v>
      </c>
    </row>
    <row r="1286" spans="1:14" s="128" customFormat="1" x14ac:dyDescent="0.2">
      <c r="A1286" s="83" t="s">
        <v>3571</v>
      </c>
      <c r="B1286" s="83" t="s">
        <v>3572</v>
      </c>
      <c r="C1286" s="83" t="s">
        <v>5671</v>
      </c>
      <c r="D1286" s="83" t="s">
        <v>3574</v>
      </c>
      <c r="E1286" s="102">
        <v>5408050</v>
      </c>
      <c r="F1286" s="83" t="s">
        <v>5672</v>
      </c>
      <c r="G1286" s="83" t="s">
        <v>68</v>
      </c>
      <c r="H1286" s="42">
        <v>2436.16</v>
      </c>
      <c r="I1286" s="42">
        <v>2199.85</v>
      </c>
      <c r="J1286" s="42">
        <v>236.30999999999995</v>
      </c>
      <c r="K1286" s="86">
        <v>9.7001017995533942E-2</v>
      </c>
      <c r="L1286" s="83" t="s">
        <v>55</v>
      </c>
      <c r="M1286" s="128" t="s">
        <v>2097</v>
      </c>
      <c r="N1286" s="128" t="s">
        <v>2097</v>
      </c>
    </row>
    <row r="1287" spans="1:14" s="128" customFormat="1" x14ac:dyDescent="0.2">
      <c r="A1287" s="83" t="s">
        <v>3571</v>
      </c>
      <c r="B1287" s="83" t="s">
        <v>3660</v>
      </c>
      <c r="C1287" s="83" t="s">
        <v>407</v>
      </c>
      <c r="D1287" s="83" t="s">
        <v>3663</v>
      </c>
      <c r="E1287" s="102">
        <v>7631674</v>
      </c>
      <c r="F1287" s="83" t="s">
        <v>5676</v>
      </c>
      <c r="G1287" s="83" t="s">
        <v>68</v>
      </c>
      <c r="H1287" s="42">
        <v>11219.78</v>
      </c>
      <c r="I1287" s="42">
        <v>10685.52</v>
      </c>
      <c r="J1287" s="42">
        <v>534.26000000000022</v>
      </c>
      <c r="K1287" s="86">
        <v>4.7617689473412154E-2</v>
      </c>
      <c r="L1287" s="83" t="s">
        <v>5677</v>
      </c>
      <c r="M1287" s="128" t="s">
        <v>5907</v>
      </c>
      <c r="N1287" s="83" t="s">
        <v>2746</v>
      </c>
    </row>
    <row r="1288" spans="1:14" s="128" customFormat="1" x14ac:dyDescent="0.2">
      <c r="A1288" s="83" t="s">
        <v>3571</v>
      </c>
      <c r="B1288" s="83" t="s">
        <v>3660</v>
      </c>
      <c r="C1288" s="83" t="s">
        <v>298</v>
      </c>
      <c r="D1288" s="83" t="s">
        <v>3663</v>
      </c>
      <c r="E1288" s="102">
        <v>6884525</v>
      </c>
      <c r="F1288" s="83" t="s">
        <v>5678</v>
      </c>
      <c r="G1288" s="83" t="s">
        <v>68</v>
      </c>
      <c r="H1288" s="42">
        <v>7776</v>
      </c>
      <c r="I1288" s="42">
        <v>7200</v>
      </c>
      <c r="J1288" s="42">
        <v>576</v>
      </c>
      <c r="K1288" s="86">
        <v>7.407407407407407E-2</v>
      </c>
      <c r="L1288" s="83" t="s">
        <v>5679</v>
      </c>
      <c r="M1288" s="128" t="s">
        <v>5907</v>
      </c>
      <c r="N1288" s="83" t="s">
        <v>2081</v>
      </c>
    </row>
    <row r="1289" spans="1:14" s="128" customFormat="1" x14ac:dyDescent="0.2">
      <c r="A1289" s="83" t="s">
        <v>3571</v>
      </c>
      <c r="B1289" s="83" t="s">
        <v>3660</v>
      </c>
      <c r="C1289" s="83" t="s">
        <v>4575</v>
      </c>
      <c r="D1289" s="83" t="s">
        <v>3663</v>
      </c>
      <c r="E1289" s="102">
        <v>8198977</v>
      </c>
      <c r="F1289" s="83" t="s">
        <v>3673</v>
      </c>
      <c r="G1289" s="83" t="s">
        <v>68</v>
      </c>
      <c r="H1289" s="42">
        <v>11200</v>
      </c>
      <c r="I1289" s="42">
        <v>10113.6</v>
      </c>
      <c r="J1289" s="42">
        <v>1086.3999999999996</v>
      </c>
      <c r="K1289" s="86">
        <v>9.6999999999999961E-2</v>
      </c>
      <c r="L1289" s="83" t="s">
        <v>55</v>
      </c>
      <c r="M1289" s="128" t="s">
        <v>2097</v>
      </c>
      <c r="N1289" s="128" t="s">
        <v>2097</v>
      </c>
    </row>
    <row r="1290" spans="1:14" s="128" customFormat="1" x14ac:dyDescent="0.2">
      <c r="A1290" s="83" t="s">
        <v>3571</v>
      </c>
      <c r="B1290" s="83" t="s">
        <v>3660</v>
      </c>
      <c r="C1290" s="83" t="s">
        <v>5691</v>
      </c>
      <c r="D1290" s="83" t="s">
        <v>3663</v>
      </c>
      <c r="E1290" s="102">
        <v>8164932</v>
      </c>
      <c r="F1290" s="83" t="s">
        <v>4585</v>
      </c>
      <c r="G1290" s="83" t="s">
        <v>68</v>
      </c>
      <c r="H1290" s="42">
        <v>14022.72</v>
      </c>
      <c r="I1290" s="42">
        <v>12662.52</v>
      </c>
      <c r="J1290" s="42">
        <v>1360.1999999999989</v>
      </c>
      <c r="K1290" s="86">
        <v>9.6999726158690971E-2</v>
      </c>
      <c r="L1290" s="83" t="s">
        <v>55</v>
      </c>
      <c r="M1290" s="128" t="s">
        <v>5907</v>
      </c>
      <c r="N1290" s="83" t="s">
        <v>50</v>
      </c>
    </row>
    <row r="1291" spans="1:14" s="128" customFormat="1" x14ac:dyDescent="0.2">
      <c r="A1291" s="83" t="s">
        <v>3571</v>
      </c>
      <c r="B1291" s="83" t="s">
        <v>3660</v>
      </c>
      <c r="C1291" s="83" t="s">
        <v>4575</v>
      </c>
      <c r="D1291" s="83" t="s">
        <v>3663</v>
      </c>
      <c r="E1291" s="102">
        <v>8102870</v>
      </c>
      <c r="F1291" s="83" t="s">
        <v>5693</v>
      </c>
      <c r="G1291" s="83" t="s">
        <v>68</v>
      </c>
      <c r="H1291" s="42">
        <v>106579</v>
      </c>
      <c r="I1291" s="42">
        <v>100546</v>
      </c>
      <c r="J1291" s="42">
        <v>6033</v>
      </c>
      <c r="K1291" s="86">
        <v>5.6605897972396062E-2</v>
      </c>
      <c r="L1291" s="83" t="s">
        <v>5694</v>
      </c>
      <c r="M1291" s="128" t="s">
        <v>5907</v>
      </c>
      <c r="N1291" s="83" t="s">
        <v>2222</v>
      </c>
    </row>
    <row r="1292" spans="1:14" s="128" customFormat="1" x14ac:dyDescent="0.2">
      <c r="A1292" s="83" t="s">
        <v>3571</v>
      </c>
      <c r="B1292" s="83" t="s">
        <v>3660</v>
      </c>
      <c r="C1292" s="83" t="s">
        <v>3707</v>
      </c>
      <c r="D1292" s="83" t="s">
        <v>3663</v>
      </c>
      <c r="E1292" s="102">
        <v>5974556</v>
      </c>
      <c r="F1292" s="83" t="s">
        <v>5695</v>
      </c>
      <c r="G1292" s="83" t="s">
        <v>2579</v>
      </c>
      <c r="H1292" s="42">
        <v>798.05</v>
      </c>
      <c r="I1292" s="42">
        <v>725.5</v>
      </c>
      <c r="J1292" s="42">
        <v>72.549999999999955</v>
      </c>
      <c r="K1292" s="86">
        <v>9.0909090909090856E-2</v>
      </c>
      <c r="L1292" s="83" t="s">
        <v>5696</v>
      </c>
      <c r="M1292" s="128" t="s">
        <v>5907</v>
      </c>
      <c r="N1292" s="111" t="s">
        <v>5908</v>
      </c>
    </row>
    <row r="1293" spans="1:14" s="128" customFormat="1" x14ac:dyDescent="0.2">
      <c r="A1293" s="83" t="s">
        <v>3571</v>
      </c>
      <c r="B1293" s="83" t="s">
        <v>3660</v>
      </c>
      <c r="C1293" s="83" t="s">
        <v>3707</v>
      </c>
      <c r="D1293" s="83" t="s">
        <v>3663</v>
      </c>
      <c r="E1293" s="102">
        <v>5974556</v>
      </c>
      <c r="F1293" s="83" t="s">
        <v>5695</v>
      </c>
      <c r="G1293" s="83" t="s">
        <v>2579</v>
      </c>
      <c r="H1293" s="42">
        <v>798.05</v>
      </c>
      <c r="I1293" s="42">
        <v>725.5</v>
      </c>
      <c r="J1293" s="42">
        <v>72.549999999999955</v>
      </c>
      <c r="K1293" s="86">
        <v>9.0909090909090856E-2</v>
      </c>
      <c r="L1293" s="83" t="s">
        <v>5696</v>
      </c>
      <c r="M1293" s="128" t="s">
        <v>5907</v>
      </c>
      <c r="N1293" s="111" t="s">
        <v>5908</v>
      </c>
    </row>
    <row r="1294" spans="1:14" s="128" customFormat="1" x14ac:dyDescent="0.2">
      <c r="A1294" s="83" t="s">
        <v>3571</v>
      </c>
      <c r="B1294" s="83" t="s">
        <v>3660</v>
      </c>
      <c r="C1294" s="83" t="s">
        <v>3707</v>
      </c>
      <c r="D1294" s="83" t="s">
        <v>3663</v>
      </c>
      <c r="E1294" s="102">
        <v>5974556</v>
      </c>
      <c r="F1294" s="83" t="s">
        <v>5695</v>
      </c>
      <c r="G1294" s="83" t="s">
        <v>2579</v>
      </c>
      <c r="H1294" s="42">
        <v>798.05</v>
      </c>
      <c r="I1294" s="42">
        <v>725.5</v>
      </c>
      <c r="J1294" s="42">
        <v>72.549999999999955</v>
      </c>
      <c r="K1294" s="86">
        <v>9.0909090909090856E-2</v>
      </c>
      <c r="L1294" s="83" t="s">
        <v>5696</v>
      </c>
      <c r="M1294" s="128" t="s">
        <v>5907</v>
      </c>
      <c r="N1294" s="111" t="s">
        <v>5908</v>
      </c>
    </row>
    <row r="1295" spans="1:14" s="128" customFormat="1" x14ac:dyDescent="0.2">
      <c r="A1295" s="83" t="s">
        <v>3571</v>
      </c>
      <c r="B1295" s="83" t="s">
        <v>3660</v>
      </c>
      <c r="C1295" s="83" t="s">
        <v>3707</v>
      </c>
      <c r="D1295" s="83" t="s">
        <v>3663</v>
      </c>
      <c r="E1295" s="102">
        <v>5974556</v>
      </c>
      <c r="F1295" s="83" t="s">
        <v>5695</v>
      </c>
      <c r="G1295" s="83" t="s">
        <v>2579</v>
      </c>
      <c r="H1295" s="42">
        <v>5586.36</v>
      </c>
      <c r="I1295" s="42">
        <v>5078.51</v>
      </c>
      <c r="J1295" s="42">
        <v>507.84999999999945</v>
      </c>
      <c r="K1295" s="86">
        <v>9.0908928175054859E-2</v>
      </c>
      <c r="L1295" s="83" t="s">
        <v>5696</v>
      </c>
      <c r="M1295" s="128" t="s">
        <v>5907</v>
      </c>
      <c r="N1295" s="111" t="s">
        <v>5908</v>
      </c>
    </row>
    <row r="1296" spans="1:14" s="128" customFormat="1" x14ac:dyDescent="0.2">
      <c r="A1296" s="83" t="s">
        <v>3571</v>
      </c>
      <c r="B1296" s="83" t="s">
        <v>3660</v>
      </c>
      <c r="C1296" s="83" t="s">
        <v>3707</v>
      </c>
      <c r="D1296" s="83" t="s">
        <v>3663</v>
      </c>
      <c r="E1296" s="102">
        <v>5974556</v>
      </c>
      <c r="F1296" s="83" t="s">
        <v>5695</v>
      </c>
      <c r="G1296" s="83" t="s">
        <v>2579</v>
      </c>
      <c r="H1296" s="42">
        <v>798.05</v>
      </c>
      <c r="I1296" s="42">
        <v>725.5</v>
      </c>
      <c r="J1296" s="42">
        <v>72.549999999999955</v>
      </c>
      <c r="K1296" s="86">
        <v>9.0909090909090856E-2</v>
      </c>
      <c r="L1296" s="83" t="s">
        <v>5696</v>
      </c>
      <c r="M1296" s="128" t="s">
        <v>5907</v>
      </c>
      <c r="N1296" s="111" t="s">
        <v>5908</v>
      </c>
    </row>
    <row r="1297" spans="1:14" s="128" customFormat="1" x14ac:dyDescent="0.2">
      <c r="A1297" s="83" t="s">
        <v>3571</v>
      </c>
      <c r="B1297" s="83" t="s">
        <v>3660</v>
      </c>
      <c r="C1297" s="83" t="s">
        <v>3707</v>
      </c>
      <c r="D1297" s="83" t="s">
        <v>3663</v>
      </c>
      <c r="E1297" s="102">
        <v>5974556</v>
      </c>
      <c r="F1297" s="83" t="s">
        <v>5695</v>
      </c>
      <c r="G1297" s="83" t="s">
        <v>2579</v>
      </c>
      <c r="H1297" s="42">
        <v>798.05</v>
      </c>
      <c r="I1297" s="42">
        <v>725.5</v>
      </c>
      <c r="J1297" s="42">
        <v>72.549999999999955</v>
      </c>
      <c r="K1297" s="86">
        <v>9.0909090909090856E-2</v>
      </c>
      <c r="L1297" s="83" t="s">
        <v>5696</v>
      </c>
      <c r="M1297" s="128" t="s">
        <v>5907</v>
      </c>
      <c r="N1297" s="111" t="s">
        <v>5908</v>
      </c>
    </row>
    <row r="1298" spans="1:14" s="128" customFormat="1" x14ac:dyDescent="0.2">
      <c r="A1298" s="83" t="s">
        <v>3571</v>
      </c>
      <c r="B1298" s="83" t="s">
        <v>3660</v>
      </c>
      <c r="C1298" s="83" t="s">
        <v>4575</v>
      </c>
      <c r="D1298" s="83" t="s">
        <v>3663</v>
      </c>
      <c r="E1298" s="102">
        <v>8346546</v>
      </c>
      <c r="F1298" s="83" t="s">
        <v>6767</v>
      </c>
      <c r="G1298" s="83" t="s">
        <v>68</v>
      </c>
      <c r="H1298" s="42">
        <v>8737.5</v>
      </c>
      <c r="I1298" s="42">
        <v>6116.25</v>
      </c>
      <c r="J1298" s="42">
        <v>2621.25</v>
      </c>
      <c r="K1298" s="86">
        <v>0.3</v>
      </c>
      <c r="L1298" s="83" t="s">
        <v>7086</v>
      </c>
      <c r="M1298" s="128" t="s">
        <v>5907</v>
      </c>
      <c r="N1298" s="83" t="s">
        <v>2754</v>
      </c>
    </row>
    <row r="1299" spans="1:14" s="128" customFormat="1" x14ac:dyDescent="0.2">
      <c r="A1299" s="83" t="s">
        <v>3571</v>
      </c>
      <c r="B1299" s="83" t="s">
        <v>3660</v>
      </c>
      <c r="C1299" s="83" t="s">
        <v>4575</v>
      </c>
      <c r="D1299" s="83" t="s">
        <v>3663</v>
      </c>
      <c r="E1299" s="102">
        <v>8346546</v>
      </c>
      <c r="F1299" s="83" t="s">
        <v>6767</v>
      </c>
      <c r="G1299" s="83" t="s">
        <v>68</v>
      </c>
      <c r="H1299" s="42">
        <v>29850</v>
      </c>
      <c r="I1299" s="42">
        <v>20895</v>
      </c>
      <c r="J1299" s="42">
        <v>8955</v>
      </c>
      <c r="K1299" s="86">
        <v>0.3</v>
      </c>
      <c r="L1299" s="83" t="s">
        <v>7086</v>
      </c>
      <c r="M1299" s="128" t="s">
        <v>5907</v>
      </c>
      <c r="N1299" s="83" t="s">
        <v>2754</v>
      </c>
    </row>
    <row r="1300" spans="1:14" s="128" customFormat="1" x14ac:dyDescent="0.2">
      <c r="A1300" s="83" t="s">
        <v>3571</v>
      </c>
      <c r="B1300" s="83" t="s">
        <v>3660</v>
      </c>
      <c r="C1300" s="83" t="s">
        <v>5700</v>
      </c>
      <c r="D1300" s="83" t="s">
        <v>3663</v>
      </c>
      <c r="E1300" s="102">
        <v>6163970</v>
      </c>
      <c r="F1300" s="83" t="s">
        <v>5702</v>
      </c>
      <c r="G1300" s="83" t="s">
        <v>68</v>
      </c>
      <c r="H1300" s="42">
        <v>0</v>
      </c>
      <c r="I1300" s="42">
        <v>0</v>
      </c>
      <c r="J1300" s="42">
        <v>0</v>
      </c>
      <c r="K1300" s="86" t="e">
        <v>#DIV/0!</v>
      </c>
      <c r="L1300" s="83" t="s">
        <v>5703</v>
      </c>
      <c r="M1300" s="128" t="s">
        <v>5907</v>
      </c>
      <c r="N1300" s="111" t="s">
        <v>5908</v>
      </c>
    </row>
    <row r="1301" spans="1:14" s="128" customFormat="1" x14ac:dyDescent="0.2">
      <c r="A1301" s="83" t="s">
        <v>3571</v>
      </c>
      <c r="B1301" s="83" t="s">
        <v>5930</v>
      </c>
      <c r="C1301" s="83" t="s">
        <v>3662</v>
      </c>
      <c r="D1301" s="83" t="s">
        <v>5915</v>
      </c>
      <c r="E1301" s="102">
        <v>8486539</v>
      </c>
      <c r="F1301" s="83" t="s">
        <v>6300</v>
      </c>
      <c r="G1301" s="83" t="s">
        <v>68</v>
      </c>
      <c r="H1301" s="42">
        <v>73.489999999999995</v>
      </c>
      <c r="I1301" s="42">
        <v>48.31</v>
      </c>
      <c r="J1301" s="42">
        <v>25.179999999999993</v>
      </c>
      <c r="K1301" s="86">
        <v>0.34263165056470263</v>
      </c>
      <c r="L1301" s="83" t="s">
        <v>7087</v>
      </c>
      <c r="M1301" s="128" t="s">
        <v>5907</v>
      </c>
      <c r="N1301" s="83" t="s">
        <v>2732</v>
      </c>
    </row>
    <row r="1302" spans="1:14" s="128" customFormat="1" x14ac:dyDescent="0.2">
      <c r="A1302" s="83" t="s">
        <v>3571</v>
      </c>
      <c r="B1302" s="83" t="s">
        <v>5930</v>
      </c>
      <c r="C1302" s="83" t="s">
        <v>6645</v>
      </c>
      <c r="D1302" s="83" t="s">
        <v>5915</v>
      </c>
      <c r="E1302" s="102">
        <v>8501843</v>
      </c>
      <c r="F1302" s="83" t="s">
        <v>6302</v>
      </c>
      <c r="G1302" s="83" t="s">
        <v>68</v>
      </c>
      <c r="H1302" s="42">
        <v>38.82</v>
      </c>
      <c r="I1302" s="42">
        <v>38.82</v>
      </c>
      <c r="J1302" s="42">
        <v>0</v>
      </c>
      <c r="K1302" s="86">
        <v>0</v>
      </c>
      <c r="L1302" s="83" t="s">
        <v>7521</v>
      </c>
      <c r="M1302" s="128" t="s">
        <v>5907</v>
      </c>
      <c r="N1302" s="83" t="s">
        <v>2732</v>
      </c>
    </row>
    <row r="1303" spans="1:14" s="128" customFormat="1" x14ac:dyDescent="0.2">
      <c r="A1303" s="83" t="s">
        <v>3571</v>
      </c>
      <c r="B1303" s="83" t="s">
        <v>5930</v>
      </c>
      <c r="C1303" s="83" t="s">
        <v>5529</v>
      </c>
      <c r="D1303" s="83" t="s">
        <v>5915</v>
      </c>
      <c r="E1303" s="102">
        <v>8482626</v>
      </c>
      <c r="F1303" s="83" t="s">
        <v>7411</v>
      </c>
      <c r="G1303" s="83" t="s">
        <v>68</v>
      </c>
      <c r="H1303" s="42">
        <v>19527.490000000002</v>
      </c>
      <c r="I1303" s="42">
        <v>18081.009999999998</v>
      </c>
      <c r="J1303" s="42">
        <v>1446.4800000000032</v>
      </c>
      <c r="K1303" s="86">
        <v>7.4074036140845706E-2</v>
      </c>
      <c r="L1303" s="83" t="s">
        <v>7522</v>
      </c>
      <c r="M1303" s="128" t="s">
        <v>5907</v>
      </c>
      <c r="N1303" s="83" t="s">
        <v>2732</v>
      </c>
    </row>
    <row r="1304" spans="1:14" s="128" customFormat="1" x14ac:dyDescent="0.2">
      <c r="A1304" s="83" t="s">
        <v>3571</v>
      </c>
      <c r="B1304" s="83" t="s">
        <v>5930</v>
      </c>
      <c r="C1304" s="83" t="s">
        <v>1188</v>
      </c>
      <c r="D1304" s="83" t="s">
        <v>5915</v>
      </c>
      <c r="E1304" s="102">
        <v>8326472</v>
      </c>
      <c r="F1304" s="83" t="s">
        <v>7412</v>
      </c>
      <c r="G1304" s="83" t="s">
        <v>68</v>
      </c>
      <c r="H1304" s="42">
        <v>25283.88</v>
      </c>
      <c r="I1304" s="42">
        <v>18468.900000000001</v>
      </c>
      <c r="J1304" s="42">
        <v>6814.98</v>
      </c>
      <c r="K1304" s="86">
        <v>0.269538536015833</v>
      </c>
      <c r="L1304" s="83" t="s">
        <v>7523</v>
      </c>
      <c r="M1304" s="128" t="s">
        <v>5907</v>
      </c>
      <c r="N1304" s="83" t="s">
        <v>2732</v>
      </c>
    </row>
    <row r="1305" spans="1:14" s="128" customFormat="1" x14ac:dyDescent="0.2">
      <c r="A1305" s="83" t="s">
        <v>3571</v>
      </c>
      <c r="B1305" s="83" t="s">
        <v>4601</v>
      </c>
      <c r="C1305" s="83" t="s">
        <v>4567</v>
      </c>
      <c r="D1305" s="83" t="s">
        <v>4396</v>
      </c>
      <c r="E1305" s="102">
        <v>8341021</v>
      </c>
      <c r="F1305" s="83" t="s">
        <v>6773</v>
      </c>
      <c r="G1305" s="83" t="s">
        <v>68</v>
      </c>
      <c r="H1305" s="42">
        <v>29002.400000000001</v>
      </c>
      <c r="I1305" s="42">
        <v>25895</v>
      </c>
      <c r="J1305" s="42">
        <v>3107.4000000000015</v>
      </c>
      <c r="K1305" s="86">
        <v>0.10714285714285719</v>
      </c>
      <c r="L1305" s="83" t="s">
        <v>7524</v>
      </c>
      <c r="M1305" s="128" t="s">
        <v>5907</v>
      </c>
      <c r="N1305" s="83" t="s">
        <v>2732</v>
      </c>
    </row>
    <row r="1306" spans="1:14" s="128" customFormat="1" x14ac:dyDescent="0.2">
      <c r="A1306" s="83" t="s">
        <v>3571</v>
      </c>
      <c r="B1306" s="83" t="s">
        <v>4601</v>
      </c>
      <c r="C1306" s="83" t="s">
        <v>1503</v>
      </c>
      <c r="D1306" s="83" t="s">
        <v>4396</v>
      </c>
      <c r="E1306" s="102">
        <v>8333755</v>
      </c>
      <c r="F1306" s="83" t="s">
        <v>7413</v>
      </c>
      <c r="G1306" s="83" t="s">
        <v>68</v>
      </c>
      <c r="H1306" s="42">
        <v>1902.22</v>
      </c>
      <c r="I1306" s="42">
        <v>1501.88</v>
      </c>
      <c r="J1306" s="42">
        <v>400.33999999999992</v>
      </c>
      <c r="K1306" s="86">
        <v>0.21045935801326865</v>
      </c>
      <c r="L1306" s="83" t="s">
        <v>7525</v>
      </c>
      <c r="M1306" s="128" t="s">
        <v>5907</v>
      </c>
      <c r="N1306" s="83" t="s">
        <v>2732</v>
      </c>
    </row>
    <row r="1307" spans="1:14" s="128" customFormat="1" x14ac:dyDescent="0.2">
      <c r="A1307" s="83" t="s">
        <v>3571</v>
      </c>
      <c r="B1307" s="83" t="s">
        <v>4601</v>
      </c>
      <c r="C1307" s="83" t="s">
        <v>5380</v>
      </c>
      <c r="D1307" s="83" t="s">
        <v>4396</v>
      </c>
      <c r="E1307" s="102">
        <v>8440004</v>
      </c>
      <c r="F1307" s="83" t="s">
        <v>7414</v>
      </c>
      <c r="G1307" s="83" t="s">
        <v>59</v>
      </c>
      <c r="H1307" s="42">
        <v>983.15</v>
      </c>
      <c r="I1307" s="42">
        <v>942.5</v>
      </c>
      <c r="J1307" s="42">
        <v>40.649999999999977</v>
      </c>
      <c r="K1307" s="86">
        <v>4.1346691756090098E-2</v>
      </c>
      <c r="L1307" s="83" t="s">
        <v>7526</v>
      </c>
      <c r="M1307" s="128" t="s">
        <v>5907</v>
      </c>
      <c r="N1307" s="83" t="s">
        <v>2754</v>
      </c>
    </row>
    <row r="1308" spans="1:14" s="128" customFormat="1" x14ac:dyDescent="0.2">
      <c r="A1308" s="83" t="s">
        <v>3571</v>
      </c>
      <c r="B1308" s="83" t="s">
        <v>3706</v>
      </c>
      <c r="C1308" s="83" t="s">
        <v>407</v>
      </c>
      <c r="D1308" s="83" t="s">
        <v>3708</v>
      </c>
      <c r="E1308" s="102">
        <v>7675749</v>
      </c>
      <c r="F1308" s="83" t="s">
        <v>5719</v>
      </c>
      <c r="G1308" s="83" t="s">
        <v>68</v>
      </c>
      <c r="H1308" s="42">
        <v>19994.21</v>
      </c>
      <c r="I1308" s="42">
        <v>18054.77</v>
      </c>
      <c r="J1308" s="42">
        <v>1939.4399999999987</v>
      </c>
      <c r="K1308" s="86">
        <v>9.7000081523601026E-2</v>
      </c>
      <c r="L1308" s="83" t="s">
        <v>55</v>
      </c>
      <c r="M1308" s="128" t="s">
        <v>2097</v>
      </c>
      <c r="N1308" s="128" t="s">
        <v>2097</v>
      </c>
    </row>
    <row r="1309" spans="1:14" s="128" customFormat="1" x14ac:dyDescent="0.2">
      <c r="A1309" s="83" t="s">
        <v>3571</v>
      </c>
      <c r="B1309" s="83" t="s">
        <v>3706</v>
      </c>
      <c r="C1309" s="83" t="s">
        <v>4618</v>
      </c>
      <c r="D1309" s="83" t="s">
        <v>3708</v>
      </c>
      <c r="E1309" s="102">
        <v>6666179</v>
      </c>
      <c r="F1309" s="83" t="s">
        <v>5720</v>
      </c>
      <c r="G1309" s="83" t="s">
        <v>68</v>
      </c>
      <c r="H1309" s="42">
        <v>3097.5</v>
      </c>
      <c r="I1309" s="42">
        <v>2950</v>
      </c>
      <c r="J1309" s="42">
        <v>147.5</v>
      </c>
      <c r="K1309" s="86">
        <v>4.7619047619047616E-2</v>
      </c>
      <c r="L1309" s="83" t="s">
        <v>5721</v>
      </c>
      <c r="M1309" s="128" t="s">
        <v>5907</v>
      </c>
      <c r="N1309" s="111" t="s">
        <v>5908</v>
      </c>
    </row>
    <row r="1310" spans="1:14" s="128" customFormat="1" x14ac:dyDescent="0.2">
      <c r="A1310" s="83" t="s">
        <v>3571</v>
      </c>
      <c r="B1310" s="83" t="s">
        <v>3706</v>
      </c>
      <c r="C1310" s="83" t="s">
        <v>3662</v>
      </c>
      <c r="D1310" s="83" t="s">
        <v>3708</v>
      </c>
      <c r="E1310" s="102">
        <v>1830237</v>
      </c>
      <c r="F1310" s="83" t="s">
        <v>4614</v>
      </c>
      <c r="G1310" s="83" t="s">
        <v>68</v>
      </c>
      <c r="H1310" s="42">
        <v>-4670.9799999999996</v>
      </c>
      <c r="I1310" s="42">
        <v>-4217.8900000000003</v>
      </c>
      <c r="J1310" s="42">
        <v>-453.08999999999924</v>
      </c>
      <c r="K1310" s="86">
        <v>9.7001057593909479E-2</v>
      </c>
      <c r="L1310" s="83" t="s">
        <v>55</v>
      </c>
      <c r="M1310" s="128" t="s">
        <v>2097</v>
      </c>
      <c r="N1310" s="128" t="s">
        <v>2097</v>
      </c>
    </row>
    <row r="1311" spans="1:14" s="128" customFormat="1" x14ac:dyDescent="0.2">
      <c r="A1311" s="83" t="s">
        <v>3571</v>
      </c>
      <c r="B1311" s="83" t="s">
        <v>3706</v>
      </c>
      <c r="C1311" s="83" t="s">
        <v>712</v>
      </c>
      <c r="D1311" s="83" t="s">
        <v>3708</v>
      </c>
      <c r="E1311" s="102">
        <v>7953819</v>
      </c>
      <c r="F1311" s="83" t="s">
        <v>5722</v>
      </c>
      <c r="G1311" s="83" t="s">
        <v>68</v>
      </c>
      <c r="H1311" s="42">
        <v>0</v>
      </c>
      <c r="I1311" s="42">
        <v>57116.85</v>
      </c>
      <c r="J1311" s="42">
        <v>-57116.85</v>
      </c>
      <c r="K1311" s="86" t="e">
        <v>#DIV/0!</v>
      </c>
      <c r="L1311" s="83" t="s">
        <v>5723</v>
      </c>
      <c r="M1311" s="128" t="s">
        <v>2097</v>
      </c>
      <c r="N1311" s="128" t="s">
        <v>2097</v>
      </c>
    </row>
    <row r="1312" spans="1:14" s="128" customFormat="1" x14ac:dyDescent="0.2">
      <c r="A1312" s="83" t="s">
        <v>3571</v>
      </c>
      <c r="B1312" s="83" t="s">
        <v>3706</v>
      </c>
      <c r="C1312" s="83" t="s">
        <v>5706</v>
      </c>
      <c r="D1312" s="83" t="s">
        <v>3708</v>
      </c>
      <c r="E1312" s="102">
        <v>7881483</v>
      </c>
      <c r="F1312" s="83" t="s">
        <v>5732</v>
      </c>
      <c r="G1312" s="83" t="s">
        <v>68</v>
      </c>
      <c r="H1312" s="42">
        <v>293.52999999999997</v>
      </c>
      <c r="I1312" s="42">
        <v>278.52</v>
      </c>
      <c r="J1312" s="42">
        <v>15.009999999999991</v>
      </c>
      <c r="K1312" s="86">
        <v>5.1136170067795431E-2</v>
      </c>
      <c r="L1312" s="83" t="s">
        <v>5733</v>
      </c>
      <c r="M1312" s="128" t="s">
        <v>5907</v>
      </c>
      <c r="N1312" s="83" t="s">
        <v>2081</v>
      </c>
    </row>
    <row r="1313" spans="1:14" s="128" customFormat="1" x14ac:dyDescent="0.2">
      <c r="A1313" s="83" t="s">
        <v>3571</v>
      </c>
      <c r="B1313" s="83" t="s">
        <v>3706</v>
      </c>
      <c r="C1313" s="83" t="s">
        <v>5734</v>
      </c>
      <c r="D1313" s="83" t="s">
        <v>3708</v>
      </c>
      <c r="E1313" s="102">
        <v>1774726</v>
      </c>
      <c r="F1313" s="83" t="s">
        <v>7415</v>
      </c>
      <c r="G1313" s="83" t="s">
        <v>59</v>
      </c>
      <c r="H1313" s="42">
        <v>0</v>
      </c>
      <c r="I1313" s="42">
        <v>0</v>
      </c>
      <c r="J1313" s="42">
        <v>0</v>
      </c>
      <c r="K1313" s="86" t="e">
        <v>#DIV/0!</v>
      </c>
      <c r="L1313" s="83" t="s">
        <v>55</v>
      </c>
      <c r="M1313" s="128" t="s">
        <v>2097</v>
      </c>
      <c r="N1313" s="128" t="s">
        <v>2097</v>
      </c>
    </row>
    <row r="1314" spans="1:14" s="128" customFormat="1" x14ac:dyDescent="0.2">
      <c r="A1314" s="83" t="s">
        <v>3571</v>
      </c>
      <c r="B1314" s="83" t="s">
        <v>3706</v>
      </c>
      <c r="C1314" s="83" t="s">
        <v>5734</v>
      </c>
      <c r="D1314" s="83" t="s">
        <v>3708</v>
      </c>
      <c r="E1314" s="102">
        <v>1795002</v>
      </c>
      <c r="F1314" s="83" t="s">
        <v>5739</v>
      </c>
      <c r="G1314" s="83" t="s">
        <v>68</v>
      </c>
      <c r="H1314" s="42">
        <v>0</v>
      </c>
      <c r="I1314" s="42">
        <v>0</v>
      </c>
      <c r="J1314" s="42">
        <v>0</v>
      </c>
      <c r="K1314" s="86" t="e">
        <v>#DIV/0!</v>
      </c>
      <c r="L1314" s="83" t="s">
        <v>55</v>
      </c>
      <c r="M1314" s="128" t="s">
        <v>2097</v>
      </c>
      <c r="N1314" s="128" t="s">
        <v>2097</v>
      </c>
    </row>
    <row r="1315" spans="1:14" s="128" customFormat="1" x14ac:dyDescent="0.2">
      <c r="A1315" s="83" t="s">
        <v>3571</v>
      </c>
      <c r="B1315" s="83" t="s">
        <v>3706</v>
      </c>
      <c r="C1315" s="83" t="s">
        <v>5734</v>
      </c>
      <c r="D1315" s="83" t="s">
        <v>3708</v>
      </c>
      <c r="E1315" s="102">
        <v>8443200</v>
      </c>
      <c r="F1315" s="83" t="s">
        <v>7416</v>
      </c>
      <c r="G1315" s="83" t="s">
        <v>59</v>
      </c>
      <c r="H1315" s="42">
        <v>171342</v>
      </c>
      <c r="I1315" s="42">
        <v>168542.28</v>
      </c>
      <c r="J1315" s="42">
        <v>2799.7200000000012</v>
      </c>
      <c r="K1315" s="86">
        <v>1.6339951675596182E-2</v>
      </c>
      <c r="L1315" s="83" t="s">
        <v>7527</v>
      </c>
      <c r="M1315" s="128" t="s">
        <v>5907</v>
      </c>
      <c r="N1315" s="83" t="s">
        <v>2732</v>
      </c>
    </row>
    <row r="1316" spans="1:14" s="128" customFormat="1" x14ac:dyDescent="0.2">
      <c r="A1316" s="83" t="s">
        <v>3571</v>
      </c>
      <c r="B1316" s="83" t="s">
        <v>3706</v>
      </c>
      <c r="C1316" s="83" t="s">
        <v>5711</v>
      </c>
      <c r="D1316" s="83" t="s">
        <v>3708</v>
      </c>
      <c r="E1316" s="102">
        <v>5903182</v>
      </c>
      <c r="F1316" s="83" t="s">
        <v>5743</v>
      </c>
      <c r="G1316" s="83" t="s">
        <v>68</v>
      </c>
      <c r="H1316" s="42">
        <v>6295.4</v>
      </c>
      <c r="I1316" s="42">
        <v>5474.26</v>
      </c>
      <c r="J1316" s="42">
        <v>821.13999999999942</v>
      </c>
      <c r="K1316" s="86">
        <v>0.13043492073577526</v>
      </c>
      <c r="L1316" s="83" t="s">
        <v>5744</v>
      </c>
      <c r="M1316" s="128" t="s">
        <v>5907</v>
      </c>
      <c r="N1316" s="83" t="s">
        <v>2081</v>
      </c>
    </row>
    <row r="1317" spans="1:14" s="128" customFormat="1" x14ac:dyDescent="0.2">
      <c r="A1317" s="83" t="s">
        <v>3571</v>
      </c>
      <c r="B1317" s="83" t="s">
        <v>3706</v>
      </c>
      <c r="C1317" s="83" t="s">
        <v>1188</v>
      </c>
      <c r="D1317" s="83" t="s">
        <v>3708</v>
      </c>
      <c r="E1317" s="102">
        <v>5977782</v>
      </c>
      <c r="F1317" s="83" t="s">
        <v>5745</v>
      </c>
      <c r="G1317" s="83" t="s">
        <v>68</v>
      </c>
      <c r="H1317" s="42">
        <v>0</v>
      </c>
      <c r="I1317" s="42">
        <v>0</v>
      </c>
      <c r="J1317" s="42">
        <v>0</v>
      </c>
      <c r="K1317" s="86" t="e">
        <v>#DIV/0!</v>
      </c>
      <c r="L1317" s="83" t="s">
        <v>5746</v>
      </c>
      <c r="M1317" s="128" t="s">
        <v>5907</v>
      </c>
      <c r="N1317" s="111" t="s">
        <v>5908</v>
      </c>
    </row>
    <row r="1318" spans="1:14" s="128" customFormat="1" x14ac:dyDescent="0.2">
      <c r="A1318" s="83" t="s">
        <v>3571</v>
      </c>
      <c r="B1318" s="83" t="s">
        <v>3706</v>
      </c>
      <c r="C1318" s="83" t="s">
        <v>1188</v>
      </c>
      <c r="D1318" s="83" t="s">
        <v>3708</v>
      </c>
      <c r="E1318" s="102">
        <v>8175456</v>
      </c>
      <c r="F1318" s="83" t="s">
        <v>4623</v>
      </c>
      <c r="G1318" s="83" t="s">
        <v>68</v>
      </c>
      <c r="H1318" s="42">
        <v>68389.5</v>
      </c>
      <c r="I1318" s="42">
        <v>61556.7</v>
      </c>
      <c r="J1318" s="42">
        <v>6832.8000000000029</v>
      </c>
      <c r="K1318" s="86">
        <v>9.9910073914855388E-2</v>
      </c>
      <c r="L1318" s="83" t="s">
        <v>5747</v>
      </c>
      <c r="M1318" s="128" t="s">
        <v>5907</v>
      </c>
      <c r="N1318" s="83" t="s">
        <v>2746</v>
      </c>
    </row>
    <row r="1319" spans="1:14" s="128" customFormat="1" x14ac:dyDescent="0.2">
      <c r="A1319" s="83" t="s">
        <v>3571</v>
      </c>
      <c r="B1319" s="83" t="s">
        <v>3706</v>
      </c>
      <c r="C1319" s="83" t="s">
        <v>5748</v>
      </c>
      <c r="D1319" s="83" t="s">
        <v>3708</v>
      </c>
      <c r="E1319" s="102">
        <v>7978062</v>
      </c>
      <c r="F1319" s="83" t="s">
        <v>5749</v>
      </c>
      <c r="G1319" s="83" t="s">
        <v>68</v>
      </c>
      <c r="H1319" s="42">
        <v>0</v>
      </c>
      <c r="I1319" s="42">
        <v>0</v>
      </c>
      <c r="J1319" s="42">
        <v>0</v>
      </c>
      <c r="K1319" s="86" t="e">
        <v>#DIV/0!</v>
      </c>
      <c r="L1319" s="83" t="s">
        <v>55</v>
      </c>
      <c r="M1319" s="128" t="s">
        <v>5907</v>
      </c>
      <c r="N1319" s="83" t="s">
        <v>2159</v>
      </c>
    </row>
    <row r="1320" spans="1:14" s="128" customFormat="1" x14ac:dyDescent="0.2">
      <c r="A1320" s="83" t="s">
        <v>3571</v>
      </c>
      <c r="B1320" s="83" t="s">
        <v>3706</v>
      </c>
      <c r="C1320" s="83" t="s">
        <v>4475</v>
      </c>
      <c r="D1320" s="83" t="s">
        <v>3708</v>
      </c>
      <c r="E1320" s="102">
        <v>1834031</v>
      </c>
      <c r="F1320" s="83" t="s">
        <v>6778</v>
      </c>
      <c r="G1320" s="83" t="s">
        <v>68</v>
      </c>
      <c r="H1320" s="42">
        <v>-875941.8</v>
      </c>
      <c r="I1320" s="42">
        <v>-790975.45</v>
      </c>
      <c r="J1320" s="42">
        <v>-84966.350000000093</v>
      </c>
      <c r="K1320" s="86">
        <v>9.6999994748509649E-2</v>
      </c>
      <c r="L1320" s="83" t="s">
        <v>55</v>
      </c>
      <c r="M1320" s="128" t="s">
        <v>2097</v>
      </c>
      <c r="N1320" s="128" t="s">
        <v>2097</v>
      </c>
    </row>
    <row r="1321" spans="1:14" s="128" customFormat="1" x14ac:dyDescent="0.2">
      <c r="A1321" s="83" t="s">
        <v>3571</v>
      </c>
      <c r="B1321" s="83" t="s">
        <v>3706</v>
      </c>
      <c r="C1321" s="83" t="s">
        <v>4475</v>
      </c>
      <c r="D1321" s="83" t="s">
        <v>3708</v>
      </c>
      <c r="E1321" s="102">
        <v>1435827</v>
      </c>
      <c r="F1321" s="83" t="s">
        <v>5751</v>
      </c>
      <c r="G1321" s="83" t="s">
        <v>2665</v>
      </c>
      <c r="H1321" s="42">
        <v>-29521.360000000001</v>
      </c>
      <c r="I1321" s="42">
        <v>-26657.79</v>
      </c>
      <c r="J1321" s="42">
        <v>-2863.5699999999997</v>
      </c>
      <c r="K1321" s="86">
        <v>9.6999934962345893E-2</v>
      </c>
      <c r="L1321" s="83" t="s">
        <v>55</v>
      </c>
      <c r="M1321" s="128" t="s">
        <v>2097</v>
      </c>
      <c r="N1321" s="128" t="s">
        <v>2097</v>
      </c>
    </row>
    <row r="1322" spans="1:14" s="128" customFormat="1" x14ac:dyDescent="0.2">
      <c r="A1322" s="83" t="s">
        <v>3571</v>
      </c>
      <c r="B1322" s="83" t="s">
        <v>3706</v>
      </c>
      <c r="C1322" s="83" t="s">
        <v>4475</v>
      </c>
      <c r="D1322" s="83" t="s">
        <v>3708</v>
      </c>
      <c r="E1322" s="102">
        <v>1515711</v>
      </c>
      <c r="F1322" s="83" t="s">
        <v>5751</v>
      </c>
      <c r="G1322" s="83" t="s">
        <v>2665</v>
      </c>
      <c r="H1322" s="42">
        <v>-5691.84</v>
      </c>
      <c r="I1322" s="42">
        <v>-5139.7299999999996</v>
      </c>
      <c r="J1322" s="42">
        <v>-552.11000000000058</v>
      </c>
      <c r="K1322" s="86">
        <v>9.7000267048968442E-2</v>
      </c>
      <c r="L1322" s="83" t="s">
        <v>55</v>
      </c>
      <c r="M1322" s="128" t="s">
        <v>2097</v>
      </c>
      <c r="N1322" s="128" t="s">
        <v>2097</v>
      </c>
    </row>
    <row r="1323" spans="1:14" s="128" customFormat="1" x14ac:dyDescent="0.2">
      <c r="A1323" s="83" t="s">
        <v>3727</v>
      </c>
      <c r="B1323" s="83" t="s">
        <v>3728</v>
      </c>
      <c r="C1323" s="83" t="s">
        <v>3729</v>
      </c>
      <c r="D1323" s="83" t="s">
        <v>3730</v>
      </c>
      <c r="E1323" s="102">
        <v>8223387</v>
      </c>
      <c r="F1323" s="83" t="s">
        <v>7417</v>
      </c>
      <c r="G1323" s="83" t="s">
        <v>68</v>
      </c>
      <c r="H1323" s="42">
        <v>626.39</v>
      </c>
      <c r="I1323" s="42">
        <v>569.45000000000005</v>
      </c>
      <c r="J1323" s="42">
        <v>56.939999999999941</v>
      </c>
      <c r="K1323" s="86">
        <v>9.0901834320471178E-2</v>
      </c>
      <c r="L1323" s="83" t="s">
        <v>7528</v>
      </c>
      <c r="M1323" s="128" t="s">
        <v>5907</v>
      </c>
      <c r="N1323" s="83" t="s">
        <v>2754</v>
      </c>
    </row>
    <row r="1324" spans="1:14" s="128" customFormat="1" x14ac:dyDescent="0.2">
      <c r="A1324" s="83" t="s">
        <v>3727</v>
      </c>
      <c r="B1324" s="83" t="s">
        <v>3728</v>
      </c>
      <c r="C1324" s="83" t="s">
        <v>3729</v>
      </c>
      <c r="D1324" s="83" t="s">
        <v>3730</v>
      </c>
      <c r="E1324" s="102">
        <v>8223387</v>
      </c>
      <c r="F1324" s="83" t="s">
        <v>7417</v>
      </c>
      <c r="G1324" s="83" t="s">
        <v>68</v>
      </c>
      <c r="H1324" s="42">
        <v>370.5</v>
      </c>
      <c r="I1324" s="42">
        <v>247</v>
      </c>
      <c r="J1324" s="42">
        <v>123.5</v>
      </c>
      <c r="K1324" s="86">
        <v>0.33333333333333331</v>
      </c>
      <c r="L1324" s="83" t="s">
        <v>7529</v>
      </c>
      <c r="M1324" s="128" t="s">
        <v>5907</v>
      </c>
      <c r="N1324" s="83" t="s">
        <v>2011</v>
      </c>
    </row>
    <row r="1325" spans="1:14" s="128" customFormat="1" x14ac:dyDescent="0.2">
      <c r="A1325" s="83" t="s">
        <v>3727</v>
      </c>
      <c r="B1325" s="83" t="s">
        <v>3728</v>
      </c>
      <c r="C1325" s="83" t="s">
        <v>3729</v>
      </c>
      <c r="D1325" s="83" t="s">
        <v>3730</v>
      </c>
      <c r="E1325" s="102">
        <v>8223387</v>
      </c>
      <c r="F1325" s="83" t="s">
        <v>7417</v>
      </c>
      <c r="G1325" s="83" t="s">
        <v>68</v>
      </c>
      <c r="H1325" s="42">
        <v>17843.28</v>
      </c>
      <c r="I1325" s="42">
        <v>12064</v>
      </c>
      <c r="J1325" s="42">
        <v>5779.2799999999988</v>
      </c>
      <c r="K1325" s="86">
        <v>0.32389112315672897</v>
      </c>
      <c r="L1325" s="83" t="s">
        <v>7529</v>
      </c>
      <c r="M1325" s="128" t="s">
        <v>5907</v>
      </c>
      <c r="N1325" s="83" t="s">
        <v>50</v>
      </c>
    </row>
    <row r="1326" spans="1:14" s="128" customFormat="1" x14ac:dyDescent="0.2">
      <c r="A1326" s="83" t="s">
        <v>3727</v>
      </c>
      <c r="B1326" s="83" t="s">
        <v>3728</v>
      </c>
      <c r="C1326" s="83" t="s">
        <v>3729</v>
      </c>
      <c r="D1326" s="83" t="s">
        <v>3730</v>
      </c>
      <c r="E1326" s="102">
        <v>8223387</v>
      </c>
      <c r="F1326" s="83" t="s">
        <v>7417</v>
      </c>
      <c r="G1326" s="83" t="s">
        <v>68</v>
      </c>
      <c r="H1326" s="42">
        <v>25809.87</v>
      </c>
      <c r="I1326" s="42">
        <v>23463.35</v>
      </c>
      <c r="J1326" s="42">
        <v>2346.5200000000004</v>
      </c>
      <c r="K1326" s="86">
        <v>9.0915607091395678E-2</v>
      </c>
      <c r="L1326" s="83" t="s">
        <v>7528</v>
      </c>
      <c r="M1326" s="128" t="s">
        <v>5907</v>
      </c>
      <c r="N1326" s="83" t="s">
        <v>2011</v>
      </c>
    </row>
    <row r="1327" spans="1:14" s="128" customFormat="1" x14ac:dyDescent="0.2">
      <c r="A1327" s="83" t="s">
        <v>3727</v>
      </c>
      <c r="B1327" s="83" t="s">
        <v>3728</v>
      </c>
      <c r="C1327" s="83" t="s">
        <v>3729</v>
      </c>
      <c r="D1327" s="83" t="s">
        <v>3730</v>
      </c>
      <c r="E1327" s="102">
        <v>1695121</v>
      </c>
      <c r="F1327" s="83" t="s">
        <v>5753</v>
      </c>
      <c r="G1327" s="83" t="s">
        <v>59</v>
      </c>
      <c r="H1327" s="42">
        <v>-6894.15</v>
      </c>
      <c r="I1327" s="42">
        <v>-6549.44</v>
      </c>
      <c r="J1327" s="42">
        <v>-344.71000000000004</v>
      </c>
      <c r="K1327" s="86">
        <v>5.0000362626284614E-2</v>
      </c>
      <c r="L1327" s="83" t="s">
        <v>55</v>
      </c>
      <c r="M1327" s="128" t="s">
        <v>2097</v>
      </c>
      <c r="N1327" s="128" t="s">
        <v>2097</v>
      </c>
    </row>
    <row r="1328" spans="1:14" s="128" customFormat="1" x14ac:dyDescent="0.2">
      <c r="A1328" s="83" t="s">
        <v>3727</v>
      </c>
      <c r="B1328" s="83" t="s">
        <v>3738</v>
      </c>
      <c r="C1328" s="83" t="s">
        <v>2674</v>
      </c>
      <c r="D1328" s="83" t="s">
        <v>3739</v>
      </c>
      <c r="E1328" s="102">
        <v>8312984</v>
      </c>
      <c r="F1328" s="83" t="s">
        <v>7418</v>
      </c>
      <c r="G1328" s="83" t="s">
        <v>68</v>
      </c>
      <c r="H1328" s="42">
        <v>351</v>
      </c>
      <c r="I1328" s="42">
        <v>325</v>
      </c>
      <c r="J1328" s="42">
        <v>26</v>
      </c>
      <c r="K1328" s="86">
        <v>7.407407407407407E-2</v>
      </c>
      <c r="L1328" s="83" t="s">
        <v>7530</v>
      </c>
      <c r="M1328" s="128" t="s">
        <v>5907</v>
      </c>
      <c r="N1328" s="83" t="s">
        <v>2011</v>
      </c>
    </row>
    <row r="1329" spans="1:14" s="128" customFormat="1" x14ac:dyDescent="0.2">
      <c r="A1329" s="83" t="s">
        <v>3727</v>
      </c>
      <c r="B1329" s="83" t="s">
        <v>3738</v>
      </c>
      <c r="C1329" s="83" t="s">
        <v>2674</v>
      </c>
      <c r="D1329" s="83" t="s">
        <v>3739</v>
      </c>
      <c r="E1329" s="102">
        <v>8452371</v>
      </c>
      <c r="F1329" s="83" t="s">
        <v>7419</v>
      </c>
      <c r="G1329" s="83" t="s">
        <v>68</v>
      </c>
      <c r="H1329" s="42">
        <v>7646</v>
      </c>
      <c r="I1329" s="42">
        <v>7187.79</v>
      </c>
      <c r="J1329" s="42">
        <v>458.21000000000004</v>
      </c>
      <c r="K1329" s="86">
        <v>5.9928066963117976E-2</v>
      </c>
      <c r="L1329" s="83" t="s">
        <v>7531</v>
      </c>
      <c r="M1329" s="128" t="s">
        <v>5907</v>
      </c>
      <c r="N1329" s="83" t="s">
        <v>2732</v>
      </c>
    </row>
    <row r="1330" spans="1:14" s="128" customFormat="1" x14ac:dyDescent="0.2">
      <c r="A1330" s="83" t="s">
        <v>3727</v>
      </c>
      <c r="B1330" s="83" t="s">
        <v>3738</v>
      </c>
      <c r="C1330" s="83" t="s">
        <v>2674</v>
      </c>
      <c r="D1330" s="83" t="s">
        <v>3739</v>
      </c>
      <c r="E1330" s="102">
        <v>8523113</v>
      </c>
      <c r="F1330" s="83" t="s">
        <v>7420</v>
      </c>
      <c r="G1330" s="83" t="s">
        <v>68</v>
      </c>
      <c r="H1330" s="42">
        <v>429</v>
      </c>
      <c r="I1330" s="42">
        <v>390.39</v>
      </c>
      <c r="J1330" s="42">
        <v>38.610000000000014</v>
      </c>
      <c r="K1330" s="86">
        <v>9.0000000000000038E-2</v>
      </c>
      <c r="L1330" s="83" t="s">
        <v>55</v>
      </c>
      <c r="M1330" s="128" t="s">
        <v>2097</v>
      </c>
      <c r="N1330" s="128" t="s">
        <v>2097</v>
      </c>
    </row>
    <row r="1331" spans="1:14" s="128" customFormat="1" x14ac:dyDescent="0.2">
      <c r="A1331" s="83" t="s">
        <v>3727</v>
      </c>
      <c r="B1331" s="83" t="s">
        <v>3738</v>
      </c>
      <c r="C1331" s="83" t="s">
        <v>2674</v>
      </c>
      <c r="D1331" s="83" t="s">
        <v>3739</v>
      </c>
      <c r="E1331" s="102">
        <v>8133933</v>
      </c>
      <c r="F1331" s="83" t="s">
        <v>4714</v>
      </c>
      <c r="G1331" s="83" t="s">
        <v>68</v>
      </c>
      <c r="H1331" s="42">
        <v>1216.9000000000001</v>
      </c>
      <c r="I1331" s="42">
        <v>1132</v>
      </c>
      <c r="J1331" s="42">
        <v>84.900000000000091</v>
      </c>
      <c r="K1331" s="86">
        <v>6.9767441860465185E-2</v>
      </c>
      <c r="L1331" s="83" t="s">
        <v>4715</v>
      </c>
      <c r="M1331" s="128" t="s">
        <v>5907</v>
      </c>
      <c r="N1331" s="83" t="s">
        <v>50</v>
      </c>
    </row>
    <row r="1332" spans="1:14" s="128" customFormat="1" x14ac:dyDescent="0.2">
      <c r="A1332" s="83" t="s">
        <v>3727</v>
      </c>
      <c r="B1332" s="83" t="s">
        <v>3738</v>
      </c>
      <c r="C1332" s="83" t="s">
        <v>2674</v>
      </c>
      <c r="D1332" s="83" t="s">
        <v>3739</v>
      </c>
      <c r="E1332" s="102">
        <v>8428712</v>
      </c>
      <c r="F1332" s="83" t="s">
        <v>7421</v>
      </c>
      <c r="G1332" s="83" t="s">
        <v>68</v>
      </c>
      <c r="H1332" s="42">
        <v>1.1000000000000001</v>
      </c>
      <c r="I1332" s="42">
        <v>1.02</v>
      </c>
      <c r="J1332" s="42">
        <v>8.0000000000000071E-2</v>
      </c>
      <c r="K1332" s="86">
        <v>7.2727272727272779E-2</v>
      </c>
      <c r="L1332" s="83" t="s">
        <v>7532</v>
      </c>
      <c r="M1332" s="128" t="s">
        <v>5907</v>
      </c>
      <c r="N1332" s="83" t="s">
        <v>2732</v>
      </c>
    </row>
    <row r="1333" spans="1:14" s="128" customFormat="1" x14ac:dyDescent="0.2">
      <c r="A1333" s="83" t="s">
        <v>3727</v>
      </c>
      <c r="B1333" s="83" t="s">
        <v>3738</v>
      </c>
      <c r="C1333" s="83" t="s">
        <v>2674</v>
      </c>
      <c r="D1333" s="83" t="s">
        <v>3739</v>
      </c>
      <c r="E1333" s="102">
        <v>8434330</v>
      </c>
      <c r="F1333" s="83" t="s">
        <v>7422</v>
      </c>
      <c r="G1333" s="83" t="s">
        <v>68</v>
      </c>
      <c r="H1333" s="42">
        <v>1812.4</v>
      </c>
      <c r="I1333" s="42">
        <v>2256</v>
      </c>
      <c r="J1333" s="42">
        <v>-443.59999999999991</v>
      </c>
      <c r="K1333" s="86">
        <v>-0.24475833149415133</v>
      </c>
      <c r="L1333" s="83" t="s">
        <v>7533</v>
      </c>
      <c r="M1333" s="128" t="s">
        <v>5907</v>
      </c>
      <c r="N1333" s="83" t="s">
        <v>2732</v>
      </c>
    </row>
    <row r="1334" spans="1:14" s="128" customFormat="1" x14ac:dyDescent="0.2">
      <c r="A1334" s="83" t="s">
        <v>3727</v>
      </c>
      <c r="B1334" s="83" t="s">
        <v>3738</v>
      </c>
      <c r="C1334" s="83" t="s">
        <v>3729</v>
      </c>
      <c r="D1334" s="83" t="s">
        <v>3739</v>
      </c>
      <c r="E1334" s="102">
        <v>1434002</v>
      </c>
      <c r="F1334" s="83" t="s">
        <v>5758</v>
      </c>
      <c r="G1334" s="83" t="s">
        <v>68</v>
      </c>
      <c r="H1334" s="42">
        <v>-1536.15</v>
      </c>
      <c r="I1334" s="42">
        <v>-1397.9</v>
      </c>
      <c r="J1334" s="42">
        <v>-138.25</v>
      </c>
      <c r="K1334" s="86">
        <v>8.9997721576668938E-2</v>
      </c>
      <c r="L1334" s="83" t="s">
        <v>55</v>
      </c>
      <c r="M1334" s="128" t="s">
        <v>2097</v>
      </c>
      <c r="N1334" s="128" t="s">
        <v>2097</v>
      </c>
    </row>
    <row r="1335" spans="1:14" s="128" customFormat="1" x14ac:dyDescent="0.2">
      <c r="A1335" s="83" t="s">
        <v>3727</v>
      </c>
      <c r="B1335" s="83" t="s">
        <v>3738</v>
      </c>
      <c r="C1335" s="83" t="s">
        <v>3729</v>
      </c>
      <c r="D1335" s="83" t="s">
        <v>3739</v>
      </c>
      <c r="E1335" s="102">
        <v>8344362</v>
      </c>
      <c r="F1335" s="83" t="s">
        <v>7423</v>
      </c>
      <c r="G1335" s="83" t="s">
        <v>68</v>
      </c>
      <c r="H1335" s="42">
        <v>0</v>
      </c>
      <c r="I1335" s="42">
        <v>347.99</v>
      </c>
      <c r="J1335" s="42">
        <v>-347.99</v>
      </c>
      <c r="K1335" s="86" t="e">
        <v>#DIV/0!</v>
      </c>
      <c r="L1335" s="83" t="s">
        <v>7534</v>
      </c>
      <c r="M1335" s="128" t="s">
        <v>5907</v>
      </c>
      <c r="N1335" s="83" t="s">
        <v>2746</v>
      </c>
    </row>
    <row r="1336" spans="1:14" s="128" customFormat="1" x14ac:dyDescent="0.2">
      <c r="A1336" s="83" t="s">
        <v>3727</v>
      </c>
      <c r="B1336" s="83" t="s">
        <v>3738</v>
      </c>
      <c r="C1336" s="83" t="s">
        <v>3729</v>
      </c>
      <c r="D1336" s="83" t="s">
        <v>3739</v>
      </c>
      <c r="E1336" s="102">
        <v>8482350</v>
      </c>
      <c r="F1336" s="83" t="s">
        <v>7424</v>
      </c>
      <c r="G1336" s="83" t="s">
        <v>68</v>
      </c>
      <c r="H1336" s="42">
        <v>3839.22</v>
      </c>
      <c r="I1336" s="42">
        <v>3490.2</v>
      </c>
      <c r="J1336" s="42">
        <v>349.02</v>
      </c>
      <c r="K1336" s="86">
        <v>9.0909090909090912E-2</v>
      </c>
      <c r="L1336" s="83" t="s">
        <v>7535</v>
      </c>
      <c r="M1336" s="128" t="s">
        <v>5907</v>
      </c>
      <c r="N1336" s="83" t="s">
        <v>2732</v>
      </c>
    </row>
    <row r="1337" spans="1:14" s="128" customFormat="1" x14ac:dyDescent="0.2">
      <c r="A1337" s="83" t="s">
        <v>3727</v>
      </c>
      <c r="B1337" s="83" t="s">
        <v>3738</v>
      </c>
      <c r="C1337" s="83" t="s">
        <v>3729</v>
      </c>
      <c r="D1337" s="83" t="s">
        <v>3739</v>
      </c>
      <c r="E1337" s="102">
        <v>8442635</v>
      </c>
      <c r="F1337" s="83" t="s">
        <v>7425</v>
      </c>
      <c r="G1337" s="83" t="s">
        <v>68</v>
      </c>
      <c r="H1337" s="42">
        <v>31.5</v>
      </c>
      <c r="I1337" s="42">
        <v>26.25</v>
      </c>
      <c r="J1337" s="42">
        <v>5.25</v>
      </c>
      <c r="K1337" s="86">
        <v>0.16666666666666666</v>
      </c>
      <c r="L1337" s="83" t="s">
        <v>7536</v>
      </c>
      <c r="M1337" s="128" t="s">
        <v>5907</v>
      </c>
      <c r="N1337" s="83" t="s">
        <v>2732</v>
      </c>
    </row>
    <row r="1338" spans="1:14" s="128" customFormat="1" x14ac:dyDescent="0.2">
      <c r="A1338" s="83" t="s">
        <v>3727</v>
      </c>
      <c r="B1338" s="83" t="s">
        <v>3738</v>
      </c>
      <c r="C1338" s="83" t="s">
        <v>3729</v>
      </c>
      <c r="D1338" s="83" t="s">
        <v>3739</v>
      </c>
      <c r="E1338" s="102">
        <v>8495335</v>
      </c>
      <c r="F1338" s="83" t="s">
        <v>7426</v>
      </c>
      <c r="G1338" s="83" t="s">
        <v>68</v>
      </c>
      <c r="H1338" s="42">
        <v>2021.76</v>
      </c>
      <c r="I1338" s="42">
        <v>1872</v>
      </c>
      <c r="J1338" s="42">
        <v>149.76</v>
      </c>
      <c r="K1338" s="86">
        <v>7.407407407407407E-2</v>
      </c>
      <c r="L1338" s="83" t="s">
        <v>7537</v>
      </c>
      <c r="M1338" s="128" t="s">
        <v>5907</v>
      </c>
      <c r="N1338" s="83" t="s">
        <v>2732</v>
      </c>
    </row>
    <row r="1339" spans="1:14" s="128" customFormat="1" x14ac:dyDescent="0.2">
      <c r="A1339" s="83" t="s">
        <v>3727</v>
      </c>
      <c r="B1339" s="83" t="s">
        <v>3738</v>
      </c>
      <c r="C1339" s="83" t="s">
        <v>298</v>
      </c>
      <c r="D1339" s="83" t="s">
        <v>3739</v>
      </c>
      <c r="E1339" s="102">
        <v>8059137</v>
      </c>
      <c r="F1339" s="83" t="s">
        <v>5767</v>
      </c>
      <c r="G1339" s="83" t="s">
        <v>68</v>
      </c>
      <c r="H1339" s="42">
        <v>2000</v>
      </c>
      <c r="I1339" s="42">
        <v>2000</v>
      </c>
      <c r="J1339" s="42">
        <v>0</v>
      </c>
      <c r="K1339" s="86">
        <v>0</v>
      </c>
      <c r="L1339" s="83" t="s">
        <v>5768</v>
      </c>
      <c r="M1339" s="128" t="s">
        <v>5907</v>
      </c>
      <c r="N1339" s="83" t="s">
        <v>2121</v>
      </c>
    </row>
    <row r="1340" spans="1:14" s="128" customFormat="1" x14ac:dyDescent="0.2">
      <c r="A1340" s="83" t="s">
        <v>3727</v>
      </c>
      <c r="B1340" s="83" t="s">
        <v>3738</v>
      </c>
      <c r="C1340" s="83" t="s">
        <v>298</v>
      </c>
      <c r="D1340" s="83" t="s">
        <v>3739</v>
      </c>
      <c r="E1340" s="102">
        <v>8252716</v>
      </c>
      <c r="F1340" s="83" t="s">
        <v>7427</v>
      </c>
      <c r="G1340" s="83" t="s">
        <v>68</v>
      </c>
      <c r="H1340" s="42">
        <v>6379.8</v>
      </c>
      <c r="I1340" s="42">
        <v>6200</v>
      </c>
      <c r="J1340" s="42">
        <v>179.80000000000018</v>
      </c>
      <c r="K1340" s="86">
        <v>2.8182701652089436E-2</v>
      </c>
      <c r="L1340" s="83" t="s">
        <v>7538</v>
      </c>
      <c r="M1340" s="128" t="s">
        <v>5907</v>
      </c>
      <c r="N1340" s="83" t="s">
        <v>2746</v>
      </c>
    </row>
    <row r="1341" spans="1:14" s="128" customFormat="1" x14ac:dyDescent="0.2">
      <c r="A1341" s="83" t="s">
        <v>3727</v>
      </c>
      <c r="B1341" s="83" t="s">
        <v>3738</v>
      </c>
      <c r="C1341" s="83" t="s">
        <v>3729</v>
      </c>
      <c r="D1341" s="83" t="s">
        <v>3739</v>
      </c>
      <c r="E1341" s="102">
        <v>8435070</v>
      </c>
      <c r="F1341" s="83" t="s">
        <v>7428</v>
      </c>
      <c r="G1341" s="83" t="s">
        <v>68</v>
      </c>
      <c r="H1341" s="42">
        <v>17125.939999999999</v>
      </c>
      <c r="I1341" s="42">
        <v>16627.16</v>
      </c>
      <c r="J1341" s="42">
        <v>498.77999999999884</v>
      </c>
      <c r="K1341" s="86">
        <v>2.9124240771601376E-2</v>
      </c>
      <c r="L1341" s="83" t="s">
        <v>7539</v>
      </c>
      <c r="M1341" s="128" t="s">
        <v>5907</v>
      </c>
      <c r="N1341" s="83" t="s">
        <v>2754</v>
      </c>
    </row>
    <row r="1342" spans="1:14" s="128" customFormat="1" x14ac:dyDescent="0.2">
      <c r="A1342" s="83" t="s">
        <v>3727</v>
      </c>
      <c r="B1342" s="83" t="s">
        <v>3738</v>
      </c>
      <c r="C1342" s="83" t="s">
        <v>3729</v>
      </c>
      <c r="D1342" s="83" t="s">
        <v>3739</v>
      </c>
      <c r="E1342" s="102">
        <v>7789164</v>
      </c>
      <c r="F1342" s="83" t="s">
        <v>4766</v>
      </c>
      <c r="G1342" s="83" t="s">
        <v>68</v>
      </c>
      <c r="H1342" s="42">
        <v>90178.29</v>
      </c>
      <c r="I1342" s="42">
        <v>84894.03</v>
      </c>
      <c r="J1342" s="42">
        <v>5284.2599999999948</v>
      </c>
      <c r="K1342" s="86">
        <v>5.8597917525382161E-2</v>
      </c>
      <c r="L1342" s="83" t="s">
        <v>4767</v>
      </c>
      <c r="M1342" s="128" t="s">
        <v>5907</v>
      </c>
      <c r="N1342" s="83" t="s">
        <v>2732</v>
      </c>
    </row>
    <row r="1343" spans="1:14" s="128" customFormat="1" x14ac:dyDescent="0.2">
      <c r="A1343" s="83" t="s">
        <v>7361</v>
      </c>
      <c r="B1343" s="83" t="s">
        <v>7362</v>
      </c>
      <c r="C1343" s="83" t="s">
        <v>5970</v>
      </c>
      <c r="D1343" s="83" t="s">
        <v>55</v>
      </c>
      <c r="E1343" s="102">
        <v>8522341</v>
      </c>
      <c r="F1343" s="83" t="s">
        <v>7429</v>
      </c>
      <c r="G1343" s="83" t="s">
        <v>68</v>
      </c>
      <c r="H1343" s="42">
        <v>11970</v>
      </c>
      <c r="I1343" s="42">
        <v>11371.5</v>
      </c>
      <c r="J1343" s="42">
        <v>598.5</v>
      </c>
      <c r="K1343" s="86">
        <v>0.05</v>
      </c>
      <c r="L1343" s="83" t="s">
        <v>55</v>
      </c>
      <c r="M1343" s="128" t="s">
        <v>2097</v>
      </c>
      <c r="N1343" s="128" t="s">
        <v>2097</v>
      </c>
    </row>
    <row r="1344" spans="1:14" s="128" customFormat="1" x14ac:dyDescent="0.2">
      <c r="A1344" s="83" t="s">
        <v>3832</v>
      </c>
      <c r="B1344" s="83" t="s">
        <v>3833</v>
      </c>
      <c r="C1344" s="83" t="s">
        <v>6646</v>
      </c>
      <c r="D1344" s="83" t="s">
        <v>3835</v>
      </c>
      <c r="E1344" s="102">
        <v>8449128</v>
      </c>
      <c r="F1344" s="83" t="s">
        <v>6826</v>
      </c>
      <c r="G1344" s="83" t="s">
        <v>68</v>
      </c>
      <c r="H1344" s="42">
        <v>3621.6</v>
      </c>
      <c r="I1344" s="42">
        <v>3353.34</v>
      </c>
      <c r="J1344" s="42">
        <v>268.25999999999976</v>
      </c>
      <c r="K1344" s="86">
        <v>7.4072233267064219E-2</v>
      </c>
      <c r="L1344" s="83" t="s">
        <v>7161</v>
      </c>
      <c r="M1344" s="128" t="s">
        <v>5907</v>
      </c>
      <c r="N1344" s="83" t="s">
        <v>2732</v>
      </c>
    </row>
    <row r="1345" spans="1:14" s="128" customFormat="1" x14ac:dyDescent="0.2">
      <c r="A1345" s="83" t="s">
        <v>3867</v>
      </c>
      <c r="B1345" s="83" t="s">
        <v>7363</v>
      </c>
      <c r="C1345" s="83" t="s">
        <v>3885</v>
      </c>
      <c r="D1345" s="83" t="s">
        <v>5923</v>
      </c>
      <c r="E1345" s="102">
        <v>1831545</v>
      </c>
      <c r="F1345" s="83" t="s">
        <v>7430</v>
      </c>
      <c r="G1345" s="83" t="s">
        <v>68</v>
      </c>
      <c r="H1345" s="42">
        <v>-197.34</v>
      </c>
      <c r="I1345" s="42">
        <v>-187.47</v>
      </c>
      <c r="J1345" s="42">
        <v>-9.8700000000000045</v>
      </c>
      <c r="K1345" s="86">
        <v>5.0015202189115253E-2</v>
      </c>
      <c r="L1345" s="83" t="s">
        <v>55</v>
      </c>
      <c r="M1345" s="128" t="s">
        <v>2097</v>
      </c>
      <c r="N1345" s="128" t="s">
        <v>2097</v>
      </c>
    </row>
    <row r="1346" spans="1:14" s="128" customFormat="1" x14ac:dyDescent="0.2">
      <c r="A1346" s="83" t="s">
        <v>3249</v>
      </c>
      <c r="B1346" s="83" t="s">
        <v>5931</v>
      </c>
      <c r="C1346" s="83" t="s">
        <v>5956</v>
      </c>
      <c r="D1346" s="83" t="s">
        <v>5925</v>
      </c>
      <c r="E1346" s="102">
        <v>8501468</v>
      </c>
      <c r="F1346" s="83" t="s">
        <v>6343</v>
      </c>
      <c r="G1346" s="83" t="s">
        <v>68</v>
      </c>
      <c r="H1346" s="42">
        <v>36188.35</v>
      </c>
      <c r="I1346" s="42">
        <v>35478.800000000003</v>
      </c>
      <c r="J1346" s="42">
        <v>709.54999999999563</v>
      </c>
      <c r="K1346" s="86">
        <v>1.9607138761507381E-2</v>
      </c>
      <c r="L1346" s="83" t="s">
        <v>6570</v>
      </c>
      <c r="M1346" s="128" t="s">
        <v>5907</v>
      </c>
      <c r="N1346" s="83" t="s">
        <v>2732</v>
      </c>
    </row>
    <row r="1347" spans="1:14" s="128" customFormat="1" x14ac:dyDescent="0.2">
      <c r="A1347" s="83" t="s">
        <v>3191</v>
      </c>
      <c r="B1347" s="83" t="s">
        <v>3892</v>
      </c>
      <c r="C1347" s="83" t="s">
        <v>4434</v>
      </c>
      <c r="D1347" s="83" t="s">
        <v>3194</v>
      </c>
      <c r="E1347" s="102">
        <v>8340861</v>
      </c>
      <c r="F1347" s="83" t="s">
        <v>7431</v>
      </c>
      <c r="G1347" s="83" t="s">
        <v>68</v>
      </c>
      <c r="H1347" s="42">
        <v>7671</v>
      </c>
      <c r="I1347" s="42">
        <v>5727</v>
      </c>
      <c r="J1347" s="42">
        <v>1944</v>
      </c>
      <c r="K1347" s="86">
        <v>0.25342197888150175</v>
      </c>
      <c r="L1347" s="83" t="s">
        <v>7540</v>
      </c>
      <c r="M1347" s="128" t="s">
        <v>5907</v>
      </c>
      <c r="N1347" s="83" t="s">
        <v>2732</v>
      </c>
    </row>
    <row r="1348" spans="1:14" s="128" customFormat="1" x14ac:dyDescent="0.2">
      <c r="A1348" s="83" t="s">
        <v>3191</v>
      </c>
      <c r="B1348" s="83" t="s">
        <v>3892</v>
      </c>
      <c r="C1348" s="83" t="s">
        <v>3899</v>
      </c>
      <c r="D1348" s="83" t="s">
        <v>3194</v>
      </c>
      <c r="E1348" s="102">
        <v>8473968</v>
      </c>
      <c r="F1348" s="83" t="s">
        <v>6346</v>
      </c>
      <c r="G1348" s="83" t="s">
        <v>68</v>
      </c>
      <c r="H1348" s="42">
        <v>89.63</v>
      </c>
      <c r="I1348" s="42">
        <v>88.46</v>
      </c>
      <c r="J1348" s="42">
        <v>1.1700000000000017</v>
      </c>
      <c r="K1348" s="86">
        <v>1.3053665067499741E-2</v>
      </c>
      <c r="L1348" s="83" t="s">
        <v>6573</v>
      </c>
      <c r="M1348" s="128" t="s">
        <v>5907</v>
      </c>
      <c r="N1348" s="83" t="s">
        <v>2732</v>
      </c>
    </row>
    <row r="1349" spans="1:14" s="128" customFormat="1" x14ac:dyDescent="0.2">
      <c r="A1349" s="83" t="s">
        <v>3191</v>
      </c>
      <c r="B1349" s="83" t="s">
        <v>3892</v>
      </c>
      <c r="C1349" s="83" t="s">
        <v>3899</v>
      </c>
      <c r="D1349" s="83" t="s">
        <v>3194</v>
      </c>
      <c r="E1349" s="102">
        <v>8473968</v>
      </c>
      <c r="F1349" s="83" t="s">
        <v>6346</v>
      </c>
      <c r="G1349" s="83" t="s">
        <v>68</v>
      </c>
      <c r="H1349" s="42">
        <v>327.7</v>
      </c>
      <c r="I1349" s="42">
        <v>287.5</v>
      </c>
      <c r="J1349" s="42">
        <v>40.199999999999989</v>
      </c>
      <c r="K1349" s="86">
        <v>0.12267317668599326</v>
      </c>
      <c r="L1349" s="83" t="s">
        <v>6573</v>
      </c>
      <c r="M1349" s="128" t="s">
        <v>5907</v>
      </c>
      <c r="N1349" s="83" t="s">
        <v>2732</v>
      </c>
    </row>
    <row r="1350" spans="1:14" s="128" customFormat="1" x14ac:dyDescent="0.2">
      <c r="A1350" s="83" t="s">
        <v>3191</v>
      </c>
      <c r="B1350" s="83" t="s">
        <v>3892</v>
      </c>
      <c r="C1350" s="83" t="s">
        <v>3899</v>
      </c>
      <c r="D1350" s="83" t="s">
        <v>3194</v>
      </c>
      <c r="E1350" s="102">
        <v>8473968</v>
      </c>
      <c r="F1350" s="83" t="s">
        <v>6346</v>
      </c>
      <c r="G1350" s="83" t="s">
        <v>68</v>
      </c>
      <c r="H1350" s="42">
        <v>717.04</v>
      </c>
      <c r="I1350" s="42">
        <v>707.68</v>
      </c>
      <c r="J1350" s="42">
        <v>9.3600000000000136</v>
      </c>
      <c r="K1350" s="86">
        <v>1.3053665067499741E-2</v>
      </c>
      <c r="L1350" s="83" t="s">
        <v>6573</v>
      </c>
      <c r="M1350" s="128" t="s">
        <v>5907</v>
      </c>
      <c r="N1350" s="83" t="s">
        <v>2732</v>
      </c>
    </row>
    <row r="1351" spans="1:14" s="128" customFormat="1" x14ac:dyDescent="0.2">
      <c r="A1351" s="83" t="s">
        <v>3191</v>
      </c>
      <c r="B1351" s="83" t="s">
        <v>3892</v>
      </c>
      <c r="C1351" s="83" t="s">
        <v>6651</v>
      </c>
      <c r="D1351" s="83" t="s">
        <v>3194</v>
      </c>
      <c r="E1351" s="102">
        <v>8490938</v>
      </c>
      <c r="F1351" s="83" t="s">
        <v>7432</v>
      </c>
      <c r="G1351" s="83" t="s">
        <v>68</v>
      </c>
      <c r="H1351" s="42">
        <v>2691.44</v>
      </c>
      <c r="I1351" s="42">
        <v>2486.66</v>
      </c>
      <c r="J1351" s="42">
        <v>204.7800000000002</v>
      </c>
      <c r="K1351" s="86">
        <v>7.6085664179770016E-2</v>
      </c>
      <c r="L1351" s="83" t="s">
        <v>7541</v>
      </c>
      <c r="M1351" s="128" t="s">
        <v>5907</v>
      </c>
      <c r="N1351" s="83" t="s">
        <v>2732</v>
      </c>
    </row>
    <row r="1352" spans="1:14" s="128" customFormat="1" x14ac:dyDescent="0.2">
      <c r="A1352" s="83" t="s">
        <v>3191</v>
      </c>
      <c r="B1352" s="83" t="s">
        <v>3892</v>
      </c>
      <c r="C1352" s="83" t="s">
        <v>5454</v>
      </c>
      <c r="D1352" s="83" t="s">
        <v>3194</v>
      </c>
      <c r="E1352" s="102">
        <v>8489464</v>
      </c>
      <c r="F1352" s="83" t="s">
        <v>7433</v>
      </c>
      <c r="G1352" s="83" t="s">
        <v>68</v>
      </c>
      <c r="H1352" s="42">
        <v>17505.599999999999</v>
      </c>
      <c r="I1352" s="42">
        <v>14078.4</v>
      </c>
      <c r="J1352" s="42">
        <v>3427.1999999999989</v>
      </c>
      <c r="K1352" s="86">
        <v>0.19577735124760073</v>
      </c>
      <c r="L1352" s="83" t="s">
        <v>7542</v>
      </c>
      <c r="M1352" s="128" t="s">
        <v>5907</v>
      </c>
      <c r="N1352" s="83" t="s">
        <v>2732</v>
      </c>
    </row>
    <row r="1353" spans="1:14" s="128" customFormat="1" x14ac:dyDescent="0.2">
      <c r="A1353" s="83" t="s">
        <v>3191</v>
      </c>
      <c r="B1353" s="83" t="s">
        <v>3892</v>
      </c>
      <c r="C1353" s="83" t="s">
        <v>3193</v>
      </c>
      <c r="D1353" s="83" t="s">
        <v>3194</v>
      </c>
      <c r="E1353" s="102">
        <v>8490939</v>
      </c>
      <c r="F1353" s="83" t="s">
        <v>6351</v>
      </c>
      <c r="G1353" s="83" t="s">
        <v>68</v>
      </c>
      <c r="H1353" s="42">
        <v>3384.15</v>
      </c>
      <c r="I1353" s="42">
        <v>3296.25</v>
      </c>
      <c r="J1353" s="42">
        <v>87.900000000000091</v>
      </c>
      <c r="K1353" s="86">
        <v>2.5974025974026E-2</v>
      </c>
      <c r="L1353" s="83" t="s">
        <v>6578</v>
      </c>
      <c r="M1353" s="128" t="s">
        <v>5907</v>
      </c>
      <c r="N1353" s="83" t="s">
        <v>2732</v>
      </c>
    </row>
    <row r="1354" spans="1:14" s="128" customFormat="1" x14ac:dyDescent="0.2">
      <c r="A1354" s="83" t="s">
        <v>3191</v>
      </c>
      <c r="B1354" s="83" t="s">
        <v>3892</v>
      </c>
      <c r="C1354" s="83" t="s">
        <v>3907</v>
      </c>
      <c r="D1354" s="83" t="s">
        <v>3194</v>
      </c>
      <c r="E1354" s="102">
        <v>8496770</v>
      </c>
      <c r="F1354" s="83" t="s">
        <v>6357</v>
      </c>
      <c r="G1354" s="83" t="s">
        <v>68</v>
      </c>
      <c r="H1354" s="42">
        <v>5019.12</v>
      </c>
      <c r="I1354" s="42">
        <v>3587.1</v>
      </c>
      <c r="J1354" s="42">
        <v>1432.02</v>
      </c>
      <c r="K1354" s="86">
        <v>0.28531296322861377</v>
      </c>
      <c r="L1354" s="83" t="s">
        <v>6584</v>
      </c>
      <c r="M1354" s="128" t="s">
        <v>5907</v>
      </c>
      <c r="N1354" s="83" t="s">
        <v>2732</v>
      </c>
    </row>
    <row r="1355" spans="1:14" s="128" customFormat="1" x14ac:dyDescent="0.2">
      <c r="A1355" s="83" t="s">
        <v>3191</v>
      </c>
      <c r="B1355" s="83" t="s">
        <v>3892</v>
      </c>
      <c r="C1355" s="83" t="s">
        <v>3907</v>
      </c>
      <c r="D1355" s="83" t="s">
        <v>3194</v>
      </c>
      <c r="E1355" s="102">
        <v>8446488</v>
      </c>
      <c r="F1355" s="83" t="s">
        <v>7434</v>
      </c>
      <c r="G1355" s="83" t="s">
        <v>68</v>
      </c>
      <c r="H1355" s="42">
        <v>73.489999999999995</v>
      </c>
      <c r="I1355" s="42">
        <v>69.11</v>
      </c>
      <c r="J1355" s="42">
        <v>4.3799999999999955</v>
      </c>
      <c r="K1355" s="86">
        <v>5.9599945570825902E-2</v>
      </c>
      <c r="L1355" s="83" t="s">
        <v>7543</v>
      </c>
      <c r="M1355" s="128" t="s">
        <v>5907</v>
      </c>
      <c r="N1355" s="83" t="s">
        <v>2732</v>
      </c>
    </row>
    <row r="1356" spans="1:14" s="128" customFormat="1" x14ac:dyDescent="0.2">
      <c r="A1356" s="83" t="s">
        <v>3191</v>
      </c>
      <c r="B1356" s="83" t="s">
        <v>3892</v>
      </c>
      <c r="C1356" s="83" t="s">
        <v>3907</v>
      </c>
      <c r="D1356" s="83" t="s">
        <v>3194</v>
      </c>
      <c r="E1356" s="102">
        <v>8492245</v>
      </c>
      <c r="F1356" s="83" t="s">
        <v>6866</v>
      </c>
      <c r="G1356" s="83" t="s">
        <v>68</v>
      </c>
      <c r="H1356" s="42">
        <v>0</v>
      </c>
      <c r="I1356" s="42">
        <v>0</v>
      </c>
      <c r="J1356" s="42">
        <v>0</v>
      </c>
      <c r="K1356" s="86" t="e">
        <v>#DIV/0!</v>
      </c>
      <c r="L1356" s="83" t="s">
        <v>7205</v>
      </c>
      <c r="M1356" s="128" t="s">
        <v>5907</v>
      </c>
      <c r="N1356" s="83" t="s">
        <v>2732</v>
      </c>
    </row>
    <row r="1357" spans="1:14" s="128" customFormat="1" x14ac:dyDescent="0.2">
      <c r="A1357" s="83" t="s">
        <v>3191</v>
      </c>
      <c r="B1357" s="83" t="s">
        <v>3892</v>
      </c>
      <c r="C1357" s="83" t="s">
        <v>3907</v>
      </c>
      <c r="D1357" s="83" t="s">
        <v>3194</v>
      </c>
      <c r="E1357" s="102">
        <v>8492245</v>
      </c>
      <c r="F1357" s="83" t="s">
        <v>6866</v>
      </c>
      <c r="G1357" s="83" t="s">
        <v>68</v>
      </c>
      <c r="H1357" s="42">
        <v>240.06</v>
      </c>
      <c r="I1357" s="42">
        <v>207.33</v>
      </c>
      <c r="J1357" s="42">
        <v>32.72999999999999</v>
      </c>
      <c r="K1357" s="86">
        <v>0.13634091477130714</v>
      </c>
      <c r="L1357" s="83" t="s">
        <v>7544</v>
      </c>
      <c r="M1357" s="128" t="s">
        <v>5907</v>
      </c>
      <c r="N1357" s="83" t="s">
        <v>2732</v>
      </c>
    </row>
    <row r="1358" spans="1:14" s="128" customFormat="1" x14ac:dyDescent="0.2">
      <c r="A1358" s="83" t="s">
        <v>3191</v>
      </c>
      <c r="B1358" s="83" t="s">
        <v>3914</v>
      </c>
      <c r="C1358" s="83" t="s">
        <v>3285</v>
      </c>
      <c r="D1358" s="83" t="s">
        <v>3916</v>
      </c>
      <c r="E1358" s="102">
        <v>8462221</v>
      </c>
      <c r="F1358" s="83" t="s">
        <v>7435</v>
      </c>
      <c r="G1358" s="83" t="s">
        <v>68</v>
      </c>
      <c r="H1358" s="42">
        <v>98983.23</v>
      </c>
      <c r="I1358" s="42">
        <v>89605.55</v>
      </c>
      <c r="J1358" s="42">
        <v>9377.679999999993</v>
      </c>
      <c r="K1358" s="86">
        <v>9.474008880090086E-2</v>
      </c>
      <c r="L1358" s="83" t="s">
        <v>7545</v>
      </c>
      <c r="M1358" s="128" t="s">
        <v>5907</v>
      </c>
      <c r="N1358" s="83" t="s">
        <v>2732</v>
      </c>
    </row>
    <row r="1359" spans="1:14" s="128" customFormat="1" x14ac:dyDescent="0.2">
      <c r="A1359" s="83" t="s">
        <v>3191</v>
      </c>
      <c r="B1359" s="83" t="s">
        <v>3914</v>
      </c>
      <c r="C1359" s="83" t="s">
        <v>3285</v>
      </c>
      <c r="D1359" s="83" t="s">
        <v>3916</v>
      </c>
      <c r="E1359" s="102">
        <v>8387344</v>
      </c>
      <c r="F1359" s="83" t="s">
        <v>7436</v>
      </c>
      <c r="G1359" s="83" t="s">
        <v>59</v>
      </c>
      <c r="H1359" s="42">
        <v>14268.94</v>
      </c>
      <c r="I1359" s="42">
        <v>12265.41</v>
      </c>
      <c r="J1359" s="42">
        <v>2003.5300000000007</v>
      </c>
      <c r="K1359" s="86">
        <v>0.14041197173721387</v>
      </c>
      <c r="L1359" s="83" t="s">
        <v>7546</v>
      </c>
      <c r="M1359" s="128" t="s">
        <v>5907</v>
      </c>
      <c r="N1359" s="83" t="s">
        <v>2732</v>
      </c>
    </row>
    <row r="1360" spans="1:14" s="128" customFormat="1" x14ac:dyDescent="0.2">
      <c r="A1360" s="83" t="s">
        <v>3191</v>
      </c>
      <c r="B1360" s="83" t="s">
        <v>3914</v>
      </c>
      <c r="C1360" s="83" t="s">
        <v>5784</v>
      </c>
      <c r="D1360" s="83" t="s">
        <v>3916</v>
      </c>
      <c r="E1360" s="102">
        <v>8191490</v>
      </c>
      <c r="F1360" s="83" t="s">
        <v>5785</v>
      </c>
      <c r="G1360" s="83" t="s">
        <v>68</v>
      </c>
      <c r="H1360" s="42">
        <v>26280</v>
      </c>
      <c r="I1360" s="42">
        <v>23452</v>
      </c>
      <c r="J1360" s="42">
        <v>2828</v>
      </c>
      <c r="K1360" s="86">
        <v>0.10761035007610351</v>
      </c>
      <c r="L1360" s="83" t="s">
        <v>5786</v>
      </c>
      <c r="M1360" s="128" t="s">
        <v>5907</v>
      </c>
      <c r="N1360" s="83" t="s">
        <v>2732</v>
      </c>
    </row>
    <row r="1361" spans="1:14" s="128" customFormat="1" x14ac:dyDescent="0.2">
      <c r="A1361" s="83" t="s">
        <v>3191</v>
      </c>
      <c r="B1361" s="83" t="s">
        <v>3914</v>
      </c>
      <c r="C1361" s="83" t="s">
        <v>3292</v>
      </c>
      <c r="D1361" s="83" t="s">
        <v>3916</v>
      </c>
      <c r="E1361" s="102">
        <v>8442537</v>
      </c>
      <c r="F1361" s="83" t="s">
        <v>7437</v>
      </c>
      <c r="G1361" s="83" t="s">
        <v>68</v>
      </c>
      <c r="H1361" s="42">
        <v>0</v>
      </c>
      <c r="I1361" s="42">
        <v>0</v>
      </c>
      <c r="J1361" s="42">
        <v>0</v>
      </c>
      <c r="K1361" s="86" t="e">
        <v>#DIV/0!</v>
      </c>
      <c r="L1361" s="83" t="s">
        <v>7547</v>
      </c>
      <c r="M1361" s="128" t="s">
        <v>5907</v>
      </c>
      <c r="N1361" s="83" t="s">
        <v>2732</v>
      </c>
    </row>
    <row r="1362" spans="1:14" s="128" customFormat="1" x14ac:dyDescent="0.2">
      <c r="A1362" s="83" t="s">
        <v>3191</v>
      </c>
      <c r="B1362" s="83" t="s">
        <v>3914</v>
      </c>
      <c r="C1362" s="83" t="s">
        <v>3292</v>
      </c>
      <c r="D1362" s="83" t="s">
        <v>3916</v>
      </c>
      <c r="E1362" s="102">
        <v>8241587</v>
      </c>
      <c r="F1362" s="83" t="s">
        <v>7438</v>
      </c>
      <c r="G1362" s="83" t="s">
        <v>68</v>
      </c>
      <c r="H1362" s="42">
        <v>0</v>
      </c>
      <c r="I1362" s="42">
        <v>0</v>
      </c>
      <c r="J1362" s="42">
        <v>0</v>
      </c>
      <c r="K1362" s="86" t="e">
        <v>#DIV/0!</v>
      </c>
      <c r="L1362" s="83" t="s">
        <v>7548</v>
      </c>
      <c r="M1362" s="128" t="s">
        <v>5907</v>
      </c>
      <c r="N1362" s="83" t="s">
        <v>2732</v>
      </c>
    </row>
    <row r="1363" spans="1:14" s="128" customFormat="1" x14ac:dyDescent="0.2">
      <c r="A1363" s="83" t="s">
        <v>3191</v>
      </c>
      <c r="B1363" s="83" t="s">
        <v>3914</v>
      </c>
      <c r="C1363" s="83" t="s">
        <v>3292</v>
      </c>
      <c r="D1363" s="83" t="s">
        <v>3916</v>
      </c>
      <c r="E1363" s="102">
        <v>8439565</v>
      </c>
      <c r="F1363" s="83" t="s">
        <v>7439</v>
      </c>
      <c r="G1363" s="83" t="s">
        <v>68</v>
      </c>
      <c r="H1363" s="42">
        <v>9279.6299999999992</v>
      </c>
      <c r="I1363" s="42">
        <v>8897</v>
      </c>
      <c r="J1363" s="42">
        <v>382.6299999999992</v>
      </c>
      <c r="K1363" s="86">
        <v>4.1233325035588624E-2</v>
      </c>
      <c r="L1363" s="83" t="s">
        <v>7549</v>
      </c>
      <c r="M1363" s="128" t="s">
        <v>5907</v>
      </c>
      <c r="N1363" s="83" t="s">
        <v>2732</v>
      </c>
    </row>
    <row r="1364" spans="1:14" s="128" customFormat="1" x14ac:dyDescent="0.2">
      <c r="A1364" s="83" t="s">
        <v>3191</v>
      </c>
      <c r="B1364" s="83" t="s">
        <v>3914</v>
      </c>
      <c r="C1364" s="83" t="s">
        <v>5784</v>
      </c>
      <c r="D1364" s="83" t="s">
        <v>3916</v>
      </c>
      <c r="E1364" s="102">
        <v>8500743</v>
      </c>
      <c r="F1364" s="83" t="s">
        <v>7440</v>
      </c>
      <c r="G1364" s="83" t="s">
        <v>68</v>
      </c>
      <c r="H1364" s="42">
        <v>1363.68</v>
      </c>
      <c r="I1364" s="42">
        <v>1200</v>
      </c>
      <c r="J1364" s="42">
        <v>163.68000000000006</v>
      </c>
      <c r="K1364" s="86">
        <v>0.12002815909890888</v>
      </c>
      <c r="L1364" s="83" t="s">
        <v>7550</v>
      </c>
      <c r="M1364" s="128" t="s">
        <v>5907</v>
      </c>
      <c r="N1364" s="83" t="s">
        <v>2732</v>
      </c>
    </row>
    <row r="1365" spans="1:14" s="128" customFormat="1" x14ac:dyDescent="0.2">
      <c r="A1365" s="83" t="s">
        <v>3191</v>
      </c>
      <c r="B1365" s="83" t="s">
        <v>3914</v>
      </c>
      <c r="C1365" s="83" t="s">
        <v>7366</v>
      </c>
      <c r="D1365" s="83" t="s">
        <v>3916</v>
      </c>
      <c r="E1365" s="102">
        <v>8464001</v>
      </c>
      <c r="F1365" s="83" t="s">
        <v>7441</v>
      </c>
      <c r="G1365" s="83" t="s">
        <v>68</v>
      </c>
      <c r="H1365" s="42">
        <v>281318.28999999998</v>
      </c>
      <c r="I1365" s="42">
        <v>239491.92</v>
      </c>
      <c r="J1365" s="42">
        <v>41826.369999999966</v>
      </c>
      <c r="K1365" s="86">
        <v>0.14867988142541308</v>
      </c>
      <c r="L1365" s="83" t="s">
        <v>7551</v>
      </c>
      <c r="M1365" s="128" t="s">
        <v>5907</v>
      </c>
      <c r="N1365" s="83" t="s">
        <v>2732</v>
      </c>
    </row>
    <row r="1366" spans="1:14" s="128" customFormat="1" x14ac:dyDescent="0.2">
      <c r="A1366" s="83" t="s">
        <v>3191</v>
      </c>
      <c r="B1366" s="83" t="s">
        <v>3956</v>
      </c>
      <c r="C1366" s="83" t="s">
        <v>5517</v>
      </c>
      <c r="D1366" s="83" t="s">
        <v>3221</v>
      </c>
      <c r="E1366" s="102">
        <v>8476187</v>
      </c>
      <c r="F1366" s="83" t="s">
        <v>7442</v>
      </c>
      <c r="G1366" s="83" t="s">
        <v>68</v>
      </c>
      <c r="H1366" s="42">
        <v>29393</v>
      </c>
      <c r="I1366" s="42">
        <v>23842</v>
      </c>
      <c r="J1366" s="42">
        <v>5551</v>
      </c>
      <c r="K1366" s="86">
        <v>0.18885448916408668</v>
      </c>
      <c r="L1366" s="83" t="s">
        <v>7552</v>
      </c>
      <c r="M1366" s="128" t="s">
        <v>5907</v>
      </c>
      <c r="N1366" s="83" t="s">
        <v>2732</v>
      </c>
    </row>
    <row r="1367" spans="1:14" s="128" customFormat="1" x14ac:dyDescent="0.2">
      <c r="A1367" s="83" t="s">
        <v>3191</v>
      </c>
      <c r="B1367" s="83" t="s">
        <v>3956</v>
      </c>
      <c r="C1367" s="83" t="s">
        <v>3369</v>
      </c>
      <c r="D1367" s="83" t="s">
        <v>3221</v>
      </c>
      <c r="E1367" s="102">
        <v>8458157</v>
      </c>
      <c r="F1367" s="83" t="s">
        <v>6363</v>
      </c>
      <c r="G1367" s="83" t="s">
        <v>68</v>
      </c>
      <c r="H1367" s="42">
        <v>4197.3599999999997</v>
      </c>
      <c r="I1367" s="42">
        <v>3778</v>
      </c>
      <c r="J1367" s="42">
        <v>419.35999999999967</v>
      </c>
      <c r="K1367" s="86">
        <v>9.9910419882973986E-2</v>
      </c>
      <c r="L1367" s="83" t="s">
        <v>6591</v>
      </c>
      <c r="M1367" s="128" t="s">
        <v>5907</v>
      </c>
      <c r="N1367" s="83" t="s">
        <v>2732</v>
      </c>
    </row>
    <row r="1368" spans="1:14" s="128" customFormat="1" x14ac:dyDescent="0.2">
      <c r="A1368" s="83" t="s">
        <v>3191</v>
      </c>
      <c r="B1368" s="83" t="s">
        <v>3956</v>
      </c>
      <c r="C1368" s="83" t="s">
        <v>3384</v>
      </c>
      <c r="D1368" s="83" t="s">
        <v>3221</v>
      </c>
      <c r="E1368" s="102">
        <v>8382891</v>
      </c>
      <c r="F1368" s="83" t="s">
        <v>7443</v>
      </c>
      <c r="G1368" s="83" t="s">
        <v>68</v>
      </c>
      <c r="H1368" s="42">
        <v>8888.7999999999993</v>
      </c>
      <c r="I1368" s="42">
        <v>8000</v>
      </c>
      <c r="J1368" s="42">
        <v>888.79999999999927</v>
      </c>
      <c r="K1368" s="86">
        <v>9.9990999909999032E-2</v>
      </c>
      <c r="L1368" s="83" t="s">
        <v>7553</v>
      </c>
      <c r="M1368" s="128" t="s">
        <v>5907</v>
      </c>
      <c r="N1368" s="83" t="s">
        <v>2732</v>
      </c>
    </row>
    <row r="1369" spans="1:14" s="128" customFormat="1" x14ac:dyDescent="0.2">
      <c r="A1369" s="83" t="s">
        <v>3191</v>
      </c>
      <c r="B1369" s="83" t="s">
        <v>3956</v>
      </c>
      <c r="C1369" s="83" t="s">
        <v>3390</v>
      </c>
      <c r="D1369" s="83" t="s">
        <v>3221</v>
      </c>
      <c r="E1369" s="102">
        <v>8229753</v>
      </c>
      <c r="F1369" s="83" t="s">
        <v>7444</v>
      </c>
      <c r="G1369" s="83" t="s">
        <v>68</v>
      </c>
      <c r="H1369" s="42">
        <v>2393.12</v>
      </c>
      <c r="I1369" s="42">
        <v>2153.84</v>
      </c>
      <c r="J1369" s="42">
        <v>239.27999999999975</v>
      </c>
      <c r="K1369" s="86">
        <v>9.9986628334558972E-2</v>
      </c>
      <c r="L1369" s="83" t="s">
        <v>7554</v>
      </c>
      <c r="M1369" s="128" t="s">
        <v>5907</v>
      </c>
      <c r="N1369" s="83" t="s">
        <v>2732</v>
      </c>
    </row>
    <row r="1370" spans="1:14" s="128" customFormat="1" x14ac:dyDescent="0.2">
      <c r="A1370" s="83" t="s">
        <v>3191</v>
      </c>
      <c r="B1370" s="83" t="s">
        <v>3956</v>
      </c>
      <c r="C1370" s="83" t="s">
        <v>5517</v>
      </c>
      <c r="D1370" s="83" t="s">
        <v>3221</v>
      </c>
      <c r="E1370" s="102">
        <v>8446740</v>
      </c>
      <c r="F1370" s="83" t="s">
        <v>6365</v>
      </c>
      <c r="G1370" s="83" t="s">
        <v>68</v>
      </c>
      <c r="H1370" s="42">
        <v>16796.72</v>
      </c>
      <c r="I1370" s="42">
        <v>15132.22</v>
      </c>
      <c r="J1370" s="42">
        <v>1664.5000000000018</v>
      </c>
      <c r="K1370" s="86">
        <v>9.9096728408879925E-2</v>
      </c>
      <c r="L1370" s="83" t="s">
        <v>7555</v>
      </c>
      <c r="M1370" s="128" t="s">
        <v>5907</v>
      </c>
      <c r="N1370" s="83" t="s">
        <v>2732</v>
      </c>
    </row>
    <row r="1371" spans="1:14" s="128" customFormat="1" x14ac:dyDescent="0.2">
      <c r="A1371" s="83" t="s">
        <v>3191</v>
      </c>
      <c r="B1371" s="83" t="s">
        <v>3956</v>
      </c>
      <c r="C1371" s="83" t="s">
        <v>3390</v>
      </c>
      <c r="D1371" s="83" t="s">
        <v>3221</v>
      </c>
      <c r="E1371" s="102">
        <v>8442429</v>
      </c>
      <c r="F1371" s="83" t="s">
        <v>6870</v>
      </c>
      <c r="G1371" s="83" t="s">
        <v>68</v>
      </c>
      <c r="H1371" s="42">
        <v>12734.36</v>
      </c>
      <c r="I1371" s="42">
        <v>11535.3</v>
      </c>
      <c r="J1371" s="42">
        <v>1199.0600000000013</v>
      </c>
      <c r="K1371" s="86">
        <v>9.4159423795149605E-2</v>
      </c>
      <c r="L1371" s="83" t="s">
        <v>7209</v>
      </c>
      <c r="M1371" s="128" t="s">
        <v>5907</v>
      </c>
      <c r="N1371" s="83" t="s">
        <v>2732</v>
      </c>
    </row>
    <row r="1372" spans="1:14" s="128" customFormat="1" x14ac:dyDescent="0.2">
      <c r="A1372" s="83" t="s">
        <v>3191</v>
      </c>
      <c r="B1372" s="83" t="s">
        <v>3956</v>
      </c>
      <c r="C1372" s="83" t="s">
        <v>3390</v>
      </c>
      <c r="D1372" s="83" t="s">
        <v>3221</v>
      </c>
      <c r="E1372" s="102">
        <v>8442602</v>
      </c>
      <c r="F1372" s="83" t="s">
        <v>6871</v>
      </c>
      <c r="G1372" s="83" t="s">
        <v>68</v>
      </c>
      <c r="H1372" s="42">
        <v>5551.11</v>
      </c>
      <c r="I1372" s="42">
        <v>5426.75</v>
      </c>
      <c r="J1372" s="42">
        <v>124.35999999999967</v>
      </c>
      <c r="K1372" s="86">
        <v>2.2402726661874775E-2</v>
      </c>
      <c r="L1372" s="83" t="s">
        <v>7210</v>
      </c>
      <c r="M1372" s="128" t="s">
        <v>5907</v>
      </c>
      <c r="N1372" s="83" t="s">
        <v>2732</v>
      </c>
    </row>
    <row r="1373" spans="1:14" s="128" customFormat="1" x14ac:dyDescent="0.2">
      <c r="A1373" s="83" t="s">
        <v>6628</v>
      </c>
      <c r="B1373" s="83" t="s">
        <v>6629</v>
      </c>
      <c r="C1373" s="83" t="s">
        <v>6654</v>
      </c>
      <c r="D1373" s="83" t="s">
        <v>3194</v>
      </c>
      <c r="E1373" s="102">
        <v>8490935</v>
      </c>
      <c r="F1373" s="83" t="s">
        <v>7445</v>
      </c>
      <c r="G1373" s="83" t="s">
        <v>68</v>
      </c>
      <c r="H1373" s="42">
        <v>875.2</v>
      </c>
      <c r="I1373" s="42">
        <v>858</v>
      </c>
      <c r="J1373" s="42">
        <v>17.200000000000045</v>
      </c>
      <c r="K1373" s="86">
        <v>1.9652650822669156E-2</v>
      </c>
      <c r="L1373" s="83" t="s">
        <v>7556</v>
      </c>
      <c r="M1373" s="128" t="s">
        <v>5907</v>
      </c>
      <c r="N1373" s="83" t="s">
        <v>2732</v>
      </c>
    </row>
    <row r="1374" spans="1:14" s="128" customFormat="1" x14ac:dyDescent="0.2">
      <c r="A1374" s="83" t="s">
        <v>6628</v>
      </c>
      <c r="B1374" s="83" t="s">
        <v>6630</v>
      </c>
      <c r="C1374" s="83" t="s">
        <v>7367</v>
      </c>
      <c r="D1374" s="83" t="s">
        <v>5917</v>
      </c>
      <c r="E1374" s="102">
        <v>8499471</v>
      </c>
      <c r="F1374" s="83" t="s">
        <v>7446</v>
      </c>
      <c r="G1374" s="83" t="s">
        <v>68</v>
      </c>
      <c r="H1374" s="42">
        <v>21583.35</v>
      </c>
      <c r="I1374" s="42">
        <v>18370.63</v>
      </c>
      <c r="J1374" s="42">
        <v>3212.7199999999975</v>
      </c>
      <c r="K1374" s="86">
        <v>0.14885177694843468</v>
      </c>
      <c r="L1374" s="83" t="s">
        <v>7557</v>
      </c>
      <c r="M1374" s="128" t="s">
        <v>5907</v>
      </c>
      <c r="N1374" s="83" t="s">
        <v>2732</v>
      </c>
    </row>
    <row r="1375" spans="1:14" s="128" customFormat="1" x14ac:dyDescent="0.2">
      <c r="A1375" s="83" t="s">
        <v>3832</v>
      </c>
      <c r="B1375" s="83" t="s">
        <v>3990</v>
      </c>
      <c r="C1375" s="83" t="s">
        <v>4864</v>
      </c>
      <c r="D1375" s="83" t="s">
        <v>3964</v>
      </c>
      <c r="E1375" s="102">
        <v>8446973</v>
      </c>
      <c r="F1375" s="83" t="s">
        <v>7447</v>
      </c>
      <c r="G1375" s="83" t="s">
        <v>68</v>
      </c>
      <c r="H1375" s="42">
        <v>112134.51</v>
      </c>
      <c r="I1375" s="42">
        <v>96543.86</v>
      </c>
      <c r="J1375" s="42">
        <v>15590.649999999994</v>
      </c>
      <c r="K1375" s="86">
        <v>0.13903525328643246</v>
      </c>
      <c r="L1375" s="83" t="s">
        <v>7558</v>
      </c>
      <c r="M1375" s="128" t="s">
        <v>5907</v>
      </c>
      <c r="N1375" s="83" t="s">
        <v>2732</v>
      </c>
    </row>
    <row r="1376" spans="1:14" s="128" customFormat="1" x14ac:dyDescent="0.2">
      <c r="A1376" s="83" t="s">
        <v>3832</v>
      </c>
      <c r="B1376" s="83" t="s">
        <v>4045</v>
      </c>
      <c r="C1376" s="83" t="s">
        <v>3834</v>
      </c>
      <c r="D1376" s="83" t="s">
        <v>3835</v>
      </c>
      <c r="E1376" s="102">
        <v>8501791</v>
      </c>
      <c r="F1376" s="83" t="s">
        <v>6372</v>
      </c>
      <c r="G1376" s="83" t="s">
        <v>59</v>
      </c>
      <c r="H1376" s="42">
        <v>29450.32</v>
      </c>
      <c r="I1376" s="42">
        <v>25673.200000000001</v>
      </c>
      <c r="J1376" s="42">
        <v>3777.119999999999</v>
      </c>
      <c r="K1376" s="86">
        <v>0.12825395445618246</v>
      </c>
      <c r="L1376" s="83" t="s">
        <v>6600</v>
      </c>
      <c r="M1376" s="128" t="s">
        <v>5907</v>
      </c>
      <c r="N1376" s="83" t="s">
        <v>2732</v>
      </c>
    </row>
    <row r="1377" spans="1:14" s="128" customFormat="1" x14ac:dyDescent="0.2">
      <c r="A1377" s="83" t="s">
        <v>3832</v>
      </c>
      <c r="B1377" s="83" t="s">
        <v>4045</v>
      </c>
      <c r="C1377" s="83" t="s">
        <v>4891</v>
      </c>
      <c r="D1377" s="83" t="s">
        <v>3835</v>
      </c>
      <c r="E1377" s="102">
        <v>8488581</v>
      </c>
      <c r="F1377" s="83" t="s">
        <v>7448</v>
      </c>
      <c r="G1377" s="83" t="s">
        <v>68</v>
      </c>
      <c r="H1377" s="42">
        <v>52565.77</v>
      </c>
      <c r="I1377" s="42">
        <v>51561.34</v>
      </c>
      <c r="J1377" s="42">
        <v>1004.4300000000003</v>
      </c>
      <c r="K1377" s="86">
        <v>1.9108062147667585E-2</v>
      </c>
      <c r="L1377" s="83" t="s">
        <v>7559</v>
      </c>
      <c r="M1377" s="128" t="s">
        <v>5907</v>
      </c>
      <c r="N1377" s="83" t="s">
        <v>2732</v>
      </c>
    </row>
    <row r="1378" spans="1:14" s="128" customFormat="1" x14ac:dyDescent="0.2">
      <c r="A1378" s="83" t="s">
        <v>3832</v>
      </c>
      <c r="B1378" s="83" t="s">
        <v>4045</v>
      </c>
      <c r="C1378" s="83" t="s">
        <v>3984</v>
      </c>
      <c r="D1378" s="83" t="s">
        <v>3835</v>
      </c>
      <c r="E1378" s="102">
        <v>8406149</v>
      </c>
      <c r="F1378" s="83" t="s">
        <v>6890</v>
      </c>
      <c r="G1378" s="83" t="s">
        <v>68</v>
      </c>
      <c r="H1378" s="42">
        <v>9384</v>
      </c>
      <c r="I1378" s="42">
        <v>7506.16</v>
      </c>
      <c r="J1378" s="42">
        <v>1877.8400000000001</v>
      </c>
      <c r="K1378" s="86">
        <v>0.20011082693947146</v>
      </c>
      <c r="L1378" s="83" t="s">
        <v>7232</v>
      </c>
      <c r="M1378" s="128" t="s">
        <v>5907</v>
      </c>
      <c r="N1378" s="83" t="s">
        <v>2732</v>
      </c>
    </row>
    <row r="1379" spans="1:14" s="128" customFormat="1" x14ac:dyDescent="0.2">
      <c r="A1379" s="83" t="s">
        <v>3832</v>
      </c>
      <c r="B1379" s="83" t="s">
        <v>4045</v>
      </c>
      <c r="C1379" s="83" t="s">
        <v>3984</v>
      </c>
      <c r="D1379" s="83" t="s">
        <v>3835</v>
      </c>
      <c r="E1379" s="102">
        <v>8406149</v>
      </c>
      <c r="F1379" s="83" t="s">
        <v>6890</v>
      </c>
      <c r="G1379" s="83" t="s">
        <v>68</v>
      </c>
      <c r="H1379" s="42">
        <v>12160</v>
      </c>
      <c r="I1379" s="42">
        <v>9726.6</v>
      </c>
      <c r="J1379" s="42">
        <v>2433.3999999999996</v>
      </c>
      <c r="K1379" s="86">
        <v>0.20011513157894734</v>
      </c>
      <c r="L1379" s="83" t="s">
        <v>7232</v>
      </c>
      <c r="M1379" s="128" t="s">
        <v>5907</v>
      </c>
      <c r="N1379" s="83" t="s">
        <v>2732</v>
      </c>
    </row>
    <row r="1380" spans="1:14" s="128" customFormat="1" x14ac:dyDescent="0.2">
      <c r="A1380" s="83" t="s">
        <v>3832</v>
      </c>
      <c r="B1380" s="83" t="s">
        <v>4053</v>
      </c>
      <c r="C1380" s="83" t="s">
        <v>3984</v>
      </c>
      <c r="D1380" s="83" t="s">
        <v>3835</v>
      </c>
      <c r="E1380" s="102">
        <v>8187100</v>
      </c>
      <c r="F1380" s="83" t="s">
        <v>4066</v>
      </c>
      <c r="G1380" s="83" t="s">
        <v>68</v>
      </c>
      <c r="H1380" s="42">
        <v>0</v>
      </c>
      <c r="I1380" s="42">
        <v>69851.7</v>
      </c>
      <c r="J1380" s="42">
        <v>-69851.7</v>
      </c>
      <c r="K1380" s="86" t="e">
        <v>#DIV/0!</v>
      </c>
      <c r="L1380" s="83" t="s">
        <v>4068</v>
      </c>
      <c r="M1380" s="128" t="s">
        <v>5907</v>
      </c>
      <c r="N1380" s="83" t="s">
        <v>2011</v>
      </c>
    </row>
    <row r="1381" spans="1:14" s="128" customFormat="1" x14ac:dyDescent="0.2">
      <c r="A1381" s="83" t="s">
        <v>3832</v>
      </c>
      <c r="B1381" s="83" t="s">
        <v>4053</v>
      </c>
      <c r="C1381" s="83" t="s">
        <v>3984</v>
      </c>
      <c r="D1381" s="83" t="s">
        <v>3835</v>
      </c>
      <c r="E1381" s="102">
        <v>8245465</v>
      </c>
      <c r="F1381" s="83" t="s">
        <v>4066</v>
      </c>
      <c r="G1381" s="83" t="s">
        <v>68</v>
      </c>
      <c r="H1381" s="42">
        <v>0</v>
      </c>
      <c r="I1381" s="42">
        <v>0</v>
      </c>
      <c r="J1381" s="42">
        <v>0</v>
      </c>
      <c r="K1381" s="86" t="e">
        <v>#DIV/0!</v>
      </c>
      <c r="L1381" s="83" t="s">
        <v>4068</v>
      </c>
      <c r="M1381" s="128" t="s">
        <v>5907</v>
      </c>
      <c r="N1381" s="83" t="s">
        <v>2011</v>
      </c>
    </row>
    <row r="1382" spans="1:14" s="128" customFormat="1" x14ac:dyDescent="0.2">
      <c r="A1382" s="83" t="s">
        <v>3832</v>
      </c>
      <c r="B1382" s="83" t="s">
        <v>4053</v>
      </c>
      <c r="C1382" s="83" t="s">
        <v>3984</v>
      </c>
      <c r="D1382" s="83" t="s">
        <v>3835</v>
      </c>
      <c r="E1382" s="102">
        <v>8440600</v>
      </c>
      <c r="F1382" s="83" t="s">
        <v>7449</v>
      </c>
      <c r="G1382" s="83" t="s">
        <v>68</v>
      </c>
      <c r="H1382" s="42">
        <v>907.58</v>
      </c>
      <c r="I1382" s="42">
        <v>856.2</v>
      </c>
      <c r="J1382" s="42">
        <v>51.379999999999995</v>
      </c>
      <c r="K1382" s="86">
        <v>5.6612089292403966E-2</v>
      </c>
      <c r="L1382" s="83" t="s">
        <v>7560</v>
      </c>
      <c r="M1382" s="128" t="s">
        <v>5907</v>
      </c>
      <c r="N1382" s="83" t="s">
        <v>2732</v>
      </c>
    </row>
    <row r="1383" spans="1:14" s="128" customFormat="1" x14ac:dyDescent="0.2">
      <c r="A1383" s="83" t="s">
        <v>3832</v>
      </c>
      <c r="B1383" s="83" t="s">
        <v>4053</v>
      </c>
      <c r="C1383" s="83" t="s">
        <v>3984</v>
      </c>
      <c r="D1383" s="83" t="s">
        <v>3835</v>
      </c>
      <c r="E1383" s="102">
        <v>8370796</v>
      </c>
      <c r="F1383" s="83" t="s">
        <v>7450</v>
      </c>
      <c r="G1383" s="83" t="s">
        <v>68</v>
      </c>
      <c r="H1383" s="42">
        <v>61285.61</v>
      </c>
      <c r="I1383" s="42">
        <v>58367.23</v>
      </c>
      <c r="J1383" s="42">
        <v>2918.3799999999974</v>
      </c>
      <c r="K1383" s="86">
        <v>4.7619335109824266E-2</v>
      </c>
      <c r="L1383" s="83" t="s">
        <v>7561</v>
      </c>
      <c r="M1383" s="128" t="s">
        <v>5907</v>
      </c>
      <c r="N1383" s="83" t="s">
        <v>2754</v>
      </c>
    </row>
    <row r="1384" spans="1:14" s="128" customFormat="1" x14ac:dyDescent="0.2">
      <c r="A1384" s="83" t="s">
        <v>3832</v>
      </c>
      <c r="B1384" s="83" t="s">
        <v>4119</v>
      </c>
      <c r="C1384" s="83" t="s">
        <v>5967</v>
      </c>
      <c r="D1384" s="83" t="s">
        <v>3835</v>
      </c>
      <c r="E1384" s="102">
        <v>8434310</v>
      </c>
      <c r="F1384" s="83" t="s">
        <v>6380</v>
      </c>
      <c r="G1384" s="83" t="s">
        <v>68</v>
      </c>
      <c r="H1384" s="42">
        <v>7824.96</v>
      </c>
      <c r="I1384" s="42">
        <v>7524</v>
      </c>
      <c r="J1384" s="42">
        <v>300.96000000000004</v>
      </c>
      <c r="K1384" s="86">
        <v>3.8461538461538464E-2</v>
      </c>
      <c r="L1384" s="83" t="s">
        <v>6608</v>
      </c>
      <c r="M1384" s="128" t="s">
        <v>5907</v>
      </c>
      <c r="N1384" s="83" t="s">
        <v>2732</v>
      </c>
    </row>
    <row r="1385" spans="1:14" s="128" customFormat="1" x14ac:dyDescent="0.2">
      <c r="A1385" s="83" t="s">
        <v>4171</v>
      </c>
      <c r="B1385" s="83" t="s">
        <v>4172</v>
      </c>
      <c r="C1385" s="83" t="s">
        <v>4903</v>
      </c>
      <c r="D1385" s="83" t="s">
        <v>4174</v>
      </c>
      <c r="E1385" s="102">
        <v>8397740</v>
      </c>
      <c r="F1385" s="83" t="s">
        <v>7451</v>
      </c>
      <c r="G1385" s="83" t="s">
        <v>68</v>
      </c>
      <c r="H1385" s="42">
        <v>495.6</v>
      </c>
      <c r="I1385" s="42">
        <v>470.82</v>
      </c>
      <c r="J1385" s="42">
        <v>24.78000000000003</v>
      </c>
      <c r="K1385" s="86">
        <v>5.0000000000000058E-2</v>
      </c>
      <c r="L1385" s="83" t="s">
        <v>55</v>
      </c>
      <c r="M1385" s="128" t="s">
        <v>5907</v>
      </c>
      <c r="N1385" s="83" t="s">
        <v>2754</v>
      </c>
    </row>
    <row r="1386" spans="1:14" s="128" customFormat="1" x14ac:dyDescent="0.2">
      <c r="A1386" s="83" t="s">
        <v>4171</v>
      </c>
      <c r="B1386" s="83" t="s">
        <v>4172</v>
      </c>
      <c r="C1386" s="83" t="s">
        <v>4903</v>
      </c>
      <c r="D1386" s="83" t="s">
        <v>4174</v>
      </c>
      <c r="E1386" s="102">
        <v>8457532</v>
      </c>
      <c r="F1386" s="83" t="s">
        <v>7452</v>
      </c>
      <c r="G1386" s="83" t="s">
        <v>68</v>
      </c>
      <c r="H1386" s="42">
        <v>96237.24</v>
      </c>
      <c r="I1386" s="42">
        <v>84489</v>
      </c>
      <c r="J1386" s="42">
        <v>11748.240000000005</v>
      </c>
      <c r="K1386" s="86">
        <v>0.12207582012950501</v>
      </c>
      <c r="L1386" s="83" t="s">
        <v>7562</v>
      </c>
      <c r="M1386" s="128" t="s">
        <v>5907</v>
      </c>
      <c r="N1386" s="83" t="s">
        <v>2732</v>
      </c>
    </row>
    <row r="1387" spans="1:14" s="128" customFormat="1" x14ac:dyDescent="0.2">
      <c r="A1387" s="83" t="s">
        <v>4171</v>
      </c>
      <c r="B1387" s="83" t="s">
        <v>4172</v>
      </c>
      <c r="C1387" s="83" t="s">
        <v>4903</v>
      </c>
      <c r="D1387" s="83" t="s">
        <v>4174</v>
      </c>
      <c r="E1387" s="102">
        <v>8457533</v>
      </c>
      <c r="F1387" s="83" t="s">
        <v>7453</v>
      </c>
      <c r="G1387" s="83" t="s">
        <v>68</v>
      </c>
      <c r="H1387" s="42">
        <v>877.92</v>
      </c>
      <c r="I1387" s="42">
        <v>765.6</v>
      </c>
      <c r="J1387" s="42">
        <v>112.31999999999994</v>
      </c>
      <c r="K1387" s="86">
        <v>0.12793876435210491</v>
      </c>
      <c r="L1387" s="83" t="s">
        <v>7562</v>
      </c>
      <c r="M1387" s="128" t="s">
        <v>5907</v>
      </c>
      <c r="N1387" s="83" t="s">
        <v>2732</v>
      </c>
    </row>
    <row r="1388" spans="1:14" s="128" customFormat="1" x14ac:dyDescent="0.2">
      <c r="A1388" s="83" t="s">
        <v>4171</v>
      </c>
      <c r="B1388" s="83" t="s">
        <v>4172</v>
      </c>
      <c r="C1388" s="83" t="s">
        <v>5795</v>
      </c>
      <c r="D1388" s="83" t="s">
        <v>4174</v>
      </c>
      <c r="E1388" s="102">
        <v>1833467</v>
      </c>
      <c r="F1388" s="83" t="s">
        <v>7454</v>
      </c>
      <c r="G1388" s="83" t="s">
        <v>59</v>
      </c>
      <c r="H1388" s="42">
        <v>-3847.7</v>
      </c>
      <c r="I1388" s="42">
        <v>-3655.32</v>
      </c>
      <c r="J1388" s="42">
        <v>-192.37999999999965</v>
      </c>
      <c r="K1388" s="86">
        <v>4.9998700522389909E-2</v>
      </c>
      <c r="L1388" s="83" t="s">
        <v>55</v>
      </c>
      <c r="M1388" s="128" t="s">
        <v>2097</v>
      </c>
      <c r="N1388" s="128" t="s">
        <v>2097</v>
      </c>
    </row>
    <row r="1389" spans="1:14" s="128" customFormat="1" x14ac:dyDescent="0.2">
      <c r="A1389" s="83" t="s">
        <v>4171</v>
      </c>
      <c r="B1389" s="83" t="s">
        <v>4172</v>
      </c>
      <c r="C1389" s="83" t="s">
        <v>5795</v>
      </c>
      <c r="D1389" s="83" t="s">
        <v>4174</v>
      </c>
      <c r="E1389" s="102">
        <v>8315867</v>
      </c>
      <c r="F1389" s="83" t="s">
        <v>7455</v>
      </c>
      <c r="G1389" s="83" t="s">
        <v>68</v>
      </c>
      <c r="H1389" s="42">
        <v>7604.5</v>
      </c>
      <c r="I1389" s="42">
        <v>7504</v>
      </c>
      <c r="J1389" s="42">
        <v>100.5</v>
      </c>
      <c r="K1389" s="86">
        <v>1.3215859030837005E-2</v>
      </c>
      <c r="L1389" s="83" t="s">
        <v>7563</v>
      </c>
      <c r="M1389" s="128" t="s">
        <v>5907</v>
      </c>
      <c r="N1389" s="83" t="s">
        <v>2746</v>
      </c>
    </row>
    <row r="1390" spans="1:14" s="128" customFormat="1" x14ac:dyDescent="0.2">
      <c r="A1390" s="83" t="s">
        <v>4171</v>
      </c>
      <c r="B1390" s="83" t="s">
        <v>4172</v>
      </c>
      <c r="C1390" s="83" t="s">
        <v>5795</v>
      </c>
      <c r="D1390" s="83" t="s">
        <v>4174</v>
      </c>
      <c r="E1390" s="102">
        <v>8400344</v>
      </c>
      <c r="F1390" s="83" t="s">
        <v>7456</v>
      </c>
      <c r="G1390" s="83" t="s">
        <v>68</v>
      </c>
      <c r="H1390" s="42">
        <v>10786.4</v>
      </c>
      <c r="I1390" s="42">
        <v>8947.6</v>
      </c>
      <c r="J1390" s="42">
        <v>1838.7999999999993</v>
      </c>
      <c r="K1390" s="86">
        <v>0.17047393013424306</v>
      </c>
      <c r="L1390" s="83" t="s">
        <v>7564</v>
      </c>
      <c r="M1390" s="128" t="s">
        <v>5907</v>
      </c>
      <c r="N1390" s="83" t="s">
        <v>2754</v>
      </c>
    </row>
    <row r="1391" spans="1:14" s="128" customFormat="1" x14ac:dyDescent="0.2">
      <c r="A1391" s="83" t="s">
        <v>4171</v>
      </c>
      <c r="B1391" s="83" t="s">
        <v>4172</v>
      </c>
      <c r="C1391" s="83" t="s">
        <v>4903</v>
      </c>
      <c r="D1391" s="83" t="s">
        <v>4174</v>
      </c>
      <c r="E1391" s="102">
        <v>1755843</v>
      </c>
      <c r="F1391" s="83" t="s">
        <v>5797</v>
      </c>
      <c r="G1391" s="83" t="s">
        <v>68</v>
      </c>
      <c r="H1391" s="42">
        <v>-8407.2000000000007</v>
      </c>
      <c r="I1391" s="42">
        <v>-7986.84</v>
      </c>
      <c r="J1391" s="42">
        <v>-420.36000000000058</v>
      </c>
      <c r="K1391" s="86">
        <v>5.0000000000000065E-2</v>
      </c>
      <c r="L1391" s="83" t="s">
        <v>55</v>
      </c>
      <c r="M1391" s="128" t="s">
        <v>2097</v>
      </c>
      <c r="N1391" s="128" t="s">
        <v>2097</v>
      </c>
    </row>
    <row r="1392" spans="1:14" s="128" customFormat="1" x14ac:dyDescent="0.2">
      <c r="A1392" s="83" t="s">
        <v>4171</v>
      </c>
      <c r="B1392" s="83" t="s">
        <v>4172</v>
      </c>
      <c r="C1392" s="83" t="s">
        <v>4903</v>
      </c>
      <c r="D1392" s="83" t="s">
        <v>4174</v>
      </c>
      <c r="E1392" s="102">
        <v>1755844</v>
      </c>
      <c r="F1392" s="83" t="s">
        <v>5797</v>
      </c>
      <c r="G1392" s="83" t="s">
        <v>68</v>
      </c>
      <c r="H1392" s="42">
        <v>-14012</v>
      </c>
      <c r="I1392" s="42">
        <v>-13311.4</v>
      </c>
      <c r="J1392" s="42">
        <v>-700.60000000000036</v>
      </c>
      <c r="K1392" s="86">
        <v>5.0000000000000024E-2</v>
      </c>
      <c r="L1392" s="83" t="s">
        <v>55</v>
      </c>
      <c r="M1392" s="128" t="s">
        <v>2097</v>
      </c>
      <c r="N1392" s="128" t="s">
        <v>2097</v>
      </c>
    </row>
    <row r="1393" spans="1:14" s="128" customFormat="1" x14ac:dyDescent="0.2">
      <c r="A1393" s="83" t="s">
        <v>4171</v>
      </c>
      <c r="B1393" s="83" t="s">
        <v>4172</v>
      </c>
      <c r="C1393" s="83" t="s">
        <v>6660</v>
      </c>
      <c r="D1393" s="83" t="s">
        <v>4174</v>
      </c>
      <c r="E1393" s="102">
        <v>8446716</v>
      </c>
      <c r="F1393" s="83" t="s">
        <v>6906</v>
      </c>
      <c r="G1393" s="83" t="s">
        <v>68</v>
      </c>
      <c r="H1393" s="42">
        <v>32860.44</v>
      </c>
      <c r="I1393" s="42">
        <v>26539.65</v>
      </c>
      <c r="J1393" s="42">
        <v>6320.7900000000009</v>
      </c>
      <c r="K1393" s="86">
        <v>0.19235256740323625</v>
      </c>
      <c r="L1393" s="83" t="s">
        <v>7251</v>
      </c>
      <c r="M1393" s="128" t="s">
        <v>5907</v>
      </c>
      <c r="N1393" s="83" t="s">
        <v>2732</v>
      </c>
    </row>
    <row r="1394" spans="1:14" s="128" customFormat="1" x14ac:dyDescent="0.2">
      <c r="A1394" s="83" t="s">
        <v>4171</v>
      </c>
      <c r="B1394" s="83" t="s">
        <v>4172</v>
      </c>
      <c r="C1394" s="83" t="s">
        <v>5795</v>
      </c>
      <c r="D1394" s="83" t="s">
        <v>4174</v>
      </c>
      <c r="E1394" s="102">
        <v>8428783</v>
      </c>
      <c r="F1394" s="83" t="s">
        <v>5801</v>
      </c>
      <c r="G1394" s="83" t="s">
        <v>68</v>
      </c>
      <c r="H1394" s="42">
        <v>51.44</v>
      </c>
      <c r="I1394" s="42">
        <v>46.32</v>
      </c>
      <c r="J1394" s="42">
        <v>5.1199999999999974</v>
      </c>
      <c r="K1394" s="86">
        <v>9.9533437013996848E-2</v>
      </c>
      <c r="L1394" s="83" t="s">
        <v>7565</v>
      </c>
      <c r="M1394" s="128" t="s">
        <v>5907</v>
      </c>
      <c r="N1394" s="83" t="s">
        <v>2754</v>
      </c>
    </row>
    <row r="1395" spans="1:14" s="128" customFormat="1" x14ac:dyDescent="0.2">
      <c r="A1395" s="83" t="s">
        <v>4171</v>
      </c>
      <c r="B1395" s="83" t="s">
        <v>4172</v>
      </c>
      <c r="C1395" s="83" t="s">
        <v>7368</v>
      </c>
      <c r="D1395" s="83" t="s">
        <v>4174</v>
      </c>
      <c r="E1395" s="102">
        <v>8470420</v>
      </c>
      <c r="F1395" s="83" t="s">
        <v>7457</v>
      </c>
      <c r="G1395" s="83" t="s">
        <v>68</v>
      </c>
      <c r="H1395" s="42">
        <v>50949.599999999999</v>
      </c>
      <c r="I1395" s="42">
        <v>45855.1</v>
      </c>
      <c r="J1395" s="42">
        <v>5094.5</v>
      </c>
      <c r="K1395" s="86">
        <v>9.9990971469844717E-2</v>
      </c>
      <c r="L1395" s="83" t="s">
        <v>7566</v>
      </c>
      <c r="M1395" s="128" t="s">
        <v>5907</v>
      </c>
      <c r="N1395" s="83" t="s">
        <v>2732</v>
      </c>
    </row>
    <row r="1396" spans="1:14" s="128" customFormat="1" x14ac:dyDescent="0.2">
      <c r="A1396" s="83" t="s">
        <v>4171</v>
      </c>
      <c r="B1396" s="83" t="s">
        <v>4172</v>
      </c>
      <c r="C1396" s="83" t="s">
        <v>4906</v>
      </c>
      <c r="D1396" s="83" t="s">
        <v>4174</v>
      </c>
      <c r="E1396" s="102">
        <v>8240999</v>
      </c>
      <c r="F1396" s="83" t="s">
        <v>7458</v>
      </c>
      <c r="G1396" s="83" t="s">
        <v>68</v>
      </c>
      <c r="H1396" s="42">
        <v>0</v>
      </c>
      <c r="I1396" s="42">
        <v>0</v>
      </c>
      <c r="J1396" s="42">
        <v>0</v>
      </c>
      <c r="K1396" s="86" t="e">
        <v>#DIV/0!</v>
      </c>
      <c r="L1396" s="83" t="s">
        <v>55</v>
      </c>
      <c r="M1396" s="128" t="s">
        <v>5907</v>
      </c>
      <c r="N1396" s="83" t="s">
        <v>2011</v>
      </c>
    </row>
    <row r="1397" spans="1:14" s="128" customFormat="1" x14ac:dyDescent="0.2">
      <c r="A1397" s="83" t="s">
        <v>4171</v>
      </c>
      <c r="B1397" s="83" t="s">
        <v>4172</v>
      </c>
      <c r="C1397" s="83" t="s">
        <v>5795</v>
      </c>
      <c r="D1397" s="83" t="s">
        <v>4174</v>
      </c>
      <c r="E1397" s="102">
        <v>1831012</v>
      </c>
      <c r="F1397" s="83" t="s">
        <v>6908</v>
      </c>
      <c r="G1397" s="83" t="s">
        <v>68</v>
      </c>
      <c r="H1397" s="42">
        <v>-459.34</v>
      </c>
      <c r="I1397" s="42">
        <v>-436.37</v>
      </c>
      <c r="J1397" s="42">
        <v>-22.96999999999997</v>
      </c>
      <c r="K1397" s="86">
        <v>5.0006531109853203E-2</v>
      </c>
      <c r="L1397" s="83" t="s">
        <v>55</v>
      </c>
      <c r="M1397" s="128" t="s">
        <v>2097</v>
      </c>
      <c r="N1397" s="128" t="s">
        <v>2097</v>
      </c>
    </row>
    <row r="1398" spans="1:14" s="128" customFormat="1" x14ac:dyDescent="0.2">
      <c r="A1398" s="83" t="s">
        <v>4171</v>
      </c>
      <c r="B1398" s="83" t="s">
        <v>4172</v>
      </c>
      <c r="C1398" s="83" t="s">
        <v>5795</v>
      </c>
      <c r="D1398" s="83" t="s">
        <v>4174</v>
      </c>
      <c r="E1398" s="102">
        <v>8349477</v>
      </c>
      <c r="F1398" s="83" t="s">
        <v>6908</v>
      </c>
      <c r="G1398" s="83" t="s">
        <v>68</v>
      </c>
      <c r="H1398" s="42">
        <v>12285</v>
      </c>
      <c r="I1398" s="42">
        <v>10192</v>
      </c>
      <c r="J1398" s="42">
        <v>2093</v>
      </c>
      <c r="K1398" s="86">
        <v>0.17037037037037037</v>
      </c>
      <c r="L1398" s="83" t="s">
        <v>7567</v>
      </c>
      <c r="M1398" s="128" t="s">
        <v>5907</v>
      </c>
      <c r="N1398" s="83" t="s">
        <v>2754</v>
      </c>
    </row>
    <row r="1399" spans="1:14" s="128" customFormat="1" x14ac:dyDescent="0.2">
      <c r="A1399" s="83" t="s">
        <v>4171</v>
      </c>
      <c r="B1399" s="83" t="s">
        <v>4172</v>
      </c>
      <c r="C1399" s="83" t="s">
        <v>5795</v>
      </c>
      <c r="D1399" s="83" t="s">
        <v>4174</v>
      </c>
      <c r="E1399" s="102">
        <v>8384658</v>
      </c>
      <c r="F1399" s="83" t="s">
        <v>6908</v>
      </c>
      <c r="G1399" s="83" t="s">
        <v>68</v>
      </c>
      <c r="H1399" s="42">
        <v>11942.84</v>
      </c>
      <c r="I1399" s="42">
        <v>12397.06</v>
      </c>
      <c r="J1399" s="42">
        <v>-454.21999999999935</v>
      </c>
      <c r="K1399" s="86">
        <v>-3.8032829712195702E-2</v>
      </c>
      <c r="L1399" s="83" t="s">
        <v>7568</v>
      </c>
      <c r="M1399" s="128" t="s">
        <v>5907</v>
      </c>
      <c r="N1399" s="83" t="s">
        <v>2754</v>
      </c>
    </row>
    <row r="1400" spans="1:14" s="128" customFormat="1" x14ac:dyDescent="0.2">
      <c r="A1400" s="83" t="s">
        <v>4171</v>
      </c>
      <c r="B1400" s="83" t="s">
        <v>4172</v>
      </c>
      <c r="C1400" s="83" t="s">
        <v>5795</v>
      </c>
      <c r="D1400" s="83" t="s">
        <v>4174</v>
      </c>
      <c r="E1400" s="102">
        <v>8384658</v>
      </c>
      <c r="F1400" s="83" t="s">
        <v>6908</v>
      </c>
      <c r="G1400" s="83" t="s">
        <v>68</v>
      </c>
      <c r="H1400" s="42">
        <v>15617.56</v>
      </c>
      <c r="I1400" s="42">
        <v>16211.54</v>
      </c>
      <c r="J1400" s="42">
        <v>-593.98000000000138</v>
      </c>
      <c r="K1400" s="86">
        <v>-3.8032829712195848E-2</v>
      </c>
      <c r="L1400" s="83" t="s">
        <v>7568</v>
      </c>
      <c r="M1400" s="128" t="s">
        <v>5907</v>
      </c>
      <c r="N1400" s="83" t="s">
        <v>2746</v>
      </c>
    </row>
    <row r="1401" spans="1:14" s="128" customFormat="1" x14ac:dyDescent="0.2">
      <c r="A1401" s="83" t="s">
        <v>4171</v>
      </c>
      <c r="B1401" s="83" t="s">
        <v>4172</v>
      </c>
      <c r="C1401" s="83" t="s">
        <v>5795</v>
      </c>
      <c r="D1401" s="83" t="s">
        <v>4174</v>
      </c>
      <c r="E1401" s="102">
        <v>8440458</v>
      </c>
      <c r="F1401" s="83" t="s">
        <v>6908</v>
      </c>
      <c r="G1401" s="83" t="s">
        <v>68</v>
      </c>
      <c r="H1401" s="42">
        <v>413.99</v>
      </c>
      <c r="I1401" s="42">
        <v>413.71</v>
      </c>
      <c r="J1401" s="42">
        <v>0.28000000000002956</v>
      </c>
      <c r="K1401" s="86">
        <v>6.7634483924739624E-4</v>
      </c>
      <c r="L1401" s="83" t="s">
        <v>7253</v>
      </c>
      <c r="M1401" s="128" t="s">
        <v>5907</v>
      </c>
      <c r="N1401" s="83" t="s">
        <v>2732</v>
      </c>
    </row>
    <row r="1402" spans="1:14" s="128" customFormat="1" x14ac:dyDescent="0.2">
      <c r="A1402" s="83" t="s">
        <v>4171</v>
      </c>
      <c r="B1402" s="83" t="s">
        <v>4172</v>
      </c>
      <c r="C1402" s="83" t="s">
        <v>5795</v>
      </c>
      <c r="D1402" s="83" t="s">
        <v>4174</v>
      </c>
      <c r="E1402" s="102">
        <v>8440458</v>
      </c>
      <c r="F1402" s="83" t="s">
        <v>6908</v>
      </c>
      <c r="G1402" s="83" t="s">
        <v>68</v>
      </c>
      <c r="H1402" s="42">
        <v>8620.35</v>
      </c>
      <c r="I1402" s="42">
        <v>6865.89</v>
      </c>
      <c r="J1402" s="42">
        <v>1754.46</v>
      </c>
      <c r="K1402" s="86">
        <v>0.20352537889992867</v>
      </c>
      <c r="L1402" s="83" t="s">
        <v>7569</v>
      </c>
      <c r="M1402" s="128" t="s">
        <v>5907</v>
      </c>
      <c r="N1402" s="83" t="s">
        <v>2754</v>
      </c>
    </row>
    <row r="1403" spans="1:14" s="128" customFormat="1" x14ac:dyDescent="0.2">
      <c r="A1403" s="83" t="s">
        <v>4171</v>
      </c>
      <c r="B1403" s="83" t="s">
        <v>4172</v>
      </c>
      <c r="C1403" s="83" t="s">
        <v>5795</v>
      </c>
      <c r="D1403" s="83" t="s">
        <v>4174</v>
      </c>
      <c r="E1403" s="102">
        <v>8440458</v>
      </c>
      <c r="F1403" s="83" t="s">
        <v>6908</v>
      </c>
      <c r="G1403" s="83" t="s">
        <v>68</v>
      </c>
      <c r="H1403" s="42">
        <v>32645.89</v>
      </c>
      <c r="I1403" s="42">
        <v>23708.94</v>
      </c>
      <c r="J1403" s="42">
        <v>8936.9500000000007</v>
      </c>
      <c r="K1403" s="86">
        <v>0.2737542153085733</v>
      </c>
      <c r="L1403" s="83" t="s">
        <v>7570</v>
      </c>
      <c r="M1403" s="128" t="s">
        <v>5907</v>
      </c>
      <c r="N1403" s="83" t="s">
        <v>2754</v>
      </c>
    </row>
    <row r="1404" spans="1:14" s="128" customFormat="1" x14ac:dyDescent="0.2">
      <c r="A1404" s="83" t="s">
        <v>4171</v>
      </c>
      <c r="B1404" s="83" t="s">
        <v>4172</v>
      </c>
      <c r="C1404" s="83" t="s">
        <v>5795</v>
      </c>
      <c r="D1404" s="83" t="s">
        <v>4174</v>
      </c>
      <c r="E1404" s="102">
        <v>8440458</v>
      </c>
      <c r="F1404" s="83" t="s">
        <v>6908</v>
      </c>
      <c r="G1404" s="83" t="s">
        <v>68</v>
      </c>
      <c r="H1404" s="42">
        <v>0</v>
      </c>
      <c r="I1404" s="42">
        <v>553.70000000000005</v>
      </c>
      <c r="J1404" s="42">
        <v>-553.70000000000005</v>
      </c>
      <c r="K1404" s="86" t="e">
        <v>#DIV/0!</v>
      </c>
      <c r="L1404" s="83" t="s">
        <v>7253</v>
      </c>
      <c r="M1404" s="128" t="s">
        <v>5907</v>
      </c>
      <c r="N1404" s="83" t="s">
        <v>2754</v>
      </c>
    </row>
    <row r="1405" spans="1:14" s="128" customFormat="1" x14ac:dyDescent="0.2">
      <c r="A1405" s="83" t="s">
        <v>4171</v>
      </c>
      <c r="B1405" s="83" t="s">
        <v>4172</v>
      </c>
      <c r="C1405" s="83" t="s">
        <v>5795</v>
      </c>
      <c r="D1405" s="83" t="s">
        <v>4174</v>
      </c>
      <c r="E1405" s="102">
        <v>8440458</v>
      </c>
      <c r="F1405" s="83" t="s">
        <v>6908</v>
      </c>
      <c r="G1405" s="83" t="s">
        <v>68</v>
      </c>
      <c r="H1405" s="42">
        <v>14534</v>
      </c>
      <c r="I1405" s="42">
        <v>9497.15</v>
      </c>
      <c r="J1405" s="42">
        <v>5036.8500000000004</v>
      </c>
      <c r="K1405" s="86">
        <v>0.34655635062611811</v>
      </c>
      <c r="L1405" s="83" t="s">
        <v>7571</v>
      </c>
      <c r="M1405" s="128" t="s">
        <v>5907</v>
      </c>
      <c r="N1405" s="83" t="s">
        <v>2754</v>
      </c>
    </row>
    <row r="1406" spans="1:14" s="128" customFormat="1" x14ac:dyDescent="0.2">
      <c r="A1406" s="83" t="s">
        <v>4171</v>
      </c>
      <c r="B1406" s="83" t="s">
        <v>4172</v>
      </c>
      <c r="C1406" s="83" t="s">
        <v>5795</v>
      </c>
      <c r="D1406" s="83" t="s">
        <v>4174</v>
      </c>
      <c r="E1406" s="102">
        <v>8461527</v>
      </c>
      <c r="F1406" s="83" t="s">
        <v>6908</v>
      </c>
      <c r="G1406" s="83" t="s">
        <v>68</v>
      </c>
      <c r="H1406" s="42">
        <v>6382.5</v>
      </c>
      <c r="I1406" s="42">
        <v>5750</v>
      </c>
      <c r="J1406" s="42">
        <v>632.5</v>
      </c>
      <c r="K1406" s="86">
        <v>9.90990990990991E-2</v>
      </c>
      <c r="L1406" s="83" t="s">
        <v>7572</v>
      </c>
      <c r="M1406" s="128" t="s">
        <v>5907</v>
      </c>
      <c r="N1406" s="83" t="s">
        <v>2732</v>
      </c>
    </row>
    <row r="1407" spans="1:14" s="128" customFormat="1" x14ac:dyDescent="0.2">
      <c r="A1407" s="83" t="s">
        <v>4171</v>
      </c>
      <c r="B1407" s="83" t="s">
        <v>4172</v>
      </c>
      <c r="C1407" s="83" t="s">
        <v>5795</v>
      </c>
      <c r="D1407" s="83" t="s">
        <v>4174</v>
      </c>
      <c r="E1407" s="102">
        <v>8461604</v>
      </c>
      <c r="F1407" s="83" t="s">
        <v>6908</v>
      </c>
      <c r="G1407" s="83" t="s">
        <v>68</v>
      </c>
      <c r="H1407" s="42">
        <v>15652</v>
      </c>
      <c r="I1407" s="42">
        <v>13842.5</v>
      </c>
      <c r="J1407" s="42">
        <v>1809.5</v>
      </c>
      <c r="K1407" s="86">
        <v>0.115608228980322</v>
      </c>
      <c r="L1407" s="83" t="s">
        <v>7573</v>
      </c>
      <c r="M1407" s="128" t="s">
        <v>5907</v>
      </c>
      <c r="N1407" s="83" t="s">
        <v>2732</v>
      </c>
    </row>
    <row r="1408" spans="1:14" s="128" customFormat="1" x14ac:dyDescent="0.2">
      <c r="A1408" s="83" t="s">
        <v>4171</v>
      </c>
      <c r="B1408" s="83" t="s">
        <v>4172</v>
      </c>
      <c r="C1408" s="83" t="s">
        <v>5795</v>
      </c>
      <c r="D1408" s="83" t="s">
        <v>4174</v>
      </c>
      <c r="E1408" s="102">
        <v>8478732</v>
      </c>
      <c r="F1408" s="83" t="s">
        <v>6908</v>
      </c>
      <c r="G1408" s="83" t="s">
        <v>68</v>
      </c>
      <c r="H1408" s="42">
        <v>14784</v>
      </c>
      <c r="I1408" s="42">
        <v>11334.4</v>
      </c>
      <c r="J1408" s="42">
        <v>3449.6000000000004</v>
      </c>
      <c r="K1408" s="86">
        <v>0.23333333333333336</v>
      </c>
      <c r="L1408" s="83" t="s">
        <v>7574</v>
      </c>
      <c r="M1408" s="128" t="s">
        <v>5907</v>
      </c>
      <c r="N1408" s="83" t="s">
        <v>2732</v>
      </c>
    </row>
    <row r="1409" spans="1:14" s="128" customFormat="1" x14ac:dyDescent="0.2">
      <c r="A1409" s="83" t="s">
        <v>4171</v>
      </c>
      <c r="B1409" s="83" t="s">
        <v>4916</v>
      </c>
      <c r="C1409" s="83" t="s">
        <v>5970</v>
      </c>
      <c r="D1409" s="83" t="s">
        <v>4910</v>
      </c>
      <c r="E1409" s="102">
        <v>8501982</v>
      </c>
      <c r="F1409" s="83" t="s">
        <v>6911</v>
      </c>
      <c r="G1409" s="83" t="s">
        <v>68</v>
      </c>
      <c r="H1409" s="42">
        <v>317777.84999999998</v>
      </c>
      <c r="I1409" s="42">
        <v>301888.96000000002</v>
      </c>
      <c r="J1409" s="42">
        <v>15888.889999999956</v>
      </c>
      <c r="K1409" s="86">
        <v>4.9999992132868785E-2</v>
      </c>
      <c r="L1409" s="83" t="s">
        <v>55</v>
      </c>
      <c r="M1409" s="128" t="s">
        <v>5907</v>
      </c>
      <c r="N1409" s="83" t="s">
        <v>2754</v>
      </c>
    </row>
    <row r="1410" spans="1:14" s="128" customFormat="1" x14ac:dyDescent="0.2">
      <c r="A1410" s="83" t="s">
        <v>4171</v>
      </c>
      <c r="B1410" s="83" t="s">
        <v>4916</v>
      </c>
      <c r="C1410" s="83" t="s">
        <v>5970</v>
      </c>
      <c r="D1410" s="83" t="s">
        <v>4910</v>
      </c>
      <c r="E1410" s="102">
        <v>8501982</v>
      </c>
      <c r="F1410" s="83" t="s">
        <v>6911</v>
      </c>
      <c r="G1410" s="83" t="s">
        <v>68</v>
      </c>
      <c r="H1410" s="42">
        <v>0</v>
      </c>
      <c r="I1410" s="42">
        <v>33166.6</v>
      </c>
      <c r="J1410" s="42">
        <v>-33166.6</v>
      </c>
      <c r="K1410" s="86" t="e">
        <v>#DIV/0!</v>
      </c>
      <c r="L1410" s="83" t="s">
        <v>7259</v>
      </c>
      <c r="M1410" s="128" t="s">
        <v>5907</v>
      </c>
      <c r="N1410" s="83" t="s">
        <v>2754</v>
      </c>
    </row>
    <row r="1411" spans="1:14" s="128" customFormat="1" x14ac:dyDescent="0.2">
      <c r="A1411" s="83" t="s">
        <v>4171</v>
      </c>
      <c r="B1411" s="83" t="s">
        <v>4916</v>
      </c>
      <c r="C1411" s="83" t="s">
        <v>5970</v>
      </c>
      <c r="D1411" s="83" t="s">
        <v>4910</v>
      </c>
      <c r="E1411" s="102">
        <v>8501982</v>
      </c>
      <c r="F1411" s="83" t="s">
        <v>6911</v>
      </c>
      <c r="G1411" s="83" t="s">
        <v>68</v>
      </c>
      <c r="H1411" s="42">
        <v>0</v>
      </c>
      <c r="I1411" s="42">
        <v>252585.85</v>
      </c>
      <c r="J1411" s="42">
        <v>-252585.85</v>
      </c>
      <c r="K1411" s="86" t="e">
        <v>#DIV/0!</v>
      </c>
      <c r="L1411" s="83" t="s">
        <v>7260</v>
      </c>
      <c r="M1411" s="128" t="s">
        <v>5907</v>
      </c>
      <c r="N1411" s="83" t="s">
        <v>2754</v>
      </c>
    </row>
    <row r="1412" spans="1:14" s="128" customFormat="1" x14ac:dyDescent="0.2">
      <c r="A1412" s="83" t="s">
        <v>4171</v>
      </c>
      <c r="B1412" s="83" t="s">
        <v>4916</v>
      </c>
      <c r="C1412" s="83" t="s">
        <v>4917</v>
      </c>
      <c r="D1412" s="83" t="s">
        <v>4910</v>
      </c>
      <c r="E1412" s="102">
        <v>8416421</v>
      </c>
      <c r="F1412" s="83" t="s">
        <v>7459</v>
      </c>
      <c r="G1412" s="83" t="s">
        <v>68</v>
      </c>
      <c r="H1412" s="42">
        <v>269.27999999999997</v>
      </c>
      <c r="I1412" s="42">
        <v>259.44</v>
      </c>
      <c r="J1412" s="42">
        <v>9.839999999999975</v>
      </c>
      <c r="K1412" s="86">
        <v>3.6541889483065866E-2</v>
      </c>
      <c r="L1412" s="83" t="s">
        <v>7575</v>
      </c>
      <c r="M1412" s="128" t="s">
        <v>5907</v>
      </c>
      <c r="N1412" s="83" t="s">
        <v>2754</v>
      </c>
    </row>
    <row r="1413" spans="1:14" s="128" customFormat="1" x14ac:dyDescent="0.2">
      <c r="A1413" s="83" t="s">
        <v>4171</v>
      </c>
      <c r="B1413" s="83" t="s">
        <v>4192</v>
      </c>
      <c r="C1413" s="83" t="s">
        <v>4193</v>
      </c>
      <c r="D1413" s="83" t="s">
        <v>4194</v>
      </c>
      <c r="E1413" s="102">
        <v>8434912</v>
      </c>
      <c r="F1413" s="83" t="s">
        <v>7460</v>
      </c>
      <c r="G1413" s="83" t="s">
        <v>68</v>
      </c>
      <c r="H1413" s="42">
        <v>0</v>
      </c>
      <c r="I1413" s="42">
        <v>0</v>
      </c>
      <c r="J1413" s="42">
        <v>0</v>
      </c>
      <c r="K1413" s="86" t="e">
        <v>#DIV/0!</v>
      </c>
      <c r="L1413" s="83" t="s">
        <v>7576</v>
      </c>
      <c r="M1413" s="128" t="s">
        <v>5907</v>
      </c>
      <c r="N1413" s="83" t="s">
        <v>2732</v>
      </c>
    </row>
    <row r="1414" spans="1:14" s="128" customFormat="1" x14ac:dyDescent="0.2">
      <c r="A1414" s="83" t="s">
        <v>4171</v>
      </c>
      <c r="B1414" s="83" t="s">
        <v>4192</v>
      </c>
      <c r="C1414" s="83" t="s">
        <v>4193</v>
      </c>
      <c r="D1414" s="83" t="s">
        <v>4194</v>
      </c>
      <c r="E1414" s="102">
        <v>8434912</v>
      </c>
      <c r="F1414" s="83" t="s">
        <v>7460</v>
      </c>
      <c r="G1414" s="83" t="s">
        <v>68</v>
      </c>
      <c r="H1414" s="42">
        <v>22969.4</v>
      </c>
      <c r="I1414" s="42">
        <v>21781.200000000001</v>
      </c>
      <c r="J1414" s="42">
        <v>1188.2000000000007</v>
      </c>
      <c r="K1414" s="86">
        <v>5.1729692547476239E-2</v>
      </c>
      <c r="L1414" s="83" t="s">
        <v>7576</v>
      </c>
      <c r="M1414" s="128" t="s">
        <v>5907</v>
      </c>
      <c r="N1414" s="83" t="s">
        <v>2732</v>
      </c>
    </row>
    <row r="1415" spans="1:14" s="128" customFormat="1" x14ac:dyDescent="0.2">
      <c r="A1415" s="83" t="s">
        <v>4171</v>
      </c>
      <c r="B1415" s="83" t="s">
        <v>4192</v>
      </c>
      <c r="C1415" s="83" t="s">
        <v>4224</v>
      </c>
      <c r="D1415" s="83" t="s">
        <v>4194</v>
      </c>
      <c r="E1415" s="102">
        <v>8210852</v>
      </c>
      <c r="F1415" s="83" t="s">
        <v>7461</v>
      </c>
      <c r="G1415" s="83" t="s">
        <v>68</v>
      </c>
      <c r="H1415" s="42">
        <v>2375</v>
      </c>
      <c r="I1415" s="42">
        <v>2247.4499999999998</v>
      </c>
      <c r="J1415" s="42">
        <v>127.55000000000018</v>
      </c>
      <c r="K1415" s="86">
        <v>5.3705263157894811E-2</v>
      </c>
      <c r="L1415" s="83" t="s">
        <v>7577</v>
      </c>
      <c r="M1415" s="128" t="s">
        <v>5907</v>
      </c>
      <c r="N1415" s="83" t="s">
        <v>50</v>
      </c>
    </row>
    <row r="1416" spans="1:14" s="128" customFormat="1" x14ac:dyDescent="0.2">
      <c r="A1416" s="83" t="s">
        <v>4171</v>
      </c>
      <c r="B1416" s="83" t="s">
        <v>4192</v>
      </c>
      <c r="C1416" s="83" t="s">
        <v>4224</v>
      </c>
      <c r="D1416" s="83" t="s">
        <v>4194</v>
      </c>
      <c r="E1416" s="102">
        <v>8428718</v>
      </c>
      <c r="F1416" s="83" t="s">
        <v>7462</v>
      </c>
      <c r="G1416" s="83" t="s">
        <v>68</v>
      </c>
      <c r="H1416" s="42">
        <v>136.55000000000001</v>
      </c>
      <c r="I1416" s="42">
        <v>114.19</v>
      </c>
      <c r="J1416" s="42">
        <v>22.360000000000014</v>
      </c>
      <c r="K1416" s="86">
        <v>0.16374954229220073</v>
      </c>
      <c r="L1416" s="83" t="s">
        <v>7578</v>
      </c>
      <c r="M1416" s="128" t="s">
        <v>5907</v>
      </c>
      <c r="N1416" s="83" t="s">
        <v>2732</v>
      </c>
    </row>
    <row r="1417" spans="1:14" s="128" customFormat="1" x14ac:dyDescent="0.2">
      <c r="A1417" s="83" t="s">
        <v>4171</v>
      </c>
      <c r="B1417" s="83" t="s">
        <v>4192</v>
      </c>
      <c r="C1417" s="83" t="s">
        <v>4224</v>
      </c>
      <c r="D1417" s="83" t="s">
        <v>4194</v>
      </c>
      <c r="E1417" s="102">
        <v>8443000</v>
      </c>
      <c r="F1417" s="83" t="s">
        <v>7463</v>
      </c>
      <c r="G1417" s="83" t="s">
        <v>68</v>
      </c>
      <c r="H1417" s="42">
        <v>79800</v>
      </c>
      <c r="I1417" s="42">
        <v>75515.199999999997</v>
      </c>
      <c r="J1417" s="42">
        <v>4284.8000000000029</v>
      </c>
      <c r="K1417" s="86">
        <v>5.3694235588972468E-2</v>
      </c>
      <c r="L1417" s="83" t="s">
        <v>7579</v>
      </c>
      <c r="M1417" s="128" t="s">
        <v>5907</v>
      </c>
      <c r="N1417" s="83" t="s">
        <v>2732</v>
      </c>
    </row>
    <row r="1418" spans="1:14" s="128" customFormat="1" x14ac:dyDescent="0.2">
      <c r="A1418" s="83" t="s">
        <v>4171</v>
      </c>
      <c r="B1418" s="83" t="s">
        <v>4192</v>
      </c>
      <c r="C1418" s="83" t="s">
        <v>4254</v>
      </c>
      <c r="D1418" s="83" t="s">
        <v>4194</v>
      </c>
      <c r="E1418" s="102">
        <v>8479157</v>
      </c>
      <c r="F1418" s="83" t="s">
        <v>7464</v>
      </c>
      <c r="G1418" s="83" t="s">
        <v>68</v>
      </c>
      <c r="H1418" s="42">
        <v>6909.99</v>
      </c>
      <c r="I1418" s="42">
        <v>6519.91</v>
      </c>
      <c r="J1418" s="42">
        <v>390.07999999999993</v>
      </c>
      <c r="K1418" s="86">
        <v>5.6451601232418561E-2</v>
      </c>
      <c r="L1418" s="83" t="s">
        <v>7580</v>
      </c>
      <c r="M1418" s="128" t="s">
        <v>5907</v>
      </c>
      <c r="N1418" s="83" t="s">
        <v>2732</v>
      </c>
    </row>
    <row r="1419" spans="1:14" s="128" customFormat="1" x14ac:dyDescent="0.2">
      <c r="A1419" s="83" t="s">
        <v>4171</v>
      </c>
      <c r="B1419" s="83" t="s">
        <v>4192</v>
      </c>
      <c r="C1419" s="83" t="s">
        <v>6666</v>
      </c>
      <c r="D1419" s="83" t="s">
        <v>4194</v>
      </c>
      <c r="E1419" s="102">
        <v>8433337</v>
      </c>
      <c r="F1419" s="83" t="s">
        <v>6926</v>
      </c>
      <c r="G1419" s="83" t="s">
        <v>68</v>
      </c>
      <c r="H1419" s="42">
        <v>96720</v>
      </c>
      <c r="I1419" s="42">
        <v>91260</v>
      </c>
      <c r="J1419" s="42">
        <v>5460</v>
      </c>
      <c r="K1419" s="86">
        <v>5.6451612903225805E-2</v>
      </c>
      <c r="L1419" s="83" t="s">
        <v>7275</v>
      </c>
      <c r="M1419" s="128" t="s">
        <v>5907</v>
      </c>
      <c r="N1419" s="83" t="s">
        <v>2732</v>
      </c>
    </row>
    <row r="1420" spans="1:14" s="128" customFormat="1" x14ac:dyDescent="0.2">
      <c r="A1420" s="83" t="s">
        <v>4171</v>
      </c>
      <c r="B1420" s="83" t="s">
        <v>4192</v>
      </c>
      <c r="C1420" s="83" t="s">
        <v>6666</v>
      </c>
      <c r="D1420" s="83" t="s">
        <v>4194</v>
      </c>
      <c r="E1420" s="102">
        <v>8455682</v>
      </c>
      <c r="F1420" s="83" t="s">
        <v>7465</v>
      </c>
      <c r="G1420" s="83" t="s">
        <v>68</v>
      </c>
      <c r="H1420" s="42">
        <v>186641.19</v>
      </c>
      <c r="I1420" s="42">
        <v>158877.26999999999</v>
      </c>
      <c r="J1420" s="42">
        <v>27763.920000000013</v>
      </c>
      <c r="K1420" s="86">
        <v>0.14875558819572471</v>
      </c>
      <c r="L1420" s="83" t="s">
        <v>7581</v>
      </c>
      <c r="M1420" s="128" t="s">
        <v>5907</v>
      </c>
      <c r="N1420" s="83" t="s">
        <v>2732</v>
      </c>
    </row>
    <row r="1421" spans="1:14" s="128" customFormat="1" x14ac:dyDescent="0.2">
      <c r="A1421" s="83" t="s">
        <v>4445</v>
      </c>
      <c r="B1421" s="83" t="s">
        <v>4445</v>
      </c>
      <c r="C1421" s="83" t="s">
        <v>4448</v>
      </c>
      <c r="D1421" s="83" t="s">
        <v>4446</v>
      </c>
      <c r="E1421" s="102">
        <v>8411764</v>
      </c>
      <c r="F1421" s="83" t="s">
        <v>6735</v>
      </c>
      <c r="G1421" s="83" t="s">
        <v>59</v>
      </c>
      <c r="H1421" s="42">
        <v>0</v>
      </c>
      <c r="I1421" s="42">
        <v>1485.12</v>
      </c>
      <c r="J1421" s="42">
        <v>-1485.12</v>
      </c>
      <c r="K1421" s="86" t="e">
        <v>#DIV/0!</v>
      </c>
      <c r="L1421" s="83" t="s">
        <v>7022</v>
      </c>
      <c r="M1421" s="128" t="s">
        <v>5907</v>
      </c>
      <c r="N1421" s="83" t="s">
        <v>50</v>
      </c>
    </row>
    <row r="1422" spans="1:14" s="128" customFormat="1" x14ac:dyDescent="0.2">
      <c r="A1422" s="83" t="s">
        <v>4445</v>
      </c>
      <c r="B1422" s="83" t="s">
        <v>4445</v>
      </c>
      <c r="C1422" s="83" t="s">
        <v>4448</v>
      </c>
      <c r="D1422" s="83" t="s">
        <v>4446</v>
      </c>
      <c r="E1422" s="102">
        <v>8172565</v>
      </c>
      <c r="F1422" s="83" t="s">
        <v>5013</v>
      </c>
      <c r="G1422" s="83" t="s">
        <v>59</v>
      </c>
      <c r="H1422" s="42">
        <v>0</v>
      </c>
      <c r="I1422" s="42">
        <v>11313.4</v>
      </c>
      <c r="J1422" s="42">
        <v>-11313.4</v>
      </c>
      <c r="K1422" s="86" t="e">
        <v>#DIV/0!</v>
      </c>
      <c r="L1422" s="83" t="s">
        <v>5015</v>
      </c>
      <c r="M1422" s="128" t="s">
        <v>5907</v>
      </c>
      <c r="N1422" s="83" t="s">
        <v>50</v>
      </c>
    </row>
    <row r="1423" spans="1:14" s="128" customFormat="1" x14ac:dyDescent="0.2">
      <c r="A1423" s="83" t="s">
        <v>4445</v>
      </c>
      <c r="B1423" s="83" t="s">
        <v>4445</v>
      </c>
      <c r="C1423" s="83" t="s">
        <v>4448</v>
      </c>
      <c r="D1423" s="83" t="s">
        <v>4446</v>
      </c>
      <c r="E1423" s="102">
        <v>8101014</v>
      </c>
      <c r="F1423" s="83" t="s">
        <v>4449</v>
      </c>
      <c r="G1423" s="83" t="s">
        <v>59</v>
      </c>
      <c r="H1423" s="42">
        <v>108731.16</v>
      </c>
      <c r="I1423" s="42">
        <v>101873.60000000001</v>
      </c>
      <c r="J1423" s="42">
        <v>6857.5599999999977</v>
      </c>
      <c r="K1423" s="86">
        <v>6.3068949140246439E-2</v>
      </c>
      <c r="L1423" s="83" t="s">
        <v>4451</v>
      </c>
      <c r="M1423" s="128" t="s">
        <v>5907</v>
      </c>
      <c r="N1423" s="83" t="s">
        <v>50</v>
      </c>
    </row>
    <row r="1424" spans="1:14" s="128" customFormat="1" x14ac:dyDescent="0.2">
      <c r="A1424" s="83" t="s">
        <v>4445</v>
      </c>
      <c r="B1424" s="83" t="s">
        <v>4445</v>
      </c>
      <c r="C1424" s="83" t="s">
        <v>4448</v>
      </c>
      <c r="D1424" s="83" t="s">
        <v>4446</v>
      </c>
      <c r="E1424" s="102">
        <v>8101014</v>
      </c>
      <c r="F1424" s="83" t="s">
        <v>4449</v>
      </c>
      <c r="G1424" s="83" t="s">
        <v>59</v>
      </c>
      <c r="H1424" s="42">
        <v>12475.84</v>
      </c>
      <c r="I1424" s="42">
        <v>11707.64</v>
      </c>
      <c r="J1424" s="42">
        <v>768.20000000000073</v>
      </c>
      <c r="K1424" s="86">
        <v>6.1575012183548418E-2</v>
      </c>
      <c r="L1424" s="83" t="s">
        <v>4450</v>
      </c>
      <c r="M1424" s="128" t="s">
        <v>5907</v>
      </c>
      <c r="N1424" s="83" t="s">
        <v>50</v>
      </c>
    </row>
    <row r="1425" spans="1:14" s="128" customFormat="1" x14ac:dyDescent="0.2">
      <c r="A1425" s="83" t="s">
        <v>4445</v>
      </c>
      <c r="B1425" s="83" t="s">
        <v>4445</v>
      </c>
      <c r="C1425" s="83" t="s">
        <v>4448</v>
      </c>
      <c r="D1425" s="83" t="s">
        <v>4446</v>
      </c>
      <c r="E1425" s="102">
        <v>8101020</v>
      </c>
      <c r="F1425" s="83" t="s">
        <v>4449</v>
      </c>
      <c r="G1425" s="83" t="s">
        <v>59</v>
      </c>
      <c r="H1425" s="42">
        <v>204660</v>
      </c>
      <c r="I1425" s="42">
        <v>188820</v>
      </c>
      <c r="J1425" s="42">
        <v>15840</v>
      </c>
      <c r="K1425" s="86">
        <v>7.7396657871591903E-2</v>
      </c>
      <c r="L1425" s="83" t="s">
        <v>4452</v>
      </c>
      <c r="M1425" s="128" t="s">
        <v>5907</v>
      </c>
      <c r="N1425" s="83" t="s">
        <v>50</v>
      </c>
    </row>
    <row r="1426" spans="1:14" s="128" customFormat="1" x14ac:dyDescent="0.2">
      <c r="A1426" s="83" t="s">
        <v>4445</v>
      </c>
      <c r="B1426" s="83" t="s">
        <v>4445</v>
      </c>
      <c r="C1426" s="83" t="s">
        <v>4448</v>
      </c>
      <c r="D1426" s="83" t="s">
        <v>4446</v>
      </c>
      <c r="E1426" s="102">
        <v>8101028</v>
      </c>
      <c r="F1426" s="83" t="s">
        <v>4449</v>
      </c>
      <c r="G1426" s="83" t="s">
        <v>59</v>
      </c>
      <c r="H1426" s="42">
        <v>131751</v>
      </c>
      <c r="I1426" s="42">
        <v>103011.57</v>
      </c>
      <c r="J1426" s="42">
        <v>28739.429999999993</v>
      </c>
      <c r="K1426" s="86">
        <v>0.21813443541225488</v>
      </c>
      <c r="L1426" s="83" t="s">
        <v>5016</v>
      </c>
      <c r="M1426" s="128" t="s">
        <v>5907</v>
      </c>
      <c r="N1426" s="83" t="s">
        <v>50</v>
      </c>
    </row>
    <row r="1427" spans="1:14" s="128" customFormat="1" x14ac:dyDescent="0.2">
      <c r="A1427" s="83" t="s">
        <v>4445</v>
      </c>
      <c r="B1427" s="83" t="s">
        <v>4445</v>
      </c>
      <c r="C1427" s="83" t="s">
        <v>4448</v>
      </c>
      <c r="D1427" s="83" t="s">
        <v>4446</v>
      </c>
      <c r="E1427" s="102">
        <v>8137994</v>
      </c>
      <c r="F1427" s="83" t="s">
        <v>4449</v>
      </c>
      <c r="G1427" s="83" t="s">
        <v>59</v>
      </c>
      <c r="H1427" s="42">
        <v>448017</v>
      </c>
      <c r="I1427" s="42">
        <v>425616.15</v>
      </c>
      <c r="J1427" s="42">
        <v>22400.849999999977</v>
      </c>
      <c r="K1427" s="86">
        <v>4.9999999999999947E-2</v>
      </c>
      <c r="L1427" s="83" t="s">
        <v>55</v>
      </c>
      <c r="M1427" s="128" t="s">
        <v>5907</v>
      </c>
      <c r="N1427" s="83" t="s">
        <v>50</v>
      </c>
    </row>
    <row r="1428" spans="1:14" s="128" customFormat="1" x14ac:dyDescent="0.2">
      <c r="A1428" s="83" t="s">
        <v>4445</v>
      </c>
      <c r="B1428" s="83" t="s">
        <v>4445</v>
      </c>
      <c r="C1428" s="83" t="s">
        <v>4448</v>
      </c>
      <c r="D1428" s="83" t="s">
        <v>4446</v>
      </c>
      <c r="E1428" s="102">
        <v>8156122</v>
      </c>
      <c r="F1428" s="83" t="s">
        <v>4449</v>
      </c>
      <c r="G1428" s="83" t="s">
        <v>59</v>
      </c>
      <c r="H1428" s="42">
        <v>4400</v>
      </c>
      <c r="I1428" s="42">
        <v>4818.78</v>
      </c>
      <c r="J1428" s="42">
        <v>-418.77999999999975</v>
      </c>
      <c r="K1428" s="86">
        <v>-9.5177272727272666E-2</v>
      </c>
      <c r="L1428" s="83" t="s">
        <v>5017</v>
      </c>
      <c r="M1428" s="128" t="s">
        <v>5907</v>
      </c>
      <c r="N1428" s="83" t="s">
        <v>50</v>
      </c>
    </row>
    <row r="1429" spans="1:14" s="128" customFormat="1" x14ac:dyDescent="0.2">
      <c r="A1429" s="83" t="s">
        <v>4445</v>
      </c>
      <c r="B1429" s="83" t="s">
        <v>4445</v>
      </c>
      <c r="C1429" s="83" t="s">
        <v>4448</v>
      </c>
      <c r="D1429" s="83" t="s">
        <v>4446</v>
      </c>
      <c r="E1429" s="102">
        <v>8158416</v>
      </c>
      <c r="F1429" s="83" t="s">
        <v>4449</v>
      </c>
      <c r="G1429" s="83" t="s">
        <v>59</v>
      </c>
      <c r="H1429" s="42">
        <v>0</v>
      </c>
      <c r="I1429" s="42">
        <v>1209.54</v>
      </c>
      <c r="J1429" s="42">
        <v>-1209.54</v>
      </c>
      <c r="K1429" s="86" t="e">
        <v>#DIV/0!</v>
      </c>
      <c r="L1429" s="83" t="s">
        <v>5018</v>
      </c>
      <c r="M1429" s="128" t="s">
        <v>5907</v>
      </c>
      <c r="N1429" s="83" t="s">
        <v>50</v>
      </c>
    </row>
    <row r="1430" spans="1:14" s="128" customFormat="1" x14ac:dyDescent="0.2">
      <c r="A1430" s="83" t="s">
        <v>4445</v>
      </c>
      <c r="B1430" s="83" t="s">
        <v>4445</v>
      </c>
      <c r="C1430" s="83" t="s">
        <v>4448</v>
      </c>
      <c r="D1430" s="83" t="s">
        <v>4446</v>
      </c>
      <c r="E1430" s="102">
        <v>8196159</v>
      </c>
      <c r="F1430" s="83" t="s">
        <v>4449</v>
      </c>
      <c r="G1430" s="83" t="s">
        <v>59</v>
      </c>
      <c r="H1430" s="42">
        <v>0</v>
      </c>
      <c r="I1430" s="42">
        <v>1318.4</v>
      </c>
      <c r="J1430" s="42">
        <v>-1318.4</v>
      </c>
      <c r="K1430" s="86" t="e">
        <v>#DIV/0!</v>
      </c>
      <c r="L1430" s="83" t="s">
        <v>4453</v>
      </c>
      <c r="M1430" s="128" t="s">
        <v>5907</v>
      </c>
      <c r="N1430" s="83" t="s">
        <v>50</v>
      </c>
    </row>
    <row r="1431" spans="1:14" s="128" customFormat="1" x14ac:dyDescent="0.2">
      <c r="A1431" s="83" t="s">
        <v>4445</v>
      </c>
      <c r="B1431" s="83" t="s">
        <v>4445</v>
      </c>
      <c r="C1431" s="83" t="s">
        <v>4448</v>
      </c>
      <c r="D1431" s="83" t="s">
        <v>4446</v>
      </c>
      <c r="E1431" s="102">
        <v>8087458</v>
      </c>
      <c r="F1431" s="83" t="s">
        <v>6736</v>
      </c>
      <c r="G1431" s="83" t="s">
        <v>59</v>
      </c>
      <c r="H1431" s="42">
        <v>549950</v>
      </c>
      <c r="I1431" s="42">
        <v>425000</v>
      </c>
      <c r="J1431" s="42">
        <v>124950</v>
      </c>
      <c r="K1431" s="86">
        <v>0.22720247295208656</v>
      </c>
      <c r="L1431" s="83" t="s">
        <v>5014</v>
      </c>
      <c r="M1431" s="128" t="s">
        <v>5907</v>
      </c>
      <c r="N1431" s="83" t="s">
        <v>50</v>
      </c>
    </row>
    <row r="1432" spans="1:14" s="128" customFormat="1" x14ac:dyDescent="0.2">
      <c r="A1432" s="83" t="s">
        <v>4445</v>
      </c>
      <c r="B1432" s="83" t="s">
        <v>4445</v>
      </c>
      <c r="C1432" s="83" t="s">
        <v>4448</v>
      </c>
      <c r="D1432" s="83" t="s">
        <v>4446</v>
      </c>
      <c r="E1432" s="102">
        <v>8227400</v>
      </c>
      <c r="F1432" s="83" t="s">
        <v>6736</v>
      </c>
      <c r="G1432" s="83" t="s">
        <v>59</v>
      </c>
      <c r="H1432" s="42">
        <v>227511.96</v>
      </c>
      <c r="I1432" s="42">
        <v>216136.36</v>
      </c>
      <c r="J1432" s="42">
        <v>11375.600000000006</v>
      </c>
      <c r="K1432" s="86">
        <v>5.0000008790746675E-2</v>
      </c>
      <c r="L1432" s="83" t="s">
        <v>55</v>
      </c>
      <c r="M1432" s="128" t="s">
        <v>5907</v>
      </c>
      <c r="N1432" s="83" t="s">
        <v>50</v>
      </c>
    </row>
    <row r="1433" spans="1:14" s="128" customFormat="1" x14ac:dyDescent="0.2">
      <c r="A1433" s="83" t="s">
        <v>4445</v>
      </c>
      <c r="B1433" s="83" t="s">
        <v>4445</v>
      </c>
      <c r="C1433" s="83" t="s">
        <v>4448</v>
      </c>
      <c r="D1433" s="83" t="s">
        <v>4446</v>
      </c>
      <c r="E1433" s="102">
        <v>8227721</v>
      </c>
      <c r="F1433" s="83" t="s">
        <v>6736</v>
      </c>
      <c r="G1433" s="83" t="s">
        <v>59</v>
      </c>
      <c r="H1433" s="42">
        <v>45541.3</v>
      </c>
      <c r="I1433" s="42">
        <v>43264.24</v>
      </c>
      <c r="J1433" s="42">
        <v>2277.0600000000049</v>
      </c>
      <c r="K1433" s="86">
        <v>4.9999890209546163E-2</v>
      </c>
      <c r="L1433" s="83" t="s">
        <v>55</v>
      </c>
      <c r="M1433" s="128" t="s">
        <v>5907</v>
      </c>
      <c r="N1433" s="83" t="s">
        <v>50</v>
      </c>
    </row>
    <row r="1434" spans="1:14" s="128" customFormat="1" x14ac:dyDescent="0.2">
      <c r="A1434" s="83" t="s">
        <v>4445</v>
      </c>
      <c r="B1434" s="83" t="s">
        <v>4445</v>
      </c>
      <c r="C1434" s="83" t="s">
        <v>4448</v>
      </c>
      <c r="D1434" s="83" t="s">
        <v>4446</v>
      </c>
      <c r="E1434" s="102">
        <v>8228079</v>
      </c>
      <c r="F1434" s="83" t="s">
        <v>6736</v>
      </c>
      <c r="G1434" s="83" t="s">
        <v>59</v>
      </c>
      <c r="H1434" s="42">
        <v>549739.31000000006</v>
      </c>
      <c r="I1434" s="42">
        <v>522252.34</v>
      </c>
      <c r="J1434" s="42">
        <v>27486.97000000003</v>
      </c>
      <c r="K1434" s="86">
        <v>5.0000008185698101E-2</v>
      </c>
      <c r="L1434" s="83" t="s">
        <v>55</v>
      </c>
      <c r="M1434" s="128" t="s">
        <v>5907</v>
      </c>
      <c r="N1434" s="83" t="s">
        <v>50</v>
      </c>
    </row>
    <row r="1435" spans="1:14" s="128" customFormat="1" x14ac:dyDescent="0.2">
      <c r="A1435" s="83" t="s">
        <v>2901</v>
      </c>
      <c r="B1435" s="83" t="s">
        <v>2902</v>
      </c>
      <c r="C1435" s="83" t="s">
        <v>4276</v>
      </c>
      <c r="D1435" s="83" t="s">
        <v>2905</v>
      </c>
      <c r="E1435" s="102">
        <v>8101285</v>
      </c>
      <c r="F1435" s="83" t="s">
        <v>5175</v>
      </c>
      <c r="G1435" s="83" t="s">
        <v>68</v>
      </c>
      <c r="H1435" s="42">
        <v>46800</v>
      </c>
      <c r="I1435" s="42">
        <v>45630</v>
      </c>
      <c r="J1435" s="42">
        <v>1170</v>
      </c>
      <c r="K1435" s="86">
        <v>2.5000000000000001E-2</v>
      </c>
      <c r="L1435" s="83" t="s">
        <v>5176</v>
      </c>
      <c r="M1435" s="128" t="s">
        <v>5906</v>
      </c>
      <c r="N1435" s="83" t="s">
        <v>5822</v>
      </c>
    </row>
    <row r="1436" spans="1:14" s="128" customFormat="1" x14ac:dyDescent="0.2">
      <c r="A1436" s="83" t="s">
        <v>2901</v>
      </c>
      <c r="B1436" s="83" t="s">
        <v>2902</v>
      </c>
      <c r="C1436" s="83" t="s">
        <v>4276</v>
      </c>
      <c r="D1436" s="83" t="s">
        <v>2905</v>
      </c>
      <c r="E1436" s="102">
        <v>8101285</v>
      </c>
      <c r="F1436" s="83" t="s">
        <v>5175</v>
      </c>
      <c r="G1436" s="83" t="s">
        <v>68</v>
      </c>
      <c r="H1436" s="42">
        <v>33750</v>
      </c>
      <c r="I1436" s="42">
        <v>32850</v>
      </c>
      <c r="J1436" s="42">
        <v>900</v>
      </c>
      <c r="K1436" s="86">
        <v>2.6666666666666668E-2</v>
      </c>
      <c r="L1436" s="83" t="s">
        <v>5176</v>
      </c>
      <c r="M1436" s="128" t="s">
        <v>5906</v>
      </c>
      <c r="N1436" s="83" t="s">
        <v>2771</v>
      </c>
    </row>
    <row r="1437" spans="1:14" s="128" customFormat="1" x14ac:dyDescent="0.2">
      <c r="A1437" s="83" t="s">
        <v>2901</v>
      </c>
      <c r="B1437" s="83" t="s">
        <v>2902</v>
      </c>
      <c r="C1437" s="83" t="s">
        <v>4276</v>
      </c>
      <c r="D1437" s="83" t="s">
        <v>2905</v>
      </c>
      <c r="E1437" s="102">
        <v>8105733</v>
      </c>
      <c r="F1437" s="83" t="s">
        <v>5177</v>
      </c>
      <c r="G1437" s="83" t="s">
        <v>68</v>
      </c>
      <c r="H1437" s="42">
        <v>77851.73</v>
      </c>
      <c r="I1437" s="42">
        <v>72068.11</v>
      </c>
      <c r="J1437" s="42">
        <v>5783.6199999999953</v>
      </c>
      <c r="K1437" s="86">
        <v>7.4290192395210689E-2</v>
      </c>
      <c r="L1437" s="83" t="s">
        <v>5178</v>
      </c>
      <c r="M1437" s="128" t="s">
        <v>5906</v>
      </c>
      <c r="N1437" s="83" t="s">
        <v>2739</v>
      </c>
    </row>
    <row r="1438" spans="1:14" s="128" customFormat="1" x14ac:dyDescent="0.2">
      <c r="A1438" s="83" t="s">
        <v>2901</v>
      </c>
      <c r="B1438" s="83" t="s">
        <v>2902</v>
      </c>
      <c r="C1438" s="83" t="s">
        <v>2929</v>
      </c>
      <c r="D1438" s="83" t="s">
        <v>2905</v>
      </c>
      <c r="E1438" s="102">
        <v>8522752</v>
      </c>
      <c r="F1438" s="83" t="s">
        <v>7585</v>
      </c>
      <c r="G1438" s="83" t="s">
        <v>68</v>
      </c>
      <c r="H1438" s="42">
        <v>2884</v>
      </c>
      <c r="I1438" s="42">
        <v>2575</v>
      </c>
      <c r="J1438" s="42">
        <v>309</v>
      </c>
      <c r="K1438" s="86">
        <v>0.10714285714285714</v>
      </c>
      <c r="L1438" s="83" t="s">
        <v>8416</v>
      </c>
      <c r="M1438" s="128" t="s">
        <v>5906</v>
      </c>
      <c r="N1438" s="83" t="s">
        <v>2763</v>
      </c>
    </row>
    <row r="1439" spans="1:14" s="128" customFormat="1" x14ac:dyDescent="0.2">
      <c r="A1439" s="83" t="s">
        <v>2901</v>
      </c>
      <c r="B1439" s="83" t="s">
        <v>2902</v>
      </c>
      <c r="C1439" s="83" t="s">
        <v>2929</v>
      </c>
      <c r="D1439" s="83" t="s">
        <v>2905</v>
      </c>
      <c r="E1439" s="102">
        <v>8514157</v>
      </c>
      <c r="F1439" s="83" t="s">
        <v>7586</v>
      </c>
      <c r="G1439" s="83" t="s">
        <v>68</v>
      </c>
      <c r="H1439" s="42">
        <v>893.2</v>
      </c>
      <c r="I1439" s="42">
        <v>797.5</v>
      </c>
      <c r="J1439" s="42">
        <v>95.700000000000045</v>
      </c>
      <c r="K1439" s="86">
        <v>0.10714285714285719</v>
      </c>
      <c r="L1439" s="83" t="s">
        <v>8417</v>
      </c>
      <c r="M1439" s="128" t="s">
        <v>5906</v>
      </c>
      <c r="N1439" s="83" t="s">
        <v>2763</v>
      </c>
    </row>
    <row r="1440" spans="1:14" s="128" customFormat="1" x14ac:dyDescent="0.2">
      <c r="A1440" s="83" t="s">
        <v>2901</v>
      </c>
      <c r="B1440" s="83" t="s">
        <v>2902</v>
      </c>
      <c r="C1440" s="83" t="s">
        <v>2921</v>
      </c>
      <c r="D1440" s="83" t="s">
        <v>2905</v>
      </c>
      <c r="E1440" s="102">
        <v>8519786</v>
      </c>
      <c r="F1440" s="83" t="s">
        <v>6676</v>
      </c>
      <c r="G1440" s="83" t="s">
        <v>68</v>
      </c>
      <c r="H1440" s="42">
        <v>5026</v>
      </c>
      <c r="I1440" s="42">
        <v>4487.5</v>
      </c>
      <c r="J1440" s="42">
        <v>538.5</v>
      </c>
      <c r="K1440" s="86">
        <v>0.10714285714285714</v>
      </c>
      <c r="L1440" s="83" t="s">
        <v>6939</v>
      </c>
      <c r="M1440" s="128" t="s">
        <v>5906</v>
      </c>
      <c r="N1440" s="83" t="s">
        <v>2763</v>
      </c>
    </row>
    <row r="1441" spans="1:14" s="128" customFormat="1" x14ac:dyDescent="0.2">
      <c r="A1441" s="83" t="s">
        <v>2901</v>
      </c>
      <c r="B1441" s="83" t="s">
        <v>2902</v>
      </c>
      <c r="C1441" s="83" t="s">
        <v>2921</v>
      </c>
      <c r="D1441" s="83" t="s">
        <v>2905</v>
      </c>
      <c r="E1441" s="102">
        <v>8519786</v>
      </c>
      <c r="F1441" s="83" t="s">
        <v>6676</v>
      </c>
      <c r="G1441" s="83" t="s">
        <v>68</v>
      </c>
      <c r="H1441" s="42">
        <v>980</v>
      </c>
      <c r="I1441" s="42">
        <v>875</v>
      </c>
      <c r="J1441" s="42">
        <v>105</v>
      </c>
      <c r="K1441" s="86">
        <v>0.10714285714285714</v>
      </c>
      <c r="L1441" s="83" t="s">
        <v>6939</v>
      </c>
      <c r="M1441" s="128" t="s">
        <v>5906</v>
      </c>
      <c r="N1441" s="83" t="s">
        <v>2763</v>
      </c>
    </row>
    <row r="1442" spans="1:14" s="128" customFormat="1" x14ac:dyDescent="0.2">
      <c r="A1442" s="83" t="s">
        <v>2901</v>
      </c>
      <c r="B1442" s="83" t="s">
        <v>2902</v>
      </c>
      <c r="C1442" s="83" t="s">
        <v>2921</v>
      </c>
      <c r="D1442" s="83" t="s">
        <v>2905</v>
      </c>
      <c r="E1442" s="102">
        <v>8519786</v>
      </c>
      <c r="F1442" s="83" t="s">
        <v>6676</v>
      </c>
      <c r="G1442" s="83" t="s">
        <v>68</v>
      </c>
      <c r="H1442" s="42">
        <v>15285.2</v>
      </c>
      <c r="I1442" s="42">
        <v>13647.5</v>
      </c>
      <c r="J1442" s="42">
        <v>1637.7000000000007</v>
      </c>
      <c r="K1442" s="86">
        <v>0.10714285714285718</v>
      </c>
      <c r="L1442" s="83" t="s">
        <v>6939</v>
      </c>
      <c r="M1442" s="128" t="s">
        <v>5906</v>
      </c>
      <c r="N1442" s="83" t="s">
        <v>2763</v>
      </c>
    </row>
    <row r="1443" spans="1:14" s="128" customFormat="1" x14ac:dyDescent="0.2">
      <c r="A1443" s="83" t="s">
        <v>2901</v>
      </c>
      <c r="B1443" s="83" t="s">
        <v>2902</v>
      </c>
      <c r="C1443" s="83" t="s">
        <v>2921</v>
      </c>
      <c r="D1443" s="83" t="s">
        <v>2905</v>
      </c>
      <c r="E1443" s="102">
        <v>8519786</v>
      </c>
      <c r="F1443" s="83" t="s">
        <v>6676</v>
      </c>
      <c r="G1443" s="83" t="s">
        <v>68</v>
      </c>
      <c r="H1443" s="42">
        <v>91.15</v>
      </c>
      <c r="I1443" s="42">
        <v>86.8</v>
      </c>
      <c r="J1443" s="42">
        <v>4.3500000000000085</v>
      </c>
      <c r="K1443" s="86">
        <v>4.7723532638508044E-2</v>
      </c>
      <c r="L1443" s="83" t="s">
        <v>6939</v>
      </c>
      <c r="M1443" s="128" t="s">
        <v>5906</v>
      </c>
      <c r="N1443" s="83" t="s">
        <v>2856</v>
      </c>
    </row>
    <row r="1444" spans="1:14" s="128" customFormat="1" x14ac:dyDescent="0.2">
      <c r="A1444" s="83" t="s">
        <v>2901</v>
      </c>
      <c r="B1444" s="83" t="s">
        <v>2902</v>
      </c>
      <c r="C1444" s="83" t="s">
        <v>5228</v>
      </c>
      <c r="D1444" s="83" t="s">
        <v>2905</v>
      </c>
      <c r="E1444" s="102">
        <v>8501423</v>
      </c>
      <c r="F1444" s="83" t="s">
        <v>7587</v>
      </c>
      <c r="G1444" s="83" t="s">
        <v>68</v>
      </c>
      <c r="H1444" s="42">
        <v>21274.400000000001</v>
      </c>
      <c r="I1444" s="42">
        <v>15196</v>
      </c>
      <c r="J1444" s="42">
        <v>6078.4000000000015</v>
      </c>
      <c r="K1444" s="86">
        <v>0.28571428571428575</v>
      </c>
      <c r="L1444" s="83" t="s">
        <v>8418</v>
      </c>
      <c r="M1444" s="128" t="s">
        <v>5906</v>
      </c>
      <c r="N1444" s="83" t="s">
        <v>2763</v>
      </c>
    </row>
    <row r="1445" spans="1:14" s="128" customFormat="1" x14ac:dyDescent="0.2">
      <c r="A1445" s="83" t="s">
        <v>2901</v>
      </c>
      <c r="B1445" s="83" t="s">
        <v>2902</v>
      </c>
      <c r="C1445" s="83" t="s">
        <v>5228</v>
      </c>
      <c r="D1445" s="83" t="s">
        <v>2905</v>
      </c>
      <c r="E1445" s="102">
        <v>8501423</v>
      </c>
      <c r="F1445" s="83" t="s">
        <v>7587</v>
      </c>
      <c r="G1445" s="83" t="s">
        <v>68</v>
      </c>
      <c r="H1445" s="42">
        <v>8431.9</v>
      </c>
      <c r="I1445" s="42">
        <v>6024.21</v>
      </c>
      <c r="J1445" s="42">
        <v>2407.6899999999996</v>
      </c>
      <c r="K1445" s="86">
        <v>0.28554536937107883</v>
      </c>
      <c r="L1445" s="83" t="s">
        <v>8418</v>
      </c>
      <c r="M1445" s="128" t="s">
        <v>5906</v>
      </c>
      <c r="N1445" s="83" t="s">
        <v>2763</v>
      </c>
    </row>
    <row r="1446" spans="1:14" s="128" customFormat="1" x14ac:dyDescent="0.2">
      <c r="A1446" s="83" t="s">
        <v>2901</v>
      </c>
      <c r="B1446" s="83" t="s">
        <v>2927</v>
      </c>
      <c r="C1446" s="83" t="s">
        <v>4308</v>
      </c>
      <c r="D1446" s="83" t="s">
        <v>2930</v>
      </c>
      <c r="E1446" s="102">
        <v>7451653</v>
      </c>
      <c r="F1446" s="83" t="s">
        <v>5825</v>
      </c>
      <c r="G1446" s="83" t="s">
        <v>68</v>
      </c>
      <c r="H1446" s="42">
        <v>8000</v>
      </c>
      <c r="I1446" s="42">
        <v>8000</v>
      </c>
      <c r="J1446" s="42">
        <v>0</v>
      </c>
      <c r="K1446" s="86">
        <v>0</v>
      </c>
      <c r="L1446" s="83" t="s">
        <v>5827</v>
      </c>
      <c r="M1446" s="128" t="s">
        <v>5906</v>
      </c>
      <c r="N1446" s="83" t="s">
        <v>2763</v>
      </c>
    </row>
    <row r="1447" spans="1:14" s="128" customFormat="1" x14ac:dyDescent="0.2">
      <c r="A1447" s="83" t="s">
        <v>2901</v>
      </c>
      <c r="B1447" s="83" t="s">
        <v>2944</v>
      </c>
      <c r="C1447" s="83" t="s">
        <v>251</v>
      </c>
      <c r="D1447" s="83" t="s">
        <v>2945</v>
      </c>
      <c r="E1447" s="102">
        <v>7907379</v>
      </c>
      <c r="F1447" s="83" t="s">
        <v>4956</v>
      </c>
      <c r="G1447" s="83" t="s">
        <v>68</v>
      </c>
      <c r="H1447" s="42">
        <v>59827.9</v>
      </c>
      <c r="I1447" s="42">
        <v>54388.95</v>
      </c>
      <c r="J1447" s="42">
        <v>5438.9500000000044</v>
      </c>
      <c r="K1447" s="86">
        <v>9.090992663957792E-2</v>
      </c>
      <c r="L1447" s="83" t="s">
        <v>4957</v>
      </c>
      <c r="M1447" s="128" t="s">
        <v>5906</v>
      </c>
      <c r="N1447" s="83" t="s">
        <v>2771</v>
      </c>
    </row>
    <row r="1448" spans="1:14" s="128" customFormat="1" x14ac:dyDescent="0.2">
      <c r="A1448" s="83" t="s">
        <v>2901</v>
      </c>
      <c r="B1448" s="83" t="s">
        <v>2944</v>
      </c>
      <c r="C1448" s="83" t="s">
        <v>5828</v>
      </c>
      <c r="D1448" s="83" t="s">
        <v>2945</v>
      </c>
      <c r="E1448" s="102">
        <v>8508775</v>
      </c>
      <c r="F1448" s="83" t="s">
        <v>7588</v>
      </c>
      <c r="G1448" s="83" t="s">
        <v>68</v>
      </c>
      <c r="H1448" s="42">
        <v>20104</v>
      </c>
      <c r="I1448" s="42">
        <v>17950</v>
      </c>
      <c r="J1448" s="42">
        <v>2154</v>
      </c>
      <c r="K1448" s="86">
        <v>0.10714285714285714</v>
      </c>
      <c r="L1448" s="83" t="s">
        <v>8419</v>
      </c>
      <c r="M1448" s="128" t="s">
        <v>5906</v>
      </c>
      <c r="N1448" s="83" t="s">
        <v>2763</v>
      </c>
    </row>
    <row r="1449" spans="1:14" s="128" customFormat="1" x14ac:dyDescent="0.2">
      <c r="A1449" s="83" t="s">
        <v>2901</v>
      </c>
      <c r="B1449" s="83" t="s">
        <v>2944</v>
      </c>
      <c r="C1449" s="83" t="s">
        <v>7582</v>
      </c>
      <c r="D1449" s="83" t="s">
        <v>2945</v>
      </c>
      <c r="E1449" s="102">
        <v>8492357</v>
      </c>
      <c r="F1449" s="83" t="s">
        <v>7589</v>
      </c>
      <c r="G1449" s="83" t="s">
        <v>68</v>
      </c>
      <c r="H1449" s="42">
        <v>1065445.5</v>
      </c>
      <c r="I1449" s="42">
        <v>968589</v>
      </c>
      <c r="J1449" s="42">
        <v>96856.5</v>
      </c>
      <c r="K1449" s="86">
        <v>9.0907043110135616E-2</v>
      </c>
      <c r="L1449" s="83" t="s">
        <v>8420</v>
      </c>
      <c r="M1449" s="128" t="s">
        <v>5906</v>
      </c>
      <c r="N1449" s="83" t="s">
        <v>5921</v>
      </c>
    </row>
    <row r="1450" spans="1:14" s="128" customFormat="1" x14ac:dyDescent="0.2">
      <c r="A1450" s="83" t="s">
        <v>2901</v>
      </c>
      <c r="B1450" s="83" t="s">
        <v>2990</v>
      </c>
      <c r="C1450" s="83" t="s">
        <v>4308</v>
      </c>
      <c r="D1450" s="83" t="s">
        <v>2992</v>
      </c>
      <c r="E1450" s="102">
        <v>7927135</v>
      </c>
      <c r="F1450" s="83" t="s">
        <v>4309</v>
      </c>
      <c r="G1450" s="83" t="s">
        <v>68</v>
      </c>
      <c r="H1450" s="42">
        <v>63840</v>
      </c>
      <c r="I1450" s="42">
        <v>54200</v>
      </c>
      <c r="J1450" s="42">
        <v>9640</v>
      </c>
      <c r="K1450" s="86">
        <v>0.15100250626566417</v>
      </c>
      <c r="L1450" s="83" t="s">
        <v>4310</v>
      </c>
      <c r="M1450" s="128" t="s">
        <v>5906</v>
      </c>
      <c r="N1450" s="83" t="s">
        <v>2763</v>
      </c>
    </row>
    <row r="1451" spans="1:14" s="128" customFormat="1" x14ac:dyDescent="0.2">
      <c r="A1451" s="83" t="s">
        <v>2901</v>
      </c>
      <c r="B1451" s="83" t="s">
        <v>2990</v>
      </c>
      <c r="C1451" s="83" t="s">
        <v>2939</v>
      </c>
      <c r="D1451" s="83" t="s">
        <v>2992</v>
      </c>
      <c r="E1451" s="102">
        <v>8322552</v>
      </c>
      <c r="F1451" s="83" t="s">
        <v>7590</v>
      </c>
      <c r="G1451" s="83" t="s">
        <v>68</v>
      </c>
      <c r="H1451" s="42">
        <v>2929239.5</v>
      </c>
      <c r="I1451" s="42">
        <v>2615299.2000000002</v>
      </c>
      <c r="J1451" s="42">
        <v>313940.29999999981</v>
      </c>
      <c r="K1451" s="86">
        <v>0.10717467793261692</v>
      </c>
      <c r="L1451" s="83" t="s">
        <v>8421</v>
      </c>
      <c r="M1451" s="128" t="s">
        <v>5906</v>
      </c>
      <c r="N1451" s="83" t="s">
        <v>2763</v>
      </c>
    </row>
    <row r="1452" spans="1:14" s="128" customFormat="1" x14ac:dyDescent="0.2">
      <c r="A1452" s="83" t="s">
        <v>2901</v>
      </c>
      <c r="B1452" s="83" t="s">
        <v>2990</v>
      </c>
      <c r="C1452" s="83" t="s">
        <v>2939</v>
      </c>
      <c r="D1452" s="83" t="s">
        <v>2992</v>
      </c>
      <c r="E1452" s="102">
        <v>8445478</v>
      </c>
      <c r="F1452" s="83" t="s">
        <v>7591</v>
      </c>
      <c r="G1452" s="83" t="s">
        <v>68</v>
      </c>
      <c r="H1452" s="42">
        <v>123556.51</v>
      </c>
      <c r="I1452" s="42">
        <v>98865</v>
      </c>
      <c r="J1452" s="42">
        <v>24691.509999999995</v>
      </c>
      <c r="K1452" s="86">
        <v>0.19983981418704685</v>
      </c>
      <c r="L1452" s="83" t="s">
        <v>8422</v>
      </c>
      <c r="M1452" s="128" t="s">
        <v>5906</v>
      </c>
      <c r="N1452" s="83" t="s">
        <v>2763</v>
      </c>
    </row>
    <row r="1453" spans="1:14" s="128" customFormat="1" x14ac:dyDescent="0.2">
      <c r="A1453" s="83" t="s">
        <v>2901</v>
      </c>
      <c r="B1453" s="83" t="s">
        <v>2990</v>
      </c>
      <c r="C1453" s="83" t="s">
        <v>2939</v>
      </c>
      <c r="D1453" s="83" t="s">
        <v>2992</v>
      </c>
      <c r="E1453" s="102">
        <v>7992883</v>
      </c>
      <c r="F1453" s="83" t="s">
        <v>4316</v>
      </c>
      <c r="G1453" s="83" t="s">
        <v>68</v>
      </c>
      <c r="H1453" s="42">
        <v>46640</v>
      </c>
      <c r="I1453" s="42">
        <v>46640</v>
      </c>
      <c r="J1453" s="42">
        <v>0</v>
      </c>
      <c r="K1453" s="86">
        <v>0</v>
      </c>
      <c r="L1453" s="83" t="s">
        <v>4317</v>
      </c>
      <c r="M1453" s="128" t="s">
        <v>5906</v>
      </c>
      <c r="N1453" s="83" t="s">
        <v>2856</v>
      </c>
    </row>
    <row r="1454" spans="1:14" s="128" customFormat="1" x14ac:dyDescent="0.2">
      <c r="A1454" s="83" t="s">
        <v>2901</v>
      </c>
      <c r="B1454" s="83" t="s">
        <v>3042</v>
      </c>
      <c r="C1454" s="83" t="s">
        <v>5302</v>
      </c>
      <c r="D1454" s="83" t="s">
        <v>3044</v>
      </c>
      <c r="E1454" s="102">
        <v>7156941</v>
      </c>
      <c r="F1454" s="83" t="s">
        <v>5305</v>
      </c>
      <c r="G1454" s="83" t="s">
        <v>68</v>
      </c>
      <c r="H1454" s="42">
        <v>16704</v>
      </c>
      <c r="I1454" s="42">
        <v>16704</v>
      </c>
      <c r="J1454" s="42">
        <v>0</v>
      </c>
      <c r="K1454" s="86">
        <v>0</v>
      </c>
      <c r="L1454" s="83" t="s">
        <v>5306</v>
      </c>
      <c r="M1454" s="128" t="s">
        <v>5906</v>
      </c>
      <c r="N1454" s="83" t="s">
        <v>2739</v>
      </c>
    </row>
    <row r="1455" spans="1:14" s="128" customFormat="1" x14ac:dyDescent="0.2">
      <c r="A1455" s="83" t="s">
        <v>2901</v>
      </c>
      <c r="B1455" s="83" t="s">
        <v>3042</v>
      </c>
      <c r="C1455" s="83" t="s">
        <v>3093</v>
      </c>
      <c r="D1455" s="83" t="s">
        <v>3044</v>
      </c>
      <c r="E1455" s="102">
        <v>8514061</v>
      </c>
      <c r="F1455" s="83" t="s">
        <v>6218</v>
      </c>
      <c r="G1455" s="83" t="s">
        <v>68</v>
      </c>
      <c r="H1455" s="42">
        <v>1077</v>
      </c>
      <c r="I1455" s="42">
        <v>897.5</v>
      </c>
      <c r="J1455" s="42">
        <v>179.5</v>
      </c>
      <c r="K1455" s="86">
        <v>0.16666666666666666</v>
      </c>
      <c r="L1455" s="83" t="s">
        <v>6431</v>
      </c>
      <c r="M1455" s="128" t="s">
        <v>5906</v>
      </c>
      <c r="N1455" s="83" t="s">
        <v>2763</v>
      </c>
    </row>
    <row r="1456" spans="1:14" s="128" customFormat="1" x14ac:dyDescent="0.2">
      <c r="A1456" s="83" t="s">
        <v>2901</v>
      </c>
      <c r="B1456" s="83" t="s">
        <v>3042</v>
      </c>
      <c r="C1456" s="83" t="s">
        <v>407</v>
      </c>
      <c r="D1456" s="83" t="s">
        <v>3044</v>
      </c>
      <c r="E1456" s="102">
        <v>8009347</v>
      </c>
      <c r="F1456" s="83" t="s">
        <v>4349</v>
      </c>
      <c r="G1456" s="83" t="s">
        <v>68</v>
      </c>
      <c r="H1456" s="42">
        <v>3995</v>
      </c>
      <c r="I1456" s="42">
        <v>3995</v>
      </c>
      <c r="J1456" s="42">
        <v>0</v>
      </c>
      <c r="K1456" s="86">
        <v>0</v>
      </c>
      <c r="L1456" s="83" t="s">
        <v>4350</v>
      </c>
      <c r="M1456" s="128" t="s">
        <v>5906</v>
      </c>
      <c r="N1456" s="83" t="s">
        <v>2763</v>
      </c>
    </row>
    <row r="1457" spans="1:14" s="128" customFormat="1" x14ac:dyDescent="0.2">
      <c r="A1457" s="83" t="s">
        <v>2901</v>
      </c>
      <c r="B1457" s="83" t="s">
        <v>3042</v>
      </c>
      <c r="C1457" s="83" t="s">
        <v>4286</v>
      </c>
      <c r="D1457" s="83" t="s">
        <v>3044</v>
      </c>
      <c r="E1457" s="102">
        <v>7079905</v>
      </c>
      <c r="F1457" s="83" t="s">
        <v>5834</v>
      </c>
      <c r="G1457" s="83" t="s">
        <v>68</v>
      </c>
      <c r="H1457" s="42">
        <v>2000</v>
      </c>
      <c r="I1457" s="42">
        <v>2000</v>
      </c>
      <c r="J1457" s="42">
        <v>0</v>
      </c>
      <c r="K1457" s="86">
        <v>0</v>
      </c>
      <c r="L1457" s="83" t="s">
        <v>5835</v>
      </c>
      <c r="M1457" s="128" t="s">
        <v>5906</v>
      </c>
      <c r="N1457" s="83" t="s">
        <v>2739</v>
      </c>
    </row>
    <row r="1458" spans="1:14" s="128" customFormat="1" x14ac:dyDescent="0.2">
      <c r="A1458" s="83" t="s">
        <v>2901</v>
      </c>
      <c r="B1458" s="83" t="s">
        <v>3042</v>
      </c>
      <c r="C1458" s="83" t="s">
        <v>3043</v>
      </c>
      <c r="D1458" s="83" t="s">
        <v>3044</v>
      </c>
      <c r="E1458" s="102">
        <v>7331815</v>
      </c>
      <c r="F1458" s="83" t="s">
        <v>5836</v>
      </c>
      <c r="G1458" s="83" t="s">
        <v>68</v>
      </c>
      <c r="H1458" s="42">
        <v>36272.699999999997</v>
      </c>
      <c r="I1458" s="42">
        <v>30780</v>
      </c>
      <c r="J1458" s="42">
        <v>5492.6999999999971</v>
      </c>
      <c r="K1458" s="86">
        <v>0.15142793340446115</v>
      </c>
      <c r="L1458" s="83" t="s">
        <v>5837</v>
      </c>
      <c r="M1458" s="128" t="s">
        <v>5906</v>
      </c>
      <c r="N1458" s="83" t="s">
        <v>2757</v>
      </c>
    </row>
    <row r="1459" spans="1:14" s="128" customFormat="1" x14ac:dyDescent="0.2">
      <c r="A1459" s="83" t="s">
        <v>2901</v>
      </c>
      <c r="B1459" s="83" t="s">
        <v>5929</v>
      </c>
      <c r="C1459" s="83" t="s">
        <v>1139</v>
      </c>
      <c r="D1459" s="83" t="s">
        <v>3204</v>
      </c>
      <c r="E1459" s="102">
        <v>8294471</v>
      </c>
      <c r="F1459" s="83" t="s">
        <v>7389</v>
      </c>
      <c r="G1459" s="83" t="s">
        <v>68</v>
      </c>
      <c r="H1459" s="42">
        <v>22500</v>
      </c>
      <c r="I1459" s="42">
        <v>22500</v>
      </c>
      <c r="J1459" s="42">
        <v>0</v>
      </c>
      <c r="K1459" s="86">
        <v>0</v>
      </c>
      <c r="L1459" s="83" t="s">
        <v>8423</v>
      </c>
      <c r="M1459" s="128" t="s">
        <v>5906</v>
      </c>
      <c r="N1459" s="83" t="s">
        <v>2739</v>
      </c>
    </row>
    <row r="1460" spans="1:14" s="128" customFormat="1" x14ac:dyDescent="0.2">
      <c r="A1460" s="83" t="s">
        <v>2901</v>
      </c>
      <c r="B1460" s="83" t="s">
        <v>3138</v>
      </c>
      <c r="C1460" s="83" t="s">
        <v>3139</v>
      </c>
      <c r="D1460" s="83" t="s">
        <v>3140</v>
      </c>
      <c r="E1460" s="102">
        <v>7478667</v>
      </c>
      <c r="F1460" s="83" t="s">
        <v>3142</v>
      </c>
      <c r="G1460" s="83" t="s">
        <v>68</v>
      </c>
      <c r="H1460" s="42">
        <v>0</v>
      </c>
      <c r="I1460" s="42">
        <v>0</v>
      </c>
      <c r="J1460" s="42">
        <v>0</v>
      </c>
      <c r="K1460" s="86" t="e">
        <v>#DIV/0!</v>
      </c>
      <c r="L1460" s="83" t="s">
        <v>3144</v>
      </c>
      <c r="M1460" s="128" t="s">
        <v>5906</v>
      </c>
      <c r="N1460" s="83" t="s">
        <v>2856</v>
      </c>
    </row>
    <row r="1461" spans="1:14" s="128" customFormat="1" x14ac:dyDescent="0.2">
      <c r="A1461" s="83" t="s">
        <v>3191</v>
      </c>
      <c r="B1461" s="83" t="s">
        <v>5364</v>
      </c>
      <c r="C1461" s="83" t="s">
        <v>5841</v>
      </c>
      <c r="D1461" s="83" t="s">
        <v>5365</v>
      </c>
      <c r="E1461" s="102">
        <v>6689838</v>
      </c>
      <c r="F1461" s="83" t="s">
        <v>5842</v>
      </c>
      <c r="G1461" s="83" t="s">
        <v>68</v>
      </c>
      <c r="H1461" s="42">
        <v>5869.92</v>
      </c>
      <c r="I1461" s="42">
        <v>5400</v>
      </c>
      <c r="J1461" s="42">
        <v>469.92000000000007</v>
      </c>
      <c r="K1461" s="86">
        <v>8.005560552784366E-2</v>
      </c>
      <c r="L1461" s="83" t="s">
        <v>5843</v>
      </c>
      <c r="M1461" s="128" t="s">
        <v>5906</v>
      </c>
      <c r="N1461" s="83" t="s">
        <v>2780</v>
      </c>
    </row>
    <row r="1462" spans="1:14" s="128" customFormat="1" x14ac:dyDescent="0.2">
      <c r="A1462" s="83" t="s">
        <v>3571</v>
      </c>
      <c r="B1462" s="83" t="s">
        <v>4395</v>
      </c>
      <c r="C1462" s="83" t="s">
        <v>4402</v>
      </c>
      <c r="D1462" s="83" t="s">
        <v>4396</v>
      </c>
      <c r="E1462" s="102">
        <v>8007955</v>
      </c>
      <c r="F1462" s="83" t="s">
        <v>4403</v>
      </c>
      <c r="G1462" s="83" t="s">
        <v>68</v>
      </c>
      <c r="H1462" s="42">
        <v>7247.67</v>
      </c>
      <c r="I1462" s="42">
        <v>6390</v>
      </c>
      <c r="J1462" s="42">
        <v>857.67000000000007</v>
      </c>
      <c r="K1462" s="86">
        <v>0.1183373415180327</v>
      </c>
      <c r="L1462" s="83" t="s">
        <v>4404</v>
      </c>
      <c r="M1462" s="128" t="s">
        <v>5906</v>
      </c>
      <c r="N1462" s="83" t="s">
        <v>2763</v>
      </c>
    </row>
    <row r="1463" spans="1:14" s="128" customFormat="1" x14ac:dyDescent="0.2">
      <c r="A1463" s="83" t="s">
        <v>3571</v>
      </c>
      <c r="B1463" s="83" t="s">
        <v>4395</v>
      </c>
      <c r="C1463" s="83" t="s">
        <v>5847</v>
      </c>
      <c r="D1463" s="83" t="s">
        <v>4396</v>
      </c>
      <c r="E1463" s="102">
        <v>8025291</v>
      </c>
      <c r="F1463" s="83" t="s">
        <v>5848</v>
      </c>
      <c r="G1463" s="83" t="s">
        <v>68</v>
      </c>
      <c r="H1463" s="42">
        <v>77286.240000000005</v>
      </c>
      <c r="I1463" s="42">
        <v>74025</v>
      </c>
      <c r="J1463" s="42">
        <v>3261.2400000000052</v>
      </c>
      <c r="K1463" s="86">
        <v>4.2196903355629735E-2</v>
      </c>
      <c r="L1463" s="83" t="s">
        <v>5849</v>
      </c>
      <c r="M1463" s="128" t="s">
        <v>5906</v>
      </c>
      <c r="N1463" s="83" t="s">
        <v>2771</v>
      </c>
    </row>
    <row r="1464" spans="1:14" s="128" customFormat="1" x14ac:dyDescent="0.2">
      <c r="A1464" s="83" t="s">
        <v>3234</v>
      </c>
      <c r="B1464" s="83" t="s">
        <v>3234</v>
      </c>
      <c r="C1464" s="83" t="s">
        <v>4424</v>
      </c>
      <c r="D1464" s="83" t="s">
        <v>3235</v>
      </c>
      <c r="E1464" s="102">
        <v>8146473</v>
      </c>
      <c r="F1464" s="83" t="s">
        <v>5447</v>
      </c>
      <c r="G1464" s="83" t="s">
        <v>68</v>
      </c>
      <c r="H1464" s="42">
        <v>0</v>
      </c>
      <c r="I1464" s="42">
        <v>0</v>
      </c>
      <c r="J1464" s="42">
        <v>0</v>
      </c>
      <c r="K1464" s="86" t="e">
        <v>#DIV/0!</v>
      </c>
      <c r="L1464" s="83" t="s">
        <v>5448</v>
      </c>
      <c r="M1464" s="128" t="s">
        <v>5906</v>
      </c>
      <c r="N1464" s="83" t="s">
        <v>2739</v>
      </c>
    </row>
    <row r="1465" spans="1:14" s="128" customFormat="1" x14ac:dyDescent="0.2">
      <c r="A1465" s="83" t="s">
        <v>3234</v>
      </c>
      <c r="B1465" s="83" t="s">
        <v>3234</v>
      </c>
      <c r="C1465" s="83" t="s">
        <v>4424</v>
      </c>
      <c r="D1465" s="83" t="s">
        <v>3235</v>
      </c>
      <c r="E1465" s="102">
        <v>8146473</v>
      </c>
      <c r="F1465" s="83" t="s">
        <v>5447</v>
      </c>
      <c r="G1465" s="83" t="s">
        <v>68</v>
      </c>
      <c r="H1465" s="42">
        <v>0</v>
      </c>
      <c r="I1465" s="42">
        <v>0</v>
      </c>
      <c r="J1465" s="42">
        <v>0</v>
      </c>
      <c r="K1465" s="86" t="e">
        <v>#DIV/0!</v>
      </c>
      <c r="L1465" s="83" t="s">
        <v>5448</v>
      </c>
      <c r="M1465" s="128" t="s">
        <v>5906</v>
      </c>
      <c r="N1465" s="83" t="s">
        <v>2771</v>
      </c>
    </row>
    <row r="1466" spans="1:14" s="128" customFormat="1" x14ac:dyDescent="0.2">
      <c r="A1466" s="83" t="s">
        <v>3234</v>
      </c>
      <c r="B1466" s="83" t="s">
        <v>3234</v>
      </c>
      <c r="C1466" s="83" t="s">
        <v>4424</v>
      </c>
      <c r="D1466" s="83" t="s">
        <v>3235</v>
      </c>
      <c r="E1466" s="102">
        <v>8146473</v>
      </c>
      <c r="F1466" s="83" t="s">
        <v>5447</v>
      </c>
      <c r="G1466" s="83" t="s">
        <v>68</v>
      </c>
      <c r="H1466" s="42">
        <v>0</v>
      </c>
      <c r="I1466" s="42">
        <v>0</v>
      </c>
      <c r="J1466" s="42">
        <v>0</v>
      </c>
      <c r="K1466" s="86" t="e">
        <v>#DIV/0!</v>
      </c>
      <c r="L1466" s="83" t="s">
        <v>5448</v>
      </c>
      <c r="M1466" s="128" t="s">
        <v>5906</v>
      </c>
      <c r="N1466" s="83" t="s">
        <v>2856</v>
      </c>
    </row>
    <row r="1467" spans="1:14" s="128" customFormat="1" x14ac:dyDescent="0.2">
      <c r="A1467" s="83" t="s">
        <v>3234</v>
      </c>
      <c r="B1467" s="83" t="s">
        <v>3234</v>
      </c>
      <c r="C1467" s="83" t="s">
        <v>4424</v>
      </c>
      <c r="D1467" s="83" t="s">
        <v>3235</v>
      </c>
      <c r="E1467" s="102">
        <v>8146473</v>
      </c>
      <c r="F1467" s="83" t="s">
        <v>5447</v>
      </c>
      <c r="G1467" s="83" t="s">
        <v>68</v>
      </c>
      <c r="H1467" s="42">
        <v>0</v>
      </c>
      <c r="I1467" s="42">
        <v>0</v>
      </c>
      <c r="J1467" s="42">
        <v>0</v>
      </c>
      <c r="K1467" s="86" t="e">
        <v>#DIV/0!</v>
      </c>
      <c r="L1467" s="83" t="s">
        <v>5448</v>
      </c>
      <c r="M1467" s="128" t="s">
        <v>5906</v>
      </c>
      <c r="N1467" s="83" t="s">
        <v>2763</v>
      </c>
    </row>
    <row r="1468" spans="1:14" s="128" customFormat="1" x14ac:dyDescent="0.2">
      <c r="A1468" s="83" t="s">
        <v>3234</v>
      </c>
      <c r="B1468" s="83" t="s">
        <v>3234</v>
      </c>
      <c r="C1468" s="83" t="s">
        <v>4424</v>
      </c>
      <c r="D1468" s="83" t="s">
        <v>3235</v>
      </c>
      <c r="E1468" s="102">
        <v>8217684</v>
      </c>
      <c r="F1468" s="83" t="s">
        <v>7592</v>
      </c>
      <c r="G1468" s="83" t="s">
        <v>68</v>
      </c>
      <c r="H1468" s="42">
        <v>0</v>
      </c>
      <c r="I1468" s="42">
        <v>0</v>
      </c>
      <c r="J1468" s="42">
        <v>0</v>
      </c>
      <c r="K1468" s="86" t="e">
        <v>#DIV/0!</v>
      </c>
      <c r="L1468" s="83" t="s">
        <v>8424</v>
      </c>
      <c r="M1468" s="128" t="s">
        <v>5906</v>
      </c>
      <c r="N1468" s="83" t="s">
        <v>2739</v>
      </c>
    </row>
    <row r="1469" spans="1:14" s="128" customFormat="1" x14ac:dyDescent="0.2">
      <c r="A1469" s="83" t="s">
        <v>3191</v>
      </c>
      <c r="B1469" s="83" t="s">
        <v>3240</v>
      </c>
      <c r="C1469" s="83" t="s">
        <v>3907</v>
      </c>
      <c r="D1469" s="83" t="s">
        <v>3242</v>
      </c>
      <c r="E1469" s="102">
        <v>7983265</v>
      </c>
      <c r="F1469" s="83" t="s">
        <v>5861</v>
      </c>
      <c r="G1469" s="83" t="s">
        <v>68</v>
      </c>
      <c r="H1469" s="42">
        <v>75.599999999999994</v>
      </c>
      <c r="I1469" s="42">
        <v>65.290000000000006</v>
      </c>
      <c r="J1469" s="42">
        <v>10.309999999999988</v>
      </c>
      <c r="K1469" s="86">
        <v>0.13637566137566123</v>
      </c>
      <c r="L1469" s="83" t="s">
        <v>5862</v>
      </c>
      <c r="M1469" s="128" t="s">
        <v>5906</v>
      </c>
      <c r="N1469" s="83" t="s">
        <v>2856</v>
      </c>
    </row>
    <row r="1470" spans="1:14" s="128" customFormat="1" x14ac:dyDescent="0.2">
      <c r="A1470" s="83" t="s">
        <v>3249</v>
      </c>
      <c r="B1470" s="83" t="s">
        <v>3250</v>
      </c>
      <c r="C1470" s="83" t="s">
        <v>5863</v>
      </c>
      <c r="D1470" s="83" t="s">
        <v>3252</v>
      </c>
      <c r="E1470" s="102">
        <v>8059298</v>
      </c>
      <c r="F1470" s="83" t="s">
        <v>5864</v>
      </c>
      <c r="G1470" s="83" t="s">
        <v>68</v>
      </c>
      <c r="H1470" s="42">
        <v>51526.92</v>
      </c>
      <c r="I1470" s="42">
        <v>46027</v>
      </c>
      <c r="J1470" s="42">
        <v>5499.9199999999983</v>
      </c>
      <c r="K1470" s="86">
        <v>0.10673876878338544</v>
      </c>
      <c r="L1470" s="83" t="s">
        <v>5865</v>
      </c>
      <c r="M1470" s="128" t="s">
        <v>5906</v>
      </c>
      <c r="N1470" s="83" t="s">
        <v>2739</v>
      </c>
    </row>
    <row r="1471" spans="1:14" s="128" customFormat="1" x14ac:dyDescent="0.2">
      <c r="A1471" s="83" t="s">
        <v>3249</v>
      </c>
      <c r="B1471" s="83" t="s">
        <v>3250</v>
      </c>
      <c r="C1471" s="83" t="s">
        <v>5866</v>
      </c>
      <c r="D1471" s="83" t="s">
        <v>3252</v>
      </c>
      <c r="E1471" s="102">
        <v>7850501</v>
      </c>
      <c r="F1471" s="83" t="s">
        <v>5867</v>
      </c>
      <c r="G1471" s="83" t="s">
        <v>68</v>
      </c>
      <c r="H1471" s="42">
        <v>0.1</v>
      </c>
      <c r="I1471" s="42">
        <v>0.1</v>
      </c>
      <c r="J1471" s="42">
        <v>0</v>
      </c>
      <c r="K1471" s="86">
        <v>0</v>
      </c>
      <c r="L1471" s="83" t="s">
        <v>5868</v>
      </c>
      <c r="M1471" s="128" t="s">
        <v>5906</v>
      </c>
      <c r="N1471" s="83" t="s">
        <v>2739</v>
      </c>
    </row>
    <row r="1472" spans="1:14" s="128" customFormat="1" x14ac:dyDescent="0.2">
      <c r="A1472" s="83" t="s">
        <v>3249</v>
      </c>
      <c r="B1472" s="83" t="s">
        <v>3250</v>
      </c>
      <c r="C1472" s="83" t="s">
        <v>3251</v>
      </c>
      <c r="D1472" s="83" t="s">
        <v>3252</v>
      </c>
      <c r="E1472" s="102">
        <v>8318853</v>
      </c>
      <c r="F1472" s="83" t="s">
        <v>7593</v>
      </c>
      <c r="G1472" s="83" t="s">
        <v>68</v>
      </c>
      <c r="H1472" s="42">
        <v>28457.64</v>
      </c>
      <c r="I1472" s="42">
        <v>27886.86</v>
      </c>
      <c r="J1472" s="42">
        <v>570.77999999999884</v>
      </c>
      <c r="K1472" s="86">
        <v>2.0057179723968636E-2</v>
      </c>
      <c r="L1472" s="83" t="s">
        <v>8425</v>
      </c>
      <c r="M1472" s="128" t="s">
        <v>5906</v>
      </c>
      <c r="N1472" s="83" t="s">
        <v>2739</v>
      </c>
    </row>
    <row r="1473" spans="1:14" s="128" customFormat="1" x14ac:dyDescent="0.2">
      <c r="A1473" s="83" t="s">
        <v>3191</v>
      </c>
      <c r="B1473" s="83" t="s">
        <v>3284</v>
      </c>
      <c r="C1473" s="83" t="s">
        <v>5002</v>
      </c>
      <c r="D1473" s="83" t="s">
        <v>3286</v>
      </c>
      <c r="E1473" s="102">
        <v>7741918</v>
      </c>
      <c r="F1473" s="83" t="s">
        <v>5003</v>
      </c>
      <c r="G1473" s="83" t="s">
        <v>68</v>
      </c>
      <c r="H1473" s="42">
        <v>950.4</v>
      </c>
      <c r="I1473" s="42">
        <v>831.6</v>
      </c>
      <c r="J1473" s="42">
        <v>118.79999999999995</v>
      </c>
      <c r="K1473" s="86">
        <v>0.12499999999999996</v>
      </c>
      <c r="L1473" s="83" t="s">
        <v>5004</v>
      </c>
      <c r="M1473" s="128" t="s">
        <v>5906</v>
      </c>
      <c r="N1473" s="83" t="s">
        <v>2856</v>
      </c>
    </row>
    <row r="1474" spans="1:14" s="128" customFormat="1" x14ac:dyDescent="0.2">
      <c r="A1474" s="83" t="s">
        <v>3191</v>
      </c>
      <c r="B1474" s="83" t="s">
        <v>3284</v>
      </c>
      <c r="C1474" s="83" t="s">
        <v>3285</v>
      </c>
      <c r="D1474" s="83" t="s">
        <v>3286</v>
      </c>
      <c r="E1474" s="102">
        <v>7559336</v>
      </c>
      <c r="F1474" s="83" t="s">
        <v>5477</v>
      </c>
      <c r="G1474" s="83" t="s">
        <v>68</v>
      </c>
      <c r="H1474" s="42">
        <v>925</v>
      </c>
      <c r="I1474" s="42">
        <v>819</v>
      </c>
      <c r="J1474" s="42">
        <v>106</v>
      </c>
      <c r="K1474" s="86">
        <v>0.11459459459459459</v>
      </c>
      <c r="L1474" s="83" t="s">
        <v>5478</v>
      </c>
      <c r="M1474" s="128" t="s">
        <v>5906</v>
      </c>
      <c r="N1474" s="83" t="s">
        <v>2856</v>
      </c>
    </row>
    <row r="1475" spans="1:14" s="128" customFormat="1" x14ac:dyDescent="0.2">
      <c r="A1475" s="83" t="s">
        <v>3191</v>
      </c>
      <c r="B1475" s="83" t="s">
        <v>3306</v>
      </c>
      <c r="C1475" s="83" t="s">
        <v>5008</v>
      </c>
      <c r="D1475" s="83" t="s">
        <v>3308</v>
      </c>
      <c r="E1475" s="102">
        <v>7732221</v>
      </c>
      <c r="F1475" s="83" t="s">
        <v>5009</v>
      </c>
      <c r="G1475" s="83" t="s">
        <v>68</v>
      </c>
      <c r="H1475" s="42">
        <v>1045.44</v>
      </c>
      <c r="I1475" s="42">
        <v>950.4</v>
      </c>
      <c r="J1475" s="42">
        <v>95.040000000000077</v>
      </c>
      <c r="K1475" s="86">
        <v>9.0909090909090981E-2</v>
      </c>
      <c r="L1475" s="83" t="s">
        <v>5010</v>
      </c>
      <c r="M1475" s="128" t="s">
        <v>5906</v>
      </c>
      <c r="N1475" s="83" t="s">
        <v>2856</v>
      </c>
    </row>
    <row r="1476" spans="1:14" s="128" customFormat="1" x14ac:dyDescent="0.2">
      <c r="A1476" s="83" t="s">
        <v>3191</v>
      </c>
      <c r="B1476" s="83" t="s">
        <v>3306</v>
      </c>
      <c r="C1476" s="83" t="s">
        <v>3345</v>
      </c>
      <c r="D1476" s="83" t="s">
        <v>3308</v>
      </c>
      <c r="E1476" s="102">
        <v>7836380</v>
      </c>
      <c r="F1476" s="83" t="s">
        <v>3347</v>
      </c>
      <c r="G1476" s="83" t="s">
        <v>68</v>
      </c>
      <c r="H1476" s="42">
        <v>17260.64</v>
      </c>
      <c r="I1476" s="42">
        <v>14383.84</v>
      </c>
      <c r="J1476" s="42">
        <v>2876.7999999999993</v>
      </c>
      <c r="K1476" s="86">
        <v>0.16666821160744905</v>
      </c>
      <c r="L1476" s="83" t="s">
        <v>3349</v>
      </c>
      <c r="M1476" s="128" t="s">
        <v>5906</v>
      </c>
      <c r="N1476" s="83" t="s">
        <v>2739</v>
      </c>
    </row>
    <row r="1477" spans="1:14" s="128" customFormat="1" x14ac:dyDescent="0.2">
      <c r="A1477" s="83" t="s">
        <v>3191</v>
      </c>
      <c r="B1477" s="83" t="s">
        <v>3368</v>
      </c>
      <c r="C1477" s="83" t="s">
        <v>3369</v>
      </c>
      <c r="D1477" s="83" t="s">
        <v>3370</v>
      </c>
      <c r="E1477" s="102">
        <v>8059215</v>
      </c>
      <c r="F1477" s="83" t="s">
        <v>5502</v>
      </c>
      <c r="G1477" s="83" t="s">
        <v>68</v>
      </c>
      <c r="H1477" s="42">
        <v>39200</v>
      </c>
      <c r="I1477" s="42">
        <v>39200</v>
      </c>
      <c r="J1477" s="42">
        <v>0</v>
      </c>
      <c r="K1477" s="86">
        <v>0</v>
      </c>
      <c r="L1477" s="83" t="s">
        <v>5504</v>
      </c>
      <c r="M1477" s="128" t="s">
        <v>5906</v>
      </c>
      <c r="N1477" s="83" t="s">
        <v>5914</v>
      </c>
    </row>
    <row r="1478" spans="1:14" s="128" customFormat="1" x14ac:dyDescent="0.2">
      <c r="A1478" s="83" t="s">
        <v>4445</v>
      </c>
      <c r="B1478" s="83" t="s">
        <v>4445</v>
      </c>
      <c r="C1478" s="83" t="s">
        <v>4448</v>
      </c>
      <c r="D1478" s="83" t="s">
        <v>4446</v>
      </c>
      <c r="E1478" s="102">
        <v>8520267</v>
      </c>
      <c r="F1478" s="83" t="s">
        <v>7594</v>
      </c>
      <c r="G1478" s="83" t="s">
        <v>59</v>
      </c>
      <c r="H1478" s="42">
        <v>550000</v>
      </c>
      <c r="I1478" s="42">
        <v>462371</v>
      </c>
      <c r="J1478" s="42">
        <v>87629</v>
      </c>
      <c r="K1478" s="86">
        <v>0.15932545454545455</v>
      </c>
      <c r="L1478" s="83" t="s">
        <v>8426</v>
      </c>
      <c r="M1478" s="128" t="s">
        <v>5906</v>
      </c>
      <c r="N1478" s="83" t="s">
        <v>2763</v>
      </c>
    </row>
    <row r="1479" spans="1:14" s="128" customFormat="1" x14ac:dyDescent="0.2">
      <c r="A1479" s="83" t="s">
        <v>4445</v>
      </c>
      <c r="B1479" s="83" t="s">
        <v>4445</v>
      </c>
      <c r="C1479" s="83" t="s">
        <v>4448</v>
      </c>
      <c r="D1479" s="83" t="s">
        <v>4446</v>
      </c>
      <c r="E1479" s="102">
        <v>8520267</v>
      </c>
      <c r="F1479" s="83" t="s">
        <v>7594</v>
      </c>
      <c r="G1479" s="83" t="s">
        <v>59</v>
      </c>
      <c r="H1479" s="42">
        <v>3289</v>
      </c>
      <c r="I1479" s="42">
        <v>2549.65</v>
      </c>
      <c r="J1479" s="42">
        <v>739.34999999999991</v>
      </c>
      <c r="K1479" s="86">
        <v>0.22479477044694432</v>
      </c>
      <c r="L1479" s="83" t="s">
        <v>8427</v>
      </c>
      <c r="M1479" s="128" t="s">
        <v>5906</v>
      </c>
      <c r="N1479" s="83" t="s">
        <v>2763</v>
      </c>
    </row>
    <row r="1480" spans="1:14" s="128" customFormat="1" x14ac:dyDescent="0.2">
      <c r="A1480" s="83" t="s">
        <v>4445</v>
      </c>
      <c r="B1480" s="83" t="s">
        <v>4445</v>
      </c>
      <c r="C1480" s="83" t="s">
        <v>4448</v>
      </c>
      <c r="D1480" s="83" t="s">
        <v>4446</v>
      </c>
      <c r="E1480" s="102">
        <v>8520267</v>
      </c>
      <c r="F1480" s="83" t="s">
        <v>7594</v>
      </c>
      <c r="G1480" s="83" t="s">
        <v>59</v>
      </c>
      <c r="H1480" s="42">
        <v>376.28</v>
      </c>
      <c r="I1480" s="42">
        <v>376.28</v>
      </c>
      <c r="J1480" s="42">
        <v>0</v>
      </c>
      <c r="K1480" s="86">
        <v>0</v>
      </c>
      <c r="L1480" s="83" t="s">
        <v>8428</v>
      </c>
      <c r="M1480" s="128" t="s">
        <v>5906</v>
      </c>
      <c r="N1480" s="83" t="s">
        <v>2763</v>
      </c>
    </row>
    <row r="1481" spans="1:14" s="128" customFormat="1" x14ac:dyDescent="0.2">
      <c r="A1481" s="83" t="s">
        <v>4445</v>
      </c>
      <c r="B1481" s="83" t="s">
        <v>4445</v>
      </c>
      <c r="C1481" s="83" t="s">
        <v>4448</v>
      </c>
      <c r="D1481" s="83" t="s">
        <v>4446</v>
      </c>
      <c r="E1481" s="102">
        <v>8520267</v>
      </c>
      <c r="F1481" s="83" t="s">
        <v>7594</v>
      </c>
      <c r="G1481" s="83" t="s">
        <v>59</v>
      </c>
      <c r="H1481" s="42">
        <v>220978</v>
      </c>
      <c r="I1481" s="42">
        <v>137128.26</v>
      </c>
      <c r="J1481" s="42">
        <v>83849.739999999991</v>
      </c>
      <c r="K1481" s="86">
        <v>0.37944836137534049</v>
      </c>
      <c r="L1481" s="83" t="s">
        <v>8429</v>
      </c>
      <c r="M1481" s="128" t="s">
        <v>5906</v>
      </c>
      <c r="N1481" s="83" t="s">
        <v>2763</v>
      </c>
    </row>
    <row r="1482" spans="1:14" s="128" customFormat="1" x14ac:dyDescent="0.2">
      <c r="A1482" s="83" t="s">
        <v>4445</v>
      </c>
      <c r="B1482" s="83" t="s">
        <v>4445</v>
      </c>
      <c r="C1482" s="83" t="s">
        <v>4448</v>
      </c>
      <c r="D1482" s="83" t="s">
        <v>4446</v>
      </c>
      <c r="E1482" s="102">
        <v>8520267</v>
      </c>
      <c r="F1482" s="83" t="s">
        <v>7594</v>
      </c>
      <c r="G1482" s="83" t="s">
        <v>59</v>
      </c>
      <c r="H1482" s="42">
        <v>12899</v>
      </c>
      <c r="I1482" s="42">
        <v>12899.06</v>
      </c>
      <c r="J1482" s="42">
        <v>-5.9999999999490683E-2</v>
      </c>
      <c r="K1482" s="86">
        <v>-4.6515233738654689E-6</v>
      </c>
      <c r="L1482" s="83" t="s">
        <v>8430</v>
      </c>
      <c r="M1482" s="128" t="s">
        <v>5906</v>
      </c>
      <c r="N1482" s="83" t="s">
        <v>2763</v>
      </c>
    </row>
    <row r="1483" spans="1:14" s="128" customFormat="1" x14ac:dyDescent="0.2">
      <c r="A1483" s="83" t="s">
        <v>4445</v>
      </c>
      <c r="B1483" s="83" t="s">
        <v>4445</v>
      </c>
      <c r="C1483" s="83" t="s">
        <v>4448</v>
      </c>
      <c r="D1483" s="83" t="s">
        <v>4446</v>
      </c>
      <c r="E1483" s="102">
        <v>8520267</v>
      </c>
      <c r="F1483" s="83" t="s">
        <v>7594</v>
      </c>
      <c r="G1483" s="83" t="s">
        <v>59</v>
      </c>
      <c r="H1483" s="42">
        <v>328.72</v>
      </c>
      <c r="I1483" s="42">
        <v>328.84</v>
      </c>
      <c r="J1483" s="42">
        <v>-0.1199999999999477</v>
      </c>
      <c r="K1483" s="86">
        <v>-3.6505232416630473E-4</v>
      </c>
      <c r="L1483" s="83" t="s">
        <v>8431</v>
      </c>
      <c r="M1483" s="128" t="s">
        <v>5906</v>
      </c>
      <c r="N1483" s="83" t="s">
        <v>2763</v>
      </c>
    </row>
    <row r="1484" spans="1:14" s="128" customFormat="1" x14ac:dyDescent="0.2">
      <c r="A1484" s="83" t="s">
        <v>4445</v>
      </c>
      <c r="B1484" s="83" t="s">
        <v>4445</v>
      </c>
      <c r="C1484" s="83" t="s">
        <v>4448</v>
      </c>
      <c r="D1484" s="83" t="s">
        <v>4446</v>
      </c>
      <c r="E1484" s="102">
        <v>8520267</v>
      </c>
      <c r="F1484" s="83" t="s">
        <v>7594</v>
      </c>
      <c r="G1484" s="83" t="s">
        <v>59</v>
      </c>
      <c r="H1484" s="42">
        <v>529653</v>
      </c>
      <c r="I1484" s="42">
        <v>309121.24</v>
      </c>
      <c r="J1484" s="42">
        <v>220531.76</v>
      </c>
      <c r="K1484" s="86">
        <v>0.41637026506033198</v>
      </c>
      <c r="L1484" s="83" t="s">
        <v>8432</v>
      </c>
      <c r="M1484" s="128" t="s">
        <v>5906</v>
      </c>
      <c r="N1484" s="83" t="s">
        <v>2763</v>
      </c>
    </row>
    <row r="1485" spans="1:14" s="128" customFormat="1" x14ac:dyDescent="0.2">
      <c r="A1485" s="83" t="s">
        <v>3412</v>
      </c>
      <c r="B1485" s="83" t="s">
        <v>3413</v>
      </c>
      <c r="C1485" s="83" t="s">
        <v>1836</v>
      </c>
      <c r="D1485" s="83" t="s">
        <v>3416</v>
      </c>
      <c r="E1485" s="102">
        <v>8498516</v>
      </c>
      <c r="F1485" s="83" t="s">
        <v>7595</v>
      </c>
      <c r="G1485" s="83" t="s">
        <v>68</v>
      </c>
      <c r="H1485" s="42">
        <v>0</v>
      </c>
      <c r="I1485" s="42">
        <v>2995</v>
      </c>
      <c r="J1485" s="42">
        <v>-2995</v>
      </c>
      <c r="K1485" s="86" t="e">
        <v>#DIV/0!</v>
      </c>
      <c r="L1485" s="83" t="s">
        <v>8433</v>
      </c>
      <c r="M1485" s="128" t="s">
        <v>5906</v>
      </c>
      <c r="N1485" s="83" t="s">
        <v>2763</v>
      </c>
    </row>
    <row r="1486" spans="1:14" s="128" customFormat="1" x14ac:dyDescent="0.2">
      <c r="A1486" s="83" t="s">
        <v>3412</v>
      </c>
      <c r="B1486" s="83" t="s">
        <v>3413</v>
      </c>
      <c r="C1486" s="83" t="s">
        <v>1836</v>
      </c>
      <c r="D1486" s="83" t="s">
        <v>3416</v>
      </c>
      <c r="E1486" s="102">
        <v>8498516</v>
      </c>
      <c r="F1486" s="83" t="s">
        <v>7595</v>
      </c>
      <c r="G1486" s="83" t="s">
        <v>68</v>
      </c>
      <c r="H1486" s="42">
        <v>12891.2</v>
      </c>
      <c r="I1486" s="42">
        <v>8515</v>
      </c>
      <c r="J1486" s="42">
        <v>4376.2000000000007</v>
      </c>
      <c r="K1486" s="86">
        <v>0.33947188779942911</v>
      </c>
      <c r="L1486" s="83" t="s">
        <v>8433</v>
      </c>
      <c r="M1486" s="128" t="s">
        <v>5906</v>
      </c>
      <c r="N1486" s="83" t="s">
        <v>2763</v>
      </c>
    </row>
    <row r="1487" spans="1:14" s="128" customFormat="1" x14ac:dyDescent="0.2">
      <c r="A1487" s="83" t="s">
        <v>3412</v>
      </c>
      <c r="B1487" s="83" t="s">
        <v>3413</v>
      </c>
      <c r="C1487" s="83" t="s">
        <v>3415</v>
      </c>
      <c r="D1487" s="83" t="s">
        <v>3416</v>
      </c>
      <c r="E1487" s="102">
        <v>8467378</v>
      </c>
      <c r="F1487" s="83" t="s">
        <v>7596</v>
      </c>
      <c r="G1487" s="83" t="s">
        <v>68</v>
      </c>
      <c r="H1487" s="42">
        <v>118479</v>
      </c>
      <c r="I1487" s="42">
        <v>112838</v>
      </c>
      <c r="J1487" s="42">
        <v>5641</v>
      </c>
      <c r="K1487" s="86">
        <v>4.7611813063918498E-2</v>
      </c>
      <c r="L1487" s="83" t="s">
        <v>8434</v>
      </c>
      <c r="M1487" s="128" t="s">
        <v>5906</v>
      </c>
      <c r="N1487" s="83" t="s">
        <v>2763</v>
      </c>
    </row>
    <row r="1488" spans="1:14" s="128" customFormat="1" x14ac:dyDescent="0.2">
      <c r="A1488" s="83" t="s">
        <v>4529</v>
      </c>
      <c r="B1488" s="83" t="s">
        <v>4530</v>
      </c>
      <c r="C1488" s="83" t="s">
        <v>3414</v>
      </c>
      <c r="D1488" s="83" t="s">
        <v>3483</v>
      </c>
      <c r="E1488" s="102">
        <v>7497011</v>
      </c>
      <c r="F1488" s="83" t="s">
        <v>5119</v>
      </c>
      <c r="G1488" s="83" t="s">
        <v>59</v>
      </c>
      <c r="H1488" s="42">
        <v>288.44</v>
      </c>
      <c r="I1488" s="42">
        <v>272.13</v>
      </c>
      <c r="J1488" s="42">
        <v>16.310000000000002</v>
      </c>
      <c r="K1488" s="86">
        <v>5.6545555401469987E-2</v>
      </c>
      <c r="L1488" s="83" t="s">
        <v>5120</v>
      </c>
      <c r="M1488" s="128" t="s">
        <v>5906</v>
      </c>
      <c r="N1488" s="83" t="s">
        <v>2763</v>
      </c>
    </row>
    <row r="1489" spans="1:14" s="128" customFormat="1" x14ac:dyDescent="0.2">
      <c r="A1489" s="83" t="s">
        <v>4529</v>
      </c>
      <c r="B1489" s="83" t="s">
        <v>4530</v>
      </c>
      <c r="C1489" s="83" t="s">
        <v>3414</v>
      </c>
      <c r="D1489" s="83" t="s">
        <v>3483</v>
      </c>
      <c r="E1489" s="102">
        <v>7495700</v>
      </c>
      <c r="F1489" s="83" t="s">
        <v>4531</v>
      </c>
      <c r="G1489" s="83" t="s">
        <v>59</v>
      </c>
      <c r="H1489" s="42">
        <v>1243.82</v>
      </c>
      <c r="I1489" s="42">
        <v>1173.4100000000001</v>
      </c>
      <c r="J1489" s="42">
        <v>70.409999999999854</v>
      </c>
      <c r="K1489" s="86">
        <v>5.6607869305847998E-2</v>
      </c>
      <c r="L1489" s="83" t="s">
        <v>4532</v>
      </c>
      <c r="M1489" s="128" t="s">
        <v>5906</v>
      </c>
      <c r="N1489" s="83" t="s">
        <v>2763</v>
      </c>
    </row>
    <row r="1490" spans="1:14" s="128" customFormat="1" x14ac:dyDescent="0.2">
      <c r="A1490" s="83" t="s">
        <v>4529</v>
      </c>
      <c r="B1490" s="83" t="s">
        <v>4530</v>
      </c>
      <c r="C1490" s="83" t="s">
        <v>3414</v>
      </c>
      <c r="D1490" s="83" t="s">
        <v>3483</v>
      </c>
      <c r="E1490" s="102">
        <v>7501079</v>
      </c>
      <c r="F1490" s="83" t="s">
        <v>5123</v>
      </c>
      <c r="G1490" s="83" t="s">
        <v>59</v>
      </c>
      <c r="H1490" s="42">
        <v>319.89</v>
      </c>
      <c r="I1490" s="42">
        <v>301.77</v>
      </c>
      <c r="J1490" s="42">
        <v>18.120000000000005</v>
      </c>
      <c r="K1490" s="86">
        <v>5.6644471537090894E-2</v>
      </c>
      <c r="L1490" s="83" t="s">
        <v>5124</v>
      </c>
      <c r="M1490" s="128" t="s">
        <v>5906</v>
      </c>
      <c r="N1490" s="83" t="s">
        <v>2763</v>
      </c>
    </row>
    <row r="1491" spans="1:14" s="128" customFormat="1" x14ac:dyDescent="0.2">
      <c r="A1491" s="83" t="s">
        <v>4529</v>
      </c>
      <c r="B1491" s="83" t="s">
        <v>4530</v>
      </c>
      <c r="C1491" s="83" t="s">
        <v>3414</v>
      </c>
      <c r="D1491" s="83" t="s">
        <v>3483</v>
      </c>
      <c r="E1491" s="102">
        <v>7496670</v>
      </c>
      <c r="F1491" s="83" t="s">
        <v>5127</v>
      </c>
      <c r="G1491" s="83" t="s">
        <v>59</v>
      </c>
      <c r="H1491" s="42">
        <v>1243.82</v>
      </c>
      <c r="I1491" s="42">
        <v>1173.4100000000001</v>
      </c>
      <c r="J1491" s="42">
        <v>70.409999999999854</v>
      </c>
      <c r="K1491" s="86">
        <v>5.6607869305847998E-2</v>
      </c>
      <c r="L1491" s="83" t="s">
        <v>5128</v>
      </c>
      <c r="M1491" s="128" t="s">
        <v>5906</v>
      </c>
      <c r="N1491" s="83" t="s">
        <v>2763</v>
      </c>
    </row>
    <row r="1492" spans="1:14" s="128" customFormat="1" x14ac:dyDescent="0.2">
      <c r="A1492" s="83" t="s">
        <v>4529</v>
      </c>
      <c r="B1492" s="83" t="s">
        <v>4530</v>
      </c>
      <c r="C1492" s="83" t="s">
        <v>3414</v>
      </c>
      <c r="D1492" s="83" t="s">
        <v>3483</v>
      </c>
      <c r="E1492" s="102">
        <v>7502683</v>
      </c>
      <c r="F1492" s="83" t="s">
        <v>5129</v>
      </c>
      <c r="G1492" s="83" t="s">
        <v>59</v>
      </c>
      <c r="H1492" s="42">
        <v>1243.82</v>
      </c>
      <c r="I1492" s="42">
        <v>1173.4100000000001</v>
      </c>
      <c r="J1492" s="42">
        <v>70.409999999999854</v>
      </c>
      <c r="K1492" s="86">
        <v>5.6607869305847998E-2</v>
      </c>
      <c r="L1492" s="83" t="s">
        <v>5130</v>
      </c>
      <c r="M1492" s="128" t="s">
        <v>5906</v>
      </c>
      <c r="N1492" s="83" t="s">
        <v>2763</v>
      </c>
    </row>
    <row r="1493" spans="1:14" s="128" customFormat="1" x14ac:dyDescent="0.2">
      <c r="A1493" s="83" t="s">
        <v>4529</v>
      </c>
      <c r="B1493" s="83" t="s">
        <v>4530</v>
      </c>
      <c r="C1493" s="83" t="s">
        <v>3414</v>
      </c>
      <c r="D1493" s="83" t="s">
        <v>3483</v>
      </c>
      <c r="E1493" s="102">
        <v>7501093</v>
      </c>
      <c r="F1493" s="83" t="s">
        <v>5131</v>
      </c>
      <c r="G1493" s="83" t="s">
        <v>59</v>
      </c>
      <c r="H1493" s="42">
        <v>358.79</v>
      </c>
      <c r="I1493" s="42">
        <v>338.48</v>
      </c>
      <c r="J1493" s="42">
        <v>20.310000000000002</v>
      </c>
      <c r="K1493" s="86">
        <v>5.6606928844170686E-2</v>
      </c>
      <c r="L1493" s="83" t="s">
        <v>5132</v>
      </c>
      <c r="M1493" s="128" t="s">
        <v>5906</v>
      </c>
      <c r="N1493" s="83" t="s">
        <v>2763</v>
      </c>
    </row>
    <row r="1494" spans="1:14" s="128" customFormat="1" x14ac:dyDescent="0.2">
      <c r="A1494" s="83" t="s">
        <v>4529</v>
      </c>
      <c r="B1494" s="83" t="s">
        <v>4530</v>
      </c>
      <c r="C1494" s="83" t="s">
        <v>3414</v>
      </c>
      <c r="D1494" s="83" t="s">
        <v>3483</v>
      </c>
      <c r="E1494" s="102">
        <v>7501099</v>
      </c>
      <c r="F1494" s="83" t="s">
        <v>5133</v>
      </c>
      <c r="G1494" s="83" t="s">
        <v>59</v>
      </c>
      <c r="H1494" s="42">
        <v>1243.82</v>
      </c>
      <c r="I1494" s="42">
        <v>1173.4100000000001</v>
      </c>
      <c r="J1494" s="42">
        <v>70.409999999999854</v>
      </c>
      <c r="K1494" s="86">
        <v>5.6607869305847998E-2</v>
      </c>
      <c r="L1494" s="83" t="s">
        <v>5134</v>
      </c>
      <c r="M1494" s="128" t="s">
        <v>5906</v>
      </c>
      <c r="N1494" s="83" t="s">
        <v>2763</v>
      </c>
    </row>
    <row r="1495" spans="1:14" s="128" customFormat="1" x14ac:dyDescent="0.2">
      <c r="A1495" s="83" t="s">
        <v>4529</v>
      </c>
      <c r="B1495" s="83" t="s">
        <v>4530</v>
      </c>
      <c r="C1495" s="83" t="s">
        <v>3414</v>
      </c>
      <c r="D1495" s="83" t="s">
        <v>3483</v>
      </c>
      <c r="E1495" s="102">
        <v>7501162</v>
      </c>
      <c r="F1495" s="83" t="s">
        <v>5135</v>
      </c>
      <c r="G1495" s="83" t="s">
        <v>59</v>
      </c>
      <c r="H1495" s="42">
        <v>358.79</v>
      </c>
      <c r="I1495" s="42">
        <v>338.48</v>
      </c>
      <c r="J1495" s="42">
        <v>20.310000000000002</v>
      </c>
      <c r="K1495" s="86">
        <v>5.6606928844170686E-2</v>
      </c>
      <c r="L1495" s="83" t="s">
        <v>5136</v>
      </c>
      <c r="M1495" s="128" t="s">
        <v>5906</v>
      </c>
      <c r="N1495" s="83" t="s">
        <v>2763</v>
      </c>
    </row>
    <row r="1496" spans="1:14" s="128" customFormat="1" x14ac:dyDescent="0.2">
      <c r="A1496" s="83" t="s">
        <v>4529</v>
      </c>
      <c r="B1496" s="83" t="s">
        <v>4530</v>
      </c>
      <c r="C1496" s="83" t="s">
        <v>3414</v>
      </c>
      <c r="D1496" s="83" t="s">
        <v>3483</v>
      </c>
      <c r="E1496" s="102">
        <v>7501205</v>
      </c>
      <c r="F1496" s="83" t="s">
        <v>5137</v>
      </c>
      <c r="G1496" s="83" t="s">
        <v>59</v>
      </c>
      <c r="H1496" s="42">
        <v>218.08</v>
      </c>
      <c r="I1496" s="42">
        <v>215.22</v>
      </c>
      <c r="J1496" s="42">
        <v>2.8600000000000136</v>
      </c>
      <c r="K1496" s="86">
        <v>1.3114453411592139E-2</v>
      </c>
      <c r="L1496" s="83" t="s">
        <v>5138</v>
      </c>
      <c r="M1496" s="128" t="s">
        <v>5906</v>
      </c>
      <c r="N1496" s="83" t="s">
        <v>2739</v>
      </c>
    </row>
    <row r="1497" spans="1:14" s="128" customFormat="1" x14ac:dyDescent="0.2">
      <c r="A1497" s="83" t="s">
        <v>4529</v>
      </c>
      <c r="B1497" s="83" t="s">
        <v>4530</v>
      </c>
      <c r="C1497" s="83" t="s">
        <v>3414</v>
      </c>
      <c r="D1497" s="83" t="s">
        <v>3483</v>
      </c>
      <c r="E1497" s="102">
        <v>7501216</v>
      </c>
      <c r="F1497" s="83" t="s">
        <v>5139</v>
      </c>
      <c r="G1497" s="83" t="s">
        <v>59</v>
      </c>
      <c r="H1497" s="42">
        <v>1243.82</v>
      </c>
      <c r="I1497" s="42">
        <v>1173.4100000000001</v>
      </c>
      <c r="J1497" s="42">
        <v>70.409999999999854</v>
      </c>
      <c r="K1497" s="86">
        <v>5.6607869305847998E-2</v>
      </c>
      <c r="L1497" s="83" t="s">
        <v>5140</v>
      </c>
      <c r="M1497" s="128" t="s">
        <v>5906</v>
      </c>
      <c r="N1497" s="83" t="s">
        <v>2763</v>
      </c>
    </row>
    <row r="1498" spans="1:14" s="128" customFormat="1" x14ac:dyDescent="0.2">
      <c r="A1498" s="83" t="s">
        <v>3571</v>
      </c>
      <c r="B1498" s="83" t="s">
        <v>3572</v>
      </c>
      <c r="C1498" s="83" t="s">
        <v>7583</v>
      </c>
      <c r="D1498" s="83" t="s">
        <v>3574</v>
      </c>
      <c r="E1498" s="102">
        <v>8430879</v>
      </c>
      <c r="F1498" s="83" t="s">
        <v>7597</v>
      </c>
      <c r="G1498" s="83" t="s">
        <v>68</v>
      </c>
      <c r="H1498" s="42">
        <v>209266.36</v>
      </c>
      <c r="I1498" s="42">
        <v>195382.49</v>
      </c>
      <c r="J1498" s="42">
        <v>13883.869999999995</v>
      </c>
      <c r="K1498" s="86">
        <v>6.63454460621382E-2</v>
      </c>
      <c r="L1498" s="83" t="s">
        <v>8435</v>
      </c>
      <c r="M1498" s="128" t="s">
        <v>5906</v>
      </c>
      <c r="N1498" s="83" t="s">
        <v>2763</v>
      </c>
    </row>
    <row r="1499" spans="1:14" s="128" customFormat="1" x14ac:dyDescent="0.2">
      <c r="A1499" s="83" t="s">
        <v>3571</v>
      </c>
      <c r="B1499" s="83" t="s">
        <v>3660</v>
      </c>
      <c r="C1499" s="83" t="s">
        <v>4575</v>
      </c>
      <c r="D1499" s="83" t="s">
        <v>3663</v>
      </c>
      <c r="E1499" s="102">
        <v>8089771</v>
      </c>
      <c r="F1499" s="83" t="s">
        <v>3673</v>
      </c>
      <c r="G1499" s="83" t="s">
        <v>59</v>
      </c>
      <c r="H1499" s="42">
        <v>1217.76</v>
      </c>
      <c r="I1499" s="42">
        <v>1127.52</v>
      </c>
      <c r="J1499" s="42">
        <v>90.240000000000009</v>
      </c>
      <c r="K1499" s="86">
        <v>7.4103271580607019E-2</v>
      </c>
      <c r="L1499" s="83" t="s">
        <v>5684</v>
      </c>
      <c r="M1499" s="128" t="s">
        <v>5906</v>
      </c>
      <c r="N1499" s="83" t="s">
        <v>2771</v>
      </c>
    </row>
    <row r="1500" spans="1:14" s="128" customFormat="1" x14ac:dyDescent="0.2">
      <c r="A1500" s="83" t="s">
        <v>3571</v>
      </c>
      <c r="B1500" s="83" t="s">
        <v>5930</v>
      </c>
      <c r="C1500" s="83" t="s">
        <v>251</v>
      </c>
      <c r="D1500" s="83" t="s">
        <v>5915</v>
      </c>
      <c r="E1500" s="102">
        <v>8510657</v>
      </c>
      <c r="F1500" s="83" t="s">
        <v>7598</v>
      </c>
      <c r="G1500" s="83" t="s">
        <v>68</v>
      </c>
      <c r="H1500" s="42">
        <v>119867.33</v>
      </c>
      <c r="I1500" s="42">
        <v>114598.96</v>
      </c>
      <c r="J1500" s="42">
        <v>5268.3699999999953</v>
      </c>
      <c r="K1500" s="86">
        <v>4.3951675573319228E-2</v>
      </c>
      <c r="L1500" s="83" t="s">
        <v>8436</v>
      </c>
      <c r="M1500" s="128" t="s">
        <v>5906</v>
      </c>
      <c r="N1500" s="83" t="s">
        <v>5914</v>
      </c>
    </row>
    <row r="1501" spans="1:14" s="128" customFormat="1" x14ac:dyDescent="0.2">
      <c r="A1501" s="83" t="s">
        <v>3571</v>
      </c>
      <c r="B1501" s="83" t="s">
        <v>4601</v>
      </c>
      <c r="C1501" s="83" t="s">
        <v>5953</v>
      </c>
      <c r="D1501" s="83" t="s">
        <v>4396</v>
      </c>
      <c r="E1501" s="102">
        <v>8500738</v>
      </c>
      <c r="F1501" s="83" t="s">
        <v>6776</v>
      </c>
      <c r="G1501" s="83" t="s">
        <v>68</v>
      </c>
      <c r="H1501" s="42">
        <v>2064</v>
      </c>
      <c r="I1501" s="42">
        <v>1995.2</v>
      </c>
      <c r="J1501" s="42">
        <v>68.799999999999955</v>
      </c>
      <c r="K1501" s="86">
        <v>3.3333333333333312E-2</v>
      </c>
      <c r="L1501" s="83" t="s">
        <v>7099</v>
      </c>
      <c r="M1501" s="128" t="s">
        <v>5906</v>
      </c>
      <c r="N1501" s="83" t="s">
        <v>2763</v>
      </c>
    </row>
    <row r="1502" spans="1:14" s="128" customFormat="1" x14ac:dyDescent="0.2">
      <c r="A1502" s="83" t="s">
        <v>3727</v>
      </c>
      <c r="B1502" s="83" t="s">
        <v>3738</v>
      </c>
      <c r="C1502" s="83" t="s">
        <v>2674</v>
      </c>
      <c r="D1502" s="83" t="s">
        <v>3739</v>
      </c>
      <c r="E1502" s="102">
        <v>8482544</v>
      </c>
      <c r="F1502" s="83" t="s">
        <v>7599</v>
      </c>
      <c r="G1502" s="83" t="s">
        <v>68</v>
      </c>
      <c r="H1502" s="42">
        <v>10858.36</v>
      </c>
      <c r="I1502" s="42">
        <v>10176.02</v>
      </c>
      <c r="J1502" s="42">
        <v>682.34000000000015</v>
      </c>
      <c r="K1502" s="86">
        <v>6.2840060561631786E-2</v>
      </c>
      <c r="L1502" s="83" t="s">
        <v>8437</v>
      </c>
      <c r="M1502" s="128" t="s">
        <v>5906</v>
      </c>
      <c r="N1502" s="83" t="s">
        <v>2739</v>
      </c>
    </row>
    <row r="1503" spans="1:14" s="128" customFormat="1" x14ac:dyDescent="0.2">
      <c r="A1503" s="83" t="s">
        <v>3727</v>
      </c>
      <c r="B1503" s="83" t="s">
        <v>3738</v>
      </c>
      <c r="C1503" s="83" t="s">
        <v>2674</v>
      </c>
      <c r="D1503" s="83" t="s">
        <v>3739</v>
      </c>
      <c r="E1503" s="102">
        <v>8494401</v>
      </c>
      <c r="F1503" s="83" t="s">
        <v>7600</v>
      </c>
      <c r="G1503" s="83" t="s">
        <v>68</v>
      </c>
      <c r="H1503" s="42">
        <v>10858.36</v>
      </c>
      <c r="I1503" s="42">
        <v>10176.02</v>
      </c>
      <c r="J1503" s="42">
        <v>682.34000000000015</v>
      </c>
      <c r="K1503" s="86">
        <v>6.2840060561631786E-2</v>
      </c>
      <c r="L1503" s="83" t="s">
        <v>8438</v>
      </c>
      <c r="M1503" s="128" t="s">
        <v>5906</v>
      </c>
      <c r="N1503" s="83" t="s">
        <v>2739</v>
      </c>
    </row>
    <row r="1504" spans="1:14" s="128" customFormat="1" x14ac:dyDescent="0.2">
      <c r="A1504" s="83" t="s">
        <v>3727</v>
      </c>
      <c r="B1504" s="83" t="s">
        <v>3738</v>
      </c>
      <c r="C1504" s="83" t="s">
        <v>2674</v>
      </c>
      <c r="D1504" s="83" t="s">
        <v>3739</v>
      </c>
      <c r="E1504" s="102">
        <v>8428712</v>
      </c>
      <c r="F1504" s="83" t="s">
        <v>7421</v>
      </c>
      <c r="G1504" s="83" t="s">
        <v>68</v>
      </c>
      <c r="H1504" s="42">
        <v>60.2</v>
      </c>
      <c r="I1504" s="42">
        <v>56</v>
      </c>
      <c r="J1504" s="42">
        <v>4.2000000000000028</v>
      </c>
      <c r="K1504" s="86">
        <v>6.9767441860465157E-2</v>
      </c>
      <c r="L1504" s="83" t="s">
        <v>7532</v>
      </c>
      <c r="M1504" s="128" t="s">
        <v>5906</v>
      </c>
      <c r="N1504" s="83" t="s">
        <v>2856</v>
      </c>
    </row>
    <row r="1505" spans="1:14" s="128" customFormat="1" x14ac:dyDescent="0.2">
      <c r="A1505" s="83" t="s">
        <v>3727</v>
      </c>
      <c r="B1505" s="83" t="s">
        <v>3738</v>
      </c>
      <c r="C1505" s="83" t="s">
        <v>2674</v>
      </c>
      <c r="D1505" s="83" t="s">
        <v>3739</v>
      </c>
      <c r="E1505" s="102">
        <v>8428712</v>
      </c>
      <c r="F1505" s="83" t="s">
        <v>7421</v>
      </c>
      <c r="G1505" s="83" t="s">
        <v>68</v>
      </c>
      <c r="H1505" s="42">
        <v>15033.4</v>
      </c>
      <c r="I1505" s="42">
        <v>14135.02</v>
      </c>
      <c r="J1505" s="42">
        <v>898.3799999999992</v>
      </c>
      <c r="K1505" s="86">
        <v>5.9758936767464396E-2</v>
      </c>
      <c r="L1505" s="83" t="s">
        <v>7532</v>
      </c>
      <c r="M1505" s="128" t="s">
        <v>5906</v>
      </c>
      <c r="N1505" s="83" t="s">
        <v>2739</v>
      </c>
    </row>
    <row r="1506" spans="1:14" s="128" customFormat="1" x14ac:dyDescent="0.2">
      <c r="A1506" s="83" t="s">
        <v>3727</v>
      </c>
      <c r="B1506" s="83" t="s">
        <v>3738</v>
      </c>
      <c r="C1506" s="83" t="s">
        <v>298</v>
      </c>
      <c r="D1506" s="83" t="s">
        <v>3739</v>
      </c>
      <c r="E1506" s="102">
        <v>8002069</v>
      </c>
      <c r="F1506" s="83" t="s">
        <v>5894</v>
      </c>
      <c r="G1506" s="83" t="s">
        <v>68</v>
      </c>
      <c r="H1506" s="42">
        <v>12630.98</v>
      </c>
      <c r="I1506" s="42">
        <v>11652.98</v>
      </c>
      <c r="J1506" s="42">
        <v>978</v>
      </c>
      <c r="K1506" s="86">
        <v>7.7428671409502672E-2</v>
      </c>
      <c r="L1506" s="83" t="s">
        <v>5895</v>
      </c>
      <c r="M1506" s="128" t="s">
        <v>5906</v>
      </c>
      <c r="N1506" s="83" t="s">
        <v>2739</v>
      </c>
    </row>
    <row r="1507" spans="1:14" s="128" customFormat="1" x14ac:dyDescent="0.2">
      <c r="A1507" s="83" t="s">
        <v>3727</v>
      </c>
      <c r="B1507" s="83" t="s">
        <v>3738</v>
      </c>
      <c r="C1507" s="83" t="s">
        <v>3729</v>
      </c>
      <c r="D1507" s="83" t="s">
        <v>3739</v>
      </c>
      <c r="E1507" s="102">
        <v>6622659</v>
      </c>
      <c r="F1507" s="83" t="s">
        <v>5896</v>
      </c>
      <c r="G1507" s="83" t="s">
        <v>68</v>
      </c>
      <c r="H1507" s="42">
        <v>5494.86</v>
      </c>
      <c r="I1507" s="42">
        <v>5340</v>
      </c>
      <c r="J1507" s="42">
        <v>154.85999999999967</v>
      </c>
      <c r="K1507" s="86">
        <v>2.8182701652089349E-2</v>
      </c>
      <c r="L1507" s="83" t="s">
        <v>5897</v>
      </c>
      <c r="M1507" s="128" t="s">
        <v>5906</v>
      </c>
      <c r="N1507" s="83" t="s">
        <v>2763</v>
      </c>
    </row>
    <row r="1508" spans="1:14" s="128" customFormat="1" x14ac:dyDescent="0.2">
      <c r="A1508" s="83" t="s">
        <v>3191</v>
      </c>
      <c r="B1508" s="83" t="s">
        <v>3914</v>
      </c>
      <c r="C1508" s="83" t="s">
        <v>3292</v>
      </c>
      <c r="D1508" s="83" t="s">
        <v>3916</v>
      </c>
      <c r="E1508" s="102">
        <v>8223406</v>
      </c>
      <c r="F1508" s="83" t="s">
        <v>7601</v>
      </c>
      <c r="G1508" s="83" t="s">
        <v>68</v>
      </c>
      <c r="H1508" s="42">
        <v>0</v>
      </c>
      <c r="I1508" s="42">
        <v>0</v>
      </c>
      <c r="J1508" s="42">
        <v>0</v>
      </c>
      <c r="K1508" s="86" t="e">
        <v>#DIV/0!</v>
      </c>
      <c r="L1508" s="83" t="s">
        <v>8439</v>
      </c>
      <c r="M1508" s="128" t="s">
        <v>5906</v>
      </c>
      <c r="N1508" s="83" t="s">
        <v>5921</v>
      </c>
    </row>
    <row r="1509" spans="1:14" s="128" customFormat="1" x14ac:dyDescent="0.2">
      <c r="A1509" s="83" t="s">
        <v>3191</v>
      </c>
      <c r="B1509" s="83" t="s">
        <v>3914</v>
      </c>
      <c r="C1509" s="83" t="s">
        <v>4790</v>
      </c>
      <c r="D1509" s="83" t="s">
        <v>3916</v>
      </c>
      <c r="E1509" s="102">
        <v>8173557</v>
      </c>
      <c r="F1509" s="83" t="s">
        <v>4791</v>
      </c>
      <c r="G1509" s="83" t="s">
        <v>68</v>
      </c>
      <c r="H1509" s="42">
        <v>0</v>
      </c>
      <c r="I1509" s="42">
        <v>0</v>
      </c>
      <c r="J1509" s="42">
        <v>0</v>
      </c>
      <c r="K1509" s="86" t="e">
        <v>#DIV/0!</v>
      </c>
      <c r="L1509" s="83" t="s">
        <v>4792</v>
      </c>
      <c r="M1509" s="128" t="s">
        <v>5906</v>
      </c>
      <c r="N1509" s="83" t="s">
        <v>2780</v>
      </c>
    </row>
    <row r="1510" spans="1:14" s="128" customFormat="1" x14ac:dyDescent="0.2">
      <c r="A1510" s="83" t="s">
        <v>3191</v>
      </c>
      <c r="B1510" s="83" t="s">
        <v>3914</v>
      </c>
      <c r="C1510" s="83" t="s">
        <v>3292</v>
      </c>
      <c r="D1510" s="83" t="s">
        <v>3916</v>
      </c>
      <c r="E1510" s="102">
        <v>8495389</v>
      </c>
      <c r="F1510" s="83" t="s">
        <v>7602</v>
      </c>
      <c r="G1510" s="83" t="s">
        <v>68</v>
      </c>
      <c r="H1510" s="42">
        <v>3682.8</v>
      </c>
      <c r="I1510" s="42">
        <v>86308.2</v>
      </c>
      <c r="J1510" s="42">
        <v>-82625.399999999994</v>
      </c>
      <c r="K1510" s="86">
        <v>-22.43548387096774</v>
      </c>
      <c r="L1510" s="83" t="s">
        <v>8440</v>
      </c>
      <c r="M1510" s="128" t="s">
        <v>5906</v>
      </c>
      <c r="N1510" s="83" t="s">
        <v>5914</v>
      </c>
    </row>
    <row r="1511" spans="1:14" s="128" customFormat="1" x14ac:dyDescent="0.2">
      <c r="A1511" s="83" t="s">
        <v>3191</v>
      </c>
      <c r="B1511" s="83" t="s">
        <v>3956</v>
      </c>
      <c r="C1511" s="83" t="s">
        <v>3390</v>
      </c>
      <c r="D1511" s="83" t="s">
        <v>3221</v>
      </c>
      <c r="E1511" s="102">
        <v>8443649</v>
      </c>
      <c r="F1511" s="83" t="s">
        <v>7603</v>
      </c>
      <c r="G1511" s="83" t="s">
        <v>68</v>
      </c>
      <c r="H1511" s="42">
        <v>8096.92</v>
      </c>
      <c r="I1511" s="42">
        <v>6720</v>
      </c>
      <c r="J1511" s="42">
        <v>1376.92</v>
      </c>
      <c r="K1511" s="86">
        <v>0.17005478626440673</v>
      </c>
      <c r="L1511" s="83" t="s">
        <v>8441</v>
      </c>
      <c r="M1511" s="128" t="s">
        <v>5906</v>
      </c>
      <c r="N1511" s="83" t="s">
        <v>2743</v>
      </c>
    </row>
    <row r="1512" spans="1:14" s="128" customFormat="1" x14ac:dyDescent="0.2">
      <c r="A1512" s="83" t="s">
        <v>3832</v>
      </c>
      <c r="B1512" s="83" t="s">
        <v>6631</v>
      </c>
      <c r="C1512" s="83" t="s">
        <v>6656</v>
      </c>
      <c r="D1512" s="83" t="s">
        <v>3964</v>
      </c>
      <c r="E1512" s="102">
        <v>8494006</v>
      </c>
      <c r="F1512" s="83" t="s">
        <v>6875</v>
      </c>
      <c r="G1512" s="83" t="s">
        <v>68</v>
      </c>
      <c r="H1512" s="42">
        <v>10983.6</v>
      </c>
      <c r="I1512" s="42">
        <v>10170</v>
      </c>
      <c r="J1512" s="42">
        <v>813.60000000000036</v>
      </c>
      <c r="K1512" s="86">
        <v>7.4074074074074112E-2</v>
      </c>
      <c r="L1512" s="83" t="s">
        <v>8442</v>
      </c>
      <c r="M1512" s="128" t="s">
        <v>5906</v>
      </c>
      <c r="N1512" s="83" t="s">
        <v>5914</v>
      </c>
    </row>
    <row r="1513" spans="1:14" s="128" customFormat="1" x14ac:dyDescent="0.2">
      <c r="A1513" s="83" t="s">
        <v>3832</v>
      </c>
      <c r="B1513" s="83" t="s">
        <v>3990</v>
      </c>
      <c r="C1513" s="83" t="s">
        <v>5960</v>
      </c>
      <c r="D1513" s="83" t="s">
        <v>3964</v>
      </c>
      <c r="E1513" s="102">
        <v>8213037</v>
      </c>
      <c r="F1513" s="83" t="s">
        <v>7604</v>
      </c>
      <c r="G1513" s="83" t="s">
        <v>68</v>
      </c>
      <c r="H1513" s="42">
        <v>32236.400000000001</v>
      </c>
      <c r="I1513" s="42">
        <v>36291.760000000002</v>
      </c>
      <c r="J1513" s="42">
        <v>-4055.3600000000006</v>
      </c>
      <c r="K1513" s="86">
        <v>-0.1258006477150054</v>
      </c>
      <c r="L1513" s="83" t="s">
        <v>8443</v>
      </c>
      <c r="M1513" s="128" t="s">
        <v>5906</v>
      </c>
      <c r="N1513" s="83" t="s">
        <v>2780</v>
      </c>
    </row>
    <row r="1514" spans="1:14" s="128" customFormat="1" x14ac:dyDescent="0.2">
      <c r="A1514" s="83" t="s">
        <v>3832</v>
      </c>
      <c r="B1514" s="83" t="s">
        <v>3990</v>
      </c>
      <c r="C1514" s="83" t="s">
        <v>4027</v>
      </c>
      <c r="D1514" s="83" t="s">
        <v>3964</v>
      </c>
      <c r="E1514" s="102">
        <v>8193189</v>
      </c>
      <c r="F1514" s="83" t="s">
        <v>4833</v>
      </c>
      <c r="G1514" s="83" t="s">
        <v>68</v>
      </c>
      <c r="H1514" s="42">
        <v>4768.5</v>
      </c>
      <c r="I1514" s="42">
        <v>4100.8</v>
      </c>
      <c r="J1514" s="42">
        <v>667.69999999999982</v>
      </c>
      <c r="K1514" s="86">
        <v>0.14002306805074968</v>
      </c>
      <c r="L1514" s="83" t="s">
        <v>4834</v>
      </c>
      <c r="M1514" s="128" t="s">
        <v>5906</v>
      </c>
      <c r="N1514" s="83" t="s">
        <v>2780</v>
      </c>
    </row>
    <row r="1515" spans="1:14" s="128" customFormat="1" x14ac:dyDescent="0.2">
      <c r="A1515" s="83" t="s">
        <v>3832</v>
      </c>
      <c r="B1515" s="83" t="s">
        <v>4045</v>
      </c>
      <c r="C1515" s="83" t="s">
        <v>4046</v>
      </c>
      <c r="D1515" s="83" t="s">
        <v>3835</v>
      </c>
      <c r="E1515" s="102">
        <v>8342958</v>
      </c>
      <c r="F1515" s="83" t="s">
        <v>7605</v>
      </c>
      <c r="G1515" s="83" t="s">
        <v>68</v>
      </c>
      <c r="H1515" s="42">
        <v>11280</v>
      </c>
      <c r="I1515" s="42">
        <v>9780</v>
      </c>
      <c r="J1515" s="42">
        <v>1500</v>
      </c>
      <c r="K1515" s="86">
        <v>0.13297872340425532</v>
      </c>
      <c r="L1515" s="83" t="s">
        <v>8444</v>
      </c>
      <c r="M1515" s="128" t="s">
        <v>5906</v>
      </c>
      <c r="N1515" s="83" t="s">
        <v>5914</v>
      </c>
    </row>
    <row r="1516" spans="1:14" s="128" customFormat="1" x14ac:dyDescent="0.2">
      <c r="A1516" s="83" t="s">
        <v>4171</v>
      </c>
      <c r="B1516" s="83" t="s">
        <v>4172</v>
      </c>
      <c r="C1516" s="83" t="s">
        <v>4903</v>
      </c>
      <c r="D1516" s="83" t="s">
        <v>4174</v>
      </c>
      <c r="E1516" s="102">
        <v>8397743</v>
      </c>
      <c r="F1516" s="83" t="s">
        <v>7451</v>
      </c>
      <c r="G1516" s="83" t="s">
        <v>68</v>
      </c>
      <c r="H1516" s="42">
        <v>793.8</v>
      </c>
      <c r="I1516" s="42">
        <v>714.6</v>
      </c>
      <c r="J1516" s="42">
        <v>79.199999999999932</v>
      </c>
      <c r="K1516" s="86">
        <v>9.9773242630385409E-2</v>
      </c>
      <c r="L1516" s="83" t="s">
        <v>8445</v>
      </c>
      <c r="M1516" s="128" t="s">
        <v>5906</v>
      </c>
      <c r="N1516" s="83" t="s">
        <v>2780</v>
      </c>
    </row>
    <row r="1517" spans="1:14" s="128" customFormat="1" x14ac:dyDescent="0.2">
      <c r="A1517" s="83" t="s">
        <v>4171</v>
      </c>
      <c r="B1517" s="83" t="s">
        <v>4172</v>
      </c>
      <c r="C1517" s="83" t="s">
        <v>4173</v>
      </c>
      <c r="D1517" s="83" t="s">
        <v>4174</v>
      </c>
      <c r="E1517" s="102">
        <v>8504297</v>
      </c>
      <c r="F1517" s="83" t="s">
        <v>7606</v>
      </c>
      <c r="G1517" s="83" t="s">
        <v>68</v>
      </c>
      <c r="H1517" s="42">
        <v>158301</v>
      </c>
      <c r="I1517" s="42">
        <v>134640</v>
      </c>
      <c r="J1517" s="42">
        <v>23661</v>
      </c>
      <c r="K1517" s="86">
        <v>0.14946841776110067</v>
      </c>
      <c r="L1517" s="83" t="s">
        <v>8446</v>
      </c>
      <c r="M1517" s="128" t="s">
        <v>5906</v>
      </c>
      <c r="N1517" s="83" t="s">
        <v>2739</v>
      </c>
    </row>
    <row r="1518" spans="1:14" s="128" customFormat="1" x14ac:dyDescent="0.2">
      <c r="A1518" s="83" t="s">
        <v>4171</v>
      </c>
      <c r="B1518" s="83" t="s">
        <v>4172</v>
      </c>
      <c r="C1518" s="83" t="s">
        <v>5795</v>
      </c>
      <c r="D1518" s="83" t="s">
        <v>4174</v>
      </c>
      <c r="E1518" s="102">
        <v>8489099</v>
      </c>
      <c r="F1518" s="83" t="s">
        <v>6908</v>
      </c>
      <c r="G1518" s="83" t="s">
        <v>68</v>
      </c>
      <c r="H1518" s="42">
        <v>53905.81</v>
      </c>
      <c r="I1518" s="42">
        <v>51212.06</v>
      </c>
      <c r="J1518" s="42">
        <v>2693.75</v>
      </c>
      <c r="K1518" s="86">
        <v>4.9971422375435968E-2</v>
      </c>
      <c r="L1518" s="83" t="s">
        <v>8447</v>
      </c>
      <c r="M1518" s="128" t="s">
        <v>5906</v>
      </c>
      <c r="N1518" s="83" t="s">
        <v>5914</v>
      </c>
    </row>
    <row r="1519" spans="1:14" s="128" customFormat="1" x14ac:dyDescent="0.2">
      <c r="A1519" s="83" t="s">
        <v>4171</v>
      </c>
      <c r="B1519" s="83" t="s">
        <v>4916</v>
      </c>
      <c r="C1519" s="83" t="s">
        <v>7584</v>
      </c>
      <c r="D1519" s="83" t="s">
        <v>4910</v>
      </c>
      <c r="E1519" s="102">
        <v>8433277</v>
      </c>
      <c r="F1519" s="83" t="s">
        <v>7607</v>
      </c>
      <c r="G1519" s="83" t="s">
        <v>68</v>
      </c>
      <c r="H1519" s="42">
        <v>3201.59</v>
      </c>
      <c r="I1519" s="42">
        <v>2761.38</v>
      </c>
      <c r="J1519" s="42">
        <v>440.21000000000004</v>
      </c>
      <c r="K1519" s="86">
        <v>0.1374973060260683</v>
      </c>
      <c r="L1519" s="83" t="s">
        <v>8448</v>
      </c>
      <c r="M1519" s="128" t="s">
        <v>5906</v>
      </c>
      <c r="N1519" s="83" t="s">
        <v>5914</v>
      </c>
    </row>
    <row r="1520" spans="1:14" s="128" customFormat="1" x14ac:dyDescent="0.2">
      <c r="A1520" s="83" t="s">
        <v>4171</v>
      </c>
      <c r="B1520" s="83" t="s">
        <v>4916</v>
      </c>
      <c r="C1520" s="83" t="s">
        <v>7584</v>
      </c>
      <c r="D1520" s="83" t="s">
        <v>4910</v>
      </c>
      <c r="E1520" s="102">
        <v>8433277</v>
      </c>
      <c r="F1520" s="83" t="s">
        <v>7607</v>
      </c>
      <c r="G1520" s="83" t="s">
        <v>68</v>
      </c>
      <c r="H1520" s="42">
        <v>0</v>
      </c>
      <c r="I1520" s="42">
        <v>0</v>
      </c>
      <c r="J1520" s="42">
        <v>0</v>
      </c>
      <c r="K1520" s="86" t="e">
        <v>#DIV/0!</v>
      </c>
      <c r="L1520" s="83" t="s">
        <v>8448</v>
      </c>
      <c r="M1520" s="128" t="s">
        <v>5906</v>
      </c>
      <c r="N1520" s="83" t="s">
        <v>2743</v>
      </c>
    </row>
    <row r="1521" spans="1:14" s="128" customFormat="1" x14ac:dyDescent="0.2">
      <c r="A1521" s="83" t="s">
        <v>4171</v>
      </c>
      <c r="B1521" s="83" t="s">
        <v>4916</v>
      </c>
      <c r="C1521" s="83" t="s">
        <v>5970</v>
      </c>
      <c r="D1521" s="83" t="s">
        <v>4910</v>
      </c>
      <c r="E1521" s="102">
        <v>8515088</v>
      </c>
      <c r="F1521" s="83" t="s">
        <v>6391</v>
      </c>
      <c r="G1521" s="83" t="s">
        <v>68</v>
      </c>
      <c r="H1521" s="42">
        <v>413461.16</v>
      </c>
      <c r="I1521" s="42">
        <v>379754.68</v>
      </c>
      <c r="J1521" s="42">
        <v>33706.479999999981</v>
      </c>
      <c r="K1521" s="86">
        <v>8.1522723924056087E-2</v>
      </c>
      <c r="L1521" s="83" t="s">
        <v>6619</v>
      </c>
      <c r="M1521" s="128" t="s">
        <v>5906</v>
      </c>
      <c r="N1521" s="83" t="s">
        <v>2763</v>
      </c>
    </row>
    <row r="1522" spans="1:14" s="128" customFormat="1" x14ac:dyDescent="0.2">
      <c r="A1522" s="83" t="s">
        <v>4171</v>
      </c>
      <c r="B1522" s="83" t="s">
        <v>4916</v>
      </c>
      <c r="C1522" s="83" t="s">
        <v>5970</v>
      </c>
      <c r="D1522" s="83" t="s">
        <v>4910</v>
      </c>
      <c r="E1522" s="102">
        <v>8515096</v>
      </c>
      <c r="F1522" s="83" t="s">
        <v>6392</v>
      </c>
      <c r="G1522" s="83" t="s">
        <v>68</v>
      </c>
      <c r="H1522" s="42">
        <v>99098.02</v>
      </c>
      <c r="I1522" s="42">
        <v>91059.839999999997</v>
      </c>
      <c r="J1522" s="42">
        <v>8038.1800000000076</v>
      </c>
      <c r="K1522" s="86">
        <v>8.1113426887843038E-2</v>
      </c>
      <c r="L1522" s="83" t="s">
        <v>6620</v>
      </c>
      <c r="M1522" s="128" t="s">
        <v>5906</v>
      </c>
      <c r="N1522" s="83" t="s">
        <v>2763</v>
      </c>
    </row>
    <row r="1523" spans="1:14" s="128" customFormat="1" x14ac:dyDescent="0.2">
      <c r="A1523" s="83" t="s">
        <v>4171</v>
      </c>
      <c r="B1523" s="83" t="s">
        <v>4916</v>
      </c>
      <c r="C1523" s="83" t="s">
        <v>5970</v>
      </c>
      <c r="D1523" s="83" t="s">
        <v>4910</v>
      </c>
      <c r="E1523" s="102">
        <v>8504386</v>
      </c>
      <c r="F1523" s="83" t="s">
        <v>7608</v>
      </c>
      <c r="G1523" s="83" t="s">
        <v>68</v>
      </c>
      <c r="H1523" s="42">
        <v>147708</v>
      </c>
      <c r="I1523" s="42">
        <v>134280</v>
      </c>
      <c r="J1523" s="42">
        <v>13428</v>
      </c>
      <c r="K1523" s="86">
        <v>9.0909090909090912E-2</v>
      </c>
      <c r="L1523" s="83" t="s">
        <v>8449</v>
      </c>
      <c r="M1523" s="128" t="s">
        <v>5906</v>
      </c>
      <c r="N1523" s="83" t="s">
        <v>2763</v>
      </c>
    </row>
    <row r="1524" spans="1:14" s="128" customFormat="1" x14ac:dyDescent="0.2">
      <c r="A1524" s="83" t="s">
        <v>4171</v>
      </c>
      <c r="B1524" s="83" t="s">
        <v>4916</v>
      </c>
      <c r="C1524" s="83" t="s">
        <v>5970</v>
      </c>
      <c r="D1524" s="83" t="s">
        <v>4910</v>
      </c>
      <c r="E1524" s="102">
        <v>8504386</v>
      </c>
      <c r="F1524" s="83" t="s">
        <v>7608</v>
      </c>
      <c r="G1524" s="83" t="s">
        <v>68</v>
      </c>
      <c r="H1524" s="42">
        <v>39187.199999999997</v>
      </c>
      <c r="I1524" s="42">
        <v>37680</v>
      </c>
      <c r="J1524" s="42">
        <v>1507.1999999999971</v>
      </c>
      <c r="K1524" s="86">
        <v>3.8461538461538387E-2</v>
      </c>
      <c r="L1524" s="83" t="s">
        <v>8449</v>
      </c>
      <c r="M1524" s="128" t="s">
        <v>5906</v>
      </c>
      <c r="N1524" s="83" t="s">
        <v>2763</v>
      </c>
    </row>
    <row r="1525" spans="1:14" s="128" customFormat="1" x14ac:dyDescent="0.2">
      <c r="A1525" s="83" t="s">
        <v>4171</v>
      </c>
      <c r="B1525" s="83" t="s">
        <v>4192</v>
      </c>
      <c r="C1525" s="83" t="s">
        <v>4224</v>
      </c>
      <c r="D1525" s="83" t="s">
        <v>4194</v>
      </c>
      <c r="E1525" s="102">
        <v>8522390</v>
      </c>
      <c r="F1525" s="83" t="s">
        <v>6922</v>
      </c>
      <c r="G1525" s="83" t="s">
        <v>68</v>
      </c>
      <c r="H1525" s="42">
        <v>6668.85</v>
      </c>
      <c r="I1525" s="42">
        <v>5571.6</v>
      </c>
      <c r="J1525" s="42">
        <v>1097.25</v>
      </c>
      <c r="K1525" s="86">
        <v>0.16453361524100857</v>
      </c>
      <c r="L1525" s="83" t="s">
        <v>7271</v>
      </c>
      <c r="M1525" s="128" t="s">
        <v>5906</v>
      </c>
      <c r="N1525" s="83" t="s">
        <v>2763</v>
      </c>
    </row>
    <row r="1526" spans="1:14" s="128" customFormat="1" x14ac:dyDescent="0.2">
      <c r="A1526" s="38" t="s">
        <v>41</v>
      </c>
      <c r="B1526" s="38" t="s">
        <v>42</v>
      </c>
      <c r="C1526" s="38" t="s">
        <v>7611</v>
      </c>
      <c r="D1526" s="38" t="s">
        <v>46</v>
      </c>
      <c r="E1526" s="38" t="s">
        <v>7650</v>
      </c>
      <c r="F1526" s="38" t="s">
        <v>7961</v>
      </c>
      <c r="G1526" s="38" t="s">
        <v>68</v>
      </c>
      <c r="H1526" s="42">
        <v>1388.2</v>
      </c>
      <c r="I1526" s="42">
        <v>1322.1</v>
      </c>
      <c r="J1526" s="42">
        <v>66.100000000000136</v>
      </c>
      <c r="K1526" s="86">
        <v>4.7615617346203815E-2</v>
      </c>
      <c r="L1526" s="38" t="s">
        <v>8111</v>
      </c>
      <c r="M1526" s="128" t="s">
        <v>5920</v>
      </c>
    </row>
    <row r="1527" spans="1:14" s="128" customFormat="1" x14ac:dyDescent="0.2">
      <c r="A1527" s="38" t="s">
        <v>41</v>
      </c>
      <c r="B1527" s="38" t="s">
        <v>42</v>
      </c>
      <c r="C1527" s="38" t="s">
        <v>7611</v>
      </c>
      <c r="D1527" s="38" t="s">
        <v>46</v>
      </c>
      <c r="E1527" s="38" t="s">
        <v>7651</v>
      </c>
      <c r="F1527" s="38" t="s">
        <v>7961</v>
      </c>
      <c r="G1527" s="38" t="s">
        <v>68</v>
      </c>
      <c r="H1527" s="42">
        <v>142935.67999999999</v>
      </c>
      <c r="I1527" s="42">
        <v>133584.64000000001</v>
      </c>
      <c r="J1527" s="42">
        <v>9351.039999999979</v>
      </c>
      <c r="K1527" s="86">
        <v>6.542131397842707E-2</v>
      </c>
      <c r="L1527" s="38" t="s">
        <v>8112</v>
      </c>
      <c r="M1527" s="128" t="s">
        <v>5920</v>
      </c>
    </row>
    <row r="1528" spans="1:14" s="128" customFormat="1" x14ac:dyDescent="0.2">
      <c r="A1528" s="38" t="s">
        <v>41</v>
      </c>
      <c r="B1528" s="38" t="s">
        <v>42</v>
      </c>
      <c r="C1528" s="38" t="s">
        <v>7611</v>
      </c>
      <c r="D1528" s="38" t="s">
        <v>46</v>
      </c>
      <c r="E1528" s="38" t="s">
        <v>7651</v>
      </c>
      <c r="F1528" s="38" t="s">
        <v>7961</v>
      </c>
      <c r="G1528" s="38" t="s">
        <v>68</v>
      </c>
      <c r="H1528" s="42">
        <v>107201.76</v>
      </c>
      <c r="I1528" s="42">
        <v>100188.48</v>
      </c>
      <c r="J1528" s="42">
        <v>7013.2799999999988</v>
      </c>
      <c r="K1528" s="86">
        <v>6.5421313978427209E-2</v>
      </c>
      <c r="L1528" s="38" t="s">
        <v>8112</v>
      </c>
      <c r="M1528" s="128" t="s">
        <v>5920</v>
      </c>
    </row>
    <row r="1529" spans="1:14" s="128" customFormat="1" x14ac:dyDescent="0.2">
      <c r="A1529" s="38" t="s">
        <v>41</v>
      </c>
      <c r="B1529" s="38" t="s">
        <v>42</v>
      </c>
      <c r="C1529" s="38" t="s">
        <v>7611</v>
      </c>
      <c r="D1529" s="38" t="s">
        <v>46</v>
      </c>
      <c r="E1529" s="38" t="s">
        <v>7651</v>
      </c>
      <c r="F1529" s="38" t="s">
        <v>7961</v>
      </c>
      <c r="G1529" s="38" t="s">
        <v>68</v>
      </c>
      <c r="H1529" s="42">
        <v>107201.76</v>
      </c>
      <c r="I1529" s="42">
        <v>100188.48</v>
      </c>
      <c r="J1529" s="42">
        <v>7013.2799999999988</v>
      </c>
      <c r="K1529" s="86">
        <v>6.5421313978427209E-2</v>
      </c>
      <c r="L1529" s="38" t="s">
        <v>8112</v>
      </c>
      <c r="M1529" s="128" t="s">
        <v>5920</v>
      </c>
    </row>
    <row r="1530" spans="1:14" s="128" customFormat="1" x14ac:dyDescent="0.2">
      <c r="A1530" s="38" t="s">
        <v>41</v>
      </c>
      <c r="B1530" s="38" t="s">
        <v>42</v>
      </c>
      <c r="C1530" s="38" t="s">
        <v>7611</v>
      </c>
      <c r="D1530" s="38" t="s">
        <v>46</v>
      </c>
      <c r="E1530" s="38" t="s">
        <v>7651</v>
      </c>
      <c r="F1530" s="38" t="s">
        <v>7961</v>
      </c>
      <c r="G1530" s="38" t="s">
        <v>68</v>
      </c>
      <c r="H1530" s="42">
        <v>1732.5</v>
      </c>
      <c r="I1530" s="42">
        <v>1648.5</v>
      </c>
      <c r="J1530" s="42">
        <v>84</v>
      </c>
      <c r="K1530" s="86">
        <v>4.8484848484848485E-2</v>
      </c>
      <c r="L1530" s="38" t="s">
        <v>8112</v>
      </c>
      <c r="M1530" s="128" t="s">
        <v>5920</v>
      </c>
    </row>
    <row r="1531" spans="1:14" s="128" customFormat="1" x14ac:dyDescent="0.2">
      <c r="A1531" s="38" t="s">
        <v>41</v>
      </c>
      <c r="B1531" s="38" t="s">
        <v>42</v>
      </c>
      <c r="C1531" s="38" t="s">
        <v>7611</v>
      </c>
      <c r="D1531" s="38" t="s">
        <v>46</v>
      </c>
      <c r="E1531" s="38" t="s">
        <v>7652</v>
      </c>
      <c r="F1531" s="38" t="s">
        <v>7961</v>
      </c>
      <c r="G1531" s="38" t="s">
        <v>68</v>
      </c>
      <c r="H1531" s="42">
        <v>68138.03</v>
      </c>
      <c r="I1531" s="42">
        <v>55844.73</v>
      </c>
      <c r="J1531" s="42">
        <v>12293.299999999996</v>
      </c>
      <c r="K1531" s="86">
        <v>0.18041760232868481</v>
      </c>
      <c r="L1531" s="38" t="s">
        <v>8113</v>
      </c>
      <c r="M1531" s="128" t="s">
        <v>5920</v>
      </c>
    </row>
    <row r="1532" spans="1:14" s="128" customFormat="1" x14ac:dyDescent="0.2">
      <c r="A1532" s="38" t="s">
        <v>41</v>
      </c>
      <c r="B1532" s="38" t="s">
        <v>42</v>
      </c>
      <c r="C1532" s="38" t="s">
        <v>7611</v>
      </c>
      <c r="D1532" s="38" t="s">
        <v>46</v>
      </c>
      <c r="E1532" s="38" t="s">
        <v>7652</v>
      </c>
      <c r="F1532" s="38" t="s">
        <v>7961</v>
      </c>
      <c r="G1532" s="38" t="s">
        <v>68</v>
      </c>
      <c r="H1532" s="42">
        <v>0</v>
      </c>
      <c r="I1532" s="42">
        <v>0</v>
      </c>
      <c r="J1532" s="42">
        <v>0</v>
      </c>
      <c r="K1532" s="86" t="e">
        <v>#DIV/0!</v>
      </c>
      <c r="L1532" s="38" t="s">
        <v>8113</v>
      </c>
      <c r="M1532" s="128" t="s">
        <v>5920</v>
      </c>
    </row>
    <row r="1533" spans="1:14" s="128" customFormat="1" x14ac:dyDescent="0.2">
      <c r="A1533" s="38" t="s">
        <v>41</v>
      </c>
      <c r="B1533" s="38" t="s">
        <v>42</v>
      </c>
      <c r="C1533" s="38" t="s">
        <v>7612</v>
      </c>
      <c r="D1533" s="38" t="s">
        <v>46</v>
      </c>
      <c r="E1533" s="38" t="s">
        <v>7653</v>
      </c>
      <c r="F1533" s="38" t="s">
        <v>7962</v>
      </c>
      <c r="G1533" s="38" t="s">
        <v>59</v>
      </c>
      <c r="H1533" s="42">
        <v>27993.75</v>
      </c>
      <c r="I1533" s="42">
        <v>24132.44</v>
      </c>
      <c r="J1533" s="42">
        <v>3861.3100000000013</v>
      </c>
      <c r="K1533" s="86">
        <v>0.13793471757088641</v>
      </c>
      <c r="L1533" s="38" t="s">
        <v>8114</v>
      </c>
      <c r="M1533" s="128" t="s">
        <v>5920</v>
      </c>
    </row>
    <row r="1534" spans="1:14" s="128" customFormat="1" x14ac:dyDescent="0.2">
      <c r="A1534" s="38" t="s">
        <v>41</v>
      </c>
      <c r="B1534" s="38" t="s">
        <v>42</v>
      </c>
      <c r="C1534" s="38" t="s">
        <v>7612</v>
      </c>
      <c r="D1534" s="38" t="s">
        <v>46</v>
      </c>
      <c r="E1534" s="38" t="s">
        <v>7653</v>
      </c>
      <c r="F1534" s="38" t="s">
        <v>7962</v>
      </c>
      <c r="G1534" s="38" t="s">
        <v>59</v>
      </c>
      <c r="H1534" s="42">
        <v>119190</v>
      </c>
      <c r="I1534" s="42">
        <v>102750</v>
      </c>
      <c r="J1534" s="42">
        <v>16440</v>
      </c>
      <c r="K1534" s="86">
        <v>0.13793103448275862</v>
      </c>
      <c r="L1534" s="38" t="s">
        <v>8115</v>
      </c>
      <c r="M1534" s="128" t="s">
        <v>5920</v>
      </c>
    </row>
    <row r="1535" spans="1:14" s="128" customFormat="1" x14ac:dyDescent="0.2">
      <c r="A1535" s="38" t="s">
        <v>41</v>
      </c>
      <c r="B1535" s="38" t="s">
        <v>42</v>
      </c>
      <c r="C1535" s="38" t="s">
        <v>7613</v>
      </c>
      <c r="D1535" s="38" t="s">
        <v>46</v>
      </c>
      <c r="E1535" s="38" t="s">
        <v>7654</v>
      </c>
      <c r="F1535" s="38" t="s">
        <v>7963</v>
      </c>
      <c r="G1535" s="38" t="s">
        <v>59</v>
      </c>
      <c r="H1535" s="42">
        <v>0</v>
      </c>
      <c r="I1535" s="42">
        <v>127.93</v>
      </c>
      <c r="J1535" s="42">
        <v>-127.93</v>
      </c>
      <c r="K1535" s="86" t="e">
        <v>#DIV/0!</v>
      </c>
      <c r="L1535" s="38" t="s">
        <v>8116</v>
      </c>
      <c r="M1535" s="128" t="s">
        <v>5920</v>
      </c>
    </row>
    <row r="1536" spans="1:14" s="128" customFormat="1" x14ac:dyDescent="0.2">
      <c r="A1536" s="38" t="s">
        <v>41</v>
      </c>
      <c r="B1536" s="38" t="s">
        <v>42</v>
      </c>
      <c r="C1536" s="38" t="s">
        <v>7614</v>
      </c>
      <c r="D1536" s="38" t="s">
        <v>46</v>
      </c>
      <c r="E1536" s="38" t="s">
        <v>7655</v>
      </c>
      <c r="F1536" s="38" t="s">
        <v>7964</v>
      </c>
      <c r="G1536" s="38" t="s">
        <v>59</v>
      </c>
      <c r="H1536" s="42">
        <v>357222</v>
      </c>
      <c r="I1536" s="42">
        <v>307950</v>
      </c>
      <c r="J1536" s="42">
        <v>49272</v>
      </c>
      <c r="K1536" s="86">
        <v>0.13793103448275862</v>
      </c>
      <c r="L1536" s="38" t="s">
        <v>8117</v>
      </c>
      <c r="M1536" s="128" t="s">
        <v>5920</v>
      </c>
    </row>
    <row r="1537" spans="1:13" s="128" customFormat="1" x14ac:dyDescent="0.2">
      <c r="A1537" s="38" t="s">
        <v>89</v>
      </c>
      <c r="B1537" s="38" t="s">
        <v>90</v>
      </c>
      <c r="C1537" s="38" t="s">
        <v>1380</v>
      </c>
      <c r="D1537" s="38" t="s">
        <v>92</v>
      </c>
      <c r="E1537" s="38" t="s">
        <v>7656</v>
      </c>
      <c r="F1537" s="38" t="s">
        <v>7965</v>
      </c>
      <c r="G1537" s="38" t="s">
        <v>68</v>
      </c>
      <c r="H1537" s="42">
        <v>9852.7199999999993</v>
      </c>
      <c r="I1537" s="42">
        <v>9122.8799999999992</v>
      </c>
      <c r="J1537" s="42">
        <v>729.84000000000015</v>
      </c>
      <c r="K1537" s="86">
        <v>7.4074976250213156E-2</v>
      </c>
      <c r="L1537" s="38" t="s">
        <v>8118</v>
      </c>
      <c r="M1537" s="128" t="s">
        <v>5920</v>
      </c>
    </row>
    <row r="1538" spans="1:13" s="128" customFormat="1" x14ac:dyDescent="0.2">
      <c r="A1538" s="38" t="s">
        <v>89</v>
      </c>
      <c r="B1538" s="38" t="s">
        <v>90</v>
      </c>
      <c r="C1538" s="38" t="s">
        <v>262</v>
      </c>
      <c r="D1538" s="38" t="s">
        <v>92</v>
      </c>
      <c r="E1538" s="38" t="s">
        <v>7657</v>
      </c>
      <c r="F1538" s="38" t="s">
        <v>7966</v>
      </c>
      <c r="G1538" s="38" t="s">
        <v>68</v>
      </c>
      <c r="H1538" s="42">
        <v>5397.45</v>
      </c>
      <c r="I1538" s="42">
        <v>5128.3500000000004</v>
      </c>
      <c r="J1538" s="42">
        <v>269.09999999999945</v>
      </c>
      <c r="K1538" s="86">
        <v>4.9856876858516419E-2</v>
      </c>
      <c r="L1538" s="38" t="s">
        <v>8119</v>
      </c>
      <c r="M1538" s="128" t="s">
        <v>5920</v>
      </c>
    </row>
    <row r="1539" spans="1:13" s="128" customFormat="1" x14ac:dyDescent="0.2">
      <c r="A1539" s="38" t="s">
        <v>89</v>
      </c>
      <c r="B1539" s="38" t="s">
        <v>90</v>
      </c>
      <c r="C1539" s="38" t="s">
        <v>1380</v>
      </c>
      <c r="D1539" s="38" t="s">
        <v>92</v>
      </c>
      <c r="E1539" s="38" t="s">
        <v>7658</v>
      </c>
      <c r="F1539" s="38" t="s">
        <v>7967</v>
      </c>
      <c r="G1539" s="38" t="s">
        <v>68</v>
      </c>
      <c r="H1539" s="42">
        <v>0</v>
      </c>
      <c r="I1539" s="42">
        <v>0</v>
      </c>
      <c r="J1539" s="42">
        <v>0</v>
      </c>
      <c r="K1539" s="86" t="e">
        <v>#DIV/0!</v>
      </c>
      <c r="L1539" s="38" t="s">
        <v>8120</v>
      </c>
      <c r="M1539" s="128" t="s">
        <v>5920</v>
      </c>
    </row>
    <row r="1540" spans="1:13" s="128" customFormat="1" x14ac:dyDescent="0.2">
      <c r="A1540" s="38" t="s">
        <v>89</v>
      </c>
      <c r="B1540" s="38" t="s">
        <v>90</v>
      </c>
      <c r="C1540" s="38" t="s">
        <v>1380</v>
      </c>
      <c r="D1540" s="38" t="s">
        <v>92</v>
      </c>
      <c r="E1540" s="38" t="s">
        <v>7658</v>
      </c>
      <c r="F1540" s="38" t="s">
        <v>7967</v>
      </c>
      <c r="G1540" s="38" t="s">
        <v>68</v>
      </c>
      <c r="H1540" s="42">
        <v>1074.71</v>
      </c>
      <c r="I1540" s="42">
        <v>984</v>
      </c>
      <c r="J1540" s="42">
        <v>90.710000000000036</v>
      </c>
      <c r="K1540" s="86">
        <v>8.4404164844469706E-2</v>
      </c>
      <c r="L1540" s="38" t="s">
        <v>8121</v>
      </c>
      <c r="M1540" s="128" t="s">
        <v>5920</v>
      </c>
    </row>
    <row r="1541" spans="1:13" s="128" customFormat="1" x14ac:dyDescent="0.2">
      <c r="A1541" s="38" t="s">
        <v>89</v>
      </c>
      <c r="B1541" s="38" t="s">
        <v>90</v>
      </c>
      <c r="C1541" s="38" t="s">
        <v>1380</v>
      </c>
      <c r="D1541" s="38" t="s">
        <v>92</v>
      </c>
      <c r="E1541" s="38" t="s">
        <v>7658</v>
      </c>
      <c r="F1541" s="38" t="s">
        <v>7967</v>
      </c>
      <c r="G1541" s="38" t="s">
        <v>68</v>
      </c>
      <c r="H1541" s="42">
        <v>8400</v>
      </c>
      <c r="I1541" s="42">
        <v>7500</v>
      </c>
      <c r="J1541" s="42">
        <v>900</v>
      </c>
      <c r="K1541" s="86">
        <v>0.10714285714285714</v>
      </c>
      <c r="L1541" s="38" t="s">
        <v>8120</v>
      </c>
      <c r="M1541" s="128" t="s">
        <v>5920</v>
      </c>
    </row>
    <row r="1542" spans="1:13" s="128" customFormat="1" x14ac:dyDescent="0.2">
      <c r="A1542" s="38" t="s">
        <v>89</v>
      </c>
      <c r="B1542" s="38" t="s">
        <v>90</v>
      </c>
      <c r="C1542" s="38" t="s">
        <v>1380</v>
      </c>
      <c r="D1542" s="38" t="s">
        <v>92</v>
      </c>
      <c r="E1542" s="38" t="s">
        <v>7659</v>
      </c>
      <c r="F1542" s="38" t="s">
        <v>7968</v>
      </c>
      <c r="G1542" s="38" t="s">
        <v>68</v>
      </c>
      <c r="H1542" s="42">
        <v>9075</v>
      </c>
      <c r="I1542" s="42">
        <v>8250</v>
      </c>
      <c r="J1542" s="42">
        <v>825</v>
      </c>
      <c r="K1542" s="86">
        <v>9.0909090909090912E-2</v>
      </c>
      <c r="L1542" s="38" t="s">
        <v>8122</v>
      </c>
      <c r="M1542" s="128" t="s">
        <v>5920</v>
      </c>
    </row>
    <row r="1543" spans="1:13" s="128" customFormat="1" x14ac:dyDescent="0.2">
      <c r="A1543" s="38" t="s">
        <v>89</v>
      </c>
      <c r="B1543" s="38" t="s">
        <v>90</v>
      </c>
      <c r="C1543" s="38" t="s">
        <v>1380</v>
      </c>
      <c r="D1543" s="38" t="s">
        <v>92</v>
      </c>
      <c r="E1543" s="38" t="s">
        <v>7659</v>
      </c>
      <c r="F1543" s="38" t="s">
        <v>7968</v>
      </c>
      <c r="G1543" s="38" t="s">
        <v>68</v>
      </c>
      <c r="H1543" s="42">
        <v>0</v>
      </c>
      <c r="I1543" s="42">
        <v>0</v>
      </c>
      <c r="J1543" s="42">
        <v>0</v>
      </c>
      <c r="K1543" s="86" t="e">
        <v>#DIV/0!</v>
      </c>
      <c r="L1543" s="38" t="s">
        <v>8122</v>
      </c>
      <c r="M1543" s="128" t="s">
        <v>5920</v>
      </c>
    </row>
    <row r="1544" spans="1:13" s="128" customFormat="1" x14ac:dyDescent="0.2">
      <c r="A1544" s="38" t="s">
        <v>89</v>
      </c>
      <c r="B1544" s="38" t="s">
        <v>90</v>
      </c>
      <c r="C1544" s="38" t="s">
        <v>1380</v>
      </c>
      <c r="D1544" s="38" t="s">
        <v>92</v>
      </c>
      <c r="E1544" s="38" t="s">
        <v>7659</v>
      </c>
      <c r="F1544" s="38" t="s">
        <v>7968</v>
      </c>
      <c r="G1544" s="38" t="s">
        <v>68</v>
      </c>
      <c r="H1544" s="42">
        <v>1544.4</v>
      </c>
      <c r="I1544" s="42">
        <v>1404</v>
      </c>
      <c r="J1544" s="42">
        <v>140.40000000000009</v>
      </c>
      <c r="K1544" s="86">
        <v>9.0909090909090967E-2</v>
      </c>
      <c r="L1544" s="38" t="s">
        <v>8122</v>
      </c>
      <c r="M1544" s="128" t="s">
        <v>5920</v>
      </c>
    </row>
    <row r="1545" spans="1:13" s="128" customFormat="1" x14ac:dyDescent="0.2">
      <c r="A1545" s="38" t="s">
        <v>89</v>
      </c>
      <c r="B1545" s="38" t="s">
        <v>90</v>
      </c>
      <c r="C1545" s="38" t="s">
        <v>2553</v>
      </c>
      <c r="D1545" s="38" t="s">
        <v>92</v>
      </c>
      <c r="E1545" s="38" t="s">
        <v>7660</v>
      </c>
      <c r="F1545" s="38" t="s">
        <v>7969</v>
      </c>
      <c r="G1545" s="38" t="s">
        <v>68</v>
      </c>
      <c r="H1545" s="42">
        <v>21.7</v>
      </c>
      <c r="I1545" s="42">
        <v>20.3</v>
      </c>
      <c r="J1545" s="42">
        <v>1.3999999999999986</v>
      </c>
      <c r="K1545" s="86">
        <v>6.4516129032258007E-2</v>
      </c>
      <c r="L1545" s="38" t="s">
        <v>8123</v>
      </c>
      <c r="M1545" s="128" t="s">
        <v>5920</v>
      </c>
    </row>
    <row r="1546" spans="1:13" s="128" customFormat="1" x14ac:dyDescent="0.2">
      <c r="A1546" s="38" t="s">
        <v>89</v>
      </c>
      <c r="B1546" s="38" t="s">
        <v>90</v>
      </c>
      <c r="C1546" s="38" t="s">
        <v>346</v>
      </c>
      <c r="D1546" s="38" t="s">
        <v>92</v>
      </c>
      <c r="E1546" s="38" t="s">
        <v>7661</v>
      </c>
      <c r="F1546" s="38" t="s">
        <v>7970</v>
      </c>
      <c r="G1546" s="38" t="s">
        <v>59</v>
      </c>
      <c r="H1546" s="42">
        <v>119691.07</v>
      </c>
      <c r="I1546" s="42">
        <v>110240.87</v>
      </c>
      <c r="J1546" s="42">
        <v>9450.2000000000116</v>
      </c>
      <c r="K1546" s="86">
        <v>7.8954929553224071E-2</v>
      </c>
      <c r="L1546" s="38" t="s">
        <v>8124</v>
      </c>
      <c r="M1546" s="128" t="s">
        <v>5920</v>
      </c>
    </row>
    <row r="1547" spans="1:13" s="128" customFormat="1" x14ac:dyDescent="0.2">
      <c r="A1547" s="38" t="s">
        <v>89</v>
      </c>
      <c r="B1547" s="38" t="s">
        <v>90</v>
      </c>
      <c r="C1547" s="38" t="s">
        <v>346</v>
      </c>
      <c r="D1547" s="38" t="s">
        <v>92</v>
      </c>
      <c r="E1547" s="38" t="s">
        <v>7662</v>
      </c>
      <c r="F1547" s="38" t="s">
        <v>7971</v>
      </c>
      <c r="G1547" s="38" t="s">
        <v>59</v>
      </c>
      <c r="H1547" s="42">
        <v>881.54</v>
      </c>
      <c r="I1547" s="42">
        <v>0</v>
      </c>
      <c r="J1547" s="42">
        <v>881.54</v>
      </c>
      <c r="K1547" s="86">
        <v>1</v>
      </c>
      <c r="L1547" s="38" t="s">
        <v>8125</v>
      </c>
      <c r="M1547" s="128" t="s">
        <v>5920</v>
      </c>
    </row>
    <row r="1548" spans="1:13" s="128" customFormat="1" x14ac:dyDescent="0.2">
      <c r="A1548" s="38" t="s">
        <v>89</v>
      </c>
      <c r="B1548" s="38" t="s">
        <v>90</v>
      </c>
      <c r="C1548" s="38" t="s">
        <v>346</v>
      </c>
      <c r="D1548" s="38" t="s">
        <v>92</v>
      </c>
      <c r="E1548" s="38" t="s">
        <v>7662</v>
      </c>
      <c r="F1548" s="38" t="s">
        <v>7971</v>
      </c>
      <c r="G1548" s="38" t="s">
        <v>59</v>
      </c>
      <c r="H1548" s="42">
        <v>55553.58</v>
      </c>
      <c r="I1548" s="42">
        <v>50026.69</v>
      </c>
      <c r="J1548" s="42">
        <v>5526.8899999999994</v>
      </c>
      <c r="K1548" s="86">
        <v>9.9487557777554553E-2</v>
      </c>
      <c r="L1548" s="38" t="s">
        <v>8126</v>
      </c>
      <c r="M1548" s="128" t="s">
        <v>5920</v>
      </c>
    </row>
    <row r="1549" spans="1:13" s="128" customFormat="1" x14ac:dyDescent="0.2">
      <c r="A1549" s="38" t="s">
        <v>89</v>
      </c>
      <c r="B1549" s="38" t="s">
        <v>90</v>
      </c>
      <c r="C1549" s="38" t="s">
        <v>346</v>
      </c>
      <c r="D1549" s="38" t="s">
        <v>92</v>
      </c>
      <c r="E1549" s="38" t="s">
        <v>7663</v>
      </c>
      <c r="F1549" s="38" t="s">
        <v>7972</v>
      </c>
      <c r="G1549" s="38" t="s">
        <v>59</v>
      </c>
      <c r="H1549" s="42">
        <v>67614.600000000006</v>
      </c>
      <c r="I1549" s="42">
        <v>61176</v>
      </c>
      <c r="J1549" s="42">
        <v>6438.6000000000058</v>
      </c>
      <c r="K1549" s="86">
        <v>9.5224995784934097E-2</v>
      </c>
      <c r="L1549" s="38" t="s">
        <v>8127</v>
      </c>
      <c r="M1549" s="128" t="s">
        <v>5920</v>
      </c>
    </row>
    <row r="1550" spans="1:13" s="128" customFormat="1" x14ac:dyDescent="0.2">
      <c r="A1550" s="38" t="s">
        <v>89</v>
      </c>
      <c r="B1550" s="38" t="s">
        <v>90</v>
      </c>
      <c r="C1550" s="38" t="s">
        <v>346</v>
      </c>
      <c r="D1550" s="38" t="s">
        <v>92</v>
      </c>
      <c r="E1550" s="38" t="s">
        <v>7664</v>
      </c>
      <c r="F1550" s="38" t="s">
        <v>7973</v>
      </c>
      <c r="G1550" s="38" t="s">
        <v>59</v>
      </c>
      <c r="H1550" s="42">
        <v>77672.25</v>
      </c>
      <c r="I1550" s="42">
        <v>74240.479999999996</v>
      </c>
      <c r="J1550" s="42">
        <v>3431.7700000000041</v>
      </c>
      <c r="K1550" s="86">
        <v>4.4182703603925524E-2</v>
      </c>
      <c r="L1550" s="38" t="s">
        <v>8128</v>
      </c>
      <c r="M1550" s="128" t="s">
        <v>5920</v>
      </c>
    </row>
    <row r="1551" spans="1:13" s="128" customFormat="1" x14ac:dyDescent="0.2">
      <c r="A1551" s="38" t="s">
        <v>89</v>
      </c>
      <c r="B1551" s="38" t="s">
        <v>90</v>
      </c>
      <c r="C1551" s="38" t="s">
        <v>346</v>
      </c>
      <c r="D1551" s="38" t="s">
        <v>92</v>
      </c>
      <c r="E1551" s="38" t="s">
        <v>7665</v>
      </c>
      <c r="F1551" s="38" t="s">
        <v>7974</v>
      </c>
      <c r="G1551" s="38" t="s">
        <v>59</v>
      </c>
      <c r="H1551" s="42">
        <v>60629.94</v>
      </c>
      <c r="I1551" s="42">
        <v>53933.81</v>
      </c>
      <c r="J1551" s="42">
        <v>6696.1300000000047</v>
      </c>
      <c r="K1551" s="86">
        <v>0.11044262949955096</v>
      </c>
      <c r="L1551" s="38" t="s">
        <v>8129</v>
      </c>
      <c r="M1551" s="128" t="s">
        <v>5920</v>
      </c>
    </row>
    <row r="1552" spans="1:13" s="128" customFormat="1" x14ac:dyDescent="0.2">
      <c r="A1552" s="38" t="s">
        <v>89</v>
      </c>
      <c r="B1552" s="38" t="s">
        <v>117</v>
      </c>
      <c r="C1552" s="38" t="s">
        <v>1393</v>
      </c>
      <c r="D1552" s="38" t="s">
        <v>120</v>
      </c>
      <c r="E1552" s="38" t="s">
        <v>7666</v>
      </c>
      <c r="F1552" s="38" t="s">
        <v>7975</v>
      </c>
      <c r="G1552" s="38" t="s">
        <v>68</v>
      </c>
      <c r="H1552" s="42">
        <v>2067</v>
      </c>
      <c r="I1552" s="42">
        <v>1913.9</v>
      </c>
      <c r="J1552" s="42">
        <v>153.09999999999991</v>
      </c>
      <c r="K1552" s="86">
        <v>7.4068698597000437E-2</v>
      </c>
      <c r="L1552" s="38" t="s">
        <v>8130</v>
      </c>
      <c r="M1552" s="128" t="s">
        <v>5920</v>
      </c>
    </row>
    <row r="1553" spans="1:13" s="128" customFormat="1" x14ac:dyDescent="0.2">
      <c r="A1553" s="38" t="s">
        <v>89</v>
      </c>
      <c r="B1553" s="38" t="s">
        <v>117</v>
      </c>
      <c r="C1553" s="38" t="s">
        <v>1393</v>
      </c>
      <c r="D1553" s="38" t="s">
        <v>120</v>
      </c>
      <c r="E1553" s="38" t="s">
        <v>7667</v>
      </c>
      <c r="F1553" s="38" t="s">
        <v>7976</v>
      </c>
      <c r="G1553" s="38" t="s">
        <v>68</v>
      </c>
      <c r="H1553" s="42">
        <v>7477.72</v>
      </c>
      <c r="I1553" s="42">
        <v>6988.52</v>
      </c>
      <c r="J1553" s="42">
        <v>489.19999999999982</v>
      </c>
      <c r="K1553" s="86">
        <v>6.5421010682400485E-2</v>
      </c>
      <c r="L1553" s="38" t="s">
        <v>8131</v>
      </c>
      <c r="M1553" s="128" t="s">
        <v>5920</v>
      </c>
    </row>
    <row r="1554" spans="1:13" s="128" customFormat="1" x14ac:dyDescent="0.2">
      <c r="A1554" s="38" t="s">
        <v>89</v>
      </c>
      <c r="B1554" s="38" t="s">
        <v>117</v>
      </c>
      <c r="C1554" s="38" t="s">
        <v>2004</v>
      </c>
      <c r="D1554" s="38" t="s">
        <v>120</v>
      </c>
      <c r="E1554" s="38" t="s">
        <v>7668</v>
      </c>
      <c r="F1554" s="38" t="s">
        <v>7977</v>
      </c>
      <c r="G1554" s="38" t="s">
        <v>68</v>
      </c>
      <c r="H1554" s="42">
        <v>30.78</v>
      </c>
      <c r="I1554" s="42">
        <v>28.04</v>
      </c>
      <c r="J1554" s="42">
        <v>2.740000000000002</v>
      </c>
      <c r="K1554" s="86">
        <v>8.9018843404808382E-2</v>
      </c>
      <c r="L1554" s="38" t="s">
        <v>8132</v>
      </c>
      <c r="M1554" s="128" t="s">
        <v>5920</v>
      </c>
    </row>
    <row r="1555" spans="1:13" s="128" customFormat="1" x14ac:dyDescent="0.2">
      <c r="A1555" s="38" t="s">
        <v>89</v>
      </c>
      <c r="B1555" s="38" t="s">
        <v>117</v>
      </c>
      <c r="C1555" s="38" t="s">
        <v>7615</v>
      </c>
      <c r="D1555" s="38" t="s">
        <v>120</v>
      </c>
      <c r="E1555" s="38" t="s">
        <v>7669</v>
      </c>
      <c r="F1555" s="38" t="s">
        <v>7978</v>
      </c>
      <c r="G1555" s="38" t="s">
        <v>68</v>
      </c>
      <c r="H1555" s="42">
        <v>2734.8</v>
      </c>
      <c r="I1555" s="42">
        <v>2580</v>
      </c>
      <c r="J1555" s="42">
        <v>154.80000000000018</v>
      </c>
      <c r="K1555" s="86">
        <v>5.6603773584905724E-2</v>
      </c>
      <c r="L1555" s="38" t="s">
        <v>8133</v>
      </c>
      <c r="M1555" s="128" t="s">
        <v>5920</v>
      </c>
    </row>
    <row r="1556" spans="1:13" s="128" customFormat="1" x14ac:dyDescent="0.2">
      <c r="A1556" s="38" t="s">
        <v>89</v>
      </c>
      <c r="B1556" s="38" t="s">
        <v>117</v>
      </c>
      <c r="C1556" s="38" t="s">
        <v>7616</v>
      </c>
      <c r="D1556" s="38" t="s">
        <v>120</v>
      </c>
      <c r="E1556" s="38" t="s">
        <v>7670</v>
      </c>
      <c r="F1556" s="38" t="s">
        <v>7979</v>
      </c>
      <c r="G1556" s="38" t="s">
        <v>68</v>
      </c>
      <c r="H1556" s="42">
        <v>302.39999999999998</v>
      </c>
      <c r="I1556" s="42">
        <v>280</v>
      </c>
      <c r="J1556" s="42">
        <v>22.399999999999977</v>
      </c>
      <c r="K1556" s="86">
        <v>7.4074074074074001E-2</v>
      </c>
      <c r="L1556" s="38" t="s">
        <v>8134</v>
      </c>
      <c r="M1556" s="128" t="s">
        <v>5920</v>
      </c>
    </row>
    <row r="1557" spans="1:13" s="128" customFormat="1" x14ac:dyDescent="0.2">
      <c r="A1557" s="38" t="s">
        <v>89</v>
      </c>
      <c r="B1557" s="38" t="s">
        <v>117</v>
      </c>
      <c r="C1557" s="38" t="s">
        <v>7615</v>
      </c>
      <c r="D1557" s="38" t="s">
        <v>120</v>
      </c>
      <c r="E1557" s="38" t="s">
        <v>7671</v>
      </c>
      <c r="F1557" s="38" t="s">
        <v>7980</v>
      </c>
      <c r="G1557" s="38" t="s">
        <v>68</v>
      </c>
      <c r="H1557" s="42">
        <v>325.52</v>
      </c>
      <c r="I1557" s="42">
        <v>319.14</v>
      </c>
      <c r="J1557" s="42">
        <v>6.3799999999999955</v>
      </c>
      <c r="K1557" s="86">
        <v>1.9599410174490035E-2</v>
      </c>
      <c r="L1557" s="38" t="s">
        <v>8135</v>
      </c>
      <c r="M1557" s="128" t="s">
        <v>5920</v>
      </c>
    </row>
    <row r="1558" spans="1:13" s="128" customFormat="1" x14ac:dyDescent="0.2">
      <c r="A1558" s="38" t="s">
        <v>89</v>
      </c>
      <c r="B1558" s="38" t="s">
        <v>117</v>
      </c>
      <c r="C1558" s="38" t="s">
        <v>7617</v>
      </c>
      <c r="D1558" s="38" t="s">
        <v>120</v>
      </c>
      <c r="E1558" s="38" t="s">
        <v>7672</v>
      </c>
      <c r="F1558" s="38" t="s">
        <v>7981</v>
      </c>
      <c r="G1558" s="38" t="s">
        <v>68</v>
      </c>
      <c r="H1558" s="42">
        <v>14597.76</v>
      </c>
      <c r="I1558" s="42">
        <v>11985</v>
      </c>
      <c r="J1558" s="42">
        <v>2612.7600000000002</v>
      </c>
      <c r="K1558" s="86">
        <v>0.17898362488491387</v>
      </c>
      <c r="L1558" s="38" t="s">
        <v>8136</v>
      </c>
      <c r="M1558" s="128" t="s">
        <v>5920</v>
      </c>
    </row>
    <row r="1559" spans="1:13" s="128" customFormat="1" x14ac:dyDescent="0.2">
      <c r="A1559" s="38" t="s">
        <v>89</v>
      </c>
      <c r="B1559" s="38" t="s">
        <v>117</v>
      </c>
      <c r="C1559" s="38" t="s">
        <v>1409</v>
      </c>
      <c r="D1559" s="38" t="s">
        <v>120</v>
      </c>
      <c r="E1559" s="38" t="s">
        <v>7673</v>
      </c>
      <c r="F1559" s="38" t="s">
        <v>7982</v>
      </c>
      <c r="G1559" s="38" t="s">
        <v>68</v>
      </c>
      <c r="H1559" s="42">
        <v>0</v>
      </c>
      <c r="I1559" s="42">
        <v>0</v>
      </c>
      <c r="J1559" s="42">
        <v>0</v>
      </c>
      <c r="K1559" s="86" t="e">
        <v>#DIV/0!</v>
      </c>
      <c r="L1559" s="38" t="s">
        <v>8137</v>
      </c>
      <c r="M1559" s="128" t="s">
        <v>5920</v>
      </c>
    </row>
    <row r="1560" spans="1:13" s="128" customFormat="1" x14ac:dyDescent="0.2">
      <c r="A1560" s="38" t="s">
        <v>89</v>
      </c>
      <c r="B1560" s="38" t="s">
        <v>117</v>
      </c>
      <c r="C1560" s="38" t="s">
        <v>1409</v>
      </c>
      <c r="D1560" s="38" t="s">
        <v>120</v>
      </c>
      <c r="E1560" s="38" t="s">
        <v>7673</v>
      </c>
      <c r="F1560" s="38" t="s">
        <v>7982</v>
      </c>
      <c r="G1560" s="38" t="s">
        <v>68</v>
      </c>
      <c r="H1560" s="42">
        <v>122960</v>
      </c>
      <c r="I1560" s="42">
        <v>88160</v>
      </c>
      <c r="J1560" s="42">
        <v>34800</v>
      </c>
      <c r="K1560" s="86">
        <v>0.28301886792452829</v>
      </c>
      <c r="L1560" s="38" t="s">
        <v>8137</v>
      </c>
      <c r="M1560" s="128" t="s">
        <v>5920</v>
      </c>
    </row>
    <row r="1561" spans="1:13" s="128" customFormat="1" x14ac:dyDescent="0.2">
      <c r="A1561" s="38" t="s">
        <v>89</v>
      </c>
      <c r="B1561" s="38" t="s">
        <v>117</v>
      </c>
      <c r="C1561" s="38" t="s">
        <v>1409</v>
      </c>
      <c r="D1561" s="38" t="s">
        <v>120</v>
      </c>
      <c r="E1561" s="38" t="s">
        <v>7673</v>
      </c>
      <c r="F1561" s="38" t="s">
        <v>7982</v>
      </c>
      <c r="G1561" s="38" t="s">
        <v>68</v>
      </c>
      <c r="H1561" s="42">
        <v>0</v>
      </c>
      <c r="I1561" s="42">
        <v>0</v>
      </c>
      <c r="J1561" s="42">
        <v>0</v>
      </c>
      <c r="K1561" s="86" t="e">
        <v>#DIV/0!</v>
      </c>
      <c r="L1561" s="38" t="s">
        <v>8137</v>
      </c>
      <c r="M1561" s="128" t="s">
        <v>5920</v>
      </c>
    </row>
    <row r="1562" spans="1:13" s="128" customFormat="1" x14ac:dyDescent="0.2">
      <c r="A1562" s="38" t="s">
        <v>89</v>
      </c>
      <c r="B1562" s="38" t="s">
        <v>117</v>
      </c>
      <c r="C1562" s="38" t="s">
        <v>1409</v>
      </c>
      <c r="D1562" s="38" t="s">
        <v>120</v>
      </c>
      <c r="E1562" s="38" t="s">
        <v>7674</v>
      </c>
      <c r="F1562" s="38" t="s">
        <v>7983</v>
      </c>
      <c r="G1562" s="38" t="s">
        <v>68</v>
      </c>
      <c r="H1562" s="42">
        <v>122960</v>
      </c>
      <c r="I1562" s="42">
        <v>88160</v>
      </c>
      <c r="J1562" s="42">
        <v>34800</v>
      </c>
      <c r="K1562" s="86">
        <v>0.28301886792452829</v>
      </c>
      <c r="L1562" s="38" t="s">
        <v>8138</v>
      </c>
      <c r="M1562" s="128" t="s">
        <v>5920</v>
      </c>
    </row>
    <row r="1563" spans="1:13" s="128" customFormat="1" x14ac:dyDescent="0.2">
      <c r="A1563" s="38" t="s">
        <v>89</v>
      </c>
      <c r="B1563" s="38" t="s">
        <v>117</v>
      </c>
      <c r="C1563" s="38" t="s">
        <v>1409</v>
      </c>
      <c r="D1563" s="38" t="s">
        <v>120</v>
      </c>
      <c r="E1563" s="38" t="s">
        <v>7674</v>
      </c>
      <c r="F1563" s="38" t="s">
        <v>7983</v>
      </c>
      <c r="G1563" s="38" t="s">
        <v>68</v>
      </c>
      <c r="H1563" s="42">
        <v>0</v>
      </c>
      <c r="I1563" s="42">
        <v>0</v>
      </c>
      <c r="J1563" s="42">
        <v>0</v>
      </c>
      <c r="K1563" s="86" t="e">
        <v>#DIV/0!</v>
      </c>
      <c r="L1563" s="38" t="s">
        <v>8138</v>
      </c>
      <c r="M1563" s="128" t="s">
        <v>5920</v>
      </c>
    </row>
    <row r="1564" spans="1:13" s="128" customFormat="1" x14ac:dyDescent="0.2">
      <c r="A1564" s="38" t="s">
        <v>89</v>
      </c>
      <c r="B1564" s="38" t="s">
        <v>117</v>
      </c>
      <c r="C1564" s="38" t="s">
        <v>1409</v>
      </c>
      <c r="D1564" s="38" t="s">
        <v>120</v>
      </c>
      <c r="E1564" s="38" t="s">
        <v>7674</v>
      </c>
      <c r="F1564" s="38" t="s">
        <v>7983</v>
      </c>
      <c r="G1564" s="38" t="s">
        <v>68</v>
      </c>
      <c r="H1564" s="42">
        <v>0</v>
      </c>
      <c r="I1564" s="42">
        <v>0</v>
      </c>
      <c r="J1564" s="42">
        <v>0</v>
      </c>
      <c r="K1564" s="86" t="e">
        <v>#DIV/0!</v>
      </c>
      <c r="L1564" s="38" t="s">
        <v>8138</v>
      </c>
      <c r="M1564" s="128" t="s">
        <v>5920</v>
      </c>
    </row>
    <row r="1565" spans="1:13" s="128" customFormat="1" x14ac:dyDescent="0.2">
      <c r="A1565" s="38" t="s">
        <v>89</v>
      </c>
      <c r="B1565" s="38" t="s">
        <v>117</v>
      </c>
      <c r="C1565" s="38" t="s">
        <v>7618</v>
      </c>
      <c r="D1565" s="38" t="s">
        <v>120</v>
      </c>
      <c r="E1565" s="38" t="s">
        <v>7675</v>
      </c>
      <c r="F1565" s="38" t="s">
        <v>7984</v>
      </c>
      <c r="G1565" s="38" t="s">
        <v>68</v>
      </c>
      <c r="H1565" s="42">
        <v>3228.06</v>
      </c>
      <c r="I1565" s="42">
        <v>0</v>
      </c>
      <c r="J1565" s="42">
        <v>3228.06</v>
      </c>
      <c r="K1565" s="86">
        <v>1</v>
      </c>
      <c r="L1565" s="38" t="s">
        <v>55</v>
      </c>
      <c r="M1565" s="128" t="s">
        <v>5920</v>
      </c>
    </row>
    <row r="1566" spans="1:13" s="128" customFormat="1" x14ac:dyDescent="0.2">
      <c r="A1566" s="38" t="s">
        <v>89</v>
      </c>
      <c r="B1566" s="38" t="s">
        <v>117</v>
      </c>
      <c r="C1566" s="38" t="s">
        <v>7619</v>
      </c>
      <c r="D1566" s="38" t="s">
        <v>120</v>
      </c>
      <c r="E1566" s="38" t="s">
        <v>7676</v>
      </c>
      <c r="F1566" s="38" t="s">
        <v>7985</v>
      </c>
      <c r="G1566" s="38" t="s">
        <v>68</v>
      </c>
      <c r="H1566" s="42">
        <v>11765.61</v>
      </c>
      <c r="I1566" s="42">
        <v>10092.16</v>
      </c>
      <c r="J1566" s="42">
        <v>1673.4500000000007</v>
      </c>
      <c r="K1566" s="86">
        <v>0.14223231944625062</v>
      </c>
      <c r="L1566" s="38" t="s">
        <v>8139</v>
      </c>
      <c r="M1566" s="128" t="s">
        <v>5920</v>
      </c>
    </row>
    <row r="1567" spans="1:13" s="128" customFormat="1" x14ac:dyDescent="0.2">
      <c r="A1567" s="38" t="s">
        <v>89</v>
      </c>
      <c r="B1567" s="38" t="s">
        <v>117</v>
      </c>
      <c r="C1567" s="38" t="s">
        <v>7619</v>
      </c>
      <c r="D1567" s="38" t="s">
        <v>120</v>
      </c>
      <c r="E1567" s="38" t="s">
        <v>7676</v>
      </c>
      <c r="F1567" s="38" t="s">
        <v>7985</v>
      </c>
      <c r="G1567" s="38" t="s">
        <v>68</v>
      </c>
      <c r="H1567" s="42">
        <v>0</v>
      </c>
      <c r="I1567" s="42">
        <v>0</v>
      </c>
      <c r="J1567" s="42">
        <v>0</v>
      </c>
      <c r="K1567" s="86" t="e">
        <v>#DIV/0!</v>
      </c>
      <c r="L1567" s="38" t="s">
        <v>8139</v>
      </c>
      <c r="M1567" s="128" t="s">
        <v>5920</v>
      </c>
    </row>
    <row r="1568" spans="1:13" s="128" customFormat="1" x14ac:dyDescent="0.2">
      <c r="A1568" s="38" t="s">
        <v>89</v>
      </c>
      <c r="B1568" s="38" t="s">
        <v>117</v>
      </c>
      <c r="C1568" s="38" t="s">
        <v>7619</v>
      </c>
      <c r="D1568" s="38" t="s">
        <v>120</v>
      </c>
      <c r="E1568" s="38" t="s">
        <v>7676</v>
      </c>
      <c r="F1568" s="38" t="s">
        <v>7985</v>
      </c>
      <c r="G1568" s="38" t="s">
        <v>68</v>
      </c>
      <c r="H1568" s="42">
        <v>0</v>
      </c>
      <c r="I1568" s="42">
        <v>31041</v>
      </c>
      <c r="J1568" s="42">
        <v>-31041</v>
      </c>
      <c r="K1568" s="86" t="e">
        <v>#DIV/0!</v>
      </c>
      <c r="L1568" s="38" t="s">
        <v>8139</v>
      </c>
      <c r="M1568" s="128" t="s">
        <v>5920</v>
      </c>
    </row>
    <row r="1569" spans="1:13" s="128" customFormat="1" x14ac:dyDescent="0.2">
      <c r="A1569" s="38" t="s">
        <v>89</v>
      </c>
      <c r="B1569" s="38" t="s">
        <v>117</v>
      </c>
      <c r="C1569" s="38" t="s">
        <v>7619</v>
      </c>
      <c r="D1569" s="38" t="s">
        <v>120</v>
      </c>
      <c r="E1569" s="38" t="s">
        <v>7676</v>
      </c>
      <c r="F1569" s="38" t="s">
        <v>7985</v>
      </c>
      <c r="G1569" s="38" t="s">
        <v>68</v>
      </c>
      <c r="H1569" s="42">
        <v>0</v>
      </c>
      <c r="I1569" s="42">
        <v>-31041</v>
      </c>
      <c r="J1569" s="42">
        <v>31041</v>
      </c>
      <c r="K1569" s="86" t="e">
        <v>#DIV/0!</v>
      </c>
      <c r="L1569" s="38" t="s">
        <v>8139</v>
      </c>
      <c r="M1569" s="128" t="s">
        <v>5920</v>
      </c>
    </row>
    <row r="1570" spans="1:13" s="128" customFormat="1" x14ac:dyDescent="0.2">
      <c r="A1570" s="38" t="s">
        <v>89</v>
      </c>
      <c r="B1570" s="38" t="s">
        <v>117</v>
      </c>
      <c r="C1570" s="38" t="s">
        <v>7619</v>
      </c>
      <c r="D1570" s="38" t="s">
        <v>120</v>
      </c>
      <c r="E1570" s="38" t="s">
        <v>7676</v>
      </c>
      <c r="F1570" s="38" t="s">
        <v>7985</v>
      </c>
      <c r="G1570" s="38" t="s">
        <v>68</v>
      </c>
      <c r="H1570" s="42">
        <v>1151923.6000000001</v>
      </c>
      <c r="I1570" s="42">
        <v>902765.61</v>
      </c>
      <c r="J1570" s="42">
        <v>249157.99000000011</v>
      </c>
      <c r="K1570" s="86">
        <v>0.21629732214879535</v>
      </c>
      <c r="L1570" s="38" t="s">
        <v>8139</v>
      </c>
      <c r="M1570" s="128" t="s">
        <v>5920</v>
      </c>
    </row>
    <row r="1571" spans="1:13" s="128" customFormat="1" x14ac:dyDescent="0.2">
      <c r="A1571" s="38" t="s">
        <v>89</v>
      </c>
      <c r="B1571" s="38" t="s">
        <v>117</v>
      </c>
      <c r="C1571" s="38" t="s">
        <v>7619</v>
      </c>
      <c r="D1571" s="38" t="s">
        <v>120</v>
      </c>
      <c r="E1571" s="38" t="s">
        <v>7676</v>
      </c>
      <c r="F1571" s="38" t="s">
        <v>7985</v>
      </c>
      <c r="G1571" s="38" t="s">
        <v>68</v>
      </c>
      <c r="H1571" s="42">
        <v>85671.3</v>
      </c>
      <c r="I1571" s="42">
        <v>71295.8</v>
      </c>
      <c r="J1571" s="42">
        <v>14375.5</v>
      </c>
      <c r="K1571" s="86">
        <v>0.16779831752290439</v>
      </c>
      <c r="L1571" s="38" t="s">
        <v>8139</v>
      </c>
      <c r="M1571" s="128" t="s">
        <v>5920</v>
      </c>
    </row>
    <row r="1572" spans="1:13" s="128" customFormat="1" x14ac:dyDescent="0.2">
      <c r="A1572" s="38" t="s">
        <v>89</v>
      </c>
      <c r="B1572" s="38" t="s">
        <v>117</v>
      </c>
      <c r="C1572" s="38" t="s">
        <v>7619</v>
      </c>
      <c r="D1572" s="38" t="s">
        <v>120</v>
      </c>
      <c r="E1572" s="38" t="s">
        <v>7676</v>
      </c>
      <c r="F1572" s="38" t="s">
        <v>7985</v>
      </c>
      <c r="G1572" s="38" t="s">
        <v>68</v>
      </c>
      <c r="H1572" s="42">
        <v>148539.5</v>
      </c>
      <c r="I1572" s="42">
        <v>118503</v>
      </c>
      <c r="J1572" s="42">
        <v>30036.5</v>
      </c>
      <c r="K1572" s="86">
        <v>0.20221220618084751</v>
      </c>
      <c r="L1572" s="38" t="s">
        <v>8139</v>
      </c>
      <c r="M1572" s="128" t="s">
        <v>5920</v>
      </c>
    </row>
    <row r="1573" spans="1:13" s="128" customFormat="1" x14ac:dyDescent="0.2">
      <c r="A1573" s="38" t="s">
        <v>144</v>
      </c>
      <c r="B1573" s="38" t="s">
        <v>145</v>
      </c>
      <c r="C1573" s="38" t="s">
        <v>147</v>
      </c>
      <c r="D1573" s="38" t="s">
        <v>148</v>
      </c>
      <c r="E1573" s="38" t="s">
        <v>7677</v>
      </c>
      <c r="F1573" s="38" t="s">
        <v>7986</v>
      </c>
      <c r="G1573" s="38" t="s">
        <v>68</v>
      </c>
      <c r="H1573" s="42">
        <v>20406.48</v>
      </c>
      <c r="I1573" s="42">
        <v>18704.400000000001</v>
      </c>
      <c r="J1573" s="42">
        <v>1702.0799999999981</v>
      </c>
      <c r="K1573" s="86">
        <v>8.3408799557787433E-2</v>
      </c>
      <c r="L1573" s="38" t="s">
        <v>8140</v>
      </c>
      <c r="M1573" s="128" t="s">
        <v>5920</v>
      </c>
    </row>
    <row r="1574" spans="1:13" s="128" customFormat="1" x14ac:dyDescent="0.2">
      <c r="A1574" s="38" t="s">
        <v>144</v>
      </c>
      <c r="B1574" s="38" t="s">
        <v>145</v>
      </c>
      <c r="C1574" s="38" t="s">
        <v>172</v>
      </c>
      <c r="D1574" s="38" t="s">
        <v>148</v>
      </c>
      <c r="E1574" s="38" t="s">
        <v>7678</v>
      </c>
      <c r="F1574" s="38" t="s">
        <v>7987</v>
      </c>
      <c r="G1574" s="38" t="s">
        <v>68</v>
      </c>
      <c r="H1574" s="42">
        <v>13199.1</v>
      </c>
      <c r="I1574" s="42">
        <v>12978.45</v>
      </c>
      <c r="J1574" s="42">
        <v>220.64999999999964</v>
      </c>
      <c r="K1574" s="86">
        <v>1.6717048889696998E-2</v>
      </c>
      <c r="L1574" s="38" t="s">
        <v>8141</v>
      </c>
      <c r="M1574" s="128" t="s">
        <v>5920</v>
      </c>
    </row>
    <row r="1575" spans="1:13" s="128" customFormat="1" x14ac:dyDescent="0.2">
      <c r="A1575" s="38" t="s">
        <v>144</v>
      </c>
      <c r="B1575" s="38" t="s">
        <v>145</v>
      </c>
      <c r="C1575" s="38" t="s">
        <v>172</v>
      </c>
      <c r="D1575" s="38" t="s">
        <v>148</v>
      </c>
      <c r="E1575" s="38" t="s">
        <v>7678</v>
      </c>
      <c r="F1575" s="38" t="s">
        <v>7987</v>
      </c>
      <c r="G1575" s="38" t="s">
        <v>68</v>
      </c>
      <c r="H1575" s="42">
        <v>3556.86</v>
      </c>
      <c r="I1575" s="42">
        <v>3497.4</v>
      </c>
      <c r="J1575" s="42">
        <v>59.460000000000036</v>
      </c>
      <c r="K1575" s="86">
        <v>1.6716991953577041E-2</v>
      </c>
      <c r="L1575" s="38" t="s">
        <v>8141</v>
      </c>
      <c r="M1575" s="128" t="s">
        <v>5920</v>
      </c>
    </row>
    <row r="1576" spans="1:13" s="128" customFormat="1" x14ac:dyDescent="0.2">
      <c r="A1576" s="38" t="s">
        <v>144</v>
      </c>
      <c r="B1576" s="38" t="s">
        <v>145</v>
      </c>
      <c r="C1576" s="38" t="s">
        <v>147</v>
      </c>
      <c r="D1576" s="38" t="s">
        <v>148</v>
      </c>
      <c r="E1576" s="38" t="s">
        <v>7679</v>
      </c>
      <c r="F1576" s="38" t="s">
        <v>7988</v>
      </c>
      <c r="G1576" s="38" t="s">
        <v>68</v>
      </c>
      <c r="H1576" s="42">
        <v>470.4</v>
      </c>
      <c r="I1576" s="42">
        <v>420</v>
      </c>
      <c r="J1576" s="42">
        <v>50.399999999999977</v>
      </c>
      <c r="K1576" s="86">
        <v>0.1071428571428571</v>
      </c>
      <c r="L1576" s="38" t="s">
        <v>8142</v>
      </c>
      <c r="M1576" s="128" t="s">
        <v>5920</v>
      </c>
    </row>
    <row r="1577" spans="1:13" s="128" customFormat="1" x14ac:dyDescent="0.2">
      <c r="A1577" s="38" t="s">
        <v>144</v>
      </c>
      <c r="B1577" s="38" t="s">
        <v>145</v>
      </c>
      <c r="C1577" s="38" t="s">
        <v>147</v>
      </c>
      <c r="D1577" s="38" t="s">
        <v>148</v>
      </c>
      <c r="E1577" s="38" t="s">
        <v>7679</v>
      </c>
      <c r="F1577" s="38" t="s">
        <v>7988</v>
      </c>
      <c r="G1577" s="38" t="s">
        <v>68</v>
      </c>
      <c r="H1577" s="42">
        <v>470.4</v>
      </c>
      <c r="I1577" s="42">
        <v>420</v>
      </c>
      <c r="J1577" s="42">
        <v>50.399999999999977</v>
      </c>
      <c r="K1577" s="86">
        <v>0.1071428571428571</v>
      </c>
      <c r="L1577" s="38" t="s">
        <v>8143</v>
      </c>
      <c r="M1577" s="128" t="s">
        <v>5920</v>
      </c>
    </row>
    <row r="1578" spans="1:13" s="128" customFormat="1" x14ac:dyDescent="0.2">
      <c r="A1578" s="38" t="s">
        <v>144</v>
      </c>
      <c r="B1578" s="38" t="s">
        <v>145</v>
      </c>
      <c r="C1578" s="38" t="s">
        <v>147</v>
      </c>
      <c r="D1578" s="38" t="s">
        <v>148</v>
      </c>
      <c r="E1578" s="38" t="s">
        <v>7680</v>
      </c>
      <c r="F1578" s="38" t="s">
        <v>7989</v>
      </c>
      <c r="G1578" s="38" t="s">
        <v>68</v>
      </c>
      <c r="H1578" s="42">
        <v>359556.72</v>
      </c>
      <c r="I1578" s="42">
        <v>277307.03999999998</v>
      </c>
      <c r="J1578" s="42">
        <v>82249.679999999993</v>
      </c>
      <c r="K1578" s="86">
        <v>0.22875300453291486</v>
      </c>
      <c r="L1578" s="38" t="s">
        <v>8144</v>
      </c>
      <c r="M1578" s="128" t="s">
        <v>5920</v>
      </c>
    </row>
    <row r="1579" spans="1:13" s="128" customFormat="1" x14ac:dyDescent="0.2">
      <c r="A1579" s="38" t="s">
        <v>144</v>
      </c>
      <c r="B1579" s="38" t="s">
        <v>145</v>
      </c>
      <c r="C1579" s="38" t="s">
        <v>147</v>
      </c>
      <c r="D1579" s="38" t="s">
        <v>148</v>
      </c>
      <c r="E1579" s="38" t="s">
        <v>7681</v>
      </c>
      <c r="F1579" s="38" t="s">
        <v>7990</v>
      </c>
      <c r="G1579" s="38" t="s">
        <v>68</v>
      </c>
      <c r="H1579" s="42">
        <v>45300.93</v>
      </c>
      <c r="I1579" s="42">
        <v>43143.75</v>
      </c>
      <c r="J1579" s="42">
        <v>2157.1800000000003</v>
      </c>
      <c r="K1579" s="86">
        <v>4.7618889943319052E-2</v>
      </c>
      <c r="L1579" s="38" t="s">
        <v>8145</v>
      </c>
      <c r="M1579" s="128" t="s">
        <v>5920</v>
      </c>
    </row>
    <row r="1580" spans="1:13" s="128" customFormat="1" x14ac:dyDescent="0.2">
      <c r="A1580" s="38" t="s">
        <v>144</v>
      </c>
      <c r="B1580" s="38" t="s">
        <v>145</v>
      </c>
      <c r="C1580" s="38" t="s">
        <v>147</v>
      </c>
      <c r="D1580" s="38" t="s">
        <v>148</v>
      </c>
      <c r="E1580" s="38" t="s">
        <v>7682</v>
      </c>
      <c r="F1580" s="38" t="s">
        <v>7991</v>
      </c>
      <c r="G1580" s="38" t="s">
        <v>68</v>
      </c>
      <c r="H1580" s="42">
        <v>92939.07</v>
      </c>
      <c r="I1580" s="42">
        <v>84490.07</v>
      </c>
      <c r="J1580" s="42">
        <v>8449</v>
      </c>
      <c r="K1580" s="86">
        <v>9.0909022438033851E-2</v>
      </c>
      <c r="L1580" s="38" t="s">
        <v>8146</v>
      </c>
      <c r="M1580" s="128" t="s">
        <v>5920</v>
      </c>
    </row>
    <row r="1581" spans="1:13" s="128" customFormat="1" x14ac:dyDescent="0.2">
      <c r="A1581" s="38" t="s">
        <v>144</v>
      </c>
      <c r="B1581" s="38" t="s">
        <v>145</v>
      </c>
      <c r="C1581" s="38" t="s">
        <v>147</v>
      </c>
      <c r="D1581" s="38" t="s">
        <v>148</v>
      </c>
      <c r="E1581" s="38" t="s">
        <v>7682</v>
      </c>
      <c r="F1581" s="38" t="s">
        <v>7991</v>
      </c>
      <c r="G1581" s="38" t="s">
        <v>68</v>
      </c>
      <c r="H1581" s="42">
        <v>79662.06</v>
      </c>
      <c r="I1581" s="42">
        <v>72420.06</v>
      </c>
      <c r="J1581" s="42">
        <v>7242</v>
      </c>
      <c r="K1581" s="86">
        <v>9.0909022438033865E-2</v>
      </c>
      <c r="L1581" s="38" t="s">
        <v>8146</v>
      </c>
      <c r="M1581" s="128" t="s">
        <v>5920</v>
      </c>
    </row>
    <row r="1582" spans="1:13" s="128" customFormat="1" x14ac:dyDescent="0.2">
      <c r="A1582" s="38" t="s">
        <v>144</v>
      </c>
      <c r="B1582" s="38" t="s">
        <v>145</v>
      </c>
      <c r="C1582" s="38" t="s">
        <v>147</v>
      </c>
      <c r="D1582" s="38" t="s">
        <v>148</v>
      </c>
      <c r="E1582" s="38" t="s">
        <v>7683</v>
      </c>
      <c r="F1582" s="38" t="s">
        <v>7992</v>
      </c>
      <c r="G1582" s="38" t="s">
        <v>68</v>
      </c>
      <c r="H1582" s="42">
        <v>71276.320000000007</v>
      </c>
      <c r="I1582" s="42">
        <v>63626.36</v>
      </c>
      <c r="J1582" s="42">
        <v>7649.9600000000064</v>
      </c>
      <c r="K1582" s="86">
        <v>0.10732821223093456</v>
      </c>
      <c r="L1582" s="38" t="s">
        <v>8147</v>
      </c>
      <c r="M1582" s="128" t="s">
        <v>5920</v>
      </c>
    </row>
    <row r="1583" spans="1:13" s="128" customFormat="1" x14ac:dyDescent="0.2">
      <c r="A1583" s="38" t="s">
        <v>144</v>
      </c>
      <c r="B1583" s="38" t="s">
        <v>145</v>
      </c>
      <c r="C1583" s="38" t="s">
        <v>147</v>
      </c>
      <c r="D1583" s="38" t="s">
        <v>148</v>
      </c>
      <c r="E1583" s="38" t="s">
        <v>7683</v>
      </c>
      <c r="F1583" s="38" t="s">
        <v>7992</v>
      </c>
      <c r="G1583" s="38" t="s">
        <v>68</v>
      </c>
      <c r="H1583" s="42">
        <v>0</v>
      </c>
      <c r="I1583" s="42">
        <v>0</v>
      </c>
      <c r="J1583" s="42">
        <v>0</v>
      </c>
      <c r="K1583" s="86" t="e">
        <v>#DIV/0!</v>
      </c>
      <c r="L1583" s="38" t="s">
        <v>8147</v>
      </c>
      <c r="M1583" s="128" t="s">
        <v>5920</v>
      </c>
    </row>
    <row r="1584" spans="1:13" s="128" customFormat="1" x14ac:dyDescent="0.2">
      <c r="A1584" s="38" t="s">
        <v>144</v>
      </c>
      <c r="B1584" s="38" t="s">
        <v>145</v>
      </c>
      <c r="C1584" s="38" t="s">
        <v>147</v>
      </c>
      <c r="D1584" s="38" t="s">
        <v>148</v>
      </c>
      <c r="E1584" s="38" t="s">
        <v>7683</v>
      </c>
      <c r="F1584" s="38" t="s">
        <v>7992</v>
      </c>
      <c r="G1584" s="38" t="s">
        <v>68</v>
      </c>
      <c r="H1584" s="42">
        <v>688.5</v>
      </c>
      <c r="I1584" s="42">
        <v>612</v>
      </c>
      <c r="J1584" s="42">
        <v>76.5</v>
      </c>
      <c r="K1584" s="86">
        <v>0.1111111111111111</v>
      </c>
      <c r="L1584" s="38" t="s">
        <v>8147</v>
      </c>
      <c r="M1584" s="128" t="s">
        <v>5920</v>
      </c>
    </row>
    <row r="1585" spans="1:13" s="128" customFormat="1" x14ac:dyDescent="0.2">
      <c r="A1585" s="38" t="s">
        <v>144</v>
      </c>
      <c r="B1585" s="38" t="s">
        <v>145</v>
      </c>
      <c r="C1585" s="38" t="s">
        <v>147</v>
      </c>
      <c r="D1585" s="38" t="s">
        <v>148</v>
      </c>
      <c r="E1585" s="38" t="s">
        <v>7683</v>
      </c>
      <c r="F1585" s="38" t="s">
        <v>7992</v>
      </c>
      <c r="G1585" s="38" t="s">
        <v>68</v>
      </c>
      <c r="H1585" s="42">
        <v>1639.6</v>
      </c>
      <c r="I1585" s="42">
        <v>1561.6</v>
      </c>
      <c r="J1585" s="42">
        <v>78</v>
      </c>
      <c r="K1585" s="86">
        <v>4.7572578677726275E-2</v>
      </c>
      <c r="L1585" s="38" t="s">
        <v>8148</v>
      </c>
      <c r="M1585" s="128" t="s">
        <v>5920</v>
      </c>
    </row>
    <row r="1586" spans="1:13" s="128" customFormat="1" x14ac:dyDescent="0.2">
      <c r="A1586" s="38" t="s">
        <v>144</v>
      </c>
      <c r="B1586" s="38" t="s">
        <v>145</v>
      </c>
      <c r="C1586" s="38" t="s">
        <v>147</v>
      </c>
      <c r="D1586" s="38" t="s">
        <v>148</v>
      </c>
      <c r="E1586" s="38" t="s">
        <v>7683</v>
      </c>
      <c r="F1586" s="38" t="s">
        <v>7992</v>
      </c>
      <c r="G1586" s="38" t="s">
        <v>68</v>
      </c>
      <c r="H1586" s="42">
        <v>0</v>
      </c>
      <c r="I1586" s="42">
        <v>0</v>
      </c>
      <c r="J1586" s="42">
        <v>0</v>
      </c>
      <c r="K1586" s="86" t="e">
        <v>#DIV/0!</v>
      </c>
      <c r="L1586" s="38" t="s">
        <v>8147</v>
      </c>
      <c r="M1586" s="128" t="s">
        <v>5920</v>
      </c>
    </row>
    <row r="1587" spans="1:13" s="128" customFormat="1" x14ac:dyDescent="0.2">
      <c r="A1587" s="38" t="s">
        <v>144</v>
      </c>
      <c r="B1587" s="38" t="s">
        <v>145</v>
      </c>
      <c r="C1587" s="38" t="s">
        <v>147</v>
      </c>
      <c r="D1587" s="38" t="s">
        <v>148</v>
      </c>
      <c r="E1587" s="38" t="s">
        <v>7683</v>
      </c>
      <c r="F1587" s="38" t="s">
        <v>7992</v>
      </c>
      <c r="G1587" s="38" t="s">
        <v>68</v>
      </c>
      <c r="H1587" s="42">
        <v>692.25</v>
      </c>
      <c r="I1587" s="42">
        <v>659.25</v>
      </c>
      <c r="J1587" s="42">
        <v>33</v>
      </c>
      <c r="K1587" s="86">
        <v>4.7670639219934995E-2</v>
      </c>
      <c r="L1587" s="38" t="s">
        <v>8148</v>
      </c>
      <c r="M1587" s="128" t="s">
        <v>5920</v>
      </c>
    </row>
    <row r="1588" spans="1:13" s="128" customFormat="1" x14ac:dyDescent="0.2">
      <c r="A1588" s="38" t="s">
        <v>144</v>
      </c>
      <c r="B1588" s="38" t="s">
        <v>145</v>
      </c>
      <c r="C1588" s="38" t="s">
        <v>147</v>
      </c>
      <c r="D1588" s="38" t="s">
        <v>148</v>
      </c>
      <c r="E1588" s="38" t="s">
        <v>7683</v>
      </c>
      <c r="F1588" s="38" t="s">
        <v>7992</v>
      </c>
      <c r="G1588" s="38" t="s">
        <v>68</v>
      </c>
      <c r="H1588" s="42">
        <v>6235.52</v>
      </c>
      <c r="I1588" s="42">
        <v>5499.82</v>
      </c>
      <c r="J1588" s="42">
        <v>735.70000000000073</v>
      </c>
      <c r="K1588" s="86">
        <v>0.11798534845530136</v>
      </c>
      <c r="L1588" s="38" t="s">
        <v>8147</v>
      </c>
      <c r="M1588" s="128" t="s">
        <v>5920</v>
      </c>
    </row>
    <row r="1589" spans="1:13" s="128" customFormat="1" x14ac:dyDescent="0.2">
      <c r="A1589" s="38" t="s">
        <v>144</v>
      </c>
      <c r="B1589" s="38" t="s">
        <v>145</v>
      </c>
      <c r="C1589" s="38" t="s">
        <v>269</v>
      </c>
      <c r="D1589" s="38" t="s">
        <v>148</v>
      </c>
      <c r="E1589" s="38" t="s">
        <v>7684</v>
      </c>
      <c r="F1589" s="38" t="s">
        <v>7993</v>
      </c>
      <c r="G1589" s="38" t="s">
        <v>68</v>
      </c>
      <c r="H1589" s="42">
        <v>5381.28</v>
      </c>
      <c r="I1589" s="42">
        <v>5124.87</v>
      </c>
      <c r="J1589" s="42">
        <v>256.40999999999985</v>
      </c>
      <c r="K1589" s="86">
        <v>4.7648514851485121E-2</v>
      </c>
      <c r="L1589" s="38" t="s">
        <v>8149</v>
      </c>
      <c r="M1589" s="128" t="s">
        <v>5920</v>
      </c>
    </row>
    <row r="1590" spans="1:13" s="128" customFormat="1" x14ac:dyDescent="0.2">
      <c r="A1590" s="38" t="s">
        <v>144</v>
      </c>
      <c r="B1590" s="38" t="s">
        <v>145</v>
      </c>
      <c r="C1590" s="38" t="s">
        <v>269</v>
      </c>
      <c r="D1590" s="38" t="s">
        <v>148</v>
      </c>
      <c r="E1590" s="38" t="s">
        <v>7684</v>
      </c>
      <c r="F1590" s="38" t="s">
        <v>7993</v>
      </c>
      <c r="G1590" s="38" t="s">
        <v>68</v>
      </c>
      <c r="H1590" s="42">
        <v>20195.7</v>
      </c>
      <c r="I1590" s="42">
        <v>19233.900000000001</v>
      </c>
      <c r="J1590" s="42">
        <v>961.79999999999927</v>
      </c>
      <c r="K1590" s="86">
        <v>4.7623999168139718E-2</v>
      </c>
      <c r="L1590" s="38" t="s">
        <v>8149</v>
      </c>
      <c r="M1590" s="128" t="s">
        <v>5920</v>
      </c>
    </row>
    <row r="1591" spans="1:13" s="128" customFormat="1" x14ac:dyDescent="0.2">
      <c r="A1591" s="38" t="s">
        <v>89</v>
      </c>
      <c r="B1591" s="38" t="s">
        <v>179</v>
      </c>
      <c r="C1591" s="38" t="s">
        <v>180</v>
      </c>
      <c r="D1591" s="38" t="s">
        <v>181</v>
      </c>
      <c r="E1591" s="38" t="s">
        <v>7685</v>
      </c>
      <c r="F1591" s="38" t="s">
        <v>7994</v>
      </c>
      <c r="G1591" s="38" t="s">
        <v>68</v>
      </c>
      <c r="H1591" s="42">
        <v>995.5</v>
      </c>
      <c r="I1591" s="42">
        <v>948</v>
      </c>
      <c r="J1591" s="42">
        <v>47.5</v>
      </c>
      <c r="K1591" s="86">
        <v>4.7714716223003516E-2</v>
      </c>
      <c r="L1591" s="38" t="s">
        <v>8150</v>
      </c>
      <c r="M1591" s="128" t="s">
        <v>5920</v>
      </c>
    </row>
    <row r="1592" spans="1:13" s="128" customFormat="1" x14ac:dyDescent="0.2">
      <c r="A1592" s="38" t="s">
        <v>89</v>
      </c>
      <c r="B1592" s="38" t="s">
        <v>179</v>
      </c>
      <c r="C1592" s="38" t="s">
        <v>180</v>
      </c>
      <c r="D1592" s="38" t="s">
        <v>181</v>
      </c>
      <c r="E1592" s="38" t="s">
        <v>7685</v>
      </c>
      <c r="F1592" s="38" t="s">
        <v>7994</v>
      </c>
      <c r="G1592" s="38" t="s">
        <v>68</v>
      </c>
      <c r="H1592" s="42">
        <v>0</v>
      </c>
      <c r="I1592" s="42">
        <v>0</v>
      </c>
      <c r="J1592" s="42">
        <v>0</v>
      </c>
      <c r="K1592" s="86" t="e">
        <v>#DIV/0!</v>
      </c>
      <c r="L1592" s="38" t="s">
        <v>8150</v>
      </c>
      <c r="M1592" s="128" t="s">
        <v>5920</v>
      </c>
    </row>
    <row r="1593" spans="1:13" s="128" customFormat="1" x14ac:dyDescent="0.2">
      <c r="A1593" s="38" t="s">
        <v>89</v>
      </c>
      <c r="B1593" s="38" t="s">
        <v>179</v>
      </c>
      <c r="C1593" s="38" t="s">
        <v>7620</v>
      </c>
      <c r="D1593" s="38" t="s">
        <v>181</v>
      </c>
      <c r="E1593" s="38" t="s">
        <v>7686</v>
      </c>
      <c r="F1593" s="38" t="s">
        <v>7995</v>
      </c>
      <c r="G1593" s="38" t="s">
        <v>68</v>
      </c>
      <c r="H1593" s="42">
        <v>1144.78</v>
      </c>
      <c r="I1593" s="42">
        <v>1040.71</v>
      </c>
      <c r="J1593" s="42">
        <v>104.06999999999994</v>
      </c>
      <c r="K1593" s="86">
        <v>9.0908296790649684E-2</v>
      </c>
      <c r="L1593" s="38" t="s">
        <v>8151</v>
      </c>
      <c r="M1593" s="128" t="s">
        <v>5920</v>
      </c>
    </row>
    <row r="1594" spans="1:13" s="128" customFormat="1" x14ac:dyDescent="0.2">
      <c r="A1594" s="38" t="s">
        <v>89</v>
      </c>
      <c r="B1594" s="38" t="s">
        <v>179</v>
      </c>
      <c r="C1594" s="38" t="s">
        <v>7621</v>
      </c>
      <c r="D1594" s="38" t="s">
        <v>181</v>
      </c>
      <c r="E1594" s="38" t="s">
        <v>7687</v>
      </c>
      <c r="F1594" s="38" t="s">
        <v>7996</v>
      </c>
      <c r="G1594" s="38" t="s">
        <v>68</v>
      </c>
      <c r="H1594" s="42">
        <v>0</v>
      </c>
      <c r="I1594" s="42">
        <v>244.51</v>
      </c>
      <c r="J1594" s="42">
        <v>-244.51</v>
      </c>
      <c r="K1594" s="86" t="e">
        <v>#DIV/0!</v>
      </c>
      <c r="L1594" s="38" t="s">
        <v>8152</v>
      </c>
      <c r="M1594" s="128" t="s">
        <v>5920</v>
      </c>
    </row>
    <row r="1595" spans="1:13" s="128" customFormat="1" x14ac:dyDescent="0.2">
      <c r="A1595" s="38" t="s">
        <v>89</v>
      </c>
      <c r="B1595" s="38" t="s">
        <v>179</v>
      </c>
      <c r="C1595" s="38" t="s">
        <v>2088</v>
      </c>
      <c r="D1595" s="38" t="s">
        <v>181</v>
      </c>
      <c r="E1595" s="38" t="s">
        <v>7688</v>
      </c>
      <c r="F1595" s="38" t="s">
        <v>7997</v>
      </c>
      <c r="G1595" s="38" t="s">
        <v>68</v>
      </c>
      <c r="H1595" s="42">
        <v>168087.5</v>
      </c>
      <c r="I1595" s="42">
        <v>148750</v>
      </c>
      <c r="J1595" s="42">
        <v>19337.5</v>
      </c>
      <c r="K1595" s="86">
        <v>0.11504424778761062</v>
      </c>
      <c r="L1595" s="38" t="s">
        <v>8153</v>
      </c>
      <c r="M1595" s="128" t="s">
        <v>5920</v>
      </c>
    </row>
    <row r="1596" spans="1:13" s="128" customFormat="1" x14ac:dyDescent="0.2">
      <c r="A1596" s="38" t="s">
        <v>89</v>
      </c>
      <c r="B1596" s="38" t="s">
        <v>179</v>
      </c>
      <c r="C1596" s="38" t="s">
        <v>180</v>
      </c>
      <c r="D1596" s="38" t="s">
        <v>181</v>
      </c>
      <c r="E1596" s="38" t="s">
        <v>7689</v>
      </c>
      <c r="F1596" s="38" t="s">
        <v>7998</v>
      </c>
      <c r="G1596" s="38" t="s">
        <v>68</v>
      </c>
      <c r="H1596" s="42">
        <v>0</v>
      </c>
      <c r="I1596" s="42">
        <v>0</v>
      </c>
      <c r="J1596" s="42">
        <v>0</v>
      </c>
      <c r="K1596" s="86" t="e">
        <v>#DIV/0!</v>
      </c>
      <c r="L1596" s="38" t="s">
        <v>8154</v>
      </c>
      <c r="M1596" s="128" t="s">
        <v>5920</v>
      </c>
    </row>
    <row r="1597" spans="1:13" s="128" customFormat="1" x14ac:dyDescent="0.2">
      <c r="A1597" s="38" t="s">
        <v>89</v>
      </c>
      <c r="B1597" s="38" t="s">
        <v>179</v>
      </c>
      <c r="C1597" s="38" t="s">
        <v>180</v>
      </c>
      <c r="D1597" s="38" t="s">
        <v>181</v>
      </c>
      <c r="E1597" s="38" t="s">
        <v>7689</v>
      </c>
      <c r="F1597" s="38" t="s">
        <v>7998</v>
      </c>
      <c r="G1597" s="38" t="s">
        <v>68</v>
      </c>
      <c r="H1597" s="42">
        <v>39826.86</v>
      </c>
      <c r="I1597" s="42">
        <v>26786.2</v>
      </c>
      <c r="J1597" s="42">
        <v>13040.66</v>
      </c>
      <c r="K1597" s="86">
        <v>0.32743379719114185</v>
      </c>
      <c r="L1597" s="38" t="s">
        <v>8154</v>
      </c>
      <c r="M1597" s="128" t="s">
        <v>5920</v>
      </c>
    </row>
    <row r="1598" spans="1:13" s="128" customFormat="1" x14ac:dyDescent="0.2">
      <c r="A1598" s="38" t="s">
        <v>89</v>
      </c>
      <c r="B1598" s="38" t="s">
        <v>210</v>
      </c>
      <c r="C1598" s="38" t="s">
        <v>5935</v>
      </c>
      <c r="D1598" s="38" t="s">
        <v>212</v>
      </c>
      <c r="E1598" s="38" t="s">
        <v>7690</v>
      </c>
      <c r="F1598" s="38" t="s">
        <v>7999</v>
      </c>
      <c r="G1598" s="38" t="s">
        <v>68</v>
      </c>
      <c r="H1598" s="42">
        <v>449.52</v>
      </c>
      <c r="I1598" s="42">
        <v>0</v>
      </c>
      <c r="J1598" s="42">
        <v>449.52</v>
      </c>
      <c r="K1598" s="86">
        <v>1</v>
      </c>
      <c r="L1598" s="38" t="s">
        <v>8155</v>
      </c>
      <c r="M1598" s="128" t="s">
        <v>5920</v>
      </c>
    </row>
    <row r="1599" spans="1:13" s="128" customFormat="1" x14ac:dyDescent="0.2">
      <c r="A1599" s="38" t="s">
        <v>89</v>
      </c>
      <c r="B1599" s="38" t="s">
        <v>210</v>
      </c>
      <c r="C1599" s="38" t="s">
        <v>7622</v>
      </c>
      <c r="D1599" s="38" t="s">
        <v>212</v>
      </c>
      <c r="E1599" s="38" t="s">
        <v>7691</v>
      </c>
      <c r="F1599" s="38" t="s">
        <v>8000</v>
      </c>
      <c r="G1599" s="38" t="s">
        <v>68</v>
      </c>
      <c r="H1599" s="42">
        <v>1794.6</v>
      </c>
      <c r="I1599" s="42">
        <v>1677.2</v>
      </c>
      <c r="J1599" s="42">
        <v>117.39999999999986</v>
      </c>
      <c r="K1599" s="86">
        <v>6.5418477655187712E-2</v>
      </c>
      <c r="L1599" s="38" t="s">
        <v>8156</v>
      </c>
      <c r="M1599" s="128" t="s">
        <v>5920</v>
      </c>
    </row>
    <row r="1600" spans="1:13" s="128" customFormat="1" x14ac:dyDescent="0.2">
      <c r="A1600" s="38" t="s">
        <v>89</v>
      </c>
      <c r="B1600" s="38" t="s">
        <v>210</v>
      </c>
      <c r="C1600" s="38" t="s">
        <v>219</v>
      </c>
      <c r="D1600" s="38" t="s">
        <v>212</v>
      </c>
      <c r="E1600" s="38" t="s">
        <v>7692</v>
      </c>
      <c r="F1600" s="38" t="s">
        <v>8001</v>
      </c>
      <c r="G1600" s="38" t="s">
        <v>68</v>
      </c>
      <c r="H1600" s="42">
        <v>5081.5</v>
      </c>
      <c r="I1600" s="42">
        <v>4839.5200000000004</v>
      </c>
      <c r="J1600" s="42">
        <v>241.97999999999956</v>
      </c>
      <c r="K1600" s="86">
        <v>4.7619797303945596E-2</v>
      </c>
      <c r="L1600" s="38" t="s">
        <v>8157</v>
      </c>
      <c r="M1600" s="128" t="s">
        <v>5920</v>
      </c>
    </row>
    <row r="1601" spans="1:13" s="128" customFormat="1" x14ac:dyDescent="0.2">
      <c r="A1601" s="38" t="s">
        <v>144</v>
      </c>
      <c r="B1601" s="38" t="s">
        <v>238</v>
      </c>
      <c r="C1601" s="38" t="s">
        <v>1300</v>
      </c>
      <c r="D1601" s="38" t="s">
        <v>240</v>
      </c>
      <c r="E1601" s="38" t="s">
        <v>7693</v>
      </c>
      <c r="F1601" s="38" t="s">
        <v>8002</v>
      </c>
      <c r="G1601" s="38" t="s">
        <v>68</v>
      </c>
      <c r="H1601" s="42">
        <v>16313.4</v>
      </c>
      <c r="I1601" s="42">
        <v>14310</v>
      </c>
      <c r="J1601" s="42">
        <v>2003.3999999999996</v>
      </c>
      <c r="K1601" s="86">
        <v>0.12280701754385963</v>
      </c>
      <c r="L1601" s="38" t="s">
        <v>8158</v>
      </c>
      <c r="M1601" s="128" t="s">
        <v>5920</v>
      </c>
    </row>
    <row r="1602" spans="1:13" s="128" customFormat="1" x14ac:dyDescent="0.2">
      <c r="A1602" s="38" t="s">
        <v>144</v>
      </c>
      <c r="B1602" s="38" t="s">
        <v>238</v>
      </c>
      <c r="C1602" s="38" t="s">
        <v>2677</v>
      </c>
      <c r="D1602" s="38" t="s">
        <v>240</v>
      </c>
      <c r="E1602" s="38" t="s">
        <v>7694</v>
      </c>
      <c r="F1602" s="38" t="s">
        <v>8003</v>
      </c>
      <c r="G1602" s="38" t="s">
        <v>68</v>
      </c>
      <c r="H1602" s="42">
        <v>243750.32</v>
      </c>
      <c r="I1602" s="42">
        <v>217633.87</v>
      </c>
      <c r="J1602" s="42">
        <v>26116.450000000012</v>
      </c>
      <c r="K1602" s="86">
        <v>0.10714426959521535</v>
      </c>
      <c r="L1602" s="38" t="s">
        <v>8159</v>
      </c>
      <c r="M1602" s="128" t="s">
        <v>5920</v>
      </c>
    </row>
    <row r="1603" spans="1:13" s="128" customFormat="1" x14ac:dyDescent="0.2">
      <c r="A1603" s="38" t="s">
        <v>89</v>
      </c>
      <c r="B1603" s="38" t="s">
        <v>250</v>
      </c>
      <c r="C1603" s="38" t="s">
        <v>269</v>
      </c>
      <c r="D1603" s="38" t="s">
        <v>253</v>
      </c>
      <c r="E1603" s="38" t="s">
        <v>7695</v>
      </c>
      <c r="F1603" s="38" t="s">
        <v>8004</v>
      </c>
      <c r="G1603" s="38" t="s">
        <v>68</v>
      </c>
      <c r="H1603" s="42">
        <v>2400.7199999999998</v>
      </c>
      <c r="I1603" s="42">
        <v>2308.4</v>
      </c>
      <c r="J1603" s="42">
        <v>92.319999999999709</v>
      </c>
      <c r="K1603" s="86">
        <v>3.8455130127628259E-2</v>
      </c>
      <c r="L1603" s="38" t="s">
        <v>8160</v>
      </c>
      <c r="M1603" s="128" t="s">
        <v>5920</v>
      </c>
    </row>
    <row r="1604" spans="1:13" s="128" customFormat="1" x14ac:dyDescent="0.2">
      <c r="A1604" s="38" t="s">
        <v>89</v>
      </c>
      <c r="B1604" s="38" t="s">
        <v>7609</v>
      </c>
      <c r="C1604" s="38" t="s">
        <v>226</v>
      </c>
      <c r="D1604" s="38" t="s">
        <v>120</v>
      </c>
      <c r="E1604" s="38" t="s">
        <v>7696</v>
      </c>
      <c r="F1604" s="38" t="s">
        <v>8005</v>
      </c>
      <c r="G1604" s="38" t="s">
        <v>59</v>
      </c>
      <c r="H1604" s="42">
        <v>1558.96</v>
      </c>
      <c r="I1604" s="42">
        <v>1559.09</v>
      </c>
      <c r="J1604" s="42">
        <v>-0.12999999999988177</v>
      </c>
      <c r="K1604" s="86">
        <v>-8.3388925950557909E-5</v>
      </c>
      <c r="L1604" s="38" t="s">
        <v>8161</v>
      </c>
      <c r="M1604" s="128" t="s">
        <v>5920</v>
      </c>
    </row>
    <row r="1605" spans="1:13" s="128" customFormat="1" x14ac:dyDescent="0.2">
      <c r="A1605" s="38" t="s">
        <v>89</v>
      </c>
      <c r="B1605" s="38" t="s">
        <v>7609</v>
      </c>
      <c r="C1605" s="38" t="s">
        <v>226</v>
      </c>
      <c r="D1605" s="38" t="s">
        <v>120</v>
      </c>
      <c r="E1605" s="38" t="s">
        <v>7696</v>
      </c>
      <c r="F1605" s="38" t="s">
        <v>8005</v>
      </c>
      <c r="G1605" s="38" t="s">
        <v>59</v>
      </c>
      <c r="H1605" s="42">
        <v>120879.36</v>
      </c>
      <c r="I1605" s="42">
        <v>120889.44</v>
      </c>
      <c r="J1605" s="42">
        <v>-10.080000000001746</v>
      </c>
      <c r="K1605" s="86">
        <v>-8.3388925950648196E-5</v>
      </c>
      <c r="L1605" s="38" t="s">
        <v>8161</v>
      </c>
      <c r="M1605" s="128" t="s">
        <v>5920</v>
      </c>
    </row>
    <row r="1606" spans="1:13" s="128" customFormat="1" x14ac:dyDescent="0.2">
      <c r="A1606" s="38" t="s">
        <v>89</v>
      </c>
      <c r="B1606" s="38" t="s">
        <v>7609</v>
      </c>
      <c r="C1606" s="38" t="s">
        <v>226</v>
      </c>
      <c r="D1606" s="38" t="s">
        <v>120</v>
      </c>
      <c r="E1606" s="38" t="s">
        <v>7696</v>
      </c>
      <c r="F1606" s="38" t="s">
        <v>8005</v>
      </c>
      <c r="G1606" s="38" t="s">
        <v>59</v>
      </c>
      <c r="H1606" s="42">
        <v>99653.52</v>
      </c>
      <c r="I1606" s="42">
        <v>99661.83</v>
      </c>
      <c r="J1606" s="42">
        <v>-8.3099999999976717</v>
      </c>
      <c r="K1606" s="86">
        <v>-8.3388925950610385E-5</v>
      </c>
      <c r="L1606" s="38" t="s">
        <v>8161</v>
      </c>
      <c r="M1606" s="128" t="s">
        <v>5920</v>
      </c>
    </row>
    <row r="1607" spans="1:13" s="128" customFormat="1" x14ac:dyDescent="0.2">
      <c r="A1607" s="38" t="s">
        <v>144</v>
      </c>
      <c r="B1607" s="38" t="s">
        <v>297</v>
      </c>
      <c r="C1607" s="38" t="s">
        <v>7623</v>
      </c>
      <c r="D1607" s="38" t="s">
        <v>300</v>
      </c>
      <c r="E1607" s="38" t="s">
        <v>7697</v>
      </c>
      <c r="F1607" s="38" t="s">
        <v>8006</v>
      </c>
      <c r="G1607" s="38" t="s">
        <v>68</v>
      </c>
      <c r="H1607" s="42">
        <v>8240.11</v>
      </c>
      <c r="I1607" s="42">
        <v>7106.92</v>
      </c>
      <c r="J1607" s="42">
        <v>1133.1900000000005</v>
      </c>
      <c r="K1607" s="86">
        <v>0.13752122241086592</v>
      </c>
      <c r="L1607" s="38" t="s">
        <v>8162</v>
      </c>
      <c r="M1607" s="128" t="s">
        <v>5920</v>
      </c>
    </row>
    <row r="1608" spans="1:13" s="128" customFormat="1" x14ac:dyDescent="0.2">
      <c r="A1608" s="38" t="s">
        <v>144</v>
      </c>
      <c r="B1608" s="38" t="s">
        <v>297</v>
      </c>
      <c r="C1608" s="38" t="s">
        <v>316</v>
      </c>
      <c r="D1608" s="38" t="s">
        <v>300</v>
      </c>
      <c r="E1608" s="38" t="s">
        <v>7698</v>
      </c>
      <c r="F1608" s="38" t="s">
        <v>8007</v>
      </c>
      <c r="G1608" s="38" t="s">
        <v>68</v>
      </c>
      <c r="H1608" s="42">
        <v>8800.06</v>
      </c>
      <c r="I1608" s="42">
        <v>5491</v>
      </c>
      <c r="J1608" s="42">
        <v>3309.0599999999995</v>
      </c>
      <c r="K1608" s="86">
        <v>0.37602698163421611</v>
      </c>
      <c r="L1608" s="38" t="s">
        <v>8163</v>
      </c>
      <c r="M1608" s="128" t="s">
        <v>5920</v>
      </c>
    </row>
    <row r="1609" spans="1:13" s="128" customFormat="1" x14ac:dyDescent="0.2">
      <c r="A1609" s="38" t="s">
        <v>144</v>
      </c>
      <c r="B1609" s="38" t="s">
        <v>297</v>
      </c>
      <c r="C1609" s="38" t="s">
        <v>316</v>
      </c>
      <c r="D1609" s="38" t="s">
        <v>300</v>
      </c>
      <c r="E1609" s="38" t="s">
        <v>7698</v>
      </c>
      <c r="F1609" s="38" t="s">
        <v>8007</v>
      </c>
      <c r="G1609" s="38" t="s">
        <v>68</v>
      </c>
      <c r="H1609" s="42">
        <v>0</v>
      </c>
      <c r="I1609" s="42">
        <v>0</v>
      </c>
      <c r="J1609" s="42">
        <v>0</v>
      </c>
      <c r="K1609" s="86" t="e">
        <v>#DIV/0!</v>
      </c>
      <c r="L1609" s="38" t="s">
        <v>8163</v>
      </c>
      <c r="M1609" s="128" t="s">
        <v>5920</v>
      </c>
    </row>
    <row r="1610" spans="1:13" s="128" customFormat="1" x14ac:dyDescent="0.2">
      <c r="A1610" s="38" t="s">
        <v>144</v>
      </c>
      <c r="B1610" s="38" t="s">
        <v>297</v>
      </c>
      <c r="C1610" s="38" t="s">
        <v>7624</v>
      </c>
      <c r="D1610" s="38" t="s">
        <v>300</v>
      </c>
      <c r="E1610" s="38" t="s">
        <v>7699</v>
      </c>
      <c r="F1610" s="38" t="s">
        <v>8008</v>
      </c>
      <c r="G1610" s="38" t="s">
        <v>68</v>
      </c>
      <c r="H1610" s="42">
        <v>1304.67</v>
      </c>
      <c r="I1610" s="42">
        <v>1219.8900000000001</v>
      </c>
      <c r="J1610" s="42">
        <v>84.779999999999973</v>
      </c>
      <c r="K1610" s="86">
        <v>6.4981949458483734E-2</v>
      </c>
      <c r="L1610" s="38" t="s">
        <v>8164</v>
      </c>
      <c r="M1610" s="128" t="s">
        <v>5920</v>
      </c>
    </row>
    <row r="1611" spans="1:13" s="128" customFormat="1" x14ac:dyDescent="0.2">
      <c r="A1611" s="38" t="s">
        <v>144</v>
      </c>
      <c r="B1611" s="38" t="s">
        <v>297</v>
      </c>
      <c r="C1611" s="38" t="s">
        <v>7625</v>
      </c>
      <c r="D1611" s="38" t="s">
        <v>300</v>
      </c>
      <c r="E1611" s="38" t="s">
        <v>7700</v>
      </c>
      <c r="F1611" s="38" t="s">
        <v>8009</v>
      </c>
      <c r="G1611" s="38" t="s">
        <v>68</v>
      </c>
      <c r="H1611" s="42">
        <v>3219.18</v>
      </c>
      <c r="I1611" s="42">
        <v>3065.88</v>
      </c>
      <c r="J1611" s="42">
        <v>153.29999999999973</v>
      </c>
      <c r="K1611" s="86">
        <v>4.7620822693977889E-2</v>
      </c>
      <c r="L1611" s="38" t="s">
        <v>8165</v>
      </c>
      <c r="M1611" s="128" t="s">
        <v>5920</v>
      </c>
    </row>
    <row r="1612" spans="1:13" s="128" customFormat="1" x14ac:dyDescent="0.2">
      <c r="A1612" s="38" t="s">
        <v>144</v>
      </c>
      <c r="B1612" s="38" t="s">
        <v>297</v>
      </c>
      <c r="C1612" s="38" t="s">
        <v>7626</v>
      </c>
      <c r="D1612" s="38" t="s">
        <v>300</v>
      </c>
      <c r="E1612" s="38" t="s">
        <v>7701</v>
      </c>
      <c r="F1612" s="38" t="s">
        <v>8010</v>
      </c>
      <c r="G1612" s="38" t="s">
        <v>68</v>
      </c>
      <c r="H1612" s="42">
        <v>4100.99</v>
      </c>
      <c r="I1612" s="42">
        <v>3905.7</v>
      </c>
      <c r="J1612" s="42">
        <v>195.28999999999996</v>
      </c>
      <c r="K1612" s="86">
        <v>4.7620208778855831E-2</v>
      </c>
      <c r="L1612" s="38" t="s">
        <v>8166</v>
      </c>
      <c r="M1612" s="128" t="s">
        <v>5920</v>
      </c>
    </row>
    <row r="1613" spans="1:13" s="128" customFormat="1" x14ac:dyDescent="0.2">
      <c r="A1613" s="38" t="s">
        <v>144</v>
      </c>
      <c r="B1613" s="38" t="s">
        <v>297</v>
      </c>
      <c r="C1613" s="38" t="s">
        <v>7626</v>
      </c>
      <c r="D1613" s="38" t="s">
        <v>300</v>
      </c>
      <c r="E1613" s="38" t="s">
        <v>7701</v>
      </c>
      <c r="F1613" s="38" t="s">
        <v>8010</v>
      </c>
      <c r="G1613" s="38" t="s">
        <v>68</v>
      </c>
      <c r="H1613" s="42">
        <v>0</v>
      </c>
      <c r="I1613" s="42">
        <v>0</v>
      </c>
      <c r="J1613" s="42">
        <v>0</v>
      </c>
      <c r="K1613" s="86" t="e">
        <v>#DIV/0!</v>
      </c>
      <c r="L1613" s="38" t="s">
        <v>8166</v>
      </c>
      <c r="M1613" s="128" t="s">
        <v>5920</v>
      </c>
    </row>
    <row r="1614" spans="1:13" s="128" customFormat="1" x14ac:dyDescent="0.2">
      <c r="A1614" s="38" t="s">
        <v>144</v>
      </c>
      <c r="B1614" s="38" t="s">
        <v>297</v>
      </c>
      <c r="C1614" s="38" t="s">
        <v>7627</v>
      </c>
      <c r="D1614" s="38" t="s">
        <v>300</v>
      </c>
      <c r="E1614" s="38" t="s">
        <v>7702</v>
      </c>
      <c r="F1614" s="38" t="s">
        <v>8011</v>
      </c>
      <c r="G1614" s="38" t="s">
        <v>68</v>
      </c>
      <c r="H1614" s="42">
        <v>0</v>
      </c>
      <c r="I1614" s="42">
        <v>0</v>
      </c>
      <c r="J1614" s="42">
        <v>0</v>
      </c>
      <c r="K1614" s="86" t="e">
        <v>#DIV/0!</v>
      </c>
      <c r="L1614" s="38" t="s">
        <v>8167</v>
      </c>
      <c r="M1614" s="128" t="s">
        <v>5920</v>
      </c>
    </row>
    <row r="1615" spans="1:13" s="128" customFormat="1" x14ac:dyDescent="0.2">
      <c r="A1615" s="38" t="s">
        <v>144</v>
      </c>
      <c r="B1615" s="38" t="s">
        <v>297</v>
      </c>
      <c r="C1615" s="38" t="s">
        <v>7627</v>
      </c>
      <c r="D1615" s="38" t="s">
        <v>300</v>
      </c>
      <c r="E1615" s="38" t="s">
        <v>7702</v>
      </c>
      <c r="F1615" s="38" t="s">
        <v>8011</v>
      </c>
      <c r="G1615" s="38" t="s">
        <v>68</v>
      </c>
      <c r="H1615" s="42">
        <v>1349.98</v>
      </c>
      <c r="I1615" s="42">
        <v>1285.7</v>
      </c>
      <c r="J1615" s="42">
        <v>64.279999999999973</v>
      </c>
      <c r="K1615" s="86">
        <v>4.7615520229929313E-2</v>
      </c>
      <c r="L1615" s="38" t="s">
        <v>8167</v>
      </c>
      <c r="M1615" s="128" t="s">
        <v>5920</v>
      </c>
    </row>
    <row r="1616" spans="1:13" s="128" customFormat="1" x14ac:dyDescent="0.2">
      <c r="A1616" s="38" t="s">
        <v>144</v>
      </c>
      <c r="B1616" s="38" t="s">
        <v>297</v>
      </c>
      <c r="C1616" s="38" t="s">
        <v>7628</v>
      </c>
      <c r="D1616" s="38" t="s">
        <v>300</v>
      </c>
      <c r="E1616" s="38" t="s">
        <v>7703</v>
      </c>
      <c r="F1616" s="38" t="s">
        <v>8012</v>
      </c>
      <c r="G1616" s="38" t="s">
        <v>68</v>
      </c>
      <c r="H1616" s="42">
        <v>22093.599999999999</v>
      </c>
      <c r="I1616" s="42">
        <v>21041.599999999999</v>
      </c>
      <c r="J1616" s="42">
        <v>1052</v>
      </c>
      <c r="K1616" s="86">
        <v>4.7615599087518563E-2</v>
      </c>
      <c r="L1616" s="38" t="s">
        <v>8168</v>
      </c>
      <c r="M1616" s="128" t="s">
        <v>5920</v>
      </c>
    </row>
    <row r="1617" spans="1:13" s="128" customFormat="1" x14ac:dyDescent="0.2">
      <c r="A1617" s="38" t="s">
        <v>144</v>
      </c>
      <c r="B1617" s="38" t="s">
        <v>297</v>
      </c>
      <c r="C1617" s="38" t="s">
        <v>7629</v>
      </c>
      <c r="D1617" s="38" t="s">
        <v>300</v>
      </c>
      <c r="E1617" s="38" t="s">
        <v>7704</v>
      </c>
      <c r="F1617" s="38" t="s">
        <v>8013</v>
      </c>
      <c r="G1617" s="38" t="s">
        <v>68</v>
      </c>
      <c r="H1617" s="42">
        <v>134496</v>
      </c>
      <c r="I1617" s="42">
        <v>127142.88</v>
      </c>
      <c r="J1617" s="42">
        <v>7353.1199999999953</v>
      </c>
      <c r="K1617" s="86">
        <v>5.467166309778726E-2</v>
      </c>
      <c r="L1617" s="38" t="s">
        <v>8169</v>
      </c>
      <c r="M1617" s="128" t="s">
        <v>5920</v>
      </c>
    </row>
    <row r="1618" spans="1:13" s="128" customFormat="1" x14ac:dyDescent="0.2">
      <c r="A1618" s="38" t="s">
        <v>144</v>
      </c>
      <c r="B1618" s="38" t="s">
        <v>297</v>
      </c>
      <c r="C1618" s="38" t="s">
        <v>7629</v>
      </c>
      <c r="D1618" s="38" t="s">
        <v>300</v>
      </c>
      <c r="E1618" s="38" t="s">
        <v>7704</v>
      </c>
      <c r="F1618" s="38" t="s">
        <v>8013</v>
      </c>
      <c r="G1618" s="38" t="s">
        <v>68</v>
      </c>
      <c r="H1618" s="42">
        <v>0</v>
      </c>
      <c r="I1618" s="42">
        <v>0</v>
      </c>
      <c r="J1618" s="42">
        <v>0</v>
      </c>
      <c r="K1618" s="86" t="e">
        <v>#DIV/0!</v>
      </c>
      <c r="L1618" s="38" t="s">
        <v>8169</v>
      </c>
      <c r="M1618" s="128" t="s">
        <v>5920</v>
      </c>
    </row>
    <row r="1619" spans="1:13" s="128" customFormat="1" x14ac:dyDescent="0.2">
      <c r="A1619" s="38" t="s">
        <v>144</v>
      </c>
      <c r="B1619" s="38" t="s">
        <v>297</v>
      </c>
      <c r="C1619" s="38" t="s">
        <v>7630</v>
      </c>
      <c r="D1619" s="38" t="s">
        <v>300</v>
      </c>
      <c r="E1619" s="38" t="s">
        <v>7705</v>
      </c>
      <c r="F1619" s="38" t="s">
        <v>8014</v>
      </c>
      <c r="G1619" s="38" t="s">
        <v>68</v>
      </c>
      <c r="H1619" s="42">
        <v>6308.42</v>
      </c>
      <c r="I1619" s="42">
        <v>4056.65</v>
      </c>
      <c r="J1619" s="42">
        <v>2251.77</v>
      </c>
      <c r="K1619" s="86">
        <v>0.3569467473630481</v>
      </c>
      <c r="L1619" s="38" t="s">
        <v>8170</v>
      </c>
      <c r="M1619" s="128" t="s">
        <v>5920</v>
      </c>
    </row>
    <row r="1620" spans="1:13" s="128" customFormat="1" x14ac:dyDescent="0.2">
      <c r="A1620" s="38" t="s">
        <v>144</v>
      </c>
      <c r="B1620" s="38" t="s">
        <v>297</v>
      </c>
      <c r="C1620" s="38" t="s">
        <v>1476</v>
      </c>
      <c r="D1620" s="38" t="s">
        <v>300</v>
      </c>
      <c r="E1620" s="38" t="s">
        <v>7706</v>
      </c>
      <c r="F1620" s="38" t="s">
        <v>8015</v>
      </c>
      <c r="G1620" s="38" t="s">
        <v>68</v>
      </c>
      <c r="H1620" s="42">
        <v>716.72</v>
      </c>
      <c r="I1620" s="42">
        <v>682.56</v>
      </c>
      <c r="J1620" s="42">
        <v>34.160000000000082</v>
      </c>
      <c r="K1620" s="86">
        <v>4.7661569371581759E-2</v>
      </c>
      <c r="L1620" s="38" t="s">
        <v>8171</v>
      </c>
      <c r="M1620" s="128" t="s">
        <v>5920</v>
      </c>
    </row>
    <row r="1621" spans="1:13" s="128" customFormat="1" x14ac:dyDescent="0.2">
      <c r="A1621" s="38" t="s">
        <v>144</v>
      </c>
      <c r="B1621" s="38" t="s">
        <v>297</v>
      </c>
      <c r="C1621" s="38" t="s">
        <v>7631</v>
      </c>
      <c r="D1621" s="38" t="s">
        <v>300</v>
      </c>
      <c r="E1621" s="38" t="s">
        <v>7707</v>
      </c>
      <c r="F1621" s="38" t="s">
        <v>8016</v>
      </c>
      <c r="G1621" s="38" t="s">
        <v>68</v>
      </c>
      <c r="H1621" s="42">
        <v>8100.08</v>
      </c>
      <c r="I1621" s="42">
        <v>7767.2</v>
      </c>
      <c r="J1621" s="42">
        <v>332.88000000000011</v>
      </c>
      <c r="K1621" s="86">
        <v>4.1095890410958916E-2</v>
      </c>
      <c r="L1621" s="38" t="s">
        <v>8172</v>
      </c>
      <c r="M1621" s="128" t="s">
        <v>5920</v>
      </c>
    </row>
    <row r="1622" spans="1:13" s="128" customFormat="1" x14ac:dyDescent="0.2">
      <c r="A1622" s="38" t="s">
        <v>144</v>
      </c>
      <c r="B1622" s="38" t="s">
        <v>297</v>
      </c>
      <c r="C1622" s="38" t="s">
        <v>7631</v>
      </c>
      <c r="D1622" s="38" t="s">
        <v>300</v>
      </c>
      <c r="E1622" s="38" t="s">
        <v>7707</v>
      </c>
      <c r="F1622" s="38" t="s">
        <v>8016</v>
      </c>
      <c r="G1622" s="38" t="s">
        <v>68</v>
      </c>
      <c r="H1622" s="42">
        <v>75245.47</v>
      </c>
      <c r="I1622" s="42">
        <v>45617.06</v>
      </c>
      <c r="J1622" s="42">
        <v>29628.410000000003</v>
      </c>
      <c r="K1622" s="86">
        <v>0.39375672714915599</v>
      </c>
      <c r="L1622" s="38" t="s">
        <v>8173</v>
      </c>
      <c r="M1622" s="128" t="s">
        <v>5920</v>
      </c>
    </row>
    <row r="1623" spans="1:13" s="128" customFormat="1" x14ac:dyDescent="0.2">
      <c r="A1623" s="38" t="s">
        <v>144</v>
      </c>
      <c r="B1623" s="38" t="s">
        <v>297</v>
      </c>
      <c r="C1623" s="38" t="s">
        <v>7631</v>
      </c>
      <c r="D1623" s="38" t="s">
        <v>300</v>
      </c>
      <c r="E1623" s="38" t="s">
        <v>7707</v>
      </c>
      <c r="F1623" s="38" t="s">
        <v>8016</v>
      </c>
      <c r="G1623" s="38" t="s">
        <v>68</v>
      </c>
      <c r="H1623" s="42">
        <v>8716.68</v>
      </c>
      <c r="I1623" s="42">
        <v>8716.68</v>
      </c>
      <c r="J1623" s="42">
        <v>0</v>
      </c>
      <c r="K1623" s="86">
        <v>0</v>
      </c>
      <c r="L1623" s="38" t="s">
        <v>8174</v>
      </c>
      <c r="M1623" s="128" t="s">
        <v>5920</v>
      </c>
    </row>
    <row r="1624" spans="1:13" s="128" customFormat="1" x14ac:dyDescent="0.2">
      <c r="A1624" s="38" t="s">
        <v>144</v>
      </c>
      <c r="B1624" s="38" t="s">
        <v>297</v>
      </c>
      <c r="C1624" s="38" t="s">
        <v>7631</v>
      </c>
      <c r="D1624" s="38" t="s">
        <v>300</v>
      </c>
      <c r="E1624" s="38" t="s">
        <v>7707</v>
      </c>
      <c r="F1624" s="38" t="s">
        <v>8016</v>
      </c>
      <c r="G1624" s="38" t="s">
        <v>68</v>
      </c>
      <c r="H1624" s="42">
        <v>1450.64</v>
      </c>
      <c r="I1624" s="42">
        <v>1450.64</v>
      </c>
      <c r="J1624" s="42">
        <v>0</v>
      </c>
      <c r="K1624" s="86">
        <v>0</v>
      </c>
      <c r="L1624" s="38" t="s">
        <v>8174</v>
      </c>
      <c r="M1624" s="128" t="s">
        <v>5920</v>
      </c>
    </row>
    <row r="1625" spans="1:13" s="128" customFormat="1" x14ac:dyDescent="0.2">
      <c r="A1625" s="38" t="s">
        <v>144</v>
      </c>
      <c r="B1625" s="38" t="s">
        <v>297</v>
      </c>
      <c r="C1625" s="38" t="s">
        <v>7632</v>
      </c>
      <c r="D1625" s="38" t="s">
        <v>300</v>
      </c>
      <c r="E1625" s="38" t="s">
        <v>7708</v>
      </c>
      <c r="F1625" s="38" t="s">
        <v>8017</v>
      </c>
      <c r="G1625" s="38" t="s">
        <v>68</v>
      </c>
      <c r="H1625" s="42">
        <v>168806.1</v>
      </c>
      <c r="I1625" s="42">
        <v>148596.9</v>
      </c>
      <c r="J1625" s="42">
        <v>20209.200000000012</v>
      </c>
      <c r="K1625" s="86">
        <v>0.11971842249776525</v>
      </c>
      <c r="L1625" s="38" t="s">
        <v>8175</v>
      </c>
      <c r="M1625" s="128" t="s">
        <v>5920</v>
      </c>
    </row>
    <row r="1626" spans="1:13" s="128" customFormat="1" x14ac:dyDescent="0.2">
      <c r="A1626" s="38" t="s">
        <v>144</v>
      </c>
      <c r="B1626" s="38" t="s">
        <v>297</v>
      </c>
      <c r="C1626" s="38" t="s">
        <v>2120</v>
      </c>
      <c r="D1626" s="38" t="s">
        <v>300</v>
      </c>
      <c r="E1626" s="38" t="s">
        <v>7709</v>
      </c>
      <c r="F1626" s="38" t="s">
        <v>8018</v>
      </c>
      <c r="G1626" s="38" t="s">
        <v>68</v>
      </c>
      <c r="H1626" s="42">
        <v>18203.22</v>
      </c>
      <c r="I1626" s="42">
        <v>16333.3</v>
      </c>
      <c r="J1626" s="42">
        <v>1869.9200000000019</v>
      </c>
      <c r="K1626" s="86">
        <v>0.10272468277590457</v>
      </c>
      <c r="L1626" s="38" t="s">
        <v>8176</v>
      </c>
      <c r="M1626" s="128" t="s">
        <v>5920</v>
      </c>
    </row>
    <row r="1627" spans="1:13" s="128" customFormat="1" x14ac:dyDescent="0.2">
      <c r="A1627" s="38" t="s">
        <v>144</v>
      </c>
      <c r="B1627" s="38" t="s">
        <v>297</v>
      </c>
      <c r="C1627" s="38" t="s">
        <v>1473</v>
      </c>
      <c r="D1627" s="38" t="s">
        <v>300</v>
      </c>
      <c r="E1627" s="38" t="s">
        <v>7710</v>
      </c>
      <c r="F1627" s="38" t="s">
        <v>8019</v>
      </c>
      <c r="G1627" s="38" t="s">
        <v>68</v>
      </c>
      <c r="H1627" s="42">
        <v>0</v>
      </c>
      <c r="I1627" s="42">
        <v>0</v>
      </c>
      <c r="J1627" s="42">
        <v>0</v>
      </c>
      <c r="K1627" s="86" t="e">
        <v>#DIV/0!</v>
      </c>
      <c r="L1627" s="38" t="s">
        <v>8177</v>
      </c>
      <c r="M1627" s="128" t="s">
        <v>5920</v>
      </c>
    </row>
    <row r="1628" spans="1:13" s="128" customFormat="1" x14ac:dyDescent="0.2">
      <c r="A1628" s="38" t="s">
        <v>144</v>
      </c>
      <c r="B1628" s="38" t="s">
        <v>297</v>
      </c>
      <c r="C1628" s="38" t="s">
        <v>1473</v>
      </c>
      <c r="D1628" s="38" t="s">
        <v>300</v>
      </c>
      <c r="E1628" s="38" t="s">
        <v>7710</v>
      </c>
      <c r="F1628" s="38" t="s">
        <v>8019</v>
      </c>
      <c r="G1628" s="38" t="s">
        <v>68</v>
      </c>
      <c r="H1628" s="42">
        <v>51180.25</v>
      </c>
      <c r="I1628" s="42">
        <v>52370.01</v>
      </c>
      <c r="J1628" s="42">
        <v>-1189.760000000002</v>
      </c>
      <c r="K1628" s="86">
        <v>-2.3246467143087462E-2</v>
      </c>
      <c r="L1628" s="38" t="s">
        <v>8177</v>
      </c>
      <c r="M1628" s="128" t="s">
        <v>5920</v>
      </c>
    </row>
    <row r="1629" spans="1:13" s="128" customFormat="1" x14ac:dyDescent="0.2">
      <c r="A1629" s="38" t="s">
        <v>144</v>
      </c>
      <c r="B1629" s="38" t="s">
        <v>297</v>
      </c>
      <c r="C1629" s="38" t="s">
        <v>316</v>
      </c>
      <c r="D1629" s="38" t="s">
        <v>300</v>
      </c>
      <c r="E1629" s="38" t="s">
        <v>7711</v>
      </c>
      <c r="F1629" s="38" t="s">
        <v>8020</v>
      </c>
      <c r="G1629" s="38" t="s">
        <v>68</v>
      </c>
      <c r="H1629" s="42">
        <v>81068.58</v>
      </c>
      <c r="I1629" s="42">
        <v>67557.33</v>
      </c>
      <c r="J1629" s="42">
        <v>13511.25</v>
      </c>
      <c r="K1629" s="86">
        <v>0.16666444632433428</v>
      </c>
      <c r="L1629" s="38" t="s">
        <v>8178</v>
      </c>
      <c r="M1629" s="128" t="s">
        <v>5920</v>
      </c>
    </row>
    <row r="1630" spans="1:13" s="128" customFormat="1" x14ac:dyDescent="0.2">
      <c r="A1630" s="38" t="s">
        <v>144</v>
      </c>
      <c r="B1630" s="38" t="s">
        <v>323</v>
      </c>
      <c r="C1630" s="38" t="s">
        <v>7633</v>
      </c>
      <c r="D1630" s="38" t="s">
        <v>324</v>
      </c>
      <c r="E1630" s="38" t="s">
        <v>7712</v>
      </c>
      <c r="F1630" s="38" t="s">
        <v>8021</v>
      </c>
      <c r="G1630" s="38" t="s">
        <v>68</v>
      </c>
      <c r="H1630" s="42">
        <v>3676.78</v>
      </c>
      <c r="I1630" s="42">
        <v>3535.99</v>
      </c>
      <c r="J1630" s="42">
        <v>140.79000000000042</v>
      </c>
      <c r="K1630" s="86">
        <v>3.8291657374115509E-2</v>
      </c>
      <c r="L1630" s="38" t="s">
        <v>8179</v>
      </c>
      <c r="M1630" s="128" t="s">
        <v>5920</v>
      </c>
    </row>
    <row r="1631" spans="1:13" s="128" customFormat="1" x14ac:dyDescent="0.2">
      <c r="A1631" s="38" t="s">
        <v>144</v>
      </c>
      <c r="B1631" s="38" t="s">
        <v>323</v>
      </c>
      <c r="C1631" s="38" t="s">
        <v>7634</v>
      </c>
      <c r="D1631" s="38" t="s">
        <v>324</v>
      </c>
      <c r="E1631" s="38" t="s">
        <v>7713</v>
      </c>
      <c r="F1631" s="38" t="s">
        <v>8022</v>
      </c>
      <c r="G1631" s="38" t="s">
        <v>68</v>
      </c>
      <c r="H1631" s="42">
        <v>3984.66</v>
      </c>
      <c r="I1631" s="42">
        <v>3856.26</v>
      </c>
      <c r="J1631" s="42">
        <v>128.39999999999964</v>
      </c>
      <c r="K1631" s="86">
        <v>3.2223577419403321E-2</v>
      </c>
      <c r="L1631" s="38" t="s">
        <v>8180</v>
      </c>
      <c r="M1631" s="128" t="s">
        <v>5920</v>
      </c>
    </row>
    <row r="1632" spans="1:13" s="128" customFormat="1" x14ac:dyDescent="0.2">
      <c r="A1632" s="38" t="s">
        <v>144</v>
      </c>
      <c r="B1632" s="38" t="s">
        <v>323</v>
      </c>
      <c r="C1632" s="38" t="s">
        <v>7635</v>
      </c>
      <c r="D1632" s="38" t="s">
        <v>324</v>
      </c>
      <c r="E1632" s="38" t="s">
        <v>7714</v>
      </c>
      <c r="F1632" s="38" t="s">
        <v>8023</v>
      </c>
      <c r="G1632" s="38" t="s">
        <v>68</v>
      </c>
      <c r="H1632" s="42">
        <v>6450.78</v>
      </c>
      <c r="I1632" s="42">
        <v>6324.29</v>
      </c>
      <c r="J1632" s="42">
        <v>126.48999999999978</v>
      </c>
      <c r="K1632" s="86">
        <v>1.9608481454955803E-2</v>
      </c>
      <c r="L1632" s="38" t="s">
        <v>8181</v>
      </c>
      <c r="M1632" s="128" t="s">
        <v>5920</v>
      </c>
    </row>
    <row r="1633" spans="1:13" s="128" customFormat="1" x14ac:dyDescent="0.2">
      <c r="A1633" s="38" t="s">
        <v>144</v>
      </c>
      <c r="B1633" s="38" t="s">
        <v>323</v>
      </c>
      <c r="C1633" s="38" t="s">
        <v>7636</v>
      </c>
      <c r="D1633" s="38" t="s">
        <v>324</v>
      </c>
      <c r="E1633" s="38" t="s">
        <v>7715</v>
      </c>
      <c r="F1633" s="38" t="s">
        <v>2767</v>
      </c>
      <c r="G1633" s="38" t="s">
        <v>68</v>
      </c>
      <c r="H1633" s="42">
        <v>7303.5</v>
      </c>
      <c r="I1633" s="42">
        <v>6750</v>
      </c>
      <c r="J1633" s="42">
        <v>553.5</v>
      </c>
      <c r="K1633" s="86">
        <v>7.5785582255083181E-2</v>
      </c>
      <c r="L1633" s="38" t="s">
        <v>2768</v>
      </c>
      <c r="M1633" s="128" t="s">
        <v>5920</v>
      </c>
    </row>
    <row r="1634" spans="1:13" s="128" customFormat="1" x14ac:dyDescent="0.2">
      <c r="A1634" s="38" t="s">
        <v>144</v>
      </c>
      <c r="B1634" s="38" t="s">
        <v>323</v>
      </c>
      <c r="C1634" s="38" t="s">
        <v>7633</v>
      </c>
      <c r="D1634" s="38" t="s">
        <v>324</v>
      </c>
      <c r="E1634" s="38" t="s">
        <v>7716</v>
      </c>
      <c r="F1634" s="38" t="s">
        <v>8024</v>
      </c>
      <c r="G1634" s="38" t="s">
        <v>68</v>
      </c>
      <c r="H1634" s="42">
        <v>610.72</v>
      </c>
      <c r="I1634" s="42">
        <v>630.42999999999995</v>
      </c>
      <c r="J1634" s="42">
        <v>-19.709999999999923</v>
      </c>
      <c r="K1634" s="86">
        <v>-3.2273382237359052E-2</v>
      </c>
      <c r="L1634" s="38" t="s">
        <v>8182</v>
      </c>
      <c r="M1634" s="128" t="s">
        <v>5920</v>
      </c>
    </row>
    <row r="1635" spans="1:13" s="128" customFormat="1" x14ac:dyDescent="0.2">
      <c r="A1635" s="38" t="s">
        <v>144</v>
      </c>
      <c r="B1635" s="38" t="s">
        <v>336</v>
      </c>
      <c r="C1635" s="38" t="s">
        <v>7637</v>
      </c>
      <c r="D1635" s="38" t="s">
        <v>240</v>
      </c>
      <c r="E1635" s="38" t="s">
        <v>7717</v>
      </c>
      <c r="F1635" s="38" t="s">
        <v>8025</v>
      </c>
      <c r="G1635" s="38" t="s">
        <v>68</v>
      </c>
      <c r="H1635" s="42">
        <v>50294.86</v>
      </c>
      <c r="I1635" s="42">
        <v>45506.06</v>
      </c>
      <c r="J1635" s="42">
        <v>4788.8000000000029</v>
      </c>
      <c r="K1635" s="86">
        <v>9.5214501044440777E-2</v>
      </c>
      <c r="L1635" s="38" t="s">
        <v>8183</v>
      </c>
      <c r="M1635" s="128" t="s">
        <v>5920</v>
      </c>
    </row>
    <row r="1636" spans="1:13" s="128" customFormat="1" x14ac:dyDescent="0.2">
      <c r="A1636" s="38" t="s">
        <v>144</v>
      </c>
      <c r="B1636" s="38" t="s">
        <v>336</v>
      </c>
      <c r="C1636" s="38" t="s">
        <v>7637</v>
      </c>
      <c r="D1636" s="38" t="s">
        <v>240</v>
      </c>
      <c r="E1636" s="38" t="s">
        <v>7717</v>
      </c>
      <c r="F1636" s="38" t="s">
        <v>8025</v>
      </c>
      <c r="G1636" s="38" t="s">
        <v>68</v>
      </c>
      <c r="H1636" s="42">
        <v>216</v>
      </c>
      <c r="I1636" s="42">
        <v>420</v>
      </c>
      <c r="J1636" s="42">
        <v>-204</v>
      </c>
      <c r="K1636" s="86">
        <v>-0.94444444444444442</v>
      </c>
      <c r="L1636" s="38" t="s">
        <v>8183</v>
      </c>
      <c r="M1636" s="128" t="s">
        <v>5920</v>
      </c>
    </row>
    <row r="1637" spans="1:13" s="128" customFormat="1" x14ac:dyDescent="0.2">
      <c r="A1637" s="38" t="s">
        <v>144</v>
      </c>
      <c r="B1637" s="38" t="s">
        <v>336</v>
      </c>
      <c r="C1637" s="38" t="s">
        <v>7637</v>
      </c>
      <c r="D1637" s="38" t="s">
        <v>240</v>
      </c>
      <c r="E1637" s="38" t="s">
        <v>7717</v>
      </c>
      <c r="F1637" s="38" t="s">
        <v>8025</v>
      </c>
      <c r="G1637" s="38" t="s">
        <v>68</v>
      </c>
      <c r="H1637" s="42">
        <v>0</v>
      </c>
      <c r="I1637" s="42">
        <v>0</v>
      </c>
      <c r="J1637" s="42">
        <v>0</v>
      </c>
      <c r="K1637" s="86" t="e">
        <v>#DIV/0!</v>
      </c>
      <c r="L1637" s="38" t="s">
        <v>8183</v>
      </c>
      <c r="M1637" s="128" t="s">
        <v>5920</v>
      </c>
    </row>
    <row r="1638" spans="1:13" s="128" customFormat="1" x14ac:dyDescent="0.2">
      <c r="A1638" s="38" t="s">
        <v>353</v>
      </c>
      <c r="B1638" s="38" t="s">
        <v>354</v>
      </c>
      <c r="C1638" s="38" t="s">
        <v>7638</v>
      </c>
      <c r="D1638" s="38" t="s">
        <v>357</v>
      </c>
      <c r="E1638" s="38" t="s">
        <v>7718</v>
      </c>
      <c r="F1638" s="38" t="s">
        <v>1143</v>
      </c>
      <c r="G1638" s="38" t="s">
        <v>68</v>
      </c>
      <c r="H1638" s="42">
        <v>0</v>
      </c>
      <c r="I1638" s="42">
        <v>92.8</v>
      </c>
      <c r="J1638" s="42">
        <v>-92.8</v>
      </c>
      <c r="K1638" s="86" t="e">
        <v>#DIV/0!</v>
      </c>
      <c r="L1638" s="38" t="s">
        <v>8184</v>
      </c>
      <c r="M1638" s="128" t="s">
        <v>5920</v>
      </c>
    </row>
    <row r="1639" spans="1:13" s="128" customFormat="1" x14ac:dyDescent="0.2">
      <c r="A1639" s="38" t="s">
        <v>353</v>
      </c>
      <c r="B1639" s="38" t="s">
        <v>367</v>
      </c>
      <c r="C1639" s="38" t="s">
        <v>368</v>
      </c>
      <c r="D1639" s="38" t="s">
        <v>369</v>
      </c>
      <c r="E1639" s="38" t="s">
        <v>7719</v>
      </c>
      <c r="F1639" s="38" t="s">
        <v>8026</v>
      </c>
      <c r="G1639" s="38" t="s">
        <v>68</v>
      </c>
      <c r="H1639" s="42">
        <v>0</v>
      </c>
      <c r="I1639" s="42">
        <v>0</v>
      </c>
      <c r="J1639" s="42">
        <v>0</v>
      </c>
      <c r="K1639" s="86" t="e">
        <v>#DIV/0!</v>
      </c>
      <c r="L1639" s="38" t="s">
        <v>8185</v>
      </c>
      <c r="M1639" s="128" t="s">
        <v>5920</v>
      </c>
    </row>
    <row r="1640" spans="1:13" s="128" customFormat="1" x14ac:dyDescent="0.2">
      <c r="A1640" s="38" t="s">
        <v>353</v>
      </c>
      <c r="B1640" s="38" t="s">
        <v>367</v>
      </c>
      <c r="C1640" s="38" t="s">
        <v>368</v>
      </c>
      <c r="D1640" s="38" t="s">
        <v>369</v>
      </c>
      <c r="E1640" s="38" t="s">
        <v>7719</v>
      </c>
      <c r="F1640" s="38" t="s">
        <v>8026</v>
      </c>
      <c r="G1640" s="38" t="s">
        <v>68</v>
      </c>
      <c r="H1640" s="42">
        <v>46208</v>
      </c>
      <c r="I1640" s="42">
        <v>37264.5</v>
      </c>
      <c r="J1640" s="42">
        <v>8943.5</v>
      </c>
      <c r="K1640" s="86">
        <v>0.19354873614958448</v>
      </c>
      <c r="L1640" s="38" t="s">
        <v>8185</v>
      </c>
      <c r="M1640" s="128" t="s">
        <v>5920</v>
      </c>
    </row>
    <row r="1641" spans="1:13" s="128" customFormat="1" x14ac:dyDescent="0.2">
      <c r="A1641" s="38" t="s">
        <v>382</v>
      </c>
      <c r="B1641" s="38" t="s">
        <v>394</v>
      </c>
      <c r="C1641" s="38" t="s">
        <v>396</v>
      </c>
      <c r="D1641" s="38" t="s">
        <v>397</v>
      </c>
      <c r="E1641" s="38" t="s">
        <v>7720</v>
      </c>
      <c r="F1641" s="38" t="s">
        <v>8027</v>
      </c>
      <c r="G1641" s="38" t="s">
        <v>68</v>
      </c>
      <c r="H1641" s="42">
        <v>0</v>
      </c>
      <c r="I1641" s="42">
        <v>18000</v>
      </c>
      <c r="J1641" s="42">
        <v>-18000</v>
      </c>
      <c r="K1641" s="86" t="e">
        <v>#DIV/0!</v>
      </c>
      <c r="L1641" s="38" t="s">
        <v>8186</v>
      </c>
      <c r="M1641" s="128" t="s">
        <v>5920</v>
      </c>
    </row>
    <row r="1642" spans="1:13" s="128" customFormat="1" x14ac:dyDescent="0.2">
      <c r="A1642" s="38" t="s">
        <v>382</v>
      </c>
      <c r="B1642" s="38" t="s">
        <v>394</v>
      </c>
      <c r="C1642" s="38" t="s">
        <v>396</v>
      </c>
      <c r="D1642" s="38" t="s">
        <v>397</v>
      </c>
      <c r="E1642" s="38" t="s">
        <v>7721</v>
      </c>
      <c r="F1642" s="38" t="s">
        <v>8028</v>
      </c>
      <c r="G1642" s="38" t="s">
        <v>68</v>
      </c>
      <c r="H1642" s="42">
        <v>43451.28</v>
      </c>
      <c r="I1642" s="42">
        <v>37458.720000000001</v>
      </c>
      <c r="J1642" s="42">
        <v>5992.5599999999977</v>
      </c>
      <c r="K1642" s="86">
        <v>0.13791446419990383</v>
      </c>
      <c r="L1642" s="38" t="s">
        <v>8187</v>
      </c>
      <c r="M1642" s="128" t="s">
        <v>5920</v>
      </c>
    </row>
    <row r="1643" spans="1:13" s="128" customFormat="1" x14ac:dyDescent="0.2">
      <c r="A1643" s="38" t="s">
        <v>382</v>
      </c>
      <c r="B1643" s="38" t="s">
        <v>394</v>
      </c>
      <c r="C1643" s="38" t="s">
        <v>396</v>
      </c>
      <c r="D1643" s="38" t="s">
        <v>397</v>
      </c>
      <c r="E1643" s="38" t="s">
        <v>7721</v>
      </c>
      <c r="F1643" s="38" t="s">
        <v>8028</v>
      </c>
      <c r="G1643" s="38" t="s">
        <v>68</v>
      </c>
      <c r="H1643" s="42">
        <v>70359.48</v>
      </c>
      <c r="I1643" s="42">
        <v>45693</v>
      </c>
      <c r="J1643" s="42">
        <v>24666.479999999996</v>
      </c>
      <c r="K1643" s="86">
        <v>0.3505779178584037</v>
      </c>
      <c r="L1643" s="38" t="s">
        <v>8187</v>
      </c>
      <c r="M1643" s="128" t="s">
        <v>5920</v>
      </c>
    </row>
    <row r="1644" spans="1:13" s="128" customFormat="1" x14ac:dyDescent="0.2">
      <c r="A1644" s="38" t="s">
        <v>382</v>
      </c>
      <c r="B1644" s="38" t="s">
        <v>394</v>
      </c>
      <c r="C1644" s="38" t="s">
        <v>396</v>
      </c>
      <c r="D1644" s="38" t="s">
        <v>397</v>
      </c>
      <c r="E1644" s="38" t="s">
        <v>7722</v>
      </c>
      <c r="F1644" s="38" t="s">
        <v>8028</v>
      </c>
      <c r="G1644" s="38" t="s">
        <v>68</v>
      </c>
      <c r="H1644" s="42">
        <v>75894.3</v>
      </c>
      <c r="I1644" s="42">
        <v>60446.25</v>
      </c>
      <c r="J1644" s="42">
        <v>15448.050000000003</v>
      </c>
      <c r="K1644" s="86">
        <v>0.20354690668469178</v>
      </c>
      <c r="L1644" s="38" t="s">
        <v>8188</v>
      </c>
      <c r="M1644" s="128" t="s">
        <v>5920</v>
      </c>
    </row>
    <row r="1645" spans="1:13" s="128" customFormat="1" x14ac:dyDescent="0.2">
      <c r="A1645" s="38" t="s">
        <v>382</v>
      </c>
      <c r="B1645" s="38" t="s">
        <v>394</v>
      </c>
      <c r="C1645" s="38" t="s">
        <v>396</v>
      </c>
      <c r="D1645" s="38" t="s">
        <v>397</v>
      </c>
      <c r="E1645" s="38" t="s">
        <v>7722</v>
      </c>
      <c r="F1645" s="38" t="s">
        <v>8028</v>
      </c>
      <c r="G1645" s="38" t="s">
        <v>68</v>
      </c>
      <c r="H1645" s="42">
        <v>266780.03999999998</v>
      </c>
      <c r="I1645" s="42">
        <v>215384.34</v>
      </c>
      <c r="J1645" s="42">
        <v>51395.699999999983</v>
      </c>
      <c r="K1645" s="86">
        <v>0.19265196901537307</v>
      </c>
      <c r="L1645" s="38" t="s">
        <v>8188</v>
      </c>
      <c r="M1645" s="128" t="s">
        <v>5920</v>
      </c>
    </row>
    <row r="1646" spans="1:13" s="128" customFormat="1" x14ac:dyDescent="0.2">
      <c r="A1646" s="38" t="s">
        <v>382</v>
      </c>
      <c r="B1646" s="38" t="s">
        <v>394</v>
      </c>
      <c r="C1646" s="38" t="s">
        <v>396</v>
      </c>
      <c r="D1646" s="38" t="s">
        <v>397</v>
      </c>
      <c r="E1646" s="38" t="s">
        <v>7722</v>
      </c>
      <c r="F1646" s="38" t="s">
        <v>8028</v>
      </c>
      <c r="G1646" s="38" t="s">
        <v>68</v>
      </c>
      <c r="H1646" s="42">
        <v>0</v>
      </c>
      <c r="I1646" s="42">
        <v>0</v>
      </c>
      <c r="J1646" s="42">
        <v>0</v>
      </c>
      <c r="K1646" s="86" t="e">
        <v>#DIV/0!</v>
      </c>
      <c r="L1646" s="38" t="s">
        <v>8188</v>
      </c>
      <c r="M1646" s="128" t="s">
        <v>5920</v>
      </c>
    </row>
    <row r="1647" spans="1:13" s="128" customFormat="1" x14ac:dyDescent="0.2">
      <c r="A1647" s="38" t="s">
        <v>353</v>
      </c>
      <c r="B1647" s="38" t="s">
        <v>1529</v>
      </c>
      <c r="C1647" s="38" t="s">
        <v>2787</v>
      </c>
      <c r="D1647" s="38" t="s">
        <v>1530</v>
      </c>
      <c r="E1647" s="38" t="s">
        <v>7723</v>
      </c>
      <c r="F1647" s="38" t="s">
        <v>8029</v>
      </c>
      <c r="G1647" s="38" t="s">
        <v>68</v>
      </c>
      <c r="H1647" s="42">
        <v>0</v>
      </c>
      <c r="I1647" s="42">
        <v>0</v>
      </c>
      <c r="J1647" s="42">
        <v>0</v>
      </c>
      <c r="K1647" s="86" t="e">
        <v>#DIV/0!</v>
      </c>
      <c r="L1647" s="38" t="s">
        <v>8189</v>
      </c>
      <c r="M1647" s="128" t="s">
        <v>5920</v>
      </c>
    </row>
    <row r="1648" spans="1:13" s="128" customFormat="1" x14ac:dyDescent="0.2">
      <c r="A1648" s="38" t="s">
        <v>353</v>
      </c>
      <c r="B1648" s="38" t="s">
        <v>1529</v>
      </c>
      <c r="C1648" s="38" t="s">
        <v>2787</v>
      </c>
      <c r="D1648" s="38" t="s">
        <v>1530</v>
      </c>
      <c r="E1648" s="38" t="s">
        <v>7723</v>
      </c>
      <c r="F1648" s="38" t="s">
        <v>8029</v>
      </c>
      <c r="G1648" s="38" t="s">
        <v>68</v>
      </c>
      <c r="H1648" s="42">
        <v>5488.92</v>
      </c>
      <c r="I1648" s="42">
        <v>5227.54</v>
      </c>
      <c r="J1648" s="42">
        <v>261.38000000000011</v>
      </c>
      <c r="K1648" s="86">
        <v>4.7619568148196748E-2</v>
      </c>
      <c r="L1648" s="38" t="s">
        <v>8189</v>
      </c>
      <c r="M1648" s="128" t="s">
        <v>5920</v>
      </c>
    </row>
    <row r="1649" spans="1:13" s="128" customFormat="1" x14ac:dyDescent="0.2">
      <c r="A1649" s="38" t="s">
        <v>353</v>
      </c>
      <c r="B1649" s="38" t="s">
        <v>1529</v>
      </c>
      <c r="C1649" s="38" t="s">
        <v>2787</v>
      </c>
      <c r="D1649" s="38" t="s">
        <v>1530</v>
      </c>
      <c r="E1649" s="38" t="s">
        <v>7724</v>
      </c>
      <c r="F1649" s="38" t="s">
        <v>2788</v>
      </c>
      <c r="G1649" s="38" t="s">
        <v>68</v>
      </c>
      <c r="H1649" s="42">
        <v>292333.05</v>
      </c>
      <c r="I1649" s="42">
        <v>314643.05</v>
      </c>
      <c r="J1649" s="42">
        <v>-22310</v>
      </c>
      <c r="K1649" s="86">
        <v>-7.6317063705249891E-2</v>
      </c>
      <c r="L1649" s="38" t="s">
        <v>8190</v>
      </c>
      <c r="M1649" s="128" t="s">
        <v>5920</v>
      </c>
    </row>
    <row r="1650" spans="1:13" s="128" customFormat="1" x14ac:dyDescent="0.2">
      <c r="A1650" s="38" t="s">
        <v>353</v>
      </c>
      <c r="B1650" s="38" t="s">
        <v>1529</v>
      </c>
      <c r="C1650" s="38" t="s">
        <v>2787</v>
      </c>
      <c r="D1650" s="38" t="s">
        <v>1530</v>
      </c>
      <c r="E1650" s="38" t="s">
        <v>7724</v>
      </c>
      <c r="F1650" s="38" t="s">
        <v>2788</v>
      </c>
      <c r="G1650" s="38" t="s">
        <v>68</v>
      </c>
      <c r="H1650" s="42">
        <v>1086257.1100000001</v>
      </c>
      <c r="I1650" s="42">
        <v>802623.41</v>
      </c>
      <c r="J1650" s="42">
        <v>283633.70000000007</v>
      </c>
      <c r="K1650" s="86">
        <v>0.26111101818242649</v>
      </c>
      <c r="L1650" s="38" t="s">
        <v>8190</v>
      </c>
      <c r="M1650" s="128" t="s">
        <v>5920</v>
      </c>
    </row>
    <row r="1651" spans="1:13" s="128" customFormat="1" x14ac:dyDescent="0.2">
      <c r="A1651" s="38" t="s">
        <v>353</v>
      </c>
      <c r="B1651" s="38" t="s">
        <v>1529</v>
      </c>
      <c r="C1651" s="38" t="s">
        <v>2787</v>
      </c>
      <c r="D1651" s="38" t="s">
        <v>1530</v>
      </c>
      <c r="E1651" s="38" t="s">
        <v>7724</v>
      </c>
      <c r="F1651" s="38" t="s">
        <v>2788</v>
      </c>
      <c r="G1651" s="38" t="s">
        <v>68</v>
      </c>
      <c r="H1651" s="42">
        <v>0</v>
      </c>
      <c r="I1651" s="42">
        <v>0</v>
      </c>
      <c r="J1651" s="42">
        <v>0</v>
      </c>
      <c r="K1651" s="86" t="e">
        <v>#DIV/0!</v>
      </c>
      <c r="L1651" s="38" t="s">
        <v>8190</v>
      </c>
      <c r="M1651" s="128" t="s">
        <v>5920</v>
      </c>
    </row>
    <row r="1652" spans="1:13" s="128" customFormat="1" x14ac:dyDescent="0.2">
      <c r="A1652" s="38" t="s">
        <v>353</v>
      </c>
      <c r="B1652" s="38" t="s">
        <v>1529</v>
      </c>
      <c r="C1652" s="38" t="s">
        <v>2787</v>
      </c>
      <c r="D1652" s="38" t="s">
        <v>1530</v>
      </c>
      <c r="E1652" s="38" t="s">
        <v>7725</v>
      </c>
      <c r="F1652" s="38" t="s">
        <v>2788</v>
      </c>
      <c r="G1652" s="38" t="s">
        <v>59</v>
      </c>
      <c r="H1652" s="42">
        <v>100994.95</v>
      </c>
      <c r="I1652" s="42">
        <v>307977.99</v>
      </c>
      <c r="J1652" s="42">
        <v>-206983.03999999998</v>
      </c>
      <c r="K1652" s="86">
        <v>-2.0494395016780542</v>
      </c>
      <c r="L1652" s="38" t="s">
        <v>8191</v>
      </c>
      <c r="M1652" s="128" t="s">
        <v>5920</v>
      </c>
    </row>
    <row r="1653" spans="1:13" s="128" customFormat="1" x14ac:dyDescent="0.2">
      <c r="A1653" s="38" t="s">
        <v>353</v>
      </c>
      <c r="B1653" s="38" t="s">
        <v>1529</v>
      </c>
      <c r="C1653" s="38" t="s">
        <v>2787</v>
      </c>
      <c r="D1653" s="38" t="s">
        <v>1530</v>
      </c>
      <c r="E1653" s="38" t="s">
        <v>7726</v>
      </c>
      <c r="F1653" s="38" t="s">
        <v>2788</v>
      </c>
      <c r="G1653" s="38" t="s">
        <v>68</v>
      </c>
      <c r="H1653" s="42">
        <v>178323.6</v>
      </c>
      <c r="I1653" s="42">
        <v>153900</v>
      </c>
      <c r="J1653" s="42">
        <v>24423.600000000006</v>
      </c>
      <c r="K1653" s="86">
        <v>0.13696224167748972</v>
      </c>
      <c r="L1653" s="38" t="s">
        <v>8192</v>
      </c>
      <c r="M1653" s="128" t="s">
        <v>5920</v>
      </c>
    </row>
    <row r="1654" spans="1:13" s="128" customFormat="1" x14ac:dyDescent="0.2">
      <c r="A1654" s="38" t="s">
        <v>382</v>
      </c>
      <c r="B1654" s="38" t="s">
        <v>406</v>
      </c>
      <c r="C1654" s="38" t="s">
        <v>408</v>
      </c>
      <c r="D1654" s="38" t="s">
        <v>5918</v>
      </c>
      <c r="E1654" s="38" t="s">
        <v>7727</v>
      </c>
      <c r="F1654" s="38" t="s">
        <v>8030</v>
      </c>
      <c r="G1654" s="38" t="s">
        <v>68</v>
      </c>
      <c r="H1654" s="42">
        <v>11641.12</v>
      </c>
      <c r="I1654" s="42">
        <v>10063.18</v>
      </c>
      <c r="J1654" s="42">
        <v>1577.9400000000005</v>
      </c>
      <c r="K1654" s="86">
        <v>0.13554881317261572</v>
      </c>
      <c r="L1654" s="38" t="s">
        <v>8193</v>
      </c>
      <c r="M1654" s="128" t="s">
        <v>5920</v>
      </c>
    </row>
    <row r="1655" spans="1:13" s="128" customFormat="1" x14ac:dyDescent="0.2">
      <c r="A1655" s="38" t="s">
        <v>382</v>
      </c>
      <c r="B1655" s="38" t="s">
        <v>406</v>
      </c>
      <c r="C1655" s="38" t="s">
        <v>408</v>
      </c>
      <c r="D1655" s="38" t="s">
        <v>5918</v>
      </c>
      <c r="E1655" s="38" t="s">
        <v>7727</v>
      </c>
      <c r="F1655" s="38" t="s">
        <v>8030</v>
      </c>
      <c r="G1655" s="38" t="s">
        <v>68</v>
      </c>
      <c r="H1655" s="42">
        <v>0</v>
      </c>
      <c r="I1655" s="42">
        <v>0</v>
      </c>
      <c r="J1655" s="42">
        <v>0</v>
      </c>
      <c r="K1655" s="86" t="e">
        <v>#DIV/0!</v>
      </c>
      <c r="L1655" s="38" t="s">
        <v>8193</v>
      </c>
      <c r="M1655" s="128" t="s">
        <v>5920</v>
      </c>
    </row>
    <row r="1656" spans="1:13" s="128" customFormat="1" x14ac:dyDescent="0.2">
      <c r="A1656" s="38" t="s">
        <v>382</v>
      </c>
      <c r="B1656" s="38" t="s">
        <v>406</v>
      </c>
      <c r="C1656" s="38" t="s">
        <v>408</v>
      </c>
      <c r="D1656" s="38" t="s">
        <v>5918</v>
      </c>
      <c r="E1656" s="38" t="s">
        <v>7728</v>
      </c>
      <c r="F1656" s="38" t="s">
        <v>8031</v>
      </c>
      <c r="G1656" s="38" t="s">
        <v>68</v>
      </c>
      <c r="H1656" s="42">
        <v>3101.95</v>
      </c>
      <c r="I1656" s="42">
        <v>2616.25</v>
      </c>
      <c r="J1656" s="42">
        <v>485.69999999999982</v>
      </c>
      <c r="K1656" s="86">
        <v>0.15657892615935132</v>
      </c>
      <c r="L1656" s="38" t="s">
        <v>8194</v>
      </c>
      <c r="M1656" s="128" t="s">
        <v>5920</v>
      </c>
    </row>
    <row r="1657" spans="1:13" s="128" customFormat="1" x14ac:dyDescent="0.2">
      <c r="A1657" s="38" t="s">
        <v>382</v>
      </c>
      <c r="B1657" s="38" t="s">
        <v>406</v>
      </c>
      <c r="C1657" s="38" t="s">
        <v>408</v>
      </c>
      <c r="D1657" s="38" t="s">
        <v>5918</v>
      </c>
      <c r="E1657" s="38" t="s">
        <v>7728</v>
      </c>
      <c r="F1657" s="38" t="s">
        <v>8031</v>
      </c>
      <c r="G1657" s="38" t="s">
        <v>68</v>
      </c>
      <c r="H1657" s="42">
        <v>0</v>
      </c>
      <c r="I1657" s="42">
        <v>0</v>
      </c>
      <c r="J1657" s="42">
        <v>0</v>
      </c>
      <c r="K1657" s="86" t="e">
        <v>#DIV/0!</v>
      </c>
      <c r="L1657" s="38" t="s">
        <v>8194</v>
      </c>
      <c r="M1657" s="128" t="s">
        <v>5920</v>
      </c>
    </row>
    <row r="1658" spans="1:13" s="128" customFormat="1" x14ac:dyDescent="0.2">
      <c r="A1658" s="38" t="s">
        <v>353</v>
      </c>
      <c r="B1658" s="38" t="s">
        <v>446</v>
      </c>
      <c r="C1658" s="38" t="s">
        <v>433</v>
      </c>
      <c r="D1658" s="38" t="s">
        <v>434</v>
      </c>
      <c r="E1658" s="38" t="s">
        <v>7729</v>
      </c>
      <c r="F1658" s="38" t="s">
        <v>8032</v>
      </c>
      <c r="G1658" s="38" t="s">
        <v>68</v>
      </c>
      <c r="H1658" s="42">
        <v>0</v>
      </c>
      <c r="I1658" s="42">
        <v>9.58</v>
      </c>
      <c r="J1658" s="42">
        <v>-9.58</v>
      </c>
      <c r="K1658" s="86" t="e">
        <v>#DIV/0!</v>
      </c>
      <c r="L1658" s="38" t="s">
        <v>8195</v>
      </c>
      <c r="M1658" s="128" t="s">
        <v>5920</v>
      </c>
    </row>
    <row r="1659" spans="1:13" s="128" customFormat="1" x14ac:dyDescent="0.2">
      <c r="A1659" s="38" t="s">
        <v>353</v>
      </c>
      <c r="B1659" s="38" t="s">
        <v>446</v>
      </c>
      <c r="C1659" s="38" t="s">
        <v>433</v>
      </c>
      <c r="D1659" s="38" t="s">
        <v>434</v>
      </c>
      <c r="E1659" s="38" t="s">
        <v>7730</v>
      </c>
      <c r="F1659" s="38" t="s">
        <v>474</v>
      </c>
      <c r="G1659" s="38" t="s">
        <v>68</v>
      </c>
      <c r="H1659" s="42">
        <v>107.46</v>
      </c>
      <c r="I1659" s="42">
        <v>235.69</v>
      </c>
      <c r="J1659" s="42">
        <v>-128.23000000000002</v>
      </c>
      <c r="K1659" s="86">
        <v>-1.1932812209194121</v>
      </c>
      <c r="L1659" s="38" t="s">
        <v>8196</v>
      </c>
      <c r="M1659" s="128" t="s">
        <v>5920</v>
      </c>
    </row>
    <row r="1660" spans="1:13" s="128" customFormat="1" x14ac:dyDescent="0.2">
      <c r="A1660" s="38" t="s">
        <v>353</v>
      </c>
      <c r="B1660" s="38" t="s">
        <v>446</v>
      </c>
      <c r="C1660" s="38" t="s">
        <v>433</v>
      </c>
      <c r="D1660" s="38" t="s">
        <v>434</v>
      </c>
      <c r="E1660" s="38" t="s">
        <v>7731</v>
      </c>
      <c r="F1660" s="38" t="s">
        <v>474</v>
      </c>
      <c r="G1660" s="38" t="s">
        <v>68</v>
      </c>
      <c r="H1660" s="42">
        <v>107.46</v>
      </c>
      <c r="I1660" s="42">
        <v>160</v>
      </c>
      <c r="J1660" s="42">
        <v>-52.540000000000006</v>
      </c>
      <c r="K1660" s="86">
        <v>-0.48892611204169001</v>
      </c>
      <c r="L1660" s="38" t="s">
        <v>8197</v>
      </c>
      <c r="M1660" s="128" t="s">
        <v>5920</v>
      </c>
    </row>
    <row r="1661" spans="1:13" s="128" customFormat="1" x14ac:dyDescent="0.2">
      <c r="A1661" s="38" t="s">
        <v>353</v>
      </c>
      <c r="B1661" s="38" t="s">
        <v>446</v>
      </c>
      <c r="C1661" s="38" t="s">
        <v>433</v>
      </c>
      <c r="D1661" s="38" t="s">
        <v>434</v>
      </c>
      <c r="E1661" s="38" t="s">
        <v>7732</v>
      </c>
      <c r="F1661" s="38" t="s">
        <v>474</v>
      </c>
      <c r="G1661" s="38" t="s">
        <v>68</v>
      </c>
      <c r="H1661" s="42">
        <v>386.72</v>
      </c>
      <c r="I1661" s="42">
        <v>259.01</v>
      </c>
      <c r="J1661" s="42">
        <v>127.71000000000004</v>
      </c>
      <c r="K1661" s="86">
        <v>0.33023893256102616</v>
      </c>
      <c r="L1661" s="38" t="s">
        <v>8198</v>
      </c>
      <c r="M1661" s="128" t="s">
        <v>5920</v>
      </c>
    </row>
    <row r="1662" spans="1:13" s="128" customFormat="1" x14ac:dyDescent="0.2">
      <c r="A1662" s="38" t="s">
        <v>353</v>
      </c>
      <c r="B1662" s="38" t="s">
        <v>446</v>
      </c>
      <c r="C1662" s="38" t="s">
        <v>433</v>
      </c>
      <c r="D1662" s="38" t="s">
        <v>434</v>
      </c>
      <c r="E1662" s="38" t="s">
        <v>7733</v>
      </c>
      <c r="F1662" s="38" t="s">
        <v>474</v>
      </c>
      <c r="G1662" s="38" t="s">
        <v>68</v>
      </c>
      <c r="H1662" s="42">
        <v>1271.5999999999999</v>
      </c>
      <c r="I1662" s="42">
        <v>1212.3</v>
      </c>
      <c r="J1662" s="42">
        <v>59.299999999999955</v>
      </c>
      <c r="K1662" s="86">
        <v>4.6634161686064768E-2</v>
      </c>
      <c r="L1662" s="38" t="s">
        <v>8199</v>
      </c>
      <c r="M1662" s="128" t="s">
        <v>5920</v>
      </c>
    </row>
    <row r="1663" spans="1:13" s="128" customFormat="1" x14ac:dyDescent="0.2">
      <c r="A1663" s="38" t="s">
        <v>353</v>
      </c>
      <c r="B1663" s="38" t="s">
        <v>446</v>
      </c>
      <c r="C1663" s="38" t="s">
        <v>433</v>
      </c>
      <c r="D1663" s="38" t="s">
        <v>434</v>
      </c>
      <c r="E1663" s="38" t="s">
        <v>7733</v>
      </c>
      <c r="F1663" s="38" t="s">
        <v>474</v>
      </c>
      <c r="G1663" s="38" t="s">
        <v>68</v>
      </c>
      <c r="H1663" s="42">
        <v>465.94</v>
      </c>
      <c r="I1663" s="42">
        <v>445.34</v>
      </c>
      <c r="J1663" s="42">
        <v>20.600000000000023</v>
      </c>
      <c r="K1663" s="86">
        <v>4.4211701077391988E-2</v>
      </c>
      <c r="L1663" s="38" t="s">
        <v>8200</v>
      </c>
      <c r="M1663" s="128" t="s">
        <v>5920</v>
      </c>
    </row>
    <row r="1664" spans="1:13" s="128" customFormat="1" x14ac:dyDescent="0.2">
      <c r="A1664" s="38" t="s">
        <v>353</v>
      </c>
      <c r="B1664" s="38" t="s">
        <v>446</v>
      </c>
      <c r="C1664" s="38" t="s">
        <v>712</v>
      </c>
      <c r="D1664" s="38" t="s">
        <v>434</v>
      </c>
      <c r="E1664" s="38" t="s">
        <v>7734</v>
      </c>
      <c r="F1664" s="38" t="s">
        <v>474</v>
      </c>
      <c r="G1664" s="38" t="s">
        <v>59</v>
      </c>
      <c r="H1664" s="42">
        <v>7470</v>
      </c>
      <c r="I1664" s="42">
        <v>6043.2</v>
      </c>
      <c r="J1664" s="42">
        <v>1426.8000000000002</v>
      </c>
      <c r="K1664" s="86">
        <v>0.19100401606425704</v>
      </c>
      <c r="L1664" s="38" t="s">
        <v>8201</v>
      </c>
      <c r="M1664" s="128" t="s">
        <v>5920</v>
      </c>
    </row>
    <row r="1665" spans="1:13" s="128" customFormat="1" x14ac:dyDescent="0.2">
      <c r="A1665" s="38" t="s">
        <v>353</v>
      </c>
      <c r="B1665" s="38" t="s">
        <v>446</v>
      </c>
      <c r="C1665" s="38" t="s">
        <v>433</v>
      </c>
      <c r="D1665" s="38" t="s">
        <v>434</v>
      </c>
      <c r="E1665" s="38" t="s">
        <v>7735</v>
      </c>
      <c r="F1665" s="38" t="s">
        <v>474</v>
      </c>
      <c r="G1665" s="38" t="s">
        <v>68</v>
      </c>
      <c r="H1665" s="42">
        <v>0</v>
      </c>
      <c r="I1665" s="42">
        <v>9.58</v>
      </c>
      <c r="J1665" s="42">
        <v>-9.58</v>
      </c>
      <c r="K1665" s="86" t="e">
        <v>#DIV/0!</v>
      </c>
      <c r="L1665" s="38" t="s">
        <v>8202</v>
      </c>
      <c r="M1665" s="128" t="s">
        <v>5920</v>
      </c>
    </row>
    <row r="1666" spans="1:13" s="128" customFormat="1" x14ac:dyDescent="0.2">
      <c r="A1666" s="38" t="s">
        <v>353</v>
      </c>
      <c r="B1666" s="38" t="s">
        <v>446</v>
      </c>
      <c r="C1666" s="38" t="s">
        <v>433</v>
      </c>
      <c r="D1666" s="38" t="s">
        <v>434</v>
      </c>
      <c r="E1666" s="38" t="s">
        <v>7736</v>
      </c>
      <c r="F1666" s="38" t="s">
        <v>474</v>
      </c>
      <c r="G1666" s="38" t="s">
        <v>68</v>
      </c>
      <c r="H1666" s="42">
        <v>0</v>
      </c>
      <c r="I1666" s="42">
        <v>19.16</v>
      </c>
      <c r="J1666" s="42">
        <v>-19.16</v>
      </c>
      <c r="K1666" s="86" t="e">
        <v>#DIV/0!</v>
      </c>
      <c r="L1666" s="38" t="s">
        <v>8203</v>
      </c>
      <c r="M1666" s="128" t="s">
        <v>5920</v>
      </c>
    </row>
    <row r="1667" spans="1:13" s="128" customFormat="1" x14ac:dyDescent="0.2">
      <c r="A1667" s="38" t="s">
        <v>353</v>
      </c>
      <c r="B1667" s="38" t="s">
        <v>446</v>
      </c>
      <c r="C1667" s="38" t="s">
        <v>433</v>
      </c>
      <c r="D1667" s="38" t="s">
        <v>434</v>
      </c>
      <c r="E1667" s="38" t="s">
        <v>7737</v>
      </c>
      <c r="F1667" s="38" t="s">
        <v>474</v>
      </c>
      <c r="G1667" s="38" t="s">
        <v>68</v>
      </c>
      <c r="H1667" s="42">
        <v>222.65</v>
      </c>
      <c r="I1667" s="42">
        <v>160.85</v>
      </c>
      <c r="J1667" s="42">
        <v>61.800000000000011</v>
      </c>
      <c r="K1667" s="86">
        <v>0.27756568605434545</v>
      </c>
      <c r="L1667" s="38" t="s">
        <v>8204</v>
      </c>
      <c r="M1667" s="128" t="s">
        <v>5920</v>
      </c>
    </row>
    <row r="1668" spans="1:13" s="128" customFormat="1" x14ac:dyDescent="0.2">
      <c r="A1668" s="38" t="s">
        <v>353</v>
      </c>
      <c r="B1668" s="38" t="s">
        <v>446</v>
      </c>
      <c r="C1668" s="38" t="s">
        <v>433</v>
      </c>
      <c r="D1668" s="38" t="s">
        <v>434</v>
      </c>
      <c r="E1668" s="38" t="s">
        <v>7738</v>
      </c>
      <c r="F1668" s="38" t="s">
        <v>474</v>
      </c>
      <c r="G1668" s="38" t="s">
        <v>68</v>
      </c>
      <c r="H1668" s="42">
        <v>124.85</v>
      </c>
      <c r="I1668" s="42">
        <v>73.319999999999993</v>
      </c>
      <c r="J1668" s="42">
        <v>51.53</v>
      </c>
      <c r="K1668" s="86">
        <v>0.41273528233880658</v>
      </c>
      <c r="L1668" s="38" t="s">
        <v>8205</v>
      </c>
      <c r="M1668" s="128" t="s">
        <v>5920</v>
      </c>
    </row>
    <row r="1669" spans="1:13" s="128" customFormat="1" x14ac:dyDescent="0.2">
      <c r="A1669" s="38" t="s">
        <v>353</v>
      </c>
      <c r="B1669" s="38" t="s">
        <v>446</v>
      </c>
      <c r="C1669" s="38" t="s">
        <v>433</v>
      </c>
      <c r="D1669" s="38" t="s">
        <v>434</v>
      </c>
      <c r="E1669" s="38" t="s">
        <v>7739</v>
      </c>
      <c r="F1669" s="38" t="s">
        <v>474</v>
      </c>
      <c r="G1669" s="38" t="s">
        <v>68</v>
      </c>
      <c r="H1669" s="42">
        <v>232.31</v>
      </c>
      <c r="I1669" s="42">
        <v>166.08</v>
      </c>
      <c r="J1669" s="42">
        <v>66.22999999999999</v>
      </c>
      <c r="K1669" s="86">
        <v>0.28509319443846581</v>
      </c>
      <c r="L1669" s="38" t="s">
        <v>8206</v>
      </c>
      <c r="M1669" s="128" t="s">
        <v>5920</v>
      </c>
    </row>
    <row r="1670" spans="1:13" s="128" customFormat="1" x14ac:dyDescent="0.2">
      <c r="A1670" s="38" t="s">
        <v>353</v>
      </c>
      <c r="B1670" s="38" t="s">
        <v>446</v>
      </c>
      <c r="C1670" s="38" t="s">
        <v>433</v>
      </c>
      <c r="D1670" s="38" t="s">
        <v>434</v>
      </c>
      <c r="E1670" s="38" t="s">
        <v>7740</v>
      </c>
      <c r="F1670" s="38" t="s">
        <v>474</v>
      </c>
      <c r="G1670" s="38" t="s">
        <v>68</v>
      </c>
      <c r="H1670" s="42">
        <v>107.46</v>
      </c>
      <c r="I1670" s="42">
        <v>92.76</v>
      </c>
      <c r="J1670" s="42">
        <v>14.699999999999989</v>
      </c>
      <c r="K1670" s="86">
        <v>0.13679508654383016</v>
      </c>
      <c r="L1670" s="38" t="s">
        <v>8207</v>
      </c>
      <c r="M1670" s="128" t="s">
        <v>5920</v>
      </c>
    </row>
    <row r="1671" spans="1:13" s="128" customFormat="1" x14ac:dyDescent="0.2">
      <c r="A1671" s="38" t="s">
        <v>353</v>
      </c>
      <c r="B1671" s="38" t="s">
        <v>446</v>
      </c>
      <c r="C1671" s="38" t="s">
        <v>433</v>
      </c>
      <c r="D1671" s="38" t="s">
        <v>434</v>
      </c>
      <c r="E1671" s="38" t="s">
        <v>7741</v>
      </c>
      <c r="F1671" s="38" t="s">
        <v>474</v>
      </c>
      <c r="G1671" s="38" t="s">
        <v>68</v>
      </c>
      <c r="H1671" s="42">
        <v>232.97</v>
      </c>
      <c r="I1671" s="42">
        <v>259.51</v>
      </c>
      <c r="J1671" s="42">
        <v>-26.539999999999992</v>
      </c>
      <c r="K1671" s="86">
        <v>-0.11392024724213415</v>
      </c>
      <c r="L1671" s="38" t="s">
        <v>8208</v>
      </c>
      <c r="M1671" s="128" t="s">
        <v>5920</v>
      </c>
    </row>
    <row r="1672" spans="1:13" s="128" customFormat="1" x14ac:dyDescent="0.2">
      <c r="A1672" s="38" t="s">
        <v>353</v>
      </c>
      <c r="B1672" s="38" t="s">
        <v>446</v>
      </c>
      <c r="C1672" s="38" t="s">
        <v>433</v>
      </c>
      <c r="D1672" s="38" t="s">
        <v>434</v>
      </c>
      <c r="E1672" s="38" t="s">
        <v>7742</v>
      </c>
      <c r="F1672" s="38" t="s">
        <v>474</v>
      </c>
      <c r="G1672" s="38" t="s">
        <v>68</v>
      </c>
      <c r="H1672" s="42">
        <v>275.75</v>
      </c>
      <c r="I1672" s="42">
        <v>253.61</v>
      </c>
      <c r="J1672" s="42">
        <v>22.139999999999986</v>
      </c>
      <c r="K1672" s="86">
        <v>8.0290117860380733E-2</v>
      </c>
      <c r="L1672" s="38" t="s">
        <v>8209</v>
      </c>
      <c r="M1672" s="128" t="s">
        <v>5920</v>
      </c>
    </row>
    <row r="1673" spans="1:13" s="128" customFormat="1" x14ac:dyDescent="0.2">
      <c r="A1673" s="38" t="s">
        <v>353</v>
      </c>
      <c r="B1673" s="38" t="s">
        <v>446</v>
      </c>
      <c r="C1673" s="38" t="s">
        <v>433</v>
      </c>
      <c r="D1673" s="38" t="s">
        <v>434</v>
      </c>
      <c r="E1673" s="38" t="s">
        <v>7743</v>
      </c>
      <c r="F1673" s="38" t="s">
        <v>474</v>
      </c>
      <c r="G1673" s="38" t="s">
        <v>68</v>
      </c>
      <c r="H1673" s="42">
        <v>383.21</v>
      </c>
      <c r="I1673" s="42">
        <v>346.29</v>
      </c>
      <c r="J1673" s="42">
        <v>36.919999999999959</v>
      </c>
      <c r="K1673" s="86">
        <v>9.6344041126275315E-2</v>
      </c>
      <c r="L1673" s="38" t="s">
        <v>8210</v>
      </c>
      <c r="M1673" s="128" t="s">
        <v>5920</v>
      </c>
    </row>
    <row r="1674" spans="1:13" s="128" customFormat="1" x14ac:dyDescent="0.2">
      <c r="A1674" s="38" t="s">
        <v>353</v>
      </c>
      <c r="B1674" s="38" t="s">
        <v>446</v>
      </c>
      <c r="C1674" s="38" t="s">
        <v>433</v>
      </c>
      <c r="D1674" s="38" t="s">
        <v>434</v>
      </c>
      <c r="E1674" s="38" t="s">
        <v>7744</v>
      </c>
      <c r="F1674" s="38" t="s">
        <v>474</v>
      </c>
      <c r="G1674" s="38" t="s">
        <v>68</v>
      </c>
      <c r="H1674" s="42">
        <v>124.85</v>
      </c>
      <c r="I1674" s="42">
        <v>73.319999999999993</v>
      </c>
      <c r="J1674" s="42">
        <v>51.53</v>
      </c>
      <c r="K1674" s="86">
        <v>0.41273528233880658</v>
      </c>
      <c r="L1674" s="38" t="s">
        <v>8211</v>
      </c>
      <c r="M1674" s="128" t="s">
        <v>5920</v>
      </c>
    </row>
    <row r="1675" spans="1:13" s="128" customFormat="1" x14ac:dyDescent="0.2">
      <c r="A1675" s="38" t="s">
        <v>353</v>
      </c>
      <c r="B1675" s="38" t="s">
        <v>446</v>
      </c>
      <c r="C1675" s="38" t="s">
        <v>433</v>
      </c>
      <c r="D1675" s="38" t="s">
        <v>434</v>
      </c>
      <c r="E1675" s="38" t="s">
        <v>7745</v>
      </c>
      <c r="F1675" s="38" t="s">
        <v>474</v>
      </c>
      <c r="G1675" s="38" t="s">
        <v>68</v>
      </c>
      <c r="H1675" s="42">
        <v>390.94</v>
      </c>
      <c r="I1675" s="42">
        <v>420.36</v>
      </c>
      <c r="J1675" s="42">
        <v>-29.420000000000016</v>
      </c>
      <c r="K1675" s="86">
        <v>-7.5254514759298147E-2</v>
      </c>
      <c r="L1675" s="38" t="s">
        <v>8212</v>
      </c>
      <c r="M1675" s="128" t="s">
        <v>5920</v>
      </c>
    </row>
    <row r="1676" spans="1:13" s="128" customFormat="1" x14ac:dyDescent="0.2">
      <c r="A1676" s="38" t="s">
        <v>353</v>
      </c>
      <c r="B1676" s="38" t="s">
        <v>446</v>
      </c>
      <c r="C1676" s="38" t="s">
        <v>433</v>
      </c>
      <c r="D1676" s="38" t="s">
        <v>434</v>
      </c>
      <c r="E1676" s="38" t="s">
        <v>7746</v>
      </c>
      <c r="F1676" s="38" t="s">
        <v>474</v>
      </c>
      <c r="G1676" s="38" t="s">
        <v>68</v>
      </c>
      <c r="H1676" s="42">
        <v>222.65</v>
      </c>
      <c r="I1676" s="42">
        <v>259.51</v>
      </c>
      <c r="J1676" s="42">
        <v>-36.859999999999985</v>
      </c>
      <c r="K1676" s="86">
        <v>-0.16555131372108683</v>
      </c>
      <c r="L1676" s="38" t="s">
        <v>8213</v>
      </c>
      <c r="M1676" s="128" t="s">
        <v>5920</v>
      </c>
    </row>
    <row r="1677" spans="1:13" s="128" customFormat="1" x14ac:dyDescent="0.2">
      <c r="A1677" s="38" t="s">
        <v>353</v>
      </c>
      <c r="B1677" s="38" t="s">
        <v>446</v>
      </c>
      <c r="C1677" s="38" t="s">
        <v>433</v>
      </c>
      <c r="D1677" s="38" t="s">
        <v>434</v>
      </c>
      <c r="E1677" s="38" t="s">
        <v>7747</v>
      </c>
      <c r="F1677" s="38" t="s">
        <v>474</v>
      </c>
      <c r="G1677" s="38" t="s">
        <v>68</v>
      </c>
      <c r="H1677" s="42">
        <v>107.46</v>
      </c>
      <c r="I1677" s="42">
        <v>92.72</v>
      </c>
      <c r="J1677" s="42">
        <v>14.739999999999995</v>
      </c>
      <c r="K1677" s="86">
        <v>0.13716731807184065</v>
      </c>
      <c r="L1677" s="38" t="s">
        <v>8214</v>
      </c>
      <c r="M1677" s="128" t="s">
        <v>5920</v>
      </c>
    </row>
    <row r="1678" spans="1:13" s="128" customFormat="1" x14ac:dyDescent="0.2">
      <c r="A1678" s="38" t="s">
        <v>353</v>
      </c>
      <c r="B1678" s="38" t="s">
        <v>446</v>
      </c>
      <c r="C1678" s="38" t="s">
        <v>433</v>
      </c>
      <c r="D1678" s="38" t="s">
        <v>434</v>
      </c>
      <c r="E1678" s="38" t="s">
        <v>7748</v>
      </c>
      <c r="F1678" s="38" t="s">
        <v>474</v>
      </c>
      <c r="G1678" s="38" t="s">
        <v>68</v>
      </c>
      <c r="H1678" s="42">
        <v>444.04</v>
      </c>
      <c r="I1678" s="42">
        <v>414.46</v>
      </c>
      <c r="J1678" s="42">
        <v>29.580000000000041</v>
      </c>
      <c r="K1678" s="86">
        <v>6.6615620214395183E-2</v>
      </c>
      <c r="L1678" s="38" t="s">
        <v>8215</v>
      </c>
      <c r="M1678" s="128" t="s">
        <v>5920</v>
      </c>
    </row>
    <row r="1679" spans="1:13" s="128" customFormat="1" x14ac:dyDescent="0.2">
      <c r="A1679" s="38" t="s">
        <v>353</v>
      </c>
      <c r="B1679" s="38" t="s">
        <v>446</v>
      </c>
      <c r="C1679" s="38" t="s">
        <v>433</v>
      </c>
      <c r="D1679" s="38" t="s">
        <v>434</v>
      </c>
      <c r="E1679" s="38" t="s">
        <v>7749</v>
      </c>
      <c r="F1679" s="38" t="s">
        <v>474</v>
      </c>
      <c r="G1679" s="38" t="s">
        <v>68</v>
      </c>
      <c r="H1679" s="42">
        <v>124.85</v>
      </c>
      <c r="I1679" s="42">
        <v>73.319999999999993</v>
      </c>
      <c r="J1679" s="42">
        <v>51.53</v>
      </c>
      <c r="K1679" s="86">
        <v>0.41273528233880658</v>
      </c>
      <c r="L1679" s="38" t="s">
        <v>8216</v>
      </c>
      <c r="M1679" s="128" t="s">
        <v>5920</v>
      </c>
    </row>
    <row r="1680" spans="1:13" s="128" customFormat="1" x14ac:dyDescent="0.2">
      <c r="A1680" s="38" t="s">
        <v>353</v>
      </c>
      <c r="B1680" s="38" t="s">
        <v>446</v>
      </c>
      <c r="C1680" s="38" t="s">
        <v>433</v>
      </c>
      <c r="D1680" s="38" t="s">
        <v>434</v>
      </c>
      <c r="E1680" s="38" t="s">
        <v>7750</v>
      </c>
      <c r="F1680" s="38" t="s">
        <v>474</v>
      </c>
      <c r="G1680" s="38" t="s">
        <v>68</v>
      </c>
      <c r="H1680" s="42">
        <v>0</v>
      </c>
      <c r="I1680" s="42">
        <v>9.58</v>
      </c>
      <c r="J1680" s="42">
        <v>-9.58</v>
      </c>
      <c r="K1680" s="86" t="e">
        <v>#DIV/0!</v>
      </c>
      <c r="L1680" s="38" t="s">
        <v>8217</v>
      </c>
      <c r="M1680" s="128" t="s">
        <v>5920</v>
      </c>
    </row>
    <row r="1681" spans="1:13" s="128" customFormat="1" x14ac:dyDescent="0.2">
      <c r="A1681" s="38" t="s">
        <v>353</v>
      </c>
      <c r="B1681" s="38" t="s">
        <v>446</v>
      </c>
      <c r="C1681" s="38" t="s">
        <v>433</v>
      </c>
      <c r="D1681" s="38" t="s">
        <v>434</v>
      </c>
      <c r="E1681" s="38" t="s">
        <v>7751</v>
      </c>
      <c r="F1681" s="38" t="s">
        <v>474</v>
      </c>
      <c r="G1681" s="38" t="s">
        <v>68</v>
      </c>
      <c r="H1681" s="42">
        <v>107.46</v>
      </c>
      <c r="I1681" s="42">
        <v>92.72</v>
      </c>
      <c r="J1681" s="42">
        <v>14.739999999999995</v>
      </c>
      <c r="K1681" s="86">
        <v>0.13716731807184065</v>
      </c>
      <c r="L1681" s="38" t="s">
        <v>8218</v>
      </c>
      <c r="M1681" s="128" t="s">
        <v>5920</v>
      </c>
    </row>
    <row r="1682" spans="1:13" s="128" customFormat="1" x14ac:dyDescent="0.2">
      <c r="A1682" s="38" t="s">
        <v>353</v>
      </c>
      <c r="B1682" s="38" t="s">
        <v>446</v>
      </c>
      <c r="C1682" s="38" t="s">
        <v>433</v>
      </c>
      <c r="D1682" s="38" t="s">
        <v>434</v>
      </c>
      <c r="E1682" s="38" t="s">
        <v>7752</v>
      </c>
      <c r="F1682" s="38" t="s">
        <v>474</v>
      </c>
      <c r="G1682" s="38" t="s">
        <v>68</v>
      </c>
      <c r="H1682" s="42">
        <v>107.46</v>
      </c>
      <c r="I1682" s="42">
        <v>92.72</v>
      </c>
      <c r="J1682" s="42">
        <v>14.739999999999995</v>
      </c>
      <c r="K1682" s="86">
        <v>0.13716731807184065</v>
      </c>
      <c r="L1682" s="38" t="s">
        <v>8219</v>
      </c>
      <c r="M1682" s="128" t="s">
        <v>5920</v>
      </c>
    </row>
    <row r="1683" spans="1:13" s="128" customFormat="1" x14ac:dyDescent="0.2">
      <c r="A1683" s="38" t="s">
        <v>353</v>
      </c>
      <c r="B1683" s="38" t="s">
        <v>446</v>
      </c>
      <c r="C1683" s="38" t="s">
        <v>433</v>
      </c>
      <c r="D1683" s="38" t="s">
        <v>434</v>
      </c>
      <c r="E1683" s="38" t="s">
        <v>7753</v>
      </c>
      <c r="F1683" s="38" t="s">
        <v>474</v>
      </c>
      <c r="G1683" s="38" t="s">
        <v>68</v>
      </c>
      <c r="H1683" s="42">
        <v>124.85</v>
      </c>
      <c r="I1683" s="42">
        <v>73.319999999999993</v>
      </c>
      <c r="J1683" s="42">
        <v>51.53</v>
      </c>
      <c r="K1683" s="86">
        <v>0.41273528233880658</v>
      </c>
      <c r="L1683" s="38" t="s">
        <v>8220</v>
      </c>
      <c r="M1683" s="128" t="s">
        <v>5920</v>
      </c>
    </row>
    <row r="1684" spans="1:13" s="128" customFormat="1" x14ac:dyDescent="0.2">
      <c r="A1684" s="38" t="s">
        <v>353</v>
      </c>
      <c r="B1684" s="38" t="s">
        <v>446</v>
      </c>
      <c r="C1684" s="38" t="s">
        <v>433</v>
      </c>
      <c r="D1684" s="38" t="s">
        <v>434</v>
      </c>
      <c r="E1684" s="38" t="s">
        <v>7754</v>
      </c>
      <c r="F1684" s="38" t="s">
        <v>474</v>
      </c>
      <c r="G1684" s="38" t="s">
        <v>68</v>
      </c>
      <c r="H1684" s="42">
        <v>124.85</v>
      </c>
      <c r="I1684" s="42">
        <v>73.319999999999993</v>
      </c>
      <c r="J1684" s="42">
        <v>51.53</v>
      </c>
      <c r="K1684" s="86">
        <v>0.41273528233880658</v>
      </c>
      <c r="L1684" s="38" t="s">
        <v>8221</v>
      </c>
      <c r="M1684" s="128" t="s">
        <v>5920</v>
      </c>
    </row>
    <row r="1685" spans="1:13" s="128" customFormat="1" x14ac:dyDescent="0.2">
      <c r="A1685" s="38" t="s">
        <v>353</v>
      </c>
      <c r="B1685" s="38" t="s">
        <v>446</v>
      </c>
      <c r="C1685" s="38" t="s">
        <v>433</v>
      </c>
      <c r="D1685" s="38" t="s">
        <v>434</v>
      </c>
      <c r="E1685" s="38" t="s">
        <v>7755</v>
      </c>
      <c r="F1685" s="38" t="s">
        <v>474</v>
      </c>
      <c r="G1685" s="38" t="s">
        <v>68</v>
      </c>
      <c r="H1685" s="42">
        <v>124.85</v>
      </c>
      <c r="I1685" s="42">
        <v>73.319999999999993</v>
      </c>
      <c r="J1685" s="42">
        <v>51.53</v>
      </c>
      <c r="K1685" s="86">
        <v>0.41273528233880658</v>
      </c>
      <c r="L1685" s="38" t="s">
        <v>8222</v>
      </c>
      <c r="M1685" s="128" t="s">
        <v>5920</v>
      </c>
    </row>
    <row r="1686" spans="1:13" s="128" customFormat="1" x14ac:dyDescent="0.2">
      <c r="A1686" s="38" t="s">
        <v>353</v>
      </c>
      <c r="B1686" s="38" t="s">
        <v>446</v>
      </c>
      <c r="C1686" s="38" t="s">
        <v>433</v>
      </c>
      <c r="D1686" s="38" t="s">
        <v>434</v>
      </c>
      <c r="E1686" s="38" t="s">
        <v>7756</v>
      </c>
      <c r="F1686" s="38" t="s">
        <v>474</v>
      </c>
      <c r="G1686" s="38" t="s">
        <v>68</v>
      </c>
      <c r="H1686" s="42">
        <v>168.29</v>
      </c>
      <c r="I1686" s="42">
        <v>160.85</v>
      </c>
      <c r="J1686" s="42">
        <v>7.4399999999999977</v>
      </c>
      <c r="K1686" s="86">
        <v>4.4209400439717141E-2</v>
      </c>
      <c r="L1686" s="38" t="s">
        <v>8223</v>
      </c>
      <c r="M1686" s="128" t="s">
        <v>5920</v>
      </c>
    </row>
    <row r="1687" spans="1:13" s="128" customFormat="1" x14ac:dyDescent="0.2">
      <c r="A1687" s="38" t="s">
        <v>353</v>
      </c>
      <c r="B1687" s="38" t="s">
        <v>446</v>
      </c>
      <c r="C1687" s="38" t="s">
        <v>433</v>
      </c>
      <c r="D1687" s="38" t="s">
        <v>434</v>
      </c>
      <c r="E1687" s="38" t="s">
        <v>7757</v>
      </c>
      <c r="F1687" s="38" t="s">
        <v>474</v>
      </c>
      <c r="G1687" s="38" t="s">
        <v>68</v>
      </c>
      <c r="H1687" s="42">
        <v>508.06</v>
      </c>
      <c r="I1687" s="42">
        <v>419.65</v>
      </c>
      <c r="J1687" s="42">
        <v>88.410000000000025</v>
      </c>
      <c r="K1687" s="86">
        <v>0.1740148801322679</v>
      </c>
      <c r="L1687" s="38" t="s">
        <v>8224</v>
      </c>
      <c r="M1687" s="128" t="s">
        <v>5920</v>
      </c>
    </row>
    <row r="1688" spans="1:13" s="128" customFormat="1" x14ac:dyDescent="0.2">
      <c r="A1688" s="38" t="s">
        <v>353</v>
      </c>
      <c r="B1688" s="38" t="s">
        <v>446</v>
      </c>
      <c r="C1688" s="38" t="s">
        <v>433</v>
      </c>
      <c r="D1688" s="38" t="s">
        <v>434</v>
      </c>
      <c r="E1688" s="38" t="s">
        <v>7758</v>
      </c>
      <c r="F1688" s="38" t="s">
        <v>474</v>
      </c>
      <c r="G1688" s="38" t="s">
        <v>68</v>
      </c>
      <c r="H1688" s="42">
        <v>168.29</v>
      </c>
      <c r="I1688" s="42">
        <v>160.85</v>
      </c>
      <c r="J1688" s="42">
        <v>7.4399999999999977</v>
      </c>
      <c r="K1688" s="86">
        <v>4.4209400439717141E-2</v>
      </c>
      <c r="L1688" s="38" t="s">
        <v>8225</v>
      </c>
      <c r="M1688" s="128" t="s">
        <v>5920</v>
      </c>
    </row>
    <row r="1689" spans="1:13" s="128" customFormat="1" x14ac:dyDescent="0.2">
      <c r="A1689" s="38" t="s">
        <v>353</v>
      </c>
      <c r="B1689" s="38" t="s">
        <v>446</v>
      </c>
      <c r="C1689" s="38" t="s">
        <v>433</v>
      </c>
      <c r="D1689" s="38" t="s">
        <v>434</v>
      </c>
      <c r="E1689" s="38" t="s">
        <v>7759</v>
      </c>
      <c r="F1689" s="38" t="s">
        <v>474</v>
      </c>
      <c r="G1689" s="38" t="s">
        <v>68</v>
      </c>
      <c r="H1689" s="42">
        <v>124.85</v>
      </c>
      <c r="I1689" s="42">
        <v>73.319999999999993</v>
      </c>
      <c r="J1689" s="42">
        <v>51.53</v>
      </c>
      <c r="K1689" s="86">
        <v>0.41273528233880658</v>
      </c>
      <c r="L1689" s="38" t="s">
        <v>8226</v>
      </c>
      <c r="M1689" s="128" t="s">
        <v>5920</v>
      </c>
    </row>
    <row r="1690" spans="1:13" s="128" customFormat="1" x14ac:dyDescent="0.2">
      <c r="A1690" s="38" t="s">
        <v>353</v>
      </c>
      <c r="B1690" s="38" t="s">
        <v>446</v>
      </c>
      <c r="C1690" s="38" t="s">
        <v>433</v>
      </c>
      <c r="D1690" s="38" t="s">
        <v>434</v>
      </c>
      <c r="E1690" s="38" t="s">
        <v>7760</v>
      </c>
      <c r="F1690" s="38" t="s">
        <v>474</v>
      </c>
      <c r="G1690" s="38" t="s">
        <v>68</v>
      </c>
      <c r="H1690" s="42">
        <v>124.85</v>
      </c>
      <c r="I1690" s="42">
        <v>73.319999999999993</v>
      </c>
      <c r="J1690" s="42">
        <v>51.53</v>
      </c>
      <c r="K1690" s="86">
        <v>0.41273528233880658</v>
      </c>
      <c r="L1690" s="38" t="s">
        <v>8227</v>
      </c>
      <c r="M1690" s="128" t="s">
        <v>5920</v>
      </c>
    </row>
    <row r="1691" spans="1:13" s="128" customFormat="1" x14ac:dyDescent="0.2">
      <c r="A1691" s="38" t="s">
        <v>353</v>
      </c>
      <c r="B1691" s="38" t="s">
        <v>446</v>
      </c>
      <c r="C1691" s="38" t="s">
        <v>433</v>
      </c>
      <c r="D1691" s="38" t="s">
        <v>434</v>
      </c>
      <c r="E1691" s="38" t="s">
        <v>7761</v>
      </c>
      <c r="F1691" s="38" t="s">
        <v>474</v>
      </c>
      <c r="G1691" s="38" t="s">
        <v>68</v>
      </c>
      <c r="H1691" s="42">
        <v>124.85</v>
      </c>
      <c r="I1691" s="42">
        <v>73.319999999999993</v>
      </c>
      <c r="J1691" s="42">
        <v>51.53</v>
      </c>
      <c r="K1691" s="86">
        <v>0.41273528233880658</v>
      </c>
      <c r="L1691" s="38" t="s">
        <v>8228</v>
      </c>
      <c r="M1691" s="128" t="s">
        <v>5920</v>
      </c>
    </row>
    <row r="1692" spans="1:13" s="128" customFormat="1" x14ac:dyDescent="0.2">
      <c r="A1692" s="38" t="s">
        <v>353</v>
      </c>
      <c r="B1692" s="38" t="s">
        <v>446</v>
      </c>
      <c r="C1692" s="38" t="s">
        <v>433</v>
      </c>
      <c r="D1692" s="38" t="s">
        <v>434</v>
      </c>
      <c r="E1692" s="38" t="s">
        <v>7762</v>
      </c>
      <c r="F1692" s="38" t="s">
        <v>474</v>
      </c>
      <c r="G1692" s="38" t="s">
        <v>68</v>
      </c>
      <c r="H1692" s="42">
        <v>124.85</v>
      </c>
      <c r="I1692" s="42">
        <v>73.319999999999993</v>
      </c>
      <c r="J1692" s="42">
        <v>51.53</v>
      </c>
      <c r="K1692" s="86">
        <v>0.41273528233880658</v>
      </c>
      <c r="L1692" s="38" t="s">
        <v>8229</v>
      </c>
      <c r="M1692" s="128" t="s">
        <v>5920</v>
      </c>
    </row>
    <row r="1693" spans="1:13" s="128" customFormat="1" x14ac:dyDescent="0.2">
      <c r="A1693" s="38" t="s">
        <v>353</v>
      </c>
      <c r="B1693" s="38" t="s">
        <v>446</v>
      </c>
      <c r="C1693" s="38" t="s">
        <v>433</v>
      </c>
      <c r="D1693" s="38" t="s">
        <v>434</v>
      </c>
      <c r="E1693" s="38" t="s">
        <v>7763</v>
      </c>
      <c r="F1693" s="38" t="s">
        <v>474</v>
      </c>
      <c r="G1693" s="38" t="s">
        <v>68</v>
      </c>
      <c r="H1693" s="42">
        <v>232.97</v>
      </c>
      <c r="I1693" s="42">
        <v>259.51</v>
      </c>
      <c r="J1693" s="42">
        <v>-26.539999999999992</v>
      </c>
      <c r="K1693" s="86">
        <v>-0.11392024724213415</v>
      </c>
      <c r="L1693" s="38" t="s">
        <v>8230</v>
      </c>
      <c r="M1693" s="128" t="s">
        <v>5920</v>
      </c>
    </row>
    <row r="1694" spans="1:13" s="128" customFormat="1" x14ac:dyDescent="0.2">
      <c r="A1694" s="38" t="s">
        <v>353</v>
      </c>
      <c r="B1694" s="38" t="s">
        <v>446</v>
      </c>
      <c r="C1694" s="38" t="s">
        <v>433</v>
      </c>
      <c r="D1694" s="38" t="s">
        <v>434</v>
      </c>
      <c r="E1694" s="38" t="s">
        <v>7764</v>
      </c>
      <c r="F1694" s="38" t="s">
        <v>474</v>
      </c>
      <c r="G1694" s="38" t="s">
        <v>68</v>
      </c>
      <c r="H1694" s="42">
        <v>124.85</v>
      </c>
      <c r="I1694" s="42">
        <v>73.319999999999993</v>
      </c>
      <c r="J1694" s="42">
        <v>51.53</v>
      </c>
      <c r="K1694" s="86">
        <v>0.41273528233880658</v>
      </c>
      <c r="L1694" s="38" t="s">
        <v>8231</v>
      </c>
      <c r="M1694" s="128" t="s">
        <v>5920</v>
      </c>
    </row>
    <row r="1695" spans="1:13" s="128" customFormat="1" x14ac:dyDescent="0.2">
      <c r="A1695" s="38" t="s">
        <v>353</v>
      </c>
      <c r="B1695" s="38" t="s">
        <v>446</v>
      </c>
      <c r="C1695" s="38" t="s">
        <v>433</v>
      </c>
      <c r="D1695" s="38" t="s">
        <v>434</v>
      </c>
      <c r="E1695" s="38" t="s">
        <v>7765</v>
      </c>
      <c r="F1695" s="38" t="s">
        <v>474</v>
      </c>
      <c r="G1695" s="38" t="s">
        <v>68</v>
      </c>
      <c r="H1695" s="42">
        <v>107.46</v>
      </c>
      <c r="I1695" s="42">
        <v>92.72</v>
      </c>
      <c r="J1695" s="42">
        <v>14.739999999999995</v>
      </c>
      <c r="K1695" s="86">
        <v>0.13716731807184065</v>
      </c>
      <c r="L1695" s="38" t="s">
        <v>8232</v>
      </c>
      <c r="M1695" s="128" t="s">
        <v>5920</v>
      </c>
    </row>
    <row r="1696" spans="1:13" s="128" customFormat="1" x14ac:dyDescent="0.2">
      <c r="A1696" s="38" t="s">
        <v>353</v>
      </c>
      <c r="B1696" s="38" t="s">
        <v>446</v>
      </c>
      <c r="C1696" s="38" t="s">
        <v>433</v>
      </c>
      <c r="D1696" s="38" t="s">
        <v>434</v>
      </c>
      <c r="E1696" s="38" t="s">
        <v>7766</v>
      </c>
      <c r="F1696" s="38" t="s">
        <v>474</v>
      </c>
      <c r="G1696" s="38" t="s">
        <v>68</v>
      </c>
      <c r="H1696" s="42">
        <v>390.94</v>
      </c>
      <c r="I1696" s="42">
        <v>420.36</v>
      </c>
      <c r="J1696" s="42">
        <v>-29.420000000000016</v>
      </c>
      <c r="K1696" s="86">
        <v>-7.5254514759298147E-2</v>
      </c>
      <c r="L1696" s="38" t="s">
        <v>8233</v>
      </c>
      <c r="M1696" s="128" t="s">
        <v>5920</v>
      </c>
    </row>
    <row r="1697" spans="1:13" s="128" customFormat="1" x14ac:dyDescent="0.2">
      <c r="A1697" s="38" t="s">
        <v>353</v>
      </c>
      <c r="B1697" s="38" t="s">
        <v>446</v>
      </c>
      <c r="C1697" s="38" t="s">
        <v>433</v>
      </c>
      <c r="D1697" s="38" t="s">
        <v>434</v>
      </c>
      <c r="E1697" s="38" t="s">
        <v>7767</v>
      </c>
      <c r="F1697" s="38" t="s">
        <v>474</v>
      </c>
      <c r="G1697" s="38" t="s">
        <v>68</v>
      </c>
      <c r="H1697" s="42">
        <v>107.46</v>
      </c>
      <c r="I1697" s="42">
        <v>92.72</v>
      </c>
      <c r="J1697" s="42">
        <v>14.739999999999995</v>
      </c>
      <c r="K1697" s="86">
        <v>0.13716731807184065</v>
      </c>
      <c r="L1697" s="38" t="s">
        <v>8234</v>
      </c>
      <c r="M1697" s="128" t="s">
        <v>5920</v>
      </c>
    </row>
    <row r="1698" spans="1:13" s="128" customFormat="1" x14ac:dyDescent="0.2">
      <c r="A1698" s="38" t="s">
        <v>353</v>
      </c>
      <c r="B1698" s="38" t="s">
        <v>446</v>
      </c>
      <c r="C1698" s="38" t="s">
        <v>433</v>
      </c>
      <c r="D1698" s="38" t="s">
        <v>434</v>
      </c>
      <c r="E1698" s="38" t="s">
        <v>7768</v>
      </c>
      <c r="F1698" s="38" t="s">
        <v>474</v>
      </c>
      <c r="G1698" s="38" t="s">
        <v>68</v>
      </c>
      <c r="H1698" s="42">
        <v>275.75</v>
      </c>
      <c r="I1698" s="42">
        <v>253.61</v>
      </c>
      <c r="J1698" s="42">
        <v>22.139999999999986</v>
      </c>
      <c r="K1698" s="86">
        <v>8.0290117860380733E-2</v>
      </c>
      <c r="L1698" s="38" t="s">
        <v>8235</v>
      </c>
      <c r="M1698" s="128" t="s">
        <v>5920</v>
      </c>
    </row>
    <row r="1699" spans="1:13" s="128" customFormat="1" x14ac:dyDescent="0.2">
      <c r="A1699" s="38" t="s">
        <v>353</v>
      </c>
      <c r="B1699" s="38" t="s">
        <v>446</v>
      </c>
      <c r="C1699" s="38" t="s">
        <v>433</v>
      </c>
      <c r="D1699" s="38" t="s">
        <v>434</v>
      </c>
      <c r="E1699" s="38" t="s">
        <v>7769</v>
      </c>
      <c r="F1699" s="38" t="s">
        <v>474</v>
      </c>
      <c r="G1699" s="38" t="s">
        <v>68</v>
      </c>
      <c r="H1699" s="42">
        <v>168.29</v>
      </c>
      <c r="I1699" s="42">
        <v>160.85</v>
      </c>
      <c r="J1699" s="42">
        <v>7.4399999999999977</v>
      </c>
      <c r="K1699" s="86">
        <v>4.4209400439717141E-2</v>
      </c>
      <c r="L1699" s="38" t="s">
        <v>8236</v>
      </c>
      <c r="M1699" s="128" t="s">
        <v>5920</v>
      </c>
    </row>
    <row r="1700" spans="1:13" s="128" customFormat="1" x14ac:dyDescent="0.2">
      <c r="A1700" s="38" t="s">
        <v>353</v>
      </c>
      <c r="B1700" s="38" t="s">
        <v>446</v>
      </c>
      <c r="C1700" s="38" t="s">
        <v>433</v>
      </c>
      <c r="D1700" s="38" t="s">
        <v>434</v>
      </c>
      <c r="E1700" s="38" t="s">
        <v>7770</v>
      </c>
      <c r="F1700" s="38" t="s">
        <v>474</v>
      </c>
      <c r="G1700" s="38" t="s">
        <v>68</v>
      </c>
      <c r="H1700" s="42">
        <v>168.29</v>
      </c>
      <c r="I1700" s="42">
        <v>160.85</v>
      </c>
      <c r="J1700" s="42">
        <v>7.4399999999999977</v>
      </c>
      <c r="K1700" s="86">
        <v>4.4209400439717141E-2</v>
      </c>
      <c r="L1700" s="38" t="s">
        <v>8237</v>
      </c>
      <c r="M1700" s="128" t="s">
        <v>5920</v>
      </c>
    </row>
    <row r="1701" spans="1:13" s="128" customFormat="1" x14ac:dyDescent="0.2">
      <c r="A1701" s="38" t="s">
        <v>353</v>
      </c>
      <c r="B1701" s="38" t="s">
        <v>446</v>
      </c>
      <c r="C1701" s="38" t="s">
        <v>433</v>
      </c>
      <c r="D1701" s="38" t="s">
        <v>434</v>
      </c>
      <c r="E1701" s="38" t="s">
        <v>7771</v>
      </c>
      <c r="F1701" s="38" t="s">
        <v>474</v>
      </c>
      <c r="G1701" s="38" t="s">
        <v>68</v>
      </c>
      <c r="H1701" s="42">
        <v>222.65</v>
      </c>
      <c r="I1701" s="42">
        <v>259.51</v>
      </c>
      <c r="J1701" s="42">
        <v>-36.859999999999985</v>
      </c>
      <c r="K1701" s="86">
        <v>-0.16555131372108683</v>
      </c>
      <c r="L1701" s="38" t="s">
        <v>8238</v>
      </c>
      <c r="M1701" s="128" t="s">
        <v>5920</v>
      </c>
    </row>
    <row r="1702" spans="1:13" s="128" customFormat="1" x14ac:dyDescent="0.2">
      <c r="A1702" s="38" t="s">
        <v>353</v>
      </c>
      <c r="B1702" s="38" t="s">
        <v>446</v>
      </c>
      <c r="C1702" s="38" t="s">
        <v>433</v>
      </c>
      <c r="D1702" s="38" t="s">
        <v>434</v>
      </c>
      <c r="E1702" s="38" t="s">
        <v>7772</v>
      </c>
      <c r="F1702" s="38" t="s">
        <v>474</v>
      </c>
      <c r="G1702" s="38" t="s">
        <v>68</v>
      </c>
      <c r="H1702" s="42">
        <v>482.01</v>
      </c>
      <c r="I1702" s="42">
        <v>312.68</v>
      </c>
      <c r="J1702" s="42">
        <v>169.32999999999998</v>
      </c>
      <c r="K1702" s="86">
        <v>0.35129976556502973</v>
      </c>
      <c r="L1702" s="38" t="s">
        <v>8239</v>
      </c>
      <c r="M1702" s="128" t="s">
        <v>5920</v>
      </c>
    </row>
    <row r="1703" spans="1:13" s="128" customFormat="1" x14ac:dyDescent="0.2">
      <c r="A1703" s="38" t="s">
        <v>353</v>
      </c>
      <c r="B1703" s="38" t="s">
        <v>446</v>
      </c>
      <c r="C1703" s="38" t="s">
        <v>433</v>
      </c>
      <c r="D1703" s="38" t="s">
        <v>434</v>
      </c>
      <c r="E1703" s="38" t="s">
        <v>7773</v>
      </c>
      <c r="F1703" s="38" t="s">
        <v>474</v>
      </c>
      <c r="G1703" s="38" t="s">
        <v>68</v>
      </c>
      <c r="H1703" s="42">
        <v>168.29</v>
      </c>
      <c r="I1703" s="42">
        <v>160.85</v>
      </c>
      <c r="J1703" s="42">
        <v>7.4399999999999977</v>
      </c>
      <c r="K1703" s="86">
        <v>4.4209400439717141E-2</v>
      </c>
      <c r="L1703" s="38" t="s">
        <v>8240</v>
      </c>
      <c r="M1703" s="128" t="s">
        <v>5920</v>
      </c>
    </row>
    <row r="1704" spans="1:13" s="128" customFormat="1" x14ac:dyDescent="0.2">
      <c r="A1704" s="38" t="s">
        <v>353</v>
      </c>
      <c r="B1704" s="38" t="s">
        <v>446</v>
      </c>
      <c r="C1704" s="38" t="s">
        <v>433</v>
      </c>
      <c r="D1704" s="38" t="s">
        <v>434</v>
      </c>
      <c r="E1704" s="38" t="s">
        <v>7774</v>
      </c>
      <c r="F1704" s="38" t="s">
        <v>474</v>
      </c>
      <c r="G1704" s="38" t="s">
        <v>68</v>
      </c>
      <c r="H1704" s="42">
        <v>124.85</v>
      </c>
      <c r="I1704" s="42">
        <v>73.319999999999993</v>
      </c>
      <c r="J1704" s="42">
        <v>51.53</v>
      </c>
      <c r="K1704" s="86">
        <v>0.41273528233880658</v>
      </c>
      <c r="L1704" s="38" t="s">
        <v>8241</v>
      </c>
      <c r="M1704" s="128" t="s">
        <v>5920</v>
      </c>
    </row>
    <row r="1705" spans="1:13" s="128" customFormat="1" x14ac:dyDescent="0.2">
      <c r="A1705" s="38" t="s">
        <v>353</v>
      </c>
      <c r="B1705" s="38" t="s">
        <v>446</v>
      </c>
      <c r="C1705" s="38" t="s">
        <v>433</v>
      </c>
      <c r="D1705" s="38" t="s">
        <v>434</v>
      </c>
      <c r="E1705" s="38" t="s">
        <v>7775</v>
      </c>
      <c r="F1705" s="38" t="s">
        <v>474</v>
      </c>
      <c r="G1705" s="38" t="s">
        <v>68</v>
      </c>
      <c r="H1705" s="42">
        <v>107.46</v>
      </c>
      <c r="I1705" s="42">
        <v>92.76</v>
      </c>
      <c r="J1705" s="42">
        <v>14.699999999999989</v>
      </c>
      <c r="K1705" s="86">
        <v>0.13679508654383016</v>
      </c>
      <c r="L1705" s="38" t="s">
        <v>8242</v>
      </c>
      <c r="M1705" s="128" t="s">
        <v>5920</v>
      </c>
    </row>
    <row r="1706" spans="1:13" s="128" customFormat="1" x14ac:dyDescent="0.2">
      <c r="A1706" s="38" t="s">
        <v>353</v>
      </c>
      <c r="B1706" s="38" t="s">
        <v>446</v>
      </c>
      <c r="C1706" s="38" t="s">
        <v>433</v>
      </c>
      <c r="D1706" s="38" t="s">
        <v>434</v>
      </c>
      <c r="E1706" s="38" t="s">
        <v>7776</v>
      </c>
      <c r="F1706" s="38" t="s">
        <v>474</v>
      </c>
      <c r="G1706" s="38" t="s">
        <v>68</v>
      </c>
      <c r="H1706" s="42">
        <v>336.58</v>
      </c>
      <c r="I1706" s="42">
        <v>321.7</v>
      </c>
      <c r="J1706" s="42">
        <v>14.879999999999995</v>
      </c>
      <c r="K1706" s="86">
        <v>4.4209400439717141E-2</v>
      </c>
      <c r="L1706" s="38" t="s">
        <v>8243</v>
      </c>
      <c r="M1706" s="128" t="s">
        <v>5920</v>
      </c>
    </row>
    <row r="1707" spans="1:13" s="128" customFormat="1" x14ac:dyDescent="0.2">
      <c r="A1707" s="38" t="s">
        <v>353</v>
      </c>
      <c r="B1707" s="38" t="s">
        <v>446</v>
      </c>
      <c r="C1707" s="38" t="s">
        <v>433</v>
      </c>
      <c r="D1707" s="38" t="s">
        <v>434</v>
      </c>
      <c r="E1707" s="38" t="s">
        <v>7777</v>
      </c>
      <c r="F1707" s="38" t="s">
        <v>474</v>
      </c>
      <c r="G1707" s="38" t="s">
        <v>68</v>
      </c>
      <c r="H1707" s="42">
        <v>168.29</v>
      </c>
      <c r="I1707" s="42">
        <v>160.85</v>
      </c>
      <c r="J1707" s="42">
        <v>7.4399999999999977</v>
      </c>
      <c r="K1707" s="86">
        <v>4.4209400439717141E-2</v>
      </c>
      <c r="L1707" s="38" t="s">
        <v>8244</v>
      </c>
      <c r="M1707" s="128" t="s">
        <v>5920</v>
      </c>
    </row>
    <row r="1708" spans="1:13" s="128" customFormat="1" x14ac:dyDescent="0.2">
      <c r="A1708" s="38" t="s">
        <v>353</v>
      </c>
      <c r="B1708" s="38" t="s">
        <v>446</v>
      </c>
      <c r="C1708" s="38" t="s">
        <v>433</v>
      </c>
      <c r="D1708" s="38" t="s">
        <v>434</v>
      </c>
      <c r="E1708" s="38" t="s">
        <v>7778</v>
      </c>
      <c r="F1708" s="38" t="s">
        <v>474</v>
      </c>
      <c r="G1708" s="38" t="s">
        <v>68</v>
      </c>
      <c r="H1708" s="42">
        <v>0</v>
      </c>
      <c r="I1708" s="42">
        <v>9.58</v>
      </c>
      <c r="J1708" s="42">
        <v>-9.58</v>
      </c>
      <c r="K1708" s="86" t="e">
        <v>#DIV/0!</v>
      </c>
      <c r="L1708" s="38" t="s">
        <v>8245</v>
      </c>
      <c r="M1708" s="128" t="s">
        <v>5920</v>
      </c>
    </row>
    <row r="1709" spans="1:13" s="128" customFormat="1" x14ac:dyDescent="0.2">
      <c r="A1709" s="38" t="s">
        <v>353</v>
      </c>
      <c r="B1709" s="38" t="s">
        <v>446</v>
      </c>
      <c r="C1709" s="38" t="s">
        <v>433</v>
      </c>
      <c r="D1709" s="38" t="s">
        <v>434</v>
      </c>
      <c r="E1709" s="38" t="s">
        <v>7779</v>
      </c>
      <c r="F1709" s="38" t="s">
        <v>474</v>
      </c>
      <c r="G1709" s="38" t="s">
        <v>68</v>
      </c>
      <c r="H1709" s="42">
        <v>168.29</v>
      </c>
      <c r="I1709" s="42">
        <v>160.85</v>
      </c>
      <c r="J1709" s="42">
        <v>7.4399999999999977</v>
      </c>
      <c r="K1709" s="86">
        <v>4.4209400439717141E-2</v>
      </c>
      <c r="L1709" s="38" t="s">
        <v>8246</v>
      </c>
      <c r="M1709" s="128" t="s">
        <v>5920</v>
      </c>
    </row>
    <row r="1710" spans="1:13" s="128" customFormat="1" x14ac:dyDescent="0.2">
      <c r="A1710" s="38" t="s">
        <v>353</v>
      </c>
      <c r="B1710" s="38" t="s">
        <v>446</v>
      </c>
      <c r="C1710" s="38" t="s">
        <v>433</v>
      </c>
      <c r="D1710" s="38" t="s">
        <v>434</v>
      </c>
      <c r="E1710" s="38" t="s">
        <v>7780</v>
      </c>
      <c r="F1710" s="38" t="s">
        <v>474</v>
      </c>
      <c r="G1710" s="38" t="s">
        <v>68</v>
      </c>
      <c r="H1710" s="42">
        <v>124.85</v>
      </c>
      <c r="I1710" s="42">
        <v>73.319999999999993</v>
      </c>
      <c r="J1710" s="42">
        <v>51.53</v>
      </c>
      <c r="K1710" s="86">
        <v>0.41273528233880658</v>
      </c>
      <c r="L1710" s="38" t="s">
        <v>8247</v>
      </c>
      <c r="M1710" s="128" t="s">
        <v>5920</v>
      </c>
    </row>
    <row r="1711" spans="1:13" s="128" customFormat="1" x14ac:dyDescent="0.2">
      <c r="A1711" s="38" t="s">
        <v>353</v>
      </c>
      <c r="B1711" s="38" t="s">
        <v>446</v>
      </c>
      <c r="C1711" s="38" t="s">
        <v>433</v>
      </c>
      <c r="D1711" s="38" t="s">
        <v>434</v>
      </c>
      <c r="E1711" s="38" t="s">
        <v>7781</v>
      </c>
      <c r="F1711" s="38" t="s">
        <v>474</v>
      </c>
      <c r="G1711" s="38" t="s">
        <v>68</v>
      </c>
      <c r="H1711" s="42">
        <v>107.46</v>
      </c>
      <c r="I1711" s="42">
        <v>92.72</v>
      </c>
      <c r="J1711" s="42">
        <v>14.739999999999995</v>
      </c>
      <c r="K1711" s="86">
        <v>0.13716731807184065</v>
      </c>
      <c r="L1711" s="38" t="s">
        <v>8248</v>
      </c>
      <c r="M1711" s="128" t="s">
        <v>5920</v>
      </c>
    </row>
    <row r="1712" spans="1:13" s="128" customFormat="1" x14ac:dyDescent="0.2">
      <c r="A1712" s="38" t="s">
        <v>353</v>
      </c>
      <c r="B1712" s="38" t="s">
        <v>446</v>
      </c>
      <c r="C1712" s="38" t="s">
        <v>433</v>
      </c>
      <c r="D1712" s="38" t="s">
        <v>434</v>
      </c>
      <c r="E1712" s="38" t="s">
        <v>7782</v>
      </c>
      <c r="F1712" s="38" t="s">
        <v>474</v>
      </c>
      <c r="G1712" s="38" t="s">
        <v>68</v>
      </c>
      <c r="H1712" s="42">
        <v>124.85</v>
      </c>
      <c r="I1712" s="42">
        <v>73.319999999999993</v>
      </c>
      <c r="J1712" s="42">
        <v>51.53</v>
      </c>
      <c r="K1712" s="86">
        <v>0.41273528233880658</v>
      </c>
      <c r="L1712" s="38" t="s">
        <v>8249</v>
      </c>
      <c r="M1712" s="128" t="s">
        <v>5920</v>
      </c>
    </row>
    <row r="1713" spans="1:13" s="128" customFormat="1" x14ac:dyDescent="0.2">
      <c r="A1713" s="38" t="s">
        <v>353</v>
      </c>
      <c r="B1713" s="38" t="s">
        <v>446</v>
      </c>
      <c r="C1713" s="38" t="s">
        <v>433</v>
      </c>
      <c r="D1713" s="38" t="s">
        <v>434</v>
      </c>
      <c r="E1713" s="38" t="s">
        <v>7783</v>
      </c>
      <c r="F1713" s="38" t="s">
        <v>474</v>
      </c>
      <c r="G1713" s="38" t="s">
        <v>68</v>
      </c>
      <c r="H1713" s="42">
        <v>232.97</v>
      </c>
      <c r="I1713" s="42">
        <v>222.67</v>
      </c>
      <c r="J1713" s="42">
        <v>10.300000000000011</v>
      </c>
      <c r="K1713" s="86">
        <v>4.4211701077391988E-2</v>
      </c>
      <c r="L1713" s="38" t="s">
        <v>8250</v>
      </c>
      <c r="M1713" s="128" t="s">
        <v>5920</v>
      </c>
    </row>
    <row r="1714" spans="1:13" s="128" customFormat="1" x14ac:dyDescent="0.2">
      <c r="A1714" s="38" t="s">
        <v>353</v>
      </c>
      <c r="B1714" s="38" t="s">
        <v>446</v>
      </c>
      <c r="C1714" s="38" t="s">
        <v>433</v>
      </c>
      <c r="D1714" s="38" t="s">
        <v>434</v>
      </c>
      <c r="E1714" s="38" t="s">
        <v>7784</v>
      </c>
      <c r="F1714" s="38" t="s">
        <v>474</v>
      </c>
      <c r="G1714" s="38" t="s">
        <v>68</v>
      </c>
      <c r="H1714" s="42">
        <v>0</v>
      </c>
      <c r="I1714" s="42">
        <v>9.58</v>
      </c>
      <c r="J1714" s="42">
        <v>-9.58</v>
      </c>
      <c r="K1714" s="86" t="e">
        <v>#DIV/0!</v>
      </c>
      <c r="L1714" s="38" t="s">
        <v>8251</v>
      </c>
      <c r="M1714" s="128" t="s">
        <v>5920</v>
      </c>
    </row>
    <row r="1715" spans="1:13" s="128" customFormat="1" x14ac:dyDescent="0.2">
      <c r="A1715" s="38" t="s">
        <v>353</v>
      </c>
      <c r="B1715" s="38" t="s">
        <v>446</v>
      </c>
      <c r="C1715" s="38" t="s">
        <v>433</v>
      </c>
      <c r="D1715" s="38" t="s">
        <v>434</v>
      </c>
      <c r="E1715" s="38" t="s">
        <v>7785</v>
      </c>
      <c r="F1715" s="38" t="s">
        <v>474</v>
      </c>
      <c r="G1715" s="38" t="s">
        <v>68</v>
      </c>
      <c r="H1715" s="42">
        <v>232.97</v>
      </c>
      <c r="I1715" s="42">
        <v>222.67</v>
      </c>
      <c r="J1715" s="42">
        <v>10.300000000000011</v>
      </c>
      <c r="K1715" s="86">
        <v>4.4211701077391988E-2</v>
      </c>
      <c r="L1715" s="38" t="s">
        <v>8252</v>
      </c>
      <c r="M1715" s="128" t="s">
        <v>5920</v>
      </c>
    </row>
    <row r="1716" spans="1:13" s="128" customFormat="1" x14ac:dyDescent="0.2">
      <c r="A1716" s="38" t="s">
        <v>353</v>
      </c>
      <c r="B1716" s="38" t="s">
        <v>446</v>
      </c>
      <c r="C1716" s="38" t="s">
        <v>433</v>
      </c>
      <c r="D1716" s="38" t="s">
        <v>434</v>
      </c>
      <c r="E1716" s="38" t="s">
        <v>7786</v>
      </c>
      <c r="F1716" s="38" t="s">
        <v>474</v>
      </c>
      <c r="G1716" s="38" t="s">
        <v>68</v>
      </c>
      <c r="H1716" s="42">
        <v>1035.49</v>
      </c>
      <c r="I1716" s="42">
        <v>989.69</v>
      </c>
      <c r="J1716" s="42">
        <v>45.799999999999955</v>
      </c>
      <c r="K1716" s="86">
        <v>4.4230267795922658E-2</v>
      </c>
      <c r="L1716" s="38" t="s">
        <v>8253</v>
      </c>
      <c r="M1716" s="128" t="s">
        <v>5920</v>
      </c>
    </row>
    <row r="1717" spans="1:13" s="128" customFormat="1" x14ac:dyDescent="0.2">
      <c r="A1717" s="38" t="s">
        <v>353</v>
      </c>
      <c r="B1717" s="38" t="s">
        <v>446</v>
      </c>
      <c r="C1717" s="38" t="s">
        <v>433</v>
      </c>
      <c r="D1717" s="38" t="s">
        <v>434</v>
      </c>
      <c r="E1717" s="38" t="s">
        <v>7787</v>
      </c>
      <c r="F1717" s="38" t="s">
        <v>474</v>
      </c>
      <c r="G1717" s="38" t="s">
        <v>68</v>
      </c>
      <c r="H1717" s="42">
        <v>168.29</v>
      </c>
      <c r="I1717" s="42">
        <v>160.85</v>
      </c>
      <c r="J1717" s="42">
        <v>7.4399999999999977</v>
      </c>
      <c r="K1717" s="86">
        <v>4.4209400439717141E-2</v>
      </c>
      <c r="L1717" s="38" t="s">
        <v>8254</v>
      </c>
      <c r="M1717" s="128" t="s">
        <v>5920</v>
      </c>
    </row>
    <row r="1718" spans="1:13" s="128" customFormat="1" x14ac:dyDescent="0.2">
      <c r="A1718" s="38" t="s">
        <v>353</v>
      </c>
      <c r="B1718" s="38" t="s">
        <v>446</v>
      </c>
      <c r="C1718" s="38" t="s">
        <v>433</v>
      </c>
      <c r="D1718" s="38" t="s">
        <v>434</v>
      </c>
      <c r="E1718" s="38" t="s">
        <v>7788</v>
      </c>
      <c r="F1718" s="38" t="s">
        <v>474</v>
      </c>
      <c r="G1718" s="38" t="s">
        <v>68</v>
      </c>
      <c r="H1718" s="42">
        <v>465.94</v>
      </c>
      <c r="I1718" s="42">
        <v>445.34</v>
      </c>
      <c r="J1718" s="42">
        <v>20.600000000000023</v>
      </c>
      <c r="K1718" s="86">
        <v>4.4211701077391988E-2</v>
      </c>
      <c r="L1718" s="38" t="s">
        <v>8255</v>
      </c>
      <c r="M1718" s="128" t="s">
        <v>5920</v>
      </c>
    </row>
    <row r="1719" spans="1:13" s="128" customFormat="1" x14ac:dyDescent="0.2">
      <c r="A1719" s="38" t="s">
        <v>353</v>
      </c>
      <c r="B1719" s="38" t="s">
        <v>446</v>
      </c>
      <c r="C1719" s="38" t="s">
        <v>433</v>
      </c>
      <c r="D1719" s="38" t="s">
        <v>434</v>
      </c>
      <c r="E1719" s="38" t="s">
        <v>7789</v>
      </c>
      <c r="F1719" s="38" t="s">
        <v>474</v>
      </c>
      <c r="G1719" s="38" t="s">
        <v>68</v>
      </c>
      <c r="H1719" s="42">
        <v>107.46</v>
      </c>
      <c r="I1719" s="42">
        <v>92.76</v>
      </c>
      <c r="J1719" s="42">
        <v>14.699999999999989</v>
      </c>
      <c r="K1719" s="86">
        <v>0.13679508654383016</v>
      </c>
      <c r="L1719" s="38" t="s">
        <v>8256</v>
      </c>
      <c r="M1719" s="128" t="s">
        <v>5920</v>
      </c>
    </row>
    <row r="1720" spans="1:13" s="128" customFormat="1" x14ac:dyDescent="0.2">
      <c r="A1720" s="38" t="s">
        <v>353</v>
      </c>
      <c r="B1720" s="38" t="s">
        <v>446</v>
      </c>
      <c r="C1720" s="38" t="s">
        <v>433</v>
      </c>
      <c r="D1720" s="38" t="s">
        <v>434</v>
      </c>
      <c r="E1720" s="38" t="s">
        <v>7790</v>
      </c>
      <c r="F1720" s="38" t="s">
        <v>474</v>
      </c>
      <c r="G1720" s="38" t="s">
        <v>68</v>
      </c>
      <c r="H1720" s="42">
        <v>232.97</v>
      </c>
      <c r="I1720" s="42">
        <v>222.65</v>
      </c>
      <c r="J1720" s="42">
        <v>10.319999999999993</v>
      </c>
      <c r="K1720" s="86">
        <v>4.4297549040648983E-2</v>
      </c>
      <c r="L1720" s="38" t="s">
        <v>8257</v>
      </c>
      <c r="M1720" s="128" t="s">
        <v>5920</v>
      </c>
    </row>
    <row r="1721" spans="1:13" s="128" customFormat="1" x14ac:dyDescent="0.2">
      <c r="A1721" s="38" t="s">
        <v>353</v>
      </c>
      <c r="B1721" s="38" t="s">
        <v>446</v>
      </c>
      <c r="C1721" s="38" t="s">
        <v>433</v>
      </c>
      <c r="D1721" s="38" t="s">
        <v>434</v>
      </c>
      <c r="E1721" s="38" t="s">
        <v>7791</v>
      </c>
      <c r="F1721" s="38" t="s">
        <v>474</v>
      </c>
      <c r="G1721" s="38" t="s">
        <v>68</v>
      </c>
      <c r="H1721" s="42">
        <v>168.29</v>
      </c>
      <c r="I1721" s="42">
        <v>160.85</v>
      </c>
      <c r="J1721" s="42">
        <v>7.4399999999999977</v>
      </c>
      <c r="K1721" s="86">
        <v>4.4209400439717141E-2</v>
      </c>
      <c r="L1721" s="38" t="s">
        <v>8258</v>
      </c>
      <c r="M1721" s="128" t="s">
        <v>5920</v>
      </c>
    </row>
    <row r="1722" spans="1:13" s="128" customFormat="1" x14ac:dyDescent="0.2">
      <c r="A1722" s="38" t="s">
        <v>353</v>
      </c>
      <c r="B1722" s="38" t="s">
        <v>446</v>
      </c>
      <c r="C1722" s="38" t="s">
        <v>433</v>
      </c>
      <c r="D1722" s="38" t="s">
        <v>434</v>
      </c>
      <c r="E1722" s="38" t="s">
        <v>7792</v>
      </c>
      <c r="F1722" s="38" t="s">
        <v>474</v>
      </c>
      <c r="G1722" s="38" t="s">
        <v>68</v>
      </c>
      <c r="H1722" s="42">
        <v>107.46</v>
      </c>
      <c r="I1722" s="42">
        <v>92.76</v>
      </c>
      <c r="J1722" s="42">
        <v>14.699999999999989</v>
      </c>
      <c r="K1722" s="86">
        <v>0.13679508654383016</v>
      </c>
      <c r="L1722" s="38" t="s">
        <v>8259</v>
      </c>
      <c r="M1722" s="128" t="s">
        <v>5920</v>
      </c>
    </row>
    <row r="1723" spans="1:13" s="128" customFormat="1" x14ac:dyDescent="0.2">
      <c r="A1723" s="38" t="s">
        <v>353</v>
      </c>
      <c r="B1723" s="38" t="s">
        <v>446</v>
      </c>
      <c r="C1723" s="38" t="s">
        <v>433</v>
      </c>
      <c r="D1723" s="38" t="s">
        <v>434</v>
      </c>
      <c r="E1723" s="38" t="s">
        <v>7793</v>
      </c>
      <c r="F1723" s="38" t="s">
        <v>474</v>
      </c>
      <c r="G1723" s="38" t="s">
        <v>68</v>
      </c>
      <c r="H1723" s="42">
        <v>401.26</v>
      </c>
      <c r="I1723" s="42">
        <v>383.52</v>
      </c>
      <c r="J1723" s="42">
        <v>17.740000000000009</v>
      </c>
      <c r="K1723" s="86">
        <v>4.4210736181029782E-2</v>
      </c>
      <c r="L1723" s="38" t="s">
        <v>8260</v>
      </c>
      <c r="M1723" s="128" t="s">
        <v>5920</v>
      </c>
    </row>
    <row r="1724" spans="1:13" s="128" customFormat="1" x14ac:dyDescent="0.2">
      <c r="A1724" s="38" t="s">
        <v>353</v>
      </c>
      <c r="B1724" s="38" t="s">
        <v>446</v>
      </c>
      <c r="C1724" s="38" t="s">
        <v>433</v>
      </c>
      <c r="D1724" s="38" t="s">
        <v>434</v>
      </c>
      <c r="E1724" s="38" t="s">
        <v>7794</v>
      </c>
      <c r="F1724" s="38" t="s">
        <v>474</v>
      </c>
      <c r="G1724" s="38" t="s">
        <v>68</v>
      </c>
      <c r="H1724" s="42">
        <v>569.54999999999995</v>
      </c>
      <c r="I1724" s="42">
        <v>544.37</v>
      </c>
      <c r="J1724" s="42">
        <v>25.17999999999995</v>
      </c>
      <c r="K1724" s="86">
        <v>4.4210341497673521E-2</v>
      </c>
      <c r="L1724" s="38" t="s">
        <v>8261</v>
      </c>
      <c r="M1724" s="128" t="s">
        <v>5920</v>
      </c>
    </row>
    <row r="1725" spans="1:13" s="128" customFormat="1" x14ac:dyDescent="0.2">
      <c r="A1725" s="38" t="s">
        <v>353</v>
      </c>
      <c r="B1725" s="38" t="s">
        <v>446</v>
      </c>
      <c r="C1725" s="38" t="s">
        <v>433</v>
      </c>
      <c r="D1725" s="38" t="s">
        <v>434</v>
      </c>
      <c r="E1725" s="38" t="s">
        <v>7795</v>
      </c>
      <c r="F1725" s="38" t="s">
        <v>474</v>
      </c>
      <c r="G1725" s="38" t="s">
        <v>68</v>
      </c>
      <c r="H1725" s="42">
        <v>107.46</v>
      </c>
      <c r="I1725" s="42">
        <v>92.72</v>
      </c>
      <c r="J1725" s="42">
        <v>14.739999999999995</v>
      </c>
      <c r="K1725" s="86">
        <v>0.13716731807184065</v>
      </c>
      <c r="L1725" s="38" t="s">
        <v>8262</v>
      </c>
      <c r="M1725" s="128" t="s">
        <v>5920</v>
      </c>
    </row>
    <row r="1726" spans="1:13" s="128" customFormat="1" x14ac:dyDescent="0.2">
      <c r="A1726" s="38" t="s">
        <v>353</v>
      </c>
      <c r="B1726" s="38" t="s">
        <v>446</v>
      </c>
      <c r="C1726" s="38" t="s">
        <v>433</v>
      </c>
      <c r="D1726" s="38" t="s">
        <v>434</v>
      </c>
      <c r="E1726" s="38" t="s">
        <v>7796</v>
      </c>
      <c r="F1726" s="38" t="s">
        <v>474</v>
      </c>
      <c r="G1726" s="38" t="s">
        <v>68</v>
      </c>
      <c r="H1726" s="42">
        <v>124.85</v>
      </c>
      <c r="I1726" s="42">
        <v>73.319999999999993</v>
      </c>
      <c r="J1726" s="42">
        <v>51.53</v>
      </c>
      <c r="K1726" s="86">
        <v>0.41273528233880658</v>
      </c>
      <c r="L1726" s="38" t="s">
        <v>8263</v>
      </c>
      <c r="M1726" s="128" t="s">
        <v>5920</v>
      </c>
    </row>
    <row r="1727" spans="1:13" s="128" customFormat="1" x14ac:dyDescent="0.2">
      <c r="A1727" s="38" t="s">
        <v>353</v>
      </c>
      <c r="B1727" s="38" t="s">
        <v>446</v>
      </c>
      <c r="C1727" s="38" t="s">
        <v>433</v>
      </c>
      <c r="D1727" s="38" t="s">
        <v>434</v>
      </c>
      <c r="E1727" s="38" t="s">
        <v>7797</v>
      </c>
      <c r="F1727" s="38" t="s">
        <v>474</v>
      </c>
      <c r="G1727" s="38" t="s">
        <v>68</v>
      </c>
      <c r="H1727" s="42">
        <v>168.29</v>
      </c>
      <c r="I1727" s="42">
        <v>160.85</v>
      </c>
      <c r="J1727" s="42">
        <v>7.4399999999999977</v>
      </c>
      <c r="K1727" s="86">
        <v>4.4209400439717141E-2</v>
      </c>
      <c r="L1727" s="38" t="s">
        <v>8264</v>
      </c>
      <c r="M1727" s="128" t="s">
        <v>5920</v>
      </c>
    </row>
    <row r="1728" spans="1:13" s="128" customFormat="1" x14ac:dyDescent="0.2">
      <c r="A1728" s="38" t="s">
        <v>353</v>
      </c>
      <c r="B1728" s="38" t="s">
        <v>446</v>
      </c>
      <c r="C1728" s="38" t="s">
        <v>433</v>
      </c>
      <c r="D1728" s="38" t="s">
        <v>434</v>
      </c>
      <c r="E1728" s="38" t="s">
        <v>7798</v>
      </c>
      <c r="F1728" s="38" t="s">
        <v>474</v>
      </c>
      <c r="G1728" s="38" t="s">
        <v>68</v>
      </c>
      <c r="H1728" s="42">
        <v>124.85</v>
      </c>
      <c r="I1728" s="42">
        <v>73.319999999999993</v>
      </c>
      <c r="J1728" s="42">
        <v>51.53</v>
      </c>
      <c r="K1728" s="86">
        <v>0.41273528233880658</v>
      </c>
      <c r="L1728" s="38" t="s">
        <v>8265</v>
      </c>
      <c r="M1728" s="128" t="s">
        <v>5920</v>
      </c>
    </row>
    <row r="1729" spans="1:13" s="128" customFormat="1" x14ac:dyDescent="0.2">
      <c r="A1729" s="38" t="s">
        <v>353</v>
      </c>
      <c r="B1729" s="38" t="s">
        <v>446</v>
      </c>
      <c r="C1729" s="38" t="s">
        <v>433</v>
      </c>
      <c r="D1729" s="38" t="s">
        <v>434</v>
      </c>
      <c r="E1729" s="38" t="s">
        <v>7799</v>
      </c>
      <c r="F1729" s="38" t="s">
        <v>474</v>
      </c>
      <c r="G1729" s="38" t="s">
        <v>68</v>
      </c>
      <c r="H1729" s="42">
        <v>680.86</v>
      </c>
      <c r="I1729" s="42">
        <v>630.82000000000005</v>
      </c>
      <c r="J1729" s="42">
        <v>50.039999999999964</v>
      </c>
      <c r="K1729" s="86">
        <v>7.349528537437941E-2</v>
      </c>
      <c r="L1729" s="38" t="s">
        <v>8266</v>
      </c>
      <c r="M1729" s="128" t="s">
        <v>5920</v>
      </c>
    </row>
    <row r="1730" spans="1:13" s="128" customFormat="1" x14ac:dyDescent="0.2">
      <c r="A1730" s="38" t="s">
        <v>353</v>
      </c>
      <c r="B1730" s="38" t="s">
        <v>446</v>
      </c>
      <c r="C1730" s="38" t="s">
        <v>433</v>
      </c>
      <c r="D1730" s="38" t="s">
        <v>434</v>
      </c>
      <c r="E1730" s="38" t="s">
        <v>7800</v>
      </c>
      <c r="F1730" s="38" t="s">
        <v>474</v>
      </c>
      <c r="G1730" s="38" t="s">
        <v>68</v>
      </c>
      <c r="H1730" s="42">
        <v>0</v>
      </c>
      <c r="I1730" s="42">
        <v>9.58</v>
      </c>
      <c r="J1730" s="42">
        <v>-9.58</v>
      </c>
      <c r="K1730" s="86" t="e">
        <v>#DIV/0!</v>
      </c>
      <c r="L1730" s="38" t="s">
        <v>8267</v>
      </c>
      <c r="M1730" s="128" t="s">
        <v>5920</v>
      </c>
    </row>
    <row r="1731" spans="1:13" s="128" customFormat="1" x14ac:dyDescent="0.2">
      <c r="A1731" s="38" t="s">
        <v>353</v>
      </c>
      <c r="B1731" s="38" t="s">
        <v>446</v>
      </c>
      <c r="C1731" s="38" t="s">
        <v>433</v>
      </c>
      <c r="D1731" s="38" t="s">
        <v>434</v>
      </c>
      <c r="E1731" s="38" t="s">
        <v>7801</v>
      </c>
      <c r="F1731" s="38" t="s">
        <v>474</v>
      </c>
      <c r="G1731" s="38" t="s">
        <v>68</v>
      </c>
      <c r="H1731" s="42">
        <v>759.08</v>
      </c>
      <c r="I1731" s="42">
        <v>679.51</v>
      </c>
      <c r="J1731" s="42">
        <v>79.57000000000005</v>
      </c>
      <c r="K1731" s="86">
        <v>0.10482426094746278</v>
      </c>
      <c r="L1731" s="38" t="s">
        <v>8268</v>
      </c>
      <c r="M1731" s="128" t="s">
        <v>5920</v>
      </c>
    </row>
    <row r="1732" spans="1:13" s="128" customFormat="1" x14ac:dyDescent="0.2">
      <c r="A1732" s="38" t="s">
        <v>353</v>
      </c>
      <c r="B1732" s="38" t="s">
        <v>446</v>
      </c>
      <c r="C1732" s="38" t="s">
        <v>433</v>
      </c>
      <c r="D1732" s="38" t="s">
        <v>434</v>
      </c>
      <c r="E1732" s="38" t="s">
        <v>7802</v>
      </c>
      <c r="F1732" s="38" t="s">
        <v>474</v>
      </c>
      <c r="G1732" s="38" t="s">
        <v>68</v>
      </c>
      <c r="H1732" s="42">
        <v>168.29</v>
      </c>
      <c r="I1732" s="42">
        <v>160.85</v>
      </c>
      <c r="J1732" s="42">
        <v>7.4399999999999977</v>
      </c>
      <c r="K1732" s="86">
        <v>4.4209400439717141E-2</v>
      </c>
      <c r="L1732" s="38" t="s">
        <v>8269</v>
      </c>
      <c r="M1732" s="128" t="s">
        <v>5920</v>
      </c>
    </row>
    <row r="1733" spans="1:13" s="128" customFormat="1" x14ac:dyDescent="0.2">
      <c r="A1733" s="38" t="s">
        <v>353</v>
      </c>
      <c r="B1733" s="38" t="s">
        <v>446</v>
      </c>
      <c r="C1733" s="38" t="s">
        <v>433</v>
      </c>
      <c r="D1733" s="38" t="s">
        <v>434</v>
      </c>
      <c r="E1733" s="38" t="s">
        <v>7803</v>
      </c>
      <c r="F1733" s="38" t="s">
        <v>474</v>
      </c>
      <c r="G1733" s="38" t="s">
        <v>68</v>
      </c>
      <c r="H1733" s="42">
        <v>107.46</v>
      </c>
      <c r="I1733" s="42">
        <v>92.76</v>
      </c>
      <c r="J1733" s="42">
        <v>14.699999999999989</v>
      </c>
      <c r="K1733" s="86">
        <v>0.13679508654383016</v>
      </c>
      <c r="L1733" s="38" t="s">
        <v>8270</v>
      </c>
      <c r="M1733" s="128" t="s">
        <v>5920</v>
      </c>
    </row>
    <row r="1734" spans="1:13" s="128" customFormat="1" x14ac:dyDescent="0.2">
      <c r="A1734" s="38" t="s">
        <v>353</v>
      </c>
      <c r="B1734" s="38" t="s">
        <v>446</v>
      </c>
      <c r="C1734" s="38" t="s">
        <v>433</v>
      </c>
      <c r="D1734" s="38" t="s">
        <v>434</v>
      </c>
      <c r="E1734" s="38" t="s">
        <v>7804</v>
      </c>
      <c r="F1734" s="38" t="s">
        <v>474</v>
      </c>
      <c r="G1734" s="38" t="s">
        <v>68</v>
      </c>
      <c r="H1734" s="42">
        <v>232.97</v>
      </c>
      <c r="I1734" s="42">
        <v>222.65</v>
      </c>
      <c r="J1734" s="42">
        <v>10.319999999999993</v>
      </c>
      <c r="K1734" s="86">
        <v>4.4297549040648983E-2</v>
      </c>
      <c r="L1734" s="38" t="s">
        <v>8271</v>
      </c>
      <c r="M1734" s="128" t="s">
        <v>5920</v>
      </c>
    </row>
    <row r="1735" spans="1:13" s="128" customFormat="1" x14ac:dyDescent="0.2">
      <c r="A1735" s="38" t="s">
        <v>353</v>
      </c>
      <c r="B1735" s="38" t="s">
        <v>446</v>
      </c>
      <c r="C1735" s="38" t="s">
        <v>433</v>
      </c>
      <c r="D1735" s="38" t="s">
        <v>434</v>
      </c>
      <c r="E1735" s="38" t="s">
        <v>7805</v>
      </c>
      <c r="F1735" s="38" t="s">
        <v>474</v>
      </c>
      <c r="G1735" s="38" t="s">
        <v>68</v>
      </c>
      <c r="H1735" s="42">
        <v>107.46</v>
      </c>
      <c r="I1735" s="42">
        <v>92.72</v>
      </c>
      <c r="J1735" s="42">
        <v>14.739999999999995</v>
      </c>
      <c r="K1735" s="86">
        <v>0.13716731807184065</v>
      </c>
      <c r="L1735" s="38" t="s">
        <v>8272</v>
      </c>
      <c r="M1735" s="128" t="s">
        <v>5920</v>
      </c>
    </row>
    <row r="1736" spans="1:13" s="128" customFormat="1" x14ac:dyDescent="0.2">
      <c r="A1736" s="38" t="s">
        <v>353</v>
      </c>
      <c r="B1736" s="38" t="s">
        <v>446</v>
      </c>
      <c r="C1736" s="38" t="s">
        <v>433</v>
      </c>
      <c r="D1736" s="38" t="s">
        <v>434</v>
      </c>
      <c r="E1736" s="38" t="s">
        <v>7806</v>
      </c>
      <c r="F1736" s="38" t="s">
        <v>474</v>
      </c>
      <c r="G1736" s="38" t="s">
        <v>68</v>
      </c>
      <c r="H1736" s="42">
        <v>124.85</v>
      </c>
      <c r="I1736" s="42">
        <v>73.319999999999993</v>
      </c>
      <c r="J1736" s="42">
        <v>51.53</v>
      </c>
      <c r="K1736" s="86">
        <v>0.41273528233880658</v>
      </c>
      <c r="L1736" s="38" t="s">
        <v>8273</v>
      </c>
      <c r="M1736" s="128" t="s">
        <v>5920</v>
      </c>
    </row>
    <row r="1737" spans="1:13" s="128" customFormat="1" x14ac:dyDescent="0.2">
      <c r="A1737" s="38" t="s">
        <v>353</v>
      </c>
      <c r="B1737" s="38" t="s">
        <v>446</v>
      </c>
      <c r="C1737" s="38" t="s">
        <v>433</v>
      </c>
      <c r="D1737" s="38" t="s">
        <v>434</v>
      </c>
      <c r="E1737" s="38" t="s">
        <v>7807</v>
      </c>
      <c r="F1737" s="38" t="s">
        <v>474</v>
      </c>
      <c r="G1737" s="38" t="s">
        <v>68</v>
      </c>
      <c r="H1737" s="42">
        <v>168.29</v>
      </c>
      <c r="I1737" s="42">
        <v>160.85</v>
      </c>
      <c r="J1737" s="42">
        <v>7.4399999999999977</v>
      </c>
      <c r="K1737" s="86">
        <v>4.4209400439717141E-2</v>
      </c>
      <c r="L1737" s="38" t="s">
        <v>8274</v>
      </c>
      <c r="M1737" s="128" t="s">
        <v>5920</v>
      </c>
    </row>
    <row r="1738" spans="1:13" s="128" customFormat="1" x14ac:dyDescent="0.2">
      <c r="A1738" s="38" t="s">
        <v>353</v>
      </c>
      <c r="B1738" s="38" t="s">
        <v>446</v>
      </c>
      <c r="C1738" s="38" t="s">
        <v>433</v>
      </c>
      <c r="D1738" s="38" t="s">
        <v>434</v>
      </c>
      <c r="E1738" s="38" t="s">
        <v>7808</v>
      </c>
      <c r="F1738" s="38" t="s">
        <v>474</v>
      </c>
      <c r="G1738" s="38" t="s">
        <v>68</v>
      </c>
      <c r="H1738" s="42">
        <v>232.97</v>
      </c>
      <c r="I1738" s="42">
        <v>222.67</v>
      </c>
      <c r="J1738" s="42">
        <v>10.300000000000011</v>
      </c>
      <c r="K1738" s="86">
        <v>4.4211701077391988E-2</v>
      </c>
      <c r="L1738" s="38" t="s">
        <v>8275</v>
      </c>
      <c r="M1738" s="128" t="s">
        <v>5920</v>
      </c>
    </row>
    <row r="1739" spans="1:13" s="128" customFormat="1" x14ac:dyDescent="0.2">
      <c r="A1739" s="38" t="s">
        <v>353</v>
      </c>
      <c r="B1739" s="38" t="s">
        <v>446</v>
      </c>
      <c r="C1739" s="38" t="s">
        <v>433</v>
      </c>
      <c r="D1739" s="38" t="s">
        <v>434</v>
      </c>
      <c r="E1739" s="38" t="s">
        <v>7809</v>
      </c>
      <c r="F1739" s="38" t="s">
        <v>474</v>
      </c>
      <c r="G1739" s="38" t="s">
        <v>68</v>
      </c>
      <c r="H1739" s="42">
        <v>293.14</v>
      </c>
      <c r="I1739" s="42">
        <v>234.17</v>
      </c>
      <c r="J1739" s="42">
        <v>58.97</v>
      </c>
      <c r="K1739" s="86">
        <v>0.20116667803779764</v>
      </c>
      <c r="L1739" s="38" t="s">
        <v>8276</v>
      </c>
      <c r="M1739" s="128" t="s">
        <v>5920</v>
      </c>
    </row>
    <row r="1740" spans="1:13" s="128" customFormat="1" x14ac:dyDescent="0.2">
      <c r="A1740" s="38" t="s">
        <v>353</v>
      </c>
      <c r="B1740" s="38" t="s">
        <v>446</v>
      </c>
      <c r="C1740" s="38" t="s">
        <v>433</v>
      </c>
      <c r="D1740" s="38" t="s">
        <v>434</v>
      </c>
      <c r="E1740" s="38" t="s">
        <v>7810</v>
      </c>
      <c r="F1740" s="38" t="s">
        <v>474</v>
      </c>
      <c r="G1740" s="38" t="s">
        <v>68</v>
      </c>
      <c r="H1740" s="42">
        <v>232.97</v>
      </c>
      <c r="I1740" s="42">
        <v>222.67</v>
      </c>
      <c r="J1740" s="42">
        <v>10.300000000000011</v>
      </c>
      <c r="K1740" s="86">
        <v>4.4211701077391988E-2</v>
      </c>
      <c r="L1740" s="38" t="s">
        <v>8277</v>
      </c>
      <c r="M1740" s="128" t="s">
        <v>5920</v>
      </c>
    </row>
    <row r="1741" spans="1:13" s="128" customFormat="1" x14ac:dyDescent="0.2">
      <c r="A1741" s="38" t="s">
        <v>353</v>
      </c>
      <c r="B1741" s="38" t="s">
        <v>446</v>
      </c>
      <c r="C1741" s="38" t="s">
        <v>433</v>
      </c>
      <c r="D1741" s="38" t="s">
        <v>434</v>
      </c>
      <c r="E1741" s="38" t="s">
        <v>7811</v>
      </c>
      <c r="F1741" s="38" t="s">
        <v>474</v>
      </c>
      <c r="G1741" s="38" t="s">
        <v>68</v>
      </c>
      <c r="H1741" s="42">
        <v>214.92</v>
      </c>
      <c r="I1741" s="42">
        <v>185.44</v>
      </c>
      <c r="J1741" s="42">
        <v>29.47999999999999</v>
      </c>
      <c r="K1741" s="86">
        <v>0.13716731807184065</v>
      </c>
      <c r="L1741" s="38" t="s">
        <v>8278</v>
      </c>
      <c r="M1741" s="128" t="s">
        <v>5920</v>
      </c>
    </row>
    <row r="1742" spans="1:13" s="128" customFormat="1" x14ac:dyDescent="0.2">
      <c r="A1742" s="38" t="s">
        <v>353</v>
      </c>
      <c r="B1742" s="38" t="s">
        <v>446</v>
      </c>
      <c r="C1742" s="38" t="s">
        <v>433</v>
      </c>
      <c r="D1742" s="38" t="s">
        <v>434</v>
      </c>
      <c r="E1742" s="38" t="s">
        <v>7812</v>
      </c>
      <c r="F1742" s="38" t="s">
        <v>474</v>
      </c>
      <c r="G1742" s="38" t="s">
        <v>68</v>
      </c>
      <c r="H1742" s="42">
        <v>124.85</v>
      </c>
      <c r="I1742" s="42">
        <v>73.319999999999993</v>
      </c>
      <c r="J1742" s="42">
        <v>51.53</v>
      </c>
      <c r="K1742" s="86">
        <v>0.41273528233880658</v>
      </c>
      <c r="L1742" s="38" t="s">
        <v>8279</v>
      </c>
      <c r="M1742" s="128" t="s">
        <v>5920</v>
      </c>
    </row>
    <row r="1743" spans="1:13" s="128" customFormat="1" x14ac:dyDescent="0.2">
      <c r="A1743" s="38" t="s">
        <v>353</v>
      </c>
      <c r="B1743" s="38" t="s">
        <v>446</v>
      </c>
      <c r="C1743" s="38" t="s">
        <v>433</v>
      </c>
      <c r="D1743" s="38" t="s">
        <v>434</v>
      </c>
      <c r="E1743" s="38" t="s">
        <v>7813</v>
      </c>
      <c r="F1743" s="38" t="s">
        <v>474</v>
      </c>
      <c r="G1743" s="38" t="s">
        <v>68</v>
      </c>
      <c r="H1743" s="42">
        <v>107.46</v>
      </c>
      <c r="I1743" s="42">
        <v>92.76</v>
      </c>
      <c r="J1743" s="42">
        <v>14.699999999999989</v>
      </c>
      <c r="K1743" s="86">
        <v>0.13679508654383016</v>
      </c>
      <c r="L1743" s="38" t="s">
        <v>8280</v>
      </c>
      <c r="M1743" s="128" t="s">
        <v>5920</v>
      </c>
    </row>
    <row r="1744" spans="1:13" s="128" customFormat="1" x14ac:dyDescent="0.2">
      <c r="A1744" s="38" t="s">
        <v>353</v>
      </c>
      <c r="B1744" s="38" t="s">
        <v>446</v>
      </c>
      <c r="C1744" s="38" t="s">
        <v>433</v>
      </c>
      <c r="D1744" s="38" t="s">
        <v>434</v>
      </c>
      <c r="E1744" s="38" t="s">
        <v>7814</v>
      </c>
      <c r="F1744" s="38" t="s">
        <v>474</v>
      </c>
      <c r="G1744" s="38" t="s">
        <v>68</v>
      </c>
      <c r="H1744" s="42">
        <v>232.97</v>
      </c>
      <c r="I1744" s="42">
        <v>222.67</v>
      </c>
      <c r="J1744" s="42">
        <v>10.300000000000011</v>
      </c>
      <c r="K1744" s="86">
        <v>4.4211701077391988E-2</v>
      </c>
      <c r="L1744" s="38" t="s">
        <v>8281</v>
      </c>
      <c r="M1744" s="128" t="s">
        <v>5920</v>
      </c>
    </row>
    <row r="1745" spans="1:13" s="128" customFormat="1" x14ac:dyDescent="0.2">
      <c r="A1745" s="38" t="s">
        <v>353</v>
      </c>
      <c r="B1745" s="38" t="s">
        <v>446</v>
      </c>
      <c r="C1745" s="38" t="s">
        <v>433</v>
      </c>
      <c r="D1745" s="38" t="s">
        <v>434</v>
      </c>
      <c r="E1745" s="38" t="s">
        <v>7815</v>
      </c>
      <c r="F1745" s="38" t="s">
        <v>474</v>
      </c>
      <c r="G1745" s="38" t="s">
        <v>68</v>
      </c>
      <c r="H1745" s="42">
        <v>107.46</v>
      </c>
      <c r="I1745" s="42">
        <v>92.76</v>
      </c>
      <c r="J1745" s="42">
        <v>14.699999999999989</v>
      </c>
      <c r="K1745" s="86">
        <v>0.13679508654383016</v>
      </c>
      <c r="L1745" s="38" t="s">
        <v>8282</v>
      </c>
      <c r="M1745" s="128" t="s">
        <v>5920</v>
      </c>
    </row>
    <row r="1746" spans="1:13" s="128" customFormat="1" x14ac:dyDescent="0.2">
      <c r="A1746" s="38" t="s">
        <v>353</v>
      </c>
      <c r="B1746" s="38" t="s">
        <v>446</v>
      </c>
      <c r="C1746" s="38" t="s">
        <v>433</v>
      </c>
      <c r="D1746" s="38" t="s">
        <v>434</v>
      </c>
      <c r="E1746" s="38" t="s">
        <v>7816</v>
      </c>
      <c r="F1746" s="38" t="s">
        <v>474</v>
      </c>
      <c r="G1746" s="38" t="s">
        <v>68</v>
      </c>
      <c r="H1746" s="42">
        <v>107.46</v>
      </c>
      <c r="I1746" s="42">
        <v>92.72</v>
      </c>
      <c r="J1746" s="42">
        <v>14.739999999999995</v>
      </c>
      <c r="K1746" s="86">
        <v>0.13716731807184065</v>
      </c>
      <c r="L1746" s="38" t="s">
        <v>8283</v>
      </c>
      <c r="M1746" s="128" t="s">
        <v>5920</v>
      </c>
    </row>
    <row r="1747" spans="1:13" s="128" customFormat="1" x14ac:dyDescent="0.2">
      <c r="A1747" s="38" t="s">
        <v>353</v>
      </c>
      <c r="B1747" s="38" t="s">
        <v>446</v>
      </c>
      <c r="C1747" s="38" t="s">
        <v>433</v>
      </c>
      <c r="D1747" s="38" t="s">
        <v>434</v>
      </c>
      <c r="E1747" s="38" t="s">
        <v>7817</v>
      </c>
      <c r="F1747" s="38" t="s">
        <v>474</v>
      </c>
      <c r="G1747" s="38" t="s">
        <v>68</v>
      </c>
      <c r="H1747" s="42">
        <v>168.29</v>
      </c>
      <c r="I1747" s="42">
        <v>160.85</v>
      </c>
      <c r="J1747" s="42">
        <v>7.4399999999999977</v>
      </c>
      <c r="K1747" s="86">
        <v>4.4209400439717141E-2</v>
      </c>
      <c r="L1747" s="38" t="s">
        <v>8284</v>
      </c>
      <c r="M1747" s="128" t="s">
        <v>5920</v>
      </c>
    </row>
    <row r="1748" spans="1:13" s="128" customFormat="1" x14ac:dyDescent="0.2">
      <c r="A1748" s="38" t="s">
        <v>353</v>
      </c>
      <c r="B1748" s="38" t="s">
        <v>446</v>
      </c>
      <c r="C1748" s="38" t="s">
        <v>433</v>
      </c>
      <c r="D1748" s="38" t="s">
        <v>434</v>
      </c>
      <c r="E1748" s="38" t="s">
        <v>7818</v>
      </c>
      <c r="F1748" s="38" t="s">
        <v>474</v>
      </c>
      <c r="G1748" s="38" t="s">
        <v>68</v>
      </c>
      <c r="H1748" s="42">
        <v>107.46</v>
      </c>
      <c r="I1748" s="42">
        <v>92.72</v>
      </c>
      <c r="J1748" s="42">
        <v>14.739999999999995</v>
      </c>
      <c r="K1748" s="86">
        <v>0.13716731807184065</v>
      </c>
      <c r="L1748" s="38" t="s">
        <v>8285</v>
      </c>
      <c r="M1748" s="128" t="s">
        <v>5920</v>
      </c>
    </row>
    <row r="1749" spans="1:13" s="128" customFormat="1" x14ac:dyDescent="0.2">
      <c r="A1749" s="38" t="s">
        <v>353</v>
      </c>
      <c r="B1749" s="38" t="s">
        <v>446</v>
      </c>
      <c r="C1749" s="38" t="s">
        <v>433</v>
      </c>
      <c r="D1749" s="38" t="s">
        <v>434</v>
      </c>
      <c r="E1749" s="38" t="s">
        <v>7819</v>
      </c>
      <c r="F1749" s="38" t="s">
        <v>474</v>
      </c>
      <c r="G1749" s="38" t="s">
        <v>68</v>
      </c>
      <c r="H1749" s="42">
        <v>124.85</v>
      </c>
      <c r="I1749" s="42">
        <v>73.319999999999993</v>
      </c>
      <c r="J1749" s="42">
        <v>51.53</v>
      </c>
      <c r="K1749" s="86">
        <v>0.41273528233880658</v>
      </c>
      <c r="L1749" s="38" t="s">
        <v>8286</v>
      </c>
      <c r="M1749" s="128" t="s">
        <v>5920</v>
      </c>
    </row>
    <row r="1750" spans="1:13" s="128" customFormat="1" x14ac:dyDescent="0.2">
      <c r="A1750" s="38" t="s">
        <v>353</v>
      </c>
      <c r="B1750" s="38" t="s">
        <v>446</v>
      </c>
      <c r="C1750" s="38" t="s">
        <v>433</v>
      </c>
      <c r="D1750" s="38" t="s">
        <v>434</v>
      </c>
      <c r="E1750" s="38" t="s">
        <v>7820</v>
      </c>
      <c r="F1750" s="38" t="s">
        <v>474</v>
      </c>
      <c r="G1750" s="38" t="s">
        <v>68</v>
      </c>
      <c r="H1750" s="42">
        <v>107.46</v>
      </c>
      <c r="I1750" s="42">
        <v>92.72</v>
      </c>
      <c r="J1750" s="42">
        <v>14.739999999999995</v>
      </c>
      <c r="K1750" s="86">
        <v>0.13716731807184065</v>
      </c>
      <c r="L1750" s="38" t="s">
        <v>8287</v>
      </c>
      <c r="M1750" s="128" t="s">
        <v>5920</v>
      </c>
    </row>
    <row r="1751" spans="1:13" s="128" customFormat="1" x14ac:dyDescent="0.2">
      <c r="A1751" s="38" t="s">
        <v>353</v>
      </c>
      <c r="B1751" s="38" t="s">
        <v>446</v>
      </c>
      <c r="C1751" s="38" t="s">
        <v>433</v>
      </c>
      <c r="D1751" s="38" t="s">
        <v>434</v>
      </c>
      <c r="E1751" s="38" t="s">
        <v>7821</v>
      </c>
      <c r="F1751" s="38" t="s">
        <v>474</v>
      </c>
      <c r="G1751" s="38" t="s">
        <v>68</v>
      </c>
      <c r="H1751" s="42">
        <v>107.46</v>
      </c>
      <c r="I1751" s="42">
        <v>92.76</v>
      </c>
      <c r="J1751" s="42">
        <v>14.699999999999989</v>
      </c>
      <c r="K1751" s="86">
        <v>0.13679508654383016</v>
      </c>
      <c r="L1751" s="38" t="s">
        <v>8288</v>
      </c>
      <c r="M1751" s="128" t="s">
        <v>5920</v>
      </c>
    </row>
    <row r="1752" spans="1:13" s="128" customFormat="1" x14ac:dyDescent="0.2">
      <c r="A1752" s="38" t="s">
        <v>353</v>
      </c>
      <c r="B1752" s="38" t="s">
        <v>446</v>
      </c>
      <c r="C1752" s="38" t="s">
        <v>433</v>
      </c>
      <c r="D1752" s="38" t="s">
        <v>434</v>
      </c>
      <c r="E1752" s="38" t="s">
        <v>7822</v>
      </c>
      <c r="F1752" s="38" t="s">
        <v>474</v>
      </c>
      <c r="G1752" s="38" t="s">
        <v>68</v>
      </c>
      <c r="H1752" s="42">
        <v>124.85</v>
      </c>
      <c r="I1752" s="42">
        <v>73.319999999999993</v>
      </c>
      <c r="J1752" s="42">
        <v>51.53</v>
      </c>
      <c r="K1752" s="86">
        <v>0.41273528233880658</v>
      </c>
      <c r="L1752" s="38" t="s">
        <v>8289</v>
      </c>
      <c r="M1752" s="128" t="s">
        <v>5920</v>
      </c>
    </row>
    <row r="1753" spans="1:13" s="128" customFormat="1" x14ac:dyDescent="0.2">
      <c r="A1753" s="38" t="s">
        <v>353</v>
      </c>
      <c r="B1753" s="38" t="s">
        <v>446</v>
      </c>
      <c r="C1753" s="38" t="s">
        <v>433</v>
      </c>
      <c r="D1753" s="38" t="s">
        <v>434</v>
      </c>
      <c r="E1753" s="38" t="s">
        <v>7823</v>
      </c>
      <c r="F1753" s="38" t="s">
        <v>474</v>
      </c>
      <c r="G1753" s="38" t="s">
        <v>68</v>
      </c>
      <c r="H1753" s="42">
        <v>802.52</v>
      </c>
      <c r="I1753" s="42">
        <v>767.04</v>
      </c>
      <c r="J1753" s="42">
        <v>35.480000000000018</v>
      </c>
      <c r="K1753" s="86">
        <v>4.4210736181029782E-2</v>
      </c>
      <c r="L1753" s="38" t="s">
        <v>8290</v>
      </c>
      <c r="M1753" s="128" t="s">
        <v>5920</v>
      </c>
    </row>
    <row r="1754" spans="1:13" s="128" customFormat="1" x14ac:dyDescent="0.2">
      <c r="A1754" s="38" t="s">
        <v>353</v>
      </c>
      <c r="B1754" s="38" t="s">
        <v>446</v>
      </c>
      <c r="C1754" s="38" t="s">
        <v>433</v>
      </c>
      <c r="D1754" s="38" t="s">
        <v>434</v>
      </c>
      <c r="E1754" s="38" t="s">
        <v>7824</v>
      </c>
      <c r="F1754" s="38" t="s">
        <v>474</v>
      </c>
      <c r="G1754" s="38" t="s">
        <v>68</v>
      </c>
      <c r="H1754" s="42">
        <v>0</v>
      </c>
      <c r="I1754" s="42">
        <v>9.58</v>
      </c>
      <c r="J1754" s="42">
        <v>-9.58</v>
      </c>
      <c r="K1754" s="86" t="e">
        <v>#DIV/0!</v>
      </c>
      <c r="L1754" s="38" t="s">
        <v>8291</v>
      </c>
      <c r="M1754" s="128" t="s">
        <v>5920</v>
      </c>
    </row>
    <row r="1755" spans="1:13" s="128" customFormat="1" x14ac:dyDescent="0.2">
      <c r="A1755" s="38" t="s">
        <v>353</v>
      </c>
      <c r="B1755" s="38" t="s">
        <v>446</v>
      </c>
      <c r="C1755" s="38" t="s">
        <v>433</v>
      </c>
      <c r="D1755" s="38" t="s">
        <v>434</v>
      </c>
      <c r="E1755" s="38" t="s">
        <v>7825</v>
      </c>
      <c r="F1755" s="38" t="s">
        <v>474</v>
      </c>
      <c r="G1755" s="38" t="s">
        <v>68</v>
      </c>
      <c r="H1755" s="42">
        <v>124.85</v>
      </c>
      <c r="I1755" s="42">
        <v>73.319999999999993</v>
      </c>
      <c r="J1755" s="42">
        <v>51.53</v>
      </c>
      <c r="K1755" s="86">
        <v>0.41273528233880658</v>
      </c>
      <c r="L1755" s="38" t="s">
        <v>8292</v>
      </c>
      <c r="M1755" s="128" t="s">
        <v>5920</v>
      </c>
    </row>
    <row r="1756" spans="1:13" s="128" customFormat="1" x14ac:dyDescent="0.2">
      <c r="A1756" s="38" t="s">
        <v>353</v>
      </c>
      <c r="B1756" s="38" t="s">
        <v>446</v>
      </c>
      <c r="C1756" s="38" t="s">
        <v>433</v>
      </c>
      <c r="D1756" s="38" t="s">
        <v>434</v>
      </c>
      <c r="E1756" s="38" t="s">
        <v>7826</v>
      </c>
      <c r="F1756" s="38" t="s">
        <v>474</v>
      </c>
      <c r="G1756" s="38" t="s">
        <v>68</v>
      </c>
      <c r="H1756" s="42">
        <v>465.94</v>
      </c>
      <c r="I1756" s="42">
        <v>445.32</v>
      </c>
      <c r="J1756" s="42">
        <v>20.620000000000005</v>
      </c>
      <c r="K1756" s="86">
        <v>4.4254625059020482E-2</v>
      </c>
      <c r="L1756" s="38" t="s">
        <v>8293</v>
      </c>
      <c r="M1756" s="128" t="s">
        <v>5920</v>
      </c>
    </row>
    <row r="1757" spans="1:13" s="128" customFormat="1" x14ac:dyDescent="0.2">
      <c r="A1757" s="38" t="s">
        <v>353</v>
      </c>
      <c r="B1757" s="38" t="s">
        <v>446</v>
      </c>
      <c r="C1757" s="38" t="s">
        <v>433</v>
      </c>
      <c r="D1757" s="38" t="s">
        <v>434</v>
      </c>
      <c r="E1757" s="38" t="s">
        <v>7827</v>
      </c>
      <c r="F1757" s="38" t="s">
        <v>474</v>
      </c>
      <c r="G1757" s="38" t="s">
        <v>68</v>
      </c>
      <c r="H1757" s="42">
        <v>168.29</v>
      </c>
      <c r="I1757" s="42">
        <v>160.85</v>
      </c>
      <c r="J1757" s="42">
        <v>7.4399999999999977</v>
      </c>
      <c r="K1757" s="86">
        <v>4.4209400439717141E-2</v>
      </c>
      <c r="L1757" s="38" t="s">
        <v>8294</v>
      </c>
      <c r="M1757" s="128" t="s">
        <v>5920</v>
      </c>
    </row>
    <row r="1758" spans="1:13" s="128" customFormat="1" x14ac:dyDescent="0.2">
      <c r="A1758" s="38" t="s">
        <v>353</v>
      </c>
      <c r="B1758" s="38" t="s">
        <v>446</v>
      </c>
      <c r="C1758" s="38" t="s">
        <v>433</v>
      </c>
      <c r="D1758" s="38" t="s">
        <v>434</v>
      </c>
      <c r="E1758" s="38" t="s">
        <v>7828</v>
      </c>
      <c r="F1758" s="38" t="s">
        <v>474</v>
      </c>
      <c r="G1758" s="38" t="s">
        <v>68</v>
      </c>
      <c r="H1758" s="42">
        <v>336.58</v>
      </c>
      <c r="I1758" s="42">
        <v>321.7</v>
      </c>
      <c r="J1758" s="42">
        <v>14.879999999999995</v>
      </c>
      <c r="K1758" s="86">
        <v>4.4209400439717141E-2</v>
      </c>
      <c r="L1758" s="38" t="s">
        <v>8295</v>
      </c>
      <c r="M1758" s="128" t="s">
        <v>5920</v>
      </c>
    </row>
    <row r="1759" spans="1:13" s="128" customFormat="1" x14ac:dyDescent="0.2">
      <c r="A1759" s="38" t="s">
        <v>353</v>
      </c>
      <c r="B1759" s="38" t="s">
        <v>446</v>
      </c>
      <c r="C1759" s="38" t="s">
        <v>433</v>
      </c>
      <c r="D1759" s="38" t="s">
        <v>434</v>
      </c>
      <c r="E1759" s="38" t="s">
        <v>7829</v>
      </c>
      <c r="F1759" s="38" t="s">
        <v>474</v>
      </c>
      <c r="G1759" s="38" t="s">
        <v>68</v>
      </c>
      <c r="H1759" s="42">
        <v>107.46</v>
      </c>
      <c r="I1759" s="42">
        <v>92.76</v>
      </c>
      <c r="J1759" s="42">
        <v>14.699999999999989</v>
      </c>
      <c r="K1759" s="86">
        <v>0.13679508654383016</v>
      </c>
      <c r="L1759" s="38" t="s">
        <v>8296</v>
      </c>
      <c r="M1759" s="128" t="s">
        <v>5920</v>
      </c>
    </row>
    <row r="1760" spans="1:13" s="128" customFormat="1" x14ac:dyDescent="0.2">
      <c r="A1760" s="38" t="s">
        <v>353</v>
      </c>
      <c r="B1760" s="38" t="s">
        <v>446</v>
      </c>
      <c r="C1760" s="38" t="s">
        <v>433</v>
      </c>
      <c r="D1760" s="38" t="s">
        <v>434</v>
      </c>
      <c r="E1760" s="38" t="s">
        <v>7830</v>
      </c>
      <c r="F1760" s="38" t="s">
        <v>474</v>
      </c>
      <c r="G1760" s="38" t="s">
        <v>68</v>
      </c>
      <c r="H1760" s="42">
        <v>107.46</v>
      </c>
      <c r="I1760" s="42">
        <v>92.72</v>
      </c>
      <c r="J1760" s="42">
        <v>14.739999999999995</v>
      </c>
      <c r="K1760" s="86">
        <v>0.13716731807184065</v>
      </c>
      <c r="L1760" s="38" t="s">
        <v>8297</v>
      </c>
      <c r="M1760" s="128" t="s">
        <v>5920</v>
      </c>
    </row>
    <row r="1761" spans="1:13" s="128" customFormat="1" x14ac:dyDescent="0.2">
      <c r="A1761" s="38" t="s">
        <v>353</v>
      </c>
      <c r="B1761" s="38" t="s">
        <v>446</v>
      </c>
      <c r="C1761" s="38" t="s">
        <v>433</v>
      </c>
      <c r="D1761" s="38" t="s">
        <v>434</v>
      </c>
      <c r="E1761" s="38" t="s">
        <v>7831</v>
      </c>
      <c r="F1761" s="38" t="s">
        <v>474</v>
      </c>
      <c r="G1761" s="38" t="s">
        <v>68</v>
      </c>
      <c r="H1761" s="42">
        <v>465.94</v>
      </c>
      <c r="I1761" s="42">
        <v>445.34</v>
      </c>
      <c r="J1761" s="42">
        <v>20.600000000000023</v>
      </c>
      <c r="K1761" s="86">
        <v>4.4211701077391988E-2</v>
      </c>
      <c r="L1761" s="38" t="s">
        <v>8298</v>
      </c>
      <c r="M1761" s="128" t="s">
        <v>5920</v>
      </c>
    </row>
    <row r="1762" spans="1:13" s="128" customFormat="1" x14ac:dyDescent="0.2">
      <c r="A1762" s="38" t="s">
        <v>353</v>
      </c>
      <c r="B1762" s="38" t="s">
        <v>446</v>
      </c>
      <c r="C1762" s="38" t="s">
        <v>433</v>
      </c>
      <c r="D1762" s="38" t="s">
        <v>434</v>
      </c>
      <c r="E1762" s="38" t="s">
        <v>7832</v>
      </c>
      <c r="F1762" s="38" t="s">
        <v>474</v>
      </c>
      <c r="G1762" s="38" t="s">
        <v>68</v>
      </c>
      <c r="H1762" s="42">
        <v>232.97</v>
      </c>
      <c r="I1762" s="42">
        <v>222.67</v>
      </c>
      <c r="J1762" s="42">
        <v>10.300000000000011</v>
      </c>
      <c r="K1762" s="86">
        <v>4.4211701077391988E-2</v>
      </c>
      <c r="L1762" s="38" t="s">
        <v>8299</v>
      </c>
      <c r="M1762" s="128" t="s">
        <v>5920</v>
      </c>
    </row>
    <row r="1763" spans="1:13" s="128" customFormat="1" x14ac:dyDescent="0.2">
      <c r="A1763" s="38" t="s">
        <v>353</v>
      </c>
      <c r="B1763" s="38" t="s">
        <v>446</v>
      </c>
      <c r="C1763" s="38" t="s">
        <v>433</v>
      </c>
      <c r="D1763" s="38" t="s">
        <v>434</v>
      </c>
      <c r="E1763" s="38" t="s">
        <v>7833</v>
      </c>
      <c r="F1763" s="38" t="s">
        <v>474</v>
      </c>
      <c r="G1763" s="38" t="s">
        <v>68</v>
      </c>
      <c r="H1763" s="42">
        <v>168.29</v>
      </c>
      <c r="I1763" s="42">
        <v>160.85</v>
      </c>
      <c r="J1763" s="42">
        <v>7.4399999999999977</v>
      </c>
      <c r="K1763" s="86">
        <v>4.4209400439717141E-2</v>
      </c>
      <c r="L1763" s="38" t="s">
        <v>8300</v>
      </c>
      <c r="M1763" s="128" t="s">
        <v>5920</v>
      </c>
    </row>
    <row r="1764" spans="1:13" s="128" customFormat="1" x14ac:dyDescent="0.2">
      <c r="A1764" s="38" t="s">
        <v>353</v>
      </c>
      <c r="B1764" s="38" t="s">
        <v>446</v>
      </c>
      <c r="C1764" s="38" t="s">
        <v>433</v>
      </c>
      <c r="D1764" s="38" t="s">
        <v>434</v>
      </c>
      <c r="E1764" s="38" t="s">
        <v>7834</v>
      </c>
      <c r="F1764" s="38" t="s">
        <v>474</v>
      </c>
      <c r="G1764" s="38" t="s">
        <v>68</v>
      </c>
      <c r="H1764" s="42">
        <v>107.46</v>
      </c>
      <c r="I1764" s="42">
        <v>92.76</v>
      </c>
      <c r="J1764" s="42">
        <v>14.699999999999989</v>
      </c>
      <c r="K1764" s="86">
        <v>0.13679508654383016</v>
      </c>
      <c r="L1764" s="38" t="s">
        <v>8301</v>
      </c>
      <c r="M1764" s="128" t="s">
        <v>5920</v>
      </c>
    </row>
    <row r="1765" spans="1:13" s="128" customFormat="1" x14ac:dyDescent="0.2">
      <c r="A1765" s="38" t="s">
        <v>353</v>
      </c>
      <c r="B1765" s="38" t="s">
        <v>446</v>
      </c>
      <c r="C1765" s="38" t="s">
        <v>433</v>
      </c>
      <c r="D1765" s="38" t="s">
        <v>434</v>
      </c>
      <c r="E1765" s="38" t="s">
        <v>7835</v>
      </c>
      <c r="F1765" s="38" t="s">
        <v>474</v>
      </c>
      <c r="G1765" s="38" t="s">
        <v>68</v>
      </c>
      <c r="H1765" s="42">
        <v>107.46</v>
      </c>
      <c r="I1765" s="42">
        <v>92.76</v>
      </c>
      <c r="J1765" s="42">
        <v>14.699999999999989</v>
      </c>
      <c r="K1765" s="86">
        <v>0.13679508654383016</v>
      </c>
      <c r="L1765" s="38" t="s">
        <v>8302</v>
      </c>
      <c r="M1765" s="128" t="s">
        <v>5920</v>
      </c>
    </row>
    <row r="1766" spans="1:13" s="128" customFormat="1" x14ac:dyDescent="0.2">
      <c r="A1766" s="38" t="s">
        <v>353</v>
      </c>
      <c r="B1766" s="38" t="s">
        <v>446</v>
      </c>
      <c r="C1766" s="38" t="s">
        <v>433</v>
      </c>
      <c r="D1766" s="38" t="s">
        <v>434</v>
      </c>
      <c r="E1766" s="38" t="s">
        <v>7836</v>
      </c>
      <c r="F1766" s="38" t="s">
        <v>474</v>
      </c>
      <c r="G1766" s="38" t="s">
        <v>68</v>
      </c>
      <c r="H1766" s="42">
        <v>168.29</v>
      </c>
      <c r="I1766" s="42">
        <v>160.85</v>
      </c>
      <c r="J1766" s="42">
        <v>7.4399999999999977</v>
      </c>
      <c r="K1766" s="86">
        <v>4.4209400439717141E-2</v>
      </c>
      <c r="L1766" s="38" t="s">
        <v>8303</v>
      </c>
      <c r="M1766" s="128" t="s">
        <v>5920</v>
      </c>
    </row>
    <row r="1767" spans="1:13" s="128" customFormat="1" x14ac:dyDescent="0.2">
      <c r="A1767" s="38" t="s">
        <v>353</v>
      </c>
      <c r="B1767" s="38" t="s">
        <v>446</v>
      </c>
      <c r="C1767" s="38" t="s">
        <v>433</v>
      </c>
      <c r="D1767" s="38" t="s">
        <v>434</v>
      </c>
      <c r="E1767" s="38" t="s">
        <v>7837</v>
      </c>
      <c r="F1767" s="38" t="s">
        <v>474</v>
      </c>
      <c r="G1767" s="38" t="s">
        <v>68</v>
      </c>
      <c r="H1767" s="42">
        <v>168.29</v>
      </c>
      <c r="I1767" s="42">
        <v>160.85</v>
      </c>
      <c r="J1767" s="42">
        <v>7.4399999999999977</v>
      </c>
      <c r="K1767" s="86">
        <v>4.4209400439717141E-2</v>
      </c>
      <c r="L1767" s="38" t="s">
        <v>8304</v>
      </c>
      <c r="M1767" s="128" t="s">
        <v>5920</v>
      </c>
    </row>
    <row r="1768" spans="1:13" s="128" customFormat="1" x14ac:dyDescent="0.2">
      <c r="A1768" s="38" t="s">
        <v>353</v>
      </c>
      <c r="B1768" s="38" t="s">
        <v>446</v>
      </c>
      <c r="C1768" s="38" t="s">
        <v>433</v>
      </c>
      <c r="D1768" s="38" t="s">
        <v>434</v>
      </c>
      <c r="E1768" s="38" t="s">
        <v>7838</v>
      </c>
      <c r="F1768" s="38" t="s">
        <v>474</v>
      </c>
      <c r="G1768" s="38" t="s">
        <v>68</v>
      </c>
      <c r="H1768" s="42">
        <v>232.97</v>
      </c>
      <c r="I1768" s="42">
        <v>222.65</v>
      </c>
      <c r="J1768" s="42">
        <v>10.319999999999993</v>
      </c>
      <c r="K1768" s="86">
        <v>4.4297549040648983E-2</v>
      </c>
      <c r="L1768" s="38" t="s">
        <v>8305</v>
      </c>
      <c r="M1768" s="128" t="s">
        <v>5920</v>
      </c>
    </row>
    <row r="1769" spans="1:13" s="128" customFormat="1" x14ac:dyDescent="0.2">
      <c r="A1769" s="38" t="s">
        <v>353</v>
      </c>
      <c r="B1769" s="38" t="s">
        <v>446</v>
      </c>
      <c r="C1769" s="38" t="s">
        <v>433</v>
      </c>
      <c r="D1769" s="38" t="s">
        <v>434</v>
      </c>
      <c r="E1769" s="38" t="s">
        <v>7839</v>
      </c>
      <c r="F1769" s="38" t="s">
        <v>474</v>
      </c>
      <c r="G1769" s="38" t="s">
        <v>68</v>
      </c>
      <c r="H1769" s="42">
        <v>0</v>
      </c>
      <c r="I1769" s="42">
        <v>9.58</v>
      </c>
      <c r="J1769" s="42">
        <v>-9.58</v>
      </c>
      <c r="K1769" s="86" t="e">
        <v>#DIV/0!</v>
      </c>
      <c r="L1769" s="38" t="s">
        <v>8306</v>
      </c>
      <c r="M1769" s="128" t="s">
        <v>5920</v>
      </c>
    </row>
    <row r="1770" spans="1:13" s="128" customFormat="1" x14ac:dyDescent="0.2">
      <c r="A1770" s="38" t="s">
        <v>353</v>
      </c>
      <c r="B1770" s="38" t="s">
        <v>446</v>
      </c>
      <c r="C1770" s="38" t="s">
        <v>433</v>
      </c>
      <c r="D1770" s="38" t="s">
        <v>434</v>
      </c>
      <c r="E1770" s="38" t="s">
        <v>7840</v>
      </c>
      <c r="F1770" s="38" t="s">
        <v>474</v>
      </c>
      <c r="G1770" s="38" t="s">
        <v>68</v>
      </c>
      <c r="H1770" s="42">
        <v>107.46</v>
      </c>
      <c r="I1770" s="42">
        <v>92.72</v>
      </c>
      <c r="J1770" s="42">
        <v>14.739999999999995</v>
      </c>
      <c r="K1770" s="86">
        <v>0.13716731807184065</v>
      </c>
      <c r="L1770" s="38" t="s">
        <v>8307</v>
      </c>
      <c r="M1770" s="128" t="s">
        <v>5920</v>
      </c>
    </row>
    <row r="1771" spans="1:13" s="128" customFormat="1" x14ac:dyDescent="0.2">
      <c r="A1771" s="38" t="s">
        <v>353</v>
      </c>
      <c r="B1771" s="38" t="s">
        <v>446</v>
      </c>
      <c r="C1771" s="38" t="s">
        <v>433</v>
      </c>
      <c r="D1771" s="38" t="s">
        <v>434</v>
      </c>
      <c r="E1771" s="38" t="s">
        <v>7841</v>
      </c>
      <c r="F1771" s="38" t="s">
        <v>474</v>
      </c>
      <c r="G1771" s="38" t="s">
        <v>68</v>
      </c>
      <c r="H1771" s="42">
        <v>107.46</v>
      </c>
      <c r="I1771" s="42">
        <v>92.76</v>
      </c>
      <c r="J1771" s="42">
        <v>14.699999999999989</v>
      </c>
      <c r="K1771" s="86">
        <v>0.13679508654383016</v>
      </c>
      <c r="L1771" s="38" t="s">
        <v>8308</v>
      </c>
      <c r="M1771" s="128" t="s">
        <v>5920</v>
      </c>
    </row>
    <row r="1772" spans="1:13" s="128" customFormat="1" x14ac:dyDescent="0.2">
      <c r="A1772" s="38" t="s">
        <v>353</v>
      </c>
      <c r="B1772" s="38" t="s">
        <v>446</v>
      </c>
      <c r="C1772" s="38" t="s">
        <v>433</v>
      </c>
      <c r="D1772" s="38" t="s">
        <v>434</v>
      </c>
      <c r="E1772" s="38" t="s">
        <v>7842</v>
      </c>
      <c r="F1772" s="38" t="s">
        <v>474</v>
      </c>
      <c r="G1772" s="38" t="s">
        <v>68</v>
      </c>
      <c r="H1772" s="42">
        <v>232.31</v>
      </c>
      <c r="I1772" s="42">
        <v>166.08</v>
      </c>
      <c r="J1772" s="42">
        <v>66.22999999999999</v>
      </c>
      <c r="K1772" s="86">
        <v>0.28509319443846581</v>
      </c>
      <c r="L1772" s="38" t="s">
        <v>8309</v>
      </c>
      <c r="M1772" s="128" t="s">
        <v>5920</v>
      </c>
    </row>
    <row r="1773" spans="1:13" s="128" customFormat="1" x14ac:dyDescent="0.2">
      <c r="A1773" s="38" t="s">
        <v>353</v>
      </c>
      <c r="B1773" s="38" t="s">
        <v>446</v>
      </c>
      <c r="C1773" s="38" t="s">
        <v>433</v>
      </c>
      <c r="D1773" s="38" t="s">
        <v>434</v>
      </c>
      <c r="E1773" s="38" t="s">
        <v>7843</v>
      </c>
      <c r="F1773" s="38" t="s">
        <v>474</v>
      </c>
      <c r="G1773" s="38" t="s">
        <v>68</v>
      </c>
      <c r="H1773" s="42">
        <v>124.85</v>
      </c>
      <c r="I1773" s="42">
        <v>73.319999999999993</v>
      </c>
      <c r="J1773" s="42">
        <v>51.53</v>
      </c>
      <c r="K1773" s="86">
        <v>0.41273528233880658</v>
      </c>
      <c r="L1773" s="38" t="s">
        <v>8310</v>
      </c>
      <c r="M1773" s="128" t="s">
        <v>5920</v>
      </c>
    </row>
    <row r="1774" spans="1:13" s="128" customFormat="1" x14ac:dyDescent="0.2">
      <c r="A1774" s="38" t="s">
        <v>353</v>
      </c>
      <c r="B1774" s="38" t="s">
        <v>446</v>
      </c>
      <c r="C1774" s="38" t="s">
        <v>433</v>
      </c>
      <c r="D1774" s="38" t="s">
        <v>434</v>
      </c>
      <c r="E1774" s="38" t="s">
        <v>7844</v>
      </c>
      <c r="F1774" s="38" t="s">
        <v>474</v>
      </c>
      <c r="G1774" s="38" t="s">
        <v>68</v>
      </c>
      <c r="H1774" s="42">
        <v>232.97</v>
      </c>
      <c r="I1774" s="42">
        <v>222.67</v>
      </c>
      <c r="J1774" s="42">
        <v>10.300000000000011</v>
      </c>
      <c r="K1774" s="86">
        <v>4.4211701077391988E-2</v>
      </c>
      <c r="L1774" s="38" t="s">
        <v>8311</v>
      </c>
      <c r="M1774" s="128" t="s">
        <v>5920</v>
      </c>
    </row>
    <row r="1775" spans="1:13" s="128" customFormat="1" x14ac:dyDescent="0.2">
      <c r="A1775" s="38" t="s">
        <v>353</v>
      </c>
      <c r="B1775" s="38" t="s">
        <v>446</v>
      </c>
      <c r="C1775" s="38" t="s">
        <v>433</v>
      </c>
      <c r="D1775" s="38" t="s">
        <v>434</v>
      </c>
      <c r="E1775" s="38" t="s">
        <v>7845</v>
      </c>
      <c r="F1775" s="38" t="s">
        <v>474</v>
      </c>
      <c r="G1775" s="38" t="s">
        <v>68</v>
      </c>
      <c r="H1775" s="42">
        <v>465.28</v>
      </c>
      <c r="I1775" s="42">
        <v>388.71</v>
      </c>
      <c r="J1775" s="42">
        <v>76.569999999999993</v>
      </c>
      <c r="K1775" s="86">
        <v>0.16456757221458046</v>
      </c>
      <c r="L1775" s="38" t="s">
        <v>8312</v>
      </c>
      <c r="M1775" s="128" t="s">
        <v>5920</v>
      </c>
    </row>
    <row r="1776" spans="1:13" s="128" customFormat="1" x14ac:dyDescent="0.2">
      <c r="A1776" s="38" t="s">
        <v>353</v>
      </c>
      <c r="B1776" s="38" t="s">
        <v>446</v>
      </c>
      <c r="C1776" s="38" t="s">
        <v>433</v>
      </c>
      <c r="D1776" s="38" t="s">
        <v>434</v>
      </c>
      <c r="E1776" s="38" t="s">
        <v>7846</v>
      </c>
      <c r="F1776" s="38" t="s">
        <v>474</v>
      </c>
      <c r="G1776" s="38" t="s">
        <v>68</v>
      </c>
      <c r="H1776" s="42">
        <v>232.97</v>
      </c>
      <c r="I1776" s="42">
        <v>222.65</v>
      </c>
      <c r="J1776" s="42">
        <v>10.319999999999993</v>
      </c>
      <c r="K1776" s="86">
        <v>4.4297549040648983E-2</v>
      </c>
      <c r="L1776" s="38" t="s">
        <v>8313</v>
      </c>
      <c r="M1776" s="128" t="s">
        <v>5920</v>
      </c>
    </row>
    <row r="1777" spans="1:13" s="128" customFormat="1" x14ac:dyDescent="0.2">
      <c r="A1777" s="38" t="s">
        <v>353</v>
      </c>
      <c r="B1777" s="38" t="s">
        <v>446</v>
      </c>
      <c r="C1777" s="38" t="s">
        <v>433</v>
      </c>
      <c r="D1777" s="38" t="s">
        <v>434</v>
      </c>
      <c r="E1777" s="38" t="s">
        <v>7847</v>
      </c>
      <c r="F1777" s="38" t="s">
        <v>474</v>
      </c>
      <c r="G1777" s="38" t="s">
        <v>68</v>
      </c>
      <c r="H1777" s="42">
        <v>107.46</v>
      </c>
      <c r="I1777" s="42">
        <v>92.72</v>
      </c>
      <c r="J1777" s="42">
        <v>14.739999999999995</v>
      </c>
      <c r="K1777" s="86">
        <v>0.13716731807184065</v>
      </c>
      <c r="L1777" s="38" t="s">
        <v>8314</v>
      </c>
      <c r="M1777" s="128" t="s">
        <v>5920</v>
      </c>
    </row>
    <row r="1778" spans="1:13" s="128" customFormat="1" x14ac:dyDescent="0.2">
      <c r="A1778" s="38" t="s">
        <v>353</v>
      </c>
      <c r="B1778" s="38" t="s">
        <v>446</v>
      </c>
      <c r="C1778" s="38" t="s">
        <v>433</v>
      </c>
      <c r="D1778" s="38" t="s">
        <v>434</v>
      </c>
      <c r="E1778" s="38" t="s">
        <v>7848</v>
      </c>
      <c r="F1778" s="38" t="s">
        <v>474</v>
      </c>
      <c r="G1778" s="38" t="s">
        <v>68</v>
      </c>
      <c r="H1778" s="42">
        <v>124.85</v>
      </c>
      <c r="I1778" s="42">
        <v>73.319999999999993</v>
      </c>
      <c r="J1778" s="42">
        <v>51.53</v>
      </c>
      <c r="K1778" s="86">
        <v>0.41273528233880658</v>
      </c>
      <c r="L1778" s="38" t="s">
        <v>8315</v>
      </c>
      <c r="M1778" s="128" t="s">
        <v>5920</v>
      </c>
    </row>
    <row r="1779" spans="1:13" s="128" customFormat="1" x14ac:dyDescent="0.2">
      <c r="A1779" s="38" t="s">
        <v>353</v>
      </c>
      <c r="B1779" s="38" t="s">
        <v>446</v>
      </c>
      <c r="C1779" s="38" t="s">
        <v>433</v>
      </c>
      <c r="D1779" s="38" t="s">
        <v>434</v>
      </c>
      <c r="E1779" s="38" t="s">
        <v>7849</v>
      </c>
      <c r="F1779" s="38" t="s">
        <v>474</v>
      </c>
      <c r="G1779" s="38" t="s">
        <v>68</v>
      </c>
      <c r="H1779" s="42">
        <v>275.75</v>
      </c>
      <c r="I1779" s="42">
        <v>253.57</v>
      </c>
      <c r="J1779" s="42">
        <v>22.180000000000007</v>
      </c>
      <c r="K1779" s="86">
        <v>8.0435176790571189E-2</v>
      </c>
      <c r="L1779" s="38" t="s">
        <v>8316</v>
      </c>
      <c r="M1779" s="128" t="s">
        <v>5920</v>
      </c>
    </row>
    <row r="1780" spans="1:13" s="128" customFormat="1" x14ac:dyDescent="0.2">
      <c r="A1780" s="38" t="s">
        <v>353</v>
      </c>
      <c r="B1780" s="38" t="s">
        <v>446</v>
      </c>
      <c r="C1780" s="38" t="s">
        <v>433</v>
      </c>
      <c r="D1780" s="38" t="s">
        <v>434</v>
      </c>
      <c r="E1780" s="38" t="s">
        <v>7850</v>
      </c>
      <c r="F1780" s="38" t="s">
        <v>474</v>
      </c>
      <c r="G1780" s="38" t="s">
        <v>68</v>
      </c>
      <c r="H1780" s="42">
        <v>124.85</v>
      </c>
      <c r="I1780" s="42">
        <v>73.319999999999993</v>
      </c>
      <c r="J1780" s="42">
        <v>51.53</v>
      </c>
      <c r="K1780" s="86">
        <v>0.41273528233880658</v>
      </c>
      <c r="L1780" s="38" t="s">
        <v>8317</v>
      </c>
      <c r="M1780" s="128" t="s">
        <v>5920</v>
      </c>
    </row>
    <row r="1781" spans="1:13" s="128" customFormat="1" x14ac:dyDescent="0.2">
      <c r="A1781" s="38" t="s">
        <v>353</v>
      </c>
      <c r="B1781" s="38" t="s">
        <v>446</v>
      </c>
      <c r="C1781" s="38" t="s">
        <v>433</v>
      </c>
      <c r="D1781" s="38" t="s">
        <v>434</v>
      </c>
      <c r="E1781" s="38" t="s">
        <v>7851</v>
      </c>
      <c r="F1781" s="38" t="s">
        <v>474</v>
      </c>
      <c r="G1781" s="38" t="s">
        <v>68</v>
      </c>
      <c r="H1781" s="42">
        <v>124.85</v>
      </c>
      <c r="I1781" s="42">
        <v>73.319999999999993</v>
      </c>
      <c r="J1781" s="42">
        <v>51.53</v>
      </c>
      <c r="K1781" s="86">
        <v>0.41273528233880658</v>
      </c>
      <c r="L1781" s="38" t="s">
        <v>8318</v>
      </c>
      <c r="M1781" s="128" t="s">
        <v>5920</v>
      </c>
    </row>
    <row r="1782" spans="1:13" s="128" customFormat="1" x14ac:dyDescent="0.2">
      <c r="A1782" s="38" t="s">
        <v>353</v>
      </c>
      <c r="B1782" s="38" t="s">
        <v>446</v>
      </c>
      <c r="C1782" s="38" t="s">
        <v>433</v>
      </c>
      <c r="D1782" s="38" t="s">
        <v>434</v>
      </c>
      <c r="E1782" s="38" t="s">
        <v>7852</v>
      </c>
      <c r="F1782" s="38" t="s">
        <v>474</v>
      </c>
      <c r="G1782" s="38" t="s">
        <v>68</v>
      </c>
      <c r="H1782" s="42">
        <v>168.29</v>
      </c>
      <c r="I1782" s="42">
        <v>160.85</v>
      </c>
      <c r="J1782" s="42">
        <v>7.4399999999999977</v>
      </c>
      <c r="K1782" s="86">
        <v>4.4209400439717141E-2</v>
      </c>
      <c r="L1782" s="38" t="s">
        <v>8319</v>
      </c>
      <c r="M1782" s="128" t="s">
        <v>5920</v>
      </c>
    </row>
    <row r="1783" spans="1:13" s="128" customFormat="1" x14ac:dyDescent="0.2">
      <c r="A1783" s="38" t="s">
        <v>353</v>
      </c>
      <c r="B1783" s="38" t="s">
        <v>446</v>
      </c>
      <c r="C1783" s="38" t="s">
        <v>433</v>
      </c>
      <c r="D1783" s="38" t="s">
        <v>434</v>
      </c>
      <c r="E1783" s="38" t="s">
        <v>7853</v>
      </c>
      <c r="F1783" s="38" t="s">
        <v>474</v>
      </c>
      <c r="G1783" s="38" t="s">
        <v>68</v>
      </c>
      <c r="H1783" s="42">
        <v>168.29</v>
      </c>
      <c r="I1783" s="42">
        <v>160.85</v>
      </c>
      <c r="J1783" s="42">
        <v>7.4399999999999977</v>
      </c>
      <c r="K1783" s="86">
        <v>4.4209400439717141E-2</v>
      </c>
      <c r="L1783" s="38" t="s">
        <v>8320</v>
      </c>
      <c r="M1783" s="128" t="s">
        <v>5920</v>
      </c>
    </row>
    <row r="1784" spans="1:13" s="128" customFormat="1" x14ac:dyDescent="0.2">
      <c r="A1784" s="38" t="s">
        <v>353</v>
      </c>
      <c r="B1784" s="38" t="s">
        <v>446</v>
      </c>
      <c r="C1784" s="38" t="s">
        <v>433</v>
      </c>
      <c r="D1784" s="38" t="s">
        <v>434</v>
      </c>
      <c r="E1784" s="38" t="s">
        <v>7854</v>
      </c>
      <c r="F1784" s="38" t="s">
        <v>474</v>
      </c>
      <c r="G1784" s="38" t="s">
        <v>68</v>
      </c>
      <c r="H1784" s="42">
        <v>107.46</v>
      </c>
      <c r="I1784" s="42">
        <v>92.72</v>
      </c>
      <c r="J1784" s="42">
        <v>14.739999999999995</v>
      </c>
      <c r="K1784" s="86">
        <v>0.13716731807184065</v>
      </c>
      <c r="L1784" s="38" t="s">
        <v>8321</v>
      </c>
      <c r="M1784" s="128" t="s">
        <v>5920</v>
      </c>
    </row>
    <row r="1785" spans="1:13" s="128" customFormat="1" x14ac:dyDescent="0.2">
      <c r="A1785" s="38" t="s">
        <v>353</v>
      </c>
      <c r="B1785" s="38" t="s">
        <v>446</v>
      </c>
      <c r="C1785" s="38" t="s">
        <v>433</v>
      </c>
      <c r="D1785" s="38" t="s">
        <v>434</v>
      </c>
      <c r="E1785" s="38" t="s">
        <v>7855</v>
      </c>
      <c r="F1785" s="38" t="s">
        <v>474</v>
      </c>
      <c r="G1785" s="38" t="s">
        <v>68</v>
      </c>
      <c r="H1785" s="42">
        <v>124.85</v>
      </c>
      <c r="I1785" s="42">
        <v>73.319999999999993</v>
      </c>
      <c r="J1785" s="42">
        <v>51.53</v>
      </c>
      <c r="K1785" s="86">
        <v>0.41273528233880658</v>
      </c>
      <c r="L1785" s="38" t="s">
        <v>8322</v>
      </c>
      <c r="M1785" s="128" t="s">
        <v>5920</v>
      </c>
    </row>
    <row r="1786" spans="1:13" s="128" customFormat="1" x14ac:dyDescent="0.2">
      <c r="A1786" s="38" t="s">
        <v>353</v>
      </c>
      <c r="B1786" s="38" t="s">
        <v>446</v>
      </c>
      <c r="C1786" s="38" t="s">
        <v>433</v>
      </c>
      <c r="D1786" s="38" t="s">
        <v>434</v>
      </c>
      <c r="E1786" s="38" t="s">
        <v>7856</v>
      </c>
      <c r="F1786" s="38" t="s">
        <v>474</v>
      </c>
      <c r="G1786" s="38" t="s">
        <v>68</v>
      </c>
      <c r="H1786" s="42">
        <v>168.29</v>
      </c>
      <c r="I1786" s="42">
        <v>160.85</v>
      </c>
      <c r="J1786" s="42">
        <v>7.4399999999999977</v>
      </c>
      <c r="K1786" s="86">
        <v>4.4209400439717141E-2</v>
      </c>
      <c r="L1786" s="38" t="s">
        <v>8323</v>
      </c>
      <c r="M1786" s="128" t="s">
        <v>5920</v>
      </c>
    </row>
    <row r="1787" spans="1:13" s="128" customFormat="1" x14ac:dyDescent="0.2">
      <c r="A1787" s="38" t="s">
        <v>353</v>
      </c>
      <c r="B1787" s="38" t="s">
        <v>446</v>
      </c>
      <c r="C1787" s="38" t="s">
        <v>433</v>
      </c>
      <c r="D1787" s="38" t="s">
        <v>434</v>
      </c>
      <c r="E1787" s="38" t="s">
        <v>7857</v>
      </c>
      <c r="F1787" s="38" t="s">
        <v>474</v>
      </c>
      <c r="G1787" s="38" t="s">
        <v>68</v>
      </c>
      <c r="H1787" s="42">
        <v>232.97</v>
      </c>
      <c r="I1787" s="42">
        <v>222.65</v>
      </c>
      <c r="J1787" s="42">
        <v>10.319999999999993</v>
      </c>
      <c r="K1787" s="86">
        <v>4.4297549040648983E-2</v>
      </c>
      <c r="L1787" s="38" t="s">
        <v>8324</v>
      </c>
      <c r="M1787" s="128" t="s">
        <v>5920</v>
      </c>
    </row>
    <row r="1788" spans="1:13" s="128" customFormat="1" x14ac:dyDescent="0.2">
      <c r="A1788" s="38" t="s">
        <v>353</v>
      </c>
      <c r="B1788" s="38" t="s">
        <v>446</v>
      </c>
      <c r="C1788" s="38" t="s">
        <v>433</v>
      </c>
      <c r="D1788" s="38" t="s">
        <v>434</v>
      </c>
      <c r="E1788" s="38" t="s">
        <v>7858</v>
      </c>
      <c r="F1788" s="38" t="s">
        <v>474</v>
      </c>
      <c r="G1788" s="38" t="s">
        <v>68</v>
      </c>
      <c r="H1788" s="42">
        <v>107.46</v>
      </c>
      <c r="I1788" s="42">
        <v>92.76</v>
      </c>
      <c r="J1788" s="42">
        <v>14.699999999999989</v>
      </c>
      <c r="K1788" s="86">
        <v>0.13679508654383016</v>
      </c>
      <c r="L1788" s="38" t="s">
        <v>8325</v>
      </c>
      <c r="M1788" s="128" t="s">
        <v>5920</v>
      </c>
    </row>
    <row r="1789" spans="1:13" s="128" customFormat="1" x14ac:dyDescent="0.2">
      <c r="A1789" s="38" t="s">
        <v>353</v>
      </c>
      <c r="B1789" s="38" t="s">
        <v>446</v>
      </c>
      <c r="C1789" s="38" t="s">
        <v>433</v>
      </c>
      <c r="D1789" s="38" t="s">
        <v>434</v>
      </c>
      <c r="E1789" s="38" t="s">
        <v>7859</v>
      </c>
      <c r="F1789" s="38" t="s">
        <v>474</v>
      </c>
      <c r="G1789" s="38" t="s">
        <v>68</v>
      </c>
      <c r="H1789" s="42">
        <v>0</v>
      </c>
      <c r="I1789" s="42">
        <v>9.58</v>
      </c>
      <c r="J1789" s="42">
        <v>-9.58</v>
      </c>
      <c r="K1789" s="86" t="e">
        <v>#DIV/0!</v>
      </c>
      <c r="L1789" s="38" t="s">
        <v>8326</v>
      </c>
      <c r="M1789" s="128" t="s">
        <v>5920</v>
      </c>
    </row>
    <row r="1790" spans="1:13" s="128" customFormat="1" x14ac:dyDescent="0.2">
      <c r="A1790" s="38" t="s">
        <v>353</v>
      </c>
      <c r="B1790" s="38" t="s">
        <v>446</v>
      </c>
      <c r="C1790" s="38" t="s">
        <v>433</v>
      </c>
      <c r="D1790" s="38" t="s">
        <v>434</v>
      </c>
      <c r="E1790" s="38" t="s">
        <v>7860</v>
      </c>
      <c r="F1790" s="38" t="s">
        <v>474</v>
      </c>
      <c r="G1790" s="38" t="s">
        <v>68</v>
      </c>
      <c r="H1790" s="42">
        <v>124.85</v>
      </c>
      <c r="I1790" s="42">
        <v>73.319999999999993</v>
      </c>
      <c r="J1790" s="42">
        <v>51.53</v>
      </c>
      <c r="K1790" s="86">
        <v>0.41273528233880658</v>
      </c>
      <c r="L1790" s="38" t="s">
        <v>8327</v>
      </c>
      <c r="M1790" s="128" t="s">
        <v>5920</v>
      </c>
    </row>
    <row r="1791" spans="1:13" s="128" customFormat="1" x14ac:dyDescent="0.2">
      <c r="A1791" s="38" t="s">
        <v>353</v>
      </c>
      <c r="B1791" s="38" t="s">
        <v>446</v>
      </c>
      <c r="C1791" s="38" t="s">
        <v>433</v>
      </c>
      <c r="D1791" s="38" t="s">
        <v>434</v>
      </c>
      <c r="E1791" s="38" t="s">
        <v>7861</v>
      </c>
      <c r="F1791" s="38" t="s">
        <v>474</v>
      </c>
      <c r="G1791" s="38" t="s">
        <v>68</v>
      </c>
      <c r="H1791" s="42">
        <v>232.97</v>
      </c>
      <c r="I1791" s="42">
        <v>222.65</v>
      </c>
      <c r="J1791" s="42">
        <v>10.319999999999993</v>
      </c>
      <c r="K1791" s="86">
        <v>4.4297549040648983E-2</v>
      </c>
      <c r="L1791" s="38" t="s">
        <v>8328</v>
      </c>
      <c r="M1791" s="128" t="s">
        <v>5920</v>
      </c>
    </row>
    <row r="1792" spans="1:13" s="128" customFormat="1" x14ac:dyDescent="0.2">
      <c r="A1792" s="38" t="s">
        <v>353</v>
      </c>
      <c r="B1792" s="38" t="s">
        <v>446</v>
      </c>
      <c r="C1792" s="38" t="s">
        <v>433</v>
      </c>
      <c r="D1792" s="38" t="s">
        <v>434</v>
      </c>
      <c r="E1792" s="38" t="s">
        <v>7862</v>
      </c>
      <c r="F1792" s="38" t="s">
        <v>474</v>
      </c>
      <c r="G1792" s="38" t="s">
        <v>68</v>
      </c>
      <c r="H1792" s="42">
        <v>214.92</v>
      </c>
      <c r="I1792" s="42">
        <v>195.02</v>
      </c>
      <c r="J1792" s="42">
        <v>19.899999999999977</v>
      </c>
      <c r="K1792" s="86">
        <v>9.259259259259249E-2</v>
      </c>
      <c r="L1792" s="38" t="s">
        <v>8329</v>
      </c>
      <c r="M1792" s="128" t="s">
        <v>5920</v>
      </c>
    </row>
    <row r="1793" spans="1:13" s="128" customFormat="1" x14ac:dyDescent="0.2">
      <c r="A1793" s="38" t="s">
        <v>353</v>
      </c>
      <c r="B1793" s="38" t="s">
        <v>446</v>
      </c>
      <c r="C1793" s="38" t="s">
        <v>433</v>
      </c>
      <c r="D1793" s="38" t="s">
        <v>434</v>
      </c>
      <c r="E1793" s="38" t="s">
        <v>7863</v>
      </c>
      <c r="F1793" s="38" t="s">
        <v>474</v>
      </c>
      <c r="G1793" s="38" t="s">
        <v>68</v>
      </c>
      <c r="H1793" s="42">
        <v>0</v>
      </c>
      <c r="I1793" s="42">
        <v>9.58</v>
      </c>
      <c r="J1793" s="42">
        <v>-9.58</v>
      </c>
      <c r="K1793" s="86" t="e">
        <v>#DIV/0!</v>
      </c>
      <c r="L1793" s="38" t="s">
        <v>8330</v>
      </c>
      <c r="M1793" s="128" t="s">
        <v>5920</v>
      </c>
    </row>
    <row r="1794" spans="1:13" s="128" customFormat="1" x14ac:dyDescent="0.2">
      <c r="A1794" s="38" t="s">
        <v>353</v>
      </c>
      <c r="B1794" s="38" t="s">
        <v>446</v>
      </c>
      <c r="C1794" s="38" t="s">
        <v>433</v>
      </c>
      <c r="D1794" s="38" t="s">
        <v>434</v>
      </c>
      <c r="E1794" s="38" t="s">
        <v>7864</v>
      </c>
      <c r="F1794" s="38" t="s">
        <v>474</v>
      </c>
      <c r="G1794" s="38" t="s">
        <v>68</v>
      </c>
      <c r="H1794" s="42">
        <v>124.85</v>
      </c>
      <c r="I1794" s="42">
        <v>73.319999999999993</v>
      </c>
      <c r="J1794" s="42">
        <v>51.53</v>
      </c>
      <c r="K1794" s="86">
        <v>0.41273528233880658</v>
      </c>
      <c r="L1794" s="38" t="s">
        <v>8331</v>
      </c>
      <c r="M1794" s="128" t="s">
        <v>5920</v>
      </c>
    </row>
    <row r="1795" spans="1:13" s="128" customFormat="1" x14ac:dyDescent="0.2">
      <c r="A1795" s="38" t="s">
        <v>353</v>
      </c>
      <c r="B1795" s="38" t="s">
        <v>446</v>
      </c>
      <c r="C1795" s="38" t="s">
        <v>433</v>
      </c>
      <c r="D1795" s="38" t="s">
        <v>434</v>
      </c>
      <c r="E1795" s="38" t="s">
        <v>7865</v>
      </c>
      <c r="F1795" s="38" t="s">
        <v>474</v>
      </c>
      <c r="G1795" s="38" t="s">
        <v>68</v>
      </c>
      <c r="H1795" s="42">
        <v>107.46</v>
      </c>
      <c r="I1795" s="42">
        <v>92.72</v>
      </c>
      <c r="J1795" s="42">
        <v>14.739999999999995</v>
      </c>
      <c r="K1795" s="86">
        <v>0.13716731807184065</v>
      </c>
      <c r="L1795" s="38" t="s">
        <v>8332</v>
      </c>
      <c r="M1795" s="128" t="s">
        <v>5920</v>
      </c>
    </row>
    <row r="1796" spans="1:13" s="128" customFormat="1" x14ac:dyDescent="0.2">
      <c r="A1796" s="38" t="s">
        <v>353</v>
      </c>
      <c r="B1796" s="38" t="s">
        <v>446</v>
      </c>
      <c r="C1796" s="38" t="s">
        <v>433</v>
      </c>
      <c r="D1796" s="38" t="s">
        <v>434</v>
      </c>
      <c r="E1796" s="38" t="s">
        <v>7866</v>
      </c>
      <c r="F1796" s="38" t="s">
        <v>474</v>
      </c>
      <c r="G1796" s="38" t="s">
        <v>68</v>
      </c>
      <c r="H1796" s="42">
        <v>236.6</v>
      </c>
      <c r="I1796" s="42">
        <v>161.01</v>
      </c>
      <c r="J1796" s="42">
        <v>75.59</v>
      </c>
      <c r="K1796" s="86">
        <v>0.31948436179205414</v>
      </c>
      <c r="L1796" s="38" t="s">
        <v>8333</v>
      </c>
      <c r="M1796" s="128" t="s">
        <v>5920</v>
      </c>
    </row>
    <row r="1797" spans="1:13" s="128" customFormat="1" x14ac:dyDescent="0.2">
      <c r="A1797" s="38" t="s">
        <v>353</v>
      </c>
      <c r="B1797" s="38" t="s">
        <v>446</v>
      </c>
      <c r="C1797" s="38" t="s">
        <v>433</v>
      </c>
      <c r="D1797" s="38" t="s">
        <v>434</v>
      </c>
      <c r="E1797" s="38" t="s">
        <v>7867</v>
      </c>
      <c r="F1797" s="38" t="s">
        <v>474</v>
      </c>
      <c r="G1797" s="38" t="s">
        <v>68</v>
      </c>
      <c r="H1797" s="42">
        <v>232.97</v>
      </c>
      <c r="I1797" s="42">
        <v>222.65</v>
      </c>
      <c r="J1797" s="42">
        <v>10.319999999999993</v>
      </c>
      <c r="K1797" s="86">
        <v>4.4297549040648983E-2</v>
      </c>
      <c r="L1797" s="38" t="s">
        <v>8334</v>
      </c>
      <c r="M1797" s="128" t="s">
        <v>5920</v>
      </c>
    </row>
    <row r="1798" spans="1:13" s="128" customFormat="1" x14ac:dyDescent="0.2">
      <c r="A1798" s="38" t="s">
        <v>353</v>
      </c>
      <c r="B1798" s="38" t="s">
        <v>446</v>
      </c>
      <c r="C1798" s="38" t="s">
        <v>433</v>
      </c>
      <c r="D1798" s="38" t="s">
        <v>434</v>
      </c>
      <c r="E1798" s="38" t="s">
        <v>7868</v>
      </c>
      <c r="F1798" s="38" t="s">
        <v>474</v>
      </c>
      <c r="G1798" s="38" t="s">
        <v>68</v>
      </c>
      <c r="H1798" s="42">
        <v>232.31</v>
      </c>
      <c r="I1798" s="42">
        <v>166.04</v>
      </c>
      <c r="J1798" s="42">
        <v>66.27000000000001</v>
      </c>
      <c r="K1798" s="86">
        <v>0.28526537815849518</v>
      </c>
      <c r="L1798" s="38" t="s">
        <v>8335</v>
      </c>
      <c r="M1798" s="128" t="s">
        <v>5920</v>
      </c>
    </row>
    <row r="1799" spans="1:13" s="128" customFormat="1" x14ac:dyDescent="0.2">
      <c r="A1799" s="38" t="s">
        <v>353</v>
      </c>
      <c r="B1799" s="38" t="s">
        <v>446</v>
      </c>
      <c r="C1799" s="38" t="s">
        <v>433</v>
      </c>
      <c r="D1799" s="38" t="s">
        <v>434</v>
      </c>
      <c r="E1799" s="38" t="s">
        <v>7869</v>
      </c>
      <c r="F1799" s="38" t="s">
        <v>474</v>
      </c>
      <c r="G1799" s="38" t="s">
        <v>68</v>
      </c>
      <c r="H1799" s="42">
        <v>344.06</v>
      </c>
      <c r="I1799" s="42">
        <v>253.73</v>
      </c>
      <c r="J1799" s="42">
        <v>90.330000000000013</v>
      </c>
      <c r="K1799" s="86">
        <v>0.26254141719467539</v>
      </c>
      <c r="L1799" s="38" t="s">
        <v>8336</v>
      </c>
      <c r="M1799" s="128" t="s">
        <v>5920</v>
      </c>
    </row>
    <row r="1800" spans="1:13" s="128" customFormat="1" x14ac:dyDescent="0.2">
      <c r="A1800" s="38" t="s">
        <v>353</v>
      </c>
      <c r="B1800" s="38" t="s">
        <v>446</v>
      </c>
      <c r="C1800" s="38" t="s">
        <v>433</v>
      </c>
      <c r="D1800" s="38" t="s">
        <v>434</v>
      </c>
      <c r="E1800" s="38" t="s">
        <v>7870</v>
      </c>
      <c r="F1800" s="38" t="s">
        <v>474</v>
      </c>
      <c r="G1800" s="38" t="s">
        <v>68</v>
      </c>
      <c r="H1800" s="42">
        <v>168.29</v>
      </c>
      <c r="I1800" s="42">
        <v>160.85</v>
      </c>
      <c r="J1800" s="42">
        <v>7.4399999999999977</v>
      </c>
      <c r="K1800" s="86">
        <v>4.4209400439717141E-2</v>
      </c>
      <c r="L1800" s="38" t="s">
        <v>8337</v>
      </c>
      <c r="M1800" s="128" t="s">
        <v>5920</v>
      </c>
    </row>
    <row r="1801" spans="1:13" s="128" customFormat="1" x14ac:dyDescent="0.2">
      <c r="A1801" s="38" t="s">
        <v>353</v>
      </c>
      <c r="B1801" s="38" t="s">
        <v>446</v>
      </c>
      <c r="C1801" s="38" t="s">
        <v>433</v>
      </c>
      <c r="D1801" s="38" t="s">
        <v>434</v>
      </c>
      <c r="E1801" s="38" t="s">
        <v>7871</v>
      </c>
      <c r="F1801" s="38" t="s">
        <v>474</v>
      </c>
      <c r="G1801" s="38" t="s">
        <v>68</v>
      </c>
      <c r="H1801" s="42">
        <v>232.97</v>
      </c>
      <c r="I1801" s="42">
        <v>222.67</v>
      </c>
      <c r="J1801" s="42">
        <v>10.300000000000011</v>
      </c>
      <c r="K1801" s="86">
        <v>4.4211701077391988E-2</v>
      </c>
      <c r="L1801" s="38" t="s">
        <v>8338</v>
      </c>
      <c r="M1801" s="128" t="s">
        <v>5920</v>
      </c>
    </row>
    <row r="1802" spans="1:13" s="128" customFormat="1" x14ac:dyDescent="0.2">
      <c r="A1802" s="38" t="s">
        <v>353</v>
      </c>
      <c r="B1802" s="38" t="s">
        <v>446</v>
      </c>
      <c r="C1802" s="38" t="s">
        <v>433</v>
      </c>
      <c r="D1802" s="38" t="s">
        <v>434</v>
      </c>
      <c r="E1802" s="38" t="s">
        <v>7872</v>
      </c>
      <c r="F1802" s="38" t="s">
        <v>474</v>
      </c>
      <c r="G1802" s="38" t="s">
        <v>68</v>
      </c>
      <c r="H1802" s="42">
        <v>124.85</v>
      </c>
      <c r="I1802" s="42">
        <v>73.319999999999993</v>
      </c>
      <c r="J1802" s="42">
        <v>51.53</v>
      </c>
      <c r="K1802" s="86">
        <v>0.41273528233880658</v>
      </c>
      <c r="L1802" s="38" t="s">
        <v>8339</v>
      </c>
      <c r="M1802" s="128" t="s">
        <v>5920</v>
      </c>
    </row>
    <row r="1803" spans="1:13" s="128" customFormat="1" x14ac:dyDescent="0.2">
      <c r="A1803" s="38" t="s">
        <v>353</v>
      </c>
      <c r="B1803" s="38" t="s">
        <v>446</v>
      </c>
      <c r="C1803" s="38" t="s">
        <v>433</v>
      </c>
      <c r="D1803" s="38" t="s">
        <v>434</v>
      </c>
      <c r="E1803" s="38" t="s">
        <v>7873</v>
      </c>
      <c r="F1803" s="38" t="s">
        <v>8033</v>
      </c>
      <c r="G1803" s="38" t="s">
        <v>68</v>
      </c>
      <c r="H1803" s="42">
        <v>15.07</v>
      </c>
      <c r="I1803" s="42">
        <v>32.840000000000003</v>
      </c>
      <c r="J1803" s="42">
        <v>-17.770000000000003</v>
      </c>
      <c r="K1803" s="86">
        <v>-1.1791639017916391</v>
      </c>
      <c r="L1803" s="38" t="s">
        <v>8340</v>
      </c>
      <c r="M1803" s="128" t="s">
        <v>5920</v>
      </c>
    </row>
    <row r="1804" spans="1:13" s="128" customFormat="1" x14ac:dyDescent="0.2">
      <c r="A1804" s="38" t="s">
        <v>353</v>
      </c>
      <c r="B1804" s="38" t="s">
        <v>446</v>
      </c>
      <c r="C1804" s="38" t="s">
        <v>433</v>
      </c>
      <c r="D1804" s="38" t="s">
        <v>434</v>
      </c>
      <c r="E1804" s="38" t="s">
        <v>7874</v>
      </c>
      <c r="F1804" s="38" t="s">
        <v>8034</v>
      </c>
      <c r="G1804" s="38" t="s">
        <v>68</v>
      </c>
      <c r="H1804" s="42">
        <v>351.65</v>
      </c>
      <c r="I1804" s="42">
        <v>332.84</v>
      </c>
      <c r="J1804" s="42">
        <v>18.810000000000002</v>
      </c>
      <c r="K1804" s="86">
        <v>5.3490686762405808E-2</v>
      </c>
      <c r="L1804" s="38" t="s">
        <v>8341</v>
      </c>
      <c r="M1804" s="128" t="s">
        <v>5920</v>
      </c>
    </row>
    <row r="1805" spans="1:13" s="128" customFormat="1" x14ac:dyDescent="0.2">
      <c r="A1805" s="38" t="s">
        <v>353</v>
      </c>
      <c r="B1805" s="38" t="s">
        <v>446</v>
      </c>
      <c r="C1805" s="38" t="s">
        <v>433</v>
      </c>
      <c r="D1805" s="38" t="s">
        <v>434</v>
      </c>
      <c r="E1805" s="38" t="s">
        <v>7875</v>
      </c>
      <c r="F1805" s="38" t="s">
        <v>8035</v>
      </c>
      <c r="G1805" s="38" t="s">
        <v>68</v>
      </c>
      <c r="H1805" s="42">
        <v>15.07</v>
      </c>
      <c r="I1805" s="42">
        <v>23.26</v>
      </c>
      <c r="J1805" s="42">
        <v>-8.1900000000000013</v>
      </c>
      <c r="K1805" s="86">
        <v>-0.54346383543463839</v>
      </c>
      <c r="L1805" s="38" t="s">
        <v>8342</v>
      </c>
      <c r="M1805" s="128" t="s">
        <v>5920</v>
      </c>
    </row>
    <row r="1806" spans="1:13" s="128" customFormat="1" x14ac:dyDescent="0.2">
      <c r="A1806" s="38" t="s">
        <v>353</v>
      </c>
      <c r="B1806" s="38" t="s">
        <v>645</v>
      </c>
      <c r="C1806" s="38" t="s">
        <v>663</v>
      </c>
      <c r="D1806" s="38" t="s">
        <v>434</v>
      </c>
      <c r="E1806" s="38" t="s">
        <v>7876</v>
      </c>
      <c r="F1806" s="38" t="s">
        <v>8036</v>
      </c>
      <c r="G1806" s="38" t="s">
        <v>68</v>
      </c>
      <c r="H1806" s="42">
        <v>0</v>
      </c>
      <c r="I1806" s="42">
        <v>58</v>
      </c>
      <c r="J1806" s="42">
        <v>-58</v>
      </c>
      <c r="K1806" s="86" t="e">
        <v>#DIV/0!</v>
      </c>
      <c r="L1806" s="38" t="s">
        <v>8343</v>
      </c>
      <c r="M1806" s="128" t="s">
        <v>5920</v>
      </c>
    </row>
    <row r="1807" spans="1:13" s="128" customFormat="1" x14ac:dyDescent="0.2">
      <c r="A1807" s="38" t="s">
        <v>353</v>
      </c>
      <c r="B1807" s="38" t="s">
        <v>645</v>
      </c>
      <c r="C1807" s="38" t="s">
        <v>663</v>
      </c>
      <c r="D1807" s="38" t="s">
        <v>434</v>
      </c>
      <c r="E1807" s="38" t="s">
        <v>7877</v>
      </c>
      <c r="F1807" s="38" t="s">
        <v>8037</v>
      </c>
      <c r="G1807" s="38" t="s">
        <v>59</v>
      </c>
      <c r="H1807" s="42">
        <v>24147.200000000001</v>
      </c>
      <c r="I1807" s="42">
        <v>21575.68</v>
      </c>
      <c r="J1807" s="42">
        <v>2571.5200000000004</v>
      </c>
      <c r="K1807" s="86">
        <v>0.10649350649350652</v>
      </c>
      <c r="L1807" s="38" t="s">
        <v>8344</v>
      </c>
      <c r="M1807" s="128" t="s">
        <v>5920</v>
      </c>
    </row>
    <row r="1808" spans="1:13" s="128" customFormat="1" x14ac:dyDescent="0.2">
      <c r="A1808" s="38" t="s">
        <v>353</v>
      </c>
      <c r="B1808" s="38" t="s">
        <v>645</v>
      </c>
      <c r="C1808" s="38" t="s">
        <v>663</v>
      </c>
      <c r="D1808" s="38" t="s">
        <v>434</v>
      </c>
      <c r="E1808" s="38" t="s">
        <v>7877</v>
      </c>
      <c r="F1808" s="38" t="s">
        <v>8037</v>
      </c>
      <c r="G1808" s="38" t="s">
        <v>59</v>
      </c>
      <c r="H1808" s="42">
        <v>5412</v>
      </c>
      <c r="I1808" s="42">
        <v>4920</v>
      </c>
      <c r="J1808" s="42">
        <v>492</v>
      </c>
      <c r="K1808" s="86">
        <v>9.0909090909090912E-2</v>
      </c>
      <c r="L1808" s="38" t="s">
        <v>8344</v>
      </c>
      <c r="M1808" s="128" t="s">
        <v>5920</v>
      </c>
    </row>
    <row r="1809" spans="1:13" s="128" customFormat="1" x14ac:dyDescent="0.2">
      <c r="A1809" s="38" t="s">
        <v>353</v>
      </c>
      <c r="B1809" s="38" t="s">
        <v>645</v>
      </c>
      <c r="C1809" s="38" t="s">
        <v>433</v>
      </c>
      <c r="D1809" s="38" t="s">
        <v>434</v>
      </c>
      <c r="E1809" s="38" t="s">
        <v>7878</v>
      </c>
      <c r="F1809" s="38" t="s">
        <v>8038</v>
      </c>
      <c r="G1809" s="38" t="s">
        <v>68</v>
      </c>
      <c r="H1809" s="42">
        <v>5692.5</v>
      </c>
      <c r="I1809" s="42">
        <v>4941</v>
      </c>
      <c r="J1809" s="42">
        <v>751.5</v>
      </c>
      <c r="K1809" s="86">
        <v>0.13201581027667983</v>
      </c>
      <c r="L1809" s="38" t="s">
        <v>8345</v>
      </c>
      <c r="M1809" s="128" t="s">
        <v>5920</v>
      </c>
    </row>
    <row r="1810" spans="1:13" s="128" customFormat="1" x14ac:dyDescent="0.2">
      <c r="A1810" s="38" t="s">
        <v>353</v>
      </c>
      <c r="B1810" s="38" t="s">
        <v>1654</v>
      </c>
      <c r="C1810" s="38" t="s">
        <v>1659</v>
      </c>
      <c r="D1810" s="38" t="s">
        <v>434</v>
      </c>
      <c r="E1810" s="38" t="s">
        <v>7879</v>
      </c>
      <c r="F1810" s="38" t="s">
        <v>8039</v>
      </c>
      <c r="G1810" s="38" t="s">
        <v>68</v>
      </c>
      <c r="H1810" s="42">
        <v>1878</v>
      </c>
      <c r="I1810" s="42">
        <v>1701</v>
      </c>
      <c r="J1810" s="42">
        <v>177</v>
      </c>
      <c r="K1810" s="86">
        <v>9.4249201277955275E-2</v>
      </c>
      <c r="L1810" s="38" t="s">
        <v>8346</v>
      </c>
      <c r="M1810" s="128" t="s">
        <v>5920</v>
      </c>
    </row>
    <row r="1811" spans="1:13" s="128" customFormat="1" x14ac:dyDescent="0.2">
      <c r="A1811" s="38" t="s">
        <v>689</v>
      </c>
      <c r="B1811" s="38" t="s">
        <v>689</v>
      </c>
      <c r="C1811" s="38" t="s">
        <v>384</v>
      </c>
      <c r="D1811" s="38" t="s">
        <v>690</v>
      </c>
      <c r="E1811" s="38" t="s">
        <v>7880</v>
      </c>
      <c r="F1811" s="38" t="s">
        <v>3419</v>
      </c>
      <c r="G1811" s="38" t="s">
        <v>68</v>
      </c>
      <c r="H1811" s="42">
        <v>11656.52</v>
      </c>
      <c r="I1811" s="42">
        <v>10225.02</v>
      </c>
      <c r="J1811" s="42">
        <v>1431.5</v>
      </c>
      <c r="K1811" s="86">
        <v>0.12280680683428673</v>
      </c>
      <c r="L1811" s="38" t="s">
        <v>8347</v>
      </c>
      <c r="M1811" s="128" t="s">
        <v>5920</v>
      </c>
    </row>
    <row r="1812" spans="1:13" s="128" customFormat="1" x14ac:dyDescent="0.2">
      <c r="A1812" s="38" t="s">
        <v>689</v>
      </c>
      <c r="B1812" s="38" t="s">
        <v>689</v>
      </c>
      <c r="C1812" s="38" t="s">
        <v>384</v>
      </c>
      <c r="D1812" s="38" t="s">
        <v>690</v>
      </c>
      <c r="E1812" s="38" t="s">
        <v>7880</v>
      </c>
      <c r="F1812" s="38" t="s">
        <v>3429</v>
      </c>
      <c r="G1812" s="38" t="s">
        <v>68</v>
      </c>
      <c r="H1812" s="42">
        <v>2260.14</v>
      </c>
      <c r="I1812" s="42">
        <v>2175.38</v>
      </c>
      <c r="J1812" s="42">
        <v>84.759999999999764</v>
      </c>
      <c r="K1812" s="86">
        <v>3.7502101639721327E-2</v>
      </c>
      <c r="L1812" s="38" t="s">
        <v>8347</v>
      </c>
      <c r="M1812" s="128" t="s">
        <v>5920</v>
      </c>
    </row>
    <row r="1813" spans="1:13" s="128" customFormat="1" x14ac:dyDescent="0.2">
      <c r="A1813" s="38" t="s">
        <v>689</v>
      </c>
      <c r="B1813" s="38" t="s">
        <v>689</v>
      </c>
      <c r="C1813" s="38" t="s">
        <v>384</v>
      </c>
      <c r="D1813" s="38" t="s">
        <v>690</v>
      </c>
      <c r="E1813" s="38" t="s">
        <v>7880</v>
      </c>
      <c r="F1813" s="38" t="s">
        <v>8040</v>
      </c>
      <c r="G1813" s="38" t="s">
        <v>68</v>
      </c>
      <c r="H1813" s="42">
        <v>597.5</v>
      </c>
      <c r="I1813" s="42">
        <v>580</v>
      </c>
      <c r="J1813" s="42">
        <v>17.5</v>
      </c>
      <c r="K1813" s="86">
        <v>2.9288702928870293E-2</v>
      </c>
      <c r="L1813" s="38" t="s">
        <v>8347</v>
      </c>
      <c r="M1813" s="128" t="s">
        <v>5920</v>
      </c>
    </row>
    <row r="1814" spans="1:13" s="128" customFormat="1" x14ac:dyDescent="0.2">
      <c r="A1814" s="38" t="s">
        <v>382</v>
      </c>
      <c r="B1814" s="38" t="s">
        <v>1668</v>
      </c>
      <c r="C1814" s="38" t="s">
        <v>1670</v>
      </c>
      <c r="D1814" s="38" t="s">
        <v>1669</v>
      </c>
      <c r="E1814" s="38" t="s">
        <v>7881</v>
      </c>
      <c r="F1814" s="38" t="s">
        <v>8041</v>
      </c>
      <c r="G1814" s="38" t="s">
        <v>68</v>
      </c>
      <c r="H1814" s="42">
        <v>2631.75</v>
      </c>
      <c r="I1814" s="42">
        <v>2392.5</v>
      </c>
      <c r="J1814" s="42">
        <v>239.25</v>
      </c>
      <c r="K1814" s="86">
        <v>9.0909090909090912E-2</v>
      </c>
      <c r="L1814" s="38" t="s">
        <v>8348</v>
      </c>
      <c r="M1814" s="128" t="s">
        <v>5920</v>
      </c>
    </row>
    <row r="1815" spans="1:13" s="128" customFormat="1" x14ac:dyDescent="0.2">
      <c r="A1815" s="38" t="s">
        <v>382</v>
      </c>
      <c r="B1815" s="38" t="s">
        <v>698</v>
      </c>
      <c r="C1815" s="38" t="s">
        <v>708</v>
      </c>
      <c r="D1815" s="38" t="s">
        <v>700</v>
      </c>
      <c r="E1815" s="38" t="s">
        <v>7882</v>
      </c>
      <c r="F1815" s="38" t="s">
        <v>8042</v>
      </c>
      <c r="G1815" s="38" t="s">
        <v>59</v>
      </c>
      <c r="H1815" s="42">
        <v>0</v>
      </c>
      <c r="I1815" s="42">
        <v>0</v>
      </c>
      <c r="J1815" s="42">
        <v>0</v>
      </c>
      <c r="K1815" s="86" t="e">
        <v>#DIV/0!</v>
      </c>
      <c r="L1815" s="38" t="s">
        <v>55</v>
      </c>
      <c r="M1815" s="128" t="s">
        <v>5920</v>
      </c>
    </row>
    <row r="1816" spans="1:13" s="128" customFormat="1" x14ac:dyDescent="0.2">
      <c r="A1816" s="38" t="s">
        <v>382</v>
      </c>
      <c r="B1816" s="38" t="s">
        <v>698</v>
      </c>
      <c r="C1816" s="38" t="s">
        <v>708</v>
      </c>
      <c r="D1816" s="38" t="s">
        <v>700</v>
      </c>
      <c r="E1816" s="38" t="s">
        <v>7883</v>
      </c>
      <c r="F1816" s="38" t="s">
        <v>8043</v>
      </c>
      <c r="G1816" s="38" t="s">
        <v>59</v>
      </c>
      <c r="H1816" s="42">
        <v>0</v>
      </c>
      <c r="I1816" s="42">
        <v>0</v>
      </c>
      <c r="J1816" s="42">
        <v>0</v>
      </c>
      <c r="K1816" s="86" t="e">
        <v>#DIV/0!</v>
      </c>
      <c r="L1816" s="38" t="s">
        <v>55</v>
      </c>
      <c r="M1816" s="128" t="s">
        <v>5920</v>
      </c>
    </row>
    <row r="1817" spans="1:13" s="128" customFormat="1" x14ac:dyDescent="0.2">
      <c r="A1817" s="38" t="s">
        <v>382</v>
      </c>
      <c r="B1817" s="38" t="s">
        <v>698</v>
      </c>
      <c r="C1817" s="38" t="s">
        <v>708</v>
      </c>
      <c r="D1817" s="38" t="s">
        <v>700</v>
      </c>
      <c r="E1817" s="38" t="s">
        <v>7884</v>
      </c>
      <c r="F1817" s="38" t="s">
        <v>8044</v>
      </c>
      <c r="G1817" s="38" t="s">
        <v>59</v>
      </c>
      <c r="H1817" s="42">
        <v>0</v>
      </c>
      <c r="I1817" s="42">
        <v>0</v>
      </c>
      <c r="J1817" s="42">
        <v>0</v>
      </c>
      <c r="K1817" s="86" t="e">
        <v>#DIV/0!</v>
      </c>
      <c r="L1817" s="38" t="s">
        <v>55</v>
      </c>
      <c r="M1817" s="128" t="s">
        <v>5920</v>
      </c>
    </row>
    <row r="1818" spans="1:13" s="128" customFormat="1" x14ac:dyDescent="0.2">
      <c r="A1818" s="38" t="s">
        <v>382</v>
      </c>
      <c r="B1818" s="38" t="s">
        <v>698</v>
      </c>
      <c r="C1818" s="38" t="s">
        <v>708</v>
      </c>
      <c r="D1818" s="38" t="s">
        <v>700</v>
      </c>
      <c r="E1818" s="38" t="s">
        <v>7885</v>
      </c>
      <c r="F1818" s="38" t="s">
        <v>8045</v>
      </c>
      <c r="G1818" s="38" t="s">
        <v>59</v>
      </c>
      <c r="H1818" s="42">
        <v>0</v>
      </c>
      <c r="I1818" s="42">
        <v>0</v>
      </c>
      <c r="J1818" s="42">
        <v>0</v>
      </c>
      <c r="K1818" s="86" t="e">
        <v>#DIV/0!</v>
      </c>
      <c r="L1818" s="38" t="s">
        <v>55</v>
      </c>
      <c r="M1818" s="128" t="s">
        <v>5920</v>
      </c>
    </row>
    <row r="1819" spans="1:13" s="128" customFormat="1" x14ac:dyDescent="0.2">
      <c r="A1819" s="38" t="s">
        <v>382</v>
      </c>
      <c r="B1819" s="38" t="s">
        <v>698</v>
      </c>
      <c r="C1819" s="38" t="s">
        <v>708</v>
      </c>
      <c r="D1819" s="38" t="s">
        <v>700</v>
      </c>
      <c r="E1819" s="38" t="s">
        <v>7886</v>
      </c>
      <c r="F1819" s="38" t="s">
        <v>8046</v>
      </c>
      <c r="G1819" s="38" t="s">
        <v>59</v>
      </c>
      <c r="H1819" s="42">
        <v>0</v>
      </c>
      <c r="I1819" s="42">
        <v>0</v>
      </c>
      <c r="J1819" s="42">
        <v>0</v>
      </c>
      <c r="K1819" s="86" t="e">
        <v>#DIV/0!</v>
      </c>
      <c r="L1819" s="38" t="s">
        <v>55</v>
      </c>
      <c r="M1819" s="128" t="s">
        <v>5920</v>
      </c>
    </row>
    <row r="1820" spans="1:13" s="128" customFormat="1" x14ac:dyDescent="0.2">
      <c r="A1820" s="38" t="s">
        <v>382</v>
      </c>
      <c r="B1820" s="38" t="s">
        <v>698</v>
      </c>
      <c r="C1820" s="38" t="s">
        <v>708</v>
      </c>
      <c r="D1820" s="38" t="s">
        <v>700</v>
      </c>
      <c r="E1820" s="38" t="s">
        <v>7887</v>
      </c>
      <c r="F1820" s="38" t="s">
        <v>8047</v>
      </c>
      <c r="G1820" s="38" t="s">
        <v>59</v>
      </c>
      <c r="H1820" s="42">
        <v>0</v>
      </c>
      <c r="I1820" s="42">
        <v>0</v>
      </c>
      <c r="J1820" s="42">
        <v>0</v>
      </c>
      <c r="K1820" s="86" t="e">
        <v>#DIV/0!</v>
      </c>
      <c r="L1820" s="38" t="s">
        <v>55</v>
      </c>
      <c r="M1820" s="128" t="s">
        <v>5920</v>
      </c>
    </row>
    <row r="1821" spans="1:13" s="128" customFormat="1" x14ac:dyDescent="0.2">
      <c r="A1821" s="38" t="s">
        <v>382</v>
      </c>
      <c r="B1821" s="38" t="s">
        <v>698</v>
      </c>
      <c r="C1821" s="38" t="s">
        <v>734</v>
      </c>
      <c r="D1821" s="38" t="s">
        <v>700</v>
      </c>
      <c r="E1821" s="38" t="s">
        <v>7888</v>
      </c>
      <c r="F1821" s="38" t="s">
        <v>729</v>
      </c>
      <c r="G1821" s="38" t="s">
        <v>68</v>
      </c>
      <c r="H1821" s="42">
        <v>-6681.68</v>
      </c>
      <c r="I1821" s="42">
        <v>0</v>
      </c>
      <c r="J1821" s="42">
        <v>-6681.68</v>
      </c>
      <c r="K1821" s="86">
        <v>1</v>
      </c>
      <c r="L1821" s="38" t="s">
        <v>55</v>
      </c>
      <c r="M1821" s="128" t="s">
        <v>5920</v>
      </c>
    </row>
    <row r="1822" spans="1:13" s="128" customFormat="1" x14ac:dyDescent="0.2">
      <c r="A1822" s="38" t="s">
        <v>382</v>
      </c>
      <c r="B1822" s="38" t="s">
        <v>698</v>
      </c>
      <c r="C1822" s="38" t="s">
        <v>708</v>
      </c>
      <c r="D1822" s="38" t="s">
        <v>700</v>
      </c>
      <c r="E1822" s="38" t="s">
        <v>7889</v>
      </c>
      <c r="F1822" s="38" t="s">
        <v>8048</v>
      </c>
      <c r="G1822" s="38" t="s">
        <v>68</v>
      </c>
      <c r="H1822" s="42">
        <v>-41200</v>
      </c>
      <c r="I1822" s="42">
        <v>0</v>
      </c>
      <c r="J1822" s="42">
        <v>-41200</v>
      </c>
      <c r="K1822" s="86">
        <v>1</v>
      </c>
      <c r="L1822" s="38" t="s">
        <v>55</v>
      </c>
      <c r="M1822" s="128" t="s">
        <v>5920</v>
      </c>
    </row>
    <row r="1823" spans="1:13" s="128" customFormat="1" x14ac:dyDescent="0.2">
      <c r="A1823" s="38" t="s">
        <v>382</v>
      </c>
      <c r="B1823" s="38" t="s">
        <v>698</v>
      </c>
      <c r="C1823" s="38" t="s">
        <v>708</v>
      </c>
      <c r="D1823" s="38" t="s">
        <v>700</v>
      </c>
      <c r="E1823" s="38" t="s">
        <v>7890</v>
      </c>
      <c r="F1823" s="38" t="s">
        <v>8048</v>
      </c>
      <c r="G1823" s="38" t="s">
        <v>68</v>
      </c>
      <c r="H1823" s="42">
        <v>257927.45</v>
      </c>
      <c r="I1823" s="42">
        <v>250415</v>
      </c>
      <c r="J1823" s="42">
        <v>7512.4500000000116</v>
      </c>
      <c r="K1823" s="86">
        <v>2.9126213592233052E-2</v>
      </c>
      <c r="L1823" s="38" t="s">
        <v>8349</v>
      </c>
      <c r="M1823" s="128" t="s">
        <v>5920</v>
      </c>
    </row>
    <row r="1824" spans="1:13" s="128" customFormat="1" x14ac:dyDescent="0.2">
      <c r="A1824" s="38" t="s">
        <v>382</v>
      </c>
      <c r="B1824" s="38" t="s">
        <v>698</v>
      </c>
      <c r="C1824" s="38" t="s">
        <v>708</v>
      </c>
      <c r="D1824" s="38" t="s">
        <v>700</v>
      </c>
      <c r="E1824" s="38" t="s">
        <v>7890</v>
      </c>
      <c r="F1824" s="38" t="s">
        <v>8048</v>
      </c>
      <c r="G1824" s="38" t="s">
        <v>68</v>
      </c>
      <c r="H1824" s="42">
        <v>1042596.9</v>
      </c>
      <c r="I1824" s="42">
        <v>1012230</v>
      </c>
      <c r="J1824" s="42">
        <v>30366.900000000023</v>
      </c>
      <c r="K1824" s="86">
        <v>2.9126213592233031E-2</v>
      </c>
      <c r="L1824" s="38" t="s">
        <v>8350</v>
      </c>
      <c r="M1824" s="128" t="s">
        <v>5920</v>
      </c>
    </row>
    <row r="1825" spans="1:13" s="128" customFormat="1" x14ac:dyDescent="0.2">
      <c r="A1825" s="38" t="s">
        <v>382</v>
      </c>
      <c r="B1825" s="38" t="s">
        <v>698</v>
      </c>
      <c r="C1825" s="38" t="s">
        <v>708</v>
      </c>
      <c r="D1825" s="38" t="s">
        <v>700</v>
      </c>
      <c r="E1825" s="38" t="s">
        <v>7891</v>
      </c>
      <c r="F1825" s="38" t="s">
        <v>8049</v>
      </c>
      <c r="G1825" s="38" t="s">
        <v>56</v>
      </c>
      <c r="H1825" s="42">
        <v>0</v>
      </c>
      <c r="I1825" s="42">
        <v>131.19</v>
      </c>
      <c r="J1825" s="42">
        <v>-131.19</v>
      </c>
      <c r="K1825" s="86" t="e">
        <v>#DIV/0!</v>
      </c>
      <c r="L1825" s="38" t="s">
        <v>55</v>
      </c>
      <c r="M1825" s="128" t="s">
        <v>5920</v>
      </c>
    </row>
    <row r="1826" spans="1:13" s="128" customFormat="1" x14ac:dyDescent="0.2">
      <c r="A1826" s="38" t="s">
        <v>382</v>
      </c>
      <c r="B1826" s="38" t="s">
        <v>698</v>
      </c>
      <c r="C1826" s="38" t="s">
        <v>708</v>
      </c>
      <c r="D1826" s="38" t="s">
        <v>700</v>
      </c>
      <c r="E1826" s="38" t="s">
        <v>7891</v>
      </c>
      <c r="F1826" s="38" t="s">
        <v>8049</v>
      </c>
      <c r="G1826" s="38" t="s">
        <v>59</v>
      </c>
      <c r="H1826" s="42">
        <v>4826.55</v>
      </c>
      <c r="I1826" s="42">
        <v>4670.3</v>
      </c>
      <c r="J1826" s="42">
        <v>156.25</v>
      </c>
      <c r="K1826" s="86">
        <v>3.2373020066092759E-2</v>
      </c>
      <c r="L1826" s="38" t="s">
        <v>8351</v>
      </c>
      <c r="M1826" s="128" t="s">
        <v>5920</v>
      </c>
    </row>
    <row r="1827" spans="1:13" s="128" customFormat="1" x14ac:dyDescent="0.2">
      <c r="A1827" s="38" t="s">
        <v>382</v>
      </c>
      <c r="B1827" s="38" t="s">
        <v>698</v>
      </c>
      <c r="C1827" s="38" t="s">
        <v>708</v>
      </c>
      <c r="D1827" s="38" t="s">
        <v>700</v>
      </c>
      <c r="E1827" s="38" t="s">
        <v>7892</v>
      </c>
      <c r="F1827" s="38" t="s">
        <v>8049</v>
      </c>
      <c r="G1827" s="38" t="s">
        <v>59</v>
      </c>
      <c r="H1827" s="42">
        <v>9632.7000000000007</v>
      </c>
      <c r="I1827" s="42">
        <v>8757</v>
      </c>
      <c r="J1827" s="42">
        <v>875.70000000000073</v>
      </c>
      <c r="K1827" s="86">
        <v>9.0909090909090981E-2</v>
      </c>
      <c r="L1827" s="38" t="s">
        <v>8352</v>
      </c>
      <c r="M1827" s="128" t="s">
        <v>5920</v>
      </c>
    </row>
    <row r="1828" spans="1:13" s="128" customFormat="1" x14ac:dyDescent="0.2">
      <c r="A1828" s="38" t="s">
        <v>382</v>
      </c>
      <c r="B1828" s="38" t="s">
        <v>698</v>
      </c>
      <c r="C1828" s="38" t="s">
        <v>708</v>
      </c>
      <c r="D1828" s="38" t="s">
        <v>700</v>
      </c>
      <c r="E1828" s="38" t="s">
        <v>7892</v>
      </c>
      <c r="F1828" s="38" t="s">
        <v>8049</v>
      </c>
      <c r="G1828" s="38" t="s">
        <v>59</v>
      </c>
      <c r="H1828" s="42">
        <v>52291.8</v>
      </c>
      <c r="I1828" s="42">
        <v>47538</v>
      </c>
      <c r="J1828" s="42">
        <v>4753.8000000000029</v>
      </c>
      <c r="K1828" s="86">
        <v>9.0909090909090953E-2</v>
      </c>
      <c r="L1828" s="38" t="s">
        <v>8352</v>
      </c>
      <c r="M1828" s="128" t="s">
        <v>5920</v>
      </c>
    </row>
    <row r="1829" spans="1:13" s="128" customFormat="1" x14ac:dyDescent="0.2">
      <c r="A1829" s="38" t="s">
        <v>382</v>
      </c>
      <c r="B1829" s="38" t="s">
        <v>698</v>
      </c>
      <c r="C1829" s="38" t="s">
        <v>708</v>
      </c>
      <c r="D1829" s="38" t="s">
        <v>700</v>
      </c>
      <c r="E1829" s="38" t="s">
        <v>7892</v>
      </c>
      <c r="F1829" s="38" t="s">
        <v>8049</v>
      </c>
      <c r="G1829" s="38" t="s">
        <v>59</v>
      </c>
      <c r="H1829" s="42">
        <v>33026.400000000001</v>
      </c>
      <c r="I1829" s="42">
        <v>30024</v>
      </c>
      <c r="J1829" s="42">
        <v>3002.4000000000015</v>
      </c>
      <c r="K1829" s="86">
        <v>9.0909090909090953E-2</v>
      </c>
      <c r="L1829" s="38" t="s">
        <v>8352</v>
      </c>
      <c r="M1829" s="128" t="s">
        <v>5920</v>
      </c>
    </row>
    <row r="1830" spans="1:13" s="128" customFormat="1" x14ac:dyDescent="0.2">
      <c r="A1830" s="38" t="s">
        <v>382</v>
      </c>
      <c r="B1830" s="38" t="s">
        <v>698</v>
      </c>
      <c r="C1830" s="38" t="s">
        <v>734</v>
      </c>
      <c r="D1830" s="38" t="s">
        <v>700</v>
      </c>
      <c r="E1830" s="38" t="s">
        <v>7893</v>
      </c>
      <c r="F1830" s="38" t="s">
        <v>8050</v>
      </c>
      <c r="G1830" s="38" t="s">
        <v>68</v>
      </c>
      <c r="H1830" s="42">
        <v>45320</v>
      </c>
      <c r="I1830" s="42">
        <v>0</v>
      </c>
      <c r="J1830" s="42">
        <v>45320</v>
      </c>
      <c r="K1830" s="86">
        <v>1</v>
      </c>
      <c r="L1830" s="38" t="s">
        <v>55</v>
      </c>
      <c r="M1830" s="128" t="s">
        <v>5920</v>
      </c>
    </row>
    <row r="1831" spans="1:13" s="128" customFormat="1" x14ac:dyDescent="0.2">
      <c r="A1831" s="38" t="s">
        <v>382</v>
      </c>
      <c r="B1831" s="38" t="s">
        <v>698</v>
      </c>
      <c r="C1831" s="38" t="s">
        <v>734</v>
      </c>
      <c r="D1831" s="38" t="s">
        <v>700</v>
      </c>
      <c r="E1831" s="38" t="s">
        <v>7893</v>
      </c>
      <c r="F1831" s="38" t="s">
        <v>8050</v>
      </c>
      <c r="G1831" s="38" t="s">
        <v>68</v>
      </c>
      <c r="H1831" s="42">
        <v>4120</v>
      </c>
      <c r="I1831" s="42">
        <v>4000</v>
      </c>
      <c r="J1831" s="42">
        <v>120</v>
      </c>
      <c r="K1831" s="86">
        <v>2.9126213592233011E-2</v>
      </c>
      <c r="L1831" s="38" t="s">
        <v>8349</v>
      </c>
      <c r="M1831" s="128" t="s">
        <v>5920</v>
      </c>
    </row>
    <row r="1832" spans="1:13" s="128" customFormat="1" x14ac:dyDescent="0.2">
      <c r="A1832" s="38" t="s">
        <v>382</v>
      </c>
      <c r="B1832" s="38" t="s">
        <v>698</v>
      </c>
      <c r="C1832" s="38" t="s">
        <v>734</v>
      </c>
      <c r="D1832" s="38" t="s">
        <v>700</v>
      </c>
      <c r="E1832" s="38" t="s">
        <v>7894</v>
      </c>
      <c r="F1832" s="38" t="s">
        <v>8050</v>
      </c>
      <c r="G1832" s="38" t="s">
        <v>68</v>
      </c>
      <c r="H1832" s="42">
        <v>6681.68</v>
      </c>
      <c r="I1832" s="42">
        <v>0</v>
      </c>
      <c r="J1832" s="42">
        <v>6681.68</v>
      </c>
      <c r="K1832" s="86">
        <v>1</v>
      </c>
      <c r="L1832" s="38" t="s">
        <v>55</v>
      </c>
      <c r="M1832" s="128" t="s">
        <v>5920</v>
      </c>
    </row>
    <row r="1833" spans="1:13" s="128" customFormat="1" x14ac:dyDescent="0.2">
      <c r="A1833" s="38" t="s">
        <v>382</v>
      </c>
      <c r="B1833" s="38" t="s">
        <v>698</v>
      </c>
      <c r="C1833" s="38" t="s">
        <v>734</v>
      </c>
      <c r="D1833" s="38" t="s">
        <v>700</v>
      </c>
      <c r="E1833" s="38" t="s">
        <v>7895</v>
      </c>
      <c r="F1833" s="38" t="s">
        <v>8051</v>
      </c>
      <c r="G1833" s="38" t="s">
        <v>68</v>
      </c>
      <c r="H1833" s="42">
        <v>287310.90000000002</v>
      </c>
      <c r="I1833" s="42">
        <v>0</v>
      </c>
      <c r="J1833" s="42">
        <v>287310.90000000002</v>
      </c>
      <c r="K1833" s="86">
        <v>1</v>
      </c>
      <c r="L1833" s="38" t="s">
        <v>55</v>
      </c>
      <c r="M1833" s="128" t="s">
        <v>5920</v>
      </c>
    </row>
    <row r="1834" spans="1:13" s="128" customFormat="1" x14ac:dyDescent="0.2">
      <c r="A1834" s="38" t="s">
        <v>382</v>
      </c>
      <c r="B1834" s="38" t="s">
        <v>698</v>
      </c>
      <c r="C1834" s="38" t="s">
        <v>708</v>
      </c>
      <c r="D1834" s="38" t="s">
        <v>700</v>
      </c>
      <c r="E1834" s="38" t="s">
        <v>7896</v>
      </c>
      <c r="F1834" s="38" t="s">
        <v>8052</v>
      </c>
      <c r="G1834" s="38" t="s">
        <v>68</v>
      </c>
      <c r="H1834" s="42">
        <v>2674.1</v>
      </c>
      <c r="I1834" s="42">
        <v>0</v>
      </c>
      <c r="J1834" s="42">
        <v>2674.1</v>
      </c>
      <c r="K1834" s="86">
        <v>1</v>
      </c>
      <c r="L1834" s="38" t="s">
        <v>55</v>
      </c>
      <c r="M1834" s="128" t="s">
        <v>5920</v>
      </c>
    </row>
    <row r="1835" spans="1:13" s="128" customFormat="1" x14ac:dyDescent="0.2">
      <c r="A1835" s="38" t="s">
        <v>382</v>
      </c>
      <c r="B1835" s="38" t="s">
        <v>1710</v>
      </c>
      <c r="C1835" s="38" t="s">
        <v>916</v>
      </c>
      <c r="D1835" s="38" t="s">
        <v>1711</v>
      </c>
      <c r="E1835" s="38" t="s">
        <v>7897</v>
      </c>
      <c r="F1835" s="38" t="s">
        <v>8053</v>
      </c>
      <c r="G1835" s="38" t="s">
        <v>68</v>
      </c>
      <c r="H1835" s="42">
        <v>0</v>
      </c>
      <c r="I1835" s="42">
        <v>0</v>
      </c>
      <c r="J1835" s="42">
        <v>0</v>
      </c>
      <c r="K1835" s="86" t="e">
        <v>#DIV/0!</v>
      </c>
      <c r="L1835" s="38" t="s">
        <v>8353</v>
      </c>
      <c r="M1835" s="128" t="s">
        <v>5920</v>
      </c>
    </row>
    <row r="1836" spans="1:13" s="128" customFormat="1" x14ac:dyDescent="0.2">
      <c r="A1836" s="38" t="s">
        <v>382</v>
      </c>
      <c r="B1836" s="38" t="s">
        <v>1710</v>
      </c>
      <c r="C1836" s="38" t="s">
        <v>916</v>
      </c>
      <c r="D1836" s="38" t="s">
        <v>1711</v>
      </c>
      <c r="E1836" s="38" t="s">
        <v>7897</v>
      </c>
      <c r="F1836" s="38" t="s">
        <v>8053</v>
      </c>
      <c r="G1836" s="38" t="s">
        <v>68</v>
      </c>
      <c r="H1836" s="42">
        <v>108339.84</v>
      </c>
      <c r="I1836" s="42">
        <v>103594.7</v>
      </c>
      <c r="J1836" s="42">
        <v>4745.1399999999994</v>
      </c>
      <c r="K1836" s="86">
        <v>4.3798661692688486E-2</v>
      </c>
      <c r="L1836" s="38" t="s">
        <v>8353</v>
      </c>
      <c r="M1836" s="128" t="s">
        <v>5920</v>
      </c>
    </row>
    <row r="1837" spans="1:13" s="128" customFormat="1" x14ac:dyDescent="0.2">
      <c r="A1837" s="38" t="s">
        <v>382</v>
      </c>
      <c r="B1837" s="38" t="s">
        <v>1710</v>
      </c>
      <c r="C1837" s="38" t="s">
        <v>916</v>
      </c>
      <c r="D1837" s="38" t="s">
        <v>1711</v>
      </c>
      <c r="E1837" s="38" t="s">
        <v>7897</v>
      </c>
      <c r="F1837" s="38" t="s">
        <v>8053</v>
      </c>
      <c r="G1837" s="38" t="s">
        <v>68</v>
      </c>
      <c r="H1837" s="42">
        <v>467.98</v>
      </c>
      <c r="I1837" s="42">
        <v>0</v>
      </c>
      <c r="J1837" s="42">
        <v>467.98</v>
      </c>
      <c r="K1837" s="86">
        <v>1</v>
      </c>
      <c r="L1837" s="38" t="s">
        <v>8353</v>
      </c>
      <c r="M1837" s="128" t="s">
        <v>5920</v>
      </c>
    </row>
    <row r="1838" spans="1:13" s="128" customFormat="1" x14ac:dyDescent="0.2">
      <c r="A1838" s="38" t="s">
        <v>382</v>
      </c>
      <c r="B1838" s="38" t="s">
        <v>1710</v>
      </c>
      <c r="C1838" s="38" t="s">
        <v>916</v>
      </c>
      <c r="D1838" s="38" t="s">
        <v>1711</v>
      </c>
      <c r="E1838" s="38" t="s">
        <v>7897</v>
      </c>
      <c r="F1838" s="38" t="s">
        <v>8053</v>
      </c>
      <c r="G1838" s="38" t="s">
        <v>68</v>
      </c>
      <c r="H1838" s="42">
        <v>33566.04</v>
      </c>
      <c r="I1838" s="42">
        <v>31506.080000000002</v>
      </c>
      <c r="J1838" s="42">
        <v>2059.9599999999991</v>
      </c>
      <c r="K1838" s="86">
        <v>6.1370361234152113E-2</v>
      </c>
      <c r="L1838" s="38" t="s">
        <v>8353</v>
      </c>
      <c r="M1838" s="128" t="s">
        <v>5920</v>
      </c>
    </row>
    <row r="1839" spans="1:13" s="128" customFormat="1" x14ac:dyDescent="0.2">
      <c r="A1839" s="38" t="s">
        <v>382</v>
      </c>
      <c r="B1839" s="38" t="s">
        <v>744</v>
      </c>
      <c r="C1839" s="38" t="s">
        <v>745</v>
      </c>
      <c r="D1839" s="38" t="s">
        <v>746</v>
      </c>
      <c r="E1839" s="38" t="s">
        <v>7898</v>
      </c>
      <c r="F1839" s="38" t="s">
        <v>8054</v>
      </c>
      <c r="G1839" s="38" t="s">
        <v>68</v>
      </c>
      <c r="H1839" s="42">
        <v>34639.199999999997</v>
      </c>
      <c r="I1839" s="42">
        <v>29853.599999999999</v>
      </c>
      <c r="J1839" s="42">
        <v>4785.5999999999985</v>
      </c>
      <c r="K1839" s="86">
        <v>0.13815561560313169</v>
      </c>
      <c r="L1839" s="38" t="s">
        <v>8354</v>
      </c>
      <c r="M1839" s="128" t="s">
        <v>5920</v>
      </c>
    </row>
    <row r="1840" spans="1:13" s="128" customFormat="1" x14ac:dyDescent="0.2">
      <c r="A1840" s="38" t="s">
        <v>382</v>
      </c>
      <c r="B1840" s="38" t="s">
        <v>744</v>
      </c>
      <c r="C1840" s="38" t="s">
        <v>745</v>
      </c>
      <c r="D1840" s="38" t="s">
        <v>746</v>
      </c>
      <c r="E1840" s="38" t="s">
        <v>7899</v>
      </c>
      <c r="F1840" s="38" t="s">
        <v>1738</v>
      </c>
      <c r="G1840" s="38" t="s">
        <v>59</v>
      </c>
      <c r="H1840" s="42">
        <v>-338325.4</v>
      </c>
      <c r="I1840" s="42">
        <v>-241661</v>
      </c>
      <c r="J1840" s="42">
        <v>-96664.400000000023</v>
      </c>
      <c r="K1840" s="86">
        <v>0.28571428571428575</v>
      </c>
      <c r="L1840" s="38" t="s">
        <v>55</v>
      </c>
      <c r="M1840" s="128" t="s">
        <v>5920</v>
      </c>
    </row>
    <row r="1841" spans="1:13" s="128" customFormat="1" x14ac:dyDescent="0.2">
      <c r="A1841" s="38" t="s">
        <v>382</v>
      </c>
      <c r="B1841" s="38" t="s">
        <v>744</v>
      </c>
      <c r="C1841" s="38" t="s">
        <v>745</v>
      </c>
      <c r="D1841" s="38" t="s">
        <v>746</v>
      </c>
      <c r="E1841" s="38" t="s">
        <v>7900</v>
      </c>
      <c r="F1841" s="38" t="s">
        <v>8055</v>
      </c>
      <c r="G1841" s="38" t="s">
        <v>68</v>
      </c>
      <c r="H1841" s="42">
        <v>7746.9</v>
      </c>
      <c r="I1841" s="42">
        <v>7408.8</v>
      </c>
      <c r="J1841" s="42">
        <v>338.09999999999945</v>
      </c>
      <c r="K1841" s="86">
        <v>4.3643263757115684E-2</v>
      </c>
      <c r="L1841" s="38" t="s">
        <v>8355</v>
      </c>
      <c r="M1841" s="128" t="s">
        <v>5920</v>
      </c>
    </row>
    <row r="1842" spans="1:13" s="128" customFormat="1" x14ac:dyDescent="0.2">
      <c r="A1842" s="38" t="s">
        <v>382</v>
      </c>
      <c r="B1842" s="38" t="s">
        <v>744</v>
      </c>
      <c r="C1842" s="38" t="s">
        <v>745</v>
      </c>
      <c r="D1842" s="38" t="s">
        <v>746</v>
      </c>
      <c r="E1842" s="38" t="s">
        <v>7900</v>
      </c>
      <c r="F1842" s="38" t="s">
        <v>8055</v>
      </c>
      <c r="G1842" s="38" t="s">
        <v>68</v>
      </c>
      <c r="H1842" s="42">
        <v>0</v>
      </c>
      <c r="I1842" s="42">
        <v>0</v>
      </c>
      <c r="J1842" s="42">
        <v>0</v>
      </c>
      <c r="K1842" s="86" t="e">
        <v>#DIV/0!</v>
      </c>
      <c r="L1842" s="38" t="s">
        <v>8355</v>
      </c>
      <c r="M1842" s="128" t="s">
        <v>5920</v>
      </c>
    </row>
    <row r="1843" spans="1:13" s="128" customFormat="1" x14ac:dyDescent="0.2">
      <c r="A1843" s="38" t="s">
        <v>382</v>
      </c>
      <c r="B1843" s="38" t="s">
        <v>744</v>
      </c>
      <c r="C1843" s="38" t="s">
        <v>745</v>
      </c>
      <c r="D1843" s="38" t="s">
        <v>746</v>
      </c>
      <c r="E1843" s="38" t="s">
        <v>7900</v>
      </c>
      <c r="F1843" s="38" t="s">
        <v>8055</v>
      </c>
      <c r="G1843" s="38" t="s">
        <v>68</v>
      </c>
      <c r="H1843" s="42">
        <v>21800.1</v>
      </c>
      <c r="I1843" s="42">
        <v>20757.16</v>
      </c>
      <c r="J1843" s="42">
        <v>1042.9399999999987</v>
      </c>
      <c r="K1843" s="86">
        <v>4.7841064949243298E-2</v>
      </c>
      <c r="L1843" s="38" t="s">
        <v>8355</v>
      </c>
      <c r="M1843" s="128" t="s">
        <v>5920</v>
      </c>
    </row>
    <row r="1844" spans="1:13" s="128" customFormat="1" x14ac:dyDescent="0.2">
      <c r="A1844" s="38" t="s">
        <v>382</v>
      </c>
      <c r="B1844" s="38" t="s">
        <v>744</v>
      </c>
      <c r="C1844" s="38" t="s">
        <v>745</v>
      </c>
      <c r="D1844" s="38" t="s">
        <v>746</v>
      </c>
      <c r="E1844" s="38" t="s">
        <v>7901</v>
      </c>
      <c r="F1844" s="38" t="s">
        <v>8056</v>
      </c>
      <c r="G1844" s="38" t="s">
        <v>68</v>
      </c>
      <c r="H1844" s="42">
        <v>4900</v>
      </c>
      <c r="I1844" s="42">
        <v>4200</v>
      </c>
      <c r="J1844" s="42">
        <v>700</v>
      </c>
      <c r="K1844" s="86">
        <v>0.14285714285714285</v>
      </c>
      <c r="L1844" s="38" t="s">
        <v>8356</v>
      </c>
      <c r="M1844" s="128" t="s">
        <v>5920</v>
      </c>
    </row>
    <row r="1845" spans="1:13" s="128" customFormat="1" x14ac:dyDescent="0.2">
      <c r="A1845" s="38" t="s">
        <v>382</v>
      </c>
      <c r="B1845" s="38" t="s">
        <v>744</v>
      </c>
      <c r="C1845" s="38" t="s">
        <v>7639</v>
      </c>
      <c r="D1845" s="38" t="s">
        <v>746</v>
      </c>
      <c r="E1845" s="38" t="s">
        <v>7902</v>
      </c>
      <c r="F1845" s="38" t="s">
        <v>8057</v>
      </c>
      <c r="G1845" s="38" t="s">
        <v>68</v>
      </c>
      <c r="H1845" s="42">
        <v>0</v>
      </c>
      <c r="I1845" s="42">
        <v>0</v>
      </c>
      <c r="J1845" s="42">
        <v>0</v>
      </c>
      <c r="K1845" s="86" t="e">
        <v>#DIV/0!</v>
      </c>
      <c r="L1845" s="38" t="s">
        <v>8357</v>
      </c>
      <c r="M1845" s="128" t="s">
        <v>5920</v>
      </c>
    </row>
    <row r="1846" spans="1:13" s="128" customFormat="1" x14ac:dyDescent="0.2">
      <c r="A1846" s="38" t="s">
        <v>382</v>
      </c>
      <c r="B1846" s="38" t="s">
        <v>744</v>
      </c>
      <c r="C1846" s="38" t="s">
        <v>7639</v>
      </c>
      <c r="D1846" s="38" t="s">
        <v>746</v>
      </c>
      <c r="E1846" s="38" t="s">
        <v>7902</v>
      </c>
      <c r="F1846" s="38" t="s">
        <v>8057</v>
      </c>
      <c r="G1846" s="38" t="s">
        <v>68</v>
      </c>
      <c r="H1846" s="42">
        <v>6060.32</v>
      </c>
      <c r="I1846" s="42">
        <v>5194.5600000000004</v>
      </c>
      <c r="J1846" s="42">
        <v>865.75999999999931</v>
      </c>
      <c r="K1846" s="86">
        <v>0.14285714285714274</v>
      </c>
      <c r="L1846" s="38" t="s">
        <v>8357</v>
      </c>
      <c r="M1846" s="128" t="s">
        <v>5920</v>
      </c>
    </row>
    <row r="1847" spans="1:13" s="128" customFormat="1" x14ac:dyDescent="0.2">
      <c r="A1847" s="38" t="s">
        <v>382</v>
      </c>
      <c r="B1847" s="38" t="s">
        <v>744</v>
      </c>
      <c r="C1847" s="38" t="s">
        <v>7639</v>
      </c>
      <c r="D1847" s="38" t="s">
        <v>746</v>
      </c>
      <c r="E1847" s="38" t="s">
        <v>7903</v>
      </c>
      <c r="F1847" s="38" t="s">
        <v>8058</v>
      </c>
      <c r="G1847" s="38" t="s">
        <v>68</v>
      </c>
      <c r="H1847" s="42">
        <v>0</v>
      </c>
      <c r="I1847" s="42">
        <v>0</v>
      </c>
      <c r="J1847" s="42">
        <v>0</v>
      </c>
      <c r="K1847" s="86" t="e">
        <v>#DIV/0!</v>
      </c>
      <c r="L1847" s="38" t="s">
        <v>8358</v>
      </c>
      <c r="M1847" s="128" t="s">
        <v>5920</v>
      </c>
    </row>
    <row r="1848" spans="1:13" s="128" customFormat="1" x14ac:dyDescent="0.2">
      <c r="A1848" s="38" t="s">
        <v>382</v>
      </c>
      <c r="B1848" s="38" t="s">
        <v>744</v>
      </c>
      <c r="C1848" s="38" t="s">
        <v>7639</v>
      </c>
      <c r="D1848" s="38" t="s">
        <v>746</v>
      </c>
      <c r="E1848" s="38" t="s">
        <v>7903</v>
      </c>
      <c r="F1848" s="38" t="s">
        <v>8058</v>
      </c>
      <c r="G1848" s="38" t="s">
        <v>68</v>
      </c>
      <c r="H1848" s="42">
        <v>6060.32</v>
      </c>
      <c r="I1848" s="42">
        <v>5194.5600000000004</v>
      </c>
      <c r="J1848" s="42">
        <v>865.75999999999931</v>
      </c>
      <c r="K1848" s="86">
        <v>0.14285714285714274</v>
      </c>
      <c r="L1848" s="38" t="s">
        <v>8358</v>
      </c>
      <c r="M1848" s="128" t="s">
        <v>5920</v>
      </c>
    </row>
    <row r="1849" spans="1:13" s="128" customFormat="1" x14ac:dyDescent="0.2">
      <c r="A1849" s="38" t="s">
        <v>382</v>
      </c>
      <c r="B1849" s="38" t="s">
        <v>791</v>
      </c>
      <c r="C1849" s="38" t="s">
        <v>7640</v>
      </c>
      <c r="D1849" s="38" t="s">
        <v>794</v>
      </c>
      <c r="E1849" s="38" t="s">
        <v>7904</v>
      </c>
      <c r="F1849" s="38" t="s">
        <v>8059</v>
      </c>
      <c r="G1849" s="38" t="s">
        <v>68</v>
      </c>
      <c r="H1849" s="42">
        <v>36</v>
      </c>
      <c r="I1849" s="42">
        <v>32.72</v>
      </c>
      <c r="J1849" s="42">
        <v>3.2800000000000011</v>
      </c>
      <c r="K1849" s="86">
        <v>9.1111111111111143E-2</v>
      </c>
      <c r="L1849" s="38" t="s">
        <v>8359</v>
      </c>
      <c r="M1849" s="128" t="s">
        <v>5920</v>
      </c>
    </row>
    <row r="1850" spans="1:13" s="128" customFormat="1" x14ac:dyDescent="0.2">
      <c r="A1850" s="38" t="s">
        <v>382</v>
      </c>
      <c r="B1850" s="38" t="s">
        <v>791</v>
      </c>
      <c r="C1850" s="38" t="s">
        <v>7640</v>
      </c>
      <c r="D1850" s="38" t="s">
        <v>794</v>
      </c>
      <c r="E1850" s="38" t="s">
        <v>7904</v>
      </c>
      <c r="F1850" s="38" t="s">
        <v>8059</v>
      </c>
      <c r="G1850" s="38" t="s">
        <v>68</v>
      </c>
      <c r="H1850" s="42">
        <v>12.87</v>
      </c>
      <c r="I1850" s="42">
        <v>11.7</v>
      </c>
      <c r="J1850" s="42">
        <v>1.17</v>
      </c>
      <c r="K1850" s="86">
        <v>9.0909090909090912E-2</v>
      </c>
      <c r="L1850" s="38" t="s">
        <v>8359</v>
      </c>
      <c r="M1850" s="128" t="s">
        <v>5920</v>
      </c>
    </row>
    <row r="1851" spans="1:13" s="128" customFormat="1" x14ac:dyDescent="0.2">
      <c r="A1851" s="38" t="s">
        <v>382</v>
      </c>
      <c r="B1851" s="38" t="s">
        <v>791</v>
      </c>
      <c r="C1851" s="38" t="s">
        <v>916</v>
      </c>
      <c r="D1851" s="38" t="s">
        <v>794</v>
      </c>
      <c r="E1851" s="38" t="s">
        <v>7905</v>
      </c>
      <c r="F1851" s="38" t="s">
        <v>8060</v>
      </c>
      <c r="G1851" s="38" t="s">
        <v>68</v>
      </c>
      <c r="H1851" s="42">
        <v>41400</v>
      </c>
      <c r="I1851" s="42">
        <v>36000</v>
      </c>
      <c r="J1851" s="42">
        <v>5400</v>
      </c>
      <c r="K1851" s="86">
        <v>0.13043478260869565</v>
      </c>
      <c r="L1851" s="38" t="s">
        <v>8360</v>
      </c>
      <c r="M1851" s="128" t="s">
        <v>5920</v>
      </c>
    </row>
    <row r="1852" spans="1:13" s="128" customFormat="1" x14ac:dyDescent="0.2">
      <c r="A1852" s="38" t="s">
        <v>382</v>
      </c>
      <c r="B1852" s="38" t="s">
        <v>791</v>
      </c>
      <c r="C1852" s="38" t="s">
        <v>7641</v>
      </c>
      <c r="D1852" s="38" t="s">
        <v>794</v>
      </c>
      <c r="E1852" s="38" t="s">
        <v>7906</v>
      </c>
      <c r="F1852" s="38" t="s">
        <v>8061</v>
      </c>
      <c r="G1852" s="38" t="s">
        <v>68</v>
      </c>
      <c r="H1852" s="42">
        <v>0</v>
      </c>
      <c r="I1852" s="42">
        <v>0</v>
      </c>
      <c r="J1852" s="42">
        <v>0</v>
      </c>
      <c r="K1852" s="86" t="e">
        <v>#DIV/0!</v>
      </c>
      <c r="L1852" s="38" t="s">
        <v>8361</v>
      </c>
      <c r="M1852" s="128" t="s">
        <v>5920</v>
      </c>
    </row>
    <row r="1853" spans="1:13" s="128" customFormat="1" x14ac:dyDescent="0.2">
      <c r="A1853" s="38" t="s">
        <v>382</v>
      </c>
      <c r="B1853" s="38" t="s">
        <v>791</v>
      </c>
      <c r="C1853" s="38" t="s">
        <v>7641</v>
      </c>
      <c r="D1853" s="38" t="s">
        <v>794</v>
      </c>
      <c r="E1853" s="38" t="s">
        <v>7906</v>
      </c>
      <c r="F1853" s="38" t="s">
        <v>8061</v>
      </c>
      <c r="G1853" s="38" t="s">
        <v>68</v>
      </c>
      <c r="H1853" s="42">
        <v>106019.42</v>
      </c>
      <c r="I1853" s="42">
        <v>90648.8</v>
      </c>
      <c r="J1853" s="42">
        <v>15370.619999999995</v>
      </c>
      <c r="K1853" s="86">
        <v>0.14497928775690336</v>
      </c>
      <c r="L1853" s="38" t="s">
        <v>8361</v>
      </c>
      <c r="M1853" s="128" t="s">
        <v>5920</v>
      </c>
    </row>
    <row r="1854" spans="1:13" s="128" customFormat="1" x14ac:dyDescent="0.2">
      <c r="A1854" s="38" t="s">
        <v>382</v>
      </c>
      <c r="B1854" s="38" t="s">
        <v>791</v>
      </c>
      <c r="C1854" s="38" t="s">
        <v>7641</v>
      </c>
      <c r="D1854" s="38" t="s">
        <v>794</v>
      </c>
      <c r="E1854" s="38" t="s">
        <v>7906</v>
      </c>
      <c r="F1854" s="38" t="s">
        <v>8061</v>
      </c>
      <c r="G1854" s="38" t="s">
        <v>68</v>
      </c>
      <c r="H1854" s="42">
        <v>188373.6</v>
      </c>
      <c r="I1854" s="42">
        <v>184999.96</v>
      </c>
      <c r="J1854" s="42">
        <v>3373.640000000014</v>
      </c>
      <c r="K1854" s="86">
        <v>1.7909303639151206E-2</v>
      </c>
      <c r="L1854" s="38" t="s">
        <v>8362</v>
      </c>
      <c r="M1854" s="128" t="s">
        <v>5920</v>
      </c>
    </row>
    <row r="1855" spans="1:13" s="128" customFormat="1" x14ac:dyDescent="0.2">
      <c r="A1855" s="38" t="s">
        <v>382</v>
      </c>
      <c r="B1855" s="38" t="s">
        <v>791</v>
      </c>
      <c r="C1855" s="38" t="s">
        <v>7641</v>
      </c>
      <c r="D1855" s="38" t="s">
        <v>794</v>
      </c>
      <c r="E1855" s="38" t="s">
        <v>7906</v>
      </c>
      <c r="F1855" s="38" t="s">
        <v>8061</v>
      </c>
      <c r="G1855" s="38" t="s">
        <v>68</v>
      </c>
      <c r="H1855" s="42">
        <v>47520</v>
      </c>
      <c r="I1855" s="42">
        <v>0</v>
      </c>
      <c r="J1855" s="42">
        <v>47520</v>
      </c>
      <c r="K1855" s="86">
        <v>1</v>
      </c>
      <c r="L1855" s="38" t="s">
        <v>8362</v>
      </c>
      <c r="M1855" s="128" t="s">
        <v>5920</v>
      </c>
    </row>
    <row r="1856" spans="1:13" s="128" customFormat="1" x14ac:dyDescent="0.2">
      <c r="A1856" s="38" t="s">
        <v>382</v>
      </c>
      <c r="B1856" s="38" t="s">
        <v>791</v>
      </c>
      <c r="C1856" s="38" t="s">
        <v>7641</v>
      </c>
      <c r="D1856" s="38" t="s">
        <v>794</v>
      </c>
      <c r="E1856" s="38" t="s">
        <v>7906</v>
      </c>
      <c r="F1856" s="38" t="s">
        <v>8061</v>
      </c>
      <c r="G1856" s="38" t="s">
        <v>68</v>
      </c>
      <c r="H1856" s="42">
        <v>163538.4</v>
      </c>
      <c r="I1856" s="42">
        <v>194716.79999999999</v>
      </c>
      <c r="J1856" s="42">
        <v>-31178.399999999994</v>
      </c>
      <c r="K1856" s="86">
        <v>-0.1906488017493139</v>
      </c>
      <c r="L1856" s="38" t="s">
        <v>8362</v>
      </c>
      <c r="M1856" s="128" t="s">
        <v>5920</v>
      </c>
    </row>
    <row r="1857" spans="1:13" s="128" customFormat="1" x14ac:dyDescent="0.2">
      <c r="A1857" s="38" t="s">
        <v>382</v>
      </c>
      <c r="B1857" s="38" t="s">
        <v>813</v>
      </c>
      <c r="C1857" s="38" t="s">
        <v>408</v>
      </c>
      <c r="D1857" s="38" t="s">
        <v>5918</v>
      </c>
      <c r="E1857" s="38" t="s">
        <v>7907</v>
      </c>
      <c r="F1857" s="38" t="s">
        <v>8062</v>
      </c>
      <c r="G1857" s="38" t="s">
        <v>68</v>
      </c>
      <c r="H1857" s="42">
        <v>0</v>
      </c>
      <c r="I1857" s="42">
        <v>0</v>
      </c>
      <c r="J1857" s="42">
        <v>0</v>
      </c>
      <c r="K1857" s="86" t="e">
        <v>#DIV/0!</v>
      </c>
      <c r="L1857" s="38" t="s">
        <v>8363</v>
      </c>
      <c r="M1857" s="128" t="s">
        <v>5920</v>
      </c>
    </row>
    <row r="1858" spans="1:13" s="128" customFormat="1" x14ac:dyDescent="0.2">
      <c r="A1858" s="38" t="s">
        <v>382</v>
      </c>
      <c r="B1858" s="38" t="s">
        <v>813</v>
      </c>
      <c r="C1858" s="38" t="s">
        <v>408</v>
      </c>
      <c r="D1858" s="38" t="s">
        <v>5918</v>
      </c>
      <c r="E1858" s="38" t="s">
        <v>7907</v>
      </c>
      <c r="F1858" s="38" t="s">
        <v>8062</v>
      </c>
      <c r="G1858" s="38" t="s">
        <v>68</v>
      </c>
      <c r="H1858" s="42">
        <v>6064.25</v>
      </c>
      <c r="I1858" s="42">
        <v>5116.25</v>
      </c>
      <c r="J1858" s="42">
        <v>948</v>
      </c>
      <c r="K1858" s="86">
        <v>0.1563260089870965</v>
      </c>
      <c r="L1858" s="38" t="s">
        <v>8363</v>
      </c>
      <c r="M1858" s="128" t="s">
        <v>5920</v>
      </c>
    </row>
    <row r="1859" spans="1:13" s="128" customFormat="1" x14ac:dyDescent="0.2">
      <c r="A1859" s="38" t="s">
        <v>382</v>
      </c>
      <c r="B1859" s="38" t="s">
        <v>813</v>
      </c>
      <c r="C1859" s="38" t="s">
        <v>408</v>
      </c>
      <c r="D1859" s="38" t="s">
        <v>5918</v>
      </c>
      <c r="E1859" s="38" t="s">
        <v>7908</v>
      </c>
      <c r="F1859" s="38" t="s">
        <v>8063</v>
      </c>
      <c r="G1859" s="38" t="s">
        <v>68</v>
      </c>
      <c r="H1859" s="42">
        <v>0</v>
      </c>
      <c r="I1859" s="42">
        <v>0</v>
      </c>
      <c r="J1859" s="42">
        <v>0</v>
      </c>
      <c r="K1859" s="86" t="e">
        <v>#DIV/0!</v>
      </c>
      <c r="L1859" s="38" t="s">
        <v>8364</v>
      </c>
      <c r="M1859" s="128" t="s">
        <v>5920</v>
      </c>
    </row>
    <row r="1860" spans="1:13" s="128" customFormat="1" x14ac:dyDescent="0.2">
      <c r="A1860" s="38" t="s">
        <v>382</v>
      </c>
      <c r="B1860" s="38" t="s">
        <v>813</v>
      </c>
      <c r="C1860" s="38" t="s">
        <v>408</v>
      </c>
      <c r="D1860" s="38" t="s">
        <v>5918</v>
      </c>
      <c r="E1860" s="38" t="s">
        <v>7908</v>
      </c>
      <c r="F1860" s="38" t="s">
        <v>8063</v>
      </c>
      <c r="G1860" s="38" t="s">
        <v>68</v>
      </c>
      <c r="H1860" s="42">
        <v>7110.75</v>
      </c>
      <c r="I1860" s="42">
        <v>5116.25</v>
      </c>
      <c r="J1860" s="42">
        <v>1994.5</v>
      </c>
      <c r="K1860" s="86">
        <v>0.280490806173751</v>
      </c>
      <c r="L1860" s="38" t="s">
        <v>8364</v>
      </c>
      <c r="M1860" s="128" t="s">
        <v>5920</v>
      </c>
    </row>
    <row r="1861" spans="1:13" s="128" customFormat="1" x14ac:dyDescent="0.2">
      <c r="A1861" s="38" t="s">
        <v>382</v>
      </c>
      <c r="B1861" s="38" t="s">
        <v>813</v>
      </c>
      <c r="C1861" s="38" t="s">
        <v>408</v>
      </c>
      <c r="D1861" s="38" t="s">
        <v>5918</v>
      </c>
      <c r="E1861" s="38" t="s">
        <v>7909</v>
      </c>
      <c r="F1861" s="38" t="s">
        <v>8064</v>
      </c>
      <c r="G1861" s="38" t="s">
        <v>68</v>
      </c>
      <c r="H1861" s="42">
        <v>0</v>
      </c>
      <c r="I1861" s="42">
        <v>0</v>
      </c>
      <c r="J1861" s="42">
        <v>0</v>
      </c>
      <c r="K1861" s="86" t="e">
        <v>#DIV/0!</v>
      </c>
      <c r="L1861" s="38" t="s">
        <v>8365</v>
      </c>
      <c r="M1861" s="128" t="s">
        <v>5920</v>
      </c>
    </row>
    <row r="1862" spans="1:13" s="128" customFormat="1" x14ac:dyDescent="0.2">
      <c r="A1862" s="38" t="s">
        <v>382</v>
      </c>
      <c r="B1862" s="38" t="s">
        <v>813</v>
      </c>
      <c r="C1862" s="38" t="s">
        <v>408</v>
      </c>
      <c r="D1862" s="38" t="s">
        <v>5918</v>
      </c>
      <c r="E1862" s="38" t="s">
        <v>7909</v>
      </c>
      <c r="F1862" s="38" t="s">
        <v>8064</v>
      </c>
      <c r="G1862" s="38" t="s">
        <v>68</v>
      </c>
      <c r="H1862" s="42">
        <v>28859.62</v>
      </c>
      <c r="I1862" s="42">
        <v>26608.78</v>
      </c>
      <c r="J1862" s="42">
        <v>2250.84</v>
      </c>
      <c r="K1862" s="86">
        <v>7.7992710922735645E-2</v>
      </c>
      <c r="L1862" s="38" t="s">
        <v>8365</v>
      </c>
      <c r="M1862" s="128" t="s">
        <v>5920</v>
      </c>
    </row>
    <row r="1863" spans="1:13" s="128" customFormat="1" x14ac:dyDescent="0.2">
      <c r="A1863" s="38" t="s">
        <v>382</v>
      </c>
      <c r="B1863" s="38" t="s">
        <v>813</v>
      </c>
      <c r="C1863" s="38" t="s">
        <v>408</v>
      </c>
      <c r="D1863" s="38" t="s">
        <v>5918</v>
      </c>
      <c r="E1863" s="38" t="s">
        <v>7910</v>
      </c>
      <c r="F1863" s="38" t="s">
        <v>2525</v>
      </c>
      <c r="G1863" s="38" t="s">
        <v>59</v>
      </c>
      <c r="H1863" s="42">
        <v>0</v>
      </c>
      <c r="I1863" s="42">
        <v>0.01</v>
      </c>
      <c r="J1863" s="42">
        <v>-0.01</v>
      </c>
      <c r="K1863" s="86" t="e">
        <v>#DIV/0!</v>
      </c>
      <c r="L1863" s="38" t="s">
        <v>8366</v>
      </c>
      <c r="M1863" s="128" t="s">
        <v>5920</v>
      </c>
    </row>
    <row r="1864" spans="1:13" s="128" customFormat="1" x14ac:dyDescent="0.2">
      <c r="A1864" s="38" t="s">
        <v>382</v>
      </c>
      <c r="B1864" s="38" t="s">
        <v>813</v>
      </c>
      <c r="C1864" s="38" t="s">
        <v>408</v>
      </c>
      <c r="D1864" s="38" t="s">
        <v>5918</v>
      </c>
      <c r="E1864" s="38" t="s">
        <v>7911</v>
      </c>
      <c r="F1864" s="38" t="s">
        <v>8065</v>
      </c>
      <c r="G1864" s="38" t="s">
        <v>59</v>
      </c>
      <c r="H1864" s="42">
        <v>6524.5</v>
      </c>
      <c r="I1864" s="42">
        <v>4781.25</v>
      </c>
      <c r="J1864" s="42">
        <v>1743.25</v>
      </c>
      <c r="K1864" s="86">
        <v>0.26718522492144992</v>
      </c>
      <c r="L1864" s="38" t="s">
        <v>8367</v>
      </c>
      <c r="M1864" s="128" t="s">
        <v>5920</v>
      </c>
    </row>
    <row r="1865" spans="1:13" s="128" customFormat="1" x14ac:dyDescent="0.2">
      <c r="A1865" s="38" t="s">
        <v>382</v>
      </c>
      <c r="B1865" s="38" t="s">
        <v>813</v>
      </c>
      <c r="C1865" s="38" t="s">
        <v>408</v>
      </c>
      <c r="D1865" s="38" t="s">
        <v>5918</v>
      </c>
      <c r="E1865" s="38" t="s">
        <v>7911</v>
      </c>
      <c r="F1865" s="38" t="s">
        <v>8065</v>
      </c>
      <c r="G1865" s="38" t="s">
        <v>59</v>
      </c>
      <c r="H1865" s="42">
        <v>28853</v>
      </c>
      <c r="I1865" s="42">
        <v>21144</v>
      </c>
      <c r="J1865" s="42">
        <v>7709</v>
      </c>
      <c r="K1865" s="86">
        <v>0.26718192215714137</v>
      </c>
      <c r="L1865" s="38" t="s">
        <v>8367</v>
      </c>
      <c r="M1865" s="128" t="s">
        <v>5920</v>
      </c>
    </row>
    <row r="1866" spans="1:13" s="128" customFormat="1" x14ac:dyDescent="0.2">
      <c r="A1866" s="38" t="s">
        <v>836</v>
      </c>
      <c r="B1866" s="38" t="s">
        <v>875</v>
      </c>
      <c r="C1866" s="38" t="s">
        <v>838</v>
      </c>
      <c r="D1866" s="38" t="s">
        <v>877</v>
      </c>
      <c r="E1866" s="38" t="s">
        <v>7912</v>
      </c>
      <c r="F1866" s="38" t="s">
        <v>8066</v>
      </c>
      <c r="G1866" s="38" t="s">
        <v>68</v>
      </c>
      <c r="H1866" s="42">
        <v>436324.8</v>
      </c>
      <c r="I1866" s="42">
        <v>423252.16</v>
      </c>
      <c r="J1866" s="42">
        <v>13072.640000000014</v>
      </c>
      <c r="K1866" s="86">
        <v>2.9960799844519527E-2</v>
      </c>
      <c r="L1866" s="38" t="s">
        <v>8368</v>
      </c>
      <c r="M1866" s="128" t="s">
        <v>5920</v>
      </c>
    </row>
    <row r="1867" spans="1:13" s="128" customFormat="1" x14ac:dyDescent="0.2">
      <c r="A1867" s="38" t="s">
        <v>836</v>
      </c>
      <c r="B1867" s="38" t="s">
        <v>875</v>
      </c>
      <c r="C1867" s="38" t="s">
        <v>7642</v>
      </c>
      <c r="D1867" s="38" t="s">
        <v>877</v>
      </c>
      <c r="E1867" s="38" t="s">
        <v>7913</v>
      </c>
      <c r="F1867" s="38" t="s">
        <v>8067</v>
      </c>
      <c r="G1867" s="38" t="s">
        <v>68</v>
      </c>
      <c r="H1867" s="42">
        <v>10470.719999999999</v>
      </c>
      <c r="I1867" s="42">
        <v>9972.18</v>
      </c>
      <c r="J1867" s="42">
        <v>498.53999999999905</v>
      </c>
      <c r="K1867" s="86">
        <v>4.7612771614559367E-2</v>
      </c>
      <c r="L1867" s="38" t="s">
        <v>8369</v>
      </c>
      <c r="M1867" s="128" t="s">
        <v>5920</v>
      </c>
    </row>
    <row r="1868" spans="1:13" s="128" customFormat="1" x14ac:dyDescent="0.2">
      <c r="A1868" s="38" t="s">
        <v>836</v>
      </c>
      <c r="B1868" s="38" t="s">
        <v>7610</v>
      </c>
      <c r="C1868" s="38" t="s">
        <v>384</v>
      </c>
      <c r="D1868" s="38" t="s">
        <v>5926</v>
      </c>
      <c r="E1868" s="38" t="s">
        <v>7914</v>
      </c>
      <c r="F1868" s="38" t="s">
        <v>8068</v>
      </c>
      <c r="G1868" s="38" t="s">
        <v>68</v>
      </c>
      <c r="H1868" s="42">
        <v>840213</v>
      </c>
      <c r="I1868" s="42">
        <v>763830</v>
      </c>
      <c r="J1868" s="42">
        <v>76383</v>
      </c>
      <c r="K1868" s="86">
        <v>9.0909090909090912E-2</v>
      </c>
      <c r="L1868" s="38" t="s">
        <v>8370</v>
      </c>
      <c r="M1868" s="128" t="s">
        <v>5920</v>
      </c>
    </row>
    <row r="1869" spans="1:13" s="128" customFormat="1" x14ac:dyDescent="0.2">
      <c r="A1869" s="38" t="s">
        <v>836</v>
      </c>
      <c r="B1869" s="38" t="s">
        <v>7610</v>
      </c>
      <c r="C1869" s="38" t="s">
        <v>384</v>
      </c>
      <c r="D1869" s="38" t="s">
        <v>5926</v>
      </c>
      <c r="E1869" s="38" t="s">
        <v>7915</v>
      </c>
      <c r="F1869" s="38" t="s">
        <v>8069</v>
      </c>
      <c r="G1869" s="38" t="s">
        <v>68</v>
      </c>
      <c r="H1869" s="42">
        <v>12257.84</v>
      </c>
      <c r="I1869" s="42">
        <v>11564</v>
      </c>
      <c r="J1869" s="42">
        <v>693.84000000000015</v>
      </c>
      <c r="K1869" s="86">
        <v>5.6603773584905669E-2</v>
      </c>
      <c r="L1869" s="38" t="s">
        <v>8371</v>
      </c>
      <c r="M1869" s="128" t="s">
        <v>5920</v>
      </c>
    </row>
    <row r="1870" spans="1:13" s="128" customFormat="1" x14ac:dyDescent="0.2">
      <c r="A1870" s="38" t="s">
        <v>884</v>
      </c>
      <c r="B1870" s="38" t="s">
        <v>885</v>
      </c>
      <c r="C1870" s="38" t="s">
        <v>146</v>
      </c>
      <c r="D1870" s="38" t="s">
        <v>887</v>
      </c>
      <c r="E1870" s="38" t="s">
        <v>7916</v>
      </c>
      <c r="F1870" s="38" t="s">
        <v>8070</v>
      </c>
      <c r="G1870" s="38" t="s">
        <v>68</v>
      </c>
      <c r="H1870" s="42">
        <v>1887678.56</v>
      </c>
      <c r="I1870" s="42">
        <v>1808364.59</v>
      </c>
      <c r="J1870" s="42">
        <v>79313.969999999972</v>
      </c>
      <c r="K1870" s="86">
        <v>4.2016671524838407E-2</v>
      </c>
      <c r="L1870" s="38" t="s">
        <v>8372</v>
      </c>
      <c r="M1870" s="128" t="s">
        <v>5920</v>
      </c>
    </row>
    <row r="1871" spans="1:13" s="128" customFormat="1" x14ac:dyDescent="0.2">
      <c r="A1871" s="38" t="s">
        <v>884</v>
      </c>
      <c r="B1871" s="38" t="s">
        <v>885</v>
      </c>
      <c r="C1871" s="38" t="s">
        <v>146</v>
      </c>
      <c r="D1871" s="38" t="s">
        <v>887</v>
      </c>
      <c r="E1871" s="38" t="s">
        <v>7917</v>
      </c>
      <c r="F1871" s="38" t="s">
        <v>8070</v>
      </c>
      <c r="G1871" s="38" t="s">
        <v>68</v>
      </c>
      <c r="H1871" s="42">
        <v>329047.49</v>
      </c>
      <c r="I1871" s="42">
        <v>308537.88</v>
      </c>
      <c r="J1871" s="42">
        <v>20509.609999999986</v>
      </c>
      <c r="K1871" s="86">
        <v>6.2330242968879616E-2</v>
      </c>
      <c r="L1871" s="38" t="s">
        <v>8373</v>
      </c>
      <c r="M1871" s="128" t="s">
        <v>5920</v>
      </c>
    </row>
    <row r="1872" spans="1:13" s="128" customFormat="1" x14ac:dyDescent="0.2">
      <c r="A1872" s="38" t="s">
        <v>884</v>
      </c>
      <c r="B1872" s="38" t="s">
        <v>885</v>
      </c>
      <c r="C1872" s="38" t="s">
        <v>146</v>
      </c>
      <c r="D1872" s="38" t="s">
        <v>887</v>
      </c>
      <c r="E1872" s="38" t="s">
        <v>7917</v>
      </c>
      <c r="F1872" s="38" t="s">
        <v>8070</v>
      </c>
      <c r="G1872" s="38" t="s">
        <v>68</v>
      </c>
      <c r="H1872" s="42">
        <v>0</v>
      </c>
      <c r="I1872" s="42">
        <v>0</v>
      </c>
      <c r="J1872" s="42">
        <v>0</v>
      </c>
      <c r="K1872" s="86" t="e">
        <v>#DIV/0!</v>
      </c>
      <c r="L1872" s="38" t="s">
        <v>8373</v>
      </c>
      <c r="M1872" s="128" t="s">
        <v>5920</v>
      </c>
    </row>
    <row r="1873" spans="1:13" s="128" customFormat="1" x14ac:dyDescent="0.2">
      <c r="A1873" s="38" t="s">
        <v>884</v>
      </c>
      <c r="B1873" s="38" t="s">
        <v>885</v>
      </c>
      <c r="C1873" s="38" t="s">
        <v>886</v>
      </c>
      <c r="D1873" s="38" t="s">
        <v>887</v>
      </c>
      <c r="E1873" s="38" t="s">
        <v>7918</v>
      </c>
      <c r="F1873" s="38" t="s">
        <v>8071</v>
      </c>
      <c r="G1873" s="38" t="s">
        <v>68</v>
      </c>
      <c r="H1873" s="42">
        <v>89.32</v>
      </c>
      <c r="I1873" s="42">
        <v>73.92</v>
      </c>
      <c r="J1873" s="42">
        <v>15.399999999999991</v>
      </c>
      <c r="K1873" s="86">
        <v>0.1724137931034482</v>
      </c>
      <c r="L1873" s="38" t="s">
        <v>8374</v>
      </c>
      <c r="M1873" s="128" t="s">
        <v>5920</v>
      </c>
    </row>
    <row r="1874" spans="1:13" s="128" customFormat="1" x14ac:dyDescent="0.2">
      <c r="A1874" s="38" t="s">
        <v>884</v>
      </c>
      <c r="B1874" s="38" t="s">
        <v>885</v>
      </c>
      <c r="C1874" s="38" t="s">
        <v>886</v>
      </c>
      <c r="D1874" s="38" t="s">
        <v>887</v>
      </c>
      <c r="E1874" s="38" t="s">
        <v>7918</v>
      </c>
      <c r="F1874" s="38" t="s">
        <v>8071</v>
      </c>
      <c r="G1874" s="38" t="s">
        <v>68</v>
      </c>
      <c r="H1874" s="42">
        <v>11.6</v>
      </c>
      <c r="I1874" s="42">
        <v>9.6</v>
      </c>
      <c r="J1874" s="42">
        <v>2</v>
      </c>
      <c r="K1874" s="86">
        <v>0.17241379310344829</v>
      </c>
      <c r="L1874" s="38" t="s">
        <v>8374</v>
      </c>
      <c r="M1874" s="128" t="s">
        <v>5920</v>
      </c>
    </row>
    <row r="1875" spans="1:13" s="128" customFormat="1" x14ac:dyDescent="0.2">
      <c r="A1875" s="38" t="s">
        <v>884</v>
      </c>
      <c r="B1875" s="38" t="s">
        <v>885</v>
      </c>
      <c r="C1875" s="38" t="s">
        <v>886</v>
      </c>
      <c r="D1875" s="38" t="s">
        <v>887</v>
      </c>
      <c r="E1875" s="38" t="s">
        <v>7919</v>
      </c>
      <c r="F1875" s="38" t="s">
        <v>8072</v>
      </c>
      <c r="G1875" s="38" t="s">
        <v>68</v>
      </c>
      <c r="H1875" s="42">
        <v>1194.8</v>
      </c>
      <c r="I1875" s="42">
        <v>1030</v>
      </c>
      <c r="J1875" s="42">
        <v>164.79999999999995</v>
      </c>
      <c r="K1875" s="86">
        <v>0.13793103448275859</v>
      </c>
      <c r="L1875" s="38" t="s">
        <v>8375</v>
      </c>
      <c r="M1875" s="128" t="s">
        <v>5920</v>
      </c>
    </row>
    <row r="1876" spans="1:13" s="128" customFormat="1" x14ac:dyDescent="0.2">
      <c r="A1876" s="38" t="s">
        <v>884</v>
      </c>
      <c r="B1876" s="38" t="s">
        <v>885</v>
      </c>
      <c r="C1876" s="38" t="s">
        <v>886</v>
      </c>
      <c r="D1876" s="38" t="s">
        <v>887</v>
      </c>
      <c r="E1876" s="38" t="s">
        <v>7920</v>
      </c>
      <c r="F1876" s="38" t="s">
        <v>8073</v>
      </c>
      <c r="G1876" s="38" t="s">
        <v>68</v>
      </c>
      <c r="H1876" s="42">
        <v>2688.3</v>
      </c>
      <c r="I1876" s="42">
        <v>2317.5</v>
      </c>
      <c r="J1876" s="42">
        <v>370.80000000000018</v>
      </c>
      <c r="K1876" s="86">
        <v>0.13793103448275867</v>
      </c>
      <c r="L1876" s="38" t="s">
        <v>8376</v>
      </c>
      <c r="M1876" s="128" t="s">
        <v>5920</v>
      </c>
    </row>
    <row r="1877" spans="1:13" s="128" customFormat="1" x14ac:dyDescent="0.2">
      <c r="A1877" s="38" t="s">
        <v>884</v>
      </c>
      <c r="B1877" s="38" t="s">
        <v>923</v>
      </c>
      <c r="C1877" s="38" t="s">
        <v>924</v>
      </c>
      <c r="D1877" s="38" t="s">
        <v>5916</v>
      </c>
      <c r="E1877" s="38" t="s">
        <v>7921</v>
      </c>
      <c r="F1877" s="38" t="s">
        <v>8074</v>
      </c>
      <c r="G1877" s="38" t="s">
        <v>68</v>
      </c>
      <c r="H1877" s="42">
        <v>0</v>
      </c>
      <c r="I1877" s="42">
        <v>0</v>
      </c>
      <c r="J1877" s="42">
        <v>0</v>
      </c>
      <c r="K1877" s="86" t="e">
        <v>#DIV/0!</v>
      </c>
      <c r="L1877" s="38" t="s">
        <v>8377</v>
      </c>
      <c r="M1877" s="128" t="s">
        <v>5920</v>
      </c>
    </row>
    <row r="1878" spans="1:13" s="128" customFormat="1" x14ac:dyDescent="0.2">
      <c r="A1878" s="38" t="s">
        <v>884</v>
      </c>
      <c r="B1878" s="38" t="s">
        <v>923</v>
      </c>
      <c r="C1878" s="38" t="s">
        <v>924</v>
      </c>
      <c r="D1878" s="38" t="s">
        <v>5916</v>
      </c>
      <c r="E1878" s="38" t="s">
        <v>7922</v>
      </c>
      <c r="F1878" s="38" t="s">
        <v>8075</v>
      </c>
      <c r="G1878" s="38" t="s">
        <v>68</v>
      </c>
      <c r="H1878" s="42">
        <v>9840.93</v>
      </c>
      <c r="I1878" s="42">
        <v>9197.1</v>
      </c>
      <c r="J1878" s="42">
        <v>643.82999999999993</v>
      </c>
      <c r="K1878" s="86">
        <v>6.5423694711780278E-2</v>
      </c>
      <c r="L1878" s="38" t="s">
        <v>8378</v>
      </c>
      <c r="M1878" s="128" t="s">
        <v>5920</v>
      </c>
    </row>
    <row r="1879" spans="1:13" s="128" customFormat="1" x14ac:dyDescent="0.2">
      <c r="A1879" s="38" t="s">
        <v>884</v>
      </c>
      <c r="B1879" s="38" t="s">
        <v>923</v>
      </c>
      <c r="C1879" s="38" t="s">
        <v>924</v>
      </c>
      <c r="D1879" s="38" t="s">
        <v>5916</v>
      </c>
      <c r="E1879" s="38" t="s">
        <v>7922</v>
      </c>
      <c r="F1879" s="38" t="s">
        <v>8075</v>
      </c>
      <c r="G1879" s="38" t="s">
        <v>68</v>
      </c>
      <c r="H1879" s="42">
        <v>235.95</v>
      </c>
      <c r="I1879" s="42">
        <v>220.5</v>
      </c>
      <c r="J1879" s="42">
        <v>15.449999999999989</v>
      </c>
      <c r="K1879" s="86">
        <v>6.5479974570883615E-2</v>
      </c>
      <c r="L1879" s="38" t="s">
        <v>8378</v>
      </c>
      <c r="M1879" s="128" t="s">
        <v>5920</v>
      </c>
    </row>
    <row r="1880" spans="1:13" s="128" customFormat="1" x14ac:dyDescent="0.2">
      <c r="A1880" s="38" t="s">
        <v>884</v>
      </c>
      <c r="B1880" s="38" t="s">
        <v>923</v>
      </c>
      <c r="C1880" s="38" t="s">
        <v>924</v>
      </c>
      <c r="D1880" s="38" t="s">
        <v>5916</v>
      </c>
      <c r="E1880" s="38" t="s">
        <v>7923</v>
      </c>
      <c r="F1880" s="38" t="s">
        <v>8076</v>
      </c>
      <c r="G1880" s="38" t="s">
        <v>68</v>
      </c>
      <c r="H1880" s="42">
        <v>6762</v>
      </c>
      <c r="I1880" s="42">
        <v>6000</v>
      </c>
      <c r="J1880" s="42">
        <v>762</v>
      </c>
      <c r="K1880" s="86">
        <v>0.1126885536823425</v>
      </c>
      <c r="L1880" s="38" t="s">
        <v>8379</v>
      </c>
      <c r="M1880" s="128" t="s">
        <v>5920</v>
      </c>
    </row>
    <row r="1881" spans="1:13" s="128" customFormat="1" x14ac:dyDescent="0.2">
      <c r="A1881" s="38" t="s">
        <v>884</v>
      </c>
      <c r="B1881" s="38" t="s">
        <v>923</v>
      </c>
      <c r="C1881" s="38" t="s">
        <v>924</v>
      </c>
      <c r="D1881" s="38" t="s">
        <v>5916</v>
      </c>
      <c r="E1881" s="38" t="s">
        <v>7924</v>
      </c>
      <c r="F1881" s="38" t="s">
        <v>8077</v>
      </c>
      <c r="G1881" s="38" t="s">
        <v>68</v>
      </c>
      <c r="H1881" s="42">
        <v>60939.9</v>
      </c>
      <c r="I1881" s="42">
        <v>51798.92</v>
      </c>
      <c r="J1881" s="42">
        <v>9140.9800000000032</v>
      </c>
      <c r="K1881" s="86">
        <v>0.14999991795194942</v>
      </c>
      <c r="L1881" s="38" t="s">
        <v>8380</v>
      </c>
      <c r="M1881" s="128" t="s">
        <v>5920</v>
      </c>
    </row>
    <row r="1882" spans="1:13" s="128" customFormat="1" x14ac:dyDescent="0.2">
      <c r="A1882" s="38" t="s">
        <v>884</v>
      </c>
      <c r="B1882" s="38" t="s">
        <v>923</v>
      </c>
      <c r="C1882" s="38" t="s">
        <v>924</v>
      </c>
      <c r="D1882" s="38" t="s">
        <v>5916</v>
      </c>
      <c r="E1882" s="38" t="s">
        <v>7925</v>
      </c>
      <c r="F1882" s="38" t="s">
        <v>8078</v>
      </c>
      <c r="G1882" s="38" t="s">
        <v>68</v>
      </c>
      <c r="H1882" s="42">
        <v>2182.7600000000002</v>
      </c>
      <c r="I1882" s="42">
        <v>2108.36</v>
      </c>
      <c r="J1882" s="42">
        <v>74.400000000000091</v>
      </c>
      <c r="K1882" s="86">
        <v>3.4085286517986438E-2</v>
      </c>
      <c r="L1882" s="38" t="s">
        <v>8381</v>
      </c>
      <c r="M1882" s="128" t="s">
        <v>5920</v>
      </c>
    </row>
    <row r="1883" spans="1:13" s="128" customFormat="1" x14ac:dyDescent="0.2">
      <c r="A1883" s="38" t="s">
        <v>884</v>
      </c>
      <c r="B1883" s="38" t="s">
        <v>1028</v>
      </c>
      <c r="C1883" s="38" t="s">
        <v>7643</v>
      </c>
      <c r="D1883" s="38" t="s">
        <v>940</v>
      </c>
      <c r="E1883" s="38" t="s">
        <v>7926</v>
      </c>
      <c r="F1883" s="38" t="s">
        <v>8079</v>
      </c>
      <c r="G1883" s="38" t="s">
        <v>56</v>
      </c>
      <c r="H1883" s="42">
        <v>759.48</v>
      </c>
      <c r="I1883" s="42">
        <v>0</v>
      </c>
      <c r="J1883" s="42">
        <v>759.48</v>
      </c>
      <c r="K1883" s="86">
        <v>1</v>
      </c>
      <c r="L1883" s="38" t="s">
        <v>55</v>
      </c>
      <c r="M1883" s="128" t="s">
        <v>5920</v>
      </c>
    </row>
    <row r="1884" spans="1:13" s="128" customFormat="1" x14ac:dyDescent="0.2">
      <c r="A1884" s="38" t="s">
        <v>884</v>
      </c>
      <c r="B1884" s="38" t="s">
        <v>1862</v>
      </c>
      <c r="C1884" s="38" t="s">
        <v>7644</v>
      </c>
      <c r="D1884" s="38" t="s">
        <v>1863</v>
      </c>
      <c r="E1884" s="38" t="s">
        <v>7927</v>
      </c>
      <c r="F1884" s="38" t="s">
        <v>8080</v>
      </c>
      <c r="G1884" s="38" t="s">
        <v>68</v>
      </c>
      <c r="H1884" s="42">
        <v>3416</v>
      </c>
      <c r="I1884" s="42">
        <v>3201.6</v>
      </c>
      <c r="J1884" s="42">
        <v>214.40000000000009</v>
      </c>
      <c r="K1884" s="86">
        <v>6.2763466042154589E-2</v>
      </c>
      <c r="L1884" s="38" t="s">
        <v>8382</v>
      </c>
      <c r="M1884" s="128" t="s">
        <v>5920</v>
      </c>
    </row>
    <row r="1885" spans="1:13" s="128" customFormat="1" x14ac:dyDescent="0.2">
      <c r="A1885" s="38" t="s">
        <v>884</v>
      </c>
      <c r="B1885" s="38" t="s">
        <v>1862</v>
      </c>
      <c r="C1885" s="38" t="s">
        <v>7644</v>
      </c>
      <c r="D1885" s="38" t="s">
        <v>1863</v>
      </c>
      <c r="E1885" s="38" t="s">
        <v>7927</v>
      </c>
      <c r="F1885" s="38" t="s">
        <v>8080</v>
      </c>
      <c r="G1885" s="38" t="s">
        <v>68</v>
      </c>
      <c r="H1885" s="42">
        <v>927.76</v>
      </c>
      <c r="I1885" s="42">
        <v>790.16</v>
      </c>
      <c r="J1885" s="42">
        <v>137.60000000000002</v>
      </c>
      <c r="K1885" s="86">
        <v>0.14831421919461932</v>
      </c>
      <c r="L1885" s="38" t="s">
        <v>8383</v>
      </c>
      <c r="M1885" s="128" t="s">
        <v>5920</v>
      </c>
    </row>
    <row r="1886" spans="1:13" s="128" customFormat="1" x14ac:dyDescent="0.2">
      <c r="A1886" s="38" t="s">
        <v>884</v>
      </c>
      <c r="B1886" s="38" t="s">
        <v>1862</v>
      </c>
      <c r="C1886" s="38" t="s">
        <v>7644</v>
      </c>
      <c r="D1886" s="38" t="s">
        <v>1863</v>
      </c>
      <c r="E1886" s="38" t="s">
        <v>7927</v>
      </c>
      <c r="F1886" s="38" t="s">
        <v>8080</v>
      </c>
      <c r="G1886" s="38" t="s">
        <v>68</v>
      </c>
      <c r="H1886" s="42">
        <v>375</v>
      </c>
      <c r="I1886" s="42">
        <v>315</v>
      </c>
      <c r="J1886" s="42">
        <v>60</v>
      </c>
      <c r="K1886" s="86">
        <v>0.16</v>
      </c>
      <c r="L1886" s="38" t="s">
        <v>8383</v>
      </c>
      <c r="M1886" s="128" t="s">
        <v>5920</v>
      </c>
    </row>
    <row r="1887" spans="1:13" s="128" customFormat="1" x14ac:dyDescent="0.2">
      <c r="A1887" s="38" t="s">
        <v>884</v>
      </c>
      <c r="B1887" s="38" t="s">
        <v>1862</v>
      </c>
      <c r="C1887" s="38" t="s">
        <v>916</v>
      </c>
      <c r="D1887" s="38" t="s">
        <v>1863</v>
      </c>
      <c r="E1887" s="38" t="s">
        <v>7928</v>
      </c>
      <c r="F1887" s="38" t="s">
        <v>8081</v>
      </c>
      <c r="G1887" s="38" t="s">
        <v>68</v>
      </c>
      <c r="H1887" s="42">
        <v>0</v>
      </c>
      <c r="I1887" s="42">
        <v>0</v>
      </c>
      <c r="J1887" s="42">
        <v>0</v>
      </c>
      <c r="K1887" s="86" t="e">
        <v>#DIV/0!</v>
      </c>
      <c r="L1887" s="38" t="s">
        <v>8384</v>
      </c>
      <c r="M1887" s="128" t="s">
        <v>5920</v>
      </c>
    </row>
    <row r="1888" spans="1:13" s="128" customFormat="1" x14ac:dyDescent="0.2">
      <c r="A1888" s="38" t="s">
        <v>884</v>
      </c>
      <c r="B1888" s="38" t="s">
        <v>1862</v>
      </c>
      <c r="C1888" s="38" t="s">
        <v>916</v>
      </c>
      <c r="D1888" s="38" t="s">
        <v>1863</v>
      </c>
      <c r="E1888" s="38" t="s">
        <v>7928</v>
      </c>
      <c r="F1888" s="38" t="s">
        <v>8081</v>
      </c>
      <c r="G1888" s="38" t="s">
        <v>68</v>
      </c>
      <c r="H1888" s="42">
        <v>1843.52</v>
      </c>
      <c r="I1888" s="42">
        <v>1725.47</v>
      </c>
      <c r="J1888" s="42">
        <v>118.04999999999995</v>
      </c>
      <c r="K1888" s="86">
        <v>6.4035106752299925E-2</v>
      </c>
      <c r="L1888" s="38" t="s">
        <v>8384</v>
      </c>
      <c r="M1888" s="128" t="s">
        <v>5920</v>
      </c>
    </row>
    <row r="1889" spans="1:13" s="128" customFormat="1" x14ac:dyDescent="0.2">
      <c r="A1889" s="38" t="s">
        <v>884</v>
      </c>
      <c r="B1889" s="38" t="s">
        <v>1862</v>
      </c>
      <c r="C1889" s="38" t="s">
        <v>950</v>
      </c>
      <c r="D1889" s="38" t="s">
        <v>1863</v>
      </c>
      <c r="E1889" s="38" t="s">
        <v>7929</v>
      </c>
      <c r="F1889" s="38" t="s">
        <v>8082</v>
      </c>
      <c r="G1889" s="38" t="s">
        <v>68</v>
      </c>
      <c r="H1889" s="42">
        <v>7859.67</v>
      </c>
      <c r="I1889" s="42">
        <v>7210.21</v>
      </c>
      <c r="J1889" s="42">
        <v>649.46</v>
      </c>
      <c r="K1889" s="86">
        <v>8.2631968008834975E-2</v>
      </c>
      <c r="L1889" s="38" t="s">
        <v>8385</v>
      </c>
      <c r="M1889" s="128" t="s">
        <v>5920</v>
      </c>
    </row>
    <row r="1890" spans="1:13" s="128" customFormat="1" x14ac:dyDescent="0.2">
      <c r="A1890" s="38" t="s">
        <v>884</v>
      </c>
      <c r="B1890" s="38" t="s">
        <v>1862</v>
      </c>
      <c r="C1890" s="38" t="s">
        <v>950</v>
      </c>
      <c r="D1890" s="38" t="s">
        <v>1863</v>
      </c>
      <c r="E1890" s="38" t="s">
        <v>7929</v>
      </c>
      <c r="F1890" s="38" t="s">
        <v>8082</v>
      </c>
      <c r="G1890" s="38" t="s">
        <v>68</v>
      </c>
      <c r="H1890" s="42">
        <v>0</v>
      </c>
      <c r="I1890" s="42">
        <v>0</v>
      </c>
      <c r="J1890" s="42">
        <v>0</v>
      </c>
      <c r="K1890" s="86" t="e">
        <v>#DIV/0!</v>
      </c>
      <c r="L1890" s="38" t="s">
        <v>8385</v>
      </c>
      <c r="M1890" s="128" t="s">
        <v>5920</v>
      </c>
    </row>
    <row r="1891" spans="1:13" s="128" customFormat="1" x14ac:dyDescent="0.2">
      <c r="A1891" s="38" t="s">
        <v>884</v>
      </c>
      <c r="B1891" s="38" t="s">
        <v>1862</v>
      </c>
      <c r="C1891" s="38" t="s">
        <v>950</v>
      </c>
      <c r="D1891" s="38" t="s">
        <v>1863</v>
      </c>
      <c r="E1891" s="38" t="s">
        <v>7930</v>
      </c>
      <c r="F1891" s="38" t="s">
        <v>8083</v>
      </c>
      <c r="G1891" s="38" t="s">
        <v>68</v>
      </c>
      <c r="H1891" s="42">
        <v>29879.8</v>
      </c>
      <c r="I1891" s="42">
        <v>27400.04</v>
      </c>
      <c r="J1891" s="42">
        <v>2479.7599999999984</v>
      </c>
      <c r="K1891" s="86">
        <v>8.2991184679950952E-2</v>
      </c>
      <c r="L1891" s="38" t="s">
        <v>8386</v>
      </c>
      <c r="M1891" s="128" t="s">
        <v>5920</v>
      </c>
    </row>
    <row r="1892" spans="1:13" s="128" customFormat="1" x14ac:dyDescent="0.2">
      <c r="A1892" s="38" t="s">
        <v>884</v>
      </c>
      <c r="B1892" s="38" t="s">
        <v>1862</v>
      </c>
      <c r="C1892" s="38" t="s">
        <v>950</v>
      </c>
      <c r="D1892" s="38" t="s">
        <v>1863</v>
      </c>
      <c r="E1892" s="38" t="s">
        <v>7930</v>
      </c>
      <c r="F1892" s="38" t="s">
        <v>8083</v>
      </c>
      <c r="G1892" s="38" t="s">
        <v>68</v>
      </c>
      <c r="H1892" s="42">
        <v>0</v>
      </c>
      <c r="I1892" s="42">
        <v>0</v>
      </c>
      <c r="J1892" s="42">
        <v>0</v>
      </c>
      <c r="K1892" s="86" t="e">
        <v>#DIV/0!</v>
      </c>
      <c r="L1892" s="38" t="s">
        <v>8386</v>
      </c>
      <c r="M1892" s="128" t="s">
        <v>5920</v>
      </c>
    </row>
    <row r="1893" spans="1:13" s="128" customFormat="1" x14ac:dyDescent="0.2">
      <c r="A1893" s="38" t="s">
        <v>884</v>
      </c>
      <c r="B1893" s="38" t="s">
        <v>1862</v>
      </c>
      <c r="C1893" s="38" t="s">
        <v>950</v>
      </c>
      <c r="D1893" s="38" t="s">
        <v>1863</v>
      </c>
      <c r="E1893" s="38" t="s">
        <v>7931</v>
      </c>
      <c r="F1893" s="38" t="s">
        <v>8084</v>
      </c>
      <c r="G1893" s="38" t="s">
        <v>68</v>
      </c>
      <c r="H1893" s="42">
        <v>0</v>
      </c>
      <c r="I1893" s="42">
        <v>0</v>
      </c>
      <c r="J1893" s="42">
        <v>0</v>
      </c>
      <c r="K1893" s="86" t="e">
        <v>#DIV/0!</v>
      </c>
      <c r="L1893" s="38" t="s">
        <v>8387</v>
      </c>
      <c r="M1893" s="128" t="s">
        <v>5920</v>
      </c>
    </row>
    <row r="1894" spans="1:13" s="128" customFormat="1" x14ac:dyDescent="0.2">
      <c r="A1894" s="38" t="s">
        <v>884</v>
      </c>
      <c r="B1894" s="38" t="s">
        <v>1862</v>
      </c>
      <c r="C1894" s="38" t="s">
        <v>950</v>
      </c>
      <c r="D1894" s="38" t="s">
        <v>1863</v>
      </c>
      <c r="E1894" s="38" t="s">
        <v>7931</v>
      </c>
      <c r="F1894" s="38" t="s">
        <v>8084</v>
      </c>
      <c r="G1894" s="38" t="s">
        <v>68</v>
      </c>
      <c r="H1894" s="42">
        <v>26789.96</v>
      </c>
      <c r="I1894" s="42">
        <v>23586</v>
      </c>
      <c r="J1894" s="42">
        <v>3203.9599999999991</v>
      </c>
      <c r="K1894" s="86">
        <v>0.11959554997469199</v>
      </c>
      <c r="L1894" s="38" t="s">
        <v>8387</v>
      </c>
      <c r="M1894" s="128" t="s">
        <v>5920</v>
      </c>
    </row>
    <row r="1895" spans="1:13" s="128" customFormat="1" x14ac:dyDescent="0.2">
      <c r="A1895" s="38" t="s">
        <v>884</v>
      </c>
      <c r="B1895" s="38" t="s">
        <v>1862</v>
      </c>
      <c r="C1895" s="38" t="s">
        <v>7645</v>
      </c>
      <c r="D1895" s="38" t="s">
        <v>1863</v>
      </c>
      <c r="E1895" s="38" t="s">
        <v>7932</v>
      </c>
      <c r="F1895" s="38" t="s">
        <v>8085</v>
      </c>
      <c r="G1895" s="38" t="s">
        <v>68</v>
      </c>
      <c r="H1895" s="42">
        <v>2060</v>
      </c>
      <c r="I1895" s="42">
        <v>1730.4</v>
      </c>
      <c r="J1895" s="42">
        <v>329.59999999999991</v>
      </c>
      <c r="K1895" s="86">
        <v>0.15999999999999995</v>
      </c>
      <c r="L1895" s="38" t="s">
        <v>8388</v>
      </c>
      <c r="M1895" s="128" t="s">
        <v>5920</v>
      </c>
    </row>
    <row r="1896" spans="1:13" s="128" customFormat="1" x14ac:dyDescent="0.2">
      <c r="A1896" s="38" t="s">
        <v>884</v>
      </c>
      <c r="B1896" s="38" t="s">
        <v>1034</v>
      </c>
      <c r="C1896" s="38" t="s">
        <v>7646</v>
      </c>
      <c r="D1896" s="38" t="s">
        <v>1036</v>
      </c>
      <c r="E1896" s="38" t="s">
        <v>7933</v>
      </c>
      <c r="F1896" s="38" t="s">
        <v>8086</v>
      </c>
      <c r="G1896" s="38" t="s">
        <v>68</v>
      </c>
      <c r="H1896" s="42">
        <v>-1269.6199999999999</v>
      </c>
      <c r="I1896" s="42">
        <v>-1154.2</v>
      </c>
      <c r="J1896" s="42">
        <v>-115.41999999999985</v>
      </c>
      <c r="K1896" s="86">
        <v>9.0909090909090801E-2</v>
      </c>
      <c r="L1896" s="38" t="s">
        <v>55</v>
      </c>
      <c r="M1896" s="128" t="s">
        <v>5920</v>
      </c>
    </row>
    <row r="1897" spans="1:13" s="128" customFormat="1" x14ac:dyDescent="0.2">
      <c r="A1897" s="38" t="s">
        <v>884</v>
      </c>
      <c r="B1897" s="38" t="s">
        <v>1034</v>
      </c>
      <c r="C1897" s="38" t="s">
        <v>916</v>
      </c>
      <c r="D1897" s="38" t="s">
        <v>1036</v>
      </c>
      <c r="E1897" s="38" t="s">
        <v>7934</v>
      </c>
      <c r="F1897" s="38" t="s">
        <v>8087</v>
      </c>
      <c r="G1897" s="38" t="s">
        <v>68</v>
      </c>
      <c r="H1897" s="42">
        <v>1523.6</v>
      </c>
      <c r="I1897" s="42">
        <v>1360.4</v>
      </c>
      <c r="J1897" s="42">
        <v>163.19999999999982</v>
      </c>
      <c r="K1897" s="86">
        <v>0.10711472827513772</v>
      </c>
      <c r="L1897" s="38" t="s">
        <v>8389</v>
      </c>
      <c r="M1897" s="128" t="s">
        <v>5920</v>
      </c>
    </row>
    <row r="1898" spans="1:13" s="128" customFormat="1" x14ac:dyDescent="0.2">
      <c r="A1898" s="38" t="s">
        <v>884</v>
      </c>
      <c r="B1898" s="38" t="s">
        <v>1034</v>
      </c>
      <c r="C1898" s="38" t="s">
        <v>916</v>
      </c>
      <c r="D1898" s="38" t="s">
        <v>1036</v>
      </c>
      <c r="E1898" s="38" t="s">
        <v>7935</v>
      </c>
      <c r="F1898" s="38" t="s">
        <v>8088</v>
      </c>
      <c r="G1898" s="38" t="s">
        <v>68</v>
      </c>
      <c r="H1898" s="42">
        <v>1100.4000000000001</v>
      </c>
      <c r="I1898" s="42">
        <v>1000.35</v>
      </c>
      <c r="J1898" s="42">
        <v>100.05000000000007</v>
      </c>
      <c r="K1898" s="86">
        <v>9.0921483097055666E-2</v>
      </c>
      <c r="L1898" s="38" t="s">
        <v>8390</v>
      </c>
      <c r="M1898" s="128" t="s">
        <v>5920</v>
      </c>
    </row>
    <row r="1899" spans="1:13" s="128" customFormat="1" x14ac:dyDescent="0.2">
      <c r="A1899" s="38" t="s">
        <v>884</v>
      </c>
      <c r="B1899" s="38" t="s">
        <v>1034</v>
      </c>
      <c r="C1899" s="38" t="s">
        <v>916</v>
      </c>
      <c r="D1899" s="38" t="s">
        <v>1036</v>
      </c>
      <c r="E1899" s="38" t="s">
        <v>7936</v>
      </c>
      <c r="F1899" s="38" t="s">
        <v>8089</v>
      </c>
      <c r="G1899" s="38" t="s">
        <v>68</v>
      </c>
      <c r="H1899" s="42">
        <v>5906.43</v>
      </c>
      <c r="I1899" s="42">
        <v>5368.47</v>
      </c>
      <c r="J1899" s="42">
        <v>537.96</v>
      </c>
      <c r="K1899" s="86">
        <v>9.1080398819591527E-2</v>
      </c>
      <c r="L1899" s="38" t="s">
        <v>8391</v>
      </c>
      <c r="M1899" s="128" t="s">
        <v>5920</v>
      </c>
    </row>
    <row r="1900" spans="1:13" s="128" customFormat="1" x14ac:dyDescent="0.2">
      <c r="A1900" s="38" t="s">
        <v>884</v>
      </c>
      <c r="B1900" s="38" t="s">
        <v>1034</v>
      </c>
      <c r="C1900" s="38" t="s">
        <v>251</v>
      </c>
      <c r="D1900" s="38" t="s">
        <v>1036</v>
      </c>
      <c r="E1900" s="38" t="s">
        <v>7937</v>
      </c>
      <c r="F1900" s="38" t="s">
        <v>8090</v>
      </c>
      <c r="G1900" s="38" t="s">
        <v>68</v>
      </c>
      <c r="H1900" s="42">
        <v>2956.92</v>
      </c>
      <c r="I1900" s="42">
        <v>2737.88</v>
      </c>
      <c r="J1900" s="42">
        <v>219.03999999999996</v>
      </c>
      <c r="K1900" s="86">
        <v>7.407708020507825E-2</v>
      </c>
      <c r="L1900" s="38" t="s">
        <v>8392</v>
      </c>
      <c r="M1900" s="128" t="s">
        <v>5920</v>
      </c>
    </row>
    <row r="1901" spans="1:13" s="128" customFormat="1" x14ac:dyDescent="0.2">
      <c r="A1901" s="38" t="s">
        <v>884</v>
      </c>
      <c r="B1901" s="38" t="s">
        <v>1034</v>
      </c>
      <c r="C1901" s="38" t="s">
        <v>1085</v>
      </c>
      <c r="D1901" s="38" t="s">
        <v>1036</v>
      </c>
      <c r="E1901" s="38" t="s">
        <v>7938</v>
      </c>
      <c r="F1901" s="38" t="s">
        <v>8091</v>
      </c>
      <c r="G1901" s="38" t="s">
        <v>68</v>
      </c>
      <c r="H1901" s="42">
        <v>6177.6</v>
      </c>
      <c r="I1901" s="42">
        <v>5616</v>
      </c>
      <c r="J1901" s="42">
        <v>561.60000000000036</v>
      </c>
      <c r="K1901" s="86">
        <v>9.0909090909090967E-2</v>
      </c>
      <c r="L1901" s="38" t="s">
        <v>8393</v>
      </c>
      <c r="M1901" s="128" t="s">
        <v>5920</v>
      </c>
    </row>
    <row r="1902" spans="1:13" s="128" customFormat="1" x14ac:dyDescent="0.2">
      <c r="A1902" s="38" t="s">
        <v>884</v>
      </c>
      <c r="B1902" s="38" t="s">
        <v>1902</v>
      </c>
      <c r="C1902" s="38" t="s">
        <v>1085</v>
      </c>
      <c r="D1902" s="38" t="s">
        <v>1903</v>
      </c>
      <c r="E1902" s="38" t="s">
        <v>7939</v>
      </c>
      <c r="F1902" s="38" t="s">
        <v>8092</v>
      </c>
      <c r="G1902" s="38" t="s">
        <v>59</v>
      </c>
      <c r="H1902" s="42">
        <v>5829.6</v>
      </c>
      <c r="I1902" s="42">
        <v>5552</v>
      </c>
      <c r="J1902" s="42">
        <v>277.60000000000036</v>
      </c>
      <c r="K1902" s="86">
        <v>4.7619047619047679E-2</v>
      </c>
      <c r="L1902" s="38" t="s">
        <v>8394</v>
      </c>
      <c r="M1902" s="128" t="s">
        <v>5920</v>
      </c>
    </row>
    <row r="1903" spans="1:13" s="128" customFormat="1" x14ac:dyDescent="0.2">
      <c r="A1903" s="38" t="s">
        <v>41</v>
      </c>
      <c r="B1903" s="38" t="s">
        <v>1148</v>
      </c>
      <c r="C1903" s="38" t="s">
        <v>1181</v>
      </c>
      <c r="D1903" s="38" t="s">
        <v>1150</v>
      </c>
      <c r="E1903" s="38" t="s">
        <v>7940</v>
      </c>
      <c r="F1903" s="38" t="s">
        <v>8093</v>
      </c>
      <c r="G1903" s="38" t="s">
        <v>68</v>
      </c>
      <c r="H1903" s="42">
        <v>49100.26</v>
      </c>
      <c r="I1903" s="42">
        <v>46515.96</v>
      </c>
      <c r="J1903" s="42">
        <v>2584.3000000000029</v>
      </c>
      <c r="K1903" s="86">
        <v>5.2633122512996934E-2</v>
      </c>
      <c r="L1903" s="38" t="s">
        <v>8395</v>
      </c>
      <c r="M1903" s="128" t="s">
        <v>5920</v>
      </c>
    </row>
    <row r="1904" spans="1:13" s="128" customFormat="1" x14ac:dyDescent="0.2">
      <c r="A1904" s="38" t="s">
        <v>41</v>
      </c>
      <c r="B1904" s="38" t="s">
        <v>1148</v>
      </c>
      <c r="C1904" s="38" t="s">
        <v>1181</v>
      </c>
      <c r="D1904" s="38" t="s">
        <v>1150</v>
      </c>
      <c r="E1904" s="38" t="s">
        <v>7941</v>
      </c>
      <c r="F1904" s="38" t="s">
        <v>8093</v>
      </c>
      <c r="G1904" s="38" t="s">
        <v>56</v>
      </c>
      <c r="H1904" s="42">
        <v>22224</v>
      </c>
      <c r="I1904" s="42">
        <v>19668</v>
      </c>
      <c r="J1904" s="42">
        <v>2556</v>
      </c>
      <c r="K1904" s="86">
        <v>0.11501079913606911</v>
      </c>
      <c r="L1904" s="38" t="s">
        <v>55</v>
      </c>
      <c r="M1904" s="128" t="s">
        <v>5920</v>
      </c>
    </row>
    <row r="1905" spans="1:13" s="128" customFormat="1" x14ac:dyDescent="0.2">
      <c r="A1905" s="38" t="s">
        <v>41</v>
      </c>
      <c r="B1905" s="38" t="s">
        <v>1148</v>
      </c>
      <c r="C1905" s="38" t="s">
        <v>916</v>
      </c>
      <c r="D1905" s="38" t="s">
        <v>1150</v>
      </c>
      <c r="E1905" s="38" t="s">
        <v>7942</v>
      </c>
      <c r="F1905" s="38" t="s">
        <v>8094</v>
      </c>
      <c r="G1905" s="38" t="s">
        <v>68</v>
      </c>
      <c r="H1905" s="42">
        <v>2650.5</v>
      </c>
      <c r="I1905" s="42">
        <v>2325</v>
      </c>
      <c r="J1905" s="42">
        <v>325.5</v>
      </c>
      <c r="K1905" s="86">
        <v>0.12280701754385964</v>
      </c>
      <c r="L1905" s="38" t="s">
        <v>8396</v>
      </c>
      <c r="M1905" s="128" t="s">
        <v>5920</v>
      </c>
    </row>
    <row r="1906" spans="1:13" s="128" customFormat="1" x14ac:dyDescent="0.2">
      <c r="A1906" s="38" t="s">
        <v>41</v>
      </c>
      <c r="B1906" s="38" t="s">
        <v>1148</v>
      </c>
      <c r="C1906" s="38" t="s">
        <v>1921</v>
      </c>
      <c r="D1906" s="38" t="s">
        <v>1150</v>
      </c>
      <c r="E1906" s="38" t="s">
        <v>7943</v>
      </c>
      <c r="F1906" s="38" t="s">
        <v>2871</v>
      </c>
      <c r="G1906" s="38" t="s">
        <v>68</v>
      </c>
      <c r="H1906" s="42">
        <v>42525</v>
      </c>
      <c r="I1906" s="42">
        <v>40500</v>
      </c>
      <c r="J1906" s="42">
        <v>2025</v>
      </c>
      <c r="K1906" s="86">
        <v>4.7619047619047616E-2</v>
      </c>
      <c r="L1906" s="38" t="s">
        <v>2872</v>
      </c>
      <c r="M1906" s="128" t="s">
        <v>5920</v>
      </c>
    </row>
    <row r="1907" spans="1:13" s="128" customFormat="1" x14ac:dyDescent="0.2">
      <c r="A1907" s="38" t="s">
        <v>41</v>
      </c>
      <c r="B1907" s="38" t="s">
        <v>1164</v>
      </c>
      <c r="C1907" s="38" t="s">
        <v>1198</v>
      </c>
      <c r="D1907" s="38" t="s">
        <v>1167</v>
      </c>
      <c r="E1907" s="38" t="s">
        <v>7944</v>
      </c>
      <c r="F1907" s="38" t="s">
        <v>8095</v>
      </c>
      <c r="G1907" s="38" t="s">
        <v>68</v>
      </c>
      <c r="H1907" s="42">
        <v>2388.65</v>
      </c>
      <c r="I1907" s="42">
        <v>2171.5</v>
      </c>
      <c r="J1907" s="42">
        <v>217.15000000000009</v>
      </c>
      <c r="K1907" s="86">
        <v>9.0909090909090939E-2</v>
      </c>
      <c r="L1907" s="38" t="s">
        <v>8397</v>
      </c>
      <c r="M1907" s="128" t="s">
        <v>5920</v>
      </c>
    </row>
    <row r="1908" spans="1:13" s="128" customFormat="1" x14ac:dyDescent="0.2">
      <c r="A1908" s="38" t="s">
        <v>41</v>
      </c>
      <c r="B1908" s="38" t="s">
        <v>1164</v>
      </c>
      <c r="C1908" s="38" t="s">
        <v>7647</v>
      </c>
      <c r="D1908" s="38" t="s">
        <v>1167</v>
      </c>
      <c r="E1908" s="38" t="s">
        <v>7945</v>
      </c>
      <c r="F1908" s="38" t="s">
        <v>8096</v>
      </c>
      <c r="G1908" s="38" t="s">
        <v>68</v>
      </c>
      <c r="H1908" s="42">
        <v>995</v>
      </c>
      <c r="I1908" s="42">
        <v>955.2</v>
      </c>
      <c r="J1908" s="42">
        <v>39.799999999999955</v>
      </c>
      <c r="K1908" s="86">
        <v>3.9999999999999952E-2</v>
      </c>
      <c r="L1908" s="38" t="s">
        <v>8398</v>
      </c>
      <c r="M1908" s="128" t="s">
        <v>5920</v>
      </c>
    </row>
    <row r="1909" spans="1:13" s="128" customFormat="1" x14ac:dyDescent="0.2">
      <c r="A1909" s="38" t="s">
        <v>41</v>
      </c>
      <c r="B1909" s="38" t="s">
        <v>1164</v>
      </c>
      <c r="C1909" s="38" t="s">
        <v>7647</v>
      </c>
      <c r="D1909" s="38" t="s">
        <v>1167</v>
      </c>
      <c r="E1909" s="38" t="s">
        <v>7945</v>
      </c>
      <c r="F1909" s="38" t="s">
        <v>8096</v>
      </c>
      <c r="G1909" s="38" t="s">
        <v>68</v>
      </c>
      <c r="H1909" s="42">
        <v>0</v>
      </c>
      <c r="I1909" s="42">
        <v>0</v>
      </c>
      <c r="J1909" s="42">
        <v>0</v>
      </c>
      <c r="K1909" s="86" t="e">
        <v>#DIV/0!</v>
      </c>
      <c r="L1909" s="38" t="s">
        <v>8398</v>
      </c>
      <c r="M1909" s="128" t="s">
        <v>5920</v>
      </c>
    </row>
    <row r="1910" spans="1:13" s="128" customFormat="1" x14ac:dyDescent="0.2">
      <c r="A1910" s="38" t="s">
        <v>41</v>
      </c>
      <c r="B1910" s="38" t="s">
        <v>1164</v>
      </c>
      <c r="C1910" s="38" t="s">
        <v>7647</v>
      </c>
      <c r="D1910" s="38" t="s">
        <v>1167</v>
      </c>
      <c r="E1910" s="38" t="s">
        <v>7945</v>
      </c>
      <c r="F1910" s="38" t="s">
        <v>8096</v>
      </c>
      <c r="G1910" s="38" t="s">
        <v>68</v>
      </c>
      <c r="H1910" s="42">
        <v>521.22</v>
      </c>
      <c r="I1910" s="42">
        <v>511.3</v>
      </c>
      <c r="J1910" s="42">
        <v>9.9200000000000159</v>
      </c>
      <c r="K1910" s="86">
        <v>1.9032270442423574E-2</v>
      </c>
      <c r="L1910" s="38" t="s">
        <v>8398</v>
      </c>
      <c r="M1910" s="128" t="s">
        <v>5920</v>
      </c>
    </row>
    <row r="1911" spans="1:13" s="128" customFormat="1" x14ac:dyDescent="0.2">
      <c r="A1911" s="38" t="s">
        <v>41</v>
      </c>
      <c r="B1911" s="38" t="s">
        <v>1164</v>
      </c>
      <c r="C1911" s="38" t="s">
        <v>1198</v>
      </c>
      <c r="D1911" s="38" t="s">
        <v>1167</v>
      </c>
      <c r="E1911" s="38" t="s">
        <v>7946</v>
      </c>
      <c r="F1911" s="38" t="s">
        <v>8097</v>
      </c>
      <c r="G1911" s="38" t="s">
        <v>68</v>
      </c>
      <c r="H1911" s="42">
        <v>2079.35</v>
      </c>
      <c r="I1911" s="42">
        <v>2039.45</v>
      </c>
      <c r="J1911" s="42">
        <v>39.899999999999864</v>
      </c>
      <c r="K1911" s="86">
        <v>1.9188688772933785E-2</v>
      </c>
      <c r="L1911" s="38" t="s">
        <v>8399</v>
      </c>
      <c r="M1911" s="128" t="s">
        <v>5920</v>
      </c>
    </row>
    <row r="1912" spans="1:13" s="128" customFormat="1" x14ac:dyDescent="0.2">
      <c r="A1912" s="38" t="s">
        <v>41</v>
      </c>
      <c r="B1912" s="38" t="s">
        <v>1164</v>
      </c>
      <c r="C1912" s="38" t="s">
        <v>1198</v>
      </c>
      <c r="D1912" s="38" t="s">
        <v>1167</v>
      </c>
      <c r="E1912" s="38" t="s">
        <v>7946</v>
      </c>
      <c r="F1912" s="38" t="s">
        <v>8097</v>
      </c>
      <c r="G1912" s="38" t="s">
        <v>68</v>
      </c>
      <c r="H1912" s="42">
        <v>0</v>
      </c>
      <c r="I1912" s="42">
        <v>0</v>
      </c>
      <c r="J1912" s="42">
        <v>0</v>
      </c>
      <c r="K1912" s="86" t="e">
        <v>#DIV/0!</v>
      </c>
      <c r="L1912" s="38" t="s">
        <v>8399</v>
      </c>
      <c r="M1912" s="128" t="s">
        <v>5920</v>
      </c>
    </row>
    <row r="1913" spans="1:13" s="128" customFormat="1" x14ac:dyDescent="0.2">
      <c r="A1913" s="38" t="s">
        <v>41</v>
      </c>
      <c r="B1913" s="38" t="s">
        <v>1164</v>
      </c>
      <c r="C1913" s="38" t="s">
        <v>5953</v>
      </c>
      <c r="D1913" s="38" t="s">
        <v>1167</v>
      </c>
      <c r="E1913" s="38" t="s">
        <v>7947</v>
      </c>
      <c r="F1913" s="38" t="s">
        <v>8098</v>
      </c>
      <c r="G1913" s="38" t="s">
        <v>68</v>
      </c>
      <c r="H1913" s="42">
        <v>237</v>
      </c>
      <c r="I1913" s="42">
        <v>229.1</v>
      </c>
      <c r="J1913" s="42">
        <v>7.9000000000000057</v>
      </c>
      <c r="K1913" s="86">
        <v>3.3333333333333361E-2</v>
      </c>
      <c r="L1913" s="38" t="s">
        <v>8400</v>
      </c>
      <c r="M1913" s="128" t="s">
        <v>5920</v>
      </c>
    </row>
    <row r="1914" spans="1:13" s="128" customFormat="1" x14ac:dyDescent="0.2">
      <c r="A1914" s="38" t="s">
        <v>41</v>
      </c>
      <c r="B1914" s="38" t="s">
        <v>1164</v>
      </c>
      <c r="C1914" s="38" t="s">
        <v>7648</v>
      </c>
      <c r="D1914" s="38" t="s">
        <v>1167</v>
      </c>
      <c r="E1914" s="38" t="s">
        <v>7948</v>
      </c>
      <c r="F1914" s="38" t="s">
        <v>8099</v>
      </c>
      <c r="G1914" s="38" t="s">
        <v>68</v>
      </c>
      <c r="H1914" s="42">
        <v>0</v>
      </c>
      <c r="I1914" s="42">
        <v>0</v>
      </c>
      <c r="J1914" s="42">
        <v>0</v>
      </c>
      <c r="K1914" s="86" t="e">
        <v>#DIV/0!</v>
      </c>
      <c r="L1914" s="38" t="s">
        <v>8401</v>
      </c>
      <c r="M1914" s="128" t="s">
        <v>5920</v>
      </c>
    </row>
    <row r="1915" spans="1:13" s="128" customFormat="1" x14ac:dyDescent="0.2">
      <c r="A1915" s="38" t="s">
        <v>41</v>
      </c>
      <c r="B1915" s="38" t="s">
        <v>1164</v>
      </c>
      <c r="C1915" s="38" t="s">
        <v>7648</v>
      </c>
      <c r="D1915" s="38" t="s">
        <v>1167</v>
      </c>
      <c r="E1915" s="38" t="s">
        <v>7948</v>
      </c>
      <c r="F1915" s="38" t="s">
        <v>8099</v>
      </c>
      <c r="G1915" s="38" t="s">
        <v>68</v>
      </c>
      <c r="H1915" s="42">
        <v>10583.29</v>
      </c>
      <c r="I1915" s="42">
        <v>10184.18</v>
      </c>
      <c r="J1915" s="42">
        <v>399.11000000000058</v>
      </c>
      <c r="K1915" s="86">
        <v>3.7711335510980097E-2</v>
      </c>
      <c r="L1915" s="38" t="s">
        <v>8401</v>
      </c>
      <c r="M1915" s="128" t="s">
        <v>5920</v>
      </c>
    </row>
    <row r="1916" spans="1:13" s="128" customFormat="1" x14ac:dyDescent="0.2">
      <c r="A1916" s="38" t="s">
        <v>41</v>
      </c>
      <c r="B1916" s="38" t="s">
        <v>1164</v>
      </c>
      <c r="C1916" s="38" t="s">
        <v>7648</v>
      </c>
      <c r="D1916" s="38" t="s">
        <v>1167</v>
      </c>
      <c r="E1916" s="38" t="s">
        <v>7948</v>
      </c>
      <c r="F1916" s="38" t="s">
        <v>8099</v>
      </c>
      <c r="G1916" s="38" t="s">
        <v>68</v>
      </c>
      <c r="H1916" s="42">
        <v>0</v>
      </c>
      <c r="I1916" s="42">
        <v>0</v>
      </c>
      <c r="J1916" s="42">
        <v>0</v>
      </c>
      <c r="K1916" s="86" t="e">
        <v>#DIV/0!</v>
      </c>
      <c r="L1916" s="38" t="s">
        <v>8401</v>
      </c>
      <c r="M1916" s="128" t="s">
        <v>5920</v>
      </c>
    </row>
    <row r="1917" spans="1:13" s="128" customFormat="1" x14ac:dyDescent="0.2">
      <c r="A1917" s="38" t="s">
        <v>41</v>
      </c>
      <c r="B1917" s="38" t="s">
        <v>1164</v>
      </c>
      <c r="C1917" s="38" t="s">
        <v>7648</v>
      </c>
      <c r="D1917" s="38" t="s">
        <v>1167</v>
      </c>
      <c r="E1917" s="38" t="s">
        <v>7948</v>
      </c>
      <c r="F1917" s="38" t="s">
        <v>8099</v>
      </c>
      <c r="G1917" s="38" t="s">
        <v>68</v>
      </c>
      <c r="H1917" s="42">
        <v>4205.8599999999997</v>
      </c>
      <c r="I1917" s="42">
        <v>4053.62</v>
      </c>
      <c r="J1917" s="42">
        <v>152.23999999999978</v>
      </c>
      <c r="K1917" s="86">
        <v>3.6197115453200958E-2</v>
      </c>
      <c r="L1917" s="38" t="s">
        <v>8401</v>
      </c>
      <c r="M1917" s="128" t="s">
        <v>5920</v>
      </c>
    </row>
    <row r="1918" spans="1:13" s="128" customFormat="1" x14ac:dyDescent="0.2">
      <c r="A1918" s="38" t="s">
        <v>41</v>
      </c>
      <c r="B1918" s="38" t="s">
        <v>1164</v>
      </c>
      <c r="C1918" s="38" t="s">
        <v>1181</v>
      </c>
      <c r="D1918" s="38" t="s">
        <v>1167</v>
      </c>
      <c r="E1918" s="38" t="s">
        <v>7949</v>
      </c>
      <c r="F1918" s="38" t="s">
        <v>8100</v>
      </c>
      <c r="G1918" s="38" t="s">
        <v>68</v>
      </c>
      <c r="H1918" s="42">
        <v>19814.52</v>
      </c>
      <c r="I1918" s="42">
        <v>18042.5</v>
      </c>
      <c r="J1918" s="42">
        <v>1772.0200000000004</v>
      </c>
      <c r="K1918" s="86">
        <v>8.9430377319258833E-2</v>
      </c>
      <c r="L1918" s="38" t="s">
        <v>8402</v>
      </c>
      <c r="M1918" s="128" t="s">
        <v>5920</v>
      </c>
    </row>
    <row r="1919" spans="1:13" s="128" customFormat="1" x14ac:dyDescent="0.2">
      <c r="A1919" s="38" t="s">
        <v>41</v>
      </c>
      <c r="B1919" s="38" t="s">
        <v>1164</v>
      </c>
      <c r="C1919" s="38" t="s">
        <v>7647</v>
      </c>
      <c r="D1919" s="38" t="s">
        <v>1167</v>
      </c>
      <c r="E1919" s="38" t="s">
        <v>7950</v>
      </c>
      <c r="F1919" s="38" t="s">
        <v>8101</v>
      </c>
      <c r="G1919" s="38" t="s">
        <v>68</v>
      </c>
      <c r="H1919" s="42">
        <v>0</v>
      </c>
      <c r="I1919" s="42">
        <v>0</v>
      </c>
      <c r="J1919" s="42">
        <v>0</v>
      </c>
      <c r="K1919" s="86" t="e">
        <v>#DIV/0!</v>
      </c>
      <c r="L1919" s="38" t="s">
        <v>8403</v>
      </c>
      <c r="M1919" s="128" t="s">
        <v>5920</v>
      </c>
    </row>
    <row r="1920" spans="1:13" s="128" customFormat="1" x14ac:dyDescent="0.2">
      <c r="A1920" s="38" t="s">
        <v>41</v>
      </c>
      <c r="B1920" s="38" t="s">
        <v>1164</v>
      </c>
      <c r="C1920" s="38" t="s">
        <v>7647</v>
      </c>
      <c r="D1920" s="38" t="s">
        <v>1167</v>
      </c>
      <c r="E1920" s="38" t="s">
        <v>7950</v>
      </c>
      <c r="F1920" s="38" t="s">
        <v>8101</v>
      </c>
      <c r="G1920" s="38" t="s">
        <v>68</v>
      </c>
      <c r="H1920" s="42">
        <v>73049.600000000006</v>
      </c>
      <c r="I1920" s="42">
        <v>65882.2</v>
      </c>
      <c r="J1920" s="42">
        <v>7167.4000000000087</v>
      </c>
      <c r="K1920" s="86">
        <v>9.8116895917294666E-2</v>
      </c>
      <c r="L1920" s="38" t="s">
        <v>8403</v>
      </c>
      <c r="M1920" s="128" t="s">
        <v>5920</v>
      </c>
    </row>
    <row r="1921" spans="1:13" s="128" customFormat="1" x14ac:dyDescent="0.2">
      <c r="A1921" s="38" t="s">
        <v>41</v>
      </c>
      <c r="B1921" s="38" t="s">
        <v>1164</v>
      </c>
      <c r="C1921" s="38" t="s">
        <v>7647</v>
      </c>
      <c r="D1921" s="38" t="s">
        <v>1167</v>
      </c>
      <c r="E1921" s="38" t="s">
        <v>7950</v>
      </c>
      <c r="F1921" s="38" t="s">
        <v>8101</v>
      </c>
      <c r="G1921" s="38" t="s">
        <v>68</v>
      </c>
      <c r="H1921" s="42">
        <v>0</v>
      </c>
      <c r="I1921" s="42">
        <v>0</v>
      </c>
      <c r="J1921" s="42">
        <v>0</v>
      </c>
      <c r="K1921" s="86" t="e">
        <v>#DIV/0!</v>
      </c>
      <c r="L1921" s="38" t="s">
        <v>8403</v>
      </c>
      <c r="M1921" s="128" t="s">
        <v>5920</v>
      </c>
    </row>
    <row r="1922" spans="1:13" s="128" customFormat="1" x14ac:dyDescent="0.2">
      <c r="A1922" s="38" t="s">
        <v>41</v>
      </c>
      <c r="B1922" s="38" t="s">
        <v>1164</v>
      </c>
      <c r="C1922" s="38" t="s">
        <v>7647</v>
      </c>
      <c r="D1922" s="38" t="s">
        <v>1167</v>
      </c>
      <c r="E1922" s="38" t="s">
        <v>7950</v>
      </c>
      <c r="F1922" s="38" t="s">
        <v>8101</v>
      </c>
      <c r="G1922" s="38" t="s">
        <v>68</v>
      </c>
      <c r="H1922" s="42">
        <v>201567.56</v>
      </c>
      <c r="I1922" s="42">
        <v>182541.22</v>
      </c>
      <c r="J1922" s="42">
        <v>19026.339999999997</v>
      </c>
      <c r="K1922" s="86">
        <v>9.4391875359308791E-2</v>
      </c>
      <c r="L1922" s="38" t="s">
        <v>8403</v>
      </c>
      <c r="M1922" s="128" t="s">
        <v>5920</v>
      </c>
    </row>
    <row r="1923" spans="1:13" s="128" customFormat="1" x14ac:dyDescent="0.2">
      <c r="A1923" s="38" t="s">
        <v>41</v>
      </c>
      <c r="B1923" s="38" t="s">
        <v>1164</v>
      </c>
      <c r="C1923" s="38" t="s">
        <v>712</v>
      </c>
      <c r="D1923" s="38" t="s">
        <v>1167</v>
      </c>
      <c r="E1923" s="38" t="s">
        <v>7950</v>
      </c>
      <c r="F1923" s="38" t="s">
        <v>8101</v>
      </c>
      <c r="G1923" s="38" t="s">
        <v>68</v>
      </c>
      <c r="H1923" s="42">
        <v>0</v>
      </c>
      <c r="I1923" s="42">
        <v>89.32</v>
      </c>
      <c r="J1923" s="42">
        <v>-89.32</v>
      </c>
      <c r="K1923" s="86" t="e">
        <v>#DIV/0!</v>
      </c>
      <c r="L1923" s="38" t="s">
        <v>8404</v>
      </c>
      <c r="M1923" s="128" t="s">
        <v>5920</v>
      </c>
    </row>
    <row r="1924" spans="1:13" s="128" customFormat="1" x14ac:dyDescent="0.2">
      <c r="A1924" s="38" t="s">
        <v>41</v>
      </c>
      <c r="B1924" s="38" t="s">
        <v>1164</v>
      </c>
      <c r="C1924" s="38" t="s">
        <v>1198</v>
      </c>
      <c r="D1924" s="38" t="s">
        <v>1167</v>
      </c>
      <c r="E1924" s="38" t="s">
        <v>7951</v>
      </c>
      <c r="F1924" s="38" t="s">
        <v>8102</v>
      </c>
      <c r="G1924" s="38" t="s">
        <v>68</v>
      </c>
      <c r="H1924" s="42">
        <v>3014.9</v>
      </c>
      <c r="I1924" s="42">
        <v>2702.5</v>
      </c>
      <c r="J1924" s="42">
        <v>312.40000000000009</v>
      </c>
      <c r="K1924" s="86">
        <v>0.1036186938206906</v>
      </c>
      <c r="L1924" s="38" t="s">
        <v>8405</v>
      </c>
      <c r="M1924" s="128" t="s">
        <v>5920</v>
      </c>
    </row>
    <row r="1925" spans="1:13" s="128" customFormat="1" x14ac:dyDescent="0.2">
      <c r="A1925" s="38" t="s">
        <v>41</v>
      </c>
      <c r="B1925" s="38" t="s">
        <v>1164</v>
      </c>
      <c r="C1925" s="38" t="s">
        <v>7633</v>
      </c>
      <c r="D1925" s="38" t="s">
        <v>1167</v>
      </c>
      <c r="E1925" s="38" t="s">
        <v>7952</v>
      </c>
      <c r="F1925" s="38" t="s">
        <v>8103</v>
      </c>
      <c r="G1925" s="38" t="s">
        <v>68</v>
      </c>
      <c r="H1925" s="42">
        <v>4536</v>
      </c>
      <c r="I1925" s="42">
        <v>3762.54</v>
      </c>
      <c r="J1925" s="42">
        <v>773.46</v>
      </c>
      <c r="K1925" s="86">
        <v>0.17051587301587304</v>
      </c>
      <c r="L1925" s="38" t="s">
        <v>8406</v>
      </c>
      <c r="M1925" s="128" t="s">
        <v>5920</v>
      </c>
    </row>
    <row r="1926" spans="1:13" s="128" customFormat="1" x14ac:dyDescent="0.2">
      <c r="A1926" s="38" t="s">
        <v>41</v>
      </c>
      <c r="B1926" s="38" t="s">
        <v>1164</v>
      </c>
      <c r="C1926" s="38" t="s">
        <v>7633</v>
      </c>
      <c r="D1926" s="38" t="s">
        <v>1167</v>
      </c>
      <c r="E1926" s="38" t="s">
        <v>7952</v>
      </c>
      <c r="F1926" s="38" t="s">
        <v>8103</v>
      </c>
      <c r="G1926" s="38" t="s">
        <v>68</v>
      </c>
      <c r="H1926" s="42">
        <v>17043.39</v>
      </c>
      <c r="I1926" s="42">
        <v>16743.38</v>
      </c>
      <c r="J1926" s="42">
        <v>300.0099999999984</v>
      </c>
      <c r="K1926" s="86">
        <v>1.7602718707956481E-2</v>
      </c>
      <c r="L1926" s="38" t="s">
        <v>8407</v>
      </c>
      <c r="M1926" s="128" t="s">
        <v>5920</v>
      </c>
    </row>
    <row r="1927" spans="1:13" s="128" customFormat="1" x14ac:dyDescent="0.2">
      <c r="A1927" s="38" t="s">
        <v>41</v>
      </c>
      <c r="B1927" s="38" t="s">
        <v>1164</v>
      </c>
      <c r="C1927" s="38" t="s">
        <v>7633</v>
      </c>
      <c r="D1927" s="38" t="s">
        <v>1167</v>
      </c>
      <c r="E1927" s="38" t="s">
        <v>7952</v>
      </c>
      <c r="F1927" s="38" t="s">
        <v>8103</v>
      </c>
      <c r="G1927" s="38" t="s">
        <v>68</v>
      </c>
      <c r="H1927" s="42">
        <v>15419.16</v>
      </c>
      <c r="I1927" s="42">
        <v>14017.44</v>
      </c>
      <c r="J1927" s="42">
        <v>1401.7199999999993</v>
      </c>
      <c r="K1927" s="86">
        <v>9.0907675904523935E-2</v>
      </c>
      <c r="L1927" s="38" t="s">
        <v>8408</v>
      </c>
      <c r="M1927" s="128" t="s">
        <v>5920</v>
      </c>
    </row>
    <row r="1928" spans="1:13" s="128" customFormat="1" x14ac:dyDescent="0.2">
      <c r="A1928" s="38" t="s">
        <v>41</v>
      </c>
      <c r="B1928" s="38" t="s">
        <v>1216</v>
      </c>
      <c r="C1928" s="38" t="s">
        <v>251</v>
      </c>
      <c r="D1928" s="38" t="s">
        <v>1218</v>
      </c>
      <c r="E1928" s="38" t="s">
        <v>7953</v>
      </c>
      <c r="F1928" s="38" t="s">
        <v>8104</v>
      </c>
      <c r="G1928" s="38" t="s">
        <v>68</v>
      </c>
      <c r="H1928" s="42">
        <v>5485.44</v>
      </c>
      <c r="I1928" s="42">
        <v>5533.2</v>
      </c>
      <c r="J1928" s="42">
        <v>-47.760000000000218</v>
      </c>
      <c r="K1928" s="86">
        <v>-8.7066853342667536E-3</v>
      </c>
      <c r="L1928" s="38" t="s">
        <v>8409</v>
      </c>
      <c r="M1928" s="128" t="s">
        <v>5920</v>
      </c>
    </row>
    <row r="1929" spans="1:13" s="128" customFormat="1" x14ac:dyDescent="0.2">
      <c r="A1929" s="38" t="s">
        <v>41</v>
      </c>
      <c r="B1929" s="38" t="s">
        <v>1216</v>
      </c>
      <c r="C1929" s="38" t="s">
        <v>251</v>
      </c>
      <c r="D1929" s="38" t="s">
        <v>1218</v>
      </c>
      <c r="E1929" s="38" t="s">
        <v>7954</v>
      </c>
      <c r="F1929" s="38" t="s">
        <v>8105</v>
      </c>
      <c r="G1929" s="38" t="s">
        <v>68</v>
      </c>
      <c r="H1929" s="42">
        <v>36434.400000000001</v>
      </c>
      <c r="I1929" s="42">
        <v>31960</v>
      </c>
      <c r="J1929" s="42">
        <v>4474.4000000000015</v>
      </c>
      <c r="K1929" s="86">
        <v>0.12280701754385968</v>
      </c>
      <c r="L1929" s="38" t="s">
        <v>8410</v>
      </c>
      <c r="M1929" s="128" t="s">
        <v>5920</v>
      </c>
    </row>
    <row r="1930" spans="1:13" s="128" customFormat="1" x14ac:dyDescent="0.2">
      <c r="A1930" s="38" t="s">
        <v>41</v>
      </c>
      <c r="B1930" s="38" t="s">
        <v>1216</v>
      </c>
      <c r="C1930" s="38" t="s">
        <v>251</v>
      </c>
      <c r="D1930" s="38" t="s">
        <v>1218</v>
      </c>
      <c r="E1930" s="38" t="s">
        <v>7954</v>
      </c>
      <c r="F1930" s="38" t="s">
        <v>8105</v>
      </c>
      <c r="G1930" s="38" t="s">
        <v>68</v>
      </c>
      <c r="H1930" s="42">
        <v>218238.8</v>
      </c>
      <c r="I1930" s="42">
        <v>192760.8</v>
      </c>
      <c r="J1930" s="42">
        <v>25478</v>
      </c>
      <c r="K1930" s="86">
        <v>0.11674367710966153</v>
      </c>
      <c r="L1930" s="38" t="s">
        <v>8410</v>
      </c>
      <c r="M1930" s="128" t="s">
        <v>5920</v>
      </c>
    </row>
    <row r="1931" spans="1:13" s="128" customFormat="1" x14ac:dyDescent="0.2">
      <c r="A1931" s="38" t="s">
        <v>41</v>
      </c>
      <c r="B1931" s="38" t="s">
        <v>1216</v>
      </c>
      <c r="C1931" s="38" t="s">
        <v>251</v>
      </c>
      <c r="D1931" s="38" t="s">
        <v>1218</v>
      </c>
      <c r="E1931" s="38" t="s">
        <v>7954</v>
      </c>
      <c r="F1931" s="38" t="s">
        <v>8105</v>
      </c>
      <c r="G1931" s="38" t="s">
        <v>68</v>
      </c>
      <c r="H1931" s="42">
        <v>16324.8</v>
      </c>
      <c r="I1931" s="42">
        <v>14320</v>
      </c>
      <c r="J1931" s="42">
        <v>2004.7999999999993</v>
      </c>
      <c r="K1931" s="86">
        <v>0.12280701754385961</v>
      </c>
      <c r="L1931" s="38" t="s">
        <v>8410</v>
      </c>
      <c r="M1931" s="128" t="s">
        <v>5920</v>
      </c>
    </row>
    <row r="1932" spans="1:13" s="128" customFormat="1" x14ac:dyDescent="0.2">
      <c r="A1932" s="38" t="s">
        <v>41</v>
      </c>
      <c r="B1932" s="38" t="s">
        <v>1216</v>
      </c>
      <c r="C1932" s="38" t="s">
        <v>251</v>
      </c>
      <c r="D1932" s="38" t="s">
        <v>1218</v>
      </c>
      <c r="E1932" s="38" t="s">
        <v>7955</v>
      </c>
      <c r="F1932" s="38" t="s">
        <v>8106</v>
      </c>
      <c r="G1932" s="38" t="s">
        <v>68</v>
      </c>
      <c r="H1932" s="42">
        <v>2412</v>
      </c>
      <c r="I1932" s="42">
        <v>2412</v>
      </c>
      <c r="J1932" s="42">
        <v>0</v>
      </c>
      <c r="K1932" s="86">
        <v>0</v>
      </c>
      <c r="L1932" s="38" t="s">
        <v>8411</v>
      </c>
      <c r="M1932" s="128" t="s">
        <v>5920</v>
      </c>
    </row>
    <row r="1933" spans="1:13" s="128" customFormat="1" x14ac:dyDescent="0.2">
      <c r="A1933" s="38" t="s">
        <v>41</v>
      </c>
      <c r="B1933" s="38" t="s">
        <v>1216</v>
      </c>
      <c r="C1933" s="38" t="s">
        <v>251</v>
      </c>
      <c r="D1933" s="38" t="s">
        <v>1218</v>
      </c>
      <c r="E1933" s="38" t="s">
        <v>7955</v>
      </c>
      <c r="F1933" s="38" t="s">
        <v>8106</v>
      </c>
      <c r="G1933" s="38" t="s">
        <v>68</v>
      </c>
      <c r="H1933" s="42">
        <v>6014.72</v>
      </c>
      <c r="I1933" s="42">
        <v>5364.48</v>
      </c>
      <c r="J1933" s="42">
        <v>650.24000000000069</v>
      </c>
      <c r="K1933" s="86">
        <v>0.10810810810810823</v>
      </c>
      <c r="L1933" s="38" t="s">
        <v>8411</v>
      </c>
      <c r="M1933" s="128" t="s">
        <v>5920</v>
      </c>
    </row>
    <row r="1934" spans="1:13" s="128" customFormat="1" x14ac:dyDescent="0.2">
      <c r="A1934" s="38" t="s">
        <v>41</v>
      </c>
      <c r="B1934" s="38" t="s">
        <v>1216</v>
      </c>
      <c r="C1934" s="38" t="s">
        <v>251</v>
      </c>
      <c r="D1934" s="38" t="s">
        <v>1218</v>
      </c>
      <c r="E1934" s="38" t="s">
        <v>7955</v>
      </c>
      <c r="F1934" s="38" t="s">
        <v>8106</v>
      </c>
      <c r="G1934" s="38" t="s">
        <v>68</v>
      </c>
      <c r="H1934" s="42">
        <v>0</v>
      </c>
      <c r="I1934" s="42">
        <v>0</v>
      </c>
      <c r="J1934" s="42">
        <v>0</v>
      </c>
      <c r="K1934" s="86" t="e">
        <v>#DIV/0!</v>
      </c>
      <c r="L1934" s="38" t="s">
        <v>8411</v>
      </c>
      <c r="M1934" s="128" t="s">
        <v>5920</v>
      </c>
    </row>
    <row r="1935" spans="1:13" s="128" customFormat="1" x14ac:dyDescent="0.2">
      <c r="A1935" s="38" t="s">
        <v>41</v>
      </c>
      <c r="B1935" s="38" t="s">
        <v>1216</v>
      </c>
      <c r="C1935" s="38" t="s">
        <v>251</v>
      </c>
      <c r="D1935" s="38" t="s">
        <v>1218</v>
      </c>
      <c r="E1935" s="38" t="s">
        <v>7955</v>
      </c>
      <c r="F1935" s="38" t="s">
        <v>8106</v>
      </c>
      <c r="G1935" s="38" t="s">
        <v>68</v>
      </c>
      <c r="H1935" s="42">
        <v>52383</v>
      </c>
      <c r="I1935" s="42">
        <v>45950</v>
      </c>
      <c r="J1935" s="42">
        <v>6433</v>
      </c>
      <c r="K1935" s="86">
        <v>0.12280701754385964</v>
      </c>
      <c r="L1935" s="38" t="s">
        <v>8411</v>
      </c>
      <c r="M1935" s="128" t="s">
        <v>5920</v>
      </c>
    </row>
    <row r="1936" spans="1:13" s="128" customFormat="1" x14ac:dyDescent="0.2">
      <c r="A1936" s="38" t="s">
        <v>41</v>
      </c>
      <c r="B1936" s="38" t="s">
        <v>1216</v>
      </c>
      <c r="C1936" s="38" t="s">
        <v>7649</v>
      </c>
      <c r="D1936" s="38" t="s">
        <v>1218</v>
      </c>
      <c r="E1936" s="38" t="s">
        <v>7956</v>
      </c>
      <c r="F1936" s="38" t="s">
        <v>8107</v>
      </c>
      <c r="G1936" s="38" t="s">
        <v>59</v>
      </c>
      <c r="H1936" s="42">
        <v>464315.72</v>
      </c>
      <c r="I1936" s="42">
        <v>455211.52000000002</v>
      </c>
      <c r="J1936" s="42">
        <v>9104.1999999999534</v>
      </c>
      <c r="K1936" s="86">
        <v>1.9607778948341346E-2</v>
      </c>
      <c r="L1936" s="38" t="s">
        <v>8412</v>
      </c>
      <c r="M1936" s="128" t="s">
        <v>5920</v>
      </c>
    </row>
    <row r="1937" spans="1:13" s="128" customFormat="1" x14ac:dyDescent="0.2">
      <c r="A1937" s="38" t="s">
        <v>41</v>
      </c>
      <c r="B1937" s="38" t="s">
        <v>1216</v>
      </c>
      <c r="C1937" s="38" t="s">
        <v>7649</v>
      </c>
      <c r="D1937" s="38" t="s">
        <v>1218</v>
      </c>
      <c r="E1937" s="38" t="s">
        <v>7956</v>
      </c>
      <c r="F1937" s="38" t="s">
        <v>8107</v>
      </c>
      <c r="G1937" s="38" t="s">
        <v>59</v>
      </c>
      <c r="H1937" s="42">
        <v>0</v>
      </c>
      <c r="I1937" s="42">
        <v>0</v>
      </c>
      <c r="J1937" s="42">
        <v>0</v>
      </c>
      <c r="K1937" s="86" t="e">
        <v>#DIV/0!</v>
      </c>
      <c r="L1937" s="38" t="s">
        <v>55</v>
      </c>
      <c r="M1937" s="128" t="s">
        <v>5920</v>
      </c>
    </row>
    <row r="1938" spans="1:13" s="128" customFormat="1" x14ac:dyDescent="0.2">
      <c r="A1938" s="38" t="s">
        <v>41</v>
      </c>
      <c r="B1938" s="38" t="s">
        <v>1254</v>
      </c>
      <c r="C1938" s="38" t="s">
        <v>1285</v>
      </c>
      <c r="D1938" s="38" t="s">
        <v>5919</v>
      </c>
      <c r="E1938" s="38" t="s">
        <v>7957</v>
      </c>
      <c r="F1938" s="38" t="s">
        <v>8108</v>
      </c>
      <c r="G1938" s="38" t="s">
        <v>68</v>
      </c>
      <c r="H1938" s="42">
        <v>249353.34</v>
      </c>
      <c r="I1938" s="42">
        <v>229839.72</v>
      </c>
      <c r="J1938" s="42">
        <v>19513.619999999995</v>
      </c>
      <c r="K1938" s="86">
        <v>7.8256902434112152E-2</v>
      </c>
      <c r="L1938" s="38" t="s">
        <v>8413</v>
      </c>
      <c r="M1938" s="128" t="s">
        <v>5920</v>
      </c>
    </row>
    <row r="1939" spans="1:13" s="128" customFormat="1" x14ac:dyDescent="0.2">
      <c r="A1939" s="38" t="s">
        <v>41</v>
      </c>
      <c r="B1939" s="38" t="s">
        <v>1254</v>
      </c>
      <c r="C1939" s="38" t="s">
        <v>1994</v>
      </c>
      <c r="D1939" s="38" t="s">
        <v>5919</v>
      </c>
      <c r="E1939" s="38" t="s">
        <v>7958</v>
      </c>
      <c r="F1939" s="38" t="s">
        <v>8109</v>
      </c>
      <c r="G1939" s="38" t="s">
        <v>68</v>
      </c>
      <c r="H1939" s="42">
        <v>29088</v>
      </c>
      <c r="I1939" s="42">
        <v>24228</v>
      </c>
      <c r="J1939" s="42">
        <v>4860</v>
      </c>
      <c r="K1939" s="86">
        <v>0.16707920792079209</v>
      </c>
      <c r="L1939" s="38" t="s">
        <v>8414</v>
      </c>
      <c r="M1939" s="128" t="s">
        <v>5920</v>
      </c>
    </row>
    <row r="1940" spans="1:13" s="128" customFormat="1" x14ac:dyDescent="0.2">
      <c r="A1940" s="38" t="s">
        <v>836</v>
      </c>
      <c r="B1940" s="38" t="s">
        <v>1307</v>
      </c>
      <c r="C1940" s="38" t="s">
        <v>1317</v>
      </c>
      <c r="D1940" s="38" t="s">
        <v>1309</v>
      </c>
      <c r="E1940" s="38" t="s">
        <v>7959</v>
      </c>
      <c r="F1940" s="38" t="s">
        <v>2713</v>
      </c>
      <c r="G1940" s="38" t="s">
        <v>56</v>
      </c>
      <c r="H1940" s="42">
        <v>0</v>
      </c>
      <c r="I1940" s="42">
        <v>363.7</v>
      </c>
      <c r="J1940" s="42">
        <v>-363.7</v>
      </c>
      <c r="K1940" s="86" t="e">
        <v>#DIV/0!</v>
      </c>
      <c r="L1940" s="38" t="s">
        <v>55</v>
      </c>
      <c r="M1940" s="128" t="s">
        <v>5920</v>
      </c>
    </row>
    <row r="1941" spans="1:13" s="128" customFormat="1" x14ac:dyDescent="0.2">
      <c r="A1941" s="38" t="s">
        <v>836</v>
      </c>
      <c r="B1941" s="38" t="s">
        <v>1307</v>
      </c>
      <c r="C1941" s="38" t="s">
        <v>1317</v>
      </c>
      <c r="D1941" s="38" t="s">
        <v>1309</v>
      </c>
      <c r="E1941" s="38" t="s">
        <v>7960</v>
      </c>
      <c r="F1941" s="38" t="s">
        <v>8110</v>
      </c>
      <c r="G1941" s="38" t="s">
        <v>68</v>
      </c>
      <c r="H1941" s="42">
        <v>951.48</v>
      </c>
      <c r="I1941" s="42">
        <v>881</v>
      </c>
      <c r="J1941" s="42">
        <v>70.480000000000018</v>
      </c>
      <c r="K1941" s="86">
        <v>7.4074074074074098E-2</v>
      </c>
      <c r="L1941" s="38" t="s">
        <v>8415</v>
      </c>
      <c r="M1941" s="128" t="s">
        <v>5920</v>
      </c>
    </row>
    <row r="1942" spans="1:13" s="128" customFormat="1" x14ac:dyDescent="0.2">
      <c r="A1942" s="38" t="s">
        <v>41</v>
      </c>
      <c r="B1942" s="38" t="s">
        <v>42</v>
      </c>
      <c r="C1942" s="38" t="s">
        <v>8452</v>
      </c>
      <c r="D1942" s="38" t="s">
        <v>46</v>
      </c>
      <c r="E1942" s="41">
        <v>8330308</v>
      </c>
      <c r="F1942" s="38" t="s">
        <v>8488</v>
      </c>
      <c r="G1942" s="38" t="s">
        <v>68</v>
      </c>
      <c r="H1942" s="42">
        <v>0</v>
      </c>
      <c r="I1942" s="42">
        <v>0</v>
      </c>
      <c r="J1942" s="42">
        <v>0</v>
      </c>
      <c r="K1942" s="86" t="e">
        <v>#DIV/0!</v>
      </c>
      <c r="L1942" s="38" t="s">
        <v>8652</v>
      </c>
      <c r="M1942" s="128" t="s">
        <v>5922</v>
      </c>
    </row>
    <row r="1943" spans="1:13" s="128" customFormat="1" x14ac:dyDescent="0.2">
      <c r="A1943" s="38" t="s">
        <v>41</v>
      </c>
      <c r="B1943" s="38" t="s">
        <v>42</v>
      </c>
      <c r="C1943" s="38" t="s">
        <v>8452</v>
      </c>
      <c r="D1943" s="38" t="s">
        <v>46</v>
      </c>
      <c r="E1943" s="41">
        <v>8509422</v>
      </c>
      <c r="F1943" s="38" t="s">
        <v>7961</v>
      </c>
      <c r="G1943" s="38" t="s">
        <v>68</v>
      </c>
      <c r="H1943" s="42">
        <v>49352.7</v>
      </c>
      <c r="I1943" s="42">
        <v>43890.39</v>
      </c>
      <c r="J1943" s="42">
        <v>5462.3099999999977</v>
      </c>
      <c r="K1943" s="86">
        <v>0.1106790509941705</v>
      </c>
      <c r="L1943" s="38" t="s">
        <v>8653</v>
      </c>
      <c r="M1943" s="128" t="s">
        <v>5922</v>
      </c>
    </row>
    <row r="1944" spans="1:13" s="128" customFormat="1" x14ac:dyDescent="0.2">
      <c r="A1944" s="38" t="s">
        <v>41</v>
      </c>
      <c r="B1944" s="38" t="s">
        <v>42</v>
      </c>
      <c r="C1944" s="38" t="s">
        <v>8452</v>
      </c>
      <c r="D1944" s="38" t="s">
        <v>46</v>
      </c>
      <c r="E1944" s="41">
        <v>8510566</v>
      </c>
      <c r="F1944" s="38" t="s">
        <v>7961</v>
      </c>
      <c r="G1944" s="38" t="s">
        <v>68</v>
      </c>
      <c r="H1944" s="42">
        <v>18998.16</v>
      </c>
      <c r="I1944" s="42">
        <v>18099.240000000002</v>
      </c>
      <c r="J1944" s="42">
        <v>898.91999999999825</v>
      </c>
      <c r="K1944" s="86">
        <v>4.7316161144026488E-2</v>
      </c>
      <c r="L1944" s="38" t="s">
        <v>8654</v>
      </c>
      <c r="M1944" s="128" t="s">
        <v>5922</v>
      </c>
    </row>
    <row r="1945" spans="1:13" s="128" customFormat="1" x14ac:dyDescent="0.2">
      <c r="A1945" s="38" t="s">
        <v>41</v>
      </c>
      <c r="B1945" s="38" t="s">
        <v>42</v>
      </c>
      <c r="C1945" s="38" t="s">
        <v>8452</v>
      </c>
      <c r="D1945" s="38" t="s">
        <v>46</v>
      </c>
      <c r="E1945" s="41">
        <v>8510571</v>
      </c>
      <c r="F1945" s="38" t="s">
        <v>7961</v>
      </c>
      <c r="G1945" s="38" t="s">
        <v>68</v>
      </c>
      <c r="H1945" s="42">
        <v>166087.07999999999</v>
      </c>
      <c r="I1945" s="42">
        <v>144396.35999999999</v>
      </c>
      <c r="J1945" s="42">
        <v>21690.720000000001</v>
      </c>
      <c r="K1945" s="86">
        <v>0.13059847882207334</v>
      </c>
      <c r="L1945" s="38" t="s">
        <v>8113</v>
      </c>
      <c r="M1945" s="128" t="s">
        <v>5922</v>
      </c>
    </row>
    <row r="1946" spans="1:13" s="128" customFormat="1" x14ac:dyDescent="0.2">
      <c r="A1946" s="38" t="s">
        <v>41</v>
      </c>
      <c r="B1946" s="38" t="s">
        <v>42</v>
      </c>
      <c r="C1946" s="38" t="s">
        <v>8452</v>
      </c>
      <c r="D1946" s="38" t="s">
        <v>46</v>
      </c>
      <c r="E1946" s="41">
        <v>8510588</v>
      </c>
      <c r="F1946" s="38" t="s">
        <v>7961</v>
      </c>
      <c r="G1946" s="38" t="s">
        <v>68</v>
      </c>
      <c r="H1946" s="42">
        <v>31648.74</v>
      </c>
      <c r="I1946" s="42">
        <v>28117.26</v>
      </c>
      <c r="J1946" s="42">
        <v>3531.4800000000032</v>
      </c>
      <c r="K1946" s="86">
        <v>0.11158358910970873</v>
      </c>
      <c r="L1946" s="38" t="s">
        <v>8655</v>
      </c>
      <c r="M1946" s="128" t="s">
        <v>5922</v>
      </c>
    </row>
    <row r="1947" spans="1:13" s="128" customFormat="1" x14ac:dyDescent="0.2">
      <c r="A1947" s="38" t="s">
        <v>41</v>
      </c>
      <c r="B1947" s="38" t="s">
        <v>42</v>
      </c>
      <c r="C1947" s="38" t="s">
        <v>8452</v>
      </c>
      <c r="D1947" s="38" t="s">
        <v>46</v>
      </c>
      <c r="E1947" s="41">
        <v>8510607</v>
      </c>
      <c r="F1947" s="38" t="s">
        <v>7961</v>
      </c>
      <c r="G1947" s="38" t="s">
        <v>68</v>
      </c>
      <c r="H1947" s="42">
        <v>4390.3999999999996</v>
      </c>
      <c r="I1947" s="42">
        <v>3990.4</v>
      </c>
      <c r="J1947" s="42">
        <v>399.99999999999955</v>
      </c>
      <c r="K1947" s="86">
        <v>9.1107871720116529E-2</v>
      </c>
      <c r="L1947" s="38" t="s">
        <v>8656</v>
      </c>
      <c r="M1947" s="128" t="s">
        <v>5922</v>
      </c>
    </row>
    <row r="1948" spans="1:13" s="128" customFormat="1" x14ac:dyDescent="0.2">
      <c r="A1948" s="38" t="s">
        <v>41</v>
      </c>
      <c r="B1948" s="38" t="s">
        <v>42</v>
      </c>
      <c r="C1948" s="38" t="s">
        <v>8453</v>
      </c>
      <c r="D1948" s="38" t="s">
        <v>46</v>
      </c>
      <c r="E1948" s="41">
        <v>8514577</v>
      </c>
      <c r="F1948" s="38" t="s">
        <v>8489</v>
      </c>
      <c r="G1948" s="38" t="s">
        <v>59</v>
      </c>
      <c r="H1948" s="42">
        <v>2155.1999999999998</v>
      </c>
      <c r="I1948" s="42">
        <v>2020.5</v>
      </c>
      <c r="J1948" s="42">
        <v>134.69999999999982</v>
      </c>
      <c r="K1948" s="86">
        <v>6.2499999999999924E-2</v>
      </c>
      <c r="L1948" s="38" t="s">
        <v>8657</v>
      </c>
      <c r="M1948" s="128" t="s">
        <v>5922</v>
      </c>
    </row>
    <row r="1949" spans="1:13" s="128" customFormat="1" x14ac:dyDescent="0.2">
      <c r="A1949" s="38" t="s">
        <v>41</v>
      </c>
      <c r="B1949" s="38" t="s">
        <v>42</v>
      </c>
      <c r="C1949" s="38" t="s">
        <v>8454</v>
      </c>
      <c r="D1949" s="38" t="s">
        <v>46</v>
      </c>
      <c r="E1949" s="41">
        <v>8471505</v>
      </c>
      <c r="F1949" s="38" t="s">
        <v>8490</v>
      </c>
      <c r="G1949" s="38" t="s">
        <v>68</v>
      </c>
      <c r="H1949" s="42">
        <v>723.2</v>
      </c>
      <c r="I1949" s="42">
        <v>666.1</v>
      </c>
      <c r="J1949" s="42">
        <v>57.100000000000023</v>
      </c>
      <c r="K1949" s="86">
        <v>7.8954646017699137E-2</v>
      </c>
      <c r="L1949" s="38" t="s">
        <v>8658</v>
      </c>
      <c r="M1949" s="128" t="s">
        <v>5922</v>
      </c>
    </row>
    <row r="1950" spans="1:13" s="128" customFormat="1" x14ac:dyDescent="0.2">
      <c r="A1950" s="38" t="s">
        <v>41</v>
      </c>
      <c r="B1950" s="38" t="s">
        <v>42</v>
      </c>
      <c r="C1950" s="38" t="s">
        <v>1366</v>
      </c>
      <c r="D1950" s="38" t="s">
        <v>46</v>
      </c>
      <c r="E1950" s="41">
        <v>8209151</v>
      </c>
      <c r="F1950" s="38" t="s">
        <v>8491</v>
      </c>
      <c r="G1950" s="38" t="s">
        <v>59</v>
      </c>
      <c r="H1950" s="42">
        <v>1128230.5</v>
      </c>
      <c r="I1950" s="42">
        <v>925820</v>
      </c>
      <c r="J1950" s="42">
        <v>202410.5</v>
      </c>
      <c r="K1950" s="86">
        <v>0.17940527223825273</v>
      </c>
      <c r="L1950" s="38" t="s">
        <v>8659</v>
      </c>
      <c r="M1950" s="128" t="s">
        <v>5922</v>
      </c>
    </row>
    <row r="1951" spans="1:13" s="128" customFormat="1" x14ac:dyDescent="0.2">
      <c r="A1951" s="38" t="s">
        <v>41</v>
      </c>
      <c r="B1951" s="38" t="s">
        <v>42</v>
      </c>
      <c r="C1951" s="38" t="s">
        <v>1366</v>
      </c>
      <c r="D1951" s="38" t="s">
        <v>46</v>
      </c>
      <c r="E1951" s="41">
        <v>8209151</v>
      </c>
      <c r="F1951" s="38" t="s">
        <v>8491</v>
      </c>
      <c r="G1951" s="38" t="s">
        <v>59</v>
      </c>
      <c r="H1951" s="42">
        <v>621484.73</v>
      </c>
      <c r="I1951" s="42">
        <v>560817.06000000006</v>
      </c>
      <c r="J1951" s="42">
        <v>60667.669999999925</v>
      </c>
      <c r="K1951" s="86">
        <v>9.7617313944302259E-2</v>
      </c>
      <c r="L1951" s="38" t="s">
        <v>8660</v>
      </c>
      <c r="M1951" s="128" t="s">
        <v>5922</v>
      </c>
    </row>
    <row r="1952" spans="1:13" s="128" customFormat="1" x14ac:dyDescent="0.2">
      <c r="A1952" s="38" t="s">
        <v>41</v>
      </c>
      <c r="B1952" s="38" t="s">
        <v>42</v>
      </c>
      <c r="C1952" s="38" t="s">
        <v>1366</v>
      </c>
      <c r="D1952" s="38" t="s">
        <v>46</v>
      </c>
      <c r="E1952" s="41">
        <v>8209151</v>
      </c>
      <c r="F1952" s="38" t="s">
        <v>8491</v>
      </c>
      <c r="G1952" s="38" t="s">
        <v>59</v>
      </c>
      <c r="H1952" s="42">
        <v>1493500</v>
      </c>
      <c r="I1952" s="42">
        <v>1287500</v>
      </c>
      <c r="J1952" s="42">
        <v>206000</v>
      </c>
      <c r="K1952" s="86">
        <v>0.13793103448275862</v>
      </c>
      <c r="L1952" s="38" t="s">
        <v>8661</v>
      </c>
      <c r="M1952" s="128" t="s">
        <v>5922</v>
      </c>
    </row>
    <row r="1953" spans="1:13" s="128" customFormat="1" x14ac:dyDescent="0.2">
      <c r="A1953" s="38" t="s">
        <v>41</v>
      </c>
      <c r="B1953" s="38" t="s">
        <v>42</v>
      </c>
      <c r="C1953" s="38" t="s">
        <v>1366</v>
      </c>
      <c r="D1953" s="38" t="s">
        <v>46</v>
      </c>
      <c r="E1953" s="41">
        <v>8209151</v>
      </c>
      <c r="F1953" s="38" t="s">
        <v>8491</v>
      </c>
      <c r="G1953" s="38" t="s">
        <v>59</v>
      </c>
      <c r="H1953" s="42">
        <v>1985488.65</v>
      </c>
      <c r="I1953" s="42">
        <v>1797692.85</v>
      </c>
      <c r="J1953" s="42">
        <v>187795.79999999981</v>
      </c>
      <c r="K1953" s="86">
        <v>9.4584172012265003E-2</v>
      </c>
      <c r="L1953" s="38" t="s">
        <v>8662</v>
      </c>
      <c r="M1953" s="128" t="s">
        <v>5922</v>
      </c>
    </row>
    <row r="1954" spans="1:13" s="128" customFormat="1" x14ac:dyDescent="0.2">
      <c r="A1954" s="38" t="s">
        <v>41</v>
      </c>
      <c r="B1954" s="38" t="s">
        <v>42</v>
      </c>
      <c r="C1954" s="38" t="s">
        <v>1366</v>
      </c>
      <c r="D1954" s="38" t="s">
        <v>46</v>
      </c>
      <c r="E1954" s="41">
        <v>8209151</v>
      </c>
      <c r="F1954" s="38" t="s">
        <v>8491</v>
      </c>
      <c r="G1954" s="38" t="s">
        <v>59</v>
      </c>
      <c r="H1954" s="42">
        <v>31947.54</v>
      </c>
      <c r="I1954" s="42">
        <v>38278.47</v>
      </c>
      <c r="J1954" s="42">
        <v>-6330.93</v>
      </c>
      <c r="K1954" s="86">
        <v>-0.19816643159379407</v>
      </c>
      <c r="L1954" s="38" t="s">
        <v>8663</v>
      </c>
      <c r="M1954" s="128" t="s">
        <v>5922</v>
      </c>
    </row>
    <row r="1955" spans="1:13" s="128" customFormat="1" x14ac:dyDescent="0.2">
      <c r="A1955" s="38" t="s">
        <v>41</v>
      </c>
      <c r="B1955" s="38" t="s">
        <v>42</v>
      </c>
      <c r="C1955" s="38" t="s">
        <v>1366</v>
      </c>
      <c r="D1955" s="38" t="s">
        <v>46</v>
      </c>
      <c r="E1955" s="41">
        <v>8209151</v>
      </c>
      <c r="F1955" s="38" t="s">
        <v>8491</v>
      </c>
      <c r="G1955" s="38" t="s">
        <v>59</v>
      </c>
      <c r="H1955" s="42">
        <v>650045.94999999995</v>
      </c>
      <c r="I1955" s="42">
        <v>619097.72</v>
      </c>
      <c r="J1955" s="42">
        <v>30948.229999999981</v>
      </c>
      <c r="K1955" s="86">
        <v>4.7609295927464795E-2</v>
      </c>
      <c r="L1955" s="38" t="s">
        <v>8664</v>
      </c>
      <c r="M1955" s="128" t="s">
        <v>5922</v>
      </c>
    </row>
    <row r="1956" spans="1:13" s="128" customFormat="1" x14ac:dyDescent="0.2">
      <c r="A1956" s="38" t="s">
        <v>41</v>
      </c>
      <c r="B1956" s="38" t="s">
        <v>42</v>
      </c>
      <c r="C1956" s="38" t="s">
        <v>1366</v>
      </c>
      <c r="D1956" s="38" t="s">
        <v>46</v>
      </c>
      <c r="E1956" s="41">
        <v>8209151</v>
      </c>
      <c r="F1956" s="38" t="s">
        <v>8491</v>
      </c>
      <c r="G1956" s="38" t="s">
        <v>59</v>
      </c>
      <c r="H1956" s="42">
        <v>243471.7</v>
      </c>
      <c r="I1956" s="42">
        <v>238696.5</v>
      </c>
      <c r="J1956" s="42">
        <v>4775.2000000000116</v>
      </c>
      <c r="K1956" s="86">
        <v>1.9612957070575397E-2</v>
      </c>
      <c r="L1956" s="38" t="s">
        <v>8665</v>
      </c>
      <c r="M1956" s="128" t="s">
        <v>5922</v>
      </c>
    </row>
    <row r="1957" spans="1:13" s="128" customFormat="1" x14ac:dyDescent="0.2">
      <c r="A1957" s="38" t="s">
        <v>41</v>
      </c>
      <c r="B1957" s="38" t="s">
        <v>42</v>
      </c>
      <c r="C1957" s="38" t="s">
        <v>1366</v>
      </c>
      <c r="D1957" s="38" t="s">
        <v>46</v>
      </c>
      <c r="E1957" s="41">
        <v>8309626</v>
      </c>
      <c r="F1957" s="38" t="s">
        <v>8491</v>
      </c>
      <c r="G1957" s="38" t="s">
        <v>59</v>
      </c>
      <c r="H1957" s="42">
        <v>509402.85</v>
      </c>
      <c r="I1957" s="42">
        <v>355005</v>
      </c>
      <c r="J1957" s="42">
        <v>154397.84999999998</v>
      </c>
      <c r="K1957" s="86">
        <v>0.30309577184344372</v>
      </c>
      <c r="L1957" s="38" t="s">
        <v>8666</v>
      </c>
      <c r="M1957" s="128" t="s">
        <v>5922</v>
      </c>
    </row>
    <row r="1958" spans="1:13" s="128" customFormat="1" x14ac:dyDescent="0.2">
      <c r="A1958" s="38" t="s">
        <v>41</v>
      </c>
      <c r="B1958" s="38" t="s">
        <v>42</v>
      </c>
      <c r="C1958" s="38" t="s">
        <v>1366</v>
      </c>
      <c r="D1958" s="38" t="s">
        <v>46</v>
      </c>
      <c r="E1958" s="41">
        <v>8309626</v>
      </c>
      <c r="F1958" s="38" t="s">
        <v>8491</v>
      </c>
      <c r="G1958" s="38" t="s">
        <v>59</v>
      </c>
      <c r="H1958" s="42">
        <v>0</v>
      </c>
      <c r="I1958" s="42">
        <v>164313.15</v>
      </c>
      <c r="J1958" s="42">
        <v>-164313.15</v>
      </c>
      <c r="K1958" s="86" t="e">
        <v>#DIV/0!</v>
      </c>
      <c r="L1958" s="38" t="s">
        <v>8666</v>
      </c>
      <c r="M1958" s="128" t="s">
        <v>5922</v>
      </c>
    </row>
    <row r="1959" spans="1:13" s="128" customFormat="1" x14ac:dyDescent="0.2">
      <c r="A1959" s="38" t="s">
        <v>41</v>
      </c>
      <c r="B1959" s="38" t="s">
        <v>42</v>
      </c>
      <c r="C1959" s="38" t="s">
        <v>5844</v>
      </c>
      <c r="D1959" s="38" t="s">
        <v>46</v>
      </c>
      <c r="E1959" s="41">
        <v>8509429</v>
      </c>
      <c r="F1959" s="38" t="s">
        <v>8492</v>
      </c>
      <c r="G1959" s="38" t="s">
        <v>68</v>
      </c>
      <c r="H1959" s="42">
        <v>240310.88</v>
      </c>
      <c r="I1959" s="42">
        <v>229268.2</v>
      </c>
      <c r="J1959" s="42">
        <v>11042.679999999993</v>
      </c>
      <c r="K1959" s="86">
        <v>4.5951643970510173E-2</v>
      </c>
      <c r="L1959" s="38" t="s">
        <v>8667</v>
      </c>
      <c r="M1959" s="128" t="s">
        <v>5922</v>
      </c>
    </row>
    <row r="1960" spans="1:13" s="128" customFormat="1" x14ac:dyDescent="0.2">
      <c r="A1960" s="38" t="s">
        <v>41</v>
      </c>
      <c r="B1960" s="38" t="s">
        <v>42</v>
      </c>
      <c r="C1960" s="38" t="s">
        <v>1366</v>
      </c>
      <c r="D1960" s="38" t="s">
        <v>46</v>
      </c>
      <c r="E1960" s="41">
        <v>8507739</v>
      </c>
      <c r="F1960" s="38" t="s">
        <v>2733</v>
      </c>
      <c r="G1960" s="38" t="s">
        <v>68</v>
      </c>
      <c r="H1960" s="42">
        <v>0</v>
      </c>
      <c r="I1960" s="42">
        <v>11350.6</v>
      </c>
      <c r="J1960" s="42">
        <v>-11350.6</v>
      </c>
      <c r="K1960" s="86" t="e">
        <v>#DIV/0!</v>
      </c>
      <c r="L1960" s="38" t="s">
        <v>8668</v>
      </c>
      <c r="M1960" s="128" t="s">
        <v>5922</v>
      </c>
    </row>
    <row r="1961" spans="1:13" s="128" customFormat="1" x14ac:dyDescent="0.2">
      <c r="A1961" s="38" t="s">
        <v>89</v>
      </c>
      <c r="B1961" s="38" t="s">
        <v>90</v>
      </c>
      <c r="C1961" s="38" t="s">
        <v>1488</v>
      </c>
      <c r="D1961" s="38" t="s">
        <v>92</v>
      </c>
      <c r="E1961" s="41">
        <v>8377934</v>
      </c>
      <c r="F1961" s="38" t="s">
        <v>7965</v>
      </c>
      <c r="G1961" s="38" t="s">
        <v>68</v>
      </c>
      <c r="H1961" s="42">
        <v>7389.54</v>
      </c>
      <c r="I1961" s="42">
        <v>6842.16</v>
      </c>
      <c r="J1961" s="42">
        <v>547.38000000000011</v>
      </c>
      <c r="K1961" s="86">
        <v>7.4074976250213156E-2</v>
      </c>
      <c r="L1961" s="38" t="s">
        <v>8118</v>
      </c>
      <c r="M1961" s="128" t="s">
        <v>5922</v>
      </c>
    </row>
    <row r="1962" spans="1:13" s="128" customFormat="1" x14ac:dyDescent="0.2">
      <c r="A1962" s="38" t="s">
        <v>89</v>
      </c>
      <c r="B1962" s="38" t="s">
        <v>90</v>
      </c>
      <c r="C1962" s="38" t="s">
        <v>8455</v>
      </c>
      <c r="D1962" s="38" t="s">
        <v>92</v>
      </c>
      <c r="E1962" s="41">
        <v>8488424</v>
      </c>
      <c r="F1962" s="38" t="s">
        <v>7966</v>
      </c>
      <c r="G1962" s="38" t="s">
        <v>68</v>
      </c>
      <c r="H1962" s="42">
        <v>7213.3</v>
      </c>
      <c r="I1962" s="42">
        <v>6537.7</v>
      </c>
      <c r="J1962" s="42">
        <v>675.60000000000036</v>
      </c>
      <c r="K1962" s="86">
        <v>9.3660321905369298E-2</v>
      </c>
      <c r="L1962" s="38" t="s">
        <v>8669</v>
      </c>
      <c r="M1962" s="128" t="s">
        <v>5922</v>
      </c>
    </row>
    <row r="1963" spans="1:13" s="128" customFormat="1" x14ac:dyDescent="0.2">
      <c r="A1963" s="38" t="s">
        <v>89</v>
      </c>
      <c r="B1963" s="38" t="s">
        <v>90</v>
      </c>
      <c r="C1963" s="38" t="s">
        <v>8455</v>
      </c>
      <c r="D1963" s="38" t="s">
        <v>92</v>
      </c>
      <c r="E1963" s="41">
        <v>8488424</v>
      </c>
      <c r="F1963" s="38" t="s">
        <v>7966</v>
      </c>
      <c r="G1963" s="38" t="s">
        <v>68</v>
      </c>
      <c r="H1963" s="42">
        <v>31191.599999999999</v>
      </c>
      <c r="I1963" s="42">
        <v>28356</v>
      </c>
      <c r="J1963" s="42">
        <v>2835.5999999999985</v>
      </c>
      <c r="K1963" s="86">
        <v>9.090909090909087E-2</v>
      </c>
      <c r="L1963" s="38" t="s">
        <v>8669</v>
      </c>
      <c r="M1963" s="128" t="s">
        <v>5922</v>
      </c>
    </row>
    <row r="1964" spans="1:13" s="128" customFormat="1" x14ac:dyDescent="0.2">
      <c r="A1964" s="38" t="s">
        <v>89</v>
      </c>
      <c r="B1964" s="38" t="s">
        <v>90</v>
      </c>
      <c r="C1964" s="38" t="s">
        <v>8455</v>
      </c>
      <c r="D1964" s="38" t="s">
        <v>92</v>
      </c>
      <c r="E1964" s="41">
        <v>8488424</v>
      </c>
      <c r="F1964" s="38" t="s">
        <v>7966</v>
      </c>
      <c r="G1964" s="38" t="s">
        <v>68</v>
      </c>
      <c r="H1964" s="42">
        <v>0</v>
      </c>
      <c r="I1964" s="42">
        <v>0</v>
      </c>
      <c r="J1964" s="42">
        <v>0</v>
      </c>
      <c r="K1964" s="86" t="e">
        <v>#DIV/0!</v>
      </c>
      <c r="L1964" s="38" t="s">
        <v>8669</v>
      </c>
      <c r="M1964" s="128" t="s">
        <v>5922</v>
      </c>
    </row>
    <row r="1965" spans="1:13" s="128" customFormat="1" x14ac:dyDescent="0.2">
      <c r="A1965" s="38" t="s">
        <v>89</v>
      </c>
      <c r="B1965" s="38" t="s">
        <v>90</v>
      </c>
      <c r="C1965" s="38" t="s">
        <v>8455</v>
      </c>
      <c r="D1965" s="38" t="s">
        <v>92</v>
      </c>
      <c r="E1965" s="41">
        <v>8488419</v>
      </c>
      <c r="F1965" s="38" t="s">
        <v>7967</v>
      </c>
      <c r="G1965" s="38" t="s">
        <v>68</v>
      </c>
      <c r="H1965" s="42">
        <v>0</v>
      </c>
      <c r="I1965" s="42">
        <v>0</v>
      </c>
      <c r="J1965" s="42">
        <v>0</v>
      </c>
      <c r="K1965" s="86" t="e">
        <v>#DIV/0!</v>
      </c>
      <c r="L1965" s="38" t="s">
        <v>8120</v>
      </c>
      <c r="M1965" s="128" t="s">
        <v>5922</v>
      </c>
    </row>
    <row r="1966" spans="1:13" s="128" customFormat="1" x14ac:dyDescent="0.2">
      <c r="A1966" s="38" t="s">
        <v>89</v>
      </c>
      <c r="B1966" s="38" t="s">
        <v>90</v>
      </c>
      <c r="C1966" s="38" t="s">
        <v>8455</v>
      </c>
      <c r="D1966" s="38" t="s">
        <v>92</v>
      </c>
      <c r="E1966" s="41">
        <v>8488419</v>
      </c>
      <c r="F1966" s="38" t="s">
        <v>7967</v>
      </c>
      <c r="G1966" s="38" t="s">
        <v>68</v>
      </c>
      <c r="H1966" s="42">
        <v>20110.72</v>
      </c>
      <c r="I1966" s="42">
        <v>17956</v>
      </c>
      <c r="J1966" s="42">
        <v>2154.7200000000012</v>
      </c>
      <c r="K1966" s="86">
        <v>0.10714285714285719</v>
      </c>
      <c r="L1966" s="38" t="s">
        <v>8120</v>
      </c>
      <c r="M1966" s="128" t="s">
        <v>5922</v>
      </c>
    </row>
    <row r="1967" spans="1:13" s="128" customFormat="1" x14ac:dyDescent="0.2">
      <c r="A1967" s="38" t="s">
        <v>89</v>
      </c>
      <c r="B1967" s="38" t="s">
        <v>90</v>
      </c>
      <c r="C1967" s="38" t="s">
        <v>8455</v>
      </c>
      <c r="D1967" s="38" t="s">
        <v>92</v>
      </c>
      <c r="E1967" s="41">
        <v>8488416</v>
      </c>
      <c r="F1967" s="38" t="s">
        <v>7968</v>
      </c>
      <c r="G1967" s="38" t="s">
        <v>68</v>
      </c>
      <c r="H1967" s="42">
        <v>119489.7</v>
      </c>
      <c r="I1967" s="42">
        <v>108627</v>
      </c>
      <c r="J1967" s="42">
        <v>10862.699999999997</v>
      </c>
      <c r="K1967" s="86">
        <v>9.0909090909090884E-2</v>
      </c>
      <c r="L1967" s="38" t="s">
        <v>8122</v>
      </c>
      <c r="M1967" s="128" t="s">
        <v>5922</v>
      </c>
    </row>
    <row r="1968" spans="1:13" s="128" customFormat="1" x14ac:dyDescent="0.2">
      <c r="A1968" s="38" t="s">
        <v>89</v>
      </c>
      <c r="B1968" s="38" t="s">
        <v>90</v>
      </c>
      <c r="C1968" s="38" t="s">
        <v>1380</v>
      </c>
      <c r="D1968" s="38" t="s">
        <v>92</v>
      </c>
      <c r="E1968" s="41">
        <v>8510450</v>
      </c>
      <c r="F1968" s="38" t="s">
        <v>8493</v>
      </c>
      <c r="G1968" s="38" t="s">
        <v>68</v>
      </c>
      <c r="H1968" s="42">
        <v>897.13</v>
      </c>
      <c r="I1968" s="42">
        <v>755.23</v>
      </c>
      <c r="J1968" s="42">
        <v>141.89999999999998</v>
      </c>
      <c r="K1968" s="86">
        <v>0.15817105659157532</v>
      </c>
      <c r="L1968" s="38" t="s">
        <v>8670</v>
      </c>
      <c r="M1968" s="128" t="s">
        <v>5922</v>
      </c>
    </row>
    <row r="1969" spans="1:13" s="128" customFormat="1" x14ac:dyDescent="0.2">
      <c r="A1969" s="38" t="s">
        <v>89</v>
      </c>
      <c r="B1969" s="38" t="s">
        <v>90</v>
      </c>
      <c r="C1969" s="38" t="s">
        <v>346</v>
      </c>
      <c r="D1969" s="38" t="s">
        <v>92</v>
      </c>
      <c r="E1969" s="41">
        <v>8493839</v>
      </c>
      <c r="F1969" s="38" t="s">
        <v>8494</v>
      </c>
      <c r="G1969" s="38" t="s">
        <v>59</v>
      </c>
      <c r="H1969" s="42">
        <v>7001.13</v>
      </c>
      <c r="I1969" s="42">
        <v>6717.73</v>
      </c>
      <c r="J1969" s="42">
        <v>283.40000000000055</v>
      </c>
      <c r="K1969" s="86">
        <v>4.0479179789548334E-2</v>
      </c>
      <c r="L1969" s="38" t="s">
        <v>8671</v>
      </c>
      <c r="M1969" s="128" t="s">
        <v>5922</v>
      </c>
    </row>
    <row r="1970" spans="1:13" s="128" customFormat="1" x14ac:dyDescent="0.2">
      <c r="A1970" s="38" t="s">
        <v>89</v>
      </c>
      <c r="B1970" s="38" t="s">
        <v>90</v>
      </c>
      <c r="C1970" s="38" t="s">
        <v>346</v>
      </c>
      <c r="D1970" s="38" t="s">
        <v>92</v>
      </c>
      <c r="E1970" s="41">
        <v>8497394</v>
      </c>
      <c r="F1970" s="38" t="s">
        <v>8495</v>
      </c>
      <c r="G1970" s="38" t="s">
        <v>59</v>
      </c>
      <c r="H1970" s="42">
        <v>2274.84</v>
      </c>
      <c r="I1970" s="42">
        <v>2180.8000000000002</v>
      </c>
      <c r="J1970" s="42">
        <v>94.039999999999964</v>
      </c>
      <c r="K1970" s="86">
        <v>4.1339171106539341E-2</v>
      </c>
      <c r="L1970" s="38" t="s">
        <v>8672</v>
      </c>
      <c r="M1970" s="128" t="s">
        <v>5922</v>
      </c>
    </row>
    <row r="1971" spans="1:13" s="128" customFormat="1" x14ac:dyDescent="0.2">
      <c r="A1971" s="38" t="s">
        <v>89</v>
      </c>
      <c r="B1971" s="38" t="s">
        <v>90</v>
      </c>
      <c r="C1971" s="38" t="s">
        <v>346</v>
      </c>
      <c r="D1971" s="38" t="s">
        <v>92</v>
      </c>
      <c r="E1971" s="41">
        <v>8497389</v>
      </c>
      <c r="F1971" s="38" t="s">
        <v>8496</v>
      </c>
      <c r="G1971" s="38" t="s">
        <v>59</v>
      </c>
      <c r="H1971" s="42">
        <v>1137.42</v>
      </c>
      <c r="I1971" s="42">
        <v>1090.4000000000001</v>
      </c>
      <c r="J1971" s="42">
        <v>47.019999999999982</v>
      </c>
      <c r="K1971" s="86">
        <v>4.1339171106539341E-2</v>
      </c>
      <c r="L1971" s="38" t="s">
        <v>8673</v>
      </c>
      <c r="M1971" s="128" t="s">
        <v>5922</v>
      </c>
    </row>
    <row r="1972" spans="1:13" s="128" customFormat="1" x14ac:dyDescent="0.2">
      <c r="A1972" s="38" t="s">
        <v>89</v>
      </c>
      <c r="B1972" s="38" t="s">
        <v>90</v>
      </c>
      <c r="C1972" s="38" t="s">
        <v>346</v>
      </c>
      <c r="D1972" s="38" t="s">
        <v>92</v>
      </c>
      <c r="E1972" s="41">
        <v>8497389</v>
      </c>
      <c r="F1972" s="38" t="s">
        <v>8496</v>
      </c>
      <c r="G1972" s="38" t="s">
        <v>59</v>
      </c>
      <c r="H1972" s="42">
        <v>55.68</v>
      </c>
      <c r="I1972" s="42">
        <v>50.46</v>
      </c>
      <c r="J1972" s="42">
        <v>5.2199999999999989</v>
      </c>
      <c r="K1972" s="86">
        <v>9.3749999999999986E-2</v>
      </c>
      <c r="L1972" s="38" t="s">
        <v>8674</v>
      </c>
      <c r="M1972" s="128" t="s">
        <v>5922</v>
      </c>
    </row>
    <row r="1973" spans="1:13" s="128" customFormat="1" x14ac:dyDescent="0.2">
      <c r="A1973" s="38" t="s">
        <v>89</v>
      </c>
      <c r="B1973" s="38" t="s">
        <v>90</v>
      </c>
      <c r="C1973" s="38" t="s">
        <v>346</v>
      </c>
      <c r="D1973" s="38" t="s">
        <v>92</v>
      </c>
      <c r="E1973" s="41">
        <v>8510772</v>
      </c>
      <c r="F1973" s="38" t="s">
        <v>8497</v>
      </c>
      <c r="G1973" s="38" t="s">
        <v>59</v>
      </c>
      <c r="H1973" s="42">
        <v>53.76</v>
      </c>
      <c r="I1973" s="42">
        <v>48.72</v>
      </c>
      <c r="J1973" s="42">
        <v>5.0399999999999991</v>
      </c>
      <c r="K1973" s="86">
        <v>9.3749999999999986E-2</v>
      </c>
      <c r="L1973" s="38" t="s">
        <v>8675</v>
      </c>
      <c r="M1973" s="128" t="s">
        <v>5922</v>
      </c>
    </row>
    <row r="1974" spans="1:13" s="128" customFormat="1" x14ac:dyDescent="0.2">
      <c r="A1974" s="38" t="s">
        <v>89</v>
      </c>
      <c r="B1974" s="38" t="s">
        <v>90</v>
      </c>
      <c r="C1974" s="38" t="s">
        <v>346</v>
      </c>
      <c r="D1974" s="38" t="s">
        <v>92</v>
      </c>
      <c r="E1974" s="41">
        <v>8512249</v>
      </c>
      <c r="F1974" s="38" t="s">
        <v>8498</v>
      </c>
      <c r="G1974" s="38" t="s">
        <v>59</v>
      </c>
      <c r="H1974" s="42">
        <v>111911.98</v>
      </c>
      <c r="I1974" s="42">
        <v>99994.6</v>
      </c>
      <c r="J1974" s="42">
        <v>11917.37999999999</v>
      </c>
      <c r="K1974" s="86">
        <v>0.10648886741169257</v>
      </c>
      <c r="L1974" s="38" t="s">
        <v>8676</v>
      </c>
      <c r="M1974" s="128" t="s">
        <v>5922</v>
      </c>
    </row>
    <row r="1975" spans="1:13" s="128" customFormat="1" x14ac:dyDescent="0.2">
      <c r="A1975" s="38" t="s">
        <v>89</v>
      </c>
      <c r="B1975" s="38" t="s">
        <v>117</v>
      </c>
      <c r="C1975" s="38" t="s">
        <v>8456</v>
      </c>
      <c r="D1975" s="38" t="s">
        <v>120</v>
      </c>
      <c r="E1975" s="41">
        <v>8429936</v>
      </c>
      <c r="F1975" s="38" t="s">
        <v>8499</v>
      </c>
      <c r="G1975" s="38" t="s">
        <v>59</v>
      </c>
      <c r="H1975" s="42">
        <v>36654.19</v>
      </c>
      <c r="I1975" s="42">
        <v>32895.99</v>
      </c>
      <c r="J1975" s="42">
        <v>3758.2000000000044</v>
      </c>
      <c r="K1975" s="86">
        <v>0.10253125222518911</v>
      </c>
      <c r="L1975" s="38" t="s">
        <v>8677</v>
      </c>
      <c r="M1975" s="128" t="s">
        <v>5922</v>
      </c>
    </row>
    <row r="1976" spans="1:13" s="128" customFormat="1" x14ac:dyDescent="0.2">
      <c r="A1976" s="38" t="s">
        <v>89</v>
      </c>
      <c r="B1976" s="38" t="s">
        <v>117</v>
      </c>
      <c r="C1976" s="38" t="s">
        <v>8456</v>
      </c>
      <c r="D1976" s="38" t="s">
        <v>120</v>
      </c>
      <c r="E1976" s="41">
        <v>8487129</v>
      </c>
      <c r="F1976" s="38" t="s">
        <v>8500</v>
      </c>
      <c r="G1976" s="38" t="s">
        <v>59</v>
      </c>
      <c r="H1976" s="42">
        <v>7363.52</v>
      </c>
      <c r="I1976" s="42">
        <v>6946.72</v>
      </c>
      <c r="J1976" s="42">
        <v>416.80000000000018</v>
      </c>
      <c r="K1976" s="86">
        <v>5.66033636087089E-2</v>
      </c>
      <c r="L1976" s="38" t="s">
        <v>8678</v>
      </c>
      <c r="M1976" s="128" t="s">
        <v>5922</v>
      </c>
    </row>
    <row r="1977" spans="1:13" s="128" customFormat="1" x14ac:dyDescent="0.2">
      <c r="A1977" s="38" t="s">
        <v>89</v>
      </c>
      <c r="B1977" s="38" t="s">
        <v>117</v>
      </c>
      <c r="C1977" s="38" t="s">
        <v>8457</v>
      </c>
      <c r="D1977" s="38" t="s">
        <v>120</v>
      </c>
      <c r="E1977" s="41">
        <v>8462568</v>
      </c>
      <c r="F1977" s="38" t="s">
        <v>8501</v>
      </c>
      <c r="G1977" s="38" t="s">
        <v>59</v>
      </c>
      <c r="H1977" s="42">
        <v>72907</v>
      </c>
      <c r="I1977" s="42">
        <v>69262.19</v>
      </c>
      <c r="J1977" s="42">
        <v>3644.8099999999977</v>
      </c>
      <c r="K1977" s="86">
        <v>4.9992593303797954E-2</v>
      </c>
      <c r="L1977" s="38" t="s">
        <v>8679</v>
      </c>
      <c r="M1977" s="128" t="s">
        <v>5922</v>
      </c>
    </row>
    <row r="1978" spans="1:13" s="128" customFormat="1" x14ac:dyDescent="0.2">
      <c r="A1978" s="38" t="s">
        <v>89</v>
      </c>
      <c r="B1978" s="38" t="s">
        <v>117</v>
      </c>
      <c r="C1978" s="38" t="s">
        <v>1393</v>
      </c>
      <c r="D1978" s="38" t="s">
        <v>120</v>
      </c>
      <c r="E1978" s="41">
        <v>8462545</v>
      </c>
      <c r="F1978" s="38" t="s">
        <v>8502</v>
      </c>
      <c r="G1978" s="38" t="s">
        <v>59</v>
      </c>
      <c r="H1978" s="42">
        <v>70213.22</v>
      </c>
      <c r="I1978" s="42">
        <v>66753.350000000006</v>
      </c>
      <c r="J1978" s="42">
        <v>3459.8699999999953</v>
      </c>
      <c r="K1978" s="86">
        <v>4.9276617708175117E-2</v>
      </c>
      <c r="L1978" s="38" t="s">
        <v>8680</v>
      </c>
      <c r="M1978" s="128" t="s">
        <v>5922</v>
      </c>
    </row>
    <row r="1979" spans="1:13" s="128" customFormat="1" x14ac:dyDescent="0.2">
      <c r="A1979" s="38" t="s">
        <v>89</v>
      </c>
      <c r="B1979" s="38" t="s">
        <v>117</v>
      </c>
      <c r="C1979" s="38" t="s">
        <v>8457</v>
      </c>
      <c r="D1979" s="38" t="s">
        <v>120</v>
      </c>
      <c r="E1979" s="41">
        <v>8462556</v>
      </c>
      <c r="F1979" s="38" t="s">
        <v>8503</v>
      </c>
      <c r="G1979" s="38" t="s">
        <v>59</v>
      </c>
      <c r="H1979" s="42">
        <v>84781.47</v>
      </c>
      <c r="I1979" s="42">
        <v>79982.570000000007</v>
      </c>
      <c r="J1979" s="42">
        <v>4798.8999999999942</v>
      </c>
      <c r="K1979" s="86">
        <v>5.6603170480530644E-2</v>
      </c>
      <c r="L1979" s="38" t="s">
        <v>8681</v>
      </c>
      <c r="M1979" s="128" t="s">
        <v>5922</v>
      </c>
    </row>
    <row r="1980" spans="1:13" s="128" customFormat="1" x14ac:dyDescent="0.2">
      <c r="A1980" s="38" t="s">
        <v>89</v>
      </c>
      <c r="B1980" s="38" t="s">
        <v>117</v>
      </c>
      <c r="C1980" s="38" t="s">
        <v>298</v>
      </c>
      <c r="D1980" s="38" t="s">
        <v>120</v>
      </c>
      <c r="E1980" s="41">
        <v>8503126</v>
      </c>
      <c r="F1980" s="38" t="s">
        <v>7980</v>
      </c>
      <c r="G1980" s="38" t="s">
        <v>68</v>
      </c>
      <c r="H1980" s="42">
        <v>21800.799999999999</v>
      </c>
      <c r="I1980" s="42">
        <v>19465</v>
      </c>
      <c r="J1980" s="42">
        <v>2335.7999999999993</v>
      </c>
      <c r="K1980" s="86">
        <v>0.10714285714285711</v>
      </c>
      <c r="L1980" s="38" t="s">
        <v>8682</v>
      </c>
      <c r="M1980" s="128" t="s">
        <v>5922</v>
      </c>
    </row>
    <row r="1981" spans="1:13" s="128" customFormat="1" x14ac:dyDescent="0.2">
      <c r="A1981" s="38" t="s">
        <v>89</v>
      </c>
      <c r="B1981" s="38" t="s">
        <v>117</v>
      </c>
      <c r="C1981" s="38" t="s">
        <v>127</v>
      </c>
      <c r="D1981" s="38" t="s">
        <v>120</v>
      </c>
      <c r="E1981" s="41">
        <v>8489353</v>
      </c>
      <c r="F1981" s="38" t="s">
        <v>8504</v>
      </c>
      <c r="G1981" s="38" t="s">
        <v>68</v>
      </c>
      <c r="H1981" s="42">
        <v>6362.28</v>
      </c>
      <c r="I1981" s="42">
        <v>4969.76</v>
      </c>
      <c r="J1981" s="42">
        <v>1392.5199999999995</v>
      </c>
      <c r="K1981" s="86">
        <v>0.21887122226623154</v>
      </c>
      <c r="L1981" s="38" t="s">
        <v>8683</v>
      </c>
      <c r="M1981" s="128" t="s">
        <v>5922</v>
      </c>
    </row>
    <row r="1982" spans="1:13" s="128" customFormat="1" x14ac:dyDescent="0.2">
      <c r="A1982" s="38" t="s">
        <v>89</v>
      </c>
      <c r="B1982" s="38" t="s">
        <v>117</v>
      </c>
      <c r="C1982" s="38" t="s">
        <v>8458</v>
      </c>
      <c r="D1982" s="38" t="s">
        <v>120</v>
      </c>
      <c r="E1982" s="41">
        <v>8412093</v>
      </c>
      <c r="F1982" s="38" t="s">
        <v>8505</v>
      </c>
      <c r="G1982" s="38" t="s">
        <v>68</v>
      </c>
      <c r="H1982" s="42">
        <v>16193.52</v>
      </c>
      <c r="I1982" s="42">
        <v>14994</v>
      </c>
      <c r="J1982" s="42">
        <v>1199.5200000000004</v>
      </c>
      <c r="K1982" s="86">
        <v>7.4074074074074098E-2</v>
      </c>
      <c r="L1982" s="38" t="s">
        <v>8684</v>
      </c>
      <c r="M1982" s="128" t="s">
        <v>5922</v>
      </c>
    </row>
    <row r="1983" spans="1:13" s="128" customFormat="1" x14ac:dyDescent="0.2">
      <c r="A1983" s="38" t="s">
        <v>89</v>
      </c>
      <c r="B1983" s="38" t="s">
        <v>117</v>
      </c>
      <c r="C1983" s="38" t="s">
        <v>1409</v>
      </c>
      <c r="D1983" s="38" t="s">
        <v>120</v>
      </c>
      <c r="E1983" s="41">
        <v>8514751</v>
      </c>
      <c r="F1983" s="38" t="s">
        <v>7982</v>
      </c>
      <c r="G1983" s="38" t="s">
        <v>68</v>
      </c>
      <c r="H1983" s="42">
        <v>52390.03</v>
      </c>
      <c r="I1983" s="42">
        <v>39411.879999999997</v>
      </c>
      <c r="J1983" s="42">
        <v>12978.150000000001</v>
      </c>
      <c r="K1983" s="86">
        <v>0.24772175163862287</v>
      </c>
      <c r="L1983" s="38" t="s">
        <v>8137</v>
      </c>
      <c r="M1983" s="128" t="s">
        <v>5922</v>
      </c>
    </row>
    <row r="1984" spans="1:13" s="128" customFormat="1" x14ac:dyDescent="0.2">
      <c r="A1984" s="38" t="s">
        <v>89</v>
      </c>
      <c r="B1984" s="38" t="s">
        <v>117</v>
      </c>
      <c r="C1984" s="38" t="s">
        <v>1409</v>
      </c>
      <c r="D1984" s="38" t="s">
        <v>120</v>
      </c>
      <c r="E1984" s="41">
        <v>8514774</v>
      </c>
      <c r="F1984" s="38" t="s">
        <v>7983</v>
      </c>
      <c r="G1984" s="38" t="s">
        <v>68</v>
      </c>
      <c r="H1984" s="42">
        <v>52390.03</v>
      </c>
      <c r="I1984" s="42">
        <v>39411.879999999997</v>
      </c>
      <c r="J1984" s="42">
        <v>12978.150000000001</v>
      </c>
      <c r="K1984" s="86">
        <v>0.24772175163862287</v>
      </c>
      <c r="L1984" s="38" t="s">
        <v>8138</v>
      </c>
      <c r="M1984" s="128" t="s">
        <v>5922</v>
      </c>
    </row>
    <row r="1985" spans="1:13" s="128" customFormat="1" x14ac:dyDescent="0.2">
      <c r="A1985" s="38" t="s">
        <v>89</v>
      </c>
      <c r="B1985" s="38" t="s">
        <v>117</v>
      </c>
      <c r="C1985" s="38" t="s">
        <v>7619</v>
      </c>
      <c r="D1985" s="38" t="s">
        <v>120</v>
      </c>
      <c r="E1985" s="41">
        <v>8504294</v>
      </c>
      <c r="F1985" s="38" t="s">
        <v>7985</v>
      </c>
      <c r="G1985" s="38" t="s">
        <v>68</v>
      </c>
      <c r="H1985" s="42">
        <v>455301</v>
      </c>
      <c r="I1985" s="42">
        <v>306696</v>
      </c>
      <c r="J1985" s="42">
        <v>148605</v>
      </c>
      <c r="K1985" s="86">
        <v>0.32638847707340857</v>
      </c>
      <c r="L1985" s="38" t="s">
        <v>8139</v>
      </c>
      <c r="M1985" s="128" t="s">
        <v>5922</v>
      </c>
    </row>
    <row r="1986" spans="1:13" s="128" customFormat="1" x14ac:dyDescent="0.2">
      <c r="A1986" s="38" t="s">
        <v>89</v>
      </c>
      <c r="B1986" s="38" t="s">
        <v>117</v>
      </c>
      <c r="C1986" s="38" t="s">
        <v>7619</v>
      </c>
      <c r="D1986" s="38" t="s">
        <v>120</v>
      </c>
      <c r="E1986" s="41">
        <v>8504294</v>
      </c>
      <c r="F1986" s="38" t="s">
        <v>7985</v>
      </c>
      <c r="G1986" s="38" t="s">
        <v>68</v>
      </c>
      <c r="H1986" s="42">
        <v>18183</v>
      </c>
      <c r="I1986" s="42">
        <v>15950</v>
      </c>
      <c r="J1986" s="42">
        <v>2233</v>
      </c>
      <c r="K1986" s="86">
        <v>0.12280701754385964</v>
      </c>
      <c r="L1986" s="38" t="s">
        <v>8685</v>
      </c>
      <c r="M1986" s="128" t="s">
        <v>5922</v>
      </c>
    </row>
    <row r="1987" spans="1:13" s="128" customFormat="1" x14ac:dyDescent="0.2">
      <c r="A1987" s="38" t="s">
        <v>144</v>
      </c>
      <c r="B1987" s="38" t="s">
        <v>145</v>
      </c>
      <c r="C1987" s="38" t="s">
        <v>172</v>
      </c>
      <c r="D1987" s="38" t="s">
        <v>148</v>
      </c>
      <c r="E1987" s="41">
        <v>8487137</v>
      </c>
      <c r="F1987" s="38" t="s">
        <v>8506</v>
      </c>
      <c r="G1987" s="38" t="s">
        <v>68</v>
      </c>
      <c r="H1987" s="42">
        <v>580.25</v>
      </c>
      <c r="I1987" s="42">
        <v>527.5</v>
      </c>
      <c r="J1987" s="42">
        <v>52.75</v>
      </c>
      <c r="K1987" s="86">
        <v>9.0909090909090912E-2</v>
      </c>
      <c r="L1987" s="38" t="s">
        <v>8686</v>
      </c>
      <c r="M1987" s="128" t="s">
        <v>5922</v>
      </c>
    </row>
    <row r="1988" spans="1:13" s="128" customFormat="1" x14ac:dyDescent="0.2">
      <c r="A1988" s="38" t="s">
        <v>144</v>
      </c>
      <c r="B1988" s="38" t="s">
        <v>145</v>
      </c>
      <c r="C1988" s="38" t="s">
        <v>172</v>
      </c>
      <c r="D1988" s="38" t="s">
        <v>148</v>
      </c>
      <c r="E1988" s="41">
        <v>8509434</v>
      </c>
      <c r="F1988" s="38" t="s">
        <v>8507</v>
      </c>
      <c r="G1988" s="38" t="s">
        <v>68</v>
      </c>
      <c r="H1988" s="42">
        <v>10932.04</v>
      </c>
      <c r="I1988" s="42">
        <v>9938.2000000000007</v>
      </c>
      <c r="J1988" s="42">
        <v>993.84000000000015</v>
      </c>
      <c r="K1988" s="86">
        <v>9.0910754077006675E-2</v>
      </c>
      <c r="L1988" s="38" t="s">
        <v>8687</v>
      </c>
      <c r="M1988" s="128" t="s">
        <v>5922</v>
      </c>
    </row>
    <row r="1989" spans="1:13" s="128" customFormat="1" x14ac:dyDescent="0.2">
      <c r="A1989" s="38" t="s">
        <v>144</v>
      </c>
      <c r="B1989" s="38" t="s">
        <v>145</v>
      </c>
      <c r="C1989" s="38" t="s">
        <v>147</v>
      </c>
      <c r="D1989" s="38" t="s">
        <v>148</v>
      </c>
      <c r="E1989" s="41">
        <v>8243850</v>
      </c>
      <c r="F1989" s="38" t="s">
        <v>8508</v>
      </c>
      <c r="G1989" s="38" t="s">
        <v>68</v>
      </c>
      <c r="H1989" s="42">
        <v>6604.5</v>
      </c>
      <c r="I1989" s="42">
        <v>6389.99</v>
      </c>
      <c r="J1989" s="42">
        <v>214.51000000000022</v>
      </c>
      <c r="K1989" s="86">
        <v>3.2479370126428986E-2</v>
      </c>
      <c r="L1989" s="38" t="s">
        <v>8688</v>
      </c>
      <c r="M1989" s="128" t="s">
        <v>5922</v>
      </c>
    </row>
    <row r="1990" spans="1:13" s="128" customFormat="1" x14ac:dyDescent="0.2">
      <c r="A1990" s="38" t="s">
        <v>144</v>
      </c>
      <c r="B1990" s="38" t="s">
        <v>145</v>
      </c>
      <c r="C1990" s="38" t="s">
        <v>146</v>
      </c>
      <c r="D1990" s="38" t="s">
        <v>148</v>
      </c>
      <c r="E1990" s="41">
        <v>8479103</v>
      </c>
      <c r="F1990" s="38" t="s">
        <v>7991</v>
      </c>
      <c r="G1990" s="38" t="s">
        <v>68</v>
      </c>
      <c r="H1990" s="42">
        <v>41555.760000000002</v>
      </c>
      <c r="I1990" s="42">
        <v>37777.96</v>
      </c>
      <c r="J1990" s="42">
        <v>3777.8000000000029</v>
      </c>
      <c r="K1990" s="86">
        <v>9.0909178414737279E-2</v>
      </c>
      <c r="L1990" s="38" t="s">
        <v>8689</v>
      </c>
      <c r="M1990" s="128" t="s">
        <v>5922</v>
      </c>
    </row>
    <row r="1991" spans="1:13" s="128" customFormat="1" x14ac:dyDescent="0.2">
      <c r="A1991" s="38" t="s">
        <v>144</v>
      </c>
      <c r="B1991" s="38" t="s">
        <v>145</v>
      </c>
      <c r="C1991" s="38" t="s">
        <v>146</v>
      </c>
      <c r="D1991" s="38" t="s">
        <v>148</v>
      </c>
      <c r="E1991" s="41">
        <v>8479103</v>
      </c>
      <c r="F1991" s="38" t="s">
        <v>7991</v>
      </c>
      <c r="G1991" s="38" t="s">
        <v>68</v>
      </c>
      <c r="H1991" s="42">
        <v>16731.48</v>
      </c>
      <c r="I1991" s="42">
        <v>15210.48</v>
      </c>
      <c r="J1991" s="42">
        <v>1521</v>
      </c>
      <c r="K1991" s="86">
        <v>9.090648286941741E-2</v>
      </c>
      <c r="L1991" s="38" t="s">
        <v>8690</v>
      </c>
      <c r="M1991" s="128" t="s">
        <v>5922</v>
      </c>
    </row>
    <row r="1992" spans="1:13" s="128" customFormat="1" x14ac:dyDescent="0.2">
      <c r="A1992" s="38" t="s">
        <v>144</v>
      </c>
      <c r="B1992" s="38" t="s">
        <v>145</v>
      </c>
      <c r="C1992" s="38" t="s">
        <v>146</v>
      </c>
      <c r="D1992" s="38" t="s">
        <v>148</v>
      </c>
      <c r="E1992" s="41">
        <v>8479103</v>
      </c>
      <c r="F1992" s="38" t="s">
        <v>7991</v>
      </c>
      <c r="G1992" s="38" t="s">
        <v>68</v>
      </c>
      <c r="H1992" s="42">
        <v>26525.3</v>
      </c>
      <c r="I1992" s="42">
        <v>24113.9</v>
      </c>
      <c r="J1992" s="42">
        <v>2411.3999999999978</v>
      </c>
      <c r="K1992" s="86">
        <v>9.0909433635057768E-2</v>
      </c>
      <c r="L1992" s="38" t="s">
        <v>8691</v>
      </c>
      <c r="M1992" s="128" t="s">
        <v>5922</v>
      </c>
    </row>
    <row r="1993" spans="1:13" s="128" customFormat="1" x14ac:dyDescent="0.2">
      <c r="A1993" s="38" t="s">
        <v>144</v>
      </c>
      <c r="B1993" s="38" t="s">
        <v>145</v>
      </c>
      <c r="C1993" s="38" t="s">
        <v>146</v>
      </c>
      <c r="D1993" s="38" t="s">
        <v>148</v>
      </c>
      <c r="E1993" s="41">
        <v>8487100</v>
      </c>
      <c r="F1993" s="38" t="s">
        <v>8509</v>
      </c>
      <c r="G1993" s="38" t="s">
        <v>68</v>
      </c>
      <c r="H1993" s="42">
        <v>101508.25</v>
      </c>
      <c r="I1993" s="42">
        <v>92552.25</v>
      </c>
      <c r="J1993" s="42">
        <v>8956</v>
      </c>
      <c r="K1993" s="86">
        <v>8.8229281856400832E-2</v>
      </c>
      <c r="L1993" s="38" t="s">
        <v>8692</v>
      </c>
      <c r="M1993" s="128" t="s">
        <v>5922</v>
      </c>
    </row>
    <row r="1994" spans="1:13" s="128" customFormat="1" x14ac:dyDescent="0.2">
      <c r="A1994" s="38" t="s">
        <v>144</v>
      </c>
      <c r="B1994" s="38" t="s">
        <v>145</v>
      </c>
      <c r="C1994" s="38" t="s">
        <v>146</v>
      </c>
      <c r="D1994" s="38" t="s">
        <v>148</v>
      </c>
      <c r="E1994" s="41">
        <v>8487127</v>
      </c>
      <c r="F1994" s="38" t="s">
        <v>8510</v>
      </c>
      <c r="G1994" s="38" t="s">
        <v>68</v>
      </c>
      <c r="H1994" s="42">
        <v>36542.97</v>
      </c>
      <c r="I1994" s="42">
        <v>33318.81</v>
      </c>
      <c r="J1994" s="42">
        <v>3224.1600000000035</v>
      </c>
      <c r="K1994" s="86">
        <v>8.8229281856400929E-2</v>
      </c>
      <c r="L1994" s="38" t="s">
        <v>8693</v>
      </c>
      <c r="M1994" s="128" t="s">
        <v>5922</v>
      </c>
    </row>
    <row r="1995" spans="1:13" s="128" customFormat="1" x14ac:dyDescent="0.2">
      <c r="A1995" s="38" t="s">
        <v>144</v>
      </c>
      <c r="B1995" s="38" t="s">
        <v>145</v>
      </c>
      <c r="C1995" s="38" t="s">
        <v>146</v>
      </c>
      <c r="D1995" s="38" t="s">
        <v>148</v>
      </c>
      <c r="E1995" s="41">
        <v>8509419</v>
      </c>
      <c r="F1995" s="38" t="s">
        <v>7992</v>
      </c>
      <c r="G1995" s="38" t="s">
        <v>68</v>
      </c>
      <c r="H1995" s="42">
        <v>3942.23</v>
      </c>
      <c r="I1995" s="42">
        <v>3754.43</v>
      </c>
      <c r="J1995" s="42">
        <v>187.80000000000018</v>
      </c>
      <c r="K1995" s="86">
        <v>4.7638011988138738E-2</v>
      </c>
      <c r="L1995" s="38" t="s">
        <v>8148</v>
      </c>
      <c r="M1995" s="128" t="s">
        <v>5922</v>
      </c>
    </row>
    <row r="1996" spans="1:13" s="128" customFormat="1" x14ac:dyDescent="0.2">
      <c r="A1996" s="38" t="s">
        <v>144</v>
      </c>
      <c r="B1996" s="38" t="s">
        <v>145</v>
      </c>
      <c r="C1996" s="38" t="s">
        <v>147</v>
      </c>
      <c r="D1996" s="38" t="s">
        <v>148</v>
      </c>
      <c r="E1996" s="41">
        <v>8509421</v>
      </c>
      <c r="F1996" s="38" t="s">
        <v>8511</v>
      </c>
      <c r="G1996" s="38" t="s">
        <v>68</v>
      </c>
      <c r="H1996" s="42">
        <v>47981.78</v>
      </c>
      <c r="I1996" s="42">
        <v>43619.8</v>
      </c>
      <c r="J1996" s="42">
        <v>4361.9799999999959</v>
      </c>
      <c r="K1996" s="86">
        <v>9.0909090909090828E-2</v>
      </c>
      <c r="L1996" s="38" t="s">
        <v>8694</v>
      </c>
      <c r="M1996" s="128" t="s">
        <v>5922</v>
      </c>
    </row>
    <row r="1997" spans="1:13" s="128" customFormat="1" x14ac:dyDescent="0.2">
      <c r="A1997" s="38" t="s">
        <v>144</v>
      </c>
      <c r="B1997" s="38" t="s">
        <v>145</v>
      </c>
      <c r="C1997" s="38" t="s">
        <v>172</v>
      </c>
      <c r="D1997" s="38" t="s">
        <v>148</v>
      </c>
      <c r="E1997" s="41">
        <v>8403405</v>
      </c>
      <c r="F1997" s="38" t="s">
        <v>8512</v>
      </c>
      <c r="G1997" s="38" t="s">
        <v>68</v>
      </c>
      <c r="H1997" s="42">
        <v>1736</v>
      </c>
      <c r="I1997" s="42">
        <v>1550</v>
      </c>
      <c r="J1997" s="42">
        <v>186</v>
      </c>
      <c r="K1997" s="86">
        <v>0.10714285714285714</v>
      </c>
      <c r="L1997" s="38" t="s">
        <v>8695</v>
      </c>
      <c r="M1997" s="128" t="s">
        <v>5922</v>
      </c>
    </row>
    <row r="1998" spans="1:13" s="128" customFormat="1" x14ac:dyDescent="0.2">
      <c r="A1998" s="38" t="s">
        <v>144</v>
      </c>
      <c r="B1998" s="38" t="s">
        <v>145</v>
      </c>
      <c r="C1998" s="38" t="s">
        <v>146</v>
      </c>
      <c r="D1998" s="38" t="s">
        <v>148</v>
      </c>
      <c r="E1998" s="41">
        <v>8504276</v>
      </c>
      <c r="F1998" s="38" t="s">
        <v>8513</v>
      </c>
      <c r="G1998" s="38" t="s">
        <v>68</v>
      </c>
      <c r="H1998" s="42">
        <v>5522.49</v>
      </c>
      <c r="I1998" s="42">
        <v>5259.51</v>
      </c>
      <c r="J1998" s="42">
        <v>262.97999999999956</v>
      </c>
      <c r="K1998" s="86">
        <v>4.7619823666498189E-2</v>
      </c>
      <c r="L1998" s="38" t="s">
        <v>8696</v>
      </c>
      <c r="M1998" s="128" t="s">
        <v>5922</v>
      </c>
    </row>
    <row r="1999" spans="1:13" s="128" customFormat="1" x14ac:dyDescent="0.2">
      <c r="A1999" s="38" t="s">
        <v>144</v>
      </c>
      <c r="B1999" s="38" t="s">
        <v>145</v>
      </c>
      <c r="C1999" s="38" t="s">
        <v>172</v>
      </c>
      <c r="D1999" s="38" t="s">
        <v>148</v>
      </c>
      <c r="E1999" s="41">
        <v>8327546</v>
      </c>
      <c r="F1999" s="38" t="s">
        <v>8514</v>
      </c>
      <c r="G1999" s="38" t="s">
        <v>68</v>
      </c>
      <c r="H1999" s="42">
        <v>8.85</v>
      </c>
      <c r="I1999" s="42">
        <v>7</v>
      </c>
      <c r="J1999" s="42">
        <v>1.8499999999999996</v>
      </c>
      <c r="K1999" s="86">
        <v>0.20903954802259883</v>
      </c>
      <c r="L1999" s="38" t="s">
        <v>8697</v>
      </c>
      <c r="M1999" s="128" t="s">
        <v>5922</v>
      </c>
    </row>
    <row r="2000" spans="1:13" s="128" customFormat="1" x14ac:dyDescent="0.2">
      <c r="A2000" s="38" t="s">
        <v>89</v>
      </c>
      <c r="B2000" s="38" t="s">
        <v>179</v>
      </c>
      <c r="C2000" s="38" t="s">
        <v>7621</v>
      </c>
      <c r="D2000" s="38" t="s">
        <v>181</v>
      </c>
      <c r="E2000" s="41">
        <v>8421607</v>
      </c>
      <c r="F2000" s="38" t="s">
        <v>8515</v>
      </c>
      <c r="G2000" s="38" t="s">
        <v>68</v>
      </c>
      <c r="H2000" s="42">
        <v>1962.18</v>
      </c>
      <c r="I2000" s="42">
        <v>1783.8</v>
      </c>
      <c r="J2000" s="42">
        <v>178.38000000000011</v>
      </c>
      <c r="K2000" s="86">
        <v>9.0909090909090967E-2</v>
      </c>
      <c r="L2000" s="38" t="s">
        <v>8698</v>
      </c>
      <c r="M2000" s="128" t="s">
        <v>5922</v>
      </c>
    </row>
    <row r="2001" spans="1:13" s="128" customFormat="1" x14ac:dyDescent="0.2">
      <c r="A2001" s="38" t="s">
        <v>89</v>
      </c>
      <c r="B2001" s="38" t="s">
        <v>179</v>
      </c>
      <c r="C2001" s="38" t="s">
        <v>8459</v>
      </c>
      <c r="D2001" s="38" t="s">
        <v>181</v>
      </c>
      <c r="E2001" s="41">
        <v>8470435</v>
      </c>
      <c r="F2001" s="38" t="s">
        <v>8516</v>
      </c>
      <c r="G2001" s="38" t="s">
        <v>68</v>
      </c>
      <c r="H2001" s="42">
        <v>30.41</v>
      </c>
      <c r="I2001" s="42">
        <v>28.42</v>
      </c>
      <c r="J2001" s="42">
        <v>1.9899999999999984</v>
      </c>
      <c r="K2001" s="86">
        <v>6.5439000328839148E-2</v>
      </c>
      <c r="L2001" s="38" t="s">
        <v>8699</v>
      </c>
      <c r="M2001" s="128" t="s">
        <v>5922</v>
      </c>
    </row>
    <row r="2002" spans="1:13" s="128" customFormat="1" x14ac:dyDescent="0.2">
      <c r="A2002" s="38" t="s">
        <v>89</v>
      </c>
      <c r="B2002" s="38" t="s">
        <v>179</v>
      </c>
      <c r="C2002" s="38" t="s">
        <v>8460</v>
      </c>
      <c r="D2002" s="38" t="s">
        <v>181</v>
      </c>
      <c r="E2002" s="41">
        <v>8451642</v>
      </c>
      <c r="F2002" s="38" t="s">
        <v>8517</v>
      </c>
      <c r="G2002" s="38" t="s">
        <v>68</v>
      </c>
      <c r="H2002" s="42">
        <v>1468.1</v>
      </c>
      <c r="I2002" s="42">
        <v>1225.9000000000001</v>
      </c>
      <c r="J2002" s="42">
        <v>242.19999999999982</v>
      </c>
      <c r="K2002" s="86">
        <v>0.16497513793338317</v>
      </c>
      <c r="L2002" s="38" t="s">
        <v>8700</v>
      </c>
      <c r="M2002" s="128" t="s">
        <v>5922</v>
      </c>
    </row>
    <row r="2003" spans="1:13" s="128" customFormat="1" x14ac:dyDescent="0.2">
      <c r="A2003" s="38" t="s">
        <v>89</v>
      </c>
      <c r="B2003" s="38" t="s">
        <v>179</v>
      </c>
      <c r="C2003" s="38" t="s">
        <v>180</v>
      </c>
      <c r="D2003" s="38" t="s">
        <v>181</v>
      </c>
      <c r="E2003" s="41">
        <v>8513486</v>
      </c>
      <c r="F2003" s="38" t="s">
        <v>8518</v>
      </c>
      <c r="G2003" s="38" t="s">
        <v>68</v>
      </c>
      <c r="H2003" s="42">
        <v>2760.45</v>
      </c>
      <c r="I2003" s="42">
        <v>2604.1999999999998</v>
      </c>
      <c r="J2003" s="42">
        <v>156.25</v>
      </c>
      <c r="K2003" s="86">
        <v>5.6603090075893425E-2</v>
      </c>
      <c r="L2003" s="38" t="s">
        <v>8701</v>
      </c>
      <c r="M2003" s="128" t="s">
        <v>5922</v>
      </c>
    </row>
    <row r="2004" spans="1:13" s="128" customFormat="1" x14ac:dyDescent="0.2">
      <c r="A2004" s="38" t="s">
        <v>89</v>
      </c>
      <c r="B2004" s="38" t="s">
        <v>179</v>
      </c>
      <c r="C2004" s="38" t="s">
        <v>180</v>
      </c>
      <c r="D2004" s="38" t="s">
        <v>181</v>
      </c>
      <c r="E2004" s="41">
        <v>8470454</v>
      </c>
      <c r="F2004" s="38" t="s">
        <v>7998</v>
      </c>
      <c r="G2004" s="38" t="s">
        <v>68</v>
      </c>
      <c r="H2004" s="42">
        <v>4237.5</v>
      </c>
      <c r="I2004" s="42">
        <v>2850</v>
      </c>
      <c r="J2004" s="42">
        <v>1387.5</v>
      </c>
      <c r="K2004" s="86">
        <v>0.32743362831858408</v>
      </c>
      <c r="L2004" s="38" t="s">
        <v>8154</v>
      </c>
      <c r="M2004" s="128" t="s">
        <v>5922</v>
      </c>
    </row>
    <row r="2005" spans="1:13" s="128" customFormat="1" x14ac:dyDescent="0.2">
      <c r="A2005" s="38" t="s">
        <v>89</v>
      </c>
      <c r="B2005" s="38" t="s">
        <v>179</v>
      </c>
      <c r="C2005" s="38" t="s">
        <v>180</v>
      </c>
      <c r="D2005" s="38" t="s">
        <v>181</v>
      </c>
      <c r="E2005" s="41">
        <v>8470454</v>
      </c>
      <c r="F2005" s="38" t="s">
        <v>7998</v>
      </c>
      <c r="G2005" s="38" t="s">
        <v>68</v>
      </c>
      <c r="H2005" s="42">
        <v>907340.64</v>
      </c>
      <c r="I2005" s="42">
        <v>867408.38</v>
      </c>
      <c r="J2005" s="42">
        <v>39932.260000000009</v>
      </c>
      <c r="K2005" s="86">
        <v>4.4010218698018432E-2</v>
      </c>
      <c r="L2005" s="38" t="s">
        <v>8702</v>
      </c>
      <c r="M2005" s="128" t="s">
        <v>5922</v>
      </c>
    </row>
    <row r="2006" spans="1:13" s="128" customFormat="1" x14ac:dyDescent="0.2">
      <c r="A2006" s="38" t="s">
        <v>89</v>
      </c>
      <c r="B2006" s="38" t="s">
        <v>179</v>
      </c>
      <c r="C2006" s="38" t="s">
        <v>180</v>
      </c>
      <c r="D2006" s="38" t="s">
        <v>181</v>
      </c>
      <c r="E2006" s="41">
        <v>8470454</v>
      </c>
      <c r="F2006" s="38" t="s">
        <v>7998</v>
      </c>
      <c r="G2006" s="38" t="s">
        <v>68</v>
      </c>
      <c r="H2006" s="42">
        <v>0</v>
      </c>
      <c r="I2006" s="42">
        <v>0</v>
      </c>
      <c r="J2006" s="42">
        <v>0</v>
      </c>
      <c r="K2006" s="86" t="e">
        <v>#DIV/0!</v>
      </c>
      <c r="L2006" s="38" t="s">
        <v>8154</v>
      </c>
      <c r="M2006" s="128" t="s">
        <v>5922</v>
      </c>
    </row>
    <row r="2007" spans="1:13" s="128" customFormat="1" x14ac:dyDescent="0.2">
      <c r="A2007" s="38" t="s">
        <v>89</v>
      </c>
      <c r="B2007" s="38" t="s">
        <v>210</v>
      </c>
      <c r="C2007" s="38" t="s">
        <v>8461</v>
      </c>
      <c r="D2007" s="38" t="s">
        <v>212</v>
      </c>
      <c r="E2007" s="41">
        <v>8397766</v>
      </c>
      <c r="F2007" s="38" t="s">
        <v>8519</v>
      </c>
      <c r="G2007" s="38" t="s">
        <v>68</v>
      </c>
      <c r="H2007" s="42">
        <v>1728</v>
      </c>
      <c r="I2007" s="42">
        <v>1297.08</v>
      </c>
      <c r="J2007" s="42">
        <v>430.92000000000007</v>
      </c>
      <c r="K2007" s="86">
        <v>0.24937500000000004</v>
      </c>
      <c r="L2007" s="38" t="s">
        <v>8703</v>
      </c>
      <c r="M2007" s="128" t="s">
        <v>5922</v>
      </c>
    </row>
    <row r="2008" spans="1:13" s="128" customFormat="1" x14ac:dyDescent="0.2">
      <c r="A2008" s="38" t="s">
        <v>89</v>
      </c>
      <c r="B2008" s="38" t="s">
        <v>210</v>
      </c>
      <c r="C2008" s="38" t="s">
        <v>8462</v>
      </c>
      <c r="D2008" s="38" t="s">
        <v>212</v>
      </c>
      <c r="E2008" s="41">
        <v>8492580</v>
      </c>
      <c r="F2008" s="38" t="s">
        <v>8520</v>
      </c>
      <c r="G2008" s="38" t="s">
        <v>68</v>
      </c>
      <c r="H2008" s="42">
        <v>0</v>
      </c>
      <c r="I2008" s="42">
        <v>26.97</v>
      </c>
      <c r="J2008" s="42">
        <v>-26.97</v>
      </c>
      <c r="K2008" s="86" t="e">
        <v>#DIV/0!</v>
      </c>
      <c r="L2008" s="38" t="s">
        <v>8704</v>
      </c>
      <c r="M2008" s="128" t="s">
        <v>5922</v>
      </c>
    </row>
    <row r="2009" spans="1:13" s="128" customFormat="1" x14ac:dyDescent="0.2">
      <c r="A2009" s="38" t="s">
        <v>89</v>
      </c>
      <c r="B2009" s="38" t="s">
        <v>210</v>
      </c>
      <c r="C2009" s="38" t="s">
        <v>8462</v>
      </c>
      <c r="D2009" s="38" t="s">
        <v>212</v>
      </c>
      <c r="E2009" s="41">
        <v>8503119</v>
      </c>
      <c r="F2009" s="38" t="s">
        <v>8521</v>
      </c>
      <c r="G2009" s="38" t="s">
        <v>68</v>
      </c>
      <c r="H2009" s="42">
        <v>263.94</v>
      </c>
      <c r="I2009" s="42">
        <v>229.38</v>
      </c>
      <c r="J2009" s="42">
        <v>34.56</v>
      </c>
      <c r="K2009" s="86">
        <v>0.13093884973857695</v>
      </c>
      <c r="L2009" s="38" t="s">
        <v>8705</v>
      </c>
      <c r="M2009" s="128" t="s">
        <v>5922</v>
      </c>
    </row>
    <row r="2010" spans="1:13" s="128" customFormat="1" x14ac:dyDescent="0.2">
      <c r="A2010" s="38" t="s">
        <v>144</v>
      </c>
      <c r="B2010" s="38" t="s">
        <v>238</v>
      </c>
      <c r="C2010" s="38" t="s">
        <v>2677</v>
      </c>
      <c r="D2010" s="38" t="s">
        <v>240</v>
      </c>
      <c r="E2010" s="41">
        <v>8453304</v>
      </c>
      <c r="F2010" s="38" t="s">
        <v>8522</v>
      </c>
      <c r="G2010" s="38" t="s">
        <v>68</v>
      </c>
      <c r="H2010" s="42">
        <v>293.51</v>
      </c>
      <c r="I2010" s="42">
        <v>266.83</v>
      </c>
      <c r="J2010" s="42">
        <v>26.680000000000007</v>
      </c>
      <c r="K2010" s="86">
        <v>9.0899798984702421E-2</v>
      </c>
      <c r="L2010" s="38" t="s">
        <v>8706</v>
      </c>
      <c r="M2010" s="128" t="s">
        <v>5922</v>
      </c>
    </row>
    <row r="2011" spans="1:13" s="128" customFormat="1" x14ac:dyDescent="0.2">
      <c r="A2011" s="38" t="s">
        <v>144</v>
      </c>
      <c r="B2011" s="38" t="s">
        <v>238</v>
      </c>
      <c r="C2011" s="38" t="s">
        <v>1300</v>
      </c>
      <c r="D2011" s="38" t="s">
        <v>240</v>
      </c>
      <c r="E2011" s="41">
        <v>8387385</v>
      </c>
      <c r="F2011" s="38" t="s">
        <v>8523</v>
      </c>
      <c r="G2011" s="38" t="s">
        <v>68</v>
      </c>
      <c r="H2011" s="42">
        <v>10537.59</v>
      </c>
      <c r="I2011" s="42">
        <v>9243.5</v>
      </c>
      <c r="J2011" s="42">
        <v>1294.0900000000001</v>
      </c>
      <c r="K2011" s="86">
        <v>0.12280701754385966</v>
      </c>
      <c r="L2011" s="38" t="s">
        <v>8707</v>
      </c>
      <c r="M2011" s="128" t="s">
        <v>5922</v>
      </c>
    </row>
    <row r="2012" spans="1:13" s="128" customFormat="1" x14ac:dyDescent="0.2">
      <c r="A2012" s="38" t="s">
        <v>89</v>
      </c>
      <c r="B2012" s="38" t="s">
        <v>250</v>
      </c>
      <c r="C2012" s="38" t="s">
        <v>269</v>
      </c>
      <c r="D2012" s="38" t="s">
        <v>253</v>
      </c>
      <c r="E2012" s="41">
        <v>8496536</v>
      </c>
      <c r="F2012" s="38" t="s">
        <v>8004</v>
      </c>
      <c r="G2012" s="38" t="s">
        <v>68</v>
      </c>
      <c r="H2012" s="42">
        <v>8727.09</v>
      </c>
      <c r="I2012" s="42">
        <v>8021.5</v>
      </c>
      <c r="J2012" s="42">
        <v>705.59000000000015</v>
      </c>
      <c r="K2012" s="86">
        <v>8.085054697499397E-2</v>
      </c>
      <c r="L2012" s="38" t="s">
        <v>8708</v>
      </c>
      <c r="M2012" s="128" t="s">
        <v>5922</v>
      </c>
    </row>
    <row r="2013" spans="1:13" s="128" customFormat="1" x14ac:dyDescent="0.2">
      <c r="A2013" s="38" t="s">
        <v>89</v>
      </c>
      <c r="B2013" s="38" t="s">
        <v>250</v>
      </c>
      <c r="C2013" s="38" t="s">
        <v>269</v>
      </c>
      <c r="D2013" s="38" t="s">
        <v>253</v>
      </c>
      <c r="E2013" s="41">
        <v>8496536</v>
      </c>
      <c r="F2013" s="38" t="s">
        <v>8004</v>
      </c>
      <c r="G2013" s="38" t="s">
        <v>68</v>
      </c>
      <c r="H2013" s="42">
        <v>235.92</v>
      </c>
      <c r="I2013" s="42">
        <v>214.46</v>
      </c>
      <c r="J2013" s="42">
        <v>21.45999999999998</v>
      </c>
      <c r="K2013" s="86">
        <v>9.0963038318073841E-2</v>
      </c>
      <c r="L2013" s="38" t="s">
        <v>8709</v>
      </c>
      <c r="M2013" s="128" t="s">
        <v>5922</v>
      </c>
    </row>
    <row r="2014" spans="1:13" s="128" customFormat="1" x14ac:dyDescent="0.2">
      <c r="A2014" s="38" t="s">
        <v>89</v>
      </c>
      <c r="B2014" s="38" t="s">
        <v>8450</v>
      </c>
      <c r="C2014" s="38" t="s">
        <v>8463</v>
      </c>
      <c r="D2014" s="38" t="s">
        <v>120</v>
      </c>
      <c r="E2014" s="41">
        <v>8315734</v>
      </c>
      <c r="F2014" s="38" t="s">
        <v>8524</v>
      </c>
      <c r="G2014" s="38" t="s">
        <v>68</v>
      </c>
      <c r="H2014" s="42">
        <v>21505</v>
      </c>
      <c r="I2014" s="42">
        <v>19550</v>
      </c>
      <c r="J2014" s="42">
        <v>1955</v>
      </c>
      <c r="K2014" s="86">
        <v>9.0909090909090912E-2</v>
      </c>
      <c r="L2014" s="38" t="s">
        <v>8710</v>
      </c>
      <c r="M2014" s="128" t="s">
        <v>5922</v>
      </c>
    </row>
    <row r="2015" spans="1:13" s="128" customFormat="1" x14ac:dyDescent="0.2">
      <c r="A2015" s="38" t="s">
        <v>89</v>
      </c>
      <c r="B2015" s="38" t="s">
        <v>7609</v>
      </c>
      <c r="C2015" s="38" t="s">
        <v>8461</v>
      </c>
      <c r="D2015" s="38" t="s">
        <v>120</v>
      </c>
      <c r="E2015" s="41">
        <v>8392268</v>
      </c>
      <c r="F2015" s="38" t="s">
        <v>8005</v>
      </c>
      <c r="G2015" s="38" t="s">
        <v>59</v>
      </c>
      <c r="H2015" s="42">
        <v>498987.12</v>
      </c>
      <c r="I2015" s="42">
        <v>499028.73</v>
      </c>
      <c r="J2015" s="42">
        <v>-41.60999999998603</v>
      </c>
      <c r="K2015" s="86">
        <v>-8.3388925950605763E-5</v>
      </c>
      <c r="L2015" s="38" t="s">
        <v>8161</v>
      </c>
      <c r="M2015" s="128" t="s">
        <v>5922</v>
      </c>
    </row>
    <row r="2016" spans="1:13" s="128" customFormat="1" x14ac:dyDescent="0.2">
      <c r="A2016" s="38" t="s">
        <v>144</v>
      </c>
      <c r="B2016" s="38" t="s">
        <v>297</v>
      </c>
      <c r="C2016" s="38" t="s">
        <v>1476</v>
      </c>
      <c r="D2016" s="38" t="s">
        <v>300</v>
      </c>
      <c r="E2016" s="41">
        <v>8161961</v>
      </c>
      <c r="F2016" s="38" t="s">
        <v>1477</v>
      </c>
      <c r="G2016" s="38" t="s">
        <v>68</v>
      </c>
      <c r="H2016" s="42">
        <v>82.35</v>
      </c>
      <c r="I2016" s="42">
        <v>74.849999999999994</v>
      </c>
      <c r="J2016" s="42">
        <v>7.5</v>
      </c>
      <c r="K2016" s="86">
        <v>9.1074681238615673E-2</v>
      </c>
      <c r="L2016" s="38" t="s">
        <v>1478</v>
      </c>
      <c r="M2016" s="128" t="s">
        <v>5922</v>
      </c>
    </row>
    <row r="2017" spans="1:13" s="128" customFormat="1" x14ac:dyDescent="0.2">
      <c r="A2017" s="38" t="s">
        <v>144</v>
      </c>
      <c r="B2017" s="38" t="s">
        <v>297</v>
      </c>
      <c r="C2017" s="38" t="s">
        <v>7631</v>
      </c>
      <c r="D2017" s="38" t="s">
        <v>300</v>
      </c>
      <c r="E2017" s="41">
        <v>8330337</v>
      </c>
      <c r="F2017" s="38" t="s">
        <v>8525</v>
      </c>
      <c r="G2017" s="38" t="s">
        <v>68</v>
      </c>
      <c r="H2017" s="42">
        <v>1818.65</v>
      </c>
      <c r="I2017" s="42">
        <v>1729.88</v>
      </c>
      <c r="J2017" s="42">
        <v>88.769999999999982</v>
      </c>
      <c r="K2017" s="86">
        <v>4.8810931185219793E-2</v>
      </c>
      <c r="L2017" s="38" t="s">
        <v>8711</v>
      </c>
      <c r="M2017" s="128" t="s">
        <v>5922</v>
      </c>
    </row>
    <row r="2018" spans="1:13" s="128" customFormat="1" x14ac:dyDescent="0.2">
      <c r="A2018" s="38" t="s">
        <v>144</v>
      </c>
      <c r="B2018" s="38" t="s">
        <v>297</v>
      </c>
      <c r="C2018" s="38" t="s">
        <v>7631</v>
      </c>
      <c r="D2018" s="38" t="s">
        <v>300</v>
      </c>
      <c r="E2018" s="41">
        <v>8292021</v>
      </c>
      <c r="F2018" s="38" t="s">
        <v>8526</v>
      </c>
      <c r="G2018" s="38" t="s">
        <v>68</v>
      </c>
      <c r="H2018" s="42">
        <v>2117.25</v>
      </c>
      <c r="I2018" s="42">
        <v>2016.45</v>
      </c>
      <c r="J2018" s="42">
        <v>100.79999999999995</v>
      </c>
      <c r="K2018" s="86">
        <v>4.7608926673751308E-2</v>
      </c>
      <c r="L2018" s="38" t="s">
        <v>8712</v>
      </c>
      <c r="M2018" s="128" t="s">
        <v>5922</v>
      </c>
    </row>
    <row r="2019" spans="1:13" s="128" customFormat="1" x14ac:dyDescent="0.2">
      <c r="A2019" s="38" t="s">
        <v>144</v>
      </c>
      <c r="B2019" s="38" t="s">
        <v>297</v>
      </c>
      <c r="C2019" s="38" t="s">
        <v>2120</v>
      </c>
      <c r="D2019" s="38" t="s">
        <v>300</v>
      </c>
      <c r="E2019" s="41">
        <v>8321321</v>
      </c>
      <c r="F2019" s="38" t="s">
        <v>8527</v>
      </c>
      <c r="G2019" s="38" t="s">
        <v>68</v>
      </c>
      <c r="H2019" s="42">
        <v>2630.75</v>
      </c>
      <c r="I2019" s="42">
        <v>2495</v>
      </c>
      <c r="J2019" s="42">
        <v>135.75</v>
      </c>
      <c r="K2019" s="86">
        <v>5.1601254395134466E-2</v>
      </c>
      <c r="L2019" s="38" t="s">
        <v>8713</v>
      </c>
      <c r="M2019" s="128" t="s">
        <v>5922</v>
      </c>
    </row>
    <row r="2020" spans="1:13" s="128" customFormat="1" x14ac:dyDescent="0.2">
      <c r="A2020" s="38" t="s">
        <v>144</v>
      </c>
      <c r="B2020" s="38" t="s">
        <v>297</v>
      </c>
      <c r="C2020" s="38" t="s">
        <v>7624</v>
      </c>
      <c r="D2020" s="38" t="s">
        <v>300</v>
      </c>
      <c r="E2020" s="41">
        <v>8476300</v>
      </c>
      <c r="F2020" s="38" t="s">
        <v>8008</v>
      </c>
      <c r="G2020" s="38" t="s">
        <v>68</v>
      </c>
      <c r="H2020" s="42">
        <v>87.4</v>
      </c>
      <c r="I2020" s="42">
        <v>81.7</v>
      </c>
      <c r="J2020" s="42">
        <v>5.7000000000000028</v>
      </c>
      <c r="K2020" s="86">
        <v>6.5217391304347852E-2</v>
      </c>
      <c r="L2020" s="38" t="s">
        <v>8164</v>
      </c>
      <c r="M2020" s="128" t="s">
        <v>5922</v>
      </c>
    </row>
    <row r="2021" spans="1:13" s="128" customFormat="1" x14ac:dyDescent="0.2">
      <c r="A2021" s="38" t="s">
        <v>144</v>
      </c>
      <c r="B2021" s="38" t="s">
        <v>297</v>
      </c>
      <c r="C2021" s="38" t="s">
        <v>7625</v>
      </c>
      <c r="D2021" s="38" t="s">
        <v>300</v>
      </c>
      <c r="E2021" s="41">
        <v>8502001</v>
      </c>
      <c r="F2021" s="38" t="s">
        <v>8009</v>
      </c>
      <c r="G2021" s="38" t="s">
        <v>68</v>
      </c>
      <c r="H2021" s="42">
        <v>1132.5</v>
      </c>
      <c r="I2021" s="42">
        <v>1058.5</v>
      </c>
      <c r="J2021" s="42">
        <v>74</v>
      </c>
      <c r="K2021" s="86">
        <v>6.5342163355408392E-2</v>
      </c>
      <c r="L2021" s="38" t="s">
        <v>8165</v>
      </c>
      <c r="M2021" s="128" t="s">
        <v>5922</v>
      </c>
    </row>
    <row r="2022" spans="1:13" s="128" customFormat="1" x14ac:dyDescent="0.2">
      <c r="A2022" s="38" t="s">
        <v>144</v>
      </c>
      <c r="B2022" s="38" t="s">
        <v>297</v>
      </c>
      <c r="C2022" s="38" t="s">
        <v>7627</v>
      </c>
      <c r="D2022" s="38" t="s">
        <v>300</v>
      </c>
      <c r="E2022" s="41">
        <v>8514791</v>
      </c>
      <c r="F2022" s="38" t="s">
        <v>8528</v>
      </c>
      <c r="G2022" s="38" t="s">
        <v>68</v>
      </c>
      <c r="H2022" s="42">
        <v>2822.57</v>
      </c>
      <c r="I2022" s="42">
        <v>2688.16</v>
      </c>
      <c r="J2022" s="42">
        <v>134.41000000000031</v>
      </c>
      <c r="K2022" s="86">
        <v>4.7619722451524779E-2</v>
      </c>
      <c r="L2022" s="38" t="s">
        <v>8714</v>
      </c>
      <c r="M2022" s="128" t="s">
        <v>5922</v>
      </c>
    </row>
    <row r="2023" spans="1:13" s="128" customFormat="1" x14ac:dyDescent="0.2">
      <c r="A2023" s="38" t="s">
        <v>144</v>
      </c>
      <c r="B2023" s="38" t="s">
        <v>297</v>
      </c>
      <c r="C2023" s="38" t="s">
        <v>7632</v>
      </c>
      <c r="D2023" s="38" t="s">
        <v>300</v>
      </c>
      <c r="E2023" s="41">
        <v>8504173</v>
      </c>
      <c r="F2023" s="38" t="s">
        <v>8529</v>
      </c>
      <c r="G2023" s="38" t="s">
        <v>68</v>
      </c>
      <c r="H2023" s="42">
        <v>0</v>
      </c>
      <c r="I2023" s="42">
        <v>0.01</v>
      </c>
      <c r="J2023" s="42">
        <v>-0.01</v>
      </c>
      <c r="K2023" s="86" t="e">
        <v>#DIV/0!</v>
      </c>
      <c r="L2023" s="38" t="s">
        <v>8715</v>
      </c>
      <c r="M2023" s="128" t="s">
        <v>5922</v>
      </c>
    </row>
    <row r="2024" spans="1:13" s="128" customFormat="1" x14ac:dyDescent="0.2">
      <c r="A2024" s="38" t="s">
        <v>144</v>
      </c>
      <c r="B2024" s="38" t="s">
        <v>297</v>
      </c>
      <c r="C2024" s="38" t="s">
        <v>298</v>
      </c>
      <c r="D2024" s="38" t="s">
        <v>300</v>
      </c>
      <c r="E2024" s="41">
        <v>8489290</v>
      </c>
      <c r="F2024" s="38" t="s">
        <v>8013</v>
      </c>
      <c r="G2024" s="38" t="s">
        <v>68</v>
      </c>
      <c r="H2024" s="42">
        <v>13334.8</v>
      </c>
      <c r="I2024" s="42">
        <v>12614</v>
      </c>
      <c r="J2024" s="42">
        <v>720.79999999999927</v>
      </c>
      <c r="K2024" s="86">
        <v>5.4054054054054002E-2</v>
      </c>
      <c r="L2024" s="38" t="s">
        <v>8169</v>
      </c>
      <c r="M2024" s="128" t="s">
        <v>5922</v>
      </c>
    </row>
    <row r="2025" spans="1:13" s="128" customFormat="1" x14ac:dyDescent="0.2">
      <c r="A2025" s="38" t="s">
        <v>144</v>
      </c>
      <c r="B2025" s="38" t="s">
        <v>297</v>
      </c>
      <c r="C2025" s="38" t="s">
        <v>298</v>
      </c>
      <c r="D2025" s="38" t="s">
        <v>300</v>
      </c>
      <c r="E2025" s="41">
        <v>8509473</v>
      </c>
      <c r="F2025" s="38" t="s">
        <v>8016</v>
      </c>
      <c r="G2025" s="38" t="s">
        <v>68</v>
      </c>
      <c r="H2025" s="42">
        <v>3129.8</v>
      </c>
      <c r="I2025" s="42">
        <v>4080.3</v>
      </c>
      <c r="J2025" s="42">
        <v>-950.5</v>
      </c>
      <c r="K2025" s="86">
        <v>-0.30369352674292283</v>
      </c>
      <c r="L2025" s="38" t="s">
        <v>8174</v>
      </c>
      <c r="M2025" s="128" t="s">
        <v>5922</v>
      </c>
    </row>
    <row r="2026" spans="1:13" s="128" customFormat="1" x14ac:dyDescent="0.2">
      <c r="A2026" s="38" t="s">
        <v>144</v>
      </c>
      <c r="B2026" s="38" t="s">
        <v>297</v>
      </c>
      <c r="C2026" s="38" t="s">
        <v>298</v>
      </c>
      <c r="D2026" s="38" t="s">
        <v>300</v>
      </c>
      <c r="E2026" s="41">
        <v>8509473</v>
      </c>
      <c r="F2026" s="38" t="s">
        <v>8016</v>
      </c>
      <c r="G2026" s="38" t="s">
        <v>68</v>
      </c>
      <c r="H2026" s="42">
        <v>63802.36</v>
      </c>
      <c r="I2026" s="42">
        <v>59456.639999999999</v>
      </c>
      <c r="J2026" s="42">
        <v>4345.7200000000012</v>
      </c>
      <c r="K2026" s="86">
        <v>6.8112214030954354E-2</v>
      </c>
      <c r="L2026" s="38" t="s">
        <v>8172</v>
      </c>
      <c r="M2026" s="128" t="s">
        <v>5922</v>
      </c>
    </row>
    <row r="2027" spans="1:13" s="128" customFormat="1" x14ac:dyDescent="0.2">
      <c r="A2027" s="38" t="s">
        <v>144</v>
      </c>
      <c r="B2027" s="38" t="s">
        <v>297</v>
      </c>
      <c r="C2027" s="38" t="s">
        <v>1476</v>
      </c>
      <c r="D2027" s="38" t="s">
        <v>300</v>
      </c>
      <c r="E2027" s="41">
        <v>8452202</v>
      </c>
      <c r="F2027" s="38" t="s">
        <v>8530</v>
      </c>
      <c r="G2027" s="38" t="s">
        <v>68</v>
      </c>
      <c r="H2027" s="42">
        <v>10379.200000000001</v>
      </c>
      <c r="I2027" s="42">
        <v>9980</v>
      </c>
      <c r="J2027" s="42">
        <v>399.20000000000073</v>
      </c>
      <c r="K2027" s="86">
        <v>3.8461538461538526E-2</v>
      </c>
      <c r="L2027" s="38" t="s">
        <v>8716</v>
      </c>
      <c r="M2027" s="128" t="s">
        <v>5922</v>
      </c>
    </row>
    <row r="2028" spans="1:13" s="128" customFormat="1" x14ac:dyDescent="0.2">
      <c r="A2028" s="38" t="s">
        <v>144</v>
      </c>
      <c r="B2028" s="38" t="s">
        <v>297</v>
      </c>
      <c r="C2028" s="38" t="s">
        <v>7632</v>
      </c>
      <c r="D2028" s="38" t="s">
        <v>300</v>
      </c>
      <c r="E2028" s="41">
        <v>8514065</v>
      </c>
      <c r="F2028" s="38" t="s">
        <v>8017</v>
      </c>
      <c r="G2028" s="38" t="s">
        <v>68</v>
      </c>
      <c r="H2028" s="42">
        <v>127812</v>
      </c>
      <c r="I2028" s="42">
        <v>113505.2</v>
      </c>
      <c r="J2028" s="42">
        <v>14306.800000000003</v>
      </c>
      <c r="K2028" s="86">
        <v>0.11193628141332584</v>
      </c>
      <c r="L2028" s="38" t="s">
        <v>8175</v>
      </c>
      <c r="M2028" s="128" t="s">
        <v>5922</v>
      </c>
    </row>
    <row r="2029" spans="1:13" s="128" customFormat="1" x14ac:dyDescent="0.2">
      <c r="A2029" s="38" t="s">
        <v>144</v>
      </c>
      <c r="B2029" s="38" t="s">
        <v>297</v>
      </c>
      <c r="C2029" s="38" t="s">
        <v>308</v>
      </c>
      <c r="D2029" s="38" t="s">
        <v>300</v>
      </c>
      <c r="E2029" s="41">
        <v>8305007</v>
      </c>
      <c r="F2029" s="38" t="s">
        <v>8531</v>
      </c>
      <c r="G2029" s="38" t="s">
        <v>68</v>
      </c>
      <c r="H2029" s="42">
        <v>77629.56</v>
      </c>
      <c r="I2029" s="42">
        <v>77629.56</v>
      </c>
      <c r="J2029" s="42">
        <v>0</v>
      </c>
      <c r="K2029" s="86">
        <v>0</v>
      </c>
      <c r="L2029" s="38" t="s">
        <v>8717</v>
      </c>
      <c r="M2029" s="128" t="s">
        <v>5922</v>
      </c>
    </row>
    <row r="2030" spans="1:13" s="128" customFormat="1" x14ac:dyDescent="0.2">
      <c r="A2030" s="38" t="s">
        <v>144</v>
      </c>
      <c r="B2030" s="38" t="s">
        <v>323</v>
      </c>
      <c r="C2030" s="38" t="s">
        <v>8464</v>
      </c>
      <c r="D2030" s="38" t="s">
        <v>324</v>
      </c>
      <c r="E2030" s="41">
        <v>8509431</v>
      </c>
      <c r="F2030" s="38" t="s">
        <v>8021</v>
      </c>
      <c r="G2030" s="38" t="s">
        <v>68</v>
      </c>
      <c r="H2030" s="42">
        <v>105.5</v>
      </c>
      <c r="I2030" s="42">
        <v>105.03</v>
      </c>
      <c r="J2030" s="42">
        <v>0.46999999999999886</v>
      </c>
      <c r="K2030" s="86">
        <v>4.454976303317525E-3</v>
      </c>
      <c r="L2030" s="38" t="s">
        <v>8718</v>
      </c>
      <c r="M2030" s="128" t="s">
        <v>5922</v>
      </c>
    </row>
    <row r="2031" spans="1:13" s="128" customFormat="1" x14ac:dyDescent="0.2">
      <c r="A2031" s="38" t="s">
        <v>144</v>
      </c>
      <c r="B2031" s="38" t="s">
        <v>323</v>
      </c>
      <c r="C2031" s="38" t="s">
        <v>7633</v>
      </c>
      <c r="D2031" s="38" t="s">
        <v>324</v>
      </c>
      <c r="E2031" s="41">
        <v>8501959</v>
      </c>
      <c r="F2031" s="38" t="s">
        <v>8532</v>
      </c>
      <c r="G2031" s="38" t="s">
        <v>68</v>
      </c>
      <c r="H2031" s="42">
        <v>554.4</v>
      </c>
      <c r="I2031" s="42">
        <v>528</v>
      </c>
      <c r="J2031" s="42">
        <v>26.399999999999977</v>
      </c>
      <c r="K2031" s="86">
        <v>4.7619047619047582E-2</v>
      </c>
      <c r="L2031" s="38" t="s">
        <v>8719</v>
      </c>
      <c r="M2031" s="128" t="s">
        <v>5922</v>
      </c>
    </row>
    <row r="2032" spans="1:13" s="128" customFormat="1" x14ac:dyDescent="0.2">
      <c r="A2032" s="38" t="s">
        <v>144</v>
      </c>
      <c r="B2032" s="38" t="s">
        <v>323</v>
      </c>
      <c r="C2032" s="38" t="s">
        <v>298</v>
      </c>
      <c r="D2032" s="38" t="s">
        <v>324</v>
      </c>
      <c r="E2032" s="41">
        <v>8497397</v>
      </c>
      <c r="F2032" s="38" t="s">
        <v>8023</v>
      </c>
      <c r="G2032" s="38" t="s">
        <v>68</v>
      </c>
      <c r="H2032" s="42">
        <v>0</v>
      </c>
      <c r="I2032" s="42">
        <v>0</v>
      </c>
      <c r="J2032" s="42">
        <v>0</v>
      </c>
      <c r="K2032" s="86" t="e">
        <v>#DIV/0!</v>
      </c>
      <c r="L2032" s="38" t="s">
        <v>55</v>
      </c>
      <c r="M2032" s="128" t="s">
        <v>5922</v>
      </c>
    </row>
    <row r="2033" spans="1:13" s="128" customFormat="1" x14ac:dyDescent="0.2">
      <c r="A2033" s="38" t="s">
        <v>144</v>
      </c>
      <c r="B2033" s="38" t="s">
        <v>323</v>
      </c>
      <c r="C2033" s="38" t="s">
        <v>298</v>
      </c>
      <c r="D2033" s="38" t="s">
        <v>324</v>
      </c>
      <c r="E2033" s="41">
        <v>8497397</v>
      </c>
      <c r="F2033" s="38" t="s">
        <v>8023</v>
      </c>
      <c r="G2033" s="38" t="s">
        <v>68</v>
      </c>
      <c r="H2033" s="42">
        <v>17096.73</v>
      </c>
      <c r="I2033" s="42">
        <v>15264.39</v>
      </c>
      <c r="J2033" s="42">
        <v>1832.3400000000001</v>
      </c>
      <c r="K2033" s="86">
        <v>0.10717488081054097</v>
      </c>
      <c r="L2033" s="38" t="s">
        <v>8720</v>
      </c>
      <c r="M2033" s="128" t="s">
        <v>5922</v>
      </c>
    </row>
    <row r="2034" spans="1:13" s="128" customFormat="1" x14ac:dyDescent="0.2">
      <c r="A2034" s="38" t="s">
        <v>144</v>
      </c>
      <c r="B2034" s="38" t="s">
        <v>323</v>
      </c>
      <c r="C2034" s="38" t="s">
        <v>298</v>
      </c>
      <c r="D2034" s="38" t="s">
        <v>324</v>
      </c>
      <c r="E2034" s="41">
        <v>8426443</v>
      </c>
      <c r="F2034" s="38" t="s">
        <v>8533</v>
      </c>
      <c r="G2034" s="38" t="s">
        <v>68</v>
      </c>
      <c r="H2034" s="42">
        <v>0</v>
      </c>
      <c r="I2034" s="42">
        <v>0</v>
      </c>
      <c r="J2034" s="42">
        <v>0</v>
      </c>
      <c r="K2034" s="86" t="e">
        <v>#DIV/0!</v>
      </c>
      <c r="L2034" s="38" t="s">
        <v>8721</v>
      </c>
      <c r="M2034" s="128" t="s">
        <v>5922</v>
      </c>
    </row>
    <row r="2035" spans="1:13" s="128" customFormat="1" x14ac:dyDescent="0.2">
      <c r="A2035" s="38" t="s">
        <v>144</v>
      </c>
      <c r="B2035" s="38" t="s">
        <v>323</v>
      </c>
      <c r="C2035" s="38" t="s">
        <v>298</v>
      </c>
      <c r="D2035" s="38" t="s">
        <v>324</v>
      </c>
      <c r="E2035" s="41">
        <v>8426443</v>
      </c>
      <c r="F2035" s="38" t="s">
        <v>8533</v>
      </c>
      <c r="G2035" s="38" t="s">
        <v>68</v>
      </c>
      <c r="H2035" s="42">
        <v>0</v>
      </c>
      <c r="I2035" s="42">
        <v>0</v>
      </c>
      <c r="J2035" s="42">
        <v>0</v>
      </c>
      <c r="K2035" s="86" t="e">
        <v>#DIV/0!</v>
      </c>
      <c r="L2035" s="38" t="s">
        <v>8721</v>
      </c>
      <c r="M2035" s="128" t="s">
        <v>5922</v>
      </c>
    </row>
    <row r="2036" spans="1:13" s="128" customFormat="1" x14ac:dyDescent="0.2">
      <c r="A2036" s="38" t="s">
        <v>144</v>
      </c>
      <c r="B2036" s="38" t="s">
        <v>323</v>
      </c>
      <c r="C2036" s="38" t="s">
        <v>1085</v>
      </c>
      <c r="D2036" s="38" t="s">
        <v>324</v>
      </c>
      <c r="E2036" s="41">
        <v>8487141</v>
      </c>
      <c r="F2036" s="38" t="s">
        <v>8024</v>
      </c>
      <c r="G2036" s="38" t="s">
        <v>68</v>
      </c>
      <c r="H2036" s="42">
        <v>14388.71</v>
      </c>
      <c r="I2036" s="42">
        <v>11923.42</v>
      </c>
      <c r="J2036" s="42">
        <v>2465.2899999999991</v>
      </c>
      <c r="K2036" s="86">
        <v>0.17133502586402807</v>
      </c>
      <c r="L2036" s="38" t="s">
        <v>8722</v>
      </c>
      <c r="M2036" s="128" t="s">
        <v>5922</v>
      </c>
    </row>
    <row r="2037" spans="1:13" s="128" customFormat="1" x14ac:dyDescent="0.2">
      <c r="A2037" s="38" t="s">
        <v>144</v>
      </c>
      <c r="B2037" s="38" t="s">
        <v>323</v>
      </c>
      <c r="C2037" s="38" t="s">
        <v>1085</v>
      </c>
      <c r="D2037" s="38" t="s">
        <v>324</v>
      </c>
      <c r="E2037" s="41">
        <v>8509420</v>
      </c>
      <c r="F2037" s="38" t="s">
        <v>8534</v>
      </c>
      <c r="G2037" s="38" t="s">
        <v>68</v>
      </c>
      <c r="H2037" s="42">
        <v>13572</v>
      </c>
      <c r="I2037" s="42">
        <v>11700</v>
      </c>
      <c r="J2037" s="42">
        <v>1872</v>
      </c>
      <c r="K2037" s="86">
        <v>0.13793103448275862</v>
      </c>
      <c r="L2037" s="38" t="s">
        <v>8723</v>
      </c>
      <c r="M2037" s="128" t="s">
        <v>5922</v>
      </c>
    </row>
    <row r="2038" spans="1:13" s="128" customFormat="1" x14ac:dyDescent="0.2">
      <c r="A2038" s="38" t="s">
        <v>144</v>
      </c>
      <c r="B2038" s="38" t="s">
        <v>323</v>
      </c>
      <c r="C2038" s="38" t="s">
        <v>8465</v>
      </c>
      <c r="D2038" s="38" t="s">
        <v>324</v>
      </c>
      <c r="E2038" s="41">
        <v>8519774</v>
      </c>
      <c r="F2038" s="38" t="s">
        <v>8535</v>
      </c>
      <c r="G2038" s="38" t="s">
        <v>68</v>
      </c>
      <c r="H2038" s="42">
        <v>18256.830000000002</v>
      </c>
      <c r="I2038" s="42">
        <v>16099.69</v>
      </c>
      <c r="J2038" s="42">
        <v>2157.1400000000012</v>
      </c>
      <c r="K2038" s="86">
        <v>0.1181552328635366</v>
      </c>
      <c r="L2038" s="38" t="s">
        <v>8724</v>
      </c>
      <c r="M2038" s="128" t="s">
        <v>5922</v>
      </c>
    </row>
    <row r="2039" spans="1:13" s="128" customFormat="1" x14ac:dyDescent="0.2">
      <c r="A2039" s="38" t="s">
        <v>144</v>
      </c>
      <c r="B2039" s="38" t="s">
        <v>1485</v>
      </c>
      <c r="C2039" s="38" t="s">
        <v>2020</v>
      </c>
      <c r="D2039" s="38" t="s">
        <v>148</v>
      </c>
      <c r="E2039" s="41">
        <v>7331845</v>
      </c>
      <c r="F2039" s="38" t="s">
        <v>2021</v>
      </c>
      <c r="G2039" s="38" t="s">
        <v>68</v>
      </c>
      <c r="H2039" s="42">
        <v>89647.9</v>
      </c>
      <c r="I2039" s="42">
        <v>81497</v>
      </c>
      <c r="J2039" s="42">
        <v>8150.8999999999942</v>
      </c>
      <c r="K2039" s="86">
        <v>9.0921259728337131E-2</v>
      </c>
      <c r="L2039" s="38" t="s">
        <v>2022</v>
      </c>
      <c r="M2039" s="128" t="s">
        <v>5922</v>
      </c>
    </row>
    <row r="2040" spans="1:13" s="128" customFormat="1" x14ac:dyDescent="0.2">
      <c r="A2040" s="38" t="s">
        <v>144</v>
      </c>
      <c r="B2040" s="38" t="s">
        <v>1485</v>
      </c>
      <c r="C2040" s="38" t="s">
        <v>298</v>
      </c>
      <c r="D2040" s="38" t="s">
        <v>148</v>
      </c>
      <c r="E2040" s="41">
        <v>7332926</v>
      </c>
      <c r="F2040" s="38" t="s">
        <v>1486</v>
      </c>
      <c r="G2040" s="38" t="s">
        <v>68</v>
      </c>
      <c r="H2040" s="42">
        <v>1196</v>
      </c>
      <c r="I2040" s="42">
        <v>1121</v>
      </c>
      <c r="J2040" s="42">
        <v>75</v>
      </c>
      <c r="K2040" s="86">
        <v>6.2709030100334448E-2</v>
      </c>
      <c r="L2040" s="38" t="s">
        <v>1487</v>
      </c>
      <c r="M2040" s="128" t="s">
        <v>5922</v>
      </c>
    </row>
    <row r="2041" spans="1:13" s="128" customFormat="1" x14ac:dyDescent="0.2">
      <c r="A2041" s="38" t="s">
        <v>144</v>
      </c>
      <c r="B2041" s="38" t="s">
        <v>336</v>
      </c>
      <c r="C2041" s="38" t="s">
        <v>2695</v>
      </c>
      <c r="D2041" s="38" t="s">
        <v>240</v>
      </c>
      <c r="E2041" s="41">
        <v>8433071</v>
      </c>
      <c r="F2041" s="38" t="s">
        <v>8536</v>
      </c>
      <c r="G2041" s="38" t="s">
        <v>68</v>
      </c>
      <c r="H2041" s="42">
        <v>68.64</v>
      </c>
      <c r="I2041" s="42">
        <v>62.4</v>
      </c>
      <c r="J2041" s="42">
        <v>6.240000000000002</v>
      </c>
      <c r="K2041" s="86">
        <v>9.0909090909090939E-2</v>
      </c>
      <c r="L2041" s="38" t="s">
        <v>8725</v>
      </c>
      <c r="M2041" s="128" t="s">
        <v>5922</v>
      </c>
    </row>
    <row r="2042" spans="1:13" s="128" customFormat="1" x14ac:dyDescent="0.2">
      <c r="A2042" s="38" t="s">
        <v>144</v>
      </c>
      <c r="B2042" s="38" t="s">
        <v>336</v>
      </c>
      <c r="C2042" s="38" t="s">
        <v>8466</v>
      </c>
      <c r="D2042" s="38" t="s">
        <v>240</v>
      </c>
      <c r="E2042" s="41">
        <v>8489631</v>
      </c>
      <c r="F2042" s="38" t="s">
        <v>8537</v>
      </c>
      <c r="G2042" s="38" t="s">
        <v>68</v>
      </c>
      <c r="H2042" s="42">
        <v>35905</v>
      </c>
      <c r="I2042" s="42">
        <v>33485.54</v>
      </c>
      <c r="J2042" s="42">
        <v>2419.4599999999991</v>
      </c>
      <c r="K2042" s="86">
        <v>6.7385043865756833E-2</v>
      </c>
      <c r="L2042" s="38" t="s">
        <v>8726</v>
      </c>
      <c r="M2042" s="128" t="s">
        <v>5922</v>
      </c>
    </row>
    <row r="2043" spans="1:13" s="128" customFormat="1" x14ac:dyDescent="0.2">
      <c r="A2043" s="38" t="s">
        <v>353</v>
      </c>
      <c r="B2043" s="38" t="s">
        <v>354</v>
      </c>
      <c r="C2043" s="38" t="s">
        <v>8467</v>
      </c>
      <c r="D2043" s="38" t="s">
        <v>357</v>
      </c>
      <c r="E2043" s="41">
        <v>8464058</v>
      </c>
      <c r="F2043" s="38" t="s">
        <v>8538</v>
      </c>
      <c r="G2043" s="38" t="s">
        <v>68</v>
      </c>
      <c r="H2043" s="42">
        <v>72.680000000000007</v>
      </c>
      <c r="I2043" s="42">
        <v>69.16</v>
      </c>
      <c r="J2043" s="42">
        <v>3.5200000000000102</v>
      </c>
      <c r="K2043" s="86">
        <v>4.8431480462300634E-2</v>
      </c>
      <c r="L2043" s="38" t="s">
        <v>8727</v>
      </c>
      <c r="M2043" s="128" t="s">
        <v>5922</v>
      </c>
    </row>
    <row r="2044" spans="1:13" s="128" customFormat="1" x14ac:dyDescent="0.2">
      <c r="A2044" s="38" t="s">
        <v>353</v>
      </c>
      <c r="B2044" s="38" t="s">
        <v>354</v>
      </c>
      <c r="C2044" s="38" t="s">
        <v>8467</v>
      </c>
      <c r="D2044" s="38" t="s">
        <v>357</v>
      </c>
      <c r="E2044" s="41">
        <v>8464058</v>
      </c>
      <c r="F2044" s="38" t="s">
        <v>8538</v>
      </c>
      <c r="G2044" s="38" t="s">
        <v>68</v>
      </c>
      <c r="H2044" s="42">
        <v>63901.5</v>
      </c>
      <c r="I2044" s="42">
        <v>60858.6</v>
      </c>
      <c r="J2044" s="42">
        <v>3042.9000000000015</v>
      </c>
      <c r="K2044" s="86">
        <v>4.7618600502335649E-2</v>
      </c>
      <c r="L2044" s="38" t="s">
        <v>8727</v>
      </c>
      <c r="M2044" s="128" t="s">
        <v>5922</v>
      </c>
    </row>
    <row r="2045" spans="1:13" s="128" customFormat="1" x14ac:dyDescent="0.2">
      <c r="A2045" s="38" t="s">
        <v>353</v>
      </c>
      <c r="B2045" s="38" t="s">
        <v>367</v>
      </c>
      <c r="C2045" s="38" t="s">
        <v>368</v>
      </c>
      <c r="D2045" s="38" t="s">
        <v>369</v>
      </c>
      <c r="E2045" s="41">
        <v>8498505</v>
      </c>
      <c r="F2045" s="38" t="s">
        <v>8539</v>
      </c>
      <c r="G2045" s="38" t="s">
        <v>68</v>
      </c>
      <c r="H2045" s="42">
        <v>2509.08</v>
      </c>
      <c r="I2045" s="42">
        <v>2389.6</v>
      </c>
      <c r="J2045" s="42">
        <v>119.48000000000002</v>
      </c>
      <c r="K2045" s="86">
        <v>4.761904761904763E-2</v>
      </c>
      <c r="L2045" s="38" t="s">
        <v>8728</v>
      </c>
      <c r="M2045" s="128" t="s">
        <v>5922</v>
      </c>
    </row>
    <row r="2046" spans="1:13" s="128" customFormat="1" x14ac:dyDescent="0.2">
      <c r="A2046" s="38" t="s">
        <v>382</v>
      </c>
      <c r="B2046" s="38" t="s">
        <v>394</v>
      </c>
      <c r="C2046" s="38" t="s">
        <v>8468</v>
      </c>
      <c r="D2046" s="38" t="s">
        <v>397</v>
      </c>
      <c r="E2046" s="41">
        <v>8519247</v>
      </c>
      <c r="F2046" s="38" t="s">
        <v>8540</v>
      </c>
      <c r="G2046" s="38" t="s">
        <v>68</v>
      </c>
      <c r="H2046" s="42">
        <v>8117.2</v>
      </c>
      <c r="I2046" s="42">
        <v>7379.2</v>
      </c>
      <c r="J2046" s="42">
        <v>738</v>
      </c>
      <c r="K2046" s="86">
        <v>9.0918050559306171E-2</v>
      </c>
      <c r="L2046" s="38" t="s">
        <v>8729</v>
      </c>
      <c r="M2046" s="128" t="s">
        <v>5922</v>
      </c>
    </row>
    <row r="2047" spans="1:13" s="128" customFormat="1" x14ac:dyDescent="0.2">
      <c r="A2047" s="38" t="s">
        <v>382</v>
      </c>
      <c r="B2047" s="38" t="s">
        <v>394</v>
      </c>
      <c r="C2047" s="38" t="s">
        <v>1139</v>
      </c>
      <c r="D2047" s="38" t="s">
        <v>397</v>
      </c>
      <c r="E2047" s="41">
        <v>6848991</v>
      </c>
      <c r="F2047" s="38" t="s">
        <v>2136</v>
      </c>
      <c r="G2047" s="38" t="s">
        <v>68</v>
      </c>
      <c r="H2047" s="42">
        <v>10152</v>
      </c>
      <c r="I2047" s="42">
        <v>10800</v>
      </c>
      <c r="J2047" s="42">
        <v>-648</v>
      </c>
      <c r="K2047" s="86">
        <v>-6.3829787234042548E-2</v>
      </c>
      <c r="L2047" s="38" t="s">
        <v>2137</v>
      </c>
      <c r="M2047" s="128" t="s">
        <v>5922</v>
      </c>
    </row>
    <row r="2048" spans="1:13" s="128" customFormat="1" x14ac:dyDescent="0.2">
      <c r="A2048" s="38" t="s">
        <v>382</v>
      </c>
      <c r="B2048" s="38" t="s">
        <v>394</v>
      </c>
      <c r="C2048" s="38" t="s">
        <v>8469</v>
      </c>
      <c r="D2048" s="38" t="s">
        <v>397</v>
      </c>
      <c r="E2048" s="41">
        <v>8460434</v>
      </c>
      <c r="F2048" s="38" t="s">
        <v>8541</v>
      </c>
      <c r="G2048" s="38" t="s">
        <v>68</v>
      </c>
      <c r="H2048" s="42">
        <v>112139.4</v>
      </c>
      <c r="I2048" s="42">
        <v>109828.8</v>
      </c>
      <c r="J2048" s="42">
        <v>2310.5999999999913</v>
      </c>
      <c r="K2048" s="86">
        <v>2.0604711635696209E-2</v>
      </c>
      <c r="L2048" s="38" t="s">
        <v>8730</v>
      </c>
      <c r="M2048" s="128" t="s">
        <v>5922</v>
      </c>
    </row>
    <row r="2049" spans="1:13" s="128" customFormat="1" x14ac:dyDescent="0.2">
      <c r="A2049" s="38" t="s">
        <v>382</v>
      </c>
      <c r="B2049" s="38" t="s">
        <v>394</v>
      </c>
      <c r="C2049" s="38" t="s">
        <v>8469</v>
      </c>
      <c r="D2049" s="38" t="s">
        <v>397</v>
      </c>
      <c r="E2049" s="41">
        <v>8460434</v>
      </c>
      <c r="F2049" s="38" t="s">
        <v>8541</v>
      </c>
      <c r="G2049" s="38" t="s">
        <v>68</v>
      </c>
      <c r="H2049" s="42">
        <v>14448.78</v>
      </c>
      <c r="I2049" s="42">
        <v>10395</v>
      </c>
      <c r="J2049" s="42">
        <v>4053.7800000000007</v>
      </c>
      <c r="K2049" s="86">
        <v>0.28056209590013831</v>
      </c>
      <c r="L2049" s="38" t="s">
        <v>8731</v>
      </c>
      <c r="M2049" s="128" t="s">
        <v>5922</v>
      </c>
    </row>
    <row r="2050" spans="1:13" s="128" customFormat="1" x14ac:dyDescent="0.2">
      <c r="A2050" s="38" t="s">
        <v>382</v>
      </c>
      <c r="B2050" s="38" t="s">
        <v>394</v>
      </c>
      <c r="C2050" s="38" t="s">
        <v>395</v>
      </c>
      <c r="D2050" s="38" t="s">
        <v>397</v>
      </c>
      <c r="E2050" s="41">
        <v>8492343</v>
      </c>
      <c r="F2050" s="38" t="s">
        <v>8028</v>
      </c>
      <c r="G2050" s="38" t="s">
        <v>68</v>
      </c>
      <c r="H2050" s="42">
        <v>0</v>
      </c>
      <c r="I2050" s="42">
        <v>0</v>
      </c>
      <c r="J2050" s="42">
        <v>0</v>
      </c>
      <c r="K2050" s="86" t="e">
        <v>#DIV/0!</v>
      </c>
      <c r="L2050" s="38" t="s">
        <v>8187</v>
      </c>
      <c r="M2050" s="128" t="s">
        <v>5922</v>
      </c>
    </row>
    <row r="2051" spans="1:13" s="128" customFormat="1" x14ac:dyDescent="0.2">
      <c r="A2051" s="38" t="s">
        <v>382</v>
      </c>
      <c r="B2051" s="38" t="s">
        <v>394</v>
      </c>
      <c r="C2051" s="38" t="s">
        <v>395</v>
      </c>
      <c r="D2051" s="38" t="s">
        <v>397</v>
      </c>
      <c r="E2051" s="41">
        <v>8492343</v>
      </c>
      <c r="F2051" s="38" t="s">
        <v>8028</v>
      </c>
      <c r="G2051" s="38" t="s">
        <v>68</v>
      </c>
      <c r="H2051" s="42">
        <v>0</v>
      </c>
      <c r="I2051" s="42">
        <v>0</v>
      </c>
      <c r="J2051" s="42">
        <v>0</v>
      </c>
      <c r="K2051" s="86" t="e">
        <v>#DIV/0!</v>
      </c>
      <c r="L2051" s="38" t="s">
        <v>8187</v>
      </c>
      <c r="M2051" s="128" t="s">
        <v>5922</v>
      </c>
    </row>
    <row r="2052" spans="1:13" s="128" customFormat="1" x14ac:dyDescent="0.2">
      <c r="A2052" s="38" t="s">
        <v>382</v>
      </c>
      <c r="B2052" s="38" t="s">
        <v>394</v>
      </c>
      <c r="C2052" s="38" t="s">
        <v>396</v>
      </c>
      <c r="D2052" s="38" t="s">
        <v>397</v>
      </c>
      <c r="E2052" s="41">
        <v>8508694</v>
      </c>
      <c r="F2052" s="38" t="s">
        <v>8542</v>
      </c>
      <c r="G2052" s="38" t="s">
        <v>68</v>
      </c>
      <c r="H2052" s="42">
        <v>233.05</v>
      </c>
      <c r="I2052" s="42">
        <v>227.15</v>
      </c>
      <c r="J2052" s="42">
        <v>5.9000000000000057</v>
      </c>
      <c r="K2052" s="86">
        <v>2.5316455696202556E-2</v>
      </c>
      <c r="L2052" s="38" t="s">
        <v>8732</v>
      </c>
      <c r="M2052" s="128" t="s">
        <v>5922</v>
      </c>
    </row>
    <row r="2053" spans="1:13" s="128" customFormat="1" x14ac:dyDescent="0.2">
      <c r="A2053" s="38" t="s">
        <v>353</v>
      </c>
      <c r="B2053" s="38" t="s">
        <v>1529</v>
      </c>
      <c r="C2053" s="38" t="s">
        <v>2787</v>
      </c>
      <c r="D2053" s="38" t="s">
        <v>1530</v>
      </c>
      <c r="E2053" s="41">
        <v>8508245</v>
      </c>
      <c r="F2053" s="38" t="s">
        <v>8543</v>
      </c>
      <c r="G2053" s="38" t="s">
        <v>68</v>
      </c>
      <c r="H2053" s="42">
        <v>24099.52</v>
      </c>
      <c r="I2053" s="42">
        <v>22951.91</v>
      </c>
      <c r="J2053" s="42">
        <v>1147.6100000000006</v>
      </c>
      <c r="K2053" s="86">
        <v>4.7619620639747208E-2</v>
      </c>
      <c r="L2053" s="38" t="s">
        <v>8733</v>
      </c>
      <c r="M2053" s="128" t="s">
        <v>5922</v>
      </c>
    </row>
    <row r="2054" spans="1:13" s="128" customFormat="1" x14ac:dyDescent="0.2">
      <c r="A2054" s="38" t="s">
        <v>353</v>
      </c>
      <c r="B2054" s="38" t="s">
        <v>1529</v>
      </c>
      <c r="C2054" s="38" t="s">
        <v>8470</v>
      </c>
      <c r="D2054" s="38" t="s">
        <v>1530</v>
      </c>
      <c r="E2054" s="41">
        <v>8499096</v>
      </c>
      <c r="F2054" s="38" t="s">
        <v>8544</v>
      </c>
      <c r="G2054" s="38" t="s">
        <v>68</v>
      </c>
      <c r="H2054" s="42">
        <v>154033.92000000001</v>
      </c>
      <c r="I2054" s="42">
        <v>132210.57</v>
      </c>
      <c r="J2054" s="42">
        <v>21823.350000000006</v>
      </c>
      <c r="K2054" s="86">
        <v>0.14167885878642836</v>
      </c>
      <c r="L2054" s="38" t="s">
        <v>8734</v>
      </c>
      <c r="M2054" s="128" t="s">
        <v>5922</v>
      </c>
    </row>
    <row r="2055" spans="1:13" s="128" customFormat="1" x14ac:dyDescent="0.2">
      <c r="A2055" s="38" t="s">
        <v>353</v>
      </c>
      <c r="B2055" s="38" t="s">
        <v>1529</v>
      </c>
      <c r="C2055" s="38" t="s">
        <v>8470</v>
      </c>
      <c r="D2055" s="38" t="s">
        <v>1530</v>
      </c>
      <c r="E2055" s="41">
        <v>8499096</v>
      </c>
      <c r="F2055" s="38" t="s">
        <v>8544</v>
      </c>
      <c r="G2055" s="38" t="s">
        <v>68</v>
      </c>
      <c r="H2055" s="42">
        <v>638655.36</v>
      </c>
      <c r="I2055" s="42">
        <v>541513.55000000005</v>
      </c>
      <c r="J2055" s="42">
        <v>97141.809999999939</v>
      </c>
      <c r="K2055" s="86">
        <v>0.15210364788921515</v>
      </c>
      <c r="L2055" s="38" t="s">
        <v>8735</v>
      </c>
      <c r="M2055" s="128" t="s">
        <v>5922</v>
      </c>
    </row>
    <row r="2056" spans="1:13" s="128" customFormat="1" x14ac:dyDescent="0.2">
      <c r="A2056" s="38" t="s">
        <v>353</v>
      </c>
      <c r="B2056" s="38" t="s">
        <v>1529</v>
      </c>
      <c r="C2056" s="38" t="s">
        <v>298</v>
      </c>
      <c r="D2056" s="38" t="s">
        <v>1530</v>
      </c>
      <c r="E2056" s="41">
        <v>8500818</v>
      </c>
      <c r="F2056" s="38" t="s">
        <v>8545</v>
      </c>
      <c r="G2056" s="38" t="s">
        <v>68</v>
      </c>
      <c r="H2056" s="42">
        <v>182446.44</v>
      </c>
      <c r="I2056" s="42">
        <v>166617.9</v>
      </c>
      <c r="J2056" s="42">
        <v>15828.540000000008</v>
      </c>
      <c r="K2056" s="86">
        <v>8.6757187479240522E-2</v>
      </c>
      <c r="L2056" s="38" t="s">
        <v>8736</v>
      </c>
      <c r="M2056" s="128" t="s">
        <v>5922</v>
      </c>
    </row>
    <row r="2057" spans="1:13" s="128" customFormat="1" x14ac:dyDescent="0.2">
      <c r="A2057" s="38" t="s">
        <v>353</v>
      </c>
      <c r="B2057" s="38" t="s">
        <v>1529</v>
      </c>
      <c r="C2057" s="38" t="s">
        <v>2787</v>
      </c>
      <c r="D2057" s="38" t="s">
        <v>1530</v>
      </c>
      <c r="E2057" s="41">
        <v>8349047</v>
      </c>
      <c r="F2057" s="38" t="s">
        <v>2788</v>
      </c>
      <c r="G2057" s="38" t="s">
        <v>68</v>
      </c>
      <c r="H2057" s="42">
        <v>0</v>
      </c>
      <c r="I2057" s="42">
        <v>0</v>
      </c>
      <c r="J2057" s="42">
        <v>0</v>
      </c>
      <c r="K2057" s="86" t="e">
        <v>#DIV/0!</v>
      </c>
      <c r="L2057" s="38" t="s">
        <v>8190</v>
      </c>
      <c r="M2057" s="128" t="s">
        <v>5922</v>
      </c>
    </row>
    <row r="2058" spans="1:13" s="128" customFormat="1" x14ac:dyDescent="0.2">
      <c r="A2058" s="38" t="s">
        <v>382</v>
      </c>
      <c r="B2058" s="38" t="s">
        <v>406</v>
      </c>
      <c r="C2058" s="38" t="s">
        <v>408</v>
      </c>
      <c r="D2058" s="38" t="s">
        <v>5918</v>
      </c>
      <c r="E2058" s="41">
        <v>8437225</v>
      </c>
      <c r="F2058" s="38" t="s">
        <v>8546</v>
      </c>
      <c r="G2058" s="38" t="s">
        <v>59</v>
      </c>
      <c r="H2058" s="42">
        <v>3854.45</v>
      </c>
      <c r="I2058" s="42">
        <v>8321.4</v>
      </c>
      <c r="J2058" s="42">
        <v>-4466.95</v>
      </c>
      <c r="K2058" s="86">
        <v>-1.1589072370895976</v>
      </c>
      <c r="L2058" s="38" t="s">
        <v>8737</v>
      </c>
      <c r="M2058" s="128" t="s">
        <v>5922</v>
      </c>
    </row>
    <row r="2059" spans="1:13" s="128" customFormat="1" x14ac:dyDescent="0.2">
      <c r="A2059" s="38" t="s">
        <v>382</v>
      </c>
      <c r="B2059" s="38" t="s">
        <v>406</v>
      </c>
      <c r="C2059" s="38" t="s">
        <v>408</v>
      </c>
      <c r="D2059" s="38" t="s">
        <v>5918</v>
      </c>
      <c r="E2059" s="41">
        <v>8438350</v>
      </c>
      <c r="F2059" s="38" t="s">
        <v>8546</v>
      </c>
      <c r="G2059" s="38" t="s">
        <v>68</v>
      </c>
      <c r="H2059" s="42">
        <v>5378.72</v>
      </c>
      <c r="I2059" s="42">
        <v>4807</v>
      </c>
      <c r="J2059" s="42">
        <v>571.72000000000025</v>
      </c>
      <c r="K2059" s="86">
        <v>0.10629294702085258</v>
      </c>
      <c r="L2059" s="38" t="s">
        <v>8738</v>
      </c>
      <c r="M2059" s="128" t="s">
        <v>5922</v>
      </c>
    </row>
    <row r="2060" spans="1:13" s="128" customFormat="1" x14ac:dyDescent="0.2">
      <c r="A2060" s="38" t="s">
        <v>382</v>
      </c>
      <c r="B2060" s="38" t="s">
        <v>406</v>
      </c>
      <c r="C2060" s="38" t="s">
        <v>408</v>
      </c>
      <c r="D2060" s="38" t="s">
        <v>5918</v>
      </c>
      <c r="E2060" s="41">
        <v>8480980</v>
      </c>
      <c r="F2060" s="38" t="s">
        <v>8031</v>
      </c>
      <c r="G2060" s="38" t="s">
        <v>68</v>
      </c>
      <c r="H2060" s="42">
        <v>2648.18</v>
      </c>
      <c r="I2060" s="42">
        <v>2375</v>
      </c>
      <c r="J2060" s="42">
        <v>273.17999999999984</v>
      </c>
      <c r="K2060" s="86">
        <v>0.10315764034166856</v>
      </c>
      <c r="L2060" s="38" t="s">
        <v>8194</v>
      </c>
      <c r="M2060" s="128" t="s">
        <v>5922</v>
      </c>
    </row>
    <row r="2061" spans="1:13" s="128" customFormat="1" x14ac:dyDescent="0.2">
      <c r="A2061" s="38" t="s">
        <v>382</v>
      </c>
      <c r="B2061" s="38" t="s">
        <v>406</v>
      </c>
      <c r="C2061" s="38" t="s">
        <v>408</v>
      </c>
      <c r="D2061" s="38" t="s">
        <v>5918</v>
      </c>
      <c r="E2061" s="41">
        <v>8494664</v>
      </c>
      <c r="F2061" s="38" t="s">
        <v>8547</v>
      </c>
      <c r="G2061" s="38" t="s">
        <v>68</v>
      </c>
      <c r="H2061" s="42">
        <v>17370.919999999998</v>
      </c>
      <c r="I2061" s="42">
        <v>14651</v>
      </c>
      <c r="J2061" s="42">
        <v>2719.9199999999983</v>
      </c>
      <c r="K2061" s="86">
        <v>0.15657892615935129</v>
      </c>
      <c r="L2061" s="38" t="s">
        <v>8739</v>
      </c>
      <c r="M2061" s="128" t="s">
        <v>5922</v>
      </c>
    </row>
    <row r="2062" spans="1:13" s="128" customFormat="1" x14ac:dyDescent="0.2">
      <c r="A2062" s="38" t="s">
        <v>382</v>
      </c>
      <c r="B2062" s="38" t="s">
        <v>406</v>
      </c>
      <c r="C2062" s="38" t="s">
        <v>408</v>
      </c>
      <c r="D2062" s="38" t="s">
        <v>5918</v>
      </c>
      <c r="E2062" s="41">
        <v>8489338</v>
      </c>
      <c r="F2062" s="38" t="s">
        <v>8548</v>
      </c>
      <c r="G2062" s="38" t="s">
        <v>68</v>
      </c>
      <c r="H2062" s="42">
        <v>15647.5</v>
      </c>
      <c r="I2062" s="42">
        <v>14928</v>
      </c>
      <c r="J2062" s="42">
        <v>719.5</v>
      </c>
      <c r="K2062" s="86">
        <v>4.5981786227831924E-2</v>
      </c>
      <c r="L2062" s="38" t="s">
        <v>8740</v>
      </c>
      <c r="M2062" s="128" t="s">
        <v>5922</v>
      </c>
    </row>
    <row r="2063" spans="1:13" s="128" customFormat="1" x14ac:dyDescent="0.2">
      <c r="A2063" s="38" t="s">
        <v>382</v>
      </c>
      <c r="B2063" s="38" t="s">
        <v>406</v>
      </c>
      <c r="C2063" s="38" t="s">
        <v>408</v>
      </c>
      <c r="D2063" s="38" t="s">
        <v>5918</v>
      </c>
      <c r="E2063" s="41">
        <v>8507938</v>
      </c>
      <c r="F2063" s="38" t="s">
        <v>8549</v>
      </c>
      <c r="G2063" s="38" t="s">
        <v>59</v>
      </c>
      <c r="H2063" s="42">
        <v>98994.36</v>
      </c>
      <c r="I2063" s="42">
        <v>80041.3</v>
      </c>
      <c r="J2063" s="42">
        <v>18953.059999999998</v>
      </c>
      <c r="K2063" s="86">
        <v>0.1914559576929433</v>
      </c>
      <c r="L2063" s="38" t="s">
        <v>8741</v>
      </c>
      <c r="M2063" s="128" t="s">
        <v>5922</v>
      </c>
    </row>
    <row r="2064" spans="1:13" s="128" customFormat="1" x14ac:dyDescent="0.2">
      <c r="A2064" s="38" t="s">
        <v>382</v>
      </c>
      <c r="B2064" s="38" t="s">
        <v>406</v>
      </c>
      <c r="C2064" s="38" t="s">
        <v>408</v>
      </c>
      <c r="D2064" s="38" t="s">
        <v>5918</v>
      </c>
      <c r="E2064" s="41">
        <v>8507824</v>
      </c>
      <c r="F2064" s="38" t="s">
        <v>8550</v>
      </c>
      <c r="G2064" s="38" t="s">
        <v>59</v>
      </c>
      <c r="H2064" s="42">
        <v>1072799.6399999999</v>
      </c>
      <c r="I2064" s="42">
        <v>868560.3</v>
      </c>
      <c r="J2064" s="42">
        <v>204239.33999999985</v>
      </c>
      <c r="K2064" s="86">
        <v>0.19037976187240319</v>
      </c>
      <c r="L2064" s="38" t="s">
        <v>8742</v>
      </c>
      <c r="M2064" s="128" t="s">
        <v>5922</v>
      </c>
    </row>
    <row r="2065" spans="1:13" s="128" customFormat="1" x14ac:dyDescent="0.2">
      <c r="A2065" s="38" t="s">
        <v>382</v>
      </c>
      <c r="B2065" s="38" t="s">
        <v>406</v>
      </c>
      <c r="C2065" s="38" t="s">
        <v>408</v>
      </c>
      <c r="D2065" s="38" t="s">
        <v>5918</v>
      </c>
      <c r="E2065" s="41">
        <v>8494669</v>
      </c>
      <c r="F2065" s="38" t="s">
        <v>8551</v>
      </c>
      <c r="G2065" s="38" t="s">
        <v>68</v>
      </c>
      <c r="H2065" s="42">
        <v>2648.18</v>
      </c>
      <c r="I2065" s="42">
        <v>2375</v>
      </c>
      <c r="J2065" s="42">
        <v>273.17999999999984</v>
      </c>
      <c r="K2065" s="86">
        <v>0.10315764034166856</v>
      </c>
      <c r="L2065" s="38" t="s">
        <v>8743</v>
      </c>
      <c r="M2065" s="128" t="s">
        <v>5922</v>
      </c>
    </row>
    <row r="2066" spans="1:13" s="128" customFormat="1" x14ac:dyDescent="0.2">
      <c r="A2066" s="38" t="s">
        <v>382</v>
      </c>
      <c r="B2066" s="38" t="s">
        <v>406</v>
      </c>
      <c r="C2066" s="38" t="s">
        <v>408</v>
      </c>
      <c r="D2066" s="38" t="s">
        <v>5918</v>
      </c>
      <c r="E2066" s="41">
        <v>8514424</v>
      </c>
      <c r="F2066" s="38" t="s">
        <v>8552</v>
      </c>
      <c r="G2066" s="38" t="s">
        <v>68</v>
      </c>
      <c r="H2066" s="42">
        <v>1246.8800000000001</v>
      </c>
      <c r="I2066" s="42">
        <v>1076.26</v>
      </c>
      <c r="J2066" s="42">
        <v>170.62000000000012</v>
      </c>
      <c r="K2066" s="86">
        <v>0.13683754651610427</v>
      </c>
      <c r="L2066" s="38" t="s">
        <v>8744</v>
      </c>
      <c r="M2066" s="128" t="s">
        <v>5922</v>
      </c>
    </row>
    <row r="2067" spans="1:13" s="128" customFormat="1" x14ac:dyDescent="0.2">
      <c r="A2067" s="38" t="s">
        <v>382</v>
      </c>
      <c r="B2067" s="38" t="s">
        <v>406</v>
      </c>
      <c r="C2067" s="38" t="s">
        <v>408</v>
      </c>
      <c r="D2067" s="38" t="s">
        <v>5918</v>
      </c>
      <c r="E2067" s="41">
        <v>8514424</v>
      </c>
      <c r="F2067" s="38" t="s">
        <v>8552</v>
      </c>
      <c r="G2067" s="38" t="s">
        <v>68</v>
      </c>
      <c r="H2067" s="42">
        <v>1900.02</v>
      </c>
      <c r="I2067" s="42">
        <v>1640</v>
      </c>
      <c r="J2067" s="42">
        <v>260.02</v>
      </c>
      <c r="K2067" s="86">
        <v>0.1368511910400943</v>
      </c>
      <c r="L2067" s="38" t="s">
        <v>8744</v>
      </c>
      <c r="M2067" s="128" t="s">
        <v>5922</v>
      </c>
    </row>
    <row r="2068" spans="1:13" s="128" customFormat="1" x14ac:dyDescent="0.2">
      <c r="A2068" s="38" t="s">
        <v>382</v>
      </c>
      <c r="B2068" s="38" t="s">
        <v>406</v>
      </c>
      <c r="C2068" s="38" t="s">
        <v>408</v>
      </c>
      <c r="D2068" s="38" t="s">
        <v>5918</v>
      </c>
      <c r="E2068" s="41">
        <v>8514424</v>
      </c>
      <c r="F2068" s="38" t="s">
        <v>8552</v>
      </c>
      <c r="G2068" s="38" t="s">
        <v>68</v>
      </c>
      <c r="H2068" s="42">
        <v>3679.56</v>
      </c>
      <c r="I2068" s="42">
        <v>3300</v>
      </c>
      <c r="J2068" s="42">
        <v>379.55999999999995</v>
      </c>
      <c r="K2068" s="86">
        <v>0.10315363793497047</v>
      </c>
      <c r="L2068" s="38" t="s">
        <v>8744</v>
      </c>
      <c r="M2068" s="128" t="s">
        <v>5922</v>
      </c>
    </row>
    <row r="2069" spans="1:13" s="128" customFormat="1" x14ac:dyDescent="0.2">
      <c r="A2069" s="38" t="s">
        <v>382</v>
      </c>
      <c r="B2069" s="38" t="s">
        <v>406</v>
      </c>
      <c r="C2069" s="38" t="s">
        <v>408</v>
      </c>
      <c r="D2069" s="38" t="s">
        <v>5918</v>
      </c>
      <c r="E2069" s="41">
        <v>8514406</v>
      </c>
      <c r="F2069" s="38" t="s">
        <v>8553</v>
      </c>
      <c r="G2069" s="38" t="s">
        <v>68</v>
      </c>
      <c r="H2069" s="42">
        <v>1584.68</v>
      </c>
      <c r="I2069" s="42">
        <v>1348.76</v>
      </c>
      <c r="J2069" s="42">
        <v>235.92000000000007</v>
      </c>
      <c r="K2069" s="86">
        <v>0.1488754827473055</v>
      </c>
      <c r="L2069" s="38" t="s">
        <v>8745</v>
      </c>
      <c r="M2069" s="128" t="s">
        <v>5922</v>
      </c>
    </row>
    <row r="2070" spans="1:13" s="128" customFormat="1" x14ac:dyDescent="0.2">
      <c r="A2070" s="38" t="s">
        <v>382</v>
      </c>
      <c r="B2070" s="38" t="s">
        <v>406</v>
      </c>
      <c r="C2070" s="38" t="s">
        <v>408</v>
      </c>
      <c r="D2070" s="38" t="s">
        <v>5918</v>
      </c>
      <c r="E2070" s="41">
        <v>8514406</v>
      </c>
      <c r="F2070" s="38" t="s">
        <v>8553</v>
      </c>
      <c r="G2070" s="38" t="s">
        <v>68</v>
      </c>
      <c r="H2070" s="42">
        <v>46.2</v>
      </c>
      <c r="I2070" s="42">
        <v>45</v>
      </c>
      <c r="J2070" s="42">
        <v>1.2000000000000028</v>
      </c>
      <c r="K2070" s="86">
        <v>2.5974025974026035E-2</v>
      </c>
      <c r="L2070" s="38" t="s">
        <v>8745</v>
      </c>
      <c r="M2070" s="128" t="s">
        <v>5922</v>
      </c>
    </row>
    <row r="2071" spans="1:13" s="128" customFormat="1" x14ac:dyDescent="0.2">
      <c r="A2071" s="38" t="s">
        <v>382</v>
      </c>
      <c r="B2071" s="38" t="s">
        <v>406</v>
      </c>
      <c r="C2071" s="38" t="s">
        <v>408</v>
      </c>
      <c r="D2071" s="38" t="s">
        <v>5918</v>
      </c>
      <c r="E2071" s="41">
        <v>8520513</v>
      </c>
      <c r="F2071" s="38" t="s">
        <v>8554</v>
      </c>
      <c r="G2071" s="38" t="s">
        <v>68</v>
      </c>
      <c r="H2071" s="42">
        <v>138.84</v>
      </c>
      <c r="I2071" s="42">
        <v>131.9</v>
      </c>
      <c r="J2071" s="42">
        <v>6.9399999999999977</v>
      </c>
      <c r="K2071" s="86">
        <v>4.9985594929415136E-2</v>
      </c>
      <c r="L2071" s="38" t="s">
        <v>55</v>
      </c>
      <c r="M2071" s="128" t="s">
        <v>5922</v>
      </c>
    </row>
    <row r="2072" spans="1:13" s="128" customFormat="1" x14ac:dyDescent="0.2">
      <c r="A2072" s="38" t="s">
        <v>382</v>
      </c>
      <c r="B2072" s="38" t="s">
        <v>406</v>
      </c>
      <c r="C2072" s="38" t="s">
        <v>408</v>
      </c>
      <c r="D2072" s="38" t="s">
        <v>5918</v>
      </c>
      <c r="E2072" s="41">
        <v>8520513</v>
      </c>
      <c r="F2072" s="38" t="s">
        <v>8554</v>
      </c>
      <c r="G2072" s="38" t="s">
        <v>68</v>
      </c>
      <c r="H2072" s="42">
        <v>346085.09</v>
      </c>
      <c r="I2072" s="42">
        <v>289645</v>
      </c>
      <c r="J2072" s="42">
        <v>56440.090000000026</v>
      </c>
      <c r="K2072" s="86">
        <v>0.16308154159429411</v>
      </c>
      <c r="L2072" s="38" t="s">
        <v>8746</v>
      </c>
      <c r="M2072" s="128" t="s">
        <v>5922</v>
      </c>
    </row>
    <row r="2073" spans="1:13" s="128" customFormat="1" x14ac:dyDescent="0.2">
      <c r="A2073" s="38" t="s">
        <v>382</v>
      </c>
      <c r="B2073" s="38" t="s">
        <v>406</v>
      </c>
      <c r="C2073" s="38" t="s">
        <v>2790</v>
      </c>
      <c r="D2073" s="38" t="s">
        <v>5918</v>
      </c>
      <c r="E2073" s="41">
        <v>8008943</v>
      </c>
      <c r="F2073" s="38" t="s">
        <v>2791</v>
      </c>
      <c r="G2073" s="38" t="s">
        <v>68</v>
      </c>
      <c r="H2073" s="42">
        <v>13300</v>
      </c>
      <c r="I2073" s="42">
        <v>13300</v>
      </c>
      <c r="J2073" s="42">
        <v>0</v>
      </c>
      <c r="K2073" s="86">
        <v>0</v>
      </c>
      <c r="L2073" s="38" t="s">
        <v>2792</v>
      </c>
      <c r="M2073" s="128" t="s">
        <v>5922</v>
      </c>
    </row>
    <row r="2074" spans="1:13" s="128" customFormat="1" x14ac:dyDescent="0.2">
      <c r="A2074" s="38" t="s">
        <v>353</v>
      </c>
      <c r="B2074" s="38" t="s">
        <v>432</v>
      </c>
      <c r="C2074" s="38" t="s">
        <v>433</v>
      </c>
      <c r="D2074" s="38" t="s">
        <v>434</v>
      </c>
      <c r="E2074" s="41">
        <v>8352297</v>
      </c>
      <c r="F2074" s="38" t="s">
        <v>8555</v>
      </c>
      <c r="G2074" s="38" t="s">
        <v>68</v>
      </c>
      <c r="H2074" s="42">
        <v>482525.28</v>
      </c>
      <c r="I2074" s="42">
        <v>418130</v>
      </c>
      <c r="J2074" s="42">
        <v>64395.280000000028</v>
      </c>
      <c r="K2074" s="86">
        <v>0.13345472800927657</v>
      </c>
      <c r="L2074" s="38" t="s">
        <v>8747</v>
      </c>
      <c r="M2074" s="128" t="s">
        <v>5922</v>
      </c>
    </row>
    <row r="2075" spans="1:13" s="128" customFormat="1" x14ac:dyDescent="0.2">
      <c r="A2075" s="38" t="s">
        <v>353</v>
      </c>
      <c r="B2075" s="38" t="s">
        <v>432</v>
      </c>
      <c r="C2075" s="38" t="s">
        <v>433</v>
      </c>
      <c r="D2075" s="38" t="s">
        <v>434</v>
      </c>
      <c r="E2075" s="41">
        <v>7958774</v>
      </c>
      <c r="F2075" s="38" t="s">
        <v>2795</v>
      </c>
      <c r="G2075" s="38" t="s">
        <v>68</v>
      </c>
      <c r="H2075" s="42">
        <v>3504.44</v>
      </c>
      <c r="I2075" s="42">
        <v>3245</v>
      </c>
      <c r="J2075" s="42">
        <v>259.44000000000005</v>
      </c>
      <c r="K2075" s="86">
        <v>7.4031799659860079E-2</v>
      </c>
      <c r="L2075" s="38" t="s">
        <v>2796</v>
      </c>
      <c r="M2075" s="128" t="s">
        <v>5922</v>
      </c>
    </row>
    <row r="2076" spans="1:13" s="128" customFormat="1" x14ac:dyDescent="0.2">
      <c r="A2076" s="38" t="s">
        <v>353</v>
      </c>
      <c r="B2076" s="38" t="s">
        <v>432</v>
      </c>
      <c r="C2076" s="38" t="s">
        <v>433</v>
      </c>
      <c r="D2076" s="38" t="s">
        <v>434</v>
      </c>
      <c r="E2076" s="41">
        <v>8146922</v>
      </c>
      <c r="F2076" s="38" t="s">
        <v>2795</v>
      </c>
      <c r="G2076" s="38" t="s">
        <v>68</v>
      </c>
      <c r="H2076" s="42">
        <v>9536.82</v>
      </c>
      <c r="I2076" s="42">
        <v>8700</v>
      </c>
      <c r="J2076" s="42">
        <v>836.81999999999971</v>
      </c>
      <c r="K2076" s="86">
        <v>8.7746229875367232E-2</v>
      </c>
      <c r="L2076" s="38" t="s">
        <v>2798</v>
      </c>
      <c r="M2076" s="128" t="s">
        <v>5922</v>
      </c>
    </row>
    <row r="2077" spans="1:13" s="128" customFormat="1" x14ac:dyDescent="0.2">
      <c r="A2077" s="38" t="s">
        <v>353</v>
      </c>
      <c r="B2077" s="38" t="s">
        <v>432</v>
      </c>
      <c r="C2077" s="38" t="s">
        <v>433</v>
      </c>
      <c r="D2077" s="38" t="s">
        <v>434</v>
      </c>
      <c r="E2077" s="41">
        <v>8182043</v>
      </c>
      <c r="F2077" s="38" t="s">
        <v>2795</v>
      </c>
      <c r="G2077" s="38" t="s">
        <v>68</v>
      </c>
      <c r="H2077" s="42">
        <v>16968.21</v>
      </c>
      <c r="I2077" s="42">
        <v>15653.33</v>
      </c>
      <c r="J2077" s="42">
        <v>1314.8799999999992</v>
      </c>
      <c r="K2077" s="86">
        <v>7.749079013048514E-2</v>
      </c>
      <c r="L2077" s="38" t="s">
        <v>2800</v>
      </c>
      <c r="M2077" s="128" t="s">
        <v>5922</v>
      </c>
    </row>
    <row r="2078" spans="1:13" s="128" customFormat="1" x14ac:dyDescent="0.2">
      <c r="A2078" s="38" t="s">
        <v>353</v>
      </c>
      <c r="B2078" s="38" t="s">
        <v>432</v>
      </c>
      <c r="C2078" s="38" t="s">
        <v>433</v>
      </c>
      <c r="D2078" s="38" t="s">
        <v>434</v>
      </c>
      <c r="E2078" s="41">
        <v>8182043</v>
      </c>
      <c r="F2078" s="38" t="s">
        <v>2795</v>
      </c>
      <c r="G2078" s="38" t="s">
        <v>68</v>
      </c>
      <c r="H2078" s="42">
        <v>14115.48</v>
      </c>
      <c r="I2078" s="42">
        <v>13021.7</v>
      </c>
      <c r="J2078" s="42">
        <v>1093.7799999999988</v>
      </c>
      <c r="K2078" s="86">
        <v>7.748797773791602E-2</v>
      </c>
      <c r="L2078" s="38" t="s">
        <v>2799</v>
      </c>
      <c r="M2078" s="128" t="s">
        <v>5922</v>
      </c>
    </row>
    <row r="2079" spans="1:13" s="128" customFormat="1" x14ac:dyDescent="0.2">
      <c r="A2079" s="38" t="s">
        <v>353</v>
      </c>
      <c r="B2079" s="38" t="s">
        <v>432</v>
      </c>
      <c r="C2079" s="38" t="s">
        <v>433</v>
      </c>
      <c r="D2079" s="38" t="s">
        <v>434</v>
      </c>
      <c r="E2079" s="41">
        <v>8182043</v>
      </c>
      <c r="F2079" s="38" t="s">
        <v>2795</v>
      </c>
      <c r="G2079" s="38" t="s">
        <v>68</v>
      </c>
      <c r="H2079" s="42">
        <v>15487.98</v>
      </c>
      <c r="I2079" s="42">
        <v>14287.83</v>
      </c>
      <c r="J2079" s="42">
        <v>1200.1499999999996</v>
      </c>
      <c r="K2079" s="86">
        <v>7.7489123823765244E-2</v>
      </c>
      <c r="L2079" s="38" t="s">
        <v>2803</v>
      </c>
      <c r="M2079" s="128" t="s">
        <v>5922</v>
      </c>
    </row>
    <row r="2080" spans="1:13" s="128" customFormat="1" x14ac:dyDescent="0.2">
      <c r="A2080" s="38" t="s">
        <v>353</v>
      </c>
      <c r="B2080" s="38" t="s">
        <v>432</v>
      </c>
      <c r="C2080" s="38" t="s">
        <v>433</v>
      </c>
      <c r="D2080" s="38" t="s">
        <v>434</v>
      </c>
      <c r="E2080" s="41">
        <v>8182043</v>
      </c>
      <c r="F2080" s="38" t="s">
        <v>2795</v>
      </c>
      <c r="G2080" s="38" t="s">
        <v>68</v>
      </c>
      <c r="H2080" s="42">
        <v>11708.65</v>
      </c>
      <c r="I2080" s="42">
        <v>10801.26</v>
      </c>
      <c r="J2080" s="42">
        <v>907.38999999999942</v>
      </c>
      <c r="K2080" s="86">
        <v>7.7497405764114513E-2</v>
      </c>
      <c r="L2080" s="38" t="s">
        <v>2801</v>
      </c>
      <c r="M2080" s="128" t="s">
        <v>5922</v>
      </c>
    </row>
    <row r="2081" spans="1:13" s="128" customFormat="1" x14ac:dyDescent="0.2">
      <c r="A2081" s="38" t="s">
        <v>353</v>
      </c>
      <c r="B2081" s="38" t="s">
        <v>432</v>
      </c>
      <c r="C2081" s="38" t="s">
        <v>433</v>
      </c>
      <c r="D2081" s="38" t="s">
        <v>434</v>
      </c>
      <c r="E2081" s="41">
        <v>8352140</v>
      </c>
      <c r="F2081" s="38" t="s">
        <v>2795</v>
      </c>
      <c r="G2081" s="38" t="s">
        <v>68</v>
      </c>
      <c r="H2081" s="42">
        <v>223377.73</v>
      </c>
      <c r="I2081" s="42">
        <v>176626</v>
      </c>
      <c r="J2081" s="42">
        <v>46751.73000000001</v>
      </c>
      <c r="K2081" s="86">
        <v>0.20929449860556829</v>
      </c>
      <c r="L2081" s="38" t="s">
        <v>8748</v>
      </c>
      <c r="M2081" s="128" t="s">
        <v>5922</v>
      </c>
    </row>
    <row r="2082" spans="1:13" s="128" customFormat="1" x14ac:dyDescent="0.2">
      <c r="A2082" s="38" t="s">
        <v>353</v>
      </c>
      <c r="B2082" s="38" t="s">
        <v>432</v>
      </c>
      <c r="C2082" s="38" t="s">
        <v>433</v>
      </c>
      <c r="D2082" s="38" t="s">
        <v>434</v>
      </c>
      <c r="E2082" s="41">
        <v>8475230</v>
      </c>
      <c r="F2082" s="38" t="s">
        <v>8556</v>
      </c>
      <c r="G2082" s="38" t="s">
        <v>68</v>
      </c>
      <c r="H2082" s="42">
        <v>2211.84</v>
      </c>
      <c r="I2082" s="42">
        <v>2032</v>
      </c>
      <c r="J2082" s="42">
        <v>179.84000000000015</v>
      </c>
      <c r="K2082" s="86">
        <v>8.1307870370370433E-2</v>
      </c>
      <c r="L2082" s="38" t="s">
        <v>8749</v>
      </c>
      <c r="M2082" s="128" t="s">
        <v>5922</v>
      </c>
    </row>
    <row r="2083" spans="1:13" s="128" customFormat="1" x14ac:dyDescent="0.2">
      <c r="A2083" s="38" t="s">
        <v>353</v>
      </c>
      <c r="B2083" s="38" t="s">
        <v>432</v>
      </c>
      <c r="C2083" s="38" t="s">
        <v>433</v>
      </c>
      <c r="D2083" s="38" t="s">
        <v>434</v>
      </c>
      <c r="E2083" s="41">
        <v>8475239</v>
      </c>
      <c r="F2083" s="38" t="s">
        <v>8556</v>
      </c>
      <c r="G2083" s="38" t="s">
        <v>68</v>
      </c>
      <c r="H2083" s="42">
        <v>1334.95</v>
      </c>
      <c r="I2083" s="42">
        <v>1222</v>
      </c>
      <c r="J2083" s="42">
        <v>112.95000000000005</v>
      </c>
      <c r="K2083" s="86">
        <v>8.4609910483538747E-2</v>
      </c>
      <c r="L2083" s="38" t="s">
        <v>8750</v>
      </c>
      <c r="M2083" s="128" t="s">
        <v>5922</v>
      </c>
    </row>
    <row r="2084" spans="1:13" s="128" customFormat="1" x14ac:dyDescent="0.2">
      <c r="A2084" s="38" t="s">
        <v>353</v>
      </c>
      <c r="B2084" s="38" t="s">
        <v>432</v>
      </c>
      <c r="C2084" s="38" t="s">
        <v>433</v>
      </c>
      <c r="D2084" s="38" t="s">
        <v>434</v>
      </c>
      <c r="E2084" s="41">
        <v>8475241</v>
      </c>
      <c r="F2084" s="38" t="s">
        <v>8556</v>
      </c>
      <c r="G2084" s="38" t="s">
        <v>68</v>
      </c>
      <c r="H2084" s="42">
        <v>2064.38</v>
      </c>
      <c r="I2084" s="42">
        <v>1908</v>
      </c>
      <c r="J2084" s="42">
        <v>156.38000000000011</v>
      </c>
      <c r="K2084" s="86">
        <v>7.5751557368314015E-2</v>
      </c>
      <c r="L2084" s="38" t="s">
        <v>8751</v>
      </c>
      <c r="M2084" s="128" t="s">
        <v>5922</v>
      </c>
    </row>
    <row r="2085" spans="1:13" s="128" customFormat="1" x14ac:dyDescent="0.2">
      <c r="A2085" s="38" t="s">
        <v>353</v>
      </c>
      <c r="B2085" s="38" t="s">
        <v>446</v>
      </c>
      <c r="C2085" s="38" t="s">
        <v>433</v>
      </c>
      <c r="D2085" s="38" t="s">
        <v>434</v>
      </c>
      <c r="E2085" s="41">
        <v>8079844</v>
      </c>
      <c r="F2085" s="38" t="s">
        <v>474</v>
      </c>
      <c r="G2085" s="38" t="s">
        <v>59</v>
      </c>
      <c r="H2085" s="42">
        <v>40833.1</v>
      </c>
      <c r="I2085" s="42">
        <v>39030.400000000001</v>
      </c>
      <c r="J2085" s="42">
        <v>1802.6999999999971</v>
      </c>
      <c r="K2085" s="86">
        <v>4.4148007376368613E-2</v>
      </c>
      <c r="L2085" s="38" t="s">
        <v>1554</v>
      </c>
      <c r="M2085" s="128" t="s">
        <v>5922</v>
      </c>
    </row>
    <row r="2086" spans="1:13" s="128" customFormat="1" x14ac:dyDescent="0.2">
      <c r="A2086" s="38" t="s">
        <v>353</v>
      </c>
      <c r="B2086" s="38" t="s">
        <v>446</v>
      </c>
      <c r="C2086" s="38" t="s">
        <v>433</v>
      </c>
      <c r="D2086" s="38" t="s">
        <v>434</v>
      </c>
      <c r="E2086" s="41">
        <v>8079844</v>
      </c>
      <c r="F2086" s="38" t="s">
        <v>474</v>
      </c>
      <c r="G2086" s="38" t="s">
        <v>59</v>
      </c>
      <c r="H2086" s="42">
        <v>450.36</v>
      </c>
      <c r="I2086" s="42">
        <v>347.94</v>
      </c>
      <c r="J2086" s="42">
        <v>102.42000000000002</v>
      </c>
      <c r="K2086" s="86">
        <v>0.22741806554756197</v>
      </c>
      <c r="L2086" s="38" t="s">
        <v>8752</v>
      </c>
      <c r="M2086" s="128" t="s">
        <v>5922</v>
      </c>
    </row>
    <row r="2087" spans="1:13" s="128" customFormat="1" x14ac:dyDescent="0.2">
      <c r="A2087" s="38" t="s">
        <v>353</v>
      </c>
      <c r="B2087" s="38" t="s">
        <v>446</v>
      </c>
      <c r="C2087" s="38" t="s">
        <v>433</v>
      </c>
      <c r="D2087" s="38" t="s">
        <v>434</v>
      </c>
      <c r="E2087" s="41">
        <v>8079844</v>
      </c>
      <c r="F2087" s="38" t="s">
        <v>474</v>
      </c>
      <c r="G2087" s="38" t="s">
        <v>59</v>
      </c>
      <c r="H2087" s="42">
        <v>107.46</v>
      </c>
      <c r="I2087" s="42">
        <v>92.72</v>
      </c>
      <c r="J2087" s="42">
        <v>14.739999999999995</v>
      </c>
      <c r="K2087" s="86">
        <v>0.13716731807184065</v>
      </c>
      <c r="L2087" s="38" t="s">
        <v>8753</v>
      </c>
      <c r="M2087" s="128" t="s">
        <v>5922</v>
      </c>
    </row>
    <row r="2088" spans="1:13" s="128" customFormat="1" x14ac:dyDescent="0.2">
      <c r="A2088" s="38" t="s">
        <v>353</v>
      </c>
      <c r="B2088" s="38" t="s">
        <v>446</v>
      </c>
      <c r="C2088" s="38" t="s">
        <v>433</v>
      </c>
      <c r="D2088" s="38" t="s">
        <v>434</v>
      </c>
      <c r="E2088" s="41">
        <v>8318484</v>
      </c>
      <c r="F2088" s="38" t="s">
        <v>474</v>
      </c>
      <c r="G2088" s="38" t="s">
        <v>68</v>
      </c>
      <c r="H2088" s="42">
        <v>160</v>
      </c>
      <c r="I2088" s="42">
        <v>160</v>
      </c>
      <c r="J2088" s="42">
        <v>0</v>
      </c>
      <c r="K2088" s="86">
        <v>0</v>
      </c>
      <c r="L2088" s="38" t="s">
        <v>8754</v>
      </c>
      <c r="M2088" s="128" t="s">
        <v>5922</v>
      </c>
    </row>
    <row r="2089" spans="1:13" s="128" customFormat="1" x14ac:dyDescent="0.2">
      <c r="A2089" s="38" t="s">
        <v>353</v>
      </c>
      <c r="B2089" s="38" t="s">
        <v>446</v>
      </c>
      <c r="C2089" s="38" t="s">
        <v>433</v>
      </c>
      <c r="D2089" s="38" t="s">
        <v>434</v>
      </c>
      <c r="E2089" s="41">
        <v>8346489</v>
      </c>
      <c r="F2089" s="38" t="s">
        <v>474</v>
      </c>
      <c r="G2089" s="38" t="s">
        <v>68</v>
      </c>
      <c r="H2089" s="42">
        <v>323.64</v>
      </c>
      <c r="I2089" s="42">
        <v>276.36</v>
      </c>
      <c r="J2089" s="42">
        <v>47.279999999999973</v>
      </c>
      <c r="K2089" s="86">
        <v>0.14608824619948083</v>
      </c>
      <c r="L2089" s="38" t="s">
        <v>8755</v>
      </c>
      <c r="M2089" s="128" t="s">
        <v>5922</v>
      </c>
    </row>
    <row r="2090" spans="1:13" s="128" customFormat="1" x14ac:dyDescent="0.2">
      <c r="A2090" s="38" t="s">
        <v>353</v>
      </c>
      <c r="B2090" s="38" t="s">
        <v>446</v>
      </c>
      <c r="C2090" s="38" t="s">
        <v>433</v>
      </c>
      <c r="D2090" s="38" t="s">
        <v>434</v>
      </c>
      <c r="E2090" s="41">
        <v>8506093</v>
      </c>
      <c r="F2090" s="38" t="s">
        <v>474</v>
      </c>
      <c r="G2090" s="38" t="s">
        <v>59</v>
      </c>
      <c r="H2090" s="42">
        <v>105282.7</v>
      </c>
      <c r="I2090" s="42">
        <v>71740.3</v>
      </c>
      <c r="J2090" s="42">
        <v>33542.399999999994</v>
      </c>
      <c r="K2090" s="86">
        <v>0.31859365308830412</v>
      </c>
      <c r="L2090" s="38" t="s">
        <v>8756</v>
      </c>
      <c r="M2090" s="128" t="s">
        <v>5922</v>
      </c>
    </row>
    <row r="2091" spans="1:13" s="128" customFormat="1" x14ac:dyDescent="0.2">
      <c r="A2091" s="38" t="s">
        <v>353</v>
      </c>
      <c r="B2091" s="38" t="s">
        <v>446</v>
      </c>
      <c r="C2091" s="38" t="s">
        <v>433</v>
      </c>
      <c r="D2091" s="38" t="s">
        <v>434</v>
      </c>
      <c r="E2091" s="41">
        <v>8506093</v>
      </c>
      <c r="F2091" s="38" t="s">
        <v>474</v>
      </c>
      <c r="G2091" s="38" t="s">
        <v>59</v>
      </c>
      <c r="H2091" s="42">
        <v>9600</v>
      </c>
      <c r="I2091" s="42">
        <v>7450.8</v>
      </c>
      <c r="J2091" s="42">
        <v>2149.1999999999998</v>
      </c>
      <c r="K2091" s="86">
        <v>0.22387499999999999</v>
      </c>
      <c r="L2091" s="38" t="s">
        <v>8201</v>
      </c>
      <c r="M2091" s="128" t="s">
        <v>5922</v>
      </c>
    </row>
    <row r="2092" spans="1:13" s="128" customFormat="1" x14ac:dyDescent="0.2">
      <c r="A2092" s="38" t="s">
        <v>353</v>
      </c>
      <c r="B2092" s="38" t="s">
        <v>446</v>
      </c>
      <c r="C2092" s="38" t="s">
        <v>433</v>
      </c>
      <c r="D2092" s="38" t="s">
        <v>434</v>
      </c>
      <c r="E2092" s="41">
        <v>8511655</v>
      </c>
      <c r="F2092" s="38" t="s">
        <v>474</v>
      </c>
      <c r="G2092" s="38" t="s">
        <v>68</v>
      </c>
      <c r="H2092" s="42">
        <v>125.34</v>
      </c>
      <c r="I2092" s="42">
        <v>73.319999999999993</v>
      </c>
      <c r="J2092" s="42">
        <v>52.02000000000001</v>
      </c>
      <c r="K2092" s="86">
        <v>0.41503111536620402</v>
      </c>
      <c r="L2092" s="38" t="s">
        <v>8757</v>
      </c>
      <c r="M2092" s="128" t="s">
        <v>5922</v>
      </c>
    </row>
    <row r="2093" spans="1:13" s="128" customFormat="1" x14ac:dyDescent="0.2">
      <c r="A2093" s="38" t="s">
        <v>353</v>
      </c>
      <c r="B2093" s="38" t="s">
        <v>446</v>
      </c>
      <c r="C2093" s="38" t="s">
        <v>433</v>
      </c>
      <c r="D2093" s="38" t="s">
        <v>434</v>
      </c>
      <c r="E2093" s="41">
        <v>8518843</v>
      </c>
      <c r="F2093" s="38" t="s">
        <v>474</v>
      </c>
      <c r="G2093" s="38" t="s">
        <v>68</v>
      </c>
      <c r="H2093" s="42">
        <v>236.6</v>
      </c>
      <c r="I2093" s="42">
        <v>161.01</v>
      </c>
      <c r="J2093" s="42">
        <v>75.59</v>
      </c>
      <c r="K2093" s="86">
        <v>0.31948436179205414</v>
      </c>
      <c r="L2093" s="38" t="s">
        <v>8758</v>
      </c>
      <c r="M2093" s="128" t="s">
        <v>5922</v>
      </c>
    </row>
    <row r="2094" spans="1:13" s="128" customFormat="1" x14ac:dyDescent="0.2">
      <c r="A2094" s="38" t="s">
        <v>353</v>
      </c>
      <c r="B2094" s="38" t="s">
        <v>446</v>
      </c>
      <c r="C2094" s="38" t="s">
        <v>433</v>
      </c>
      <c r="D2094" s="38" t="s">
        <v>434</v>
      </c>
      <c r="E2094" s="41">
        <v>8518859</v>
      </c>
      <c r="F2094" s="38" t="s">
        <v>474</v>
      </c>
      <c r="G2094" s="38" t="s">
        <v>68</v>
      </c>
      <c r="H2094" s="42">
        <v>236.6</v>
      </c>
      <c r="I2094" s="42">
        <v>161.01</v>
      </c>
      <c r="J2094" s="42">
        <v>75.59</v>
      </c>
      <c r="K2094" s="86">
        <v>0.31948436179205414</v>
      </c>
      <c r="L2094" s="38" t="s">
        <v>8759</v>
      </c>
      <c r="M2094" s="128" t="s">
        <v>5922</v>
      </c>
    </row>
    <row r="2095" spans="1:13" s="128" customFormat="1" x14ac:dyDescent="0.2">
      <c r="A2095" s="38" t="s">
        <v>353</v>
      </c>
      <c r="B2095" s="38" t="s">
        <v>446</v>
      </c>
      <c r="C2095" s="38" t="s">
        <v>433</v>
      </c>
      <c r="D2095" s="38" t="s">
        <v>434</v>
      </c>
      <c r="E2095" s="41">
        <v>8519622</v>
      </c>
      <c r="F2095" s="38" t="s">
        <v>474</v>
      </c>
      <c r="G2095" s="38" t="s">
        <v>68</v>
      </c>
      <c r="H2095" s="42">
        <v>107.88</v>
      </c>
      <c r="I2095" s="42">
        <v>92.76</v>
      </c>
      <c r="J2095" s="42">
        <v>15.11999999999999</v>
      </c>
      <c r="K2095" s="86">
        <v>0.14015572858731917</v>
      </c>
      <c r="L2095" s="38" t="s">
        <v>8760</v>
      </c>
      <c r="M2095" s="128" t="s">
        <v>5922</v>
      </c>
    </row>
    <row r="2096" spans="1:13" s="128" customFormat="1" x14ac:dyDescent="0.2">
      <c r="A2096" s="38" t="s">
        <v>353</v>
      </c>
      <c r="B2096" s="38" t="s">
        <v>446</v>
      </c>
      <c r="C2096" s="38" t="s">
        <v>433</v>
      </c>
      <c r="D2096" s="38" t="s">
        <v>434</v>
      </c>
      <c r="E2096" s="41">
        <v>8519623</v>
      </c>
      <c r="F2096" s="38" t="s">
        <v>474</v>
      </c>
      <c r="G2096" s="38" t="s">
        <v>68</v>
      </c>
      <c r="H2096" s="42">
        <v>345.4</v>
      </c>
      <c r="I2096" s="42">
        <v>253.73</v>
      </c>
      <c r="J2096" s="42">
        <v>91.669999999999987</v>
      </c>
      <c r="K2096" s="86">
        <v>0.2654024319629415</v>
      </c>
      <c r="L2096" s="38" t="s">
        <v>8761</v>
      </c>
      <c r="M2096" s="128" t="s">
        <v>5922</v>
      </c>
    </row>
    <row r="2097" spans="1:13" s="128" customFormat="1" x14ac:dyDescent="0.2">
      <c r="A2097" s="38" t="s">
        <v>353</v>
      </c>
      <c r="B2097" s="38" t="s">
        <v>446</v>
      </c>
      <c r="C2097" s="38" t="s">
        <v>433</v>
      </c>
      <c r="D2097" s="38" t="s">
        <v>434</v>
      </c>
      <c r="E2097" s="41">
        <v>8519624</v>
      </c>
      <c r="F2097" s="38" t="s">
        <v>474</v>
      </c>
      <c r="G2097" s="38" t="s">
        <v>68</v>
      </c>
      <c r="H2097" s="42">
        <v>233.88</v>
      </c>
      <c r="I2097" s="42">
        <v>222.67</v>
      </c>
      <c r="J2097" s="42">
        <v>11.210000000000008</v>
      </c>
      <c r="K2097" s="86">
        <v>4.7930562681717158E-2</v>
      </c>
      <c r="L2097" s="38" t="s">
        <v>8762</v>
      </c>
      <c r="M2097" s="128" t="s">
        <v>5922</v>
      </c>
    </row>
    <row r="2098" spans="1:13" s="128" customFormat="1" x14ac:dyDescent="0.2">
      <c r="A2098" s="38" t="s">
        <v>353</v>
      </c>
      <c r="B2098" s="38" t="s">
        <v>446</v>
      </c>
      <c r="C2098" s="38" t="s">
        <v>433</v>
      </c>
      <c r="D2098" s="38" t="s">
        <v>434</v>
      </c>
      <c r="E2098" s="41">
        <v>8519625</v>
      </c>
      <c r="F2098" s="38" t="s">
        <v>474</v>
      </c>
      <c r="G2098" s="38" t="s">
        <v>68</v>
      </c>
      <c r="H2098" s="42">
        <v>237.52</v>
      </c>
      <c r="I2098" s="42">
        <v>161.01</v>
      </c>
      <c r="J2098" s="42">
        <v>76.510000000000019</v>
      </c>
      <c r="K2098" s="86">
        <v>0.32212024250589433</v>
      </c>
      <c r="L2098" s="38" t="s">
        <v>8763</v>
      </c>
      <c r="M2098" s="128" t="s">
        <v>5922</v>
      </c>
    </row>
    <row r="2099" spans="1:13" s="128" customFormat="1" x14ac:dyDescent="0.2">
      <c r="A2099" s="38" t="s">
        <v>353</v>
      </c>
      <c r="B2099" s="38" t="s">
        <v>446</v>
      </c>
      <c r="C2099" s="38" t="s">
        <v>433</v>
      </c>
      <c r="D2099" s="38" t="s">
        <v>434</v>
      </c>
      <c r="E2099" s="41">
        <v>8519627</v>
      </c>
      <c r="F2099" s="38" t="s">
        <v>474</v>
      </c>
      <c r="G2099" s="38" t="s">
        <v>68</v>
      </c>
      <c r="H2099" s="42">
        <v>168.95</v>
      </c>
      <c r="I2099" s="42">
        <v>160.85</v>
      </c>
      <c r="J2099" s="42">
        <v>8.0999999999999943</v>
      </c>
      <c r="K2099" s="86">
        <v>4.7943178455164222E-2</v>
      </c>
      <c r="L2099" s="38" t="s">
        <v>8764</v>
      </c>
      <c r="M2099" s="128" t="s">
        <v>5922</v>
      </c>
    </row>
    <row r="2100" spans="1:13" s="128" customFormat="1" x14ac:dyDescent="0.2">
      <c r="A2100" s="38" t="s">
        <v>353</v>
      </c>
      <c r="B2100" s="38" t="s">
        <v>446</v>
      </c>
      <c r="C2100" s="38" t="s">
        <v>433</v>
      </c>
      <c r="D2100" s="38" t="s">
        <v>434</v>
      </c>
      <c r="E2100" s="41">
        <v>8519630</v>
      </c>
      <c r="F2100" s="38" t="s">
        <v>474</v>
      </c>
      <c r="G2100" s="38" t="s">
        <v>68</v>
      </c>
      <c r="H2100" s="42">
        <v>168.95</v>
      </c>
      <c r="I2100" s="42">
        <v>160.85</v>
      </c>
      <c r="J2100" s="42">
        <v>8.0999999999999943</v>
      </c>
      <c r="K2100" s="86">
        <v>4.7943178455164222E-2</v>
      </c>
      <c r="L2100" s="38" t="s">
        <v>8765</v>
      </c>
      <c r="M2100" s="128" t="s">
        <v>5922</v>
      </c>
    </row>
    <row r="2101" spans="1:13" s="128" customFormat="1" x14ac:dyDescent="0.2">
      <c r="A2101" s="38" t="s">
        <v>353</v>
      </c>
      <c r="B2101" s="38" t="s">
        <v>446</v>
      </c>
      <c r="C2101" s="38" t="s">
        <v>433</v>
      </c>
      <c r="D2101" s="38" t="s">
        <v>434</v>
      </c>
      <c r="E2101" s="41">
        <v>8519634</v>
      </c>
      <c r="F2101" s="38" t="s">
        <v>474</v>
      </c>
      <c r="G2101" s="38" t="s">
        <v>68</v>
      </c>
      <c r="H2101" s="42">
        <v>622.23</v>
      </c>
      <c r="I2101" s="42">
        <v>507.34</v>
      </c>
      <c r="J2101" s="42">
        <v>114.89000000000004</v>
      </c>
      <c r="K2101" s="86">
        <v>0.18464233482795758</v>
      </c>
      <c r="L2101" s="38" t="s">
        <v>8766</v>
      </c>
      <c r="M2101" s="128" t="s">
        <v>5922</v>
      </c>
    </row>
    <row r="2102" spans="1:13" s="128" customFormat="1" x14ac:dyDescent="0.2">
      <c r="A2102" s="38" t="s">
        <v>353</v>
      </c>
      <c r="B2102" s="38" t="s">
        <v>446</v>
      </c>
      <c r="C2102" s="38" t="s">
        <v>433</v>
      </c>
      <c r="D2102" s="38" t="s">
        <v>434</v>
      </c>
      <c r="E2102" s="41">
        <v>8519635</v>
      </c>
      <c r="F2102" s="38" t="s">
        <v>474</v>
      </c>
      <c r="G2102" s="38" t="s">
        <v>68</v>
      </c>
      <c r="H2102" s="42">
        <v>0</v>
      </c>
      <c r="I2102" s="42">
        <v>9.58</v>
      </c>
      <c r="J2102" s="42">
        <v>-9.58</v>
      </c>
      <c r="K2102" s="86" t="e">
        <v>#DIV/0!</v>
      </c>
      <c r="L2102" s="38" t="s">
        <v>8767</v>
      </c>
      <c r="M2102" s="128" t="s">
        <v>5922</v>
      </c>
    </row>
    <row r="2103" spans="1:13" s="128" customFormat="1" x14ac:dyDescent="0.2">
      <c r="A2103" s="38" t="s">
        <v>353</v>
      </c>
      <c r="B2103" s="38" t="s">
        <v>446</v>
      </c>
      <c r="C2103" s="38" t="s">
        <v>433</v>
      </c>
      <c r="D2103" s="38" t="s">
        <v>434</v>
      </c>
      <c r="E2103" s="41">
        <v>8519644</v>
      </c>
      <c r="F2103" s="38" t="s">
        <v>474</v>
      </c>
      <c r="G2103" s="38" t="s">
        <v>68</v>
      </c>
      <c r="H2103" s="42">
        <v>168.95</v>
      </c>
      <c r="I2103" s="42">
        <v>160.85</v>
      </c>
      <c r="J2103" s="42">
        <v>8.0999999999999943</v>
      </c>
      <c r="K2103" s="86">
        <v>4.7943178455164222E-2</v>
      </c>
      <c r="L2103" s="38" t="s">
        <v>8768</v>
      </c>
      <c r="M2103" s="128" t="s">
        <v>5922</v>
      </c>
    </row>
    <row r="2104" spans="1:13" s="128" customFormat="1" x14ac:dyDescent="0.2">
      <c r="A2104" s="38" t="s">
        <v>353</v>
      </c>
      <c r="B2104" s="38" t="s">
        <v>446</v>
      </c>
      <c r="C2104" s="38" t="s">
        <v>433</v>
      </c>
      <c r="D2104" s="38" t="s">
        <v>434</v>
      </c>
      <c r="E2104" s="41">
        <v>8519645</v>
      </c>
      <c r="F2104" s="38" t="s">
        <v>474</v>
      </c>
      <c r="G2104" s="38" t="s">
        <v>68</v>
      </c>
      <c r="H2104" s="42">
        <v>362.86</v>
      </c>
      <c r="I2104" s="42">
        <v>234.33</v>
      </c>
      <c r="J2104" s="42">
        <v>128.53</v>
      </c>
      <c r="K2104" s="86">
        <v>0.35421374634845393</v>
      </c>
      <c r="L2104" s="38" t="s">
        <v>8769</v>
      </c>
      <c r="M2104" s="128" t="s">
        <v>5922</v>
      </c>
    </row>
    <row r="2105" spans="1:13" s="128" customFormat="1" x14ac:dyDescent="0.2">
      <c r="A2105" s="38" t="s">
        <v>353</v>
      </c>
      <c r="B2105" s="38" t="s">
        <v>446</v>
      </c>
      <c r="C2105" s="38" t="s">
        <v>433</v>
      </c>
      <c r="D2105" s="38" t="s">
        <v>434</v>
      </c>
      <c r="E2105" s="41">
        <v>8519646</v>
      </c>
      <c r="F2105" s="38" t="s">
        <v>474</v>
      </c>
      <c r="G2105" s="38" t="s">
        <v>68</v>
      </c>
      <c r="H2105" s="42">
        <v>107.88</v>
      </c>
      <c r="I2105" s="42">
        <v>92.72</v>
      </c>
      <c r="J2105" s="42">
        <v>15.159999999999997</v>
      </c>
      <c r="K2105" s="86">
        <v>0.14052651093807933</v>
      </c>
      <c r="L2105" s="38" t="s">
        <v>8770</v>
      </c>
      <c r="M2105" s="128" t="s">
        <v>5922</v>
      </c>
    </row>
    <row r="2106" spans="1:13" s="128" customFormat="1" x14ac:dyDescent="0.2">
      <c r="A2106" s="38" t="s">
        <v>353</v>
      </c>
      <c r="B2106" s="38" t="s">
        <v>446</v>
      </c>
      <c r="C2106" s="38" t="s">
        <v>433</v>
      </c>
      <c r="D2106" s="38" t="s">
        <v>434</v>
      </c>
      <c r="E2106" s="41">
        <v>8519726</v>
      </c>
      <c r="F2106" s="38" t="s">
        <v>474</v>
      </c>
      <c r="G2106" s="38" t="s">
        <v>68</v>
      </c>
      <c r="H2106" s="42">
        <v>107.88</v>
      </c>
      <c r="I2106" s="42">
        <v>92.72</v>
      </c>
      <c r="J2106" s="42">
        <v>15.159999999999997</v>
      </c>
      <c r="K2106" s="86">
        <v>0.14052651093807933</v>
      </c>
      <c r="L2106" s="38" t="s">
        <v>8771</v>
      </c>
      <c r="M2106" s="128" t="s">
        <v>5922</v>
      </c>
    </row>
    <row r="2107" spans="1:13" s="128" customFormat="1" x14ac:dyDescent="0.2">
      <c r="A2107" s="38" t="s">
        <v>353</v>
      </c>
      <c r="B2107" s="38" t="s">
        <v>446</v>
      </c>
      <c r="C2107" s="38" t="s">
        <v>433</v>
      </c>
      <c r="D2107" s="38" t="s">
        <v>434</v>
      </c>
      <c r="E2107" s="41">
        <v>8522647</v>
      </c>
      <c r="F2107" s="38" t="s">
        <v>474</v>
      </c>
      <c r="G2107" s="38" t="s">
        <v>68</v>
      </c>
      <c r="H2107" s="42">
        <v>168.95</v>
      </c>
      <c r="I2107" s="42">
        <v>184.46</v>
      </c>
      <c r="J2107" s="42">
        <v>-15.510000000000019</v>
      </c>
      <c r="K2107" s="86">
        <v>-9.1802308375259073E-2</v>
      </c>
      <c r="L2107" s="38" t="s">
        <v>8772</v>
      </c>
      <c r="M2107" s="128" t="s">
        <v>5922</v>
      </c>
    </row>
    <row r="2108" spans="1:13" s="128" customFormat="1" x14ac:dyDescent="0.2">
      <c r="A2108" s="38" t="s">
        <v>353</v>
      </c>
      <c r="B2108" s="38" t="s">
        <v>446</v>
      </c>
      <c r="C2108" s="38" t="s">
        <v>433</v>
      </c>
      <c r="D2108" s="38" t="s">
        <v>434</v>
      </c>
      <c r="E2108" s="41">
        <v>8522648</v>
      </c>
      <c r="F2108" s="38" t="s">
        <v>474</v>
      </c>
      <c r="G2108" s="38" t="s">
        <v>68</v>
      </c>
      <c r="H2108" s="42">
        <v>125.34</v>
      </c>
      <c r="I2108" s="42">
        <v>73.319999999999993</v>
      </c>
      <c r="J2108" s="42">
        <v>52.02000000000001</v>
      </c>
      <c r="K2108" s="86">
        <v>0.41503111536620402</v>
      </c>
      <c r="L2108" s="38" t="s">
        <v>8773</v>
      </c>
      <c r="M2108" s="128" t="s">
        <v>5922</v>
      </c>
    </row>
    <row r="2109" spans="1:13" s="128" customFormat="1" x14ac:dyDescent="0.2">
      <c r="A2109" s="38" t="s">
        <v>353</v>
      </c>
      <c r="B2109" s="38" t="s">
        <v>446</v>
      </c>
      <c r="C2109" s="38" t="s">
        <v>433</v>
      </c>
      <c r="D2109" s="38" t="s">
        <v>434</v>
      </c>
      <c r="E2109" s="41">
        <v>8522650</v>
      </c>
      <c r="F2109" s="38" t="s">
        <v>474</v>
      </c>
      <c r="G2109" s="38" t="s">
        <v>68</v>
      </c>
      <c r="H2109" s="42">
        <v>125.34</v>
      </c>
      <c r="I2109" s="42">
        <v>73.319999999999993</v>
      </c>
      <c r="J2109" s="42">
        <v>52.02000000000001</v>
      </c>
      <c r="K2109" s="86">
        <v>0.41503111536620402</v>
      </c>
      <c r="L2109" s="38" t="s">
        <v>8774</v>
      </c>
      <c r="M2109" s="128" t="s">
        <v>5922</v>
      </c>
    </row>
    <row r="2110" spans="1:13" s="128" customFormat="1" x14ac:dyDescent="0.2">
      <c r="A2110" s="38" t="s">
        <v>353</v>
      </c>
      <c r="B2110" s="38" t="s">
        <v>446</v>
      </c>
      <c r="C2110" s="38" t="s">
        <v>433</v>
      </c>
      <c r="D2110" s="38" t="s">
        <v>434</v>
      </c>
      <c r="E2110" s="41">
        <v>8522652</v>
      </c>
      <c r="F2110" s="38" t="s">
        <v>474</v>
      </c>
      <c r="G2110" s="38" t="s">
        <v>68</v>
      </c>
      <c r="H2110" s="42">
        <v>125.34</v>
      </c>
      <c r="I2110" s="42">
        <v>73.319999999999993</v>
      </c>
      <c r="J2110" s="42">
        <v>52.02000000000001</v>
      </c>
      <c r="K2110" s="86">
        <v>0.41503111536620402</v>
      </c>
      <c r="L2110" s="38" t="s">
        <v>8775</v>
      </c>
      <c r="M2110" s="128" t="s">
        <v>5922</v>
      </c>
    </row>
    <row r="2111" spans="1:13" s="128" customFormat="1" x14ac:dyDescent="0.2">
      <c r="A2111" s="38" t="s">
        <v>353</v>
      </c>
      <c r="B2111" s="38" t="s">
        <v>446</v>
      </c>
      <c r="C2111" s="38" t="s">
        <v>433</v>
      </c>
      <c r="D2111" s="38" t="s">
        <v>434</v>
      </c>
      <c r="E2111" s="41">
        <v>8522653</v>
      </c>
      <c r="F2111" s="38" t="s">
        <v>474</v>
      </c>
      <c r="G2111" s="38" t="s">
        <v>68</v>
      </c>
      <c r="H2111" s="42">
        <v>125.34</v>
      </c>
      <c r="I2111" s="42">
        <v>73.319999999999993</v>
      </c>
      <c r="J2111" s="42">
        <v>52.02000000000001</v>
      </c>
      <c r="K2111" s="86">
        <v>0.41503111536620402</v>
      </c>
      <c r="L2111" s="38" t="s">
        <v>8776</v>
      </c>
      <c r="M2111" s="128" t="s">
        <v>5922</v>
      </c>
    </row>
    <row r="2112" spans="1:13" s="128" customFormat="1" x14ac:dyDescent="0.2">
      <c r="A2112" s="38" t="s">
        <v>353</v>
      </c>
      <c r="B2112" s="38" t="s">
        <v>446</v>
      </c>
      <c r="C2112" s="38" t="s">
        <v>433</v>
      </c>
      <c r="D2112" s="38" t="s">
        <v>434</v>
      </c>
      <c r="E2112" s="41">
        <v>8522654</v>
      </c>
      <c r="F2112" s="38" t="s">
        <v>474</v>
      </c>
      <c r="G2112" s="38" t="s">
        <v>68</v>
      </c>
      <c r="H2112" s="42">
        <v>125.34</v>
      </c>
      <c r="I2112" s="42">
        <v>73.319999999999993</v>
      </c>
      <c r="J2112" s="42">
        <v>52.02000000000001</v>
      </c>
      <c r="K2112" s="86">
        <v>0.41503111536620402</v>
      </c>
      <c r="L2112" s="38" t="s">
        <v>8777</v>
      </c>
      <c r="M2112" s="128" t="s">
        <v>5922</v>
      </c>
    </row>
    <row r="2113" spans="1:13" s="128" customFormat="1" x14ac:dyDescent="0.2">
      <c r="A2113" s="38" t="s">
        <v>353</v>
      </c>
      <c r="B2113" s="38" t="s">
        <v>446</v>
      </c>
      <c r="C2113" s="38" t="s">
        <v>433</v>
      </c>
      <c r="D2113" s="38" t="s">
        <v>434</v>
      </c>
      <c r="E2113" s="41">
        <v>8522656</v>
      </c>
      <c r="F2113" s="38" t="s">
        <v>474</v>
      </c>
      <c r="G2113" s="38" t="s">
        <v>68</v>
      </c>
      <c r="H2113" s="42">
        <v>125.34</v>
      </c>
      <c r="I2113" s="42">
        <v>73.319999999999993</v>
      </c>
      <c r="J2113" s="42">
        <v>52.02000000000001</v>
      </c>
      <c r="K2113" s="86">
        <v>0.41503111536620402</v>
      </c>
      <c r="L2113" s="38" t="s">
        <v>8778</v>
      </c>
      <c r="M2113" s="128" t="s">
        <v>5922</v>
      </c>
    </row>
    <row r="2114" spans="1:13" s="128" customFormat="1" x14ac:dyDescent="0.2">
      <c r="A2114" s="38" t="s">
        <v>353</v>
      </c>
      <c r="B2114" s="38" t="s">
        <v>446</v>
      </c>
      <c r="C2114" s="38" t="s">
        <v>433</v>
      </c>
      <c r="D2114" s="38" t="s">
        <v>434</v>
      </c>
      <c r="E2114" s="41">
        <v>8522657</v>
      </c>
      <c r="F2114" s="38" t="s">
        <v>474</v>
      </c>
      <c r="G2114" s="38" t="s">
        <v>68</v>
      </c>
      <c r="H2114" s="42">
        <v>237.52</v>
      </c>
      <c r="I2114" s="42">
        <v>161.01</v>
      </c>
      <c r="J2114" s="42">
        <v>76.510000000000019</v>
      </c>
      <c r="K2114" s="86">
        <v>0.32212024250589433</v>
      </c>
      <c r="L2114" s="38" t="s">
        <v>8779</v>
      </c>
      <c r="M2114" s="128" t="s">
        <v>5922</v>
      </c>
    </row>
    <row r="2115" spans="1:13" s="128" customFormat="1" x14ac:dyDescent="0.2">
      <c r="A2115" s="38" t="s">
        <v>353</v>
      </c>
      <c r="B2115" s="38" t="s">
        <v>446</v>
      </c>
      <c r="C2115" s="38" t="s">
        <v>433</v>
      </c>
      <c r="D2115" s="38" t="s">
        <v>434</v>
      </c>
      <c r="E2115" s="41">
        <v>8522659</v>
      </c>
      <c r="F2115" s="38" t="s">
        <v>474</v>
      </c>
      <c r="G2115" s="38" t="s">
        <v>68</v>
      </c>
      <c r="H2115" s="42">
        <v>125.34</v>
      </c>
      <c r="I2115" s="42">
        <v>73.319999999999993</v>
      </c>
      <c r="J2115" s="42">
        <v>52.02000000000001</v>
      </c>
      <c r="K2115" s="86">
        <v>0.41503111536620402</v>
      </c>
      <c r="L2115" s="38" t="s">
        <v>8780</v>
      </c>
      <c r="M2115" s="128" t="s">
        <v>5922</v>
      </c>
    </row>
    <row r="2116" spans="1:13" s="128" customFormat="1" x14ac:dyDescent="0.2">
      <c r="A2116" s="38" t="s">
        <v>353</v>
      </c>
      <c r="B2116" s="38" t="s">
        <v>446</v>
      </c>
      <c r="C2116" s="38" t="s">
        <v>433</v>
      </c>
      <c r="D2116" s="38" t="s">
        <v>434</v>
      </c>
      <c r="E2116" s="41">
        <v>8522662</v>
      </c>
      <c r="F2116" s="38" t="s">
        <v>474</v>
      </c>
      <c r="G2116" s="38" t="s">
        <v>68</v>
      </c>
      <c r="H2116" s="42">
        <v>125.34</v>
      </c>
      <c r="I2116" s="42">
        <v>73.319999999999993</v>
      </c>
      <c r="J2116" s="42">
        <v>52.02000000000001</v>
      </c>
      <c r="K2116" s="86">
        <v>0.41503111536620402</v>
      </c>
      <c r="L2116" s="38" t="s">
        <v>8781</v>
      </c>
      <c r="M2116" s="128" t="s">
        <v>5922</v>
      </c>
    </row>
    <row r="2117" spans="1:13" s="128" customFormat="1" x14ac:dyDescent="0.2">
      <c r="A2117" s="38" t="s">
        <v>353</v>
      </c>
      <c r="B2117" s="38" t="s">
        <v>446</v>
      </c>
      <c r="C2117" s="38" t="s">
        <v>433</v>
      </c>
      <c r="D2117" s="38" t="s">
        <v>434</v>
      </c>
      <c r="E2117" s="41">
        <v>8522663</v>
      </c>
      <c r="F2117" s="38" t="s">
        <v>474</v>
      </c>
      <c r="G2117" s="38" t="s">
        <v>68</v>
      </c>
      <c r="H2117" s="42">
        <v>107.88</v>
      </c>
      <c r="I2117" s="42">
        <v>107.76</v>
      </c>
      <c r="J2117" s="42">
        <v>0.11999999999999034</v>
      </c>
      <c r="K2117" s="86">
        <v>1.1123470522802219E-3</v>
      </c>
      <c r="L2117" s="38" t="s">
        <v>8782</v>
      </c>
      <c r="M2117" s="128" t="s">
        <v>5922</v>
      </c>
    </row>
    <row r="2118" spans="1:13" s="128" customFormat="1" x14ac:dyDescent="0.2">
      <c r="A2118" s="38" t="s">
        <v>353</v>
      </c>
      <c r="B2118" s="38" t="s">
        <v>446</v>
      </c>
      <c r="C2118" s="38" t="s">
        <v>433</v>
      </c>
      <c r="D2118" s="38" t="s">
        <v>434</v>
      </c>
      <c r="E2118" s="41">
        <v>8522664</v>
      </c>
      <c r="F2118" s="38" t="s">
        <v>474</v>
      </c>
      <c r="G2118" s="38" t="s">
        <v>68</v>
      </c>
      <c r="H2118" s="42">
        <v>237.52</v>
      </c>
      <c r="I2118" s="42">
        <v>161.01</v>
      </c>
      <c r="J2118" s="42">
        <v>76.510000000000019</v>
      </c>
      <c r="K2118" s="86">
        <v>0.32212024250589433</v>
      </c>
      <c r="L2118" s="38" t="s">
        <v>8783</v>
      </c>
      <c r="M2118" s="128" t="s">
        <v>5922</v>
      </c>
    </row>
    <row r="2119" spans="1:13" s="128" customFormat="1" x14ac:dyDescent="0.2">
      <c r="A2119" s="38" t="s">
        <v>353</v>
      </c>
      <c r="B2119" s="38" t="s">
        <v>446</v>
      </c>
      <c r="C2119" s="38" t="s">
        <v>433</v>
      </c>
      <c r="D2119" s="38" t="s">
        <v>434</v>
      </c>
      <c r="E2119" s="41">
        <v>8522665</v>
      </c>
      <c r="F2119" s="38" t="s">
        <v>474</v>
      </c>
      <c r="G2119" s="38" t="s">
        <v>68</v>
      </c>
      <c r="H2119" s="42">
        <v>232.97</v>
      </c>
      <c r="I2119" s="42">
        <v>259.51</v>
      </c>
      <c r="J2119" s="42">
        <v>-26.539999999999992</v>
      </c>
      <c r="K2119" s="86">
        <v>-0.11392024724213415</v>
      </c>
      <c r="L2119" s="38" t="s">
        <v>8784</v>
      </c>
      <c r="M2119" s="128" t="s">
        <v>5922</v>
      </c>
    </row>
    <row r="2120" spans="1:13" s="128" customFormat="1" x14ac:dyDescent="0.2">
      <c r="A2120" s="38" t="s">
        <v>353</v>
      </c>
      <c r="B2120" s="38" t="s">
        <v>446</v>
      </c>
      <c r="C2120" s="38" t="s">
        <v>433</v>
      </c>
      <c r="D2120" s="38" t="s">
        <v>434</v>
      </c>
      <c r="E2120" s="41">
        <v>8522667</v>
      </c>
      <c r="F2120" s="38" t="s">
        <v>474</v>
      </c>
      <c r="G2120" s="38" t="s">
        <v>68</v>
      </c>
      <c r="H2120" s="42">
        <v>107.88</v>
      </c>
      <c r="I2120" s="42">
        <v>107.76</v>
      </c>
      <c r="J2120" s="42">
        <v>0.11999999999999034</v>
      </c>
      <c r="K2120" s="86">
        <v>1.1123470522802219E-3</v>
      </c>
      <c r="L2120" s="38" t="s">
        <v>8785</v>
      </c>
      <c r="M2120" s="128" t="s">
        <v>5922</v>
      </c>
    </row>
    <row r="2121" spans="1:13" s="128" customFormat="1" x14ac:dyDescent="0.2">
      <c r="A2121" s="38" t="s">
        <v>353</v>
      </c>
      <c r="B2121" s="38" t="s">
        <v>446</v>
      </c>
      <c r="C2121" s="38" t="s">
        <v>433</v>
      </c>
      <c r="D2121" s="38" t="s">
        <v>434</v>
      </c>
      <c r="E2121" s="41">
        <v>8522668</v>
      </c>
      <c r="F2121" s="38" t="s">
        <v>474</v>
      </c>
      <c r="G2121" s="38" t="s">
        <v>68</v>
      </c>
      <c r="H2121" s="42">
        <v>168.95</v>
      </c>
      <c r="I2121" s="42">
        <v>184.46</v>
      </c>
      <c r="J2121" s="42">
        <v>-15.510000000000019</v>
      </c>
      <c r="K2121" s="86">
        <v>-9.1802308375259073E-2</v>
      </c>
      <c r="L2121" s="38" t="s">
        <v>8786</v>
      </c>
      <c r="M2121" s="128" t="s">
        <v>5922</v>
      </c>
    </row>
    <row r="2122" spans="1:13" s="128" customFormat="1" x14ac:dyDescent="0.2">
      <c r="A2122" s="38" t="s">
        <v>353</v>
      </c>
      <c r="B2122" s="38" t="s">
        <v>446</v>
      </c>
      <c r="C2122" s="38" t="s">
        <v>433</v>
      </c>
      <c r="D2122" s="38" t="s">
        <v>434</v>
      </c>
      <c r="E2122" s="41">
        <v>8522671</v>
      </c>
      <c r="F2122" s="38" t="s">
        <v>474</v>
      </c>
      <c r="G2122" s="38" t="s">
        <v>68</v>
      </c>
      <c r="H2122" s="42">
        <v>237.52</v>
      </c>
      <c r="I2122" s="42">
        <v>161.01</v>
      </c>
      <c r="J2122" s="42">
        <v>76.510000000000019</v>
      </c>
      <c r="K2122" s="86">
        <v>0.32212024250589433</v>
      </c>
      <c r="L2122" s="38" t="s">
        <v>8787</v>
      </c>
      <c r="M2122" s="128" t="s">
        <v>5922</v>
      </c>
    </row>
    <row r="2123" spans="1:13" s="128" customFormat="1" x14ac:dyDescent="0.2">
      <c r="A2123" s="38" t="s">
        <v>353</v>
      </c>
      <c r="B2123" s="38" t="s">
        <v>446</v>
      </c>
      <c r="C2123" s="38" t="s">
        <v>433</v>
      </c>
      <c r="D2123" s="38" t="s">
        <v>434</v>
      </c>
      <c r="E2123" s="41">
        <v>8522672</v>
      </c>
      <c r="F2123" s="38" t="s">
        <v>474</v>
      </c>
      <c r="G2123" s="38" t="s">
        <v>68</v>
      </c>
      <c r="H2123" s="42">
        <v>237.52</v>
      </c>
      <c r="I2123" s="42">
        <v>161.01</v>
      </c>
      <c r="J2123" s="42">
        <v>76.510000000000019</v>
      </c>
      <c r="K2123" s="86">
        <v>0.32212024250589433</v>
      </c>
      <c r="L2123" s="38" t="s">
        <v>8788</v>
      </c>
      <c r="M2123" s="128" t="s">
        <v>5922</v>
      </c>
    </row>
    <row r="2124" spans="1:13" s="128" customFormat="1" x14ac:dyDescent="0.2">
      <c r="A2124" s="38" t="s">
        <v>353</v>
      </c>
      <c r="B2124" s="38" t="s">
        <v>446</v>
      </c>
      <c r="C2124" s="38" t="s">
        <v>433</v>
      </c>
      <c r="D2124" s="38" t="s">
        <v>434</v>
      </c>
      <c r="E2124" s="41">
        <v>8522673</v>
      </c>
      <c r="F2124" s="38" t="s">
        <v>474</v>
      </c>
      <c r="G2124" s="38" t="s">
        <v>68</v>
      </c>
      <c r="H2124" s="42">
        <v>125.34</v>
      </c>
      <c r="I2124" s="42">
        <v>73.319999999999993</v>
      </c>
      <c r="J2124" s="42">
        <v>52.02000000000001</v>
      </c>
      <c r="K2124" s="86">
        <v>0.41503111536620402</v>
      </c>
      <c r="L2124" s="38" t="s">
        <v>8789</v>
      </c>
      <c r="M2124" s="128" t="s">
        <v>5922</v>
      </c>
    </row>
    <row r="2125" spans="1:13" s="128" customFormat="1" x14ac:dyDescent="0.2">
      <c r="A2125" s="38" t="s">
        <v>353</v>
      </c>
      <c r="B2125" s="38" t="s">
        <v>446</v>
      </c>
      <c r="C2125" s="38" t="s">
        <v>433</v>
      </c>
      <c r="D2125" s="38" t="s">
        <v>434</v>
      </c>
      <c r="E2125" s="41">
        <v>8522674</v>
      </c>
      <c r="F2125" s="38" t="s">
        <v>474</v>
      </c>
      <c r="G2125" s="38" t="s">
        <v>68</v>
      </c>
      <c r="H2125" s="42">
        <v>107.88</v>
      </c>
      <c r="I2125" s="42">
        <v>107.76</v>
      </c>
      <c r="J2125" s="42">
        <v>0.11999999999999034</v>
      </c>
      <c r="K2125" s="86">
        <v>1.1123470522802219E-3</v>
      </c>
      <c r="L2125" s="38" t="s">
        <v>8790</v>
      </c>
      <c r="M2125" s="128" t="s">
        <v>5922</v>
      </c>
    </row>
    <row r="2126" spans="1:13" s="128" customFormat="1" x14ac:dyDescent="0.2">
      <c r="A2126" s="38" t="s">
        <v>353</v>
      </c>
      <c r="B2126" s="38" t="s">
        <v>446</v>
      </c>
      <c r="C2126" s="38" t="s">
        <v>433</v>
      </c>
      <c r="D2126" s="38" t="s">
        <v>434</v>
      </c>
      <c r="E2126" s="41">
        <v>8522675</v>
      </c>
      <c r="F2126" s="38" t="s">
        <v>474</v>
      </c>
      <c r="G2126" s="38" t="s">
        <v>68</v>
      </c>
      <c r="H2126" s="42">
        <v>362.86</v>
      </c>
      <c r="I2126" s="42">
        <v>234.33</v>
      </c>
      <c r="J2126" s="42">
        <v>128.53</v>
      </c>
      <c r="K2126" s="86">
        <v>0.35421374634845393</v>
      </c>
      <c r="L2126" s="38" t="s">
        <v>8791</v>
      </c>
      <c r="M2126" s="128" t="s">
        <v>5922</v>
      </c>
    </row>
    <row r="2127" spans="1:13" s="128" customFormat="1" x14ac:dyDescent="0.2">
      <c r="A2127" s="38" t="s">
        <v>353</v>
      </c>
      <c r="B2127" s="38" t="s">
        <v>446</v>
      </c>
      <c r="C2127" s="38" t="s">
        <v>433</v>
      </c>
      <c r="D2127" s="38" t="s">
        <v>434</v>
      </c>
      <c r="E2127" s="41">
        <v>8522676</v>
      </c>
      <c r="F2127" s="38" t="s">
        <v>474</v>
      </c>
      <c r="G2127" s="38" t="s">
        <v>68</v>
      </c>
      <c r="H2127" s="42">
        <v>233.22</v>
      </c>
      <c r="I2127" s="42">
        <v>181.08</v>
      </c>
      <c r="J2127" s="42">
        <v>52.139999999999986</v>
      </c>
      <c r="K2127" s="86">
        <v>0.22356573192693588</v>
      </c>
      <c r="L2127" s="38" t="s">
        <v>8792</v>
      </c>
      <c r="M2127" s="128" t="s">
        <v>5922</v>
      </c>
    </row>
    <row r="2128" spans="1:13" s="128" customFormat="1" x14ac:dyDescent="0.2">
      <c r="A2128" s="38" t="s">
        <v>353</v>
      </c>
      <c r="B2128" s="38" t="s">
        <v>446</v>
      </c>
      <c r="C2128" s="38" t="s">
        <v>433</v>
      </c>
      <c r="D2128" s="38" t="s">
        <v>434</v>
      </c>
      <c r="E2128" s="41">
        <v>8522679</v>
      </c>
      <c r="F2128" s="38" t="s">
        <v>474</v>
      </c>
      <c r="G2128" s="38" t="s">
        <v>68</v>
      </c>
      <c r="H2128" s="42">
        <v>276.83</v>
      </c>
      <c r="I2128" s="42">
        <v>292.26</v>
      </c>
      <c r="J2128" s="42">
        <v>-15.430000000000007</v>
      </c>
      <c r="K2128" s="86">
        <v>-5.5738178665607076E-2</v>
      </c>
      <c r="L2128" s="38" t="s">
        <v>8793</v>
      </c>
      <c r="M2128" s="128" t="s">
        <v>5922</v>
      </c>
    </row>
    <row r="2129" spans="1:13" s="128" customFormat="1" x14ac:dyDescent="0.2">
      <c r="A2129" s="38" t="s">
        <v>353</v>
      </c>
      <c r="B2129" s="38" t="s">
        <v>446</v>
      </c>
      <c r="C2129" s="38" t="s">
        <v>433</v>
      </c>
      <c r="D2129" s="38" t="s">
        <v>434</v>
      </c>
      <c r="E2129" s="41">
        <v>8522681</v>
      </c>
      <c r="F2129" s="38" t="s">
        <v>474</v>
      </c>
      <c r="G2129" s="38" t="s">
        <v>68</v>
      </c>
      <c r="H2129" s="42">
        <v>107.88</v>
      </c>
      <c r="I2129" s="42">
        <v>107.8</v>
      </c>
      <c r="J2129" s="42">
        <v>7.9999999999998295E-2</v>
      </c>
      <c r="K2129" s="86">
        <v>7.4156470152019188E-4</v>
      </c>
      <c r="L2129" s="38" t="s">
        <v>8794</v>
      </c>
      <c r="M2129" s="128" t="s">
        <v>5922</v>
      </c>
    </row>
    <row r="2130" spans="1:13" s="128" customFormat="1" x14ac:dyDescent="0.2">
      <c r="A2130" s="38" t="s">
        <v>353</v>
      </c>
      <c r="B2130" s="38" t="s">
        <v>446</v>
      </c>
      <c r="C2130" s="38" t="s">
        <v>433</v>
      </c>
      <c r="D2130" s="38" t="s">
        <v>434</v>
      </c>
      <c r="E2130" s="41">
        <v>8522684</v>
      </c>
      <c r="F2130" s="38" t="s">
        <v>474</v>
      </c>
      <c r="G2130" s="38" t="s">
        <v>68</v>
      </c>
      <c r="H2130" s="42">
        <v>107.88</v>
      </c>
      <c r="I2130" s="42">
        <v>107.76</v>
      </c>
      <c r="J2130" s="42">
        <v>0.11999999999999034</v>
      </c>
      <c r="K2130" s="86">
        <v>1.1123470522802219E-3</v>
      </c>
      <c r="L2130" s="38" t="s">
        <v>8795</v>
      </c>
      <c r="M2130" s="128" t="s">
        <v>5922</v>
      </c>
    </row>
    <row r="2131" spans="1:13" s="128" customFormat="1" x14ac:dyDescent="0.2">
      <c r="A2131" s="38" t="s">
        <v>353</v>
      </c>
      <c r="B2131" s="38" t="s">
        <v>446</v>
      </c>
      <c r="C2131" s="38" t="s">
        <v>433</v>
      </c>
      <c r="D2131" s="38" t="s">
        <v>434</v>
      </c>
      <c r="E2131" s="41">
        <v>8520241</v>
      </c>
      <c r="F2131" s="38" t="s">
        <v>8557</v>
      </c>
      <c r="G2131" s="38" t="s">
        <v>68</v>
      </c>
      <c r="H2131" s="42">
        <v>184.57</v>
      </c>
      <c r="I2131" s="42">
        <v>188.78</v>
      </c>
      <c r="J2131" s="42">
        <v>-4.210000000000008</v>
      </c>
      <c r="K2131" s="86">
        <v>-2.2809774069458787E-2</v>
      </c>
      <c r="L2131" s="38" t="s">
        <v>8796</v>
      </c>
      <c r="M2131" s="128" t="s">
        <v>5922</v>
      </c>
    </row>
    <row r="2132" spans="1:13" s="128" customFormat="1" x14ac:dyDescent="0.2">
      <c r="A2132" s="38" t="s">
        <v>353</v>
      </c>
      <c r="B2132" s="38" t="s">
        <v>446</v>
      </c>
      <c r="C2132" s="38" t="s">
        <v>433</v>
      </c>
      <c r="D2132" s="38" t="s">
        <v>434</v>
      </c>
      <c r="E2132" s="41">
        <v>8522711</v>
      </c>
      <c r="F2132" s="38" t="s">
        <v>8558</v>
      </c>
      <c r="G2132" s="38" t="s">
        <v>68</v>
      </c>
      <c r="H2132" s="42">
        <v>45.21</v>
      </c>
      <c r="I2132" s="42">
        <v>50.62</v>
      </c>
      <c r="J2132" s="42">
        <v>-5.4099999999999966</v>
      </c>
      <c r="K2132" s="86">
        <v>-0.11966379119663784</v>
      </c>
      <c r="L2132" s="38" t="s">
        <v>8797</v>
      </c>
      <c r="M2132" s="128" t="s">
        <v>5922</v>
      </c>
    </row>
    <row r="2133" spans="1:13" s="128" customFormat="1" x14ac:dyDescent="0.2">
      <c r="A2133" s="38" t="s">
        <v>353</v>
      </c>
      <c r="B2133" s="38" t="s">
        <v>645</v>
      </c>
      <c r="C2133" s="38" t="s">
        <v>433</v>
      </c>
      <c r="D2133" s="38" t="s">
        <v>434</v>
      </c>
      <c r="E2133" s="41">
        <v>8255700</v>
      </c>
      <c r="F2133" s="38" t="s">
        <v>8559</v>
      </c>
      <c r="G2133" s="38" t="s">
        <v>68</v>
      </c>
      <c r="H2133" s="42">
        <v>336686.3</v>
      </c>
      <c r="I2133" s="42">
        <v>307682.78999999998</v>
      </c>
      <c r="J2133" s="42">
        <v>29003.510000000009</v>
      </c>
      <c r="K2133" s="86">
        <v>8.6144015957881293E-2</v>
      </c>
      <c r="L2133" s="38" t="s">
        <v>8798</v>
      </c>
      <c r="M2133" s="128" t="s">
        <v>5922</v>
      </c>
    </row>
    <row r="2134" spans="1:13" s="128" customFormat="1" x14ac:dyDescent="0.2">
      <c r="A2134" s="38" t="s">
        <v>353</v>
      </c>
      <c r="B2134" s="38" t="s">
        <v>645</v>
      </c>
      <c r="C2134" s="38" t="s">
        <v>433</v>
      </c>
      <c r="D2134" s="38" t="s">
        <v>434</v>
      </c>
      <c r="E2134" s="41">
        <v>8255694</v>
      </c>
      <c r="F2134" s="38" t="s">
        <v>8560</v>
      </c>
      <c r="G2134" s="38" t="s">
        <v>68</v>
      </c>
      <c r="H2134" s="42">
        <v>1139.46</v>
      </c>
      <c r="I2134" s="42">
        <v>1041.3</v>
      </c>
      <c r="J2134" s="42">
        <v>98.160000000000082</v>
      </c>
      <c r="K2134" s="86">
        <v>8.6146069190669333E-2</v>
      </c>
      <c r="L2134" s="38" t="s">
        <v>8799</v>
      </c>
      <c r="M2134" s="128" t="s">
        <v>5922</v>
      </c>
    </row>
    <row r="2135" spans="1:13" s="128" customFormat="1" x14ac:dyDescent="0.2">
      <c r="A2135" s="38" t="s">
        <v>353</v>
      </c>
      <c r="B2135" s="38" t="s">
        <v>645</v>
      </c>
      <c r="C2135" s="38" t="s">
        <v>433</v>
      </c>
      <c r="D2135" s="38" t="s">
        <v>434</v>
      </c>
      <c r="E2135" s="41">
        <v>8255696</v>
      </c>
      <c r="F2135" s="38" t="s">
        <v>8560</v>
      </c>
      <c r="G2135" s="38" t="s">
        <v>68</v>
      </c>
      <c r="H2135" s="42">
        <v>12506.61</v>
      </c>
      <c r="I2135" s="42">
        <v>10888.3</v>
      </c>
      <c r="J2135" s="42">
        <v>1618.3100000000013</v>
      </c>
      <c r="K2135" s="86">
        <v>0.12939637519679603</v>
      </c>
      <c r="L2135" s="38" t="s">
        <v>8800</v>
      </c>
      <c r="M2135" s="128" t="s">
        <v>5922</v>
      </c>
    </row>
    <row r="2136" spans="1:13" s="128" customFormat="1" x14ac:dyDescent="0.2">
      <c r="A2136" s="38" t="s">
        <v>353</v>
      </c>
      <c r="B2136" s="38" t="s">
        <v>645</v>
      </c>
      <c r="C2136" s="38" t="s">
        <v>433</v>
      </c>
      <c r="D2136" s="38" t="s">
        <v>434</v>
      </c>
      <c r="E2136" s="41">
        <v>8255834</v>
      </c>
      <c r="F2136" s="38" t="s">
        <v>8560</v>
      </c>
      <c r="G2136" s="38" t="s">
        <v>68</v>
      </c>
      <c r="H2136" s="42">
        <v>12506.61</v>
      </c>
      <c r="I2136" s="42">
        <v>10888.3</v>
      </c>
      <c r="J2136" s="42">
        <v>1618.3100000000013</v>
      </c>
      <c r="K2136" s="86">
        <v>0.12939637519679603</v>
      </c>
      <c r="L2136" s="38" t="s">
        <v>8801</v>
      </c>
      <c r="M2136" s="128" t="s">
        <v>5922</v>
      </c>
    </row>
    <row r="2137" spans="1:13" s="128" customFormat="1" x14ac:dyDescent="0.2">
      <c r="A2137" s="38" t="s">
        <v>353</v>
      </c>
      <c r="B2137" s="38" t="s">
        <v>645</v>
      </c>
      <c r="C2137" s="38" t="s">
        <v>433</v>
      </c>
      <c r="D2137" s="38" t="s">
        <v>434</v>
      </c>
      <c r="E2137" s="41">
        <v>7710691</v>
      </c>
      <c r="F2137" s="38" t="s">
        <v>2815</v>
      </c>
      <c r="G2137" s="38" t="s">
        <v>68</v>
      </c>
      <c r="H2137" s="42">
        <v>1334.95</v>
      </c>
      <c r="I2137" s="42">
        <v>1222</v>
      </c>
      <c r="J2137" s="42">
        <v>112.95000000000005</v>
      </c>
      <c r="K2137" s="86">
        <v>8.4609910483538747E-2</v>
      </c>
      <c r="L2137" s="38" t="s">
        <v>2816</v>
      </c>
      <c r="M2137" s="128" t="s">
        <v>5922</v>
      </c>
    </row>
    <row r="2138" spans="1:13" s="128" customFormat="1" x14ac:dyDescent="0.2">
      <c r="A2138" s="38" t="s">
        <v>353</v>
      </c>
      <c r="B2138" s="38" t="s">
        <v>645</v>
      </c>
      <c r="C2138" s="38" t="s">
        <v>663</v>
      </c>
      <c r="D2138" s="38" t="s">
        <v>434</v>
      </c>
      <c r="E2138" s="41">
        <v>8184521</v>
      </c>
      <c r="F2138" s="38" t="s">
        <v>665</v>
      </c>
      <c r="G2138" s="38" t="s">
        <v>59</v>
      </c>
      <c r="H2138" s="42">
        <v>0</v>
      </c>
      <c r="I2138" s="42">
        <v>0</v>
      </c>
      <c r="J2138" s="42">
        <v>0</v>
      </c>
      <c r="K2138" s="86" t="e">
        <v>#DIV/0!</v>
      </c>
      <c r="L2138" s="38" t="s">
        <v>55</v>
      </c>
      <c r="M2138" s="128" t="s">
        <v>5922</v>
      </c>
    </row>
    <row r="2139" spans="1:13" s="128" customFormat="1" x14ac:dyDescent="0.2">
      <c r="A2139" s="38" t="s">
        <v>353</v>
      </c>
      <c r="B2139" s="38" t="s">
        <v>645</v>
      </c>
      <c r="C2139" s="38" t="s">
        <v>433</v>
      </c>
      <c r="D2139" s="38" t="s">
        <v>434</v>
      </c>
      <c r="E2139" s="41">
        <v>8002011</v>
      </c>
      <c r="F2139" s="38" t="s">
        <v>2820</v>
      </c>
      <c r="G2139" s="38" t="s">
        <v>68</v>
      </c>
      <c r="H2139" s="42">
        <v>80155</v>
      </c>
      <c r="I2139" s="42">
        <v>82025</v>
      </c>
      <c r="J2139" s="42">
        <v>-1870</v>
      </c>
      <c r="K2139" s="86">
        <v>-2.3329798515376459E-2</v>
      </c>
      <c r="L2139" s="38" t="s">
        <v>2821</v>
      </c>
      <c r="M2139" s="128" t="s">
        <v>5922</v>
      </c>
    </row>
    <row r="2140" spans="1:13" s="128" customFormat="1" x14ac:dyDescent="0.2">
      <c r="A2140" s="38" t="s">
        <v>353</v>
      </c>
      <c r="B2140" s="38" t="s">
        <v>645</v>
      </c>
      <c r="C2140" s="38" t="s">
        <v>433</v>
      </c>
      <c r="D2140" s="38" t="s">
        <v>434</v>
      </c>
      <c r="E2140" s="41">
        <v>7990118</v>
      </c>
      <c r="F2140" s="38" t="s">
        <v>448</v>
      </c>
      <c r="G2140" s="38" t="s">
        <v>68</v>
      </c>
      <c r="H2140" s="42">
        <v>159371.73000000001</v>
      </c>
      <c r="I2140" s="42">
        <v>134189.57999999999</v>
      </c>
      <c r="J2140" s="42">
        <v>25182.150000000023</v>
      </c>
      <c r="K2140" s="86">
        <v>0.15800888902944094</v>
      </c>
      <c r="L2140" s="38" t="s">
        <v>2822</v>
      </c>
      <c r="M2140" s="128" t="s">
        <v>5922</v>
      </c>
    </row>
    <row r="2141" spans="1:13" s="128" customFormat="1" x14ac:dyDescent="0.2">
      <c r="A2141" s="38" t="s">
        <v>353</v>
      </c>
      <c r="B2141" s="38" t="s">
        <v>645</v>
      </c>
      <c r="C2141" s="38" t="s">
        <v>433</v>
      </c>
      <c r="D2141" s="38" t="s">
        <v>434</v>
      </c>
      <c r="E2141" s="41">
        <v>8132242</v>
      </c>
      <c r="F2141" s="38" t="s">
        <v>448</v>
      </c>
      <c r="G2141" s="38" t="s">
        <v>59</v>
      </c>
      <c r="H2141" s="42">
        <v>158.57</v>
      </c>
      <c r="I2141" s="42">
        <v>162</v>
      </c>
      <c r="J2141" s="42">
        <v>-3.4300000000000068</v>
      </c>
      <c r="K2141" s="86">
        <v>-2.1630825502932504E-2</v>
      </c>
      <c r="L2141" s="38" t="s">
        <v>2488</v>
      </c>
      <c r="M2141" s="128" t="s">
        <v>5922</v>
      </c>
    </row>
    <row r="2142" spans="1:13" s="128" customFormat="1" x14ac:dyDescent="0.2">
      <c r="A2142" s="38" t="s">
        <v>353</v>
      </c>
      <c r="B2142" s="38" t="s">
        <v>645</v>
      </c>
      <c r="C2142" s="38" t="s">
        <v>433</v>
      </c>
      <c r="D2142" s="38" t="s">
        <v>434</v>
      </c>
      <c r="E2142" s="41">
        <v>8114036</v>
      </c>
      <c r="F2142" s="38" t="s">
        <v>2795</v>
      </c>
      <c r="G2142" s="38" t="s">
        <v>68</v>
      </c>
      <c r="H2142" s="42">
        <v>0</v>
      </c>
      <c r="I2142" s="42">
        <v>3104</v>
      </c>
      <c r="J2142" s="42">
        <v>-3104</v>
      </c>
      <c r="K2142" s="86" t="e">
        <v>#DIV/0!</v>
      </c>
      <c r="L2142" s="38" t="s">
        <v>2828</v>
      </c>
      <c r="M2142" s="128" t="s">
        <v>5922</v>
      </c>
    </row>
    <row r="2143" spans="1:13" s="128" customFormat="1" x14ac:dyDescent="0.2">
      <c r="A2143" s="38" t="s">
        <v>353</v>
      </c>
      <c r="B2143" s="38" t="s">
        <v>645</v>
      </c>
      <c r="C2143" s="38" t="s">
        <v>663</v>
      </c>
      <c r="D2143" s="38" t="s">
        <v>434</v>
      </c>
      <c r="E2143" s="41">
        <v>8240696</v>
      </c>
      <c r="F2143" s="38" t="s">
        <v>8561</v>
      </c>
      <c r="G2143" s="38" t="s">
        <v>68</v>
      </c>
      <c r="H2143" s="42">
        <v>8752.58</v>
      </c>
      <c r="I2143" s="42">
        <v>8000</v>
      </c>
      <c r="J2143" s="42">
        <v>752.57999999999993</v>
      </c>
      <c r="K2143" s="86">
        <v>8.5983789922514264E-2</v>
      </c>
      <c r="L2143" s="38" t="s">
        <v>8802</v>
      </c>
      <c r="M2143" s="128" t="s">
        <v>5922</v>
      </c>
    </row>
    <row r="2144" spans="1:13" s="128" customFormat="1" x14ac:dyDescent="0.2">
      <c r="A2144" s="38" t="s">
        <v>353</v>
      </c>
      <c r="B2144" s="38" t="s">
        <v>645</v>
      </c>
      <c r="C2144" s="38" t="s">
        <v>433</v>
      </c>
      <c r="D2144" s="38" t="s">
        <v>434</v>
      </c>
      <c r="E2144" s="41">
        <v>8407799</v>
      </c>
      <c r="F2144" s="38" t="s">
        <v>8562</v>
      </c>
      <c r="G2144" s="38" t="s">
        <v>59</v>
      </c>
      <c r="H2144" s="42">
        <v>28784.39</v>
      </c>
      <c r="I2144" s="42">
        <v>23100.62</v>
      </c>
      <c r="J2144" s="42">
        <v>5683.77</v>
      </c>
      <c r="K2144" s="86">
        <v>0.19746015114442239</v>
      </c>
      <c r="L2144" s="38" t="s">
        <v>8803</v>
      </c>
      <c r="M2144" s="128" t="s">
        <v>5922</v>
      </c>
    </row>
    <row r="2145" spans="1:13" s="128" customFormat="1" x14ac:dyDescent="0.2">
      <c r="A2145" s="38" t="s">
        <v>353</v>
      </c>
      <c r="B2145" s="38" t="s">
        <v>645</v>
      </c>
      <c r="C2145" s="38" t="s">
        <v>433</v>
      </c>
      <c r="D2145" s="38" t="s">
        <v>434</v>
      </c>
      <c r="E2145" s="41">
        <v>8418284</v>
      </c>
      <c r="F2145" s="38" t="s">
        <v>8563</v>
      </c>
      <c r="G2145" s="38" t="s">
        <v>68</v>
      </c>
      <c r="H2145" s="42">
        <v>0</v>
      </c>
      <c r="I2145" s="42">
        <v>19975.89</v>
      </c>
      <c r="J2145" s="42">
        <v>-19975.89</v>
      </c>
      <c r="K2145" s="86" t="e">
        <v>#DIV/0!</v>
      </c>
      <c r="L2145" s="38" t="s">
        <v>8804</v>
      </c>
      <c r="M2145" s="128" t="s">
        <v>5922</v>
      </c>
    </row>
    <row r="2146" spans="1:13" s="128" customFormat="1" x14ac:dyDescent="0.2">
      <c r="A2146" s="38" t="s">
        <v>353</v>
      </c>
      <c r="B2146" s="38" t="s">
        <v>645</v>
      </c>
      <c r="C2146" s="38" t="s">
        <v>663</v>
      </c>
      <c r="D2146" s="38" t="s">
        <v>434</v>
      </c>
      <c r="E2146" s="41">
        <v>8438295</v>
      </c>
      <c r="F2146" s="38" t="s">
        <v>8037</v>
      </c>
      <c r="G2146" s="38" t="s">
        <v>59</v>
      </c>
      <c r="H2146" s="42">
        <v>45630.48</v>
      </c>
      <c r="I2146" s="42">
        <v>41328</v>
      </c>
      <c r="J2146" s="42">
        <v>4302.4800000000032</v>
      </c>
      <c r="K2146" s="86">
        <v>9.4289606420971311E-2</v>
      </c>
      <c r="L2146" s="38" t="s">
        <v>8344</v>
      </c>
      <c r="M2146" s="128" t="s">
        <v>5922</v>
      </c>
    </row>
    <row r="2147" spans="1:13" s="128" customFormat="1" x14ac:dyDescent="0.2">
      <c r="A2147" s="38" t="s">
        <v>353</v>
      </c>
      <c r="B2147" s="38" t="s">
        <v>645</v>
      </c>
      <c r="C2147" s="38" t="s">
        <v>433</v>
      </c>
      <c r="D2147" s="38" t="s">
        <v>434</v>
      </c>
      <c r="E2147" s="41">
        <v>8508042</v>
      </c>
      <c r="F2147" s="38" t="s">
        <v>8564</v>
      </c>
      <c r="G2147" s="38" t="s">
        <v>68</v>
      </c>
      <c r="H2147" s="42">
        <v>19246.64</v>
      </c>
      <c r="I2147" s="42">
        <v>16598.89</v>
      </c>
      <c r="J2147" s="42">
        <v>2647.75</v>
      </c>
      <c r="K2147" s="86">
        <v>0.13756946667054615</v>
      </c>
      <c r="L2147" s="38" t="s">
        <v>8805</v>
      </c>
      <c r="M2147" s="128" t="s">
        <v>5922</v>
      </c>
    </row>
    <row r="2148" spans="1:13" s="128" customFormat="1" x14ac:dyDescent="0.2">
      <c r="A2148" s="38" t="s">
        <v>353</v>
      </c>
      <c r="B2148" s="38" t="s">
        <v>645</v>
      </c>
      <c r="C2148" s="38" t="s">
        <v>433</v>
      </c>
      <c r="D2148" s="38" t="s">
        <v>434</v>
      </c>
      <c r="E2148" s="41">
        <v>8508042</v>
      </c>
      <c r="F2148" s="38" t="s">
        <v>8564</v>
      </c>
      <c r="G2148" s="38" t="s">
        <v>59</v>
      </c>
      <c r="H2148" s="42">
        <v>99368.41</v>
      </c>
      <c r="I2148" s="42">
        <v>88822.3</v>
      </c>
      <c r="J2148" s="42">
        <v>10546.11</v>
      </c>
      <c r="K2148" s="86">
        <v>0.10613141540656633</v>
      </c>
      <c r="L2148" s="38" t="s">
        <v>8806</v>
      </c>
      <c r="M2148" s="128" t="s">
        <v>5922</v>
      </c>
    </row>
    <row r="2149" spans="1:13" s="128" customFormat="1" x14ac:dyDescent="0.2">
      <c r="A2149" s="38" t="s">
        <v>353</v>
      </c>
      <c r="B2149" s="38" t="s">
        <v>645</v>
      </c>
      <c r="C2149" s="38" t="s">
        <v>433</v>
      </c>
      <c r="D2149" s="38" t="s">
        <v>434</v>
      </c>
      <c r="E2149" s="41">
        <v>8446767</v>
      </c>
      <c r="F2149" s="38" t="s">
        <v>8565</v>
      </c>
      <c r="G2149" s="38" t="s">
        <v>68</v>
      </c>
      <c r="H2149" s="42">
        <v>11623.43</v>
      </c>
      <c r="I2149" s="42">
        <v>10782.4</v>
      </c>
      <c r="J2149" s="42">
        <v>841.03000000000065</v>
      </c>
      <c r="K2149" s="86">
        <v>7.2356438676019097E-2</v>
      </c>
      <c r="L2149" s="38" t="s">
        <v>8807</v>
      </c>
      <c r="M2149" s="128" t="s">
        <v>5922</v>
      </c>
    </row>
    <row r="2150" spans="1:13" s="128" customFormat="1" x14ac:dyDescent="0.2">
      <c r="A2150" s="38" t="s">
        <v>353</v>
      </c>
      <c r="B2150" s="38" t="s">
        <v>645</v>
      </c>
      <c r="C2150" s="38" t="s">
        <v>433</v>
      </c>
      <c r="D2150" s="38" t="s">
        <v>434</v>
      </c>
      <c r="E2150" s="41">
        <v>8518868</v>
      </c>
      <c r="F2150" s="38" t="s">
        <v>8566</v>
      </c>
      <c r="G2150" s="38" t="s">
        <v>59</v>
      </c>
      <c r="H2150" s="42">
        <v>2047.94</v>
      </c>
      <c r="I2150" s="42">
        <v>1689.2</v>
      </c>
      <c r="J2150" s="42">
        <v>358.74</v>
      </c>
      <c r="K2150" s="86">
        <v>0.17517114759221461</v>
      </c>
      <c r="L2150" s="38" t="s">
        <v>8808</v>
      </c>
      <c r="M2150" s="128" t="s">
        <v>5922</v>
      </c>
    </row>
    <row r="2151" spans="1:13" s="128" customFormat="1" x14ac:dyDescent="0.2">
      <c r="A2151" s="38" t="s">
        <v>353</v>
      </c>
      <c r="B2151" s="38" t="s">
        <v>645</v>
      </c>
      <c r="C2151" s="38" t="s">
        <v>433</v>
      </c>
      <c r="D2151" s="38" t="s">
        <v>434</v>
      </c>
      <c r="E2151" s="41">
        <v>8519038</v>
      </c>
      <c r="F2151" s="38" t="s">
        <v>8567</v>
      </c>
      <c r="G2151" s="38" t="s">
        <v>59</v>
      </c>
      <c r="H2151" s="42">
        <v>0</v>
      </c>
      <c r="I2151" s="42">
        <v>0</v>
      </c>
      <c r="J2151" s="42">
        <v>0</v>
      </c>
      <c r="K2151" s="86" t="e">
        <v>#DIV/0!</v>
      </c>
      <c r="L2151" s="38" t="s">
        <v>8809</v>
      </c>
      <c r="M2151" s="128" t="s">
        <v>5922</v>
      </c>
    </row>
    <row r="2152" spans="1:13" s="128" customFormat="1" x14ac:dyDescent="0.2">
      <c r="A2152" s="38" t="s">
        <v>353</v>
      </c>
      <c r="B2152" s="38" t="s">
        <v>645</v>
      </c>
      <c r="C2152" s="38" t="s">
        <v>433</v>
      </c>
      <c r="D2152" s="38" t="s">
        <v>434</v>
      </c>
      <c r="E2152" s="41">
        <v>8521145</v>
      </c>
      <c r="F2152" s="38" t="s">
        <v>8568</v>
      </c>
      <c r="G2152" s="38" t="s">
        <v>68</v>
      </c>
      <c r="H2152" s="42">
        <v>5987.89</v>
      </c>
      <c r="I2152" s="42">
        <v>5681.52</v>
      </c>
      <c r="J2152" s="42">
        <v>306.36999999999989</v>
      </c>
      <c r="K2152" s="86">
        <v>5.1164934559586074E-2</v>
      </c>
      <c r="L2152" s="38" t="s">
        <v>8810</v>
      </c>
      <c r="M2152" s="128" t="s">
        <v>5922</v>
      </c>
    </row>
    <row r="2153" spans="1:13" s="128" customFormat="1" x14ac:dyDescent="0.2">
      <c r="A2153" s="38" t="s">
        <v>353</v>
      </c>
      <c r="B2153" s="38" t="s">
        <v>645</v>
      </c>
      <c r="C2153" s="38" t="s">
        <v>433</v>
      </c>
      <c r="D2153" s="38" t="s">
        <v>434</v>
      </c>
      <c r="E2153" s="41">
        <v>7233084</v>
      </c>
      <c r="F2153" s="38" t="s">
        <v>1646</v>
      </c>
      <c r="G2153" s="38" t="s">
        <v>68</v>
      </c>
      <c r="H2153" s="42">
        <v>2378.7600000000002</v>
      </c>
      <c r="I2153" s="42">
        <v>2192</v>
      </c>
      <c r="J2153" s="42">
        <v>186.76000000000022</v>
      </c>
      <c r="K2153" s="86">
        <v>7.8511493383107256E-2</v>
      </c>
      <c r="L2153" s="38" t="s">
        <v>1647</v>
      </c>
      <c r="M2153" s="128" t="s">
        <v>5922</v>
      </c>
    </row>
    <row r="2154" spans="1:13" s="128" customFormat="1" x14ac:dyDescent="0.2">
      <c r="A2154" s="38" t="s">
        <v>353</v>
      </c>
      <c r="B2154" s="38" t="s">
        <v>645</v>
      </c>
      <c r="C2154" s="38" t="s">
        <v>433</v>
      </c>
      <c r="D2154" s="38" t="s">
        <v>434</v>
      </c>
      <c r="E2154" s="41">
        <v>7844919</v>
      </c>
      <c r="F2154" s="38" t="s">
        <v>2813</v>
      </c>
      <c r="G2154" s="38" t="s">
        <v>68</v>
      </c>
      <c r="H2154" s="42">
        <v>14557</v>
      </c>
      <c r="I2154" s="42">
        <v>12500</v>
      </c>
      <c r="J2154" s="42">
        <v>2057</v>
      </c>
      <c r="K2154" s="86">
        <v>0.14130658789585765</v>
      </c>
      <c r="L2154" s="38" t="s">
        <v>2830</v>
      </c>
      <c r="M2154" s="128" t="s">
        <v>5922</v>
      </c>
    </row>
    <row r="2155" spans="1:13" s="128" customFormat="1" x14ac:dyDescent="0.2">
      <c r="A2155" s="38" t="s">
        <v>353</v>
      </c>
      <c r="B2155" s="38" t="s">
        <v>645</v>
      </c>
      <c r="C2155" s="38" t="s">
        <v>433</v>
      </c>
      <c r="D2155" s="38" t="s">
        <v>434</v>
      </c>
      <c r="E2155" s="41">
        <v>8470766</v>
      </c>
      <c r="F2155" s="38" t="s">
        <v>685</v>
      </c>
      <c r="G2155" s="38" t="s">
        <v>59</v>
      </c>
      <c r="H2155" s="42">
        <v>0</v>
      </c>
      <c r="I2155" s="42">
        <v>1418.5</v>
      </c>
      <c r="J2155" s="42">
        <v>-1418.5</v>
      </c>
      <c r="K2155" s="86" t="e">
        <v>#DIV/0!</v>
      </c>
      <c r="L2155" s="38" t="s">
        <v>8811</v>
      </c>
      <c r="M2155" s="128" t="s">
        <v>5922</v>
      </c>
    </row>
    <row r="2156" spans="1:13" s="128" customFormat="1" x14ac:dyDescent="0.2">
      <c r="A2156" s="38" t="s">
        <v>353</v>
      </c>
      <c r="B2156" s="38" t="s">
        <v>1654</v>
      </c>
      <c r="C2156" s="38" t="s">
        <v>1659</v>
      </c>
      <c r="D2156" s="38" t="s">
        <v>434</v>
      </c>
      <c r="E2156" s="41">
        <v>7102934</v>
      </c>
      <c r="F2156" s="38" t="s">
        <v>1663</v>
      </c>
      <c r="G2156" s="38" t="s">
        <v>68</v>
      </c>
      <c r="H2156" s="42">
        <v>26001.39</v>
      </c>
      <c r="I2156" s="42">
        <v>25400</v>
      </c>
      <c r="J2156" s="42">
        <v>601.38999999999942</v>
      </c>
      <c r="K2156" s="86">
        <v>2.3129148095544103E-2</v>
      </c>
      <c r="L2156" s="38" t="s">
        <v>1664</v>
      </c>
      <c r="M2156" s="128" t="s">
        <v>5922</v>
      </c>
    </row>
    <row r="2157" spans="1:13" s="128" customFormat="1" x14ac:dyDescent="0.2">
      <c r="A2157" s="38" t="s">
        <v>689</v>
      </c>
      <c r="B2157" s="38" t="s">
        <v>689</v>
      </c>
      <c r="C2157" s="38" t="s">
        <v>916</v>
      </c>
      <c r="D2157" s="38" t="s">
        <v>690</v>
      </c>
      <c r="E2157" s="41">
        <v>8494266</v>
      </c>
      <c r="F2157" s="38" t="s">
        <v>8569</v>
      </c>
      <c r="G2157" s="38" t="s">
        <v>68</v>
      </c>
      <c r="H2157" s="42">
        <v>10725.5</v>
      </c>
      <c r="I2157" s="42">
        <v>10411</v>
      </c>
      <c r="J2157" s="42">
        <v>314.5</v>
      </c>
      <c r="K2157" s="86">
        <v>2.9322642301058226E-2</v>
      </c>
      <c r="L2157" s="38" t="s">
        <v>8812</v>
      </c>
      <c r="M2157" s="128" t="s">
        <v>5922</v>
      </c>
    </row>
    <row r="2158" spans="1:13" s="128" customFormat="1" x14ac:dyDescent="0.2">
      <c r="A2158" s="38" t="s">
        <v>689</v>
      </c>
      <c r="B2158" s="38" t="s">
        <v>689</v>
      </c>
      <c r="C2158" s="38" t="s">
        <v>384</v>
      </c>
      <c r="D2158" s="38" t="s">
        <v>690</v>
      </c>
      <c r="E2158" s="41">
        <v>8505686</v>
      </c>
      <c r="F2158" s="38" t="s">
        <v>8570</v>
      </c>
      <c r="G2158" s="38" t="s">
        <v>68</v>
      </c>
      <c r="H2158" s="42">
        <v>8749.2000000000007</v>
      </c>
      <c r="I2158" s="42">
        <v>8482.74</v>
      </c>
      <c r="J2158" s="42">
        <v>266.46000000000095</v>
      </c>
      <c r="K2158" s="86">
        <v>3.0455355918255489E-2</v>
      </c>
      <c r="L2158" s="38" t="s">
        <v>8347</v>
      </c>
      <c r="M2158" s="128" t="s">
        <v>5922</v>
      </c>
    </row>
    <row r="2159" spans="1:13" s="128" customFormat="1" x14ac:dyDescent="0.2">
      <c r="A2159" s="38" t="s">
        <v>689</v>
      </c>
      <c r="B2159" s="38" t="s">
        <v>689</v>
      </c>
      <c r="C2159" s="38" t="s">
        <v>384</v>
      </c>
      <c r="D2159" s="38" t="s">
        <v>690</v>
      </c>
      <c r="E2159" s="41">
        <v>8505686</v>
      </c>
      <c r="F2159" s="38" t="s">
        <v>8570</v>
      </c>
      <c r="G2159" s="38" t="s">
        <v>68</v>
      </c>
      <c r="H2159" s="42">
        <v>18552.34</v>
      </c>
      <c r="I2159" s="42">
        <v>16404.2</v>
      </c>
      <c r="J2159" s="42">
        <v>2148.1399999999994</v>
      </c>
      <c r="K2159" s="86">
        <v>0.11578808926528941</v>
      </c>
      <c r="L2159" s="38" t="s">
        <v>8347</v>
      </c>
      <c r="M2159" s="128" t="s">
        <v>5922</v>
      </c>
    </row>
    <row r="2160" spans="1:13" s="128" customFormat="1" x14ac:dyDescent="0.2">
      <c r="A2160" s="38" t="s">
        <v>382</v>
      </c>
      <c r="B2160" s="38" t="s">
        <v>1668</v>
      </c>
      <c r="C2160" s="38" t="s">
        <v>8471</v>
      </c>
      <c r="D2160" s="38" t="s">
        <v>1669</v>
      </c>
      <c r="E2160" s="41">
        <v>8481044</v>
      </c>
      <c r="F2160" s="38" t="s">
        <v>8571</v>
      </c>
      <c r="G2160" s="38" t="s">
        <v>68</v>
      </c>
      <c r="H2160" s="42">
        <v>1072.33</v>
      </c>
      <c r="I2160" s="42">
        <v>1041.0999999999999</v>
      </c>
      <c r="J2160" s="42">
        <v>31.230000000000018</v>
      </c>
      <c r="K2160" s="86">
        <v>2.9123497430828215E-2</v>
      </c>
      <c r="L2160" s="38" t="s">
        <v>8813</v>
      </c>
      <c r="M2160" s="128" t="s">
        <v>5922</v>
      </c>
    </row>
    <row r="2161" spans="1:13" s="128" customFormat="1" x14ac:dyDescent="0.2">
      <c r="A2161" s="38" t="s">
        <v>382</v>
      </c>
      <c r="B2161" s="38" t="s">
        <v>1668</v>
      </c>
      <c r="C2161" s="38" t="s">
        <v>8471</v>
      </c>
      <c r="D2161" s="38" t="s">
        <v>1669</v>
      </c>
      <c r="E2161" s="41">
        <v>8481044</v>
      </c>
      <c r="F2161" s="38" t="s">
        <v>8571</v>
      </c>
      <c r="G2161" s="38" t="s">
        <v>68</v>
      </c>
      <c r="H2161" s="42">
        <v>1027.53</v>
      </c>
      <c r="I2161" s="42">
        <v>997.6</v>
      </c>
      <c r="J2161" s="42">
        <v>29.92999999999995</v>
      </c>
      <c r="K2161" s="86">
        <v>2.9128103315718228E-2</v>
      </c>
      <c r="L2161" s="38" t="s">
        <v>8813</v>
      </c>
      <c r="M2161" s="128" t="s">
        <v>5922</v>
      </c>
    </row>
    <row r="2162" spans="1:13" s="128" customFormat="1" x14ac:dyDescent="0.2">
      <c r="A2162" s="38" t="s">
        <v>382</v>
      </c>
      <c r="B2162" s="38" t="s">
        <v>1668</v>
      </c>
      <c r="C2162" s="38" t="s">
        <v>8471</v>
      </c>
      <c r="D2162" s="38" t="s">
        <v>1669</v>
      </c>
      <c r="E2162" s="41">
        <v>8481044</v>
      </c>
      <c r="F2162" s="38" t="s">
        <v>8571</v>
      </c>
      <c r="G2162" s="38" t="s">
        <v>68</v>
      </c>
      <c r="H2162" s="42">
        <v>257.63</v>
      </c>
      <c r="I2162" s="42">
        <v>250.13</v>
      </c>
      <c r="J2162" s="42">
        <v>7.5</v>
      </c>
      <c r="K2162" s="86">
        <v>2.9111516515933702E-2</v>
      </c>
      <c r="L2162" s="38" t="s">
        <v>8813</v>
      </c>
      <c r="M2162" s="128" t="s">
        <v>5922</v>
      </c>
    </row>
    <row r="2163" spans="1:13" s="128" customFormat="1" x14ac:dyDescent="0.2">
      <c r="A2163" s="38" t="s">
        <v>382</v>
      </c>
      <c r="B2163" s="38" t="s">
        <v>1668</v>
      </c>
      <c r="C2163" s="38" t="s">
        <v>8472</v>
      </c>
      <c r="D2163" s="38" t="s">
        <v>1669</v>
      </c>
      <c r="E2163" s="41">
        <v>8508608</v>
      </c>
      <c r="F2163" s="38" t="s">
        <v>8572</v>
      </c>
      <c r="G2163" s="38" t="s">
        <v>68</v>
      </c>
      <c r="H2163" s="42">
        <v>3975.24</v>
      </c>
      <c r="I2163" s="42">
        <v>3785.94</v>
      </c>
      <c r="J2163" s="42">
        <v>189.29999999999973</v>
      </c>
      <c r="K2163" s="86">
        <v>4.7619766353729519E-2</v>
      </c>
      <c r="L2163" s="38" t="s">
        <v>8814</v>
      </c>
      <c r="M2163" s="128" t="s">
        <v>5922</v>
      </c>
    </row>
    <row r="2164" spans="1:13" s="128" customFormat="1" x14ac:dyDescent="0.2">
      <c r="A2164" s="38" t="s">
        <v>382</v>
      </c>
      <c r="B2164" s="38" t="s">
        <v>1668</v>
      </c>
      <c r="C2164" s="38" t="s">
        <v>8472</v>
      </c>
      <c r="D2164" s="38" t="s">
        <v>1669</v>
      </c>
      <c r="E2164" s="41">
        <v>8520253</v>
      </c>
      <c r="F2164" s="38" t="s">
        <v>8573</v>
      </c>
      <c r="G2164" s="38" t="s">
        <v>68</v>
      </c>
      <c r="H2164" s="42">
        <v>12738</v>
      </c>
      <c r="I2164" s="42">
        <v>9264</v>
      </c>
      <c r="J2164" s="42">
        <v>3474</v>
      </c>
      <c r="K2164" s="86">
        <v>0.27272727272727271</v>
      </c>
      <c r="L2164" s="38" t="s">
        <v>8815</v>
      </c>
      <c r="M2164" s="128" t="s">
        <v>5922</v>
      </c>
    </row>
    <row r="2165" spans="1:13" s="128" customFormat="1" x14ac:dyDescent="0.2">
      <c r="A2165" s="38" t="s">
        <v>382</v>
      </c>
      <c r="B2165" s="38" t="s">
        <v>1668</v>
      </c>
      <c r="C2165" s="38" t="s">
        <v>8472</v>
      </c>
      <c r="D2165" s="38" t="s">
        <v>1669</v>
      </c>
      <c r="E2165" s="41">
        <v>8520253</v>
      </c>
      <c r="F2165" s="38" t="s">
        <v>8573</v>
      </c>
      <c r="G2165" s="38" t="s">
        <v>68</v>
      </c>
      <c r="H2165" s="42">
        <v>7713.25</v>
      </c>
      <c r="I2165" s="42">
        <v>6210.1</v>
      </c>
      <c r="J2165" s="42">
        <v>1503.1499999999996</v>
      </c>
      <c r="K2165" s="86">
        <v>0.19487894208018663</v>
      </c>
      <c r="L2165" s="38" t="s">
        <v>8815</v>
      </c>
      <c r="M2165" s="128" t="s">
        <v>5922</v>
      </c>
    </row>
    <row r="2166" spans="1:13" s="128" customFormat="1" x14ac:dyDescent="0.2">
      <c r="A2166" s="38" t="s">
        <v>382</v>
      </c>
      <c r="B2166" s="38" t="s">
        <v>1668</v>
      </c>
      <c r="C2166" s="38" t="s">
        <v>8471</v>
      </c>
      <c r="D2166" s="38" t="s">
        <v>1669</v>
      </c>
      <c r="E2166" s="41">
        <v>8518798</v>
      </c>
      <c r="F2166" s="38" t="s">
        <v>8574</v>
      </c>
      <c r="G2166" s="38" t="s">
        <v>68</v>
      </c>
      <c r="H2166" s="42">
        <v>7275</v>
      </c>
      <c r="I2166" s="42">
        <v>6927.5</v>
      </c>
      <c r="J2166" s="42">
        <v>347.5</v>
      </c>
      <c r="K2166" s="86">
        <v>4.776632302405498E-2</v>
      </c>
      <c r="L2166" s="38" t="s">
        <v>8816</v>
      </c>
      <c r="M2166" s="128" t="s">
        <v>5922</v>
      </c>
    </row>
    <row r="2167" spans="1:13" s="128" customFormat="1" x14ac:dyDescent="0.2">
      <c r="A2167" s="38" t="s">
        <v>353</v>
      </c>
      <c r="B2167" s="38" t="s">
        <v>1675</v>
      </c>
      <c r="C2167" s="38" t="s">
        <v>1677</v>
      </c>
      <c r="D2167" s="38" t="s">
        <v>1676</v>
      </c>
      <c r="E2167" s="41">
        <v>7513124</v>
      </c>
      <c r="F2167" s="38" t="s">
        <v>1678</v>
      </c>
      <c r="G2167" s="38" t="s">
        <v>68</v>
      </c>
      <c r="H2167" s="42">
        <v>0</v>
      </c>
      <c r="I2167" s="42">
        <v>10830</v>
      </c>
      <c r="J2167" s="42">
        <v>-10830</v>
      </c>
      <c r="K2167" s="86" t="e">
        <v>#DIV/0!</v>
      </c>
      <c r="L2167" s="38" t="s">
        <v>1679</v>
      </c>
      <c r="M2167" s="128" t="s">
        <v>5922</v>
      </c>
    </row>
    <row r="2168" spans="1:13" s="128" customFormat="1" x14ac:dyDescent="0.2">
      <c r="A2168" s="38" t="s">
        <v>382</v>
      </c>
      <c r="B2168" s="38" t="s">
        <v>698</v>
      </c>
      <c r="C2168" s="38" t="s">
        <v>6645</v>
      </c>
      <c r="D2168" s="38" t="s">
        <v>700</v>
      </c>
      <c r="E2168" s="41">
        <v>8304753</v>
      </c>
      <c r="F2168" s="38" t="s">
        <v>8575</v>
      </c>
      <c r="G2168" s="38" t="s">
        <v>68</v>
      </c>
      <c r="H2168" s="42">
        <v>208.85</v>
      </c>
      <c r="I2168" s="42">
        <v>199.75</v>
      </c>
      <c r="J2168" s="42">
        <v>9.0999999999999943</v>
      </c>
      <c r="K2168" s="86">
        <v>4.3571941584869496E-2</v>
      </c>
      <c r="L2168" s="38" t="s">
        <v>8817</v>
      </c>
      <c r="M2168" s="128" t="s">
        <v>5922</v>
      </c>
    </row>
    <row r="2169" spans="1:13" s="128" customFormat="1" x14ac:dyDescent="0.2">
      <c r="A2169" s="38" t="s">
        <v>382</v>
      </c>
      <c r="B2169" s="38" t="s">
        <v>698</v>
      </c>
      <c r="C2169" s="38" t="s">
        <v>699</v>
      </c>
      <c r="D2169" s="38" t="s">
        <v>700</v>
      </c>
      <c r="E2169" s="41">
        <v>8196839</v>
      </c>
      <c r="F2169" s="38" t="s">
        <v>703</v>
      </c>
      <c r="G2169" s="38" t="s">
        <v>68</v>
      </c>
      <c r="H2169" s="42">
        <v>51175.48</v>
      </c>
      <c r="I2169" s="42">
        <v>49500</v>
      </c>
      <c r="J2169" s="42">
        <v>1675.4800000000032</v>
      </c>
      <c r="K2169" s="86">
        <v>3.2739898091820596E-2</v>
      </c>
      <c r="L2169" s="38" t="s">
        <v>705</v>
      </c>
      <c r="M2169" s="128" t="s">
        <v>5922</v>
      </c>
    </row>
    <row r="2170" spans="1:13" s="128" customFormat="1" x14ac:dyDescent="0.2">
      <c r="A2170" s="38" t="s">
        <v>382</v>
      </c>
      <c r="B2170" s="38" t="s">
        <v>698</v>
      </c>
      <c r="C2170" s="38" t="s">
        <v>1689</v>
      </c>
      <c r="D2170" s="38" t="s">
        <v>700</v>
      </c>
      <c r="E2170" s="41">
        <v>7218231</v>
      </c>
      <c r="F2170" s="38" t="s">
        <v>1690</v>
      </c>
      <c r="G2170" s="38" t="s">
        <v>68</v>
      </c>
      <c r="H2170" s="42">
        <v>25853.040000000001</v>
      </c>
      <c r="I2170" s="42">
        <v>25110</v>
      </c>
      <c r="J2170" s="42">
        <v>743.04000000000087</v>
      </c>
      <c r="K2170" s="86">
        <v>2.8740914027905455E-2</v>
      </c>
      <c r="L2170" s="38" t="s">
        <v>1691</v>
      </c>
      <c r="M2170" s="128" t="s">
        <v>5922</v>
      </c>
    </row>
    <row r="2171" spans="1:13" s="128" customFormat="1" x14ac:dyDescent="0.2">
      <c r="A2171" s="38" t="s">
        <v>382</v>
      </c>
      <c r="B2171" s="38" t="s">
        <v>698</v>
      </c>
      <c r="C2171" s="38" t="s">
        <v>734</v>
      </c>
      <c r="D2171" s="38" t="s">
        <v>700</v>
      </c>
      <c r="E2171" s="41">
        <v>8302911</v>
      </c>
      <c r="F2171" s="38" t="s">
        <v>8576</v>
      </c>
      <c r="G2171" s="38" t="s">
        <v>68</v>
      </c>
      <c r="H2171" s="42">
        <v>124780.8</v>
      </c>
      <c r="I2171" s="42">
        <v>82826.240000000005</v>
      </c>
      <c r="J2171" s="42">
        <v>41954.559999999998</v>
      </c>
      <c r="K2171" s="86">
        <v>0.3362260860645227</v>
      </c>
      <c r="L2171" s="38" t="s">
        <v>8818</v>
      </c>
      <c r="M2171" s="128" t="s">
        <v>5922</v>
      </c>
    </row>
    <row r="2172" spans="1:13" s="128" customFormat="1" x14ac:dyDescent="0.2">
      <c r="A2172" s="38" t="s">
        <v>382</v>
      </c>
      <c r="B2172" s="38" t="s">
        <v>698</v>
      </c>
      <c r="C2172" s="38" t="s">
        <v>707</v>
      </c>
      <c r="D2172" s="38" t="s">
        <v>700</v>
      </c>
      <c r="E2172" s="41">
        <v>8386038</v>
      </c>
      <c r="F2172" s="38" t="s">
        <v>8577</v>
      </c>
      <c r="G2172" s="38" t="s">
        <v>59</v>
      </c>
      <c r="H2172" s="42">
        <v>160.74</v>
      </c>
      <c r="I2172" s="42">
        <v>152.47</v>
      </c>
      <c r="J2172" s="42">
        <v>8.2700000000000102</v>
      </c>
      <c r="K2172" s="86">
        <v>5.1449545850441765E-2</v>
      </c>
      <c r="L2172" s="38" t="s">
        <v>8819</v>
      </c>
      <c r="M2172" s="128" t="s">
        <v>5922</v>
      </c>
    </row>
    <row r="2173" spans="1:13" s="128" customFormat="1" x14ac:dyDescent="0.2">
      <c r="A2173" s="38" t="s">
        <v>382</v>
      </c>
      <c r="B2173" s="38" t="s">
        <v>698</v>
      </c>
      <c r="C2173" s="38" t="s">
        <v>707</v>
      </c>
      <c r="D2173" s="38" t="s">
        <v>700</v>
      </c>
      <c r="E2173" s="41">
        <v>8386038</v>
      </c>
      <c r="F2173" s="38" t="s">
        <v>8577</v>
      </c>
      <c r="G2173" s="38" t="s">
        <v>59</v>
      </c>
      <c r="H2173" s="42">
        <v>62716.800000000003</v>
      </c>
      <c r="I2173" s="42">
        <v>59482.2</v>
      </c>
      <c r="J2173" s="42">
        <v>3234.6000000000058</v>
      </c>
      <c r="K2173" s="86">
        <v>5.1574697688657675E-2</v>
      </c>
      <c r="L2173" s="38" t="s">
        <v>8820</v>
      </c>
      <c r="M2173" s="128" t="s">
        <v>5922</v>
      </c>
    </row>
    <row r="2174" spans="1:13" s="128" customFormat="1" x14ac:dyDescent="0.2">
      <c r="A2174" s="38" t="s">
        <v>382</v>
      </c>
      <c r="B2174" s="38" t="s">
        <v>698</v>
      </c>
      <c r="C2174" s="38" t="s">
        <v>707</v>
      </c>
      <c r="D2174" s="38" t="s">
        <v>700</v>
      </c>
      <c r="E2174" s="41">
        <v>8233916</v>
      </c>
      <c r="F2174" s="38" t="s">
        <v>8048</v>
      </c>
      <c r="G2174" s="38" t="s">
        <v>68</v>
      </c>
      <c r="H2174" s="42">
        <v>1042596.9</v>
      </c>
      <c r="I2174" s="42">
        <v>1012230</v>
      </c>
      <c r="J2174" s="42">
        <v>30366.900000000023</v>
      </c>
      <c r="K2174" s="86">
        <v>2.9126213592233031E-2</v>
      </c>
      <c r="L2174" s="38" t="s">
        <v>8350</v>
      </c>
      <c r="M2174" s="128" t="s">
        <v>5922</v>
      </c>
    </row>
    <row r="2175" spans="1:13" s="128" customFormat="1" x14ac:dyDescent="0.2">
      <c r="A2175" s="38" t="s">
        <v>382</v>
      </c>
      <c r="B2175" s="38" t="s">
        <v>698</v>
      </c>
      <c r="C2175" s="38" t="s">
        <v>707</v>
      </c>
      <c r="D2175" s="38" t="s">
        <v>700</v>
      </c>
      <c r="E2175" s="41">
        <v>8233916</v>
      </c>
      <c r="F2175" s="38" t="s">
        <v>8048</v>
      </c>
      <c r="G2175" s="38" t="s">
        <v>68</v>
      </c>
      <c r="H2175" s="42">
        <v>13425</v>
      </c>
      <c r="I2175" s="42">
        <v>13029</v>
      </c>
      <c r="J2175" s="42">
        <v>396</v>
      </c>
      <c r="K2175" s="86">
        <v>2.9497206703910615E-2</v>
      </c>
      <c r="L2175" s="38" t="s">
        <v>8821</v>
      </c>
      <c r="M2175" s="128" t="s">
        <v>5922</v>
      </c>
    </row>
    <row r="2176" spans="1:13" s="128" customFormat="1" x14ac:dyDescent="0.2">
      <c r="A2176" s="38" t="s">
        <v>382</v>
      </c>
      <c r="B2176" s="38" t="s">
        <v>698</v>
      </c>
      <c r="C2176" s="38" t="s">
        <v>707</v>
      </c>
      <c r="D2176" s="38" t="s">
        <v>700</v>
      </c>
      <c r="E2176" s="41">
        <v>8233916</v>
      </c>
      <c r="F2176" s="38" t="s">
        <v>8048</v>
      </c>
      <c r="G2176" s="38" t="s">
        <v>68</v>
      </c>
      <c r="H2176" s="42">
        <v>17900</v>
      </c>
      <c r="I2176" s="42">
        <v>17372</v>
      </c>
      <c r="J2176" s="42">
        <v>528</v>
      </c>
      <c r="K2176" s="86">
        <v>2.9497206703910615E-2</v>
      </c>
      <c r="L2176" s="38" t="s">
        <v>8350</v>
      </c>
      <c r="M2176" s="128" t="s">
        <v>5922</v>
      </c>
    </row>
    <row r="2177" spans="1:13" s="128" customFormat="1" x14ac:dyDescent="0.2">
      <c r="A2177" s="38" t="s">
        <v>382</v>
      </c>
      <c r="B2177" s="38" t="s">
        <v>698</v>
      </c>
      <c r="C2177" s="38" t="s">
        <v>707</v>
      </c>
      <c r="D2177" s="38" t="s">
        <v>700</v>
      </c>
      <c r="E2177" s="41">
        <v>8332709</v>
      </c>
      <c r="F2177" s="38" t="s">
        <v>8049</v>
      </c>
      <c r="G2177" s="38" t="s">
        <v>59</v>
      </c>
      <c r="H2177" s="42">
        <v>6090</v>
      </c>
      <c r="I2177" s="42">
        <v>4582</v>
      </c>
      <c r="J2177" s="42">
        <v>1508</v>
      </c>
      <c r="K2177" s="86">
        <v>0.24761904761904763</v>
      </c>
      <c r="L2177" s="38" t="s">
        <v>8822</v>
      </c>
      <c r="M2177" s="128" t="s">
        <v>5922</v>
      </c>
    </row>
    <row r="2178" spans="1:13" s="128" customFormat="1" x14ac:dyDescent="0.2">
      <c r="A2178" s="38" t="s">
        <v>382</v>
      </c>
      <c r="B2178" s="38" t="s">
        <v>698</v>
      </c>
      <c r="C2178" s="38" t="s">
        <v>707</v>
      </c>
      <c r="D2178" s="38" t="s">
        <v>700</v>
      </c>
      <c r="E2178" s="41">
        <v>8332709</v>
      </c>
      <c r="F2178" s="38" t="s">
        <v>8049</v>
      </c>
      <c r="G2178" s="38" t="s">
        <v>59</v>
      </c>
      <c r="H2178" s="42">
        <v>25.5</v>
      </c>
      <c r="I2178" s="42">
        <v>24.2</v>
      </c>
      <c r="J2178" s="42">
        <v>1.3000000000000007</v>
      </c>
      <c r="K2178" s="86">
        <v>5.0980392156862772E-2</v>
      </c>
      <c r="L2178" s="38" t="s">
        <v>8823</v>
      </c>
      <c r="M2178" s="128" t="s">
        <v>5922</v>
      </c>
    </row>
    <row r="2179" spans="1:13" s="128" customFormat="1" x14ac:dyDescent="0.2">
      <c r="A2179" s="38" t="s">
        <v>382</v>
      </c>
      <c r="B2179" s="38" t="s">
        <v>698</v>
      </c>
      <c r="C2179" s="38" t="s">
        <v>707</v>
      </c>
      <c r="D2179" s="38" t="s">
        <v>700</v>
      </c>
      <c r="E2179" s="41">
        <v>8246016</v>
      </c>
      <c r="F2179" s="38" t="s">
        <v>8578</v>
      </c>
      <c r="G2179" s="38" t="s">
        <v>68</v>
      </c>
      <c r="H2179" s="42">
        <v>573.62</v>
      </c>
      <c r="I2179" s="42">
        <v>546.36</v>
      </c>
      <c r="J2179" s="42">
        <v>27.259999999999991</v>
      </c>
      <c r="K2179" s="86">
        <v>4.752275025278057E-2</v>
      </c>
      <c r="L2179" s="38" t="s">
        <v>8824</v>
      </c>
      <c r="M2179" s="128" t="s">
        <v>5922</v>
      </c>
    </row>
    <row r="2180" spans="1:13" s="128" customFormat="1" x14ac:dyDescent="0.2">
      <c r="A2180" s="38" t="s">
        <v>382</v>
      </c>
      <c r="B2180" s="38" t="s">
        <v>698</v>
      </c>
      <c r="C2180" s="38" t="s">
        <v>707</v>
      </c>
      <c r="D2180" s="38" t="s">
        <v>700</v>
      </c>
      <c r="E2180" s="41">
        <v>8246016</v>
      </c>
      <c r="F2180" s="38" t="s">
        <v>8578</v>
      </c>
      <c r="G2180" s="38" t="s">
        <v>59</v>
      </c>
      <c r="H2180" s="42">
        <v>414.48</v>
      </c>
      <c r="I2180" s="42">
        <v>363.36</v>
      </c>
      <c r="J2180" s="42">
        <v>51.120000000000005</v>
      </c>
      <c r="K2180" s="86">
        <v>0.123335263462652</v>
      </c>
      <c r="L2180" s="38" t="s">
        <v>8825</v>
      </c>
      <c r="M2180" s="128" t="s">
        <v>5922</v>
      </c>
    </row>
    <row r="2181" spans="1:13" s="128" customFormat="1" x14ac:dyDescent="0.2">
      <c r="A2181" s="38" t="s">
        <v>382</v>
      </c>
      <c r="B2181" s="38" t="s">
        <v>698</v>
      </c>
      <c r="C2181" s="38" t="s">
        <v>707</v>
      </c>
      <c r="D2181" s="38" t="s">
        <v>700</v>
      </c>
      <c r="E2181" s="41">
        <v>8246016</v>
      </c>
      <c r="F2181" s="38" t="s">
        <v>8578</v>
      </c>
      <c r="G2181" s="38" t="s">
        <v>68</v>
      </c>
      <c r="H2181" s="42">
        <v>0</v>
      </c>
      <c r="I2181" s="42">
        <v>0</v>
      </c>
      <c r="J2181" s="42">
        <v>0</v>
      </c>
      <c r="K2181" s="86" t="e">
        <v>#DIV/0!</v>
      </c>
      <c r="L2181" s="38" t="s">
        <v>8826</v>
      </c>
      <c r="M2181" s="128" t="s">
        <v>5922</v>
      </c>
    </row>
    <row r="2182" spans="1:13" s="128" customFormat="1" x14ac:dyDescent="0.2">
      <c r="A2182" s="38" t="s">
        <v>382</v>
      </c>
      <c r="B2182" s="38" t="s">
        <v>698</v>
      </c>
      <c r="C2182" s="38" t="s">
        <v>707</v>
      </c>
      <c r="D2182" s="38" t="s">
        <v>700</v>
      </c>
      <c r="E2182" s="41">
        <v>8246016</v>
      </c>
      <c r="F2182" s="38" t="s">
        <v>8578</v>
      </c>
      <c r="G2182" s="38" t="s">
        <v>68</v>
      </c>
      <c r="H2182" s="42">
        <v>0</v>
      </c>
      <c r="I2182" s="42">
        <v>0</v>
      </c>
      <c r="J2182" s="42">
        <v>0</v>
      </c>
      <c r="K2182" s="86" t="e">
        <v>#DIV/0!</v>
      </c>
      <c r="L2182" s="38" t="s">
        <v>8827</v>
      </c>
      <c r="M2182" s="128" t="s">
        <v>5922</v>
      </c>
    </row>
    <row r="2183" spans="1:13" s="128" customFormat="1" x14ac:dyDescent="0.2">
      <c r="A2183" s="38" t="s">
        <v>382</v>
      </c>
      <c r="B2183" s="38" t="s">
        <v>698</v>
      </c>
      <c r="C2183" s="38" t="s">
        <v>707</v>
      </c>
      <c r="D2183" s="38" t="s">
        <v>700</v>
      </c>
      <c r="E2183" s="41">
        <v>8302887</v>
      </c>
      <c r="F2183" s="38" t="s">
        <v>8579</v>
      </c>
      <c r="G2183" s="38" t="s">
        <v>68</v>
      </c>
      <c r="H2183" s="42">
        <v>181.5</v>
      </c>
      <c r="I2183" s="42">
        <v>165</v>
      </c>
      <c r="J2183" s="42">
        <v>16.5</v>
      </c>
      <c r="K2183" s="86">
        <v>9.0909090909090912E-2</v>
      </c>
      <c r="L2183" s="38" t="s">
        <v>8828</v>
      </c>
      <c r="M2183" s="128" t="s">
        <v>5922</v>
      </c>
    </row>
    <row r="2184" spans="1:13" s="128" customFormat="1" x14ac:dyDescent="0.2">
      <c r="A2184" s="38" t="s">
        <v>382</v>
      </c>
      <c r="B2184" s="38" t="s">
        <v>698</v>
      </c>
      <c r="C2184" s="38" t="s">
        <v>707</v>
      </c>
      <c r="D2184" s="38" t="s">
        <v>700</v>
      </c>
      <c r="E2184" s="41">
        <v>8302887</v>
      </c>
      <c r="F2184" s="38" t="s">
        <v>8579</v>
      </c>
      <c r="G2184" s="38" t="s">
        <v>68</v>
      </c>
      <c r="H2184" s="42">
        <v>5495</v>
      </c>
      <c r="I2184" s="42">
        <v>4995</v>
      </c>
      <c r="J2184" s="42">
        <v>500</v>
      </c>
      <c r="K2184" s="86">
        <v>9.0991810737033663E-2</v>
      </c>
      <c r="L2184" s="38" t="s">
        <v>8829</v>
      </c>
      <c r="M2184" s="128" t="s">
        <v>5922</v>
      </c>
    </row>
    <row r="2185" spans="1:13" s="128" customFormat="1" x14ac:dyDescent="0.2">
      <c r="A2185" s="38" t="s">
        <v>382</v>
      </c>
      <c r="B2185" s="38" t="s">
        <v>698</v>
      </c>
      <c r="C2185" s="38" t="s">
        <v>707</v>
      </c>
      <c r="D2185" s="38" t="s">
        <v>700</v>
      </c>
      <c r="E2185" s="41">
        <v>8338478</v>
      </c>
      <c r="F2185" s="38" t="s">
        <v>8580</v>
      </c>
      <c r="G2185" s="38" t="s">
        <v>68</v>
      </c>
      <c r="H2185" s="42">
        <v>390976.44</v>
      </c>
      <c r="I2185" s="42">
        <v>379588.8</v>
      </c>
      <c r="J2185" s="42">
        <v>11387.640000000014</v>
      </c>
      <c r="K2185" s="86">
        <v>2.91261539953661E-2</v>
      </c>
      <c r="L2185" s="38" t="s">
        <v>8830</v>
      </c>
      <c r="M2185" s="128" t="s">
        <v>5922</v>
      </c>
    </row>
    <row r="2186" spans="1:13" s="128" customFormat="1" x14ac:dyDescent="0.2">
      <c r="A2186" s="38" t="s">
        <v>382</v>
      </c>
      <c r="B2186" s="38" t="s">
        <v>698</v>
      </c>
      <c r="C2186" s="38" t="s">
        <v>707</v>
      </c>
      <c r="D2186" s="38" t="s">
        <v>700</v>
      </c>
      <c r="E2186" s="41">
        <v>8493881</v>
      </c>
      <c r="F2186" s="38" t="s">
        <v>8580</v>
      </c>
      <c r="G2186" s="38" t="s">
        <v>59</v>
      </c>
      <c r="H2186" s="42">
        <v>0</v>
      </c>
      <c r="I2186" s="42">
        <v>502</v>
      </c>
      <c r="J2186" s="42">
        <v>-502</v>
      </c>
      <c r="K2186" s="86" t="e">
        <v>#DIV/0!</v>
      </c>
      <c r="L2186" s="38" t="s">
        <v>8831</v>
      </c>
      <c r="M2186" s="128" t="s">
        <v>5922</v>
      </c>
    </row>
    <row r="2187" spans="1:13" s="128" customFormat="1" x14ac:dyDescent="0.2">
      <c r="A2187" s="38" t="s">
        <v>382</v>
      </c>
      <c r="B2187" s="38" t="s">
        <v>698</v>
      </c>
      <c r="C2187" s="38" t="s">
        <v>707</v>
      </c>
      <c r="D2187" s="38" t="s">
        <v>700</v>
      </c>
      <c r="E2187" s="41">
        <v>8469920</v>
      </c>
      <c r="F2187" s="38" t="s">
        <v>8581</v>
      </c>
      <c r="G2187" s="38" t="s">
        <v>59</v>
      </c>
      <c r="H2187" s="42">
        <v>133352.59</v>
      </c>
      <c r="I2187" s="42">
        <v>119064.77</v>
      </c>
      <c r="J2187" s="42">
        <v>14287.819999999992</v>
      </c>
      <c r="K2187" s="86">
        <v>0.10714317584682827</v>
      </c>
      <c r="L2187" s="38" t="s">
        <v>8832</v>
      </c>
      <c r="M2187" s="128" t="s">
        <v>5922</v>
      </c>
    </row>
    <row r="2188" spans="1:13" s="128" customFormat="1" x14ac:dyDescent="0.2">
      <c r="A2188" s="38" t="s">
        <v>382</v>
      </c>
      <c r="B2188" s="38" t="s">
        <v>698</v>
      </c>
      <c r="C2188" s="38" t="s">
        <v>734</v>
      </c>
      <c r="D2188" s="38" t="s">
        <v>700</v>
      </c>
      <c r="E2188" s="41">
        <v>8469912</v>
      </c>
      <c r="F2188" s="38" t="s">
        <v>8050</v>
      </c>
      <c r="G2188" s="38" t="s">
        <v>68</v>
      </c>
      <c r="H2188" s="42">
        <v>10500.28</v>
      </c>
      <c r="I2188" s="42">
        <v>9109.8799999999992</v>
      </c>
      <c r="J2188" s="42">
        <v>1390.4000000000015</v>
      </c>
      <c r="K2188" s="86">
        <v>0.13241551653860673</v>
      </c>
      <c r="L2188" s="38" t="s">
        <v>8832</v>
      </c>
      <c r="M2188" s="128" t="s">
        <v>5922</v>
      </c>
    </row>
    <row r="2189" spans="1:13" s="128" customFormat="1" x14ac:dyDescent="0.2">
      <c r="A2189" s="38" t="s">
        <v>382</v>
      </c>
      <c r="B2189" s="38" t="s">
        <v>698</v>
      </c>
      <c r="C2189" s="38" t="s">
        <v>707</v>
      </c>
      <c r="D2189" s="38" t="s">
        <v>700</v>
      </c>
      <c r="E2189" s="41">
        <v>8105667</v>
      </c>
      <c r="F2189" s="38" t="s">
        <v>2037</v>
      </c>
      <c r="G2189" s="38" t="s">
        <v>68</v>
      </c>
      <c r="H2189" s="42">
        <v>541527.65</v>
      </c>
      <c r="I2189" s="42">
        <v>525755</v>
      </c>
      <c r="J2189" s="42">
        <v>15772.650000000023</v>
      </c>
      <c r="K2189" s="86">
        <v>2.9126213592233052E-2</v>
      </c>
      <c r="L2189" s="38" t="s">
        <v>8833</v>
      </c>
      <c r="M2189" s="128" t="s">
        <v>5922</v>
      </c>
    </row>
    <row r="2190" spans="1:13" s="128" customFormat="1" x14ac:dyDescent="0.2">
      <c r="A2190" s="38" t="s">
        <v>382</v>
      </c>
      <c r="B2190" s="38" t="s">
        <v>698</v>
      </c>
      <c r="C2190" s="38" t="s">
        <v>734</v>
      </c>
      <c r="D2190" s="38" t="s">
        <v>700</v>
      </c>
      <c r="E2190" s="41">
        <v>8394084</v>
      </c>
      <c r="F2190" s="38" t="s">
        <v>8582</v>
      </c>
      <c r="G2190" s="38" t="s">
        <v>59</v>
      </c>
      <c r="H2190" s="42">
        <v>9174.2000000000007</v>
      </c>
      <c r="I2190" s="42">
        <v>8493.1</v>
      </c>
      <c r="J2190" s="42">
        <v>681.10000000000036</v>
      </c>
      <c r="K2190" s="86">
        <v>7.424080573783004E-2</v>
      </c>
      <c r="L2190" s="38" t="s">
        <v>8834</v>
      </c>
      <c r="M2190" s="128" t="s">
        <v>5922</v>
      </c>
    </row>
    <row r="2191" spans="1:13" s="128" customFormat="1" x14ac:dyDescent="0.2">
      <c r="A2191" s="38" t="s">
        <v>382</v>
      </c>
      <c r="B2191" s="38" t="s">
        <v>698</v>
      </c>
      <c r="C2191" s="38" t="s">
        <v>734</v>
      </c>
      <c r="D2191" s="38" t="s">
        <v>700</v>
      </c>
      <c r="E2191" s="41">
        <v>8519064</v>
      </c>
      <c r="F2191" s="38" t="s">
        <v>8052</v>
      </c>
      <c r="G2191" s="38" t="s">
        <v>68</v>
      </c>
      <c r="H2191" s="42">
        <v>95466.8</v>
      </c>
      <c r="I2191" s="42">
        <v>88588.5</v>
      </c>
      <c r="J2191" s="42">
        <v>6878.3000000000029</v>
      </c>
      <c r="K2191" s="86">
        <v>7.2049131216297219E-2</v>
      </c>
      <c r="L2191" s="38" t="s">
        <v>8835</v>
      </c>
      <c r="M2191" s="128" t="s">
        <v>5922</v>
      </c>
    </row>
    <row r="2192" spans="1:13" s="128" customFormat="1" x14ac:dyDescent="0.2">
      <c r="A2192" s="38" t="s">
        <v>382</v>
      </c>
      <c r="B2192" s="38" t="s">
        <v>2509</v>
      </c>
      <c r="C2192" s="38" t="s">
        <v>916</v>
      </c>
      <c r="D2192" s="38" t="s">
        <v>2510</v>
      </c>
      <c r="E2192" s="41">
        <v>8494251</v>
      </c>
      <c r="F2192" s="38" t="s">
        <v>8583</v>
      </c>
      <c r="G2192" s="38" t="s">
        <v>68</v>
      </c>
      <c r="H2192" s="42">
        <v>974.4</v>
      </c>
      <c r="I2192" s="42">
        <v>937.86</v>
      </c>
      <c r="J2192" s="42">
        <v>36.539999999999964</v>
      </c>
      <c r="K2192" s="86">
        <v>3.7499999999999964E-2</v>
      </c>
      <c r="L2192" s="38" t="s">
        <v>8836</v>
      </c>
      <c r="M2192" s="128" t="s">
        <v>5922</v>
      </c>
    </row>
    <row r="2193" spans="1:13" s="128" customFormat="1" x14ac:dyDescent="0.2">
      <c r="A2193" s="38" t="s">
        <v>382</v>
      </c>
      <c r="B2193" s="38" t="s">
        <v>744</v>
      </c>
      <c r="C2193" s="38" t="s">
        <v>745</v>
      </c>
      <c r="D2193" s="38" t="s">
        <v>746</v>
      </c>
      <c r="E2193" s="41">
        <v>6319297</v>
      </c>
      <c r="F2193" s="38" t="s">
        <v>1715</v>
      </c>
      <c r="G2193" s="38" t="s">
        <v>68</v>
      </c>
      <c r="H2193" s="42">
        <v>3920</v>
      </c>
      <c r="I2193" s="42">
        <v>3800</v>
      </c>
      <c r="J2193" s="42">
        <v>120</v>
      </c>
      <c r="K2193" s="86">
        <v>3.0612244897959183E-2</v>
      </c>
      <c r="L2193" s="38" t="s">
        <v>1716</v>
      </c>
      <c r="M2193" s="128" t="s">
        <v>5922</v>
      </c>
    </row>
    <row r="2194" spans="1:13" s="128" customFormat="1" x14ac:dyDescent="0.2">
      <c r="A2194" s="38" t="s">
        <v>382</v>
      </c>
      <c r="B2194" s="38" t="s">
        <v>744</v>
      </c>
      <c r="C2194" s="38" t="s">
        <v>745</v>
      </c>
      <c r="D2194" s="38" t="s">
        <v>746</v>
      </c>
      <c r="E2194" s="41">
        <v>8430156</v>
      </c>
      <c r="F2194" s="38" t="s">
        <v>8584</v>
      </c>
      <c r="G2194" s="38" t="s">
        <v>68</v>
      </c>
      <c r="H2194" s="42">
        <v>31369.8</v>
      </c>
      <c r="I2194" s="42">
        <v>30883.86</v>
      </c>
      <c r="J2194" s="42">
        <v>485.93999999999869</v>
      </c>
      <c r="K2194" s="86">
        <v>1.549069487213813E-2</v>
      </c>
      <c r="L2194" s="38" t="s">
        <v>8837</v>
      </c>
      <c r="M2194" s="128" t="s">
        <v>5922</v>
      </c>
    </row>
    <row r="2195" spans="1:13" s="128" customFormat="1" x14ac:dyDescent="0.2">
      <c r="A2195" s="38" t="s">
        <v>382</v>
      </c>
      <c r="B2195" s="38" t="s">
        <v>744</v>
      </c>
      <c r="C2195" s="38" t="s">
        <v>745</v>
      </c>
      <c r="D2195" s="38" t="s">
        <v>746</v>
      </c>
      <c r="E2195" s="41">
        <v>8448820</v>
      </c>
      <c r="F2195" s="38" t="s">
        <v>8056</v>
      </c>
      <c r="G2195" s="38" t="s">
        <v>68</v>
      </c>
      <c r="H2195" s="42">
        <v>25852.400000000001</v>
      </c>
      <c r="I2195" s="42">
        <v>22159.200000000001</v>
      </c>
      <c r="J2195" s="42">
        <v>3693.2000000000007</v>
      </c>
      <c r="K2195" s="86">
        <v>0.14285714285714288</v>
      </c>
      <c r="L2195" s="38" t="s">
        <v>8356</v>
      </c>
      <c r="M2195" s="128" t="s">
        <v>5922</v>
      </c>
    </row>
    <row r="2196" spans="1:13" s="128" customFormat="1" x14ac:dyDescent="0.2">
      <c r="A2196" s="38" t="s">
        <v>382</v>
      </c>
      <c r="B2196" s="38" t="s">
        <v>744</v>
      </c>
      <c r="C2196" s="38" t="s">
        <v>745</v>
      </c>
      <c r="D2196" s="38" t="s">
        <v>746</v>
      </c>
      <c r="E2196" s="41">
        <v>8522401</v>
      </c>
      <c r="F2196" s="38" t="s">
        <v>8585</v>
      </c>
      <c r="G2196" s="38" t="s">
        <v>59</v>
      </c>
      <c r="H2196" s="42">
        <v>6089973.96</v>
      </c>
      <c r="I2196" s="42">
        <v>4993909.3600000003</v>
      </c>
      <c r="J2196" s="42">
        <v>1096064.5999999996</v>
      </c>
      <c r="K2196" s="86">
        <v>0.17997853639426722</v>
      </c>
      <c r="L2196" s="38" t="s">
        <v>8838</v>
      </c>
      <c r="M2196" s="128" t="s">
        <v>5922</v>
      </c>
    </row>
    <row r="2197" spans="1:13" s="128" customFormat="1" x14ac:dyDescent="0.2">
      <c r="A2197" s="38" t="s">
        <v>382</v>
      </c>
      <c r="B2197" s="38" t="s">
        <v>744</v>
      </c>
      <c r="C2197" s="38" t="s">
        <v>745</v>
      </c>
      <c r="D2197" s="38" t="s">
        <v>746</v>
      </c>
      <c r="E2197" s="41">
        <v>8489350</v>
      </c>
      <c r="F2197" s="38" t="s">
        <v>8586</v>
      </c>
      <c r="G2197" s="38" t="s">
        <v>68</v>
      </c>
      <c r="H2197" s="42">
        <v>4684.3999999999996</v>
      </c>
      <c r="I2197" s="42">
        <v>4015.2</v>
      </c>
      <c r="J2197" s="42">
        <v>669.19999999999982</v>
      </c>
      <c r="K2197" s="86">
        <v>0.14285714285714282</v>
      </c>
      <c r="L2197" s="38" t="s">
        <v>8839</v>
      </c>
      <c r="M2197" s="128" t="s">
        <v>5922</v>
      </c>
    </row>
    <row r="2198" spans="1:13" s="128" customFormat="1" x14ac:dyDescent="0.2">
      <c r="A2198" s="38" t="s">
        <v>382</v>
      </c>
      <c r="B2198" s="38" t="s">
        <v>791</v>
      </c>
      <c r="C2198" s="38" t="s">
        <v>7640</v>
      </c>
      <c r="D2198" s="38" t="s">
        <v>794</v>
      </c>
      <c r="E2198" s="41">
        <v>8501445</v>
      </c>
      <c r="F2198" s="38" t="s">
        <v>8059</v>
      </c>
      <c r="G2198" s="38" t="s">
        <v>68</v>
      </c>
      <c r="H2198" s="42">
        <v>59.28</v>
      </c>
      <c r="I2198" s="42">
        <v>53.88</v>
      </c>
      <c r="J2198" s="42">
        <v>5.3999999999999986</v>
      </c>
      <c r="K2198" s="86">
        <v>9.1093117408906854E-2</v>
      </c>
      <c r="L2198" s="38" t="s">
        <v>8359</v>
      </c>
      <c r="M2198" s="128" t="s">
        <v>5922</v>
      </c>
    </row>
    <row r="2199" spans="1:13" s="128" customFormat="1" x14ac:dyDescent="0.2">
      <c r="A2199" s="38" t="s">
        <v>382</v>
      </c>
      <c r="B2199" s="38" t="s">
        <v>791</v>
      </c>
      <c r="C2199" s="38" t="s">
        <v>8473</v>
      </c>
      <c r="D2199" s="38" t="s">
        <v>794</v>
      </c>
      <c r="E2199" s="41">
        <v>8514405</v>
      </c>
      <c r="F2199" s="38" t="s">
        <v>8587</v>
      </c>
      <c r="G2199" s="38" t="s">
        <v>68</v>
      </c>
      <c r="H2199" s="42">
        <v>12597.9</v>
      </c>
      <c r="I2199" s="42">
        <v>11452.64</v>
      </c>
      <c r="J2199" s="42">
        <v>1145.2600000000002</v>
      </c>
      <c r="K2199" s="86">
        <v>9.0908802260694269E-2</v>
      </c>
      <c r="L2199" s="38" t="s">
        <v>8840</v>
      </c>
      <c r="M2199" s="128" t="s">
        <v>5922</v>
      </c>
    </row>
    <row r="2200" spans="1:13" s="128" customFormat="1" x14ac:dyDescent="0.2">
      <c r="A2200" s="38" t="s">
        <v>382</v>
      </c>
      <c r="B2200" s="38" t="s">
        <v>791</v>
      </c>
      <c r="C2200" s="38" t="s">
        <v>298</v>
      </c>
      <c r="D2200" s="38" t="s">
        <v>794</v>
      </c>
      <c r="E2200" s="41">
        <v>8431165</v>
      </c>
      <c r="F2200" s="38" t="s">
        <v>8061</v>
      </c>
      <c r="G2200" s="38" t="s">
        <v>68</v>
      </c>
      <c r="H2200" s="42">
        <v>2140.16</v>
      </c>
      <c r="I2200" s="42">
        <v>2055.6799999999998</v>
      </c>
      <c r="J2200" s="42">
        <v>84.480000000000018</v>
      </c>
      <c r="K2200" s="86">
        <v>3.9473684210526327E-2</v>
      </c>
      <c r="L2200" s="38" t="s">
        <v>8361</v>
      </c>
      <c r="M2200" s="128" t="s">
        <v>5922</v>
      </c>
    </row>
    <row r="2201" spans="1:13" s="128" customFormat="1" x14ac:dyDescent="0.2">
      <c r="A2201" s="38" t="s">
        <v>382</v>
      </c>
      <c r="B2201" s="38" t="s">
        <v>791</v>
      </c>
      <c r="C2201" s="38" t="s">
        <v>298</v>
      </c>
      <c r="D2201" s="38" t="s">
        <v>794</v>
      </c>
      <c r="E2201" s="41">
        <v>8431165</v>
      </c>
      <c r="F2201" s="38" t="s">
        <v>8061</v>
      </c>
      <c r="G2201" s="38" t="s">
        <v>68</v>
      </c>
      <c r="H2201" s="42">
        <v>2808</v>
      </c>
      <c r="I2201" s="42">
        <v>0</v>
      </c>
      <c r="J2201" s="42">
        <v>2808</v>
      </c>
      <c r="K2201" s="86">
        <v>1</v>
      </c>
      <c r="L2201" s="38" t="s">
        <v>8361</v>
      </c>
      <c r="M2201" s="128" t="s">
        <v>5922</v>
      </c>
    </row>
    <row r="2202" spans="1:13" s="128" customFormat="1" x14ac:dyDescent="0.2">
      <c r="A2202" s="38" t="s">
        <v>382</v>
      </c>
      <c r="B2202" s="38" t="s">
        <v>791</v>
      </c>
      <c r="C2202" s="38" t="s">
        <v>298</v>
      </c>
      <c r="D2202" s="38" t="s">
        <v>794</v>
      </c>
      <c r="E2202" s="41">
        <v>8431165</v>
      </c>
      <c r="F2202" s="38" t="s">
        <v>8061</v>
      </c>
      <c r="G2202" s="38" t="s">
        <v>68</v>
      </c>
      <c r="H2202" s="42">
        <v>27306.240000000002</v>
      </c>
      <c r="I2202" s="42">
        <v>23864.959999999999</v>
      </c>
      <c r="J2202" s="42">
        <v>3441.2800000000025</v>
      </c>
      <c r="K2202" s="86">
        <v>0.12602540664697895</v>
      </c>
      <c r="L2202" s="38" t="s">
        <v>8361</v>
      </c>
      <c r="M2202" s="128" t="s">
        <v>5922</v>
      </c>
    </row>
    <row r="2203" spans="1:13" s="128" customFormat="1" x14ac:dyDescent="0.2">
      <c r="A2203" s="38" t="s">
        <v>353</v>
      </c>
      <c r="B2203" s="38" t="s">
        <v>2518</v>
      </c>
      <c r="C2203" s="38" t="s">
        <v>433</v>
      </c>
      <c r="D2203" s="38" t="s">
        <v>434</v>
      </c>
      <c r="E2203" s="41">
        <v>7830094</v>
      </c>
      <c r="F2203" s="38" t="s">
        <v>2843</v>
      </c>
      <c r="G2203" s="38" t="s">
        <v>68</v>
      </c>
      <c r="H2203" s="42">
        <v>52000.14</v>
      </c>
      <c r="I2203" s="42">
        <v>47520.63</v>
      </c>
      <c r="J2203" s="42">
        <v>4479.510000000002</v>
      </c>
      <c r="K2203" s="86">
        <v>8.6144191150254637E-2</v>
      </c>
      <c r="L2203" s="38" t="s">
        <v>2844</v>
      </c>
      <c r="M2203" s="128" t="s">
        <v>5922</v>
      </c>
    </row>
    <row r="2204" spans="1:13" s="128" customFormat="1" x14ac:dyDescent="0.2">
      <c r="A2204" s="38" t="s">
        <v>382</v>
      </c>
      <c r="B2204" s="38" t="s">
        <v>813</v>
      </c>
      <c r="C2204" s="38" t="s">
        <v>408</v>
      </c>
      <c r="D2204" s="38" t="s">
        <v>5918</v>
      </c>
      <c r="E2204" s="41">
        <v>8475919</v>
      </c>
      <c r="F2204" s="38" t="s">
        <v>8588</v>
      </c>
      <c r="G2204" s="38" t="s">
        <v>68</v>
      </c>
      <c r="H2204" s="42">
        <v>1710</v>
      </c>
      <c r="I2204" s="42">
        <v>1500</v>
      </c>
      <c r="J2204" s="42">
        <v>210</v>
      </c>
      <c r="K2204" s="86">
        <v>0.12280701754385964</v>
      </c>
      <c r="L2204" s="38" t="s">
        <v>8841</v>
      </c>
      <c r="M2204" s="128" t="s">
        <v>5922</v>
      </c>
    </row>
    <row r="2205" spans="1:13" s="128" customFormat="1" x14ac:dyDescent="0.2">
      <c r="A2205" s="38" t="s">
        <v>382</v>
      </c>
      <c r="B2205" s="38" t="s">
        <v>813</v>
      </c>
      <c r="C2205" s="38" t="s">
        <v>408</v>
      </c>
      <c r="D2205" s="38" t="s">
        <v>5918</v>
      </c>
      <c r="E2205" s="41">
        <v>8475919</v>
      </c>
      <c r="F2205" s="38" t="s">
        <v>8588</v>
      </c>
      <c r="G2205" s="38" t="s">
        <v>68</v>
      </c>
      <c r="H2205" s="42">
        <v>2556.4499999999998</v>
      </c>
      <c r="I2205" s="42">
        <v>1569.75</v>
      </c>
      <c r="J2205" s="42">
        <v>986.69999999999982</v>
      </c>
      <c r="K2205" s="86">
        <v>0.38596491228070173</v>
      </c>
      <c r="L2205" s="38" t="s">
        <v>8841</v>
      </c>
      <c r="M2205" s="128" t="s">
        <v>5922</v>
      </c>
    </row>
    <row r="2206" spans="1:13" s="128" customFormat="1" x14ac:dyDescent="0.2">
      <c r="A2206" s="38" t="s">
        <v>382</v>
      </c>
      <c r="B2206" s="38" t="s">
        <v>813</v>
      </c>
      <c r="C2206" s="38" t="s">
        <v>408</v>
      </c>
      <c r="D2206" s="38" t="s">
        <v>5918</v>
      </c>
      <c r="E2206" s="41">
        <v>8414409</v>
      </c>
      <c r="F2206" s="38" t="s">
        <v>8589</v>
      </c>
      <c r="G2206" s="38" t="s">
        <v>68</v>
      </c>
      <c r="H2206" s="42">
        <v>1023.15</v>
      </c>
      <c r="I2206" s="42">
        <v>897.5</v>
      </c>
      <c r="J2206" s="42">
        <v>125.64999999999998</v>
      </c>
      <c r="K2206" s="86">
        <v>0.12280701754385963</v>
      </c>
      <c r="L2206" s="38" t="s">
        <v>8842</v>
      </c>
      <c r="M2206" s="128" t="s">
        <v>5922</v>
      </c>
    </row>
    <row r="2207" spans="1:13" s="128" customFormat="1" x14ac:dyDescent="0.2">
      <c r="A2207" s="38" t="s">
        <v>382</v>
      </c>
      <c r="B2207" s="38" t="s">
        <v>813</v>
      </c>
      <c r="C2207" s="38" t="s">
        <v>408</v>
      </c>
      <c r="D2207" s="38" t="s">
        <v>5918</v>
      </c>
      <c r="E2207" s="41">
        <v>8488772</v>
      </c>
      <c r="F2207" s="38" t="s">
        <v>8590</v>
      </c>
      <c r="G2207" s="38" t="s">
        <v>68</v>
      </c>
      <c r="H2207" s="42">
        <v>4156.8</v>
      </c>
      <c r="I2207" s="42">
        <v>3779.08</v>
      </c>
      <c r="J2207" s="42">
        <v>377.72000000000025</v>
      </c>
      <c r="K2207" s="86">
        <v>9.0867975365665959E-2</v>
      </c>
      <c r="L2207" s="38" t="s">
        <v>8843</v>
      </c>
      <c r="M2207" s="128" t="s">
        <v>5922</v>
      </c>
    </row>
    <row r="2208" spans="1:13" s="128" customFormat="1" x14ac:dyDescent="0.2">
      <c r="A2208" s="38" t="s">
        <v>382</v>
      </c>
      <c r="B2208" s="38" t="s">
        <v>813</v>
      </c>
      <c r="C2208" s="38" t="s">
        <v>408</v>
      </c>
      <c r="D2208" s="38" t="s">
        <v>5918</v>
      </c>
      <c r="E2208" s="41">
        <v>8476415</v>
      </c>
      <c r="F2208" s="38" t="s">
        <v>8591</v>
      </c>
      <c r="G2208" s="38" t="s">
        <v>68</v>
      </c>
      <c r="H2208" s="42">
        <v>1928.55</v>
      </c>
      <c r="I2208" s="42">
        <v>1569.75</v>
      </c>
      <c r="J2208" s="42">
        <v>358.79999999999995</v>
      </c>
      <c r="K2208" s="86">
        <v>0.18604651162790695</v>
      </c>
      <c r="L2208" s="38" t="s">
        <v>8844</v>
      </c>
      <c r="M2208" s="128" t="s">
        <v>5922</v>
      </c>
    </row>
    <row r="2209" spans="1:13" s="128" customFormat="1" x14ac:dyDescent="0.2">
      <c r="A2209" s="38" t="s">
        <v>382</v>
      </c>
      <c r="B2209" s="38" t="s">
        <v>813</v>
      </c>
      <c r="C2209" s="38" t="s">
        <v>408</v>
      </c>
      <c r="D2209" s="38" t="s">
        <v>5918</v>
      </c>
      <c r="E2209" s="41">
        <v>8476415</v>
      </c>
      <c r="F2209" s="38" t="s">
        <v>8591</v>
      </c>
      <c r="G2209" s="38" t="s">
        <v>68</v>
      </c>
      <c r="H2209" s="42">
        <v>1710</v>
      </c>
      <c r="I2209" s="42">
        <v>1500</v>
      </c>
      <c r="J2209" s="42">
        <v>210</v>
      </c>
      <c r="K2209" s="86">
        <v>0.12280701754385964</v>
      </c>
      <c r="L2209" s="38" t="s">
        <v>8844</v>
      </c>
      <c r="M2209" s="128" t="s">
        <v>5922</v>
      </c>
    </row>
    <row r="2210" spans="1:13" s="128" customFormat="1" x14ac:dyDescent="0.2">
      <c r="A2210" s="38" t="s">
        <v>382</v>
      </c>
      <c r="B2210" s="38" t="s">
        <v>813</v>
      </c>
      <c r="C2210" s="38" t="s">
        <v>408</v>
      </c>
      <c r="D2210" s="38" t="s">
        <v>5918</v>
      </c>
      <c r="E2210" s="41">
        <v>8476190</v>
      </c>
      <c r="F2210" s="38" t="s">
        <v>8592</v>
      </c>
      <c r="G2210" s="38" t="s">
        <v>68</v>
      </c>
      <c r="H2210" s="42">
        <v>980.4</v>
      </c>
      <c r="I2210" s="42">
        <v>860</v>
      </c>
      <c r="J2210" s="42">
        <v>120.39999999999998</v>
      </c>
      <c r="K2210" s="86">
        <v>0.12280701754385963</v>
      </c>
      <c r="L2210" s="38" t="s">
        <v>8845</v>
      </c>
      <c r="M2210" s="128" t="s">
        <v>5922</v>
      </c>
    </row>
    <row r="2211" spans="1:13" s="128" customFormat="1" x14ac:dyDescent="0.2">
      <c r="A2211" s="38" t="s">
        <v>382</v>
      </c>
      <c r="B2211" s="38" t="s">
        <v>813</v>
      </c>
      <c r="C2211" s="38" t="s">
        <v>408</v>
      </c>
      <c r="D2211" s="38" t="s">
        <v>5918</v>
      </c>
      <c r="E2211" s="41">
        <v>8488746</v>
      </c>
      <c r="F2211" s="38" t="s">
        <v>8593</v>
      </c>
      <c r="G2211" s="38" t="s">
        <v>68</v>
      </c>
      <c r="H2211" s="42">
        <v>2850</v>
      </c>
      <c r="I2211" s="42">
        <v>2500</v>
      </c>
      <c r="J2211" s="42">
        <v>350</v>
      </c>
      <c r="K2211" s="86">
        <v>0.12280701754385964</v>
      </c>
      <c r="L2211" s="38" t="s">
        <v>8846</v>
      </c>
      <c r="M2211" s="128" t="s">
        <v>5922</v>
      </c>
    </row>
    <row r="2212" spans="1:13" s="128" customFormat="1" x14ac:dyDescent="0.2">
      <c r="A2212" s="38" t="s">
        <v>382</v>
      </c>
      <c r="B2212" s="38" t="s">
        <v>813</v>
      </c>
      <c r="C2212" s="38" t="s">
        <v>408</v>
      </c>
      <c r="D2212" s="38" t="s">
        <v>5918</v>
      </c>
      <c r="E2212" s="41">
        <v>8488746</v>
      </c>
      <c r="F2212" s="38" t="s">
        <v>8593</v>
      </c>
      <c r="G2212" s="38" t="s">
        <v>68</v>
      </c>
      <c r="H2212" s="42">
        <v>3214.25</v>
      </c>
      <c r="I2212" s="42">
        <v>2616.25</v>
      </c>
      <c r="J2212" s="42">
        <v>598</v>
      </c>
      <c r="K2212" s="86">
        <v>0.18604651162790697</v>
      </c>
      <c r="L2212" s="38" t="s">
        <v>8846</v>
      </c>
      <c r="M2212" s="128" t="s">
        <v>5922</v>
      </c>
    </row>
    <row r="2213" spans="1:13" s="128" customFormat="1" x14ac:dyDescent="0.2">
      <c r="A2213" s="38" t="s">
        <v>382</v>
      </c>
      <c r="B2213" s="38" t="s">
        <v>813</v>
      </c>
      <c r="C2213" s="38" t="s">
        <v>408</v>
      </c>
      <c r="D2213" s="38" t="s">
        <v>5918</v>
      </c>
      <c r="E2213" s="41">
        <v>8489374</v>
      </c>
      <c r="F2213" s="38" t="s">
        <v>8594</v>
      </c>
      <c r="G2213" s="38" t="s">
        <v>68</v>
      </c>
      <c r="H2213" s="42">
        <v>885.6</v>
      </c>
      <c r="I2213" s="42">
        <v>738</v>
      </c>
      <c r="J2213" s="42">
        <v>147.60000000000002</v>
      </c>
      <c r="K2213" s="86">
        <v>0.16666666666666669</v>
      </c>
      <c r="L2213" s="38" t="s">
        <v>8847</v>
      </c>
      <c r="M2213" s="128" t="s">
        <v>5922</v>
      </c>
    </row>
    <row r="2214" spans="1:13" s="128" customFormat="1" x14ac:dyDescent="0.2">
      <c r="A2214" s="38" t="s">
        <v>382</v>
      </c>
      <c r="B2214" s="38" t="s">
        <v>813</v>
      </c>
      <c r="C2214" s="38" t="s">
        <v>408</v>
      </c>
      <c r="D2214" s="38" t="s">
        <v>5918</v>
      </c>
      <c r="E2214" s="41">
        <v>8500136</v>
      </c>
      <c r="F2214" s="38" t="s">
        <v>8595</v>
      </c>
      <c r="G2214" s="38" t="s">
        <v>68</v>
      </c>
      <c r="H2214" s="42">
        <v>4499.95</v>
      </c>
      <c r="I2214" s="42">
        <v>3662.75</v>
      </c>
      <c r="J2214" s="42">
        <v>837.19999999999982</v>
      </c>
      <c r="K2214" s="86">
        <v>0.18604651162790695</v>
      </c>
      <c r="L2214" s="38" t="s">
        <v>8848</v>
      </c>
      <c r="M2214" s="128" t="s">
        <v>5922</v>
      </c>
    </row>
    <row r="2215" spans="1:13" s="128" customFormat="1" x14ac:dyDescent="0.2">
      <c r="A2215" s="38" t="s">
        <v>382</v>
      </c>
      <c r="B2215" s="38" t="s">
        <v>813</v>
      </c>
      <c r="C2215" s="38" t="s">
        <v>408</v>
      </c>
      <c r="D2215" s="38" t="s">
        <v>5918</v>
      </c>
      <c r="E2215" s="41">
        <v>8489371</v>
      </c>
      <c r="F2215" s="38" t="s">
        <v>8596</v>
      </c>
      <c r="G2215" s="38" t="s">
        <v>68</v>
      </c>
      <c r="H2215" s="42">
        <v>1486.34</v>
      </c>
      <c r="I2215" s="42">
        <v>1222.5</v>
      </c>
      <c r="J2215" s="42">
        <v>263.83999999999992</v>
      </c>
      <c r="K2215" s="86">
        <v>0.17750985642585138</v>
      </c>
      <c r="L2215" s="38" t="s">
        <v>8849</v>
      </c>
      <c r="M2215" s="128" t="s">
        <v>5922</v>
      </c>
    </row>
    <row r="2216" spans="1:13" s="128" customFormat="1" x14ac:dyDescent="0.2">
      <c r="A2216" s="38" t="s">
        <v>382</v>
      </c>
      <c r="B2216" s="38" t="s">
        <v>813</v>
      </c>
      <c r="C2216" s="38" t="s">
        <v>408</v>
      </c>
      <c r="D2216" s="38" t="s">
        <v>5918</v>
      </c>
      <c r="E2216" s="41">
        <v>8501705</v>
      </c>
      <c r="F2216" s="38" t="s">
        <v>8597</v>
      </c>
      <c r="G2216" s="38" t="s">
        <v>68</v>
      </c>
      <c r="H2216" s="42">
        <v>247.2</v>
      </c>
      <c r="I2216" s="42">
        <v>206</v>
      </c>
      <c r="J2216" s="42">
        <v>41.199999999999989</v>
      </c>
      <c r="K2216" s="86">
        <v>0.16666666666666663</v>
      </c>
      <c r="L2216" s="38" t="s">
        <v>8850</v>
      </c>
      <c r="M2216" s="128" t="s">
        <v>5922</v>
      </c>
    </row>
    <row r="2217" spans="1:13" s="128" customFormat="1" x14ac:dyDescent="0.2">
      <c r="A2217" s="38" t="s">
        <v>382</v>
      </c>
      <c r="B2217" s="38" t="s">
        <v>813</v>
      </c>
      <c r="C2217" s="38" t="s">
        <v>408</v>
      </c>
      <c r="D2217" s="38" t="s">
        <v>5918</v>
      </c>
      <c r="E2217" s="41">
        <v>8494466</v>
      </c>
      <c r="F2217" s="38" t="s">
        <v>8598</v>
      </c>
      <c r="G2217" s="38" t="s">
        <v>68</v>
      </c>
      <c r="H2217" s="42">
        <v>642.85</v>
      </c>
      <c r="I2217" s="42">
        <v>523.25</v>
      </c>
      <c r="J2217" s="42">
        <v>119.60000000000002</v>
      </c>
      <c r="K2217" s="86">
        <v>0.186046511627907</v>
      </c>
      <c r="L2217" s="38" t="s">
        <v>8851</v>
      </c>
      <c r="M2217" s="128" t="s">
        <v>5922</v>
      </c>
    </row>
    <row r="2218" spans="1:13" s="128" customFormat="1" x14ac:dyDescent="0.2">
      <c r="A2218" s="38" t="s">
        <v>382</v>
      </c>
      <c r="B2218" s="38" t="s">
        <v>813</v>
      </c>
      <c r="C2218" s="38" t="s">
        <v>408</v>
      </c>
      <c r="D2218" s="38" t="s">
        <v>5918</v>
      </c>
      <c r="E2218" s="41">
        <v>8005631</v>
      </c>
      <c r="F2218" s="38" t="s">
        <v>815</v>
      </c>
      <c r="G2218" s="38" t="s">
        <v>68</v>
      </c>
      <c r="H2218" s="42">
        <v>0</v>
      </c>
      <c r="I2218" s="42">
        <v>0</v>
      </c>
      <c r="J2218" s="42">
        <v>0</v>
      </c>
      <c r="K2218" s="86" t="e">
        <v>#DIV/0!</v>
      </c>
      <c r="L2218" s="38" t="s">
        <v>817</v>
      </c>
      <c r="M2218" s="128" t="s">
        <v>5922</v>
      </c>
    </row>
    <row r="2219" spans="1:13" s="128" customFormat="1" x14ac:dyDescent="0.2">
      <c r="A2219" s="38" t="s">
        <v>382</v>
      </c>
      <c r="B2219" s="38" t="s">
        <v>813</v>
      </c>
      <c r="C2219" s="38" t="s">
        <v>408</v>
      </c>
      <c r="D2219" s="38" t="s">
        <v>5918</v>
      </c>
      <c r="E2219" s="41">
        <v>8005631</v>
      </c>
      <c r="F2219" s="38" t="s">
        <v>815</v>
      </c>
      <c r="G2219" s="38" t="s">
        <v>68</v>
      </c>
      <c r="H2219" s="42">
        <v>31503.18</v>
      </c>
      <c r="I2219" s="42">
        <v>28002.83</v>
      </c>
      <c r="J2219" s="42">
        <v>3500.3499999999985</v>
      </c>
      <c r="K2219" s="86">
        <v>0.11111100530168695</v>
      </c>
      <c r="L2219" s="38" t="s">
        <v>817</v>
      </c>
      <c r="M2219" s="128" t="s">
        <v>5922</v>
      </c>
    </row>
    <row r="2220" spans="1:13" s="128" customFormat="1" x14ac:dyDescent="0.2">
      <c r="A2220" s="38" t="s">
        <v>382</v>
      </c>
      <c r="B2220" s="38" t="s">
        <v>813</v>
      </c>
      <c r="C2220" s="38" t="s">
        <v>408</v>
      </c>
      <c r="D2220" s="38" t="s">
        <v>5918</v>
      </c>
      <c r="E2220" s="41">
        <v>8350341</v>
      </c>
      <c r="F2220" s="38" t="s">
        <v>8599</v>
      </c>
      <c r="G2220" s="38" t="s">
        <v>68</v>
      </c>
      <c r="H2220" s="42">
        <v>0</v>
      </c>
      <c r="I2220" s="42">
        <v>20700</v>
      </c>
      <c r="J2220" s="42">
        <v>-20700</v>
      </c>
      <c r="K2220" s="86" t="e">
        <v>#DIV/0!</v>
      </c>
      <c r="L2220" s="38" t="s">
        <v>8852</v>
      </c>
      <c r="M2220" s="128" t="s">
        <v>5922</v>
      </c>
    </row>
    <row r="2221" spans="1:13" s="128" customFormat="1" x14ac:dyDescent="0.2">
      <c r="A2221" s="38" t="s">
        <v>382</v>
      </c>
      <c r="B2221" s="38" t="s">
        <v>813</v>
      </c>
      <c r="C2221" s="38" t="s">
        <v>408</v>
      </c>
      <c r="D2221" s="38" t="s">
        <v>5918</v>
      </c>
      <c r="E2221" s="41">
        <v>8508323</v>
      </c>
      <c r="F2221" s="38" t="s">
        <v>8600</v>
      </c>
      <c r="G2221" s="38" t="s">
        <v>68</v>
      </c>
      <c r="H2221" s="42">
        <v>7980.28</v>
      </c>
      <c r="I2221" s="42">
        <v>7000</v>
      </c>
      <c r="J2221" s="42">
        <v>980.27999999999975</v>
      </c>
      <c r="K2221" s="86">
        <v>0.12283779516508189</v>
      </c>
      <c r="L2221" s="38" t="s">
        <v>8853</v>
      </c>
      <c r="M2221" s="128" t="s">
        <v>5922</v>
      </c>
    </row>
    <row r="2222" spans="1:13" s="128" customFormat="1" x14ac:dyDescent="0.2">
      <c r="A2222" s="38" t="s">
        <v>382</v>
      </c>
      <c r="B2222" s="38" t="s">
        <v>813</v>
      </c>
      <c r="C2222" s="38" t="s">
        <v>408</v>
      </c>
      <c r="D2222" s="38" t="s">
        <v>5918</v>
      </c>
      <c r="E2222" s="41">
        <v>8510448</v>
      </c>
      <c r="F2222" s="38" t="s">
        <v>2525</v>
      </c>
      <c r="G2222" s="38" t="s">
        <v>59</v>
      </c>
      <c r="H2222" s="42">
        <v>0</v>
      </c>
      <c r="I2222" s="42">
        <v>0.01</v>
      </c>
      <c r="J2222" s="42">
        <v>-0.01</v>
      </c>
      <c r="K2222" s="86" t="e">
        <v>#DIV/0!</v>
      </c>
      <c r="L2222" s="38" t="s">
        <v>8366</v>
      </c>
      <c r="M2222" s="128" t="s">
        <v>5922</v>
      </c>
    </row>
    <row r="2223" spans="1:13" s="128" customFormat="1" x14ac:dyDescent="0.2">
      <c r="A2223" s="38" t="s">
        <v>382</v>
      </c>
      <c r="B2223" s="38" t="s">
        <v>813</v>
      </c>
      <c r="C2223" s="38" t="s">
        <v>408</v>
      </c>
      <c r="D2223" s="38" t="s">
        <v>5918</v>
      </c>
      <c r="E2223" s="41">
        <v>8510448</v>
      </c>
      <c r="F2223" s="38" t="s">
        <v>2525</v>
      </c>
      <c r="G2223" s="38" t="s">
        <v>59</v>
      </c>
      <c r="H2223" s="42">
        <v>0</v>
      </c>
      <c r="I2223" s="42">
        <v>0.01</v>
      </c>
      <c r="J2223" s="42">
        <v>-0.01</v>
      </c>
      <c r="K2223" s="86" t="e">
        <v>#DIV/0!</v>
      </c>
      <c r="L2223" s="38" t="s">
        <v>8366</v>
      </c>
      <c r="M2223" s="128" t="s">
        <v>5922</v>
      </c>
    </row>
    <row r="2224" spans="1:13" s="128" customFormat="1" x14ac:dyDescent="0.2">
      <c r="A2224" s="38" t="s">
        <v>382</v>
      </c>
      <c r="B2224" s="38" t="s">
        <v>813</v>
      </c>
      <c r="C2224" s="38" t="s">
        <v>829</v>
      </c>
      <c r="D2224" s="38" t="s">
        <v>5918</v>
      </c>
      <c r="E2224" s="41">
        <v>6888556</v>
      </c>
      <c r="F2224" s="38" t="s">
        <v>2526</v>
      </c>
      <c r="G2224" s="38" t="s">
        <v>68</v>
      </c>
      <c r="H2224" s="42">
        <v>0</v>
      </c>
      <c r="I2224" s="42">
        <v>0</v>
      </c>
      <c r="J2224" s="42">
        <v>0</v>
      </c>
      <c r="K2224" s="86" t="e">
        <v>#DIV/0!</v>
      </c>
      <c r="L2224" s="38" t="s">
        <v>2527</v>
      </c>
      <c r="M2224" s="128" t="s">
        <v>5922</v>
      </c>
    </row>
    <row r="2225" spans="1:13" s="128" customFormat="1" x14ac:dyDescent="0.2">
      <c r="A2225" s="38" t="s">
        <v>382</v>
      </c>
      <c r="B2225" s="38" t="s">
        <v>813</v>
      </c>
      <c r="C2225" s="38" t="s">
        <v>1188</v>
      </c>
      <c r="D2225" s="38" t="s">
        <v>5918</v>
      </c>
      <c r="E2225" s="41">
        <v>8499177</v>
      </c>
      <c r="F2225" s="38" t="s">
        <v>8601</v>
      </c>
      <c r="G2225" s="38" t="s">
        <v>59</v>
      </c>
      <c r="H2225" s="42">
        <v>664074.39</v>
      </c>
      <c r="I2225" s="42">
        <v>537163.75</v>
      </c>
      <c r="J2225" s="42">
        <v>126910.64000000001</v>
      </c>
      <c r="K2225" s="86">
        <v>0.19110907137978925</v>
      </c>
      <c r="L2225" s="38" t="s">
        <v>8854</v>
      </c>
      <c r="M2225" s="128" t="s">
        <v>5922</v>
      </c>
    </row>
    <row r="2226" spans="1:13" s="128" customFormat="1" x14ac:dyDescent="0.2">
      <c r="A2226" s="38" t="s">
        <v>836</v>
      </c>
      <c r="B2226" s="38" t="s">
        <v>2538</v>
      </c>
      <c r="C2226" s="38" t="s">
        <v>2846</v>
      </c>
      <c r="D2226" s="38" t="s">
        <v>2539</v>
      </c>
      <c r="E2226" s="41">
        <v>6724177</v>
      </c>
      <c r="F2226" s="38" t="s">
        <v>2847</v>
      </c>
      <c r="G2226" s="38" t="s">
        <v>68</v>
      </c>
      <c r="H2226" s="42">
        <v>486</v>
      </c>
      <c r="I2226" s="42">
        <v>450</v>
      </c>
      <c r="J2226" s="42">
        <v>36</v>
      </c>
      <c r="K2226" s="86">
        <v>7.407407407407407E-2</v>
      </c>
      <c r="L2226" s="38" t="s">
        <v>2848</v>
      </c>
      <c r="M2226" s="128" t="s">
        <v>5922</v>
      </c>
    </row>
    <row r="2227" spans="1:13" s="128" customFormat="1" x14ac:dyDescent="0.2">
      <c r="A2227" s="38" t="s">
        <v>836</v>
      </c>
      <c r="B2227" s="38" t="s">
        <v>2547</v>
      </c>
      <c r="C2227" s="38" t="s">
        <v>2850</v>
      </c>
      <c r="D2227" s="38" t="s">
        <v>55</v>
      </c>
      <c r="E2227" s="41">
        <v>6680181</v>
      </c>
      <c r="F2227" s="38" t="s">
        <v>2851</v>
      </c>
      <c r="G2227" s="38" t="s">
        <v>68</v>
      </c>
      <c r="H2227" s="42">
        <v>11812.5</v>
      </c>
      <c r="I2227" s="42">
        <v>11250</v>
      </c>
      <c r="J2227" s="42">
        <v>562.5</v>
      </c>
      <c r="K2227" s="86">
        <v>4.7619047619047616E-2</v>
      </c>
      <c r="L2227" s="38" t="s">
        <v>2852</v>
      </c>
      <c r="M2227" s="128" t="s">
        <v>5922</v>
      </c>
    </row>
    <row r="2228" spans="1:13" s="128" customFormat="1" x14ac:dyDescent="0.2">
      <c r="A2228" s="38" t="s">
        <v>836</v>
      </c>
      <c r="B2228" s="38" t="s">
        <v>875</v>
      </c>
      <c r="C2228" s="38" t="s">
        <v>4567</v>
      </c>
      <c r="D2228" s="38" t="s">
        <v>877</v>
      </c>
      <c r="E2228" s="41">
        <v>8488697</v>
      </c>
      <c r="F2228" s="38" t="s">
        <v>8066</v>
      </c>
      <c r="G2228" s="38" t="s">
        <v>68</v>
      </c>
      <c r="H2228" s="42">
        <v>506427.08</v>
      </c>
      <c r="I2228" s="42">
        <v>491202.14</v>
      </c>
      <c r="J2228" s="42">
        <v>15224.940000000002</v>
      </c>
      <c r="K2228" s="86">
        <v>3.0063439735489663E-2</v>
      </c>
      <c r="L2228" s="38" t="s">
        <v>8368</v>
      </c>
      <c r="M2228" s="128" t="s">
        <v>5922</v>
      </c>
    </row>
    <row r="2229" spans="1:13" s="128" customFormat="1" x14ac:dyDescent="0.2">
      <c r="A2229" s="38" t="s">
        <v>836</v>
      </c>
      <c r="B2229" s="38" t="s">
        <v>875</v>
      </c>
      <c r="C2229" s="38" t="s">
        <v>4567</v>
      </c>
      <c r="D2229" s="38" t="s">
        <v>877</v>
      </c>
      <c r="E2229" s="41">
        <v>8488697</v>
      </c>
      <c r="F2229" s="38" t="s">
        <v>8066</v>
      </c>
      <c r="G2229" s="38" t="s">
        <v>68</v>
      </c>
      <c r="H2229" s="42">
        <v>186254</v>
      </c>
      <c r="I2229" s="42">
        <v>170500</v>
      </c>
      <c r="J2229" s="42">
        <v>15754</v>
      </c>
      <c r="K2229" s="86">
        <v>8.4583418342693312E-2</v>
      </c>
      <c r="L2229" s="38" t="s">
        <v>8368</v>
      </c>
      <c r="M2229" s="128" t="s">
        <v>5922</v>
      </c>
    </row>
    <row r="2230" spans="1:13" s="128" customFormat="1" x14ac:dyDescent="0.2">
      <c r="A2230" s="38" t="s">
        <v>836</v>
      </c>
      <c r="B2230" s="38" t="s">
        <v>875</v>
      </c>
      <c r="C2230" s="38" t="s">
        <v>8474</v>
      </c>
      <c r="D2230" s="38" t="s">
        <v>877</v>
      </c>
      <c r="E2230" s="41">
        <v>8518533</v>
      </c>
      <c r="F2230" s="38" t="s">
        <v>8602</v>
      </c>
      <c r="G2230" s="38" t="s">
        <v>68</v>
      </c>
      <c r="H2230" s="42">
        <v>309.97000000000003</v>
      </c>
      <c r="I2230" s="42">
        <v>295.20999999999998</v>
      </c>
      <c r="J2230" s="42">
        <v>14.760000000000048</v>
      </c>
      <c r="K2230" s="86">
        <v>4.7617511372068412E-2</v>
      </c>
      <c r="L2230" s="38" t="s">
        <v>8855</v>
      </c>
      <c r="M2230" s="128" t="s">
        <v>5922</v>
      </c>
    </row>
    <row r="2231" spans="1:13" s="128" customFormat="1" x14ac:dyDescent="0.2">
      <c r="A2231" s="38" t="s">
        <v>836</v>
      </c>
      <c r="B2231" s="38" t="s">
        <v>875</v>
      </c>
      <c r="C2231" s="38" t="s">
        <v>8474</v>
      </c>
      <c r="D2231" s="38" t="s">
        <v>877</v>
      </c>
      <c r="E2231" s="41">
        <v>8518533</v>
      </c>
      <c r="F2231" s="38" t="s">
        <v>8602</v>
      </c>
      <c r="G2231" s="38" t="s">
        <v>68</v>
      </c>
      <c r="H2231" s="42">
        <v>2155.1999999999998</v>
      </c>
      <c r="I2231" s="42">
        <v>2155.1999999999998</v>
      </c>
      <c r="J2231" s="42">
        <v>0</v>
      </c>
      <c r="K2231" s="86">
        <v>0</v>
      </c>
      <c r="L2231" s="38" t="s">
        <v>8855</v>
      </c>
      <c r="M2231" s="128" t="s">
        <v>5922</v>
      </c>
    </row>
    <row r="2232" spans="1:13" s="128" customFormat="1" x14ac:dyDescent="0.2">
      <c r="A2232" s="38" t="s">
        <v>836</v>
      </c>
      <c r="B2232" s="38" t="s">
        <v>875</v>
      </c>
      <c r="C2232" s="38" t="s">
        <v>8475</v>
      </c>
      <c r="D2232" s="38" t="s">
        <v>877</v>
      </c>
      <c r="E2232" s="41">
        <v>8515015</v>
      </c>
      <c r="F2232" s="38" t="s">
        <v>8603</v>
      </c>
      <c r="G2232" s="38" t="s">
        <v>68</v>
      </c>
      <c r="H2232" s="42">
        <v>708.46</v>
      </c>
      <c r="I2232" s="42">
        <v>644.05999999999995</v>
      </c>
      <c r="J2232" s="42">
        <v>64.400000000000091</v>
      </c>
      <c r="K2232" s="86">
        <v>9.0901391751122274E-2</v>
      </c>
      <c r="L2232" s="38" t="s">
        <v>8856</v>
      </c>
      <c r="M2232" s="128" t="s">
        <v>5922</v>
      </c>
    </row>
    <row r="2233" spans="1:13" s="128" customFormat="1" x14ac:dyDescent="0.2">
      <c r="A2233" s="38" t="s">
        <v>836</v>
      </c>
      <c r="B2233" s="38" t="s">
        <v>875</v>
      </c>
      <c r="C2233" s="38" t="s">
        <v>838</v>
      </c>
      <c r="D2233" s="38" t="s">
        <v>877</v>
      </c>
      <c r="E2233" s="41">
        <v>8442426</v>
      </c>
      <c r="F2233" s="38" t="s">
        <v>8604</v>
      </c>
      <c r="G2233" s="38" t="s">
        <v>68</v>
      </c>
      <c r="H2233" s="42">
        <v>185303.01</v>
      </c>
      <c r="I2233" s="42">
        <v>175821.8</v>
      </c>
      <c r="J2233" s="42">
        <v>9481.210000000021</v>
      </c>
      <c r="K2233" s="86">
        <v>5.1165979440916907E-2</v>
      </c>
      <c r="L2233" s="38" t="s">
        <v>8857</v>
      </c>
      <c r="M2233" s="128" t="s">
        <v>5922</v>
      </c>
    </row>
    <row r="2234" spans="1:13" s="128" customFormat="1" x14ac:dyDescent="0.2">
      <c r="A2234" s="38" t="s">
        <v>836</v>
      </c>
      <c r="B2234" s="38" t="s">
        <v>2043</v>
      </c>
      <c r="C2234" s="38" t="s">
        <v>8476</v>
      </c>
      <c r="D2234" s="38" t="s">
        <v>2044</v>
      </c>
      <c r="E2234" s="41">
        <v>8430717</v>
      </c>
      <c r="F2234" s="38" t="s">
        <v>8605</v>
      </c>
      <c r="G2234" s="38" t="s">
        <v>68</v>
      </c>
      <c r="H2234" s="42">
        <v>5961.21</v>
      </c>
      <c r="I2234" s="42">
        <v>5499.09</v>
      </c>
      <c r="J2234" s="42">
        <v>462.11999999999989</v>
      </c>
      <c r="K2234" s="86">
        <v>7.7521174392447156E-2</v>
      </c>
      <c r="L2234" s="38" t="s">
        <v>8858</v>
      </c>
      <c r="M2234" s="128" t="s">
        <v>5922</v>
      </c>
    </row>
    <row r="2235" spans="1:13" s="128" customFormat="1" x14ac:dyDescent="0.2">
      <c r="A2235" s="38" t="s">
        <v>836</v>
      </c>
      <c r="B2235" s="38" t="s">
        <v>7610</v>
      </c>
      <c r="C2235" s="38" t="s">
        <v>8477</v>
      </c>
      <c r="D2235" s="38" t="s">
        <v>5926</v>
      </c>
      <c r="E2235" s="41">
        <v>8505780</v>
      </c>
      <c r="F2235" s="38" t="s">
        <v>8606</v>
      </c>
      <c r="G2235" s="38" t="s">
        <v>68</v>
      </c>
      <c r="H2235" s="42">
        <v>5476.94</v>
      </c>
      <c r="I2235" s="42">
        <v>5215.6499999999996</v>
      </c>
      <c r="J2235" s="42">
        <v>261.28999999999996</v>
      </c>
      <c r="K2235" s="86">
        <v>4.7707296410039179E-2</v>
      </c>
      <c r="L2235" s="38" t="s">
        <v>8859</v>
      </c>
      <c r="M2235" s="128" t="s">
        <v>5922</v>
      </c>
    </row>
    <row r="2236" spans="1:13" s="128" customFormat="1" x14ac:dyDescent="0.2">
      <c r="A2236" s="38" t="s">
        <v>836</v>
      </c>
      <c r="B2236" s="38" t="s">
        <v>1803</v>
      </c>
      <c r="C2236" s="38" t="s">
        <v>1317</v>
      </c>
      <c r="D2236" s="38" t="s">
        <v>5927</v>
      </c>
      <c r="E2236" s="41">
        <v>8486006</v>
      </c>
      <c r="F2236" s="38" t="s">
        <v>8607</v>
      </c>
      <c r="G2236" s="38" t="s">
        <v>68</v>
      </c>
      <c r="H2236" s="42">
        <v>8375.07</v>
      </c>
      <c r="I2236" s="42">
        <v>7613.65</v>
      </c>
      <c r="J2236" s="42">
        <v>761.42000000000007</v>
      </c>
      <c r="K2236" s="86">
        <v>9.0915061008445319E-2</v>
      </c>
      <c r="L2236" s="38" t="s">
        <v>8860</v>
      </c>
      <c r="M2236" s="128" t="s">
        <v>5922</v>
      </c>
    </row>
    <row r="2237" spans="1:13" s="128" customFormat="1" x14ac:dyDescent="0.2">
      <c r="A2237" s="38" t="s">
        <v>884</v>
      </c>
      <c r="B2237" s="38" t="s">
        <v>885</v>
      </c>
      <c r="C2237" s="38" t="s">
        <v>8478</v>
      </c>
      <c r="D2237" s="38" t="s">
        <v>887</v>
      </c>
      <c r="E2237" s="41">
        <v>8510726</v>
      </c>
      <c r="F2237" s="38" t="s">
        <v>8070</v>
      </c>
      <c r="G2237" s="38" t="s">
        <v>68</v>
      </c>
      <c r="H2237" s="42">
        <v>0</v>
      </c>
      <c r="I2237" s="42">
        <v>0</v>
      </c>
      <c r="J2237" s="42">
        <v>0</v>
      </c>
      <c r="K2237" s="86" t="e">
        <v>#DIV/0!</v>
      </c>
      <c r="L2237" s="38" t="s">
        <v>8861</v>
      </c>
      <c r="M2237" s="128" t="s">
        <v>5922</v>
      </c>
    </row>
    <row r="2238" spans="1:13" s="128" customFormat="1" x14ac:dyDescent="0.2">
      <c r="A2238" s="38" t="s">
        <v>884</v>
      </c>
      <c r="B2238" s="38" t="s">
        <v>885</v>
      </c>
      <c r="C2238" s="38" t="s">
        <v>8478</v>
      </c>
      <c r="D2238" s="38" t="s">
        <v>887</v>
      </c>
      <c r="E2238" s="41">
        <v>8510726</v>
      </c>
      <c r="F2238" s="38" t="s">
        <v>8070</v>
      </c>
      <c r="G2238" s="38" t="s">
        <v>68</v>
      </c>
      <c r="H2238" s="42">
        <v>665299.5</v>
      </c>
      <c r="I2238" s="42">
        <v>616768.30000000005</v>
      </c>
      <c r="J2238" s="42">
        <v>48531.199999999953</v>
      </c>
      <c r="K2238" s="86">
        <v>7.294639481917535E-2</v>
      </c>
      <c r="L2238" s="38" t="s">
        <v>8861</v>
      </c>
      <c r="M2238" s="128" t="s">
        <v>5922</v>
      </c>
    </row>
    <row r="2239" spans="1:13" s="128" customFormat="1" x14ac:dyDescent="0.2">
      <c r="A2239" s="38" t="s">
        <v>884</v>
      </c>
      <c r="B2239" s="38" t="s">
        <v>885</v>
      </c>
      <c r="C2239" s="38" t="s">
        <v>8478</v>
      </c>
      <c r="D2239" s="38" t="s">
        <v>887</v>
      </c>
      <c r="E2239" s="41">
        <v>8510726</v>
      </c>
      <c r="F2239" s="38" t="s">
        <v>8070</v>
      </c>
      <c r="G2239" s="38" t="s">
        <v>68</v>
      </c>
      <c r="H2239" s="42">
        <v>0</v>
      </c>
      <c r="I2239" s="42">
        <v>0</v>
      </c>
      <c r="J2239" s="42">
        <v>0</v>
      </c>
      <c r="K2239" s="86" t="e">
        <v>#DIV/0!</v>
      </c>
      <c r="L2239" s="38" t="s">
        <v>8861</v>
      </c>
      <c r="M2239" s="128" t="s">
        <v>5922</v>
      </c>
    </row>
    <row r="2240" spans="1:13" s="128" customFormat="1" x14ac:dyDescent="0.2">
      <c r="A2240" s="38" t="s">
        <v>884</v>
      </c>
      <c r="B2240" s="38" t="s">
        <v>885</v>
      </c>
      <c r="C2240" s="38" t="s">
        <v>8478</v>
      </c>
      <c r="D2240" s="38" t="s">
        <v>887</v>
      </c>
      <c r="E2240" s="41">
        <v>8510726</v>
      </c>
      <c r="F2240" s="38" t="s">
        <v>8070</v>
      </c>
      <c r="G2240" s="38" t="s">
        <v>68</v>
      </c>
      <c r="H2240" s="42">
        <v>0</v>
      </c>
      <c r="I2240" s="42">
        <v>0</v>
      </c>
      <c r="J2240" s="42">
        <v>0</v>
      </c>
      <c r="K2240" s="86" t="e">
        <v>#DIV/0!</v>
      </c>
      <c r="L2240" s="38" t="s">
        <v>8861</v>
      </c>
      <c r="M2240" s="128" t="s">
        <v>5922</v>
      </c>
    </row>
    <row r="2241" spans="1:13" s="128" customFormat="1" x14ac:dyDescent="0.2">
      <c r="A2241" s="38" t="s">
        <v>884</v>
      </c>
      <c r="B2241" s="38" t="s">
        <v>923</v>
      </c>
      <c r="C2241" s="38" t="s">
        <v>924</v>
      </c>
      <c r="D2241" s="38" t="s">
        <v>5916</v>
      </c>
      <c r="E2241" s="41">
        <v>8353804</v>
      </c>
      <c r="F2241" s="38" t="s">
        <v>8608</v>
      </c>
      <c r="G2241" s="38" t="s">
        <v>59</v>
      </c>
      <c r="H2241" s="42">
        <v>6195.44</v>
      </c>
      <c r="I2241" s="42">
        <v>6073.96</v>
      </c>
      <c r="J2241" s="42">
        <v>121.47999999999956</v>
      </c>
      <c r="K2241" s="86">
        <v>1.9607969732577439E-2</v>
      </c>
      <c r="L2241" s="38" t="s">
        <v>8862</v>
      </c>
      <c r="M2241" s="128" t="s">
        <v>5922</v>
      </c>
    </row>
    <row r="2242" spans="1:13" s="128" customFormat="1" x14ac:dyDescent="0.2">
      <c r="A2242" s="38" t="s">
        <v>884</v>
      </c>
      <c r="B2242" s="38" t="s">
        <v>923</v>
      </c>
      <c r="C2242" s="38" t="s">
        <v>924</v>
      </c>
      <c r="D2242" s="38" t="s">
        <v>5916</v>
      </c>
      <c r="E2242" s="41">
        <v>8353804</v>
      </c>
      <c r="F2242" s="38" t="s">
        <v>8608</v>
      </c>
      <c r="G2242" s="38" t="s">
        <v>59</v>
      </c>
      <c r="H2242" s="42">
        <v>76402.17</v>
      </c>
      <c r="I2242" s="42">
        <v>55589.88</v>
      </c>
      <c r="J2242" s="42">
        <v>20812.29</v>
      </c>
      <c r="K2242" s="86">
        <v>0.2724044356331764</v>
      </c>
      <c r="L2242" s="38" t="s">
        <v>8863</v>
      </c>
      <c r="M2242" s="128" t="s">
        <v>5922</v>
      </c>
    </row>
    <row r="2243" spans="1:13" s="128" customFormat="1" x14ac:dyDescent="0.2">
      <c r="A2243" s="38" t="s">
        <v>884</v>
      </c>
      <c r="B2243" s="38" t="s">
        <v>923</v>
      </c>
      <c r="C2243" s="38" t="s">
        <v>924</v>
      </c>
      <c r="D2243" s="38" t="s">
        <v>5916</v>
      </c>
      <c r="E2243" s="41">
        <v>8421570</v>
      </c>
      <c r="F2243" s="38" t="s">
        <v>8609</v>
      </c>
      <c r="G2243" s="38" t="s">
        <v>68</v>
      </c>
      <c r="H2243" s="42">
        <v>0</v>
      </c>
      <c r="I2243" s="42">
        <v>0</v>
      </c>
      <c r="J2243" s="42">
        <v>0</v>
      </c>
      <c r="K2243" s="86" t="e">
        <v>#DIV/0!</v>
      </c>
      <c r="L2243" s="38" t="s">
        <v>8864</v>
      </c>
      <c r="M2243" s="128" t="s">
        <v>5922</v>
      </c>
    </row>
    <row r="2244" spans="1:13" s="128" customFormat="1" x14ac:dyDescent="0.2">
      <c r="A2244" s="38" t="s">
        <v>884</v>
      </c>
      <c r="B2244" s="38" t="s">
        <v>923</v>
      </c>
      <c r="C2244" s="38" t="s">
        <v>924</v>
      </c>
      <c r="D2244" s="38" t="s">
        <v>5916</v>
      </c>
      <c r="E2244" s="41">
        <v>8434577</v>
      </c>
      <c r="F2244" s="38" t="s">
        <v>8610</v>
      </c>
      <c r="G2244" s="38" t="s">
        <v>68</v>
      </c>
      <c r="H2244" s="42">
        <v>40472.839999999997</v>
      </c>
      <c r="I2244" s="42">
        <v>35912</v>
      </c>
      <c r="J2244" s="42">
        <v>4560.8399999999965</v>
      </c>
      <c r="K2244" s="86">
        <v>0.11268890446037384</v>
      </c>
      <c r="L2244" s="38" t="s">
        <v>8865</v>
      </c>
      <c r="M2244" s="128" t="s">
        <v>5922</v>
      </c>
    </row>
    <row r="2245" spans="1:13" s="128" customFormat="1" x14ac:dyDescent="0.2">
      <c r="A2245" s="38" t="s">
        <v>884</v>
      </c>
      <c r="B2245" s="38" t="s">
        <v>923</v>
      </c>
      <c r="C2245" s="38" t="s">
        <v>924</v>
      </c>
      <c r="D2245" s="38" t="s">
        <v>5916</v>
      </c>
      <c r="E2245" s="41">
        <v>8478119</v>
      </c>
      <c r="F2245" s="38" t="s">
        <v>8611</v>
      </c>
      <c r="G2245" s="38" t="s">
        <v>68</v>
      </c>
      <c r="H2245" s="42">
        <v>33513.440000000002</v>
      </c>
      <c r="I2245" s="42">
        <v>33513.440000000002</v>
      </c>
      <c r="J2245" s="42">
        <v>0</v>
      </c>
      <c r="K2245" s="86">
        <v>0</v>
      </c>
      <c r="L2245" s="38" t="s">
        <v>8866</v>
      </c>
      <c r="M2245" s="128" t="s">
        <v>5922</v>
      </c>
    </row>
    <row r="2246" spans="1:13" s="128" customFormat="1" x14ac:dyDescent="0.2">
      <c r="A2246" s="38" t="s">
        <v>884</v>
      </c>
      <c r="B2246" s="38" t="s">
        <v>923</v>
      </c>
      <c r="C2246" s="38" t="s">
        <v>924</v>
      </c>
      <c r="D2246" s="38" t="s">
        <v>5916</v>
      </c>
      <c r="E2246" s="41">
        <v>8491847</v>
      </c>
      <c r="F2246" s="38" t="s">
        <v>8612</v>
      </c>
      <c r="G2246" s="38" t="s">
        <v>68</v>
      </c>
      <c r="H2246" s="42">
        <v>160557.24</v>
      </c>
      <c r="I2246" s="42">
        <v>128168.16</v>
      </c>
      <c r="J2246" s="42">
        <v>32389.079999999987</v>
      </c>
      <c r="K2246" s="86">
        <v>0.20172917770634316</v>
      </c>
      <c r="L2246" s="38" t="s">
        <v>8867</v>
      </c>
      <c r="M2246" s="128" t="s">
        <v>5922</v>
      </c>
    </row>
    <row r="2247" spans="1:13" s="128" customFormat="1" x14ac:dyDescent="0.2">
      <c r="A2247" s="38" t="s">
        <v>884</v>
      </c>
      <c r="B2247" s="38" t="s">
        <v>923</v>
      </c>
      <c r="C2247" s="38" t="s">
        <v>924</v>
      </c>
      <c r="D2247" s="38" t="s">
        <v>5916</v>
      </c>
      <c r="E2247" s="41">
        <v>8505315</v>
      </c>
      <c r="F2247" s="38" t="s">
        <v>8076</v>
      </c>
      <c r="G2247" s="38" t="s">
        <v>68</v>
      </c>
      <c r="H2247" s="42">
        <v>1893.11</v>
      </c>
      <c r="I2247" s="42">
        <v>1765.47</v>
      </c>
      <c r="J2247" s="42">
        <v>127.63999999999987</v>
      </c>
      <c r="K2247" s="86">
        <v>6.7423446075505322E-2</v>
      </c>
      <c r="L2247" s="38" t="s">
        <v>8379</v>
      </c>
      <c r="M2247" s="128" t="s">
        <v>5922</v>
      </c>
    </row>
    <row r="2248" spans="1:13" s="128" customFormat="1" x14ac:dyDescent="0.2">
      <c r="A2248" s="38" t="s">
        <v>884</v>
      </c>
      <c r="B2248" s="38" t="s">
        <v>923</v>
      </c>
      <c r="C2248" s="38" t="s">
        <v>924</v>
      </c>
      <c r="D2248" s="38" t="s">
        <v>5916</v>
      </c>
      <c r="E2248" s="41">
        <v>8505315</v>
      </c>
      <c r="F2248" s="38" t="s">
        <v>8076</v>
      </c>
      <c r="G2248" s="38" t="s">
        <v>68</v>
      </c>
      <c r="H2248" s="42">
        <v>3042.96</v>
      </c>
      <c r="I2248" s="42">
        <v>2700</v>
      </c>
      <c r="J2248" s="42">
        <v>342.96000000000004</v>
      </c>
      <c r="K2248" s="86">
        <v>0.11270604937297896</v>
      </c>
      <c r="L2248" s="38" t="s">
        <v>8379</v>
      </c>
      <c r="M2248" s="128" t="s">
        <v>5922</v>
      </c>
    </row>
    <row r="2249" spans="1:13" s="128" customFormat="1" x14ac:dyDescent="0.2">
      <c r="A2249" s="38" t="s">
        <v>884</v>
      </c>
      <c r="B2249" s="38" t="s">
        <v>923</v>
      </c>
      <c r="C2249" s="38" t="s">
        <v>924</v>
      </c>
      <c r="D2249" s="38" t="s">
        <v>5916</v>
      </c>
      <c r="E2249" s="41">
        <v>8505313</v>
      </c>
      <c r="F2249" s="38" t="s">
        <v>8613</v>
      </c>
      <c r="G2249" s="38" t="s">
        <v>68</v>
      </c>
      <c r="H2249" s="42">
        <v>135.52000000000001</v>
      </c>
      <c r="I2249" s="42">
        <v>135.52000000000001</v>
      </c>
      <c r="J2249" s="42">
        <v>0</v>
      </c>
      <c r="K2249" s="86">
        <v>0</v>
      </c>
      <c r="L2249" s="38" t="s">
        <v>8868</v>
      </c>
      <c r="M2249" s="128" t="s">
        <v>5922</v>
      </c>
    </row>
    <row r="2250" spans="1:13" s="128" customFormat="1" x14ac:dyDescent="0.2">
      <c r="A2250" s="38" t="s">
        <v>884</v>
      </c>
      <c r="B2250" s="38" t="s">
        <v>8451</v>
      </c>
      <c r="C2250" s="38" t="s">
        <v>8479</v>
      </c>
      <c r="D2250" s="38" t="s">
        <v>940</v>
      </c>
      <c r="E2250" s="41">
        <v>8505245</v>
      </c>
      <c r="F2250" s="38" t="s">
        <v>8614</v>
      </c>
      <c r="G2250" s="38" t="s">
        <v>68</v>
      </c>
      <c r="H2250" s="42">
        <v>111310.1</v>
      </c>
      <c r="I2250" s="42">
        <v>94732</v>
      </c>
      <c r="J2250" s="42">
        <v>16578.100000000006</v>
      </c>
      <c r="K2250" s="86">
        <v>0.14893617021276601</v>
      </c>
      <c r="L2250" s="38" t="s">
        <v>8869</v>
      </c>
      <c r="M2250" s="128" t="s">
        <v>5922</v>
      </c>
    </row>
    <row r="2251" spans="1:13" s="128" customFormat="1" x14ac:dyDescent="0.2">
      <c r="A2251" s="38" t="s">
        <v>884</v>
      </c>
      <c r="B2251" s="38" t="s">
        <v>8451</v>
      </c>
      <c r="C2251" s="38" t="s">
        <v>950</v>
      </c>
      <c r="D2251" s="38" t="s">
        <v>940</v>
      </c>
      <c r="E2251" s="41">
        <v>8488399</v>
      </c>
      <c r="F2251" s="38" t="s">
        <v>8615</v>
      </c>
      <c r="G2251" s="38" t="s">
        <v>68</v>
      </c>
      <c r="H2251" s="42">
        <v>2670</v>
      </c>
      <c r="I2251" s="42">
        <v>2581</v>
      </c>
      <c r="J2251" s="42">
        <v>89</v>
      </c>
      <c r="K2251" s="86">
        <v>3.3333333333333333E-2</v>
      </c>
      <c r="L2251" s="38" t="s">
        <v>8870</v>
      </c>
      <c r="M2251" s="128" t="s">
        <v>5922</v>
      </c>
    </row>
    <row r="2252" spans="1:13" s="128" customFormat="1" x14ac:dyDescent="0.2">
      <c r="A2252" s="38" t="s">
        <v>884</v>
      </c>
      <c r="B2252" s="38" t="s">
        <v>1862</v>
      </c>
      <c r="C2252" s="38" t="s">
        <v>8480</v>
      </c>
      <c r="D2252" s="38" t="s">
        <v>1863</v>
      </c>
      <c r="E2252" s="41">
        <v>8466592</v>
      </c>
      <c r="F2252" s="38" t="s">
        <v>8616</v>
      </c>
      <c r="G2252" s="38" t="s">
        <v>68</v>
      </c>
      <c r="H2252" s="42">
        <v>86.24</v>
      </c>
      <c r="I2252" s="42">
        <v>86.24</v>
      </c>
      <c r="J2252" s="42">
        <v>0</v>
      </c>
      <c r="K2252" s="86">
        <v>0</v>
      </c>
      <c r="L2252" s="38" t="s">
        <v>8871</v>
      </c>
      <c r="M2252" s="128" t="s">
        <v>5922</v>
      </c>
    </row>
    <row r="2253" spans="1:13" s="128" customFormat="1" x14ac:dyDescent="0.2">
      <c r="A2253" s="38" t="s">
        <v>884</v>
      </c>
      <c r="B2253" s="38" t="s">
        <v>1862</v>
      </c>
      <c r="C2253" s="38" t="s">
        <v>7644</v>
      </c>
      <c r="D2253" s="38" t="s">
        <v>1863</v>
      </c>
      <c r="E2253" s="41">
        <v>8491911</v>
      </c>
      <c r="F2253" s="38" t="s">
        <v>8080</v>
      </c>
      <c r="G2253" s="38" t="s">
        <v>68</v>
      </c>
      <c r="H2253" s="42">
        <v>46.2</v>
      </c>
      <c r="I2253" s="42">
        <v>46.2</v>
      </c>
      <c r="J2253" s="42">
        <v>0</v>
      </c>
      <c r="K2253" s="86">
        <v>0</v>
      </c>
      <c r="L2253" s="38" t="s">
        <v>8383</v>
      </c>
      <c r="M2253" s="128" t="s">
        <v>5922</v>
      </c>
    </row>
    <row r="2254" spans="1:13" s="128" customFormat="1" x14ac:dyDescent="0.2">
      <c r="A2254" s="38" t="s">
        <v>884</v>
      </c>
      <c r="B2254" s="38" t="s">
        <v>1862</v>
      </c>
      <c r="C2254" s="38" t="s">
        <v>7644</v>
      </c>
      <c r="D2254" s="38" t="s">
        <v>1863</v>
      </c>
      <c r="E2254" s="41">
        <v>8491911</v>
      </c>
      <c r="F2254" s="38" t="s">
        <v>8080</v>
      </c>
      <c r="G2254" s="38" t="s">
        <v>68</v>
      </c>
      <c r="H2254" s="42">
        <v>765</v>
      </c>
      <c r="I2254" s="42">
        <v>642.6</v>
      </c>
      <c r="J2254" s="42">
        <v>122.39999999999998</v>
      </c>
      <c r="K2254" s="86">
        <v>0.15999999999999998</v>
      </c>
      <c r="L2254" s="38" t="s">
        <v>8383</v>
      </c>
      <c r="M2254" s="128" t="s">
        <v>5922</v>
      </c>
    </row>
    <row r="2255" spans="1:13" s="128" customFormat="1" x14ac:dyDescent="0.2">
      <c r="A2255" s="38" t="s">
        <v>884</v>
      </c>
      <c r="B2255" s="38" t="s">
        <v>1862</v>
      </c>
      <c r="C2255" s="38" t="s">
        <v>7644</v>
      </c>
      <c r="D2255" s="38" t="s">
        <v>1863</v>
      </c>
      <c r="E2255" s="41">
        <v>8491911</v>
      </c>
      <c r="F2255" s="38" t="s">
        <v>8080</v>
      </c>
      <c r="G2255" s="38" t="s">
        <v>68</v>
      </c>
      <c r="H2255" s="42">
        <v>30892.02</v>
      </c>
      <c r="I2255" s="42">
        <v>25949.279999999999</v>
      </c>
      <c r="J2255" s="42">
        <v>4942.7400000000016</v>
      </c>
      <c r="K2255" s="86">
        <v>0.16000054382976581</v>
      </c>
      <c r="L2255" s="38" t="s">
        <v>8383</v>
      </c>
      <c r="M2255" s="128" t="s">
        <v>5922</v>
      </c>
    </row>
    <row r="2256" spans="1:13" s="128" customFormat="1" x14ac:dyDescent="0.2">
      <c r="A2256" s="38" t="s">
        <v>884</v>
      </c>
      <c r="B2256" s="38" t="s">
        <v>1862</v>
      </c>
      <c r="C2256" s="38" t="s">
        <v>7644</v>
      </c>
      <c r="D2256" s="38" t="s">
        <v>1863</v>
      </c>
      <c r="E2256" s="41">
        <v>8491911</v>
      </c>
      <c r="F2256" s="38" t="s">
        <v>8080</v>
      </c>
      <c r="G2256" s="38" t="s">
        <v>68</v>
      </c>
      <c r="H2256" s="42">
        <v>3004.9</v>
      </c>
      <c r="I2256" s="42">
        <v>3004.9</v>
      </c>
      <c r="J2256" s="42">
        <v>0</v>
      </c>
      <c r="K2256" s="86">
        <v>0</v>
      </c>
      <c r="L2256" s="38" t="s">
        <v>8383</v>
      </c>
      <c r="M2256" s="128" t="s">
        <v>5922</v>
      </c>
    </row>
    <row r="2257" spans="1:13" s="128" customFormat="1" x14ac:dyDescent="0.2">
      <c r="A2257" s="38" t="s">
        <v>884</v>
      </c>
      <c r="B2257" s="38" t="s">
        <v>1862</v>
      </c>
      <c r="C2257" s="38" t="s">
        <v>2621</v>
      </c>
      <c r="D2257" s="38" t="s">
        <v>1863</v>
      </c>
      <c r="E2257" s="41">
        <v>8506053</v>
      </c>
      <c r="F2257" s="38" t="s">
        <v>8617</v>
      </c>
      <c r="G2257" s="38" t="s">
        <v>59</v>
      </c>
      <c r="H2257" s="42">
        <v>8703.1200000000008</v>
      </c>
      <c r="I2257" s="42">
        <v>7424.63</v>
      </c>
      <c r="J2257" s="42">
        <v>1278.4900000000007</v>
      </c>
      <c r="K2257" s="86">
        <v>0.14690019211501171</v>
      </c>
      <c r="L2257" s="38" t="s">
        <v>8872</v>
      </c>
      <c r="M2257" s="128" t="s">
        <v>5922</v>
      </c>
    </row>
    <row r="2258" spans="1:13" s="128" customFormat="1" x14ac:dyDescent="0.2">
      <c r="A2258" s="38" t="s">
        <v>884</v>
      </c>
      <c r="B2258" s="38" t="s">
        <v>1862</v>
      </c>
      <c r="C2258" s="38" t="s">
        <v>950</v>
      </c>
      <c r="D2258" s="38" t="s">
        <v>1863</v>
      </c>
      <c r="E2258" s="41">
        <v>8505172</v>
      </c>
      <c r="F2258" s="38" t="s">
        <v>8084</v>
      </c>
      <c r="G2258" s="38" t="s">
        <v>68</v>
      </c>
      <c r="H2258" s="42">
        <v>18468.8</v>
      </c>
      <c r="I2258" s="42">
        <v>16490</v>
      </c>
      <c r="J2258" s="42">
        <v>1978.7999999999993</v>
      </c>
      <c r="K2258" s="86">
        <v>0.10714285714285711</v>
      </c>
      <c r="L2258" s="38" t="s">
        <v>8387</v>
      </c>
      <c r="M2258" s="128" t="s">
        <v>5922</v>
      </c>
    </row>
    <row r="2259" spans="1:13" s="128" customFormat="1" x14ac:dyDescent="0.2">
      <c r="A2259" s="38" t="s">
        <v>884</v>
      </c>
      <c r="B2259" s="38" t="s">
        <v>1862</v>
      </c>
      <c r="C2259" s="38" t="s">
        <v>8481</v>
      </c>
      <c r="D2259" s="38" t="s">
        <v>1863</v>
      </c>
      <c r="E2259" s="41">
        <v>8465022</v>
      </c>
      <c r="F2259" s="38" t="s">
        <v>8618</v>
      </c>
      <c r="G2259" s="38" t="s">
        <v>68</v>
      </c>
      <c r="H2259" s="42">
        <v>7990.38</v>
      </c>
      <c r="I2259" s="42">
        <v>5914.84</v>
      </c>
      <c r="J2259" s="42">
        <v>2075.54</v>
      </c>
      <c r="K2259" s="86">
        <v>0.25975485521339409</v>
      </c>
      <c r="L2259" s="38" t="s">
        <v>8873</v>
      </c>
      <c r="M2259" s="128" t="s">
        <v>5922</v>
      </c>
    </row>
    <row r="2260" spans="1:13" s="128" customFormat="1" x14ac:dyDescent="0.2">
      <c r="A2260" s="38" t="s">
        <v>884</v>
      </c>
      <c r="B2260" s="38" t="s">
        <v>1862</v>
      </c>
      <c r="C2260" s="38" t="s">
        <v>8481</v>
      </c>
      <c r="D2260" s="38" t="s">
        <v>1863</v>
      </c>
      <c r="E2260" s="41">
        <v>8465022</v>
      </c>
      <c r="F2260" s="38" t="s">
        <v>8618</v>
      </c>
      <c r="G2260" s="38" t="s">
        <v>68</v>
      </c>
      <c r="H2260" s="42">
        <v>28600</v>
      </c>
      <c r="I2260" s="42">
        <v>19250</v>
      </c>
      <c r="J2260" s="42">
        <v>9350</v>
      </c>
      <c r="K2260" s="86">
        <v>0.32692307692307693</v>
      </c>
      <c r="L2260" s="38" t="s">
        <v>8873</v>
      </c>
      <c r="M2260" s="128" t="s">
        <v>5922</v>
      </c>
    </row>
    <row r="2261" spans="1:13" s="128" customFormat="1" x14ac:dyDescent="0.2">
      <c r="A2261" s="38" t="s">
        <v>884</v>
      </c>
      <c r="B2261" s="38" t="s">
        <v>1862</v>
      </c>
      <c r="C2261" s="38" t="s">
        <v>1005</v>
      </c>
      <c r="D2261" s="38" t="s">
        <v>1863</v>
      </c>
      <c r="E2261" s="41">
        <v>8510663</v>
      </c>
      <c r="F2261" s="38" t="s">
        <v>8085</v>
      </c>
      <c r="G2261" s="38" t="s">
        <v>68</v>
      </c>
      <c r="H2261" s="42">
        <v>225</v>
      </c>
      <c r="I2261" s="42">
        <v>261</v>
      </c>
      <c r="J2261" s="42">
        <v>-36</v>
      </c>
      <c r="K2261" s="86">
        <v>-0.16</v>
      </c>
      <c r="L2261" s="38" t="s">
        <v>8874</v>
      </c>
      <c r="M2261" s="128" t="s">
        <v>5922</v>
      </c>
    </row>
    <row r="2262" spans="1:13" s="128" customFormat="1" x14ac:dyDescent="0.2">
      <c r="A2262" s="38" t="s">
        <v>884</v>
      </c>
      <c r="B2262" s="38" t="s">
        <v>1862</v>
      </c>
      <c r="C2262" s="38" t="s">
        <v>1005</v>
      </c>
      <c r="D2262" s="38" t="s">
        <v>1863</v>
      </c>
      <c r="E2262" s="41">
        <v>8510663</v>
      </c>
      <c r="F2262" s="38" t="s">
        <v>8085</v>
      </c>
      <c r="G2262" s="38" t="s">
        <v>68</v>
      </c>
      <c r="H2262" s="42">
        <v>104.72</v>
      </c>
      <c r="I2262" s="42">
        <v>104.72</v>
      </c>
      <c r="J2262" s="42">
        <v>0</v>
      </c>
      <c r="K2262" s="86">
        <v>0</v>
      </c>
      <c r="L2262" s="38" t="s">
        <v>8874</v>
      </c>
      <c r="M2262" s="128" t="s">
        <v>5922</v>
      </c>
    </row>
    <row r="2263" spans="1:13" s="128" customFormat="1" x14ac:dyDescent="0.2">
      <c r="A2263" s="38" t="s">
        <v>884</v>
      </c>
      <c r="B2263" s="38" t="s">
        <v>1862</v>
      </c>
      <c r="C2263" s="38" t="s">
        <v>8482</v>
      </c>
      <c r="D2263" s="38" t="s">
        <v>1863</v>
      </c>
      <c r="E2263" s="41">
        <v>8505248</v>
      </c>
      <c r="F2263" s="38" t="s">
        <v>8619</v>
      </c>
      <c r="G2263" s="38" t="s">
        <v>68</v>
      </c>
      <c r="H2263" s="42">
        <v>34674.42</v>
      </c>
      <c r="I2263" s="42">
        <v>31522.2</v>
      </c>
      <c r="J2263" s="42">
        <v>3152.2199999999975</v>
      </c>
      <c r="K2263" s="86">
        <v>9.0909090909090842E-2</v>
      </c>
      <c r="L2263" s="38" t="s">
        <v>8875</v>
      </c>
      <c r="M2263" s="128" t="s">
        <v>5922</v>
      </c>
    </row>
    <row r="2264" spans="1:13" s="128" customFormat="1" x14ac:dyDescent="0.2">
      <c r="A2264" s="38" t="s">
        <v>884</v>
      </c>
      <c r="B2264" s="38" t="s">
        <v>1034</v>
      </c>
      <c r="C2264" s="38" t="s">
        <v>1035</v>
      </c>
      <c r="D2264" s="38" t="s">
        <v>1036</v>
      </c>
      <c r="E2264" s="41">
        <v>8406263</v>
      </c>
      <c r="F2264" s="38" t="s">
        <v>8620</v>
      </c>
      <c r="G2264" s="38" t="s">
        <v>68</v>
      </c>
      <c r="H2264" s="42">
        <v>33696</v>
      </c>
      <c r="I2264" s="42">
        <v>31200</v>
      </c>
      <c r="J2264" s="42">
        <v>2496</v>
      </c>
      <c r="K2264" s="86">
        <v>7.407407407407407E-2</v>
      </c>
      <c r="L2264" s="38" t="s">
        <v>8876</v>
      </c>
      <c r="M2264" s="128" t="s">
        <v>5922</v>
      </c>
    </row>
    <row r="2265" spans="1:13" s="128" customFormat="1" x14ac:dyDescent="0.2">
      <c r="A2265" s="38" t="s">
        <v>884</v>
      </c>
      <c r="B2265" s="38" t="s">
        <v>1034</v>
      </c>
      <c r="C2265" s="38" t="s">
        <v>1035</v>
      </c>
      <c r="D2265" s="38" t="s">
        <v>1036</v>
      </c>
      <c r="E2265" s="41">
        <v>8510518</v>
      </c>
      <c r="F2265" s="38" t="s">
        <v>8621</v>
      </c>
      <c r="G2265" s="38" t="s">
        <v>59</v>
      </c>
      <c r="H2265" s="42">
        <v>8442</v>
      </c>
      <c r="I2265" s="42">
        <v>8638.59</v>
      </c>
      <c r="J2265" s="42">
        <v>-196.59000000000015</v>
      </c>
      <c r="K2265" s="86">
        <v>-2.3287135749822333E-2</v>
      </c>
      <c r="L2265" s="38" t="s">
        <v>8877</v>
      </c>
      <c r="M2265" s="128" t="s">
        <v>5922</v>
      </c>
    </row>
    <row r="2266" spans="1:13" s="128" customFormat="1" x14ac:dyDescent="0.2">
      <c r="A2266" s="38" t="s">
        <v>884</v>
      </c>
      <c r="B2266" s="38" t="s">
        <v>1034</v>
      </c>
      <c r="C2266" s="38" t="s">
        <v>916</v>
      </c>
      <c r="D2266" s="38" t="s">
        <v>1036</v>
      </c>
      <c r="E2266" s="41">
        <v>8459375</v>
      </c>
      <c r="F2266" s="38" t="s">
        <v>8088</v>
      </c>
      <c r="G2266" s="38" t="s">
        <v>68</v>
      </c>
      <c r="H2266" s="42">
        <v>1592.4</v>
      </c>
      <c r="I2266" s="42">
        <v>1447.6</v>
      </c>
      <c r="J2266" s="42">
        <v>144.80000000000018</v>
      </c>
      <c r="K2266" s="86">
        <v>9.0931926651595191E-2</v>
      </c>
      <c r="L2266" s="38" t="s">
        <v>8390</v>
      </c>
      <c r="M2266" s="128" t="s">
        <v>5922</v>
      </c>
    </row>
    <row r="2267" spans="1:13" s="128" customFormat="1" x14ac:dyDescent="0.2">
      <c r="A2267" s="38" t="s">
        <v>884</v>
      </c>
      <c r="B2267" s="38" t="s">
        <v>1034</v>
      </c>
      <c r="C2267" s="38" t="s">
        <v>916</v>
      </c>
      <c r="D2267" s="38" t="s">
        <v>1036</v>
      </c>
      <c r="E2267" s="41">
        <v>8479720</v>
      </c>
      <c r="F2267" s="38" t="s">
        <v>8089</v>
      </c>
      <c r="G2267" s="38" t="s">
        <v>68</v>
      </c>
      <c r="H2267" s="42">
        <v>876.6</v>
      </c>
      <c r="I2267" s="42">
        <v>796.9</v>
      </c>
      <c r="J2267" s="42">
        <v>79.700000000000045</v>
      </c>
      <c r="K2267" s="86">
        <v>9.091946155601191E-2</v>
      </c>
      <c r="L2267" s="38" t="s">
        <v>8391</v>
      </c>
      <c r="M2267" s="128" t="s">
        <v>5922</v>
      </c>
    </row>
    <row r="2268" spans="1:13" s="128" customFormat="1" x14ac:dyDescent="0.2">
      <c r="A2268" s="38" t="s">
        <v>884</v>
      </c>
      <c r="B2268" s="38" t="s">
        <v>1034</v>
      </c>
      <c r="C2268" s="38" t="s">
        <v>916</v>
      </c>
      <c r="D2268" s="38" t="s">
        <v>1036</v>
      </c>
      <c r="E2268" s="41">
        <v>8479720</v>
      </c>
      <c r="F2268" s="38" t="s">
        <v>8089</v>
      </c>
      <c r="G2268" s="38" t="s">
        <v>68</v>
      </c>
      <c r="H2268" s="42">
        <v>12732.25</v>
      </c>
      <c r="I2268" s="42">
        <v>11575.15</v>
      </c>
      <c r="J2268" s="42">
        <v>1157.1000000000004</v>
      </c>
      <c r="K2268" s="86">
        <v>9.0879459639890858E-2</v>
      </c>
      <c r="L2268" s="38" t="s">
        <v>8391</v>
      </c>
      <c r="M2268" s="128" t="s">
        <v>5922</v>
      </c>
    </row>
    <row r="2269" spans="1:13" s="128" customFormat="1" x14ac:dyDescent="0.2">
      <c r="A2269" s="38" t="s">
        <v>884</v>
      </c>
      <c r="B2269" s="38" t="s">
        <v>1034</v>
      </c>
      <c r="C2269" s="38" t="s">
        <v>916</v>
      </c>
      <c r="D2269" s="38" t="s">
        <v>1036</v>
      </c>
      <c r="E2269" s="41">
        <v>8479720</v>
      </c>
      <c r="F2269" s="38" t="s">
        <v>8089</v>
      </c>
      <c r="G2269" s="38" t="s">
        <v>68</v>
      </c>
      <c r="H2269" s="42">
        <v>1753.2</v>
      </c>
      <c r="I2269" s="42">
        <v>1593.8</v>
      </c>
      <c r="J2269" s="42">
        <v>159.40000000000009</v>
      </c>
      <c r="K2269" s="86">
        <v>9.091946155601191E-2</v>
      </c>
      <c r="L2269" s="38" t="s">
        <v>8391</v>
      </c>
      <c r="M2269" s="128" t="s">
        <v>5922</v>
      </c>
    </row>
    <row r="2270" spans="1:13" s="128" customFormat="1" x14ac:dyDescent="0.2">
      <c r="A2270" s="38" t="s">
        <v>884</v>
      </c>
      <c r="B2270" s="38" t="s">
        <v>1034</v>
      </c>
      <c r="C2270" s="38" t="s">
        <v>1116</v>
      </c>
      <c r="D2270" s="38" t="s">
        <v>1036</v>
      </c>
      <c r="E2270" s="41">
        <v>8179652</v>
      </c>
      <c r="F2270" s="38" t="s">
        <v>2051</v>
      </c>
      <c r="G2270" s="38" t="s">
        <v>59</v>
      </c>
      <c r="H2270" s="42">
        <v>0</v>
      </c>
      <c r="I2270" s="42">
        <v>0</v>
      </c>
      <c r="J2270" s="42">
        <v>0</v>
      </c>
      <c r="K2270" s="86" t="e">
        <v>#DIV/0!</v>
      </c>
      <c r="L2270" s="38" t="s">
        <v>2052</v>
      </c>
      <c r="M2270" s="128" t="s">
        <v>5922</v>
      </c>
    </row>
    <row r="2271" spans="1:13" s="128" customFormat="1" x14ac:dyDescent="0.2">
      <c r="A2271" s="38" t="s">
        <v>884</v>
      </c>
      <c r="B2271" s="38" t="s">
        <v>1902</v>
      </c>
      <c r="C2271" s="38" t="s">
        <v>916</v>
      </c>
      <c r="D2271" s="38" t="s">
        <v>1903</v>
      </c>
      <c r="E2271" s="41">
        <v>8514332</v>
      </c>
      <c r="F2271" s="38" t="s">
        <v>8622</v>
      </c>
      <c r="G2271" s="38" t="s">
        <v>68</v>
      </c>
      <c r="H2271" s="42">
        <v>75237.37</v>
      </c>
      <c r="I2271" s="42">
        <v>65999.06</v>
      </c>
      <c r="J2271" s="42">
        <v>9238.3099999999977</v>
      </c>
      <c r="K2271" s="86">
        <v>0.12278884814820079</v>
      </c>
      <c r="L2271" s="38" t="s">
        <v>8878</v>
      </c>
      <c r="M2271" s="128" t="s">
        <v>5922</v>
      </c>
    </row>
    <row r="2272" spans="1:13" s="128" customFormat="1" x14ac:dyDescent="0.2">
      <c r="A2272" s="38" t="s">
        <v>884</v>
      </c>
      <c r="B2272" s="38" t="s">
        <v>1902</v>
      </c>
      <c r="C2272" s="38" t="s">
        <v>1836</v>
      </c>
      <c r="D2272" s="38" t="s">
        <v>1903</v>
      </c>
      <c r="E2272" s="41">
        <v>8501771</v>
      </c>
      <c r="F2272" s="38" t="s">
        <v>8623</v>
      </c>
      <c r="G2272" s="38" t="s">
        <v>68</v>
      </c>
      <c r="H2272" s="42">
        <v>90331.09</v>
      </c>
      <c r="I2272" s="42">
        <v>86029.61</v>
      </c>
      <c r="J2272" s="42">
        <v>4301.4799999999959</v>
      </c>
      <c r="K2272" s="86">
        <v>4.7619042347435372E-2</v>
      </c>
      <c r="L2272" s="38" t="s">
        <v>8879</v>
      </c>
      <c r="M2272" s="128" t="s">
        <v>5922</v>
      </c>
    </row>
    <row r="2273" spans="1:13" s="128" customFormat="1" x14ac:dyDescent="0.2">
      <c r="A2273" s="38" t="s">
        <v>884</v>
      </c>
      <c r="B2273" s="38" t="s">
        <v>1902</v>
      </c>
      <c r="C2273" s="38" t="s">
        <v>1836</v>
      </c>
      <c r="D2273" s="38" t="s">
        <v>1903</v>
      </c>
      <c r="E2273" s="41">
        <v>8501771</v>
      </c>
      <c r="F2273" s="38" t="s">
        <v>8623</v>
      </c>
      <c r="G2273" s="38" t="s">
        <v>68</v>
      </c>
      <c r="H2273" s="42">
        <v>213052.76</v>
      </c>
      <c r="I2273" s="42">
        <v>202907.38</v>
      </c>
      <c r="J2273" s="42">
        <v>10145.380000000005</v>
      </c>
      <c r="K2273" s="86">
        <v>4.7619096790860647E-2</v>
      </c>
      <c r="L2273" s="38" t="s">
        <v>8879</v>
      </c>
      <c r="M2273" s="128" t="s">
        <v>5922</v>
      </c>
    </row>
    <row r="2274" spans="1:13" s="128" customFormat="1" x14ac:dyDescent="0.2">
      <c r="A2274" s="38" t="s">
        <v>884</v>
      </c>
      <c r="B2274" s="38" t="s">
        <v>1902</v>
      </c>
      <c r="C2274" s="38" t="s">
        <v>1085</v>
      </c>
      <c r="D2274" s="38" t="s">
        <v>1903</v>
      </c>
      <c r="E2274" s="41">
        <v>8501347</v>
      </c>
      <c r="F2274" s="38" t="s">
        <v>8624</v>
      </c>
      <c r="G2274" s="38" t="s">
        <v>59</v>
      </c>
      <c r="H2274" s="42">
        <v>0</v>
      </c>
      <c r="I2274" s="42">
        <v>0</v>
      </c>
      <c r="J2274" s="42">
        <v>0</v>
      </c>
      <c r="K2274" s="86" t="e">
        <v>#DIV/0!</v>
      </c>
      <c r="L2274" s="38" t="s">
        <v>55</v>
      </c>
      <c r="M2274" s="128" t="s">
        <v>5922</v>
      </c>
    </row>
    <row r="2275" spans="1:13" s="128" customFormat="1" x14ac:dyDescent="0.2">
      <c r="A2275" s="38" t="s">
        <v>884</v>
      </c>
      <c r="B2275" s="38" t="s">
        <v>1902</v>
      </c>
      <c r="C2275" s="38" t="s">
        <v>1085</v>
      </c>
      <c r="D2275" s="38" t="s">
        <v>1903</v>
      </c>
      <c r="E2275" s="41">
        <v>8501422</v>
      </c>
      <c r="F2275" s="38" t="s">
        <v>8624</v>
      </c>
      <c r="G2275" s="38" t="s">
        <v>59</v>
      </c>
      <c r="H2275" s="42">
        <v>0</v>
      </c>
      <c r="I2275" s="42">
        <v>0</v>
      </c>
      <c r="J2275" s="42">
        <v>0</v>
      </c>
      <c r="K2275" s="86" t="e">
        <v>#DIV/0!</v>
      </c>
      <c r="L2275" s="38" t="s">
        <v>55</v>
      </c>
      <c r="M2275" s="128" t="s">
        <v>5922</v>
      </c>
    </row>
    <row r="2276" spans="1:13" s="128" customFormat="1" x14ac:dyDescent="0.2">
      <c r="A2276" s="38" t="s">
        <v>884</v>
      </c>
      <c r="B2276" s="38" t="s">
        <v>1902</v>
      </c>
      <c r="C2276" s="38" t="s">
        <v>1085</v>
      </c>
      <c r="D2276" s="38" t="s">
        <v>1903</v>
      </c>
      <c r="E2276" s="41">
        <v>8501783</v>
      </c>
      <c r="F2276" s="38" t="s">
        <v>8624</v>
      </c>
      <c r="G2276" s="38" t="s">
        <v>59</v>
      </c>
      <c r="H2276" s="42">
        <v>0</v>
      </c>
      <c r="I2276" s="42">
        <v>0</v>
      </c>
      <c r="J2276" s="42">
        <v>0</v>
      </c>
      <c r="K2276" s="86" t="e">
        <v>#DIV/0!</v>
      </c>
      <c r="L2276" s="38" t="s">
        <v>55</v>
      </c>
      <c r="M2276" s="128" t="s">
        <v>5922</v>
      </c>
    </row>
    <row r="2277" spans="1:13" s="128" customFormat="1" x14ac:dyDescent="0.2">
      <c r="A2277" s="38" t="s">
        <v>41</v>
      </c>
      <c r="B2277" s="38" t="s">
        <v>1148</v>
      </c>
      <c r="C2277" s="38" t="s">
        <v>8483</v>
      </c>
      <c r="D2277" s="38" t="s">
        <v>1150</v>
      </c>
      <c r="E2277" s="41">
        <v>8468339</v>
      </c>
      <c r="F2277" s="38" t="s">
        <v>8625</v>
      </c>
      <c r="G2277" s="38" t="s">
        <v>68</v>
      </c>
      <c r="H2277" s="42">
        <v>358350.48</v>
      </c>
      <c r="I2277" s="42">
        <v>321877.25</v>
      </c>
      <c r="J2277" s="42">
        <v>36473.229999999981</v>
      </c>
      <c r="K2277" s="86">
        <v>0.10178088780570346</v>
      </c>
      <c r="L2277" s="38" t="s">
        <v>8880</v>
      </c>
      <c r="M2277" s="128" t="s">
        <v>5922</v>
      </c>
    </row>
    <row r="2278" spans="1:13" s="128" customFormat="1" x14ac:dyDescent="0.2">
      <c r="A2278" s="38" t="s">
        <v>41</v>
      </c>
      <c r="B2278" s="38" t="s">
        <v>1148</v>
      </c>
      <c r="C2278" s="38" t="s">
        <v>916</v>
      </c>
      <c r="D2278" s="38" t="s">
        <v>1150</v>
      </c>
      <c r="E2278" s="41">
        <v>8441065</v>
      </c>
      <c r="F2278" s="38" t="s">
        <v>8626</v>
      </c>
      <c r="G2278" s="38" t="s">
        <v>68</v>
      </c>
      <c r="H2278" s="42">
        <v>49164.5</v>
      </c>
      <c r="I2278" s="42">
        <v>48176.92</v>
      </c>
      <c r="J2278" s="42">
        <v>987.58000000000175</v>
      </c>
      <c r="K2278" s="86">
        <v>2.0087258082559605E-2</v>
      </c>
      <c r="L2278" s="38" t="s">
        <v>8881</v>
      </c>
      <c r="M2278" s="128" t="s">
        <v>5922</v>
      </c>
    </row>
    <row r="2279" spans="1:13" s="128" customFormat="1" x14ac:dyDescent="0.2">
      <c r="A2279" s="38" t="s">
        <v>41</v>
      </c>
      <c r="B2279" s="38" t="s">
        <v>1148</v>
      </c>
      <c r="C2279" s="38" t="s">
        <v>298</v>
      </c>
      <c r="D2279" s="38" t="s">
        <v>1150</v>
      </c>
      <c r="E2279" s="41">
        <v>8381960</v>
      </c>
      <c r="F2279" s="38" t="s">
        <v>8093</v>
      </c>
      <c r="G2279" s="38" t="s">
        <v>68</v>
      </c>
      <c r="H2279" s="42">
        <v>19952.09</v>
      </c>
      <c r="I2279" s="42">
        <v>19489.73</v>
      </c>
      <c r="J2279" s="42">
        <v>462.36000000000058</v>
      </c>
      <c r="K2279" s="86">
        <v>2.3173512148351404E-2</v>
      </c>
      <c r="L2279" s="38" t="s">
        <v>8395</v>
      </c>
      <c r="M2279" s="128" t="s">
        <v>5922</v>
      </c>
    </row>
    <row r="2280" spans="1:13" s="128" customFormat="1" x14ac:dyDescent="0.2">
      <c r="A2280" s="38" t="s">
        <v>41</v>
      </c>
      <c r="B2280" s="38" t="s">
        <v>1148</v>
      </c>
      <c r="C2280" s="38" t="s">
        <v>1188</v>
      </c>
      <c r="D2280" s="38" t="s">
        <v>1150</v>
      </c>
      <c r="E2280" s="41">
        <v>8368066</v>
      </c>
      <c r="F2280" s="38" t="s">
        <v>8627</v>
      </c>
      <c r="G2280" s="38" t="s">
        <v>68</v>
      </c>
      <c r="H2280" s="42">
        <v>0</v>
      </c>
      <c r="I2280" s="42">
        <v>0</v>
      </c>
      <c r="J2280" s="42">
        <v>0</v>
      </c>
      <c r="K2280" s="86" t="e">
        <v>#DIV/0!</v>
      </c>
      <c r="L2280" s="38" t="s">
        <v>8882</v>
      </c>
      <c r="M2280" s="128" t="s">
        <v>5922</v>
      </c>
    </row>
    <row r="2281" spans="1:13" s="128" customFormat="1" x14ac:dyDescent="0.2">
      <c r="A2281" s="38" t="s">
        <v>41</v>
      </c>
      <c r="B2281" s="38" t="s">
        <v>1148</v>
      </c>
      <c r="C2281" s="38" t="s">
        <v>1188</v>
      </c>
      <c r="D2281" s="38" t="s">
        <v>1150</v>
      </c>
      <c r="E2281" s="41">
        <v>8467802</v>
      </c>
      <c r="F2281" s="38" t="s">
        <v>8628</v>
      </c>
      <c r="G2281" s="38" t="s">
        <v>68</v>
      </c>
      <c r="H2281" s="42">
        <v>59796.6</v>
      </c>
      <c r="I2281" s="42">
        <v>58595.1</v>
      </c>
      <c r="J2281" s="42">
        <v>1201.5</v>
      </c>
      <c r="K2281" s="86">
        <v>2.0093115662094502E-2</v>
      </c>
      <c r="L2281" s="38" t="s">
        <v>8883</v>
      </c>
      <c r="M2281" s="128" t="s">
        <v>5922</v>
      </c>
    </row>
    <row r="2282" spans="1:13" s="128" customFormat="1" x14ac:dyDescent="0.2">
      <c r="A2282" s="38" t="s">
        <v>41</v>
      </c>
      <c r="B2282" s="38" t="s">
        <v>1148</v>
      </c>
      <c r="C2282" s="38" t="s">
        <v>1188</v>
      </c>
      <c r="D2282" s="38" t="s">
        <v>1150</v>
      </c>
      <c r="E2282" s="41">
        <v>8467802</v>
      </c>
      <c r="F2282" s="38" t="s">
        <v>8628</v>
      </c>
      <c r="G2282" s="38" t="s">
        <v>68</v>
      </c>
      <c r="H2282" s="42">
        <v>27865.200000000001</v>
      </c>
      <c r="I2282" s="42">
        <v>27305</v>
      </c>
      <c r="J2282" s="42">
        <v>560.20000000000073</v>
      </c>
      <c r="K2282" s="86">
        <v>2.0103928914918991E-2</v>
      </c>
      <c r="L2282" s="38" t="s">
        <v>8884</v>
      </c>
      <c r="M2282" s="128" t="s">
        <v>5922</v>
      </c>
    </row>
    <row r="2283" spans="1:13" s="128" customFormat="1" x14ac:dyDescent="0.2">
      <c r="A2283" s="38" t="s">
        <v>41</v>
      </c>
      <c r="B2283" s="38" t="s">
        <v>1148</v>
      </c>
      <c r="C2283" s="38" t="s">
        <v>1188</v>
      </c>
      <c r="D2283" s="38" t="s">
        <v>1150</v>
      </c>
      <c r="E2283" s="41">
        <v>8514483</v>
      </c>
      <c r="F2283" s="38" t="s">
        <v>8094</v>
      </c>
      <c r="G2283" s="38" t="s">
        <v>68</v>
      </c>
      <c r="H2283" s="42">
        <v>2863</v>
      </c>
      <c r="I2283" s="42">
        <v>2806.8</v>
      </c>
      <c r="J2283" s="42">
        <v>56.199999999999818</v>
      </c>
      <c r="K2283" s="86">
        <v>1.9629758994062108E-2</v>
      </c>
      <c r="L2283" s="38" t="s">
        <v>8885</v>
      </c>
      <c r="M2283" s="128" t="s">
        <v>5922</v>
      </c>
    </row>
    <row r="2284" spans="1:13" s="128" customFormat="1" x14ac:dyDescent="0.2">
      <c r="A2284" s="38" t="s">
        <v>41</v>
      </c>
      <c r="B2284" s="38" t="s">
        <v>1148</v>
      </c>
      <c r="C2284" s="38" t="s">
        <v>1188</v>
      </c>
      <c r="D2284" s="38" t="s">
        <v>1150</v>
      </c>
      <c r="E2284" s="41">
        <v>8514483</v>
      </c>
      <c r="F2284" s="38" t="s">
        <v>8094</v>
      </c>
      <c r="G2284" s="38" t="s">
        <v>68</v>
      </c>
      <c r="H2284" s="42">
        <v>356.72</v>
      </c>
      <c r="I2284" s="42">
        <v>349.72</v>
      </c>
      <c r="J2284" s="42">
        <v>7</v>
      </c>
      <c r="K2284" s="86">
        <v>1.9623233908948195E-2</v>
      </c>
      <c r="L2284" s="38" t="s">
        <v>8886</v>
      </c>
      <c r="M2284" s="128" t="s">
        <v>5922</v>
      </c>
    </row>
    <row r="2285" spans="1:13" s="128" customFormat="1" x14ac:dyDescent="0.2">
      <c r="A2285" s="38" t="s">
        <v>41</v>
      </c>
      <c r="B2285" s="38" t="s">
        <v>1148</v>
      </c>
      <c r="C2285" s="38" t="s">
        <v>1188</v>
      </c>
      <c r="D2285" s="38" t="s">
        <v>1150</v>
      </c>
      <c r="E2285" s="41">
        <v>8514483</v>
      </c>
      <c r="F2285" s="38" t="s">
        <v>8094</v>
      </c>
      <c r="G2285" s="38" t="s">
        <v>68</v>
      </c>
      <c r="H2285" s="42">
        <v>167801.37</v>
      </c>
      <c r="I2285" s="42">
        <v>149030.20000000001</v>
      </c>
      <c r="J2285" s="42">
        <v>18771.169999999984</v>
      </c>
      <c r="K2285" s="86">
        <v>0.11186541563993181</v>
      </c>
      <c r="L2285" s="38" t="s">
        <v>8396</v>
      </c>
      <c r="M2285" s="128" t="s">
        <v>5922</v>
      </c>
    </row>
    <row r="2286" spans="1:13" s="128" customFormat="1" x14ac:dyDescent="0.2">
      <c r="A2286" s="38" t="s">
        <v>41</v>
      </c>
      <c r="B2286" s="38" t="s">
        <v>1148</v>
      </c>
      <c r="C2286" s="38" t="s">
        <v>1914</v>
      </c>
      <c r="D2286" s="38" t="s">
        <v>1150</v>
      </c>
      <c r="E2286" s="41">
        <v>8102588</v>
      </c>
      <c r="F2286" s="38" t="s">
        <v>1915</v>
      </c>
      <c r="G2286" s="38" t="s">
        <v>59</v>
      </c>
      <c r="H2286" s="42">
        <v>104887</v>
      </c>
      <c r="I2286" s="42">
        <v>95552.06</v>
      </c>
      <c r="J2286" s="42">
        <v>9334.9400000000023</v>
      </c>
      <c r="K2286" s="86">
        <v>8.899997139779002E-2</v>
      </c>
      <c r="L2286" s="38" t="s">
        <v>55</v>
      </c>
      <c r="M2286" s="128" t="s">
        <v>5922</v>
      </c>
    </row>
    <row r="2287" spans="1:13" s="128" customFormat="1" x14ac:dyDescent="0.2">
      <c r="A2287" s="38" t="s">
        <v>41</v>
      </c>
      <c r="B2287" s="38" t="s">
        <v>1148</v>
      </c>
      <c r="C2287" s="38" t="s">
        <v>1914</v>
      </c>
      <c r="D2287" s="38" t="s">
        <v>1150</v>
      </c>
      <c r="E2287" s="41">
        <v>8102597</v>
      </c>
      <c r="F2287" s="38" t="s">
        <v>1915</v>
      </c>
      <c r="G2287" s="38" t="s">
        <v>59</v>
      </c>
      <c r="H2287" s="42">
        <v>104887</v>
      </c>
      <c r="I2287" s="42">
        <v>95552.06</v>
      </c>
      <c r="J2287" s="42">
        <v>9334.9400000000023</v>
      </c>
      <c r="K2287" s="86">
        <v>8.899997139779002E-2</v>
      </c>
      <c r="L2287" s="38" t="s">
        <v>55</v>
      </c>
      <c r="M2287" s="128" t="s">
        <v>5922</v>
      </c>
    </row>
    <row r="2288" spans="1:13" s="128" customFormat="1" x14ac:dyDescent="0.2">
      <c r="A2288" s="38" t="s">
        <v>41</v>
      </c>
      <c r="B2288" s="38" t="s">
        <v>1148</v>
      </c>
      <c r="C2288" s="38" t="s">
        <v>1914</v>
      </c>
      <c r="D2288" s="38" t="s">
        <v>1150</v>
      </c>
      <c r="E2288" s="41">
        <v>8102598</v>
      </c>
      <c r="F2288" s="38" t="s">
        <v>1915</v>
      </c>
      <c r="G2288" s="38" t="s">
        <v>59</v>
      </c>
      <c r="H2288" s="42">
        <v>104887</v>
      </c>
      <c r="I2288" s="42">
        <v>95552.06</v>
      </c>
      <c r="J2288" s="42">
        <v>9334.9400000000023</v>
      </c>
      <c r="K2288" s="86">
        <v>8.899997139779002E-2</v>
      </c>
      <c r="L2288" s="38" t="s">
        <v>55</v>
      </c>
      <c r="M2288" s="128" t="s">
        <v>5922</v>
      </c>
    </row>
    <row r="2289" spans="1:13" s="128" customFormat="1" x14ac:dyDescent="0.2">
      <c r="A2289" s="38" t="s">
        <v>41</v>
      </c>
      <c r="B2289" s="38" t="s">
        <v>1148</v>
      </c>
      <c r="C2289" s="38" t="s">
        <v>1914</v>
      </c>
      <c r="D2289" s="38" t="s">
        <v>1150</v>
      </c>
      <c r="E2289" s="41">
        <v>8514154</v>
      </c>
      <c r="F2289" s="38" t="s">
        <v>8629</v>
      </c>
      <c r="G2289" s="38" t="s">
        <v>68</v>
      </c>
      <c r="H2289" s="42">
        <v>39200</v>
      </c>
      <c r="I2289" s="42">
        <v>35000</v>
      </c>
      <c r="J2289" s="42">
        <v>4200</v>
      </c>
      <c r="K2289" s="86">
        <v>0.10714285714285714</v>
      </c>
      <c r="L2289" s="38" t="s">
        <v>8887</v>
      </c>
      <c r="M2289" s="128" t="s">
        <v>5922</v>
      </c>
    </row>
    <row r="2290" spans="1:13" s="128" customFormat="1" x14ac:dyDescent="0.2">
      <c r="A2290" s="38" t="s">
        <v>41</v>
      </c>
      <c r="B2290" s="38" t="s">
        <v>1148</v>
      </c>
      <c r="C2290" s="38" t="s">
        <v>1918</v>
      </c>
      <c r="D2290" s="38" t="s">
        <v>1150</v>
      </c>
      <c r="E2290" s="41">
        <v>7999805</v>
      </c>
      <c r="F2290" s="38" t="s">
        <v>1919</v>
      </c>
      <c r="G2290" s="38" t="s">
        <v>68</v>
      </c>
      <c r="H2290" s="42">
        <v>289306</v>
      </c>
      <c r="I2290" s="42">
        <v>281789.2</v>
      </c>
      <c r="J2290" s="42">
        <v>7516.7999999999884</v>
      </c>
      <c r="K2290" s="86">
        <v>2.598217803986087E-2</v>
      </c>
      <c r="L2290" s="38" t="s">
        <v>2873</v>
      </c>
      <c r="M2290" s="128" t="s">
        <v>5922</v>
      </c>
    </row>
    <row r="2291" spans="1:13" s="128" customFormat="1" x14ac:dyDescent="0.2">
      <c r="A2291" s="38" t="s">
        <v>41</v>
      </c>
      <c r="B2291" s="38" t="s">
        <v>1164</v>
      </c>
      <c r="C2291" s="38" t="s">
        <v>8484</v>
      </c>
      <c r="D2291" s="38" t="s">
        <v>1167</v>
      </c>
      <c r="E2291" s="41">
        <v>8381218</v>
      </c>
      <c r="F2291" s="38" t="s">
        <v>8630</v>
      </c>
      <c r="G2291" s="38" t="s">
        <v>68</v>
      </c>
      <c r="H2291" s="42">
        <v>0</v>
      </c>
      <c r="I2291" s="42">
        <v>0</v>
      </c>
      <c r="J2291" s="42">
        <v>0</v>
      </c>
      <c r="K2291" s="86" t="e">
        <v>#DIV/0!</v>
      </c>
      <c r="L2291" s="38" t="s">
        <v>8888</v>
      </c>
      <c r="M2291" s="128" t="s">
        <v>5922</v>
      </c>
    </row>
    <row r="2292" spans="1:13" s="128" customFormat="1" x14ac:dyDescent="0.2">
      <c r="A2292" s="38" t="s">
        <v>41</v>
      </c>
      <c r="B2292" s="38" t="s">
        <v>1164</v>
      </c>
      <c r="C2292" s="38" t="s">
        <v>1165</v>
      </c>
      <c r="D2292" s="38" t="s">
        <v>1167</v>
      </c>
      <c r="E2292" s="41">
        <v>8491314</v>
      </c>
      <c r="F2292" s="38" t="s">
        <v>8631</v>
      </c>
      <c r="G2292" s="38" t="s">
        <v>68</v>
      </c>
      <c r="H2292" s="42">
        <v>32691.13</v>
      </c>
      <c r="I2292" s="42">
        <v>29717.66</v>
      </c>
      <c r="J2292" s="42">
        <v>2973.4700000000012</v>
      </c>
      <c r="K2292" s="86">
        <v>9.0956476573309061E-2</v>
      </c>
      <c r="L2292" s="38" t="s">
        <v>8889</v>
      </c>
      <c r="M2292" s="128" t="s">
        <v>5922</v>
      </c>
    </row>
    <row r="2293" spans="1:13" s="128" customFormat="1" x14ac:dyDescent="0.2">
      <c r="A2293" s="38" t="s">
        <v>41</v>
      </c>
      <c r="B2293" s="38" t="s">
        <v>1164</v>
      </c>
      <c r="C2293" s="38" t="s">
        <v>1165</v>
      </c>
      <c r="D2293" s="38" t="s">
        <v>1167</v>
      </c>
      <c r="E2293" s="41">
        <v>8491314</v>
      </c>
      <c r="F2293" s="38" t="s">
        <v>8631</v>
      </c>
      <c r="G2293" s="38" t="s">
        <v>68</v>
      </c>
      <c r="H2293" s="42">
        <v>1320</v>
      </c>
      <c r="I2293" s="42">
        <v>1200</v>
      </c>
      <c r="J2293" s="42">
        <v>120</v>
      </c>
      <c r="K2293" s="86">
        <v>9.0909090909090912E-2</v>
      </c>
      <c r="L2293" s="38" t="s">
        <v>8889</v>
      </c>
      <c r="M2293" s="128" t="s">
        <v>5922</v>
      </c>
    </row>
    <row r="2294" spans="1:13" s="128" customFormat="1" x14ac:dyDescent="0.2">
      <c r="A2294" s="38" t="s">
        <v>41</v>
      </c>
      <c r="B2294" s="38" t="s">
        <v>1164</v>
      </c>
      <c r="C2294" s="38" t="s">
        <v>1165</v>
      </c>
      <c r="D2294" s="38" t="s">
        <v>1167</v>
      </c>
      <c r="E2294" s="41">
        <v>8491314</v>
      </c>
      <c r="F2294" s="38" t="s">
        <v>8631</v>
      </c>
      <c r="G2294" s="38" t="s">
        <v>68</v>
      </c>
      <c r="H2294" s="42">
        <v>7.12</v>
      </c>
      <c r="I2294" s="42">
        <v>6.48</v>
      </c>
      <c r="J2294" s="42">
        <v>0.63999999999999968</v>
      </c>
      <c r="K2294" s="86">
        <v>8.9887640449438158E-2</v>
      </c>
      <c r="L2294" s="38" t="s">
        <v>8890</v>
      </c>
      <c r="M2294" s="128" t="s">
        <v>5922</v>
      </c>
    </row>
    <row r="2295" spans="1:13" s="128" customFormat="1" x14ac:dyDescent="0.2">
      <c r="A2295" s="38" t="s">
        <v>41</v>
      </c>
      <c r="B2295" s="38" t="s">
        <v>1164</v>
      </c>
      <c r="C2295" s="38" t="s">
        <v>1165</v>
      </c>
      <c r="D2295" s="38" t="s">
        <v>1167</v>
      </c>
      <c r="E2295" s="41">
        <v>8491314</v>
      </c>
      <c r="F2295" s="38" t="s">
        <v>8631</v>
      </c>
      <c r="G2295" s="38" t="s">
        <v>68</v>
      </c>
      <c r="H2295" s="42">
        <v>42056.85</v>
      </c>
      <c r="I2295" s="42">
        <v>38233.5</v>
      </c>
      <c r="J2295" s="42">
        <v>3823.3499999999985</v>
      </c>
      <c r="K2295" s="86">
        <v>9.0909090909090884E-2</v>
      </c>
      <c r="L2295" s="38" t="s">
        <v>8891</v>
      </c>
      <c r="M2295" s="128" t="s">
        <v>5922</v>
      </c>
    </row>
    <row r="2296" spans="1:13" s="128" customFormat="1" x14ac:dyDescent="0.2">
      <c r="A2296" s="38" t="s">
        <v>41</v>
      </c>
      <c r="B2296" s="38" t="s">
        <v>1164</v>
      </c>
      <c r="C2296" s="38" t="s">
        <v>1165</v>
      </c>
      <c r="D2296" s="38" t="s">
        <v>1167</v>
      </c>
      <c r="E2296" s="41">
        <v>8491314</v>
      </c>
      <c r="F2296" s="38" t="s">
        <v>8631</v>
      </c>
      <c r="G2296" s="38" t="s">
        <v>68</v>
      </c>
      <c r="H2296" s="42">
        <v>520118.31</v>
      </c>
      <c r="I2296" s="42">
        <v>402423.03</v>
      </c>
      <c r="J2296" s="42">
        <v>117695.27999999997</v>
      </c>
      <c r="K2296" s="86">
        <v>0.22628559259911454</v>
      </c>
      <c r="L2296" s="38" t="s">
        <v>8892</v>
      </c>
      <c r="M2296" s="128" t="s">
        <v>5922</v>
      </c>
    </row>
    <row r="2297" spans="1:13" s="128" customFormat="1" x14ac:dyDescent="0.2">
      <c r="A2297" s="38" t="s">
        <v>41</v>
      </c>
      <c r="B2297" s="38" t="s">
        <v>1164</v>
      </c>
      <c r="C2297" s="38" t="s">
        <v>1198</v>
      </c>
      <c r="D2297" s="38" t="s">
        <v>1167</v>
      </c>
      <c r="E2297" s="41">
        <v>8482797</v>
      </c>
      <c r="F2297" s="38" t="s">
        <v>8097</v>
      </c>
      <c r="G2297" s="38" t="s">
        <v>68</v>
      </c>
      <c r="H2297" s="42">
        <v>113.85</v>
      </c>
      <c r="I2297" s="42">
        <v>99</v>
      </c>
      <c r="J2297" s="42">
        <v>14.849999999999994</v>
      </c>
      <c r="K2297" s="86">
        <v>0.13043478260869562</v>
      </c>
      <c r="L2297" s="38" t="s">
        <v>8893</v>
      </c>
      <c r="M2297" s="128" t="s">
        <v>5922</v>
      </c>
    </row>
    <row r="2298" spans="1:13" s="128" customFormat="1" x14ac:dyDescent="0.2">
      <c r="A2298" s="38" t="s">
        <v>41</v>
      </c>
      <c r="B2298" s="38" t="s">
        <v>1164</v>
      </c>
      <c r="C2298" s="38" t="s">
        <v>1198</v>
      </c>
      <c r="D2298" s="38" t="s">
        <v>1167</v>
      </c>
      <c r="E2298" s="41">
        <v>8482797</v>
      </c>
      <c r="F2298" s="38" t="s">
        <v>8097</v>
      </c>
      <c r="G2298" s="38" t="s">
        <v>68</v>
      </c>
      <c r="H2298" s="42">
        <v>37.130000000000003</v>
      </c>
      <c r="I2298" s="42">
        <v>32.29</v>
      </c>
      <c r="J2298" s="42">
        <v>4.8400000000000034</v>
      </c>
      <c r="K2298" s="86">
        <v>0.13035281443576632</v>
      </c>
      <c r="L2298" s="38" t="s">
        <v>8894</v>
      </c>
      <c r="M2298" s="128" t="s">
        <v>5922</v>
      </c>
    </row>
    <row r="2299" spans="1:13" s="128" customFormat="1" x14ac:dyDescent="0.2">
      <c r="A2299" s="38" t="s">
        <v>41</v>
      </c>
      <c r="B2299" s="38" t="s">
        <v>1164</v>
      </c>
      <c r="C2299" s="38" t="s">
        <v>1198</v>
      </c>
      <c r="D2299" s="38" t="s">
        <v>1167</v>
      </c>
      <c r="E2299" s="41">
        <v>8481456</v>
      </c>
      <c r="F2299" s="38" t="s">
        <v>8632</v>
      </c>
      <c r="G2299" s="38" t="s">
        <v>68</v>
      </c>
      <c r="H2299" s="42">
        <v>8434.7999999999993</v>
      </c>
      <c r="I2299" s="42">
        <v>8157.8</v>
      </c>
      <c r="J2299" s="42">
        <v>276.99999999999909</v>
      </c>
      <c r="K2299" s="86">
        <v>3.2840138473941183E-2</v>
      </c>
      <c r="L2299" s="38" t="s">
        <v>8895</v>
      </c>
      <c r="M2299" s="128" t="s">
        <v>5922</v>
      </c>
    </row>
    <row r="2300" spans="1:13" s="128" customFormat="1" x14ac:dyDescent="0.2">
      <c r="A2300" s="38" t="s">
        <v>41</v>
      </c>
      <c r="B2300" s="38" t="s">
        <v>1164</v>
      </c>
      <c r="C2300" s="38" t="s">
        <v>1198</v>
      </c>
      <c r="D2300" s="38" t="s">
        <v>1167</v>
      </c>
      <c r="E2300" s="41">
        <v>8488901</v>
      </c>
      <c r="F2300" s="38" t="s">
        <v>8633</v>
      </c>
      <c r="G2300" s="38" t="s">
        <v>68</v>
      </c>
      <c r="H2300" s="42">
        <v>130</v>
      </c>
      <c r="I2300" s="42">
        <v>120</v>
      </c>
      <c r="J2300" s="42">
        <v>10</v>
      </c>
      <c r="K2300" s="86">
        <v>7.6923076923076927E-2</v>
      </c>
      <c r="L2300" s="38" t="s">
        <v>8896</v>
      </c>
      <c r="M2300" s="128" t="s">
        <v>5922</v>
      </c>
    </row>
    <row r="2301" spans="1:13" s="128" customFormat="1" x14ac:dyDescent="0.2">
      <c r="A2301" s="38" t="s">
        <v>41</v>
      </c>
      <c r="B2301" s="38" t="s">
        <v>1164</v>
      </c>
      <c r="C2301" s="38" t="s">
        <v>5953</v>
      </c>
      <c r="D2301" s="38" t="s">
        <v>1167</v>
      </c>
      <c r="E2301" s="41">
        <v>8514176</v>
      </c>
      <c r="F2301" s="38" t="s">
        <v>8098</v>
      </c>
      <c r="G2301" s="38" t="s">
        <v>68</v>
      </c>
      <c r="H2301" s="42">
        <v>357</v>
      </c>
      <c r="I2301" s="42">
        <v>345.1</v>
      </c>
      <c r="J2301" s="42">
        <v>11.899999999999977</v>
      </c>
      <c r="K2301" s="86">
        <v>3.333333333333327E-2</v>
      </c>
      <c r="L2301" s="38" t="s">
        <v>8400</v>
      </c>
      <c r="M2301" s="128" t="s">
        <v>5922</v>
      </c>
    </row>
    <row r="2302" spans="1:13" s="128" customFormat="1" x14ac:dyDescent="0.2">
      <c r="A2302" s="38" t="s">
        <v>41</v>
      </c>
      <c r="B2302" s="38" t="s">
        <v>1164</v>
      </c>
      <c r="C2302" s="38" t="s">
        <v>5953</v>
      </c>
      <c r="D2302" s="38" t="s">
        <v>1167</v>
      </c>
      <c r="E2302" s="41">
        <v>8514176</v>
      </c>
      <c r="F2302" s="38" t="s">
        <v>8098</v>
      </c>
      <c r="G2302" s="38" t="s">
        <v>68</v>
      </c>
      <c r="H2302" s="42">
        <v>68.319999999999993</v>
      </c>
      <c r="I2302" s="42">
        <v>59.25</v>
      </c>
      <c r="J2302" s="42">
        <v>9.0699999999999932</v>
      </c>
      <c r="K2302" s="86">
        <v>0.13275761124121771</v>
      </c>
      <c r="L2302" s="38" t="s">
        <v>8897</v>
      </c>
      <c r="M2302" s="128" t="s">
        <v>5922</v>
      </c>
    </row>
    <row r="2303" spans="1:13" s="128" customFormat="1" x14ac:dyDescent="0.2">
      <c r="A2303" s="38" t="s">
        <v>41</v>
      </c>
      <c r="B2303" s="38" t="s">
        <v>1164</v>
      </c>
      <c r="C2303" s="38" t="s">
        <v>8485</v>
      </c>
      <c r="D2303" s="38" t="s">
        <v>1167</v>
      </c>
      <c r="E2303" s="41">
        <v>8435672</v>
      </c>
      <c r="F2303" s="38" t="s">
        <v>8634</v>
      </c>
      <c r="G2303" s="38" t="s">
        <v>68</v>
      </c>
      <c r="H2303" s="42">
        <v>2642.94</v>
      </c>
      <c r="I2303" s="42">
        <v>2517.12</v>
      </c>
      <c r="J2303" s="42">
        <v>125.82000000000016</v>
      </c>
      <c r="K2303" s="86">
        <v>4.7606075052782193E-2</v>
      </c>
      <c r="L2303" s="38" t="s">
        <v>8898</v>
      </c>
      <c r="M2303" s="128" t="s">
        <v>5922</v>
      </c>
    </row>
    <row r="2304" spans="1:13" s="128" customFormat="1" x14ac:dyDescent="0.2">
      <c r="A2304" s="38" t="s">
        <v>41</v>
      </c>
      <c r="B2304" s="38" t="s">
        <v>1164</v>
      </c>
      <c r="C2304" s="38" t="s">
        <v>1188</v>
      </c>
      <c r="D2304" s="38" t="s">
        <v>1167</v>
      </c>
      <c r="E2304" s="41">
        <v>8237299</v>
      </c>
      <c r="F2304" s="38" t="s">
        <v>8100</v>
      </c>
      <c r="G2304" s="38" t="s">
        <v>68</v>
      </c>
      <c r="H2304" s="42">
        <v>16.350000000000001</v>
      </c>
      <c r="I2304" s="42">
        <v>15</v>
      </c>
      <c r="J2304" s="42">
        <v>1.3500000000000014</v>
      </c>
      <c r="K2304" s="86">
        <v>8.2568807339449615E-2</v>
      </c>
      <c r="L2304" s="38" t="s">
        <v>8402</v>
      </c>
      <c r="M2304" s="128" t="s">
        <v>5922</v>
      </c>
    </row>
    <row r="2305" spans="1:13" s="128" customFormat="1" x14ac:dyDescent="0.2">
      <c r="A2305" s="38" t="s">
        <v>41</v>
      </c>
      <c r="B2305" s="38" t="s">
        <v>1164</v>
      </c>
      <c r="C2305" s="38" t="s">
        <v>1188</v>
      </c>
      <c r="D2305" s="38" t="s">
        <v>1167</v>
      </c>
      <c r="E2305" s="41">
        <v>8478713</v>
      </c>
      <c r="F2305" s="38" t="s">
        <v>8635</v>
      </c>
      <c r="G2305" s="38" t="s">
        <v>68</v>
      </c>
      <c r="H2305" s="42">
        <v>41.25</v>
      </c>
      <c r="I2305" s="42">
        <v>37.5</v>
      </c>
      <c r="J2305" s="42">
        <v>3.75</v>
      </c>
      <c r="K2305" s="86">
        <v>9.0909090909090912E-2</v>
      </c>
      <c r="L2305" s="38" t="s">
        <v>8899</v>
      </c>
      <c r="M2305" s="128" t="s">
        <v>5922</v>
      </c>
    </row>
    <row r="2306" spans="1:13" s="128" customFormat="1" x14ac:dyDescent="0.2">
      <c r="A2306" s="38" t="s">
        <v>41</v>
      </c>
      <c r="B2306" s="38" t="s">
        <v>1164</v>
      </c>
      <c r="C2306" s="38" t="s">
        <v>1188</v>
      </c>
      <c r="D2306" s="38" t="s">
        <v>1167</v>
      </c>
      <c r="E2306" s="41">
        <v>8492219</v>
      </c>
      <c r="F2306" s="38" t="s">
        <v>8101</v>
      </c>
      <c r="G2306" s="38" t="s">
        <v>68</v>
      </c>
      <c r="H2306" s="42">
        <v>0</v>
      </c>
      <c r="I2306" s="42">
        <v>11.6</v>
      </c>
      <c r="J2306" s="42">
        <v>-11.6</v>
      </c>
      <c r="K2306" s="86" t="e">
        <v>#DIV/0!</v>
      </c>
      <c r="L2306" s="38" t="s">
        <v>8404</v>
      </c>
      <c r="M2306" s="128" t="s">
        <v>5922</v>
      </c>
    </row>
    <row r="2307" spans="1:13" s="128" customFormat="1" x14ac:dyDescent="0.2">
      <c r="A2307" s="38" t="s">
        <v>41</v>
      </c>
      <c r="B2307" s="38" t="s">
        <v>1164</v>
      </c>
      <c r="C2307" s="38" t="s">
        <v>1188</v>
      </c>
      <c r="D2307" s="38" t="s">
        <v>1167</v>
      </c>
      <c r="E2307" s="41">
        <v>8492219</v>
      </c>
      <c r="F2307" s="38" t="s">
        <v>8101</v>
      </c>
      <c r="G2307" s="38" t="s">
        <v>68</v>
      </c>
      <c r="H2307" s="42">
        <v>9225.7000000000007</v>
      </c>
      <c r="I2307" s="42">
        <v>8202.48</v>
      </c>
      <c r="J2307" s="42">
        <v>1023.2200000000012</v>
      </c>
      <c r="K2307" s="86">
        <v>0.1109097412662455</v>
      </c>
      <c r="L2307" s="38" t="s">
        <v>8900</v>
      </c>
      <c r="M2307" s="128" t="s">
        <v>5922</v>
      </c>
    </row>
    <row r="2308" spans="1:13" s="128" customFormat="1" x14ac:dyDescent="0.2">
      <c r="A2308" s="38" t="s">
        <v>41</v>
      </c>
      <c r="B2308" s="38" t="s">
        <v>1164</v>
      </c>
      <c r="C2308" s="38" t="s">
        <v>1188</v>
      </c>
      <c r="D2308" s="38" t="s">
        <v>1167</v>
      </c>
      <c r="E2308" s="41">
        <v>8492219</v>
      </c>
      <c r="F2308" s="38" t="s">
        <v>8101</v>
      </c>
      <c r="G2308" s="38" t="s">
        <v>68</v>
      </c>
      <c r="H2308" s="42">
        <v>0</v>
      </c>
      <c r="I2308" s="42">
        <v>5250</v>
      </c>
      <c r="J2308" s="42">
        <v>-5250</v>
      </c>
      <c r="K2308" s="86" t="e">
        <v>#DIV/0!</v>
      </c>
      <c r="L2308" s="38" t="s">
        <v>8901</v>
      </c>
      <c r="M2308" s="128" t="s">
        <v>5922</v>
      </c>
    </row>
    <row r="2309" spans="1:13" s="128" customFormat="1" x14ac:dyDescent="0.2">
      <c r="A2309" s="38" t="s">
        <v>41</v>
      </c>
      <c r="B2309" s="38" t="s">
        <v>1164</v>
      </c>
      <c r="C2309" s="38" t="s">
        <v>1188</v>
      </c>
      <c r="D2309" s="38" t="s">
        <v>1167</v>
      </c>
      <c r="E2309" s="41">
        <v>8494788</v>
      </c>
      <c r="F2309" s="38" t="s">
        <v>8636</v>
      </c>
      <c r="G2309" s="38" t="s">
        <v>68</v>
      </c>
      <c r="H2309" s="42">
        <v>17129.349999999999</v>
      </c>
      <c r="I2309" s="42">
        <v>15715</v>
      </c>
      <c r="J2309" s="42">
        <v>1414.3499999999985</v>
      </c>
      <c r="K2309" s="86">
        <v>8.2568807339449463E-2</v>
      </c>
      <c r="L2309" s="38" t="s">
        <v>8902</v>
      </c>
      <c r="M2309" s="128" t="s">
        <v>5922</v>
      </c>
    </row>
    <row r="2310" spans="1:13" s="128" customFormat="1" x14ac:dyDescent="0.2">
      <c r="A2310" s="38" t="s">
        <v>41</v>
      </c>
      <c r="B2310" s="38" t="s">
        <v>1164</v>
      </c>
      <c r="C2310" s="38" t="s">
        <v>1188</v>
      </c>
      <c r="D2310" s="38" t="s">
        <v>1167</v>
      </c>
      <c r="E2310" s="41">
        <v>8504250</v>
      </c>
      <c r="F2310" s="38" t="s">
        <v>8102</v>
      </c>
      <c r="G2310" s="38" t="s">
        <v>68</v>
      </c>
      <c r="H2310" s="42">
        <v>41698.89</v>
      </c>
      <c r="I2310" s="42">
        <v>37970.79</v>
      </c>
      <c r="J2310" s="42">
        <v>3728.0999999999985</v>
      </c>
      <c r="K2310" s="86">
        <v>8.9405257550021086E-2</v>
      </c>
      <c r="L2310" s="38" t="s">
        <v>8405</v>
      </c>
      <c r="M2310" s="128" t="s">
        <v>5922</v>
      </c>
    </row>
    <row r="2311" spans="1:13" s="128" customFormat="1" x14ac:dyDescent="0.2">
      <c r="A2311" s="38" t="s">
        <v>41</v>
      </c>
      <c r="B2311" s="38" t="s">
        <v>1164</v>
      </c>
      <c r="C2311" s="38" t="s">
        <v>1188</v>
      </c>
      <c r="D2311" s="38" t="s">
        <v>1167</v>
      </c>
      <c r="E2311" s="41">
        <v>8509194</v>
      </c>
      <c r="F2311" s="38" t="s">
        <v>8103</v>
      </c>
      <c r="G2311" s="38" t="s">
        <v>68</v>
      </c>
      <c r="H2311" s="42">
        <v>123200</v>
      </c>
      <c r="I2311" s="42">
        <v>102190</v>
      </c>
      <c r="J2311" s="42">
        <v>21010</v>
      </c>
      <c r="K2311" s="86">
        <v>0.17053571428571429</v>
      </c>
      <c r="L2311" s="38" t="s">
        <v>8406</v>
      </c>
      <c r="M2311" s="128" t="s">
        <v>5922</v>
      </c>
    </row>
    <row r="2312" spans="1:13" s="128" customFormat="1" x14ac:dyDescent="0.2">
      <c r="A2312" s="38" t="s">
        <v>41</v>
      </c>
      <c r="B2312" s="38" t="s">
        <v>1164</v>
      </c>
      <c r="C2312" s="38" t="s">
        <v>1188</v>
      </c>
      <c r="D2312" s="38" t="s">
        <v>1167</v>
      </c>
      <c r="E2312" s="41">
        <v>8509194</v>
      </c>
      <c r="F2312" s="38" t="s">
        <v>8103</v>
      </c>
      <c r="G2312" s="38" t="s">
        <v>68</v>
      </c>
      <c r="H2312" s="42">
        <v>42613.2</v>
      </c>
      <c r="I2312" s="42">
        <v>38042.550000000003</v>
      </c>
      <c r="J2312" s="42">
        <v>4570.6499999999942</v>
      </c>
      <c r="K2312" s="86">
        <v>0.10725901833234759</v>
      </c>
      <c r="L2312" s="38" t="s">
        <v>8407</v>
      </c>
      <c r="M2312" s="128" t="s">
        <v>5922</v>
      </c>
    </row>
    <row r="2313" spans="1:13" s="128" customFormat="1" x14ac:dyDescent="0.2">
      <c r="A2313" s="38" t="s">
        <v>41</v>
      </c>
      <c r="B2313" s="38" t="s">
        <v>1164</v>
      </c>
      <c r="C2313" s="38" t="s">
        <v>1188</v>
      </c>
      <c r="D2313" s="38" t="s">
        <v>1167</v>
      </c>
      <c r="E2313" s="41">
        <v>8509194</v>
      </c>
      <c r="F2313" s="38" t="s">
        <v>8103</v>
      </c>
      <c r="G2313" s="38" t="s">
        <v>68</v>
      </c>
      <c r="H2313" s="42">
        <v>81977.69</v>
      </c>
      <c r="I2313" s="42">
        <v>68632.03</v>
      </c>
      <c r="J2313" s="42">
        <v>13345.660000000003</v>
      </c>
      <c r="K2313" s="86">
        <v>0.16279624370972154</v>
      </c>
      <c r="L2313" s="38" t="s">
        <v>8407</v>
      </c>
      <c r="M2313" s="128" t="s">
        <v>5922</v>
      </c>
    </row>
    <row r="2314" spans="1:13" s="128" customFormat="1" x14ac:dyDescent="0.2">
      <c r="A2314" s="38" t="s">
        <v>41</v>
      </c>
      <c r="B2314" s="38" t="s">
        <v>1164</v>
      </c>
      <c r="C2314" s="38" t="s">
        <v>1188</v>
      </c>
      <c r="D2314" s="38" t="s">
        <v>1167</v>
      </c>
      <c r="E2314" s="41">
        <v>8519713</v>
      </c>
      <c r="F2314" s="38" t="s">
        <v>8637</v>
      </c>
      <c r="G2314" s="38" t="s">
        <v>68</v>
      </c>
      <c r="H2314" s="42">
        <v>10941.64</v>
      </c>
      <c r="I2314" s="42">
        <v>11067.4</v>
      </c>
      <c r="J2314" s="42">
        <v>-125.76000000000022</v>
      </c>
      <c r="K2314" s="86">
        <v>-1.1493706610709201E-2</v>
      </c>
      <c r="L2314" s="38" t="s">
        <v>8903</v>
      </c>
      <c r="M2314" s="128" t="s">
        <v>5922</v>
      </c>
    </row>
    <row r="2315" spans="1:13" s="128" customFormat="1" x14ac:dyDescent="0.2">
      <c r="A2315" s="38" t="s">
        <v>41</v>
      </c>
      <c r="B2315" s="38" t="s">
        <v>1164</v>
      </c>
      <c r="C2315" s="38" t="s">
        <v>1188</v>
      </c>
      <c r="D2315" s="38" t="s">
        <v>1167</v>
      </c>
      <c r="E2315" s="41">
        <v>8519713</v>
      </c>
      <c r="F2315" s="38" t="s">
        <v>8637</v>
      </c>
      <c r="G2315" s="38" t="s">
        <v>68</v>
      </c>
      <c r="H2315" s="42">
        <v>53751.6</v>
      </c>
      <c r="I2315" s="42">
        <v>43513.2</v>
      </c>
      <c r="J2315" s="42">
        <v>10238.400000000001</v>
      </c>
      <c r="K2315" s="86">
        <v>0.19047619047619052</v>
      </c>
      <c r="L2315" s="38" t="s">
        <v>8903</v>
      </c>
      <c r="M2315" s="128" t="s">
        <v>5922</v>
      </c>
    </row>
    <row r="2316" spans="1:13" s="128" customFormat="1" x14ac:dyDescent="0.2">
      <c r="A2316" s="38" t="s">
        <v>41</v>
      </c>
      <c r="B2316" s="38" t="s">
        <v>1216</v>
      </c>
      <c r="C2316" s="38" t="s">
        <v>251</v>
      </c>
      <c r="D2316" s="38" t="s">
        <v>1218</v>
      </c>
      <c r="E2316" s="41">
        <v>8508247</v>
      </c>
      <c r="F2316" s="38" t="s">
        <v>8104</v>
      </c>
      <c r="G2316" s="38" t="s">
        <v>68</v>
      </c>
      <c r="H2316" s="42">
        <v>48610.5</v>
      </c>
      <c r="I2316" s="42">
        <v>49033.2</v>
      </c>
      <c r="J2316" s="42">
        <v>-422.69999999999709</v>
      </c>
      <c r="K2316" s="86">
        <v>-8.6956521739129829E-3</v>
      </c>
      <c r="L2316" s="38" t="s">
        <v>8409</v>
      </c>
      <c r="M2316" s="128" t="s">
        <v>5922</v>
      </c>
    </row>
    <row r="2317" spans="1:13" s="128" customFormat="1" x14ac:dyDescent="0.2">
      <c r="A2317" s="38" t="s">
        <v>41</v>
      </c>
      <c r="B2317" s="38" t="s">
        <v>1216</v>
      </c>
      <c r="C2317" s="38" t="s">
        <v>251</v>
      </c>
      <c r="D2317" s="38" t="s">
        <v>1218</v>
      </c>
      <c r="E2317" s="41">
        <v>8504280</v>
      </c>
      <c r="F2317" s="38" t="s">
        <v>8105</v>
      </c>
      <c r="G2317" s="38" t="s">
        <v>68</v>
      </c>
      <c r="H2317" s="42">
        <v>381.92</v>
      </c>
      <c r="I2317" s="42">
        <v>381.92</v>
      </c>
      <c r="J2317" s="42">
        <v>0</v>
      </c>
      <c r="K2317" s="86">
        <v>0</v>
      </c>
      <c r="L2317" s="38" t="s">
        <v>8410</v>
      </c>
      <c r="M2317" s="128" t="s">
        <v>5922</v>
      </c>
    </row>
    <row r="2318" spans="1:13" s="128" customFormat="1" x14ac:dyDescent="0.2">
      <c r="A2318" s="38" t="s">
        <v>41</v>
      </c>
      <c r="B2318" s="38" t="s">
        <v>1216</v>
      </c>
      <c r="C2318" s="38" t="s">
        <v>251</v>
      </c>
      <c r="D2318" s="38" t="s">
        <v>1218</v>
      </c>
      <c r="E2318" s="41">
        <v>8504280</v>
      </c>
      <c r="F2318" s="38" t="s">
        <v>8105</v>
      </c>
      <c r="G2318" s="38" t="s">
        <v>68</v>
      </c>
      <c r="H2318" s="42">
        <v>92.8</v>
      </c>
      <c r="I2318" s="42">
        <v>92.8</v>
      </c>
      <c r="J2318" s="42">
        <v>0</v>
      </c>
      <c r="K2318" s="86">
        <v>0</v>
      </c>
      <c r="L2318" s="38" t="s">
        <v>8410</v>
      </c>
      <c r="M2318" s="128" t="s">
        <v>5922</v>
      </c>
    </row>
    <row r="2319" spans="1:13" s="128" customFormat="1" x14ac:dyDescent="0.2">
      <c r="A2319" s="38" t="s">
        <v>41</v>
      </c>
      <c r="B2319" s="38" t="s">
        <v>1216</v>
      </c>
      <c r="C2319" s="38" t="s">
        <v>251</v>
      </c>
      <c r="D2319" s="38" t="s">
        <v>1218</v>
      </c>
      <c r="E2319" s="41">
        <v>8504283</v>
      </c>
      <c r="F2319" s="38" t="s">
        <v>8106</v>
      </c>
      <c r="G2319" s="38" t="s">
        <v>68</v>
      </c>
      <c r="H2319" s="42">
        <v>277533.38</v>
      </c>
      <c r="I2319" s="42">
        <v>243947.9</v>
      </c>
      <c r="J2319" s="42">
        <v>33585.48000000001</v>
      </c>
      <c r="K2319" s="86">
        <v>0.12101420016576028</v>
      </c>
      <c r="L2319" s="38" t="s">
        <v>8411</v>
      </c>
      <c r="M2319" s="128" t="s">
        <v>5922</v>
      </c>
    </row>
    <row r="2320" spans="1:13" s="128" customFormat="1" x14ac:dyDescent="0.2">
      <c r="A2320" s="38" t="s">
        <v>41</v>
      </c>
      <c r="B2320" s="38" t="s">
        <v>1216</v>
      </c>
      <c r="C2320" s="38" t="s">
        <v>251</v>
      </c>
      <c r="D2320" s="38" t="s">
        <v>1218</v>
      </c>
      <c r="E2320" s="41">
        <v>8505511</v>
      </c>
      <c r="F2320" s="38" t="s">
        <v>8638</v>
      </c>
      <c r="G2320" s="38" t="s">
        <v>59</v>
      </c>
      <c r="H2320" s="42">
        <v>0</v>
      </c>
      <c r="I2320" s="42">
        <v>0</v>
      </c>
      <c r="J2320" s="42">
        <v>0</v>
      </c>
      <c r="K2320" s="86" t="e">
        <v>#DIV/0!</v>
      </c>
      <c r="L2320" s="38" t="s">
        <v>8904</v>
      </c>
      <c r="M2320" s="128" t="s">
        <v>5922</v>
      </c>
    </row>
    <row r="2321" spans="1:13" s="128" customFormat="1" x14ac:dyDescent="0.2">
      <c r="A2321" s="38" t="s">
        <v>41</v>
      </c>
      <c r="B2321" s="38" t="s">
        <v>1216</v>
      </c>
      <c r="C2321" s="38" t="s">
        <v>251</v>
      </c>
      <c r="D2321" s="38" t="s">
        <v>1218</v>
      </c>
      <c r="E2321" s="41">
        <v>8258505</v>
      </c>
      <c r="F2321" s="38" t="s">
        <v>8639</v>
      </c>
      <c r="G2321" s="38" t="s">
        <v>59</v>
      </c>
      <c r="H2321" s="42">
        <v>0</v>
      </c>
      <c r="I2321" s="42">
        <v>0</v>
      </c>
      <c r="J2321" s="42">
        <v>0</v>
      </c>
      <c r="K2321" s="86" t="e">
        <v>#DIV/0!</v>
      </c>
      <c r="L2321" s="38" t="s">
        <v>8905</v>
      </c>
      <c r="M2321" s="128" t="s">
        <v>5922</v>
      </c>
    </row>
    <row r="2322" spans="1:13" s="128" customFormat="1" x14ac:dyDescent="0.2">
      <c r="A2322" s="38" t="s">
        <v>41</v>
      </c>
      <c r="B2322" s="38" t="s">
        <v>1216</v>
      </c>
      <c r="C2322" s="38" t="s">
        <v>251</v>
      </c>
      <c r="D2322" s="38" t="s">
        <v>1218</v>
      </c>
      <c r="E2322" s="41">
        <v>8258505</v>
      </c>
      <c r="F2322" s="38" t="s">
        <v>8639</v>
      </c>
      <c r="G2322" s="38" t="s">
        <v>59</v>
      </c>
      <c r="H2322" s="42">
        <v>258.77</v>
      </c>
      <c r="I2322" s="42">
        <v>231.45</v>
      </c>
      <c r="J2322" s="42">
        <v>27.319999999999993</v>
      </c>
      <c r="K2322" s="86">
        <v>0.10557638056961779</v>
      </c>
      <c r="L2322" s="38" t="s">
        <v>8906</v>
      </c>
      <c r="M2322" s="128" t="s">
        <v>5922</v>
      </c>
    </row>
    <row r="2323" spans="1:13" s="128" customFormat="1" x14ac:dyDescent="0.2">
      <c r="A2323" s="38" t="s">
        <v>41</v>
      </c>
      <c r="B2323" s="38" t="s">
        <v>1216</v>
      </c>
      <c r="C2323" s="38" t="s">
        <v>1217</v>
      </c>
      <c r="D2323" s="38" t="s">
        <v>1218</v>
      </c>
      <c r="E2323" s="41">
        <v>8475936</v>
      </c>
      <c r="F2323" s="38" t="s">
        <v>8640</v>
      </c>
      <c r="G2323" s="38" t="s">
        <v>59</v>
      </c>
      <c r="H2323" s="42">
        <v>53210.52</v>
      </c>
      <c r="I2323" s="42">
        <v>47597.22</v>
      </c>
      <c r="J2323" s="42">
        <v>5613.2999999999956</v>
      </c>
      <c r="K2323" s="86">
        <v>0.1054922973878097</v>
      </c>
      <c r="L2323" s="38" t="s">
        <v>8907</v>
      </c>
      <c r="M2323" s="128" t="s">
        <v>5922</v>
      </c>
    </row>
    <row r="2324" spans="1:13" s="128" customFormat="1" x14ac:dyDescent="0.2">
      <c r="A2324" s="38" t="s">
        <v>41</v>
      </c>
      <c r="B2324" s="38" t="s">
        <v>1216</v>
      </c>
      <c r="C2324" s="38" t="s">
        <v>1217</v>
      </c>
      <c r="D2324" s="38" t="s">
        <v>1218</v>
      </c>
      <c r="E2324" s="41">
        <v>8475936</v>
      </c>
      <c r="F2324" s="38" t="s">
        <v>8640</v>
      </c>
      <c r="G2324" s="38" t="s">
        <v>59</v>
      </c>
      <c r="H2324" s="42">
        <v>87351.9</v>
      </c>
      <c r="I2324" s="42">
        <v>78352.899999999994</v>
      </c>
      <c r="J2324" s="42">
        <v>8999</v>
      </c>
      <c r="K2324" s="86">
        <v>0.10302008313499764</v>
      </c>
      <c r="L2324" s="38" t="s">
        <v>8908</v>
      </c>
      <c r="M2324" s="128" t="s">
        <v>5922</v>
      </c>
    </row>
    <row r="2325" spans="1:13" s="128" customFormat="1" x14ac:dyDescent="0.2">
      <c r="A2325" s="38" t="s">
        <v>41</v>
      </c>
      <c r="B2325" s="38" t="s">
        <v>1216</v>
      </c>
      <c r="C2325" s="38" t="s">
        <v>8486</v>
      </c>
      <c r="D2325" s="38" t="s">
        <v>1218</v>
      </c>
      <c r="E2325" s="41">
        <v>8296555</v>
      </c>
      <c r="F2325" s="38" t="s">
        <v>8641</v>
      </c>
      <c r="G2325" s="38" t="s">
        <v>59</v>
      </c>
      <c r="H2325" s="42">
        <v>72603.56</v>
      </c>
      <c r="I2325" s="42">
        <v>66078.880000000005</v>
      </c>
      <c r="J2325" s="42">
        <v>6524.679999999993</v>
      </c>
      <c r="K2325" s="86">
        <v>8.9867218632254303E-2</v>
      </c>
      <c r="L2325" s="38" t="s">
        <v>8909</v>
      </c>
      <c r="M2325" s="128" t="s">
        <v>5922</v>
      </c>
    </row>
    <row r="2326" spans="1:13" s="128" customFormat="1" x14ac:dyDescent="0.2">
      <c r="A2326" s="38" t="s">
        <v>41</v>
      </c>
      <c r="B2326" s="38" t="s">
        <v>1216</v>
      </c>
      <c r="C2326" s="38" t="s">
        <v>8486</v>
      </c>
      <c r="D2326" s="38" t="s">
        <v>1218</v>
      </c>
      <c r="E2326" s="41">
        <v>8296555</v>
      </c>
      <c r="F2326" s="38" t="s">
        <v>8641</v>
      </c>
      <c r="G2326" s="38" t="s">
        <v>59</v>
      </c>
      <c r="H2326" s="42">
        <v>10324</v>
      </c>
      <c r="I2326" s="42">
        <v>12938</v>
      </c>
      <c r="J2326" s="42">
        <v>-2614</v>
      </c>
      <c r="K2326" s="86">
        <v>-0.25319643549012011</v>
      </c>
      <c r="L2326" s="38" t="s">
        <v>8910</v>
      </c>
      <c r="M2326" s="128" t="s">
        <v>5922</v>
      </c>
    </row>
    <row r="2327" spans="1:13" s="128" customFormat="1" x14ac:dyDescent="0.2">
      <c r="A2327" s="38" t="s">
        <v>41</v>
      </c>
      <c r="B2327" s="38" t="s">
        <v>1216</v>
      </c>
      <c r="C2327" s="38" t="s">
        <v>8486</v>
      </c>
      <c r="D2327" s="38" t="s">
        <v>1218</v>
      </c>
      <c r="E2327" s="41">
        <v>8296555</v>
      </c>
      <c r="F2327" s="38" t="s">
        <v>8641</v>
      </c>
      <c r="G2327" s="38" t="s">
        <v>59</v>
      </c>
      <c r="H2327" s="42">
        <v>17905.2</v>
      </c>
      <c r="I2327" s="42">
        <v>15408.95</v>
      </c>
      <c r="J2327" s="42">
        <v>2496.25</v>
      </c>
      <c r="K2327" s="86">
        <v>0.13941480687174676</v>
      </c>
      <c r="L2327" s="38" t="s">
        <v>8911</v>
      </c>
      <c r="M2327" s="128" t="s">
        <v>5922</v>
      </c>
    </row>
    <row r="2328" spans="1:13" s="128" customFormat="1" x14ac:dyDescent="0.2">
      <c r="A2328" s="38" t="s">
        <v>41</v>
      </c>
      <c r="B2328" s="38" t="s">
        <v>1216</v>
      </c>
      <c r="C2328" s="38" t="s">
        <v>8486</v>
      </c>
      <c r="D2328" s="38" t="s">
        <v>1218</v>
      </c>
      <c r="E2328" s="41">
        <v>8296555</v>
      </c>
      <c r="F2328" s="38" t="s">
        <v>8641</v>
      </c>
      <c r="G2328" s="38" t="s">
        <v>59</v>
      </c>
      <c r="H2328" s="42">
        <v>1039865.36</v>
      </c>
      <c r="I2328" s="42">
        <v>887972.68</v>
      </c>
      <c r="J2328" s="42">
        <v>151892.67999999993</v>
      </c>
      <c r="K2328" s="86">
        <v>0.14606956423666226</v>
      </c>
      <c r="L2328" s="38" t="s">
        <v>8911</v>
      </c>
      <c r="M2328" s="128" t="s">
        <v>5922</v>
      </c>
    </row>
    <row r="2329" spans="1:13" s="128" customFormat="1" x14ac:dyDescent="0.2">
      <c r="A2329" s="38" t="s">
        <v>41</v>
      </c>
      <c r="B2329" s="38" t="s">
        <v>1216</v>
      </c>
      <c r="C2329" s="38" t="s">
        <v>8486</v>
      </c>
      <c r="D2329" s="38" t="s">
        <v>1218</v>
      </c>
      <c r="E2329" s="41">
        <v>8296555</v>
      </c>
      <c r="F2329" s="38" t="s">
        <v>8641</v>
      </c>
      <c r="G2329" s="38" t="s">
        <v>59</v>
      </c>
      <c r="H2329" s="42">
        <v>9193.66</v>
      </c>
      <c r="I2329" s="42">
        <v>9515.4</v>
      </c>
      <c r="J2329" s="42">
        <v>-321.73999999999978</v>
      </c>
      <c r="K2329" s="86">
        <v>-3.499585583978522E-2</v>
      </c>
      <c r="L2329" s="38" t="s">
        <v>8912</v>
      </c>
      <c r="M2329" s="128" t="s">
        <v>5922</v>
      </c>
    </row>
    <row r="2330" spans="1:13" s="128" customFormat="1" x14ac:dyDescent="0.2">
      <c r="A2330" s="38" t="s">
        <v>41</v>
      </c>
      <c r="B2330" s="38" t="s">
        <v>1216</v>
      </c>
      <c r="C2330" s="38" t="s">
        <v>8486</v>
      </c>
      <c r="D2330" s="38" t="s">
        <v>1218</v>
      </c>
      <c r="E2330" s="41">
        <v>8296555</v>
      </c>
      <c r="F2330" s="38" t="s">
        <v>8641</v>
      </c>
      <c r="G2330" s="38" t="s">
        <v>59</v>
      </c>
      <c r="H2330" s="42">
        <v>2162</v>
      </c>
      <c r="I2330" s="42">
        <v>2162</v>
      </c>
      <c r="J2330" s="42">
        <v>0</v>
      </c>
      <c r="K2330" s="86">
        <v>0</v>
      </c>
      <c r="L2330" s="38" t="s">
        <v>8910</v>
      </c>
      <c r="M2330" s="128" t="s">
        <v>5922</v>
      </c>
    </row>
    <row r="2331" spans="1:13" s="128" customFormat="1" x14ac:dyDescent="0.2">
      <c r="A2331" s="38" t="s">
        <v>41</v>
      </c>
      <c r="B2331" s="38" t="s">
        <v>1216</v>
      </c>
      <c r="C2331" s="38" t="s">
        <v>1962</v>
      </c>
      <c r="D2331" s="38" t="s">
        <v>1218</v>
      </c>
      <c r="E2331" s="41">
        <v>8397892</v>
      </c>
      <c r="F2331" s="38" t="s">
        <v>8642</v>
      </c>
      <c r="G2331" s="38" t="s">
        <v>59</v>
      </c>
      <c r="H2331" s="42">
        <v>1860.42</v>
      </c>
      <c r="I2331" s="42">
        <v>1769</v>
      </c>
      <c r="J2331" s="42">
        <v>91.420000000000073</v>
      </c>
      <c r="K2331" s="86">
        <v>4.9139441631459599E-2</v>
      </c>
      <c r="L2331" s="38" t="s">
        <v>8913</v>
      </c>
      <c r="M2331" s="128" t="s">
        <v>5922</v>
      </c>
    </row>
    <row r="2332" spans="1:13" s="128" customFormat="1" x14ac:dyDescent="0.2">
      <c r="A2332" s="38" t="s">
        <v>41</v>
      </c>
      <c r="B2332" s="38" t="s">
        <v>1216</v>
      </c>
      <c r="C2332" s="38" t="s">
        <v>8487</v>
      </c>
      <c r="D2332" s="38" t="s">
        <v>1218</v>
      </c>
      <c r="E2332" s="41">
        <v>8438225</v>
      </c>
      <c r="F2332" s="38" t="s">
        <v>8643</v>
      </c>
      <c r="G2332" s="38" t="s">
        <v>59</v>
      </c>
      <c r="H2332" s="42">
        <v>111542.72</v>
      </c>
      <c r="I2332" s="42">
        <v>102242.24000000001</v>
      </c>
      <c r="J2332" s="42">
        <v>9300.4799999999959</v>
      </c>
      <c r="K2332" s="86">
        <v>8.3380430385775028E-2</v>
      </c>
      <c r="L2332" s="38" t="s">
        <v>8914</v>
      </c>
      <c r="M2332" s="128" t="s">
        <v>5922</v>
      </c>
    </row>
    <row r="2333" spans="1:13" s="128" customFormat="1" x14ac:dyDescent="0.2">
      <c r="A2333" s="38" t="s">
        <v>41</v>
      </c>
      <c r="B2333" s="38" t="s">
        <v>1216</v>
      </c>
      <c r="C2333" s="38" t="s">
        <v>1962</v>
      </c>
      <c r="D2333" s="38" t="s">
        <v>1218</v>
      </c>
      <c r="E2333" s="41">
        <v>8496151</v>
      </c>
      <c r="F2333" s="38" t="s">
        <v>8644</v>
      </c>
      <c r="G2333" s="38" t="s">
        <v>59</v>
      </c>
      <c r="H2333" s="42">
        <v>0</v>
      </c>
      <c r="I2333" s="42">
        <v>0</v>
      </c>
      <c r="J2333" s="42">
        <v>0</v>
      </c>
      <c r="K2333" s="86" t="e">
        <v>#DIV/0!</v>
      </c>
      <c r="L2333" s="38" t="s">
        <v>55</v>
      </c>
      <c r="M2333" s="128" t="s">
        <v>5922</v>
      </c>
    </row>
    <row r="2334" spans="1:13" s="128" customFormat="1" x14ac:dyDescent="0.2">
      <c r="A2334" s="38" t="s">
        <v>41</v>
      </c>
      <c r="B2334" s="38" t="s">
        <v>1216</v>
      </c>
      <c r="C2334" s="38" t="s">
        <v>1962</v>
      </c>
      <c r="D2334" s="38" t="s">
        <v>1218</v>
      </c>
      <c r="E2334" s="41">
        <v>8496151</v>
      </c>
      <c r="F2334" s="38" t="s">
        <v>8644</v>
      </c>
      <c r="G2334" s="38" t="s">
        <v>59</v>
      </c>
      <c r="H2334" s="42">
        <v>297828.59000000003</v>
      </c>
      <c r="I2334" s="42">
        <v>271440.96000000002</v>
      </c>
      <c r="J2334" s="42">
        <v>26387.630000000005</v>
      </c>
      <c r="K2334" s="86">
        <v>8.8600056831347196E-2</v>
      </c>
      <c r="L2334" s="38" t="s">
        <v>8915</v>
      </c>
      <c r="M2334" s="128" t="s">
        <v>5922</v>
      </c>
    </row>
    <row r="2335" spans="1:13" s="128" customFormat="1" x14ac:dyDescent="0.2">
      <c r="A2335" s="38" t="s">
        <v>41</v>
      </c>
      <c r="B2335" s="38" t="s">
        <v>1216</v>
      </c>
      <c r="C2335" s="38" t="s">
        <v>147</v>
      </c>
      <c r="D2335" s="38" t="s">
        <v>1218</v>
      </c>
      <c r="E2335" s="41">
        <v>8470541</v>
      </c>
      <c r="F2335" s="38" t="s">
        <v>8107</v>
      </c>
      <c r="G2335" s="38" t="s">
        <v>59</v>
      </c>
      <c r="H2335" s="42">
        <v>0</v>
      </c>
      <c r="I2335" s="42">
        <v>0</v>
      </c>
      <c r="J2335" s="42">
        <v>0</v>
      </c>
      <c r="K2335" s="86" t="e">
        <v>#DIV/0!</v>
      </c>
      <c r="L2335" s="38" t="s">
        <v>55</v>
      </c>
      <c r="M2335" s="128" t="s">
        <v>5922</v>
      </c>
    </row>
    <row r="2336" spans="1:13" s="128" customFormat="1" x14ac:dyDescent="0.2">
      <c r="A2336" s="38" t="s">
        <v>41</v>
      </c>
      <c r="B2336" s="38" t="s">
        <v>1254</v>
      </c>
      <c r="C2336" s="38" t="s">
        <v>5630</v>
      </c>
      <c r="D2336" s="38" t="s">
        <v>5919</v>
      </c>
      <c r="E2336" s="41">
        <v>8514937</v>
      </c>
      <c r="F2336" s="38" t="s">
        <v>8645</v>
      </c>
      <c r="G2336" s="38" t="s">
        <v>68</v>
      </c>
      <c r="H2336" s="42">
        <v>30256</v>
      </c>
      <c r="I2336" s="42">
        <v>26540.5</v>
      </c>
      <c r="J2336" s="42">
        <v>3715.5</v>
      </c>
      <c r="K2336" s="86">
        <v>0.1228020888418826</v>
      </c>
      <c r="L2336" s="38" t="s">
        <v>8916</v>
      </c>
      <c r="M2336" s="128" t="s">
        <v>5922</v>
      </c>
    </row>
    <row r="2337" spans="1:13" s="128" customFormat="1" x14ac:dyDescent="0.2">
      <c r="A2337" s="38" t="s">
        <v>41</v>
      </c>
      <c r="B2337" s="38" t="s">
        <v>1254</v>
      </c>
      <c r="C2337" s="38" t="s">
        <v>1255</v>
      </c>
      <c r="D2337" s="38" t="s">
        <v>5919</v>
      </c>
      <c r="E2337" s="41">
        <v>8501149</v>
      </c>
      <c r="F2337" s="38" t="s">
        <v>8646</v>
      </c>
      <c r="G2337" s="38" t="s">
        <v>68</v>
      </c>
      <c r="H2337" s="42">
        <v>49029.5</v>
      </c>
      <c r="I2337" s="42">
        <v>48068.14</v>
      </c>
      <c r="J2337" s="42">
        <v>961.36000000000058</v>
      </c>
      <c r="K2337" s="86">
        <v>1.9607787148553435E-2</v>
      </c>
      <c r="L2337" s="38" t="s">
        <v>8917</v>
      </c>
      <c r="M2337" s="128" t="s">
        <v>5922</v>
      </c>
    </row>
    <row r="2338" spans="1:13" s="128" customFormat="1" x14ac:dyDescent="0.2">
      <c r="A2338" s="38" t="s">
        <v>41</v>
      </c>
      <c r="B2338" s="38" t="s">
        <v>1254</v>
      </c>
      <c r="C2338" s="38" t="s">
        <v>1255</v>
      </c>
      <c r="D2338" s="38" t="s">
        <v>5919</v>
      </c>
      <c r="E2338" s="41">
        <v>8501149</v>
      </c>
      <c r="F2338" s="38" t="s">
        <v>8646</v>
      </c>
      <c r="G2338" s="38" t="s">
        <v>68</v>
      </c>
      <c r="H2338" s="42">
        <v>14314.04</v>
      </c>
      <c r="I2338" s="42">
        <v>14033.37</v>
      </c>
      <c r="J2338" s="42">
        <v>280.67000000000007</v>
      </c>
      <c r="K2338" s="86">
        <v>1.9608021215533844E-2</v>
      </c>
      <c r="L2338" s="38" t="s">
        <v>8917</v>
      </c>
      <c r="M2338" s="128" t="s">
        <v>5922</v>
      </c>
    </row>
    <row r="2339" spans="1:13" s="128" customFormat="1" x14ac:dyDescent="0.2">
      <c r="A2339" s="38" t="s">
        <v>41</v>
      </c>
      <c r="B2339" s="38" t="s">
        <v>1254</v>
      </c>
      <c r="C2339" s="38" t="s">
        <v>1255</v>
      </c>
      <c r="D2339" s="38" t="s">
        <v>5919</v>
      </c>
      <c r="E2339" s="41">
        <v>8413389</v>
      </c>
      <c r="F2339" s="38" t="s">
        <v>8647</v>
      </c>
      <c r="G2339" s="38" t="s">
        <v>68</v>
      </c>
      <c r="H2339" s="42">
        <v>32615</v>
      </c>
      <c r="I2339" s="42">
        <v>29650</v>
      </c>
      <c r="J2339" s="42">
        <v>2965</v>
      </c>
      <c r="K2339" s="86">
        <v>9.0909090909090912E-2</v>
      </c>
      <c r="L2339" s="38" t="s">
        <v>8918</v>
      </c>
      <c r="M2339" s="128" t="s">
        <v>5922</v>
      </c>
    </row>
    <row r="2340" spans="1:13" s="128" customFormat="1" x14ac:dyDescent="0.2">
      <c r="A2340" s="38" t="s">
        <v>41</v>
      </c>
      <c r="B2340" s="38" t="s">
        <v>1254</v>
      </c>
      <c r="C2340" s="38" t="s">
        <v>1466</v>
      </c>
      <c r="D2340" s="38" t="s">
        <v>5919</v>
      </c>
      <c r="E2340" s="41">
        <v>8219270</v>
      </c>
      <c r="F2340" s="38" t="s">
        <v>8648</v>
      </c>
      <c r="G2340" s="38" t="s">
        <v>68</v>
      </c>
      <c r="H2340" s="42">
        <v>157944.49</v>
      </c>
      <c r="I2340" s="42">
        <v>153195.28</v>
      </c>
      <c r="J2340" s="42">
        <v>4749.2099999999919</v>
      </c>
      <c r="K2340" s="86">
        <v>3.0068855203495812E-2</v>
      </c>
      <c r="L2340" s="38" t="s">
        <v>8919</v>
      </c>
      <c r="M2340" s="128" t="s">
        <v>5922</v>
      </c>
    </row>
    <row r="2341" spans="1:13" s="128" customFormat="1" x14ac:dyDescent="0.2">
      <c r="A2341" s="38" t="s">
        <v>41</v>
      </c>
      <c r="B2341" s="38" t="s">
        <v>1254</v>
      </c>
      <c r="C2341" s="38" t="s">
        <v>1994</v>
      </c>
      <c r="D2341" s="38" t="s">
        <v>5919</v>
      </c>
      <c r="E2341" s="41">
        <v>8505247</v>
      </c>
      <c r="F2341" s="38" t="s">
        <v>8649</v>
      </c>
      <c r="G2341" s="38" t="s">
        <v>68</v>
      </c>
      <c r="H2341" s="42">
        <v>991.8</v>
      </c>
      <c r="I2341" s="42">
        <v>870</v>
      </c>
      <c r="J2341" s="42">
        <v>121.79999999999995</v>
      </c>
      <c r="K2341" s="86">
        <v>0.12280701754385961</v>
      </c>
      <c r="L2341" s="38" t="s">
        <v>8920</v>
      </c>
      <c r="M2341" s="128" t="s">
        <v>5922</v>
      </c>
    </row>
    <row r="2342" spans="1:13" s="128" customFormat="1" x14ac:dyDescent="0.2">
      <c r="A2342" s="38" t="s">
        <v>41</v>
      </c>
      <c r="B2342" s="38" t="s">
        <v>1254</v>
      </c>
      <c r="C2342" s="38" t="s">
        <v>1994</v>
      </c>
      <c r="D2342" s="38" t="s">
        <v>5919</v>
      </c>
      <c r="E2342" s="41">
        <v>8505247</v>
      </c>
      <c r="F2342" s="38" t="s">
        <v>8649</v>
      </c>
      <c r="G2342" s="38" t="s">
        <v>68</v>
      </c>
      <c r="H2342" s="42">
        <v>36833.4</v>
      </c>
      <c r="I2342" s="42">
        <v>32310</v>
      </c>
      <c r="J2342" s="42">
        <v>4523.4000000000015</v>
      </c>
      <c r="K2342" s="86">
        <v>0.12280701754385968</v>
      </c>
      <c r="L2342" s="38" t="s">
        <v>8920</v>
      </c>
      <c r="M2342" s="128" t="s">
        <v>5922</v>
      </c>
    </row>
    <row r="2343" spans="1:13" s="128" customFormat="1" x14ac:dyDescent="0.2">
      <c r="A2343" s="38" t="s">
        <v>41</v>
      </c>
      <c r="B2343" s="38" t="s">
        <v>1254</v>
      </c>
      <c r="C2343" s="38" t="s">
        <v>1994</v>
      </c>
      <c r="D2343" s="38" t="s">
        <v>5919</v>
      </c>
      <c r="E2343" s="41">
        <v>8505247</v>
      </c>
      <c r="F2343" s="38" t="s">
        <v>8649</v>
      </c>
      <c r="G2343" s="38" t="s">
        <v>68</v>
      </c>
      <c r="H2343" s="42">
        <v>12882</v>
      </c>
      <c r="I2343" s="42">
        <v>11300</v>
      </c>
      <c r="J2343" s="42">
        <v>1582</v>
      </c>
      <c r="K2343" s="86">
        <v>0.12280701754385964</v>
      </c>
      <c r="L2343" s="38" t="s">
        <v>8920</v>
      </c>
      <c r="M2343" s="128" t="s">
        <v>5922</v>
      </c>
    </row>
    <row r="2344" spans="1:13" s="128" customFormat="1" x14ac:dyDescent="0.2">
      <c r="A2344" s="38" t="s">
        <v>41</v>
      </c>
      <c r="B2344" s="38" t="s">
        <v>1254</v>
      </c>
      <c r="C2344" s="38" t="s">
        <v>1994</v>
      </c>
      <c r="D2344" s="38" t="s">
        <v>5919</v>
      </c>
      <c r="E2344" s="41">
        <v>8505247</v>
      </c>
      <c r="F2344" s="38" t="s">
        <v>8649</v>
      </c>
      <c r="G2344" s="38" t="s">
        <v>68</v>
      </c>
      <c r="H2344" s="42">
        <v>319413.75</v>
      </c>
      <c r="I2344" s="42">
        <v>280187.5</v>
      </c>
      <c r="J2344" s="42">
        <v>39226.25</v>
      </c>
      <c r="K2344" s="86">
        <v>0.12280701754385964</v>
      </c>
      <c r="L2344" s="38" t="s">
        <v>8920</v>
      </c>
      <c r="M2344" s="128" t="s">
        <v>5922</v>
      </c>
    </row>
    <row r="2345" spans="1:13" s="128" customFormat="1" x14ac:dyDescent="0.2">
      <c r="A2345" s="38" t="s">
        <v>41</v>
      </c>
      <c r="B2345" s="38" t="s">
        <v>1254</v>
      </c>
      <c r="C2345" s="38" t="s">
        <v>1994</v>
      </c>
      <c r="D2345" s="38" t="s">
        <v>5919</v>
      </c>
      <c r="E2345" s="41">
        <v>8505834</v>
      </c>
      <c r="F2345" s="38" t="s">
        <v>8650</v>
      </c>
      <c r="G2345" s="38" t="s">
        <v>68</v>
      </c>
      <c r="H2345" s="42">
        <v>148485</v>
      </c>
      <c r="I2345" s="42">
        <v>130250</v>
      </c>
      <c r="J2345" s="42">
        <v>18235</v>
      </c>
      <c r="K2345" s="86">
        <v>0.12280701754385964</v>
      </c>
      <c r="L2345" s="38" t="s">
        <v>8921</v>
      </c>
      <c r="M2345" s="128" t="s">
        <v>5922</v>
      </c>
    </row>
    <row r="2346" spans="1:13" s="128" customFormat="1" x14ac:dyDescent="0.2">
      <c r="A2346" s="38" t="s">
        <v>41</v>
      </c>
      <c r="B2346" s="38" t="s">
        <v>1254</v>
      </c>
      <c r="C2346" s="38" t="s">
        <v>2000</v>
      </c>
      <c r="D2346" s="38" t="s">
        <v>5919</v>
      </c>
      <c r="E2346" s="41">
        <v>8102422</v>
      </c>
      <c r="F2346" s="38" t="s">
        <v>2001</v>
      </c>
      <c r="G2346" s="38" t="s">
        <v>68</v>
      </c>
      <c r="H2346" s="42">
        <v>17980.04</v>
      </c>
      <c r="I2346" s="42">
        <v>15772.32</v>
      </c>
      <c r="J2346" s="42">
        <v>2207.7200000000012</v>
      </c>
      <c r="K2346" s="86">
        <v>0.12278726854890207</v>
      </c>
      <c r="L2346" s="38" t="s">
        <v>2002</v>
      </c>
      <c r="M2346" s="128" t="s">
        <v>5922</v>
      </c>
    </row>
    <row r="2347" spans="1:13" s="128" customFormat="1" x14ac:dyDescent="0.2">
      <c r="A2347" s="38" t="s">
        <v>144</v>
      </c>
      <c r="B2347" s="38" t="s">
        <v>1292</v>
      </c>
      <c r="C2347" s="38" t="s">
        <v>2671</v>
      </c>
      <c r="D2347" s="38" t="s">
        <v>240</v>
      </c>
      <c r="E2347" s="41">
        <v>8411310</v>
      </c>
      <c r="F2347" s="38" t="s">
        <v>2672</v>
      </c>
      <c r="G2347" s="38" t="s">
        <v>68</v>
      </c>
      <c r="H2347" s="42">
        <v>225851.58</v>
      </c>
      <c r="I2347" s="42">
        <v>180769.55</v>
      </c>
      <c r="J2347" s="42">
        <v>45082.03</v>
      </c>
      <c r="K2347" s="86">
        <v>0.19960909726644374</v>
      </c>
      <c r="L2347" s="38" t="s">
        <v>8922</v>
      </c>
      <c r="M2347" s="128" t="s">
        <v>5922</v>
      </c>
    </row>
    <row r="2348" spans="1:13" s="128" customFormat="1" x14ac:dyDescent="0.2">
      <c r="A2348" s="38" t="s">
        <v>144</v>
      </c>
      <c r="B2348" s="38" t="s">
        <v>1292</v>
      </c>
      <c r="C2348" s="38" t="s">
        <v>2677</v>
      </c>
      <c r="D2348" s="38" t="s">
        <v>240</v>
      </c>
      <c r="E2348" s="41">
        <v>7978303</v>
      </c>
      <c r="F2348" s="38" t="s">
        <v>2678</v>
      </c>
      <c r="G2348" s="38" t="s">
        <v>68</v>
      </c>
      <c r="H2348" s="42">
        <v>12375</v>
      </c>
      <c r="I2348" s="42">
        <v>11250</v>
      </c>
      <c r="J2348" s="42">
        <v>1125</v>
      </c>
      <c r="K2348" s="86">
        <v>9.0909090909090912E-2</v>
      </c>
      <c r="L2348" s="38" t="s">
        <v>2679</v>
      </c>
      <c r="M2348" s="128" t="s">
        <v>5922</v>
      </c>
    </row>
    <row r="2349" spans="1:13" s="128" customFormat="1" x14ac:dyDescent="0.2">
      <c r="A2349" s="38" t="s">
        <v>836</v>
      </c>
      <c r="B2349" s="38" t="s">
        <v>1307</v>
      </c>
      <c r="C2349" s="38" t="s">
        <v>1316</v>
      </c>
      <c r="D2349" s="38" t="s">
        <v>1309</v>
      </c>
      <c r="E2349" s="41">
        <v>8472712</v>
      </c>
      <c r="F2349" s="38" t="s">
        <v>8651</v>
      </c>
      <c r="G2349" s="38" t="s">
        <v>68</v>
      </c>
      <c r="H2349" s="42">
        <v>1914</v>
      </c>
      <c r="I2349" s="42">
        <v>1740</v>
      </c>
      <c r="J2349" s="42">
        <v>174</v>
      </c>
      <c r="K2349" s="86">
        <v>9.0909090909090912E-2</v>
      </c>
      <c r="L2349" s="38" t="s">
        <v>8923</v>
      </c>
      <c r="M2349" s="128" t="s">
        <v>5922</v>
      </c>
    </row>
    <row r="2350" spans="1:13" s="128" customFormat="1" x14ac:dyDescent="0.2">
      <c r="A2350" s="38" t="s">
        <v>836</v>
      </c>
      <c r="B2350" s="38" t="s">
        <v>1307</v>
      </c>
      <c r="C2350" s="38" t="s">
        <v>1316</v>
      </c>
      <c r="D2350" s="38" t="s">
        <v>1309</v>
      </c>
      <c r="E2350" s="41">
        <v>8472712</v>
      </c>
      <c r="F2350" s="38" t="s">
        <v>8651</v>
      </c>
      <c r="G2350" s="38" t="s">
        <v>68</v>
      </c>
      <c r="H2350" s="42">
        <v>82816.47</v>
      </c>
      <c r="I2350" s="42">
        <v>75908.429999999993</v>
      </c>
      <c r="J2350" s="42">
        <v>6908.0400000000081</v>
      </c>
      <c r="K2350" s="86">
        <v>8.3413842681292844E-2</v>
      </c>
      <c r="L2350" s="38" t="s">
        <v>8923</v>
      </c>
      <c r="M2350" s="128" t="s">
        <v>5922</v>
      </c>
    </row>
    <row r="2351" spans="1:13" s="128" customFormat="1" x14ac:dyDescent="0.2">
      <c r="A2351" s="38" t="s">
        <v>836</v>
      </c>
      <c r="B2351" s="38" t="s">
        <v>1307</v>
      </c>
      <c r="C2351" s="38" t="s">
        <v>1316</v>
      </c>
      <c r="D2351" s="38" t="s">
        <v>1309</v>
      </c>
      <c r="E2351" s="41">
        <v>8491166</v>
      </c>
      <c r="F2351" s="38" t="s">
        <v>8110</v>
      </c>
      <c r="G2351" s="38" t="s">
        <v>68</v>
      </c>
      <c r="H2351" s="42">
        <v>11796.84</v>
      </c>
      <c r="I2351" s="42">
        <v>10923</v>
      </c>
      <c r="J2351" s="42">
        <v>873.84000000000015</v>
      </c>
      <c r="K2351" s="86">
        <v>7.4074074074074084E-2</v>
      </c>
      <c r="L2351" s="38" t="s">
        <v>8415</v>
      </c>
      <c r="M2351" s="128" t="s">
        <v>5922</v>
      </c>
    </row>
    <row r="2352" spans="1:13" s="128" customFormat="1" x14ac:dyDescent="0.2">
      <c r="A2352" s="38" t="s">
        <v>41</v>
      </c>
      <c r="B2352" s="38" t="s">
        <v>42</v>
      </c>
      <c r="C2352" s="38" t="s">
        <v>8452</v>
      </c>
      <c r="D2352" s="38" t="s">
        <v>46</v>
      </c>
      <c r="E2352" s="41">
        <v>8510561</v>
      </c>
      <c r="F2352" s="38" t="s">
        <v>7961</v>
      </c>
      <c r="G2352" s="38" t="s">
        <v>68</v>
      </c>
      <c r="H2352" s="42">
        <v>19993.349999999999</v>
      </c>
      <c r="I2352" s="42">
        <v>18512.349999999999</v>
      </c>
      <c r="J2352" s="42">
        <v>1481</v>
      </c>
      <c r="K2352" s="86">
        <v>7.4074629814413304E-2</v>
      </c>
      <c r="L2352" s="38" t="s">
        <v>8971</v>
      </c>
      <c r="M2352" s="128" t="s">
        <v>7359</v>
      </c>
    </row>
    <row r="2353" spans="1:13" s="128" customFormat="1" x14ac:dyDescent="0.2">
      <c r="A2353" s="38" t="s">
        <v>41</v>
      </c>
      <c r="B2353" s="38" t="s">
        <v>42</v>
      </c>
      <c r="C2353" s="38" t="s">
        <v>8452</v>
      </c>
      <c r="D2353" s="38" t="s">
        <v>46</v>
      </c>
      <c r="E2353" s="41">
        <v>8510564</v>
      </c>
      <c r="F2353" s="38" t="s">
        <v>7961</v>
      </c>
      <c r="G2353" s="38" t="s">
        <v>68</v>
      </c>
      <c r="H2353" s="42">
        <v>49767</v>
      </c>
      <c r="I2353" s="42">
        <v>46080</v>
      </c>
      <c r="J2353" s="42">
        <v>3687</v>
      </c>
      <c r="K2353" s="86">
        <v>7.4085237205377061E-2</v>
      </c>
      <c r="L2353" s="38" t="s">
        <v>8112</v>
      </c>
      <c r="M2353" s="128" t="s">
        <v>7359</v>
      </c>
    </row>
    <row r="2354" spans="1:13" s="128" customFormat="1" x14ac:dyDescent="0.2">
      <c r="A2354" s="38" t="s">
        <v>41</v>
      </c>
      <c r="B2354" s="38" t="s">
        <v>42</v>
      </c>
      <c r="C2354" s="38" t="s">
        <v>8452</v>
      </c>
      <c r="D2354" s="38" t="s">
        <v>46</v>
      </c>
      <c r="E2354" s="41">
        <v>8510566</v>
      </c>
      <c r="F2354" s="38" t="s">
        <v>7961</v>
      </c>
      <c r="G2354" s="38" t="s">
        <v>68</v>
      </c>
      <c r="H2354" s="42">
        <v>54512.28</v>
      </c>
      <c r="I2354" s="42">
        <v>50474.28</v>
      </c>
      <c r="J2354" s="42">
        <v>4038</v>
      </c>
      <c r="K2354" s="86">
        <v>7.4075052446898201E-2</v>
      </c>
      <c r="L2354" s="38" t="s">
        <v>8654</v>
      </c>
      <c r="M2354" s="128" t="s">
        <v>7359</v>
      </c>
    </row>
    <row r="2355" spans="1:13" s="128" customFormat="1" x14ac:dyDescent="0.2">
      <c r="A2355" s="38" t="s">
        <v>41</v>
      </c>
      <c r="B2355" s="38" t="s">
        <v>42</v>
      </c>
      <c r="C2355" s="38" t="s">
        <v>8924</v>
      </c>
      <c r="D2355" s="38" t="s">
        <v>46</v>
      </c>
      <c r="E2355" s="41">
        <v>8488764</v>
      </c>
      <c r="F2355" s="38" t="s">
        <v>8929</v>
      </c>
      <c r="G2355" s="38" t="s">
        <v>59</v>
      </c>
      <c r="H2355" s="42">
        <v>58135.12</v>
      </c>
      <c r="I2355" s="42">
        <v>50577.23</v>
      </c>
      <c r="J2355" s="42">
        <v>7557.8899999999994</v>
      </c>
      <c r="K2355" s="86">
        <v>0.13000558010373073</v>
      </c>
      <c r="L2355" s="38" t="s">
        <v>8972</v>
      </c>
      <c r="M2355" s="128" t="s">
        <v>7359</v>
      </c>
    </row>
    <row r="2356" spans="1:13" s="128" customFormat="1" x14ac:dyDescent="0.2">
      <c r="A2356" s="38" t="s">
        <v>41</v>
      </c>
      <c r="B2356" s="38" t="s">
        <v>42</v>
      </c>
      <c r="C2356" s="38" t="s">
        <v>8924</v>
      </c>
      <c r="D2356" s="38" t="s">
        <v>46</v>
      </c>
      <c r="E2356" s="41">
        <v>8488764</v>
      </c>
      <c r="F2356" s="38" t="s">
        <v>8929</v>
      </c>
      <c r="G2356" s="38" t="s">
        <v>59</v>
      </c>
      <c r="H2356" s="42">
        <v>55696.78</v>
      </c>
      <c r="I2356" s="42">
        <v>49194.2</v>
      </c>
      <c r="J2356" s="42">
        <v>6502.5800000000017</v>
      </c>
      <c r="K2356" s="86">
        <v>0.11674965770013997</v>
      </c>
      <c r="L2356" s="38" t="s">
        <v>8973</v>
      </c>
      <c r="M2356" s="128" t="s">
        <v>7359</v>
      </c>
    </row>
    <row r="2357" spans="1:13" s="128" customFormat="1" x14ac:dyDescent="0.2">
      <c r="A2357" s="38" t="s">
        <v>41</v>
      </c>
      <c r="B2357" s="38" t="s">
        <v>42</v>
      </c>
      <c r="C2357" s="38" t="s">
        <v>8454</v>
      </c>
      <c r="D2357" s="38" t="s">
        <v>46</v>
      </c>
      <c r="E2357" s="41">
        <v>8509336</v>
      </c>
      <c r="F2357" s="38" t="s">
        <v>8930</v>
      </c>
      <c r="G2357" s="38" t="s">
        <v>68</v>
      </c>
      <c r="H2357" s="42">
        <v>7350</v>
      </c>
      <c r="I2357" s="42">
        <v>7168.8</v>
      </c>
      <c r="J2357" s="42">
        <v>181.19999999999982</v>
      </c>
      <c r="K2357" s="86">
        <v>2.4653061224489771E-2</v>
      </c>
      <c r="L2357" s="38" t="s">
        <v>8974</v>
      </c>
      <c r="M2357" s="128" t="s">
        <v>7359</v>
      </c>
    </row>
    <row r="2358" spans="1:13" s="128" customFormat="1" x14ac:dyDescent="0.2">
      <c r="A2358" s="38" t="s">
        <v>89</v>
      </c>
      <c r="B2358" s="38" t="s">
        <v>90</v>
      </c>
      <c r="C2358" s="38" t="s">
        <v>8455</v>
      </c>
      <c r="D2358" s="38" t="s">
        <v>92</v>
      </c>
      <c r="E2358" s="41">
        <v>8488424</v>
      </c>
      <c r="F2358" s="38" t="s">
        <v>7966</v>
      </c>
      <c r="G2358" s="38" t="s">
        <v>68</v>
      </c>
      <c r="H2358" s="42">
        <v>8904</v>
      </c>
      <c r="I2358" s="42">
        <v>7950</v>
      </c>
      <c r="J2358" s="42">
        <v>954</v>
      </c>
      <c r="K2358" s="86">
        <v>0.10714285714285714</v>
      </c>
      <c r="L2358" s="38" t="s">
        <v>8669</v>
      </c>
      <c r="M2358" s="128" t="s">
        <v>7359</v>
      </c>
    </row>
    <row r="2359" spans="1:13" s="128" customFormat="1" x14ac:dyDescent="0.2">
      <c r="A2359" s="38" t="s">
        <v>89</v>
      </c>
      <c r="B2359" s="38" t="s">
        <v>90</v>
      </c>
      <c r="C2359" s="38" t="s">
        <v>8455</v>
      </c>
      <c r="D2359" s="38" t="s">
        <v>92</v>
      </c>
      <c r="E2359" s="41">
        <v>8488424</v>
      </c>
      <c r="F2359" s="38" t="s">
        <v>7966</v>
      </c>
      <c r="G2359" s="38" t="s">
        <v>68</v>
      </c>
      <c r="H2359" s="42">
        <v>75432</v>
      </c>
      <c r="I2359" s="42">
        <v>67350</v>
      </c>
      <c r="J2359" s="42">
        <v>8082</v>
      </c>
      <c r="K2359" s="86">
        <v>0.10714285714285714</v>
      </c>
      <c r="L2359" s="38" t="s">
        <v>8669</v>
      </c>
      <c r="M2359" s="128" t="s">
        <v>7359</v>
      </c>
    </row>
    <row r="2360" spans="1:13" s="128" customFormat="1" x14ac:dyDescent="0.2">
      <c r="A2360" s="38" t="s">
        <v>89</v>
      </c>
      <c r="B2360" s="38" t="s">
        <v>90</v>
      </c>
      <c r="C2360" s="38" t="s">
        <v>1488</v>
      </c>
      <c r="D2360" s="38" t="s">
        <v>92</v>
      </c>
      <c r="E2360" s="41">
        <v>8388409</v>
      </c>
      <c r="F2360" s="38" t="s">
        <v>8931</v>
      </c>
      <c r="G2360" s="38" t="s">
        <v>68</v>
      </c>
      <c r="H2360" s="42">
        <v>48157.31</v>
      </c>
      <c r="I2360" s="42">
        <v>44590.1</v>
      </c>
      <c r="J2360" s="42">
        <v>3567.2099999999991</v>
      </c>
      <c r="K2360" s="86">
        <v>7.407411252829528E-2</v>
      </c>
      <c r="L2360" s="38" t="s">
        <v>8975</v>
      </c>
      <c r="M2360" s="128" t="s">
        <v>7359</v>
      </c>
    </row>
    <row r="2361" spans="1:13" s="128" customFormat="1" x14ac:dyDescent="0.2">
      <c r="A2361" s="38" t="s">
        <v>89</v>
      </c>
      <c r="B2361" s="38" t="s">
        <v>90</v>
      </c>
      <c r="C2361" s="38" t="s">
        <v>346</v>
      </c>
      <c r="D2361" s="38" t="s">
        <v>92</v>
      </c>
      <c r="E2361" s="41">
        <v>8521322</v>
      </c>
      <c r="F2361" s="38" t="s">
        <v>8932</v>
      </c>
      <c r="G2361" s="38" t="s">
        <v>59</v>
      </c>
      <c r="H2361" s="42">
        <v>2492353</v>
      </c>
      <c r="I2361" s="42">
        <v>2227597.7599999998</v>
      </c>
      <c r="J2361" s="42">
        <v>264755.24000000022</v>
      </c>
      <c r="K2361" s="86">
        <v>0.10622702321862121</v>
      </c>
      <c r="L2361" s="38" t="s">
        <v>8976</v>
      </c>
      <c r="M2361" s="128" t="s">
        <v>7359</v>
      </c>
    </row>
    <row r="2362" spans="1:13" s="128" customFormat="1" x14ac:dyDescent="0.2">
      <c r="A2362" s="38" t="s">
        <v>89</v>
      </c>
      <c r="B2362" s="38" t="s">
        <v>90</v>
      </c>
      <c r="C2362" s="38" t="s">
        <v>276</v>
      </c>
      <c r="D2362" s="38" t="s">
        <v>92</v>
      </c>
      <c r="E2362" s="41">
        <v>8452799</v>
      </c>
      <c r="F2362" s="38" t="s">
        <v>8933</v>
      </c>
      <c r="G2362" s="38" t="s">
        <v>59</v>
      </c>
      <c r="H2362" s="42">
        <v>283693.40000000002</v>
      </c>
      <c r="I2362" s="42">
        <v>260404.64</v>
      </c>
      <c r="J2362" s="42">
        <v>23288.760000000009</v>
      </c>
      <c r="K2362" s="86">
        <v>8.2091299973845025E-2</v>
      </c>
      <c r="L2362" s="38" t="s">
        <v>8977</v>
      </c>
      <c r="M2362" s="128" t="s">
        <v>7359</v>
      </c>
    </row>
    <row r="2363" spans="1:13" s="128" customFormat="1" x14ac:dyDescent="0.2">
      <c r="A2363" s="38" t="s">
        <v>89</v>
      </c>
      <c r="B2363" s="38" t="s">
        <v>117</v>
      </c>
      <c r="C2363" s="38" t="s">
        <v>1393</v>
      </c>
      <c r="D2363" s="38" t="s">
        <v>120</v>
      </c>
      <c r="E2363" s="41">
        <v>8519559</v>
      </c>
      <c r="F2363" s="38" t="s">
        <v>8934</v>
      </c>
      <c r="G2363" s="38" t="s">
        <v>68</v>
      </c>
      <c r="H2363" s="42">
        <v>0</v>
      </c>
      <c r="I2363" s="42">
        <v>8188.2</v>
      </c>
      <c r="J2363" s="42">
        <v>-8188.2</v>
      </c>
      <c r="K2363" s="86" t="e">
        <v>#DIV/0!</v>
      </c>
      <c r="L2363" s="38" t="s">
        <v>8978</v>
      </c>
      <c r="M2363" s="128" t="s">
        <v>7359</v>
      </c>
    </row>
    <row r="2364" spans="1:13" s="128" customFormat="1" x14ac:dyDescent="0.2">
      <c r="A2364" s="38" t="s">
        <v>89</v>
      </c>
      <c r="B2364" s="38" t="s">
        <v>117</v>
      </c>
      <c r="C2364" s="38" t="s">
        <v>127</v>
      </c>
      <c r="D2364" s="38" t="s">
        <v>120</v>
      </c>
      <c r="E2364" s="41">
        <v>8421894</v>
      </c>
      <c r="F2364" s="38" t="s">
        <v>8935</v>
      </c>
      <c r="G2364" s="38" t="s">
        <v>68</v>
      </c>
      <c r="H2364" s="42">
        <v>66018</v>
      </c>
      <c r="I2364" s="42">
        <v>67000</v>
      </c>
      <c r="J2364" s="42">
        <v>-982</v>
      </c>
      <c r="K2364" s="86">
        <v>-1.4874731133933171E-2</v>
      </c>
      <c r="L2364" s="38" t="s">
        <v>8979</v>
      </c>
      <c r="M2364" s="128" t="s">
        <v>7359</v>
      </c>
    </row>
    <row r="2365" spans="1:13" s="128" customFormat="1" x14ac:dyDescent="0.2">
      <c r="A2365" s="38" t="s">
        <v>89</v>
      </c>
      <c r="B2365" s="38" t="s">
        <v>117</v>
      </c>
      <c r="C2365" s="38" t="s">
        <v>1393</v>
      </c>
      <c r="D2365" s="38" t="s">
        <v>120</v>
      </c>
      <c r="E2365" s="41">
        <v>8479266</v>
      </c>
      <c r="F2365" s="38" t="s">
        <v>7981</v>
      </c>
      <c r="G2365" s="38" t="s">
        <v>68</v>
      </c>
      <c r="H2365" s="42">
        <v>28408.44</v>
      </c>
      <c r="I2365" s="42">
        <v>21453.78</v>
      </c>
      <c r="J2365" s="42">
        <v>6954.66</v>
      </c>
      <c r="K2365" s="86">
        <v>0.2448096410784964</v>
      </c>
      <c r="L2365" s="38" t="s">
        <v>8136</v>
      </c>
      <c r="M2365" s="128" t="s">
        <v>7359</v>
      </c>
    </row>
    <row r="2366" spans="1:13" s="128" customFormat="1" x14ac:dyDescent="0.2">
      <c r="A2366" s="38" t="s">
        <v>89</v>
      </c>
      <c r="B2366" s="38" t="s">
        <v>117</v>
      </c>
      <c r="C2366" s="38" t="s">
        <v>1409</v>
      </c>
      <c r="D2366" s="38" t="s">
        <v>120</v>
      </c>
      <c r="E2366" s="41">
        <v>8514751</v>
      </c>
      <c r="F2366" s="38" t="s">
        <v>7982</v>
      </c>
      <c r="G2366" s="38" t="s">
        <v>68</v>
      </c>
      <c r="H2366" s="42">
        <v>40824</v>
      </c>
      <c r="I2366" s="42">
        <v>38880</v>
      </c>
      <c r="J2366" s="42">
        <v>1944</v>
      </c>
      <c r="K2366" s="86">
        <v>4.7619047619047616E-2</v>
      </c>
      <c r="L2366" s="38" t="s">
        <v>8980</v>
      </c>
      <c r="M2366" s="128" t="s">
        <v>7359</v>
      </c>
    </row>
    <row r="2367" spans="1:13" s="128" customFormat="1" x14ac:dyDescent="0.2">
      <c r="A2367" s="38" t="s">
        <v>89</v>
      </c>
      <c r="B2367" s="38" t="s">
        <v>117</v>
      </c>
      <c r="C2367" s="38" t="s">
        <v>1409</v>
      </c>
      <c r="D2367" s="38" t="s">
        <v>120</v>
      </c>
      <c r="E2367" s="41">
        <v>8514774</v>
      </c>
      <c r="F2367" s="38" t="s">
        <v>7983</v>
      </c>
      <c r="G2367" s="38" t="s">
        <v>68</v>
      </c>
      <c r="H2367" s="42">
        <v>40824</v>
      </c>
      <c r="I2367" s="42">
        <v>38880</v>
      </c>
      <c r="J2367" s="42">
        <v>1944</v>
      </c>
      <c r="K2367" s="86">
        <v>4.7619047619047616E-2</v>
      </c>
      <c r="L2367" s="38" t="s">
        <v>8981</v>
      </c>
      <c r="M2367" s="128" t="s">
        <v>7359</v>
      </c>
    </row>
    <row r="2368" spans="1:13" s="128" customFormat="1" x14ac:dyDescent="0.2">
      <c r="A2368" s="38" t="s">
        <v>89</v>
      </c>
      <c r="B2368" s="38" t="s">
        <v>117</v>
      </c>
      <c r="C2368" s="38" t="s">
        <v>7619</v>
      </c>
      <c r="D2368" s="38" t="s">
        <v>120</v>
      </c>
      <c r="E2368" s="41">
        <v>8504294</v>
      </c>
      <c r="F2368" s="38" t="s">
        <v>7985</v>
      </c>
      <c r="G2368" s="38" t="s">
        <v>68</v>
      </c>
      <c r="H2368" s="42">
        <v>4032</v>
      </c>
      <c r="I2368" s="42">
        <v>3644.93</v>
      </c>
      <c r="J2368" s="42">
        <v>387.07000000000016</v>
      </c>
      <c r="K2368" s="86">
        <v>9.5999503968254005E-2</v>
      </c>
      <c r="L2368" s="38" t="s">
        <v>55</v>
      </c>
      <c r="M2368" s="128" t="s">
        <v>7359</v>
      </c>
    </row>
    <row r="2369" spans="1:13" s="128" customFormat="1" x14ac:dyDescent="0.2">
      <c r="A2369" s="38" t="s">
        <v>89</v>
      </c>
      <c r="B2369" s="38" t="s">
        <v>117</v>
      </c>
      <c r="C2369" s="38" t="s">
        <v>7619</v>
      </c>
      <c r="D2369" s="38" t="s">
        <v>120</v>
      </c>
      <c r="E2369" s="41">
        <v>8504294</v>
      </c>
      <c r="F2369" s="38" t="s">
        <v>7985</v>
      </c>
      <c r="G2369" s="38" t="s">
        <v>68</v>
      </c>
      <c r="H2369" s="42">
        <v>29994.42</v>
      </c>
      <c r="I2369" s="42">
        <v>27772.61</v>
      </c>
      <c r="J2369" s="42">
        <v>2221.8099999999977</v>
      </c>
      <c r="K2369" s="86">
        <v>7.4074111118001204E-2</v>
      </c>
      <c r="L2369" s="38" t="s">
        <v>8982</v>
      </c>
      <c r="M2369" s="128" t="s">
        <v>7359</v>
      </c>
    </row>
    <row r="2370" spans="1:13" s="128" customFormat="1" x14ac:dyDescent="0.2">
      <c r="A2370" s="38" t="s">
        <v>89</v>
      </c>
      <c r="B2370" s="38" t="s">
        <v>117</v>
      </c>
      <c r="C2370" s="38" t="s">
        <v>7619</v>
      </c>
      <c r="D2370" s="38" t="s">
        <v>120</v>
      </c>
      <c r="E2370" s="41">
        <v>8504294</v>
      </c>
      <c r="F2370" s="38" t="s">
        <v>7985</v>
      </c>
      <c r="G2370" s="38" t="s">
        <v>68</v>
      </c>
      <c r="H2370" s="42">
        <v>28167</v>
      </c>
      <c r="I2370" s="42">
        <v>25788.5</v>
      </c>
      <c r="J2370" s="42">
        <v>2378.5</v>
      </c>
      <c r="K2370" s="86">
        <v>8.4442787659317647E-2</v>
      </c>
      <c r="L2370" s="38" t="s">
        <v>8983</v>
      </c>
      <c r="M2370" s="128" t="s">
        <v>7359</v>
      </c>
    </row>
    <row r="2371" spans="1:13" s="128" customFormat="1" x14ac:dyDescent="0.2">
      <c r="A2371" s="38" t="s">
        <v>144</v>
      </c>
      <c r="B2371" s="38" t="s">
        <v>145</v>
      </c>
      <c r="C2371" s="38" t="s">
        <v>8925</v>
      </c>
      <c r="D2371" s="38" t="s">
        <v>148</v>
      </c>
      <c r="E2371" s="41">
        <v>8509433</v>
      </c>
      <c r="F2371" s="38" t="s">
        <v>8936</v>
      </c>
      <c r="G2371" s="38" t="s">
        <v>68</v>
      </c>
      <c r="H2371" s="42">
        <v>12053</v>
      </c>
      <c r="I2371" s="42">
        <v>10847.7</v>
      </c>
      <c r="J2371" s="42">
        <v>1205.2999999999993</v>
      </c>
      <c r="K2371" s="86">
        <v>9.9999999999999936E-2</v>
      </c>
      <c r="L2371" s="38" t="s">
        <v>8984</v>
      </c>
      <c r="M2371" s="128" t="s">
        <v>7359</v>
      </c>
    </row>
    <row r="2372" spans="1:13" s="128" customFormat="1" x14ac:dyDescent="0.2">
      <c r="A2372" s="38" t="s">
        <v>144</v>
      </c>
      <c r="B2372" s="38" t="s">
        <v>145</v>
      </c>
      <c r="C2372" s="38" t="s">
        <v>1466</v>
      </c>
      <c r="D2372" s="38" t="s">
        <v>148</v>
      </c>
      <c r="E2372" s="41">
        <v>8479261</v>
      </c>
      <c r="F2372" s="38" t="s">
        <v>8937</v>
      </c>
      <c r="G2372" s="38" t="s">
        <v>59</v>
      </c>
      <c r="H2372" s="42">
        <v>843628.8</v>
      </c>
      <c r="I2372" s="42">
        <v>760256</v>
      </c>
      <c r="J2372" s="42">
        <v>83372.800000000047</v>
      </c>
      <c r="K2372" s="86">
        <v>9.882640327120179E-2</v>
      </c>
      <c r="L2372" s="38" t="s">
        <v>8985</v>
      </c>
      <c r="M2372" s="128" t="s">
        <v>7359</v>
      </c>
    </row>
    <row r="2373" spans="1:13" s="128" customFormat="1" x14ac:dyDescent="0.2">
      <c r="A2373" s="38" t="s">
        <v>144</v>
      </c>
      <c r="B2373" s="38" t="s">
        <v>145</v>
      </c>
      <c r="C2373" s="38" t="s">
        <v>146</v>
      </c>
      <c r="D2373" s="38" t="s">
        <v>148</v>
      </c>
      <c r="E2373" s="41">
        <v>8487127</v>
      </c>
      <c r="F2373" s="38" t="s">
        <v>8510</v>
      </c>
      <c r="G2373" s="38" t="s">
        <v>68</v>
      </c>
      <c r="H2373" s="42">
        <v>34843.74</v>
      </c>
      <c r="I2373" s="42">
        <v>31777.68</v>
      </c>
      <c r="J2373" s="42">
        <v>3066.0599999999977</v>
      </c>
      <c r="K2373" s="86">
        <v>8.7994572339249399E-2</v>
      </c>
      <c r="L2373" s="38" t="s">
        <v>8693</v>
      </c>
      <c r="M2373" s="128" t="s">
        <v>7359</v>
      </c>
    </row>
    <row r="2374" spans="1:13" s="128" customFormat="1" x14ac:dyDescent="0.2">
      <c r="A2374" s="38" t="s">
        <v>89</v>
      </c>
      <c r="B2374" s="38" t="s">
        <v>179</v>
      </c>
      <c r="C2374" s="38" t="s">
        <v>7621</v>
      </c>
      <c r="D2374" s="38" t="s">
        <v>181</v>
      </c>
      <c r="E2374" s="41">
        <v>8486700</v>
      </c>
      <c r="F2374" s="38" t="s">
        <v>8938</v>
      </c>
      <c r="G2374" s="38" t="s">
        <v>68</v>
      </c>
      <c r="H2374" s="42">
        <v>23109.22</v>
      </c>
      <c r="I2374" s="42">
        <v>22008.78</v>
      </c>
      <c r="J2374" s="42">
        <v>1100.4400000000023</v>
      </c>
      <c r="K2374" s="86">
        <v>4.7619088831211194E-2</v>
      </c>
      <c r="L2374" s="38" t="s">
        <v>8986</v>
      </c>
      <c r="M2374" s="128" t="s">
        <v>7359</v>
      </c>
    </row>
    <row r="2375" spans="1:13" s="128" customFormat="1" x14ac:dyDescent="0.2">
      <c r="A2375" s="38" t="s">
        <v>89</v>
      </c>
      <c r="B2375" s="38" t="s">
        <v>210</v>
      </c>
      <c r="C2375" s="38" t="s">
        <v>1872</v>
      </c>
      <c r="D2375" s="38" t="s">
        <v>212</v>
      </c>
      <c r="E2375" s="41">
        <v>8505886</v>
      </c>
      <c r="F2375" s="38" t="s">
        <v>8939</v>
      </c>
      <c r="G2375" s="38" t="s">
        <v>68</v>
      </c>
      <c r="H2375" s="42">
        <v>23753.599999999999</v>
      </c>
      <c r="I2375" s="42">
        <v>22840</v>
      </c>
      <c r="J2375" s="42">
        <v>913.59999999999854</v>
      </c>
      <c r="K2375" s="86">
        <v>3.8461538461538401E-2</v>
      </c>
      <c r="L2375" s="38" t="s">
        <v>8987</v>
      </c>
      <c r="M2375" s="128" t="s">
        <v>7359</v>
      </c>
    </row>
    <row r="2376" spans="1:13" s="128" customFormat="1" x14ac:dyDescent="0.2">
      <c r="A2376" s="38" t="s">
        <v>89</v>
      </c>
      <c r="B2376" s="38" t="s">
        <v>250</v>
      </c>
      <c r="C2376" s="38" t="s">
        <v>269</v>
      </c>
      <c r="D2376" s="38" t="s">
        <v>253</v>
      </c>
      <c r="E2376" s="41">
        <v>8512362</v>
      </c>
      <c r="F2376" s="38" t="s">
        <v>8940</v>
      </c>
      <c r="G2376" s="38" t="s">
        <v>68</v>
      </c>
      <c r="H2376" s="42">
        <v>2792.7</v>
      </c>
      <c r="I2376" s="42">
        <v>2610</v>
      </c>
      <c r="J2376" s="42">
        <v>182.69999999999982</v>
      </c>
      <c r="K2376" s="86">
        <v>6.5420560747663489E-2</v>
      </c>
      <c r="L2376" s="38" t="s">
        <v>8988</v>
      </c>
      <c r="M2376" s="128" t="s">
        <v>7359</v>
      </c>
    </row>
    <row r="2377" spans="1:13" s="128" customFormat="1" x14ac:dyDescent="0.2">
      <c r="A2377" s="38" t="s">
        <v>144</v>
      </c>
      <c r="B2377" s="38" t="s">
        <v>297</v>
      </c>
      <c r="C2377" s="38" t="s">
        <v>298</v>
      </c>
      <c r="D2377" s="38" t="s">
        <v>300</v>
      </c>
      <c r="E2377" s="41">
        <v>8509473</v>
      </c>
      <c r="F2377" s="38" t="s">
        <v>8016</v>
      </c>
      <c r="G2377" s="38" t="s">
        <v>68</v>
      </c>
      <c r="H2377" s="42">
        <v>4387.6000000000004</v>
      </c>
      <c r="I2377" s="42">
        <v>5689.12</v>
      </c>
      <c r="J2377" s="42">
        <v>-1301.5199999999995</v>
      </c>
      <c r="K2377" s="86">
        <v>-0.29663597410885206</v>
      </c>
      <c r="L2377" s="38" t="s">
        <v>8174</v>
      </c>
      <c r="M2377" s="128" t="s">
        <v>7359</v>
      </c>
    </row>
    <row r="2378" spans="1:13" s="128" customFormat="1" x14ac:dyDescent="0.2">
      <c r="A2378" s="38" t="s">
        <v>144</v>
      </c>
      <c r="B2378" s="38" t="s">
        <v>297</v>
      </c>
      <c r="C2378" s="38" t="s">
        <v>298</v>
      </c>
      <c r="D2378" s="38" t="s">
        <v>300</v>
      </c>
      <c r="E2378" s="41">
        <v>8509473</v>
      </c>
      <c r="F2378" s="38" t="s">
        <v>8016</v>
      </c>
      <c r="G2378" s="38" t="s">
        <v>68</v>
      </c>
      <c r="H2378" s="42">
        <v>61251.76</v>
      </c>
      <c r="I2378" s="42">
        <v>51566.32</v>
      </c>
      <c r="J2378" s="42">
        <v>9685.4400000000023</v>
      </c>
      <c r="K2378" s="86">
        <v>0.15812508897703514</v>
      </c>
      <c r="L2378" s="38" t="s">
        <v>8989</v>
      </c>
      <c r="M2378" s="128" t="s">
        <v>7359</v>
      </c>
    </row>
    <row r="2379" spans="1:13" s="128" customFormat="1" x14ac:dyDescent="0.2">
      <c r="A2379" s="38" t="s">
        <v>144</v>
      </c>
      <c r="B2379" s="38" t="s">
        <v>297</v>
      </c>
      <c r="C2379" s="38" t="s">
        <v>316</v>
      </c>
      <c r="D2379" s="38" t="s">
        <v>300</v>
      </c>
      <c r="E2379" s="41">
        <v>8505881</v>
      </c>
      <c r="F2379" s="38" t="s">
        <v>8020</v>
      </c>
      <c r="G2379" s="38" t="s">
        <v>68</v>
      </c>
      <c r="H2379" s="42">
        <v>15000</v>
      </c>
      <c r="I2379" s="42">
        <v>12500</v>
      </c>
      <c r="J2379" s="42">
        <v>2500</v>
      </c>
      <c r="K2379" s="86">
        <v>0.16666666666666666</v>
      </c>
      <c r="L2379" s="38" t="s">
        <v>8178</v>
      </c>
      <c r="M2379" s="128" t="s">
        <v>7359</v>
      </c>
    </row>
    <row r="2380" spans="1:13" s="128" customFormat="1" x14ac:dyDescent="0.2">
      <c r="A2380" s="38" t="s">
        <v>144</v>
      </c>
      <c r="B2380" s="38" t="s">
        <v>323</v>
      </c>
      <c r="C2380" s="38" t="s">
        <v>1085</v>
      </c>
      <c r="D2380" s="38" t="s">
        <v>324</v>
      </c>
      <c r="E2380" s="41">
        <v>8509420</v>
      </c>
      <c r="F2380" s="38" t="s">
        <v>8534</v>
      </c>
      <c r="G2380" s="38" t="s">
        <v>68</v>
      </c>
      <c r="H2380" s="42">
        <v>18154</v>
      </c>
      <c r="I2380" s="42">
        <v>16421.02</v>
      </c>
      <c r="J2380" s="42">
        <v>1732.9799999999996</v>
      </c>
      <c r="K2380" s="86">
        <v>9.5459953729205654E-2</v>
      </c>
      <c r="L2380" s="38" t="s">
        <v>8990</v>
      </c>
      <c r="M2380" s="128" t="s">
        <v>7359</v>
      </c>
    </row>
    <row r="2381" spans="1:13" s="128" customFormat="1" x14ac:dyDescent="0.2">
      <c r="A2381" s="38" t="s">
        <v>89</v>
      </c>
      <c r="B2381" s="38" t="s">
        <v>344</v>
      </c>
      <c r="C2381" s="38" t="s">
        <v>1488</v>
      </c>
      <c r="D2381" s="38" t="s">
        <v>92</v>
      </c>
      <c r="E2381" s="41">
        <v>7387905</v>
      </c>
      <c r="F2381" s="38" t="s">
        <v>2124</v>
      </c>
      <c r="G2381" s="38" t="s">
        <v>68</v>
      </c>
      <c r="H2381" s="42">
        <v>54022.1</v>
      </c>
      <c r="I2381" s="42">
        <v>51947.7</v>
      </c>
      <c r="J2381" s="42">
        <v>2074.4000000000015</v>
      </c>
      <c r="K2381" s="86">
        <v>3.8399099627744966E-2</v>
      </c>
      <c r="L2381" s="38" t="s">
        <v>2125</v>
      </c>
      <c r="M2381" s="128" t="s">
        <v>7359</v>
      </c>
    </row>
    <row r="2382" spans="1:13" s="128" customFormat="1" x14ac:dyDescent="0.2">
      <c r="A2382" s="38" t="s">
        <v>353</v>
      </c>
      <c r="B2382" s="38" t="s">
        <v>367</v>
      </c>
      <c r="C2382" s="38" t="s">
        <v>368</v>
      </c>
      <c r="D2382" s="38" t="s">
        <v>369</v>
      </c>
      <c r="E2382" s="41">
        <v>8491030</v>
      </c>
      <c r="F2382" s="38" t="s">
        <v>8026</v>
      </c>
      <c r="G2382" s="38" t="s">
        <v>68</v>
      </c>
      <c r="H2382" s="42">
        <v>5034.3999999999996</v>
      </c>
      <c r="I2382" s="42">
        <v>4060</v>
      </c>
      <c r="J2382" s="42">
        <v>974.39999999999964</v>
      </c>
      <c r="K2382" s="86">
        <v>0.19354838709677413</v>
      </c>
      <c r="L2382" s="38" t="s">
        <v>8185</v>
      </c>
      <c r="M2382" s="128" t="s">
        <v>7359</v>
      </c>
    </row>
    <row r="2383" spans="1:13" s="128" customFormat="1" x14ac:dyDescent="0.2">
      <c r="A2383" s="38" t="s">
        <v>353</v>
      </c>
      <c r="B2383" s="38" t="s">
        <v>367</v>
      </c>
      <c r="C2383" s="38" t="s">
        <v>368</v>
      </c>
      <c r="D2383" s="38" t="s">
        <v>369</v>
      </c>
      <c r="E2383" s="41">
        <v>8491030</v>
      </c>
      <c r="F2383" s="38" t="s">
        <v>8026</v>
      </c>
      <c r="G2383" s="38" t="s">
        <v>68</v>
      </c>
      <c r="H2383" s="42">
        <v>2734.2</v>
      </c>
      <c r="I2383" s="42">
        <v>2205</v>
      </c>
      <c r="J2383" s="42">
        <v>529.19999999999982</v>
      </c>
      <c r="K2383" s="86">
        <v>0.19354838709677413</v>
      </c>
      <c r="L2383" s="38" t="s">
        <v>8185</v>
      </c>
      <c r="M2383" s="128" t="s">
        <v>7359</v>
      </c>
    </row>
    <row r="2384" spans="1:13" s="128" customFormat="1" x14ac:dyDescent="0.2">
      <c r="A2384" s="38" t="s">
        <v>382</v>
      </c>
      <c r="B2384" s="38" t="s">
        <v>394</v>
      </c>
      <c r="C2384" s="38" t="s">
        <v>395</v>
      </c>
      <c r="D2384" s="38" t="s">
        <v>397</v>
      </c>
      <c r="E2384" s="41">
        <v>8492347</v>
      </c>
      <c r="F2384" s="38" t="s">
        <v>8028</v>
      </c>
      <c r="G2384" s="38" t="s">
        <v>68</v>
      </c>
      <c r="H2384" s="42">
        <v>0</v>
      </c>
      <c r="I2384" s="42">
        <v>0</v>
      </c>
      <c r="J2384" s="42">
        <v>0</v>
      </c>
      <c r="K2384" s="86" t="e">
        <v>#DIV/0!</v>
      </c>
      <c r="L2384" s="38" t="s">
        <v>8188</v>
      </c>
      <c r="M2384" s="128" t="s">
        <v>7359</v>
      </c>
    </row>
    <row r="2385" spans="1:13" s="128" customFormat="1" x14ac:dyDescent="0.2">
      <c r="A2385" s="38" t="s">
        <v>382</v>
      </c>
      <c r="B2385" s="38" t="s">
        <v>394</v>
      </c>
      <c r="C2385" s="38" t="s">
        <v>396</v>
      </c>
      <c r="D2385" s="38" t="s">
        <v>397</v>
      </c>
      <c r="E2385" s="41">
        <v>8508694</v>
      </c>
      <c r="F2385" s="38" t="s">
        <v>8542</v>
      </c>
      <c r="G2385" s="38" t="s">
        <v>68</v>
      </c>
      <c r="H2385" s="42">
        <v>2535</v>
      </c>
      <c r="I2385" s="42">
        <v>2450.5</v>
      </c>
      <c r="J2385" s="42">
        <v>84.5</v>
      </c>
      <c r="K2385" s="86">
        <v>3.3333333333333333E-2</v>
      </c>
      <c r="L2385" s="38" t="s">
        <v>8732</v>
      </c>
      <c r="M2385" s="128" t="s">
        <v>7359</v>
      </c>
    </row>
    <row r="2386" spans="1:13" s="128" customFormat="1" x14ac:dyDescent="0.2">
      <c r="A2386" s="38" t="s">
        <v>353</v>
      </c>
      <c r="B2386" s="38" t="s">
        <v>1529</v>
      </c>
      <c r="C2386" s="38" t="s">
        <v>2787</v>
      </c>
      <c r="D2386" s="38" t="s">
        <v>1530</v>
      </c>
      <c r="E2386" s="41">
        <v>8349119</v>
      </c>
      <c r="F2386" s="38" t="s">
        <v>2788</v>
      </c>
      <c r="G2386" s="38" t="s">
        <v>59</v>
      </c>
      <c r="H2386" s="42">
        <v>4149725.66</v>
      </c>
      <c r="I2386" s="42">
        <v>4133790.57</v>
      </c>
      <c r="J2386" s="42">
        <v>15935.090000000317</v>
      </c>
      <c r="K2386" s="86">
        <v>3.8400345723096103E-3</v>
      </c>
      <c r="L2386" s="38" t="s">
        <v>8191</v>
      </c>
      <c r="M2386" s="128" t="s">
        <v>7359</v>
      </c>
    </row>
    <row r="2387" spans="1:13" s="128" customFormat="1" x14ac:dyDescent="0.2">
      <c r="A2387" s="38" t="s">
        <v>353</v>
      </c>
      <c r="B2387" s="38" t="s">
        <v>1529</v>
      </c>
      <c r="C2387" s="38" t="s">
        <v>2787</v>
      </c>
      <c r="D2387" s="38" t="s">
        <v>1530</v>
      </c>
      <c r="E2387" s="41">
        <v>8424370</v>
      </c>
      <c r="F2387" s="38" t="s">
        <v>2788</v>
      </c>
      <c r="G2387" s="38" t="s">
        <v>59</v>
      </c>
      <c r="H2387" s="42">
        <v>27666.48</v>
      </c>
      <c r="I2387" s="42">
        <v>25176.5</v>
      </c>
      <c r="J2387" s="42">
        <v>2489.9799999999996</v>
      </c>
      <c r="K2387" s="86">
        <v>8.9999884336568997E-2</v>
      </c>
      <c r="L2387" s="38" t="s">
        <v>55</v>
      </c>
      <c r="M2387" s="128" t="s">
        <v>7359</v>
      </c>
    </row>
    <row r="2388" spans="1:13" s="128" customFormat="1" x14ac:dyDescent="0.2">
      <c r="A2388" s="38" t="s">
        <v>353</v>
      </c>
      <c r="B2388" s="38" t="s">
        <v>1529</v>
      </c>
      <c r="C2388" s="38" t="s">
        <v>2787</v>
      </c>
      <c r="D2388" s="38" t="s">
        <v>1530</v>
      </c>
      <c r="E2388" s="41">
        <v>8349047</v>
      </c>
      <c r="F2388" s="38" t="s">
        <v>2788</v>
      </c>
      <c r="G2388" s="38" t="s">
        <v>68</v>
      </c>
      <c r="H2388" s="42">
        <v>1239693.96</v>
      </c>
      <c r="I2388" s="42">
        <v>967004.53</v>
      </c>
      <c r="J2388" s="42">
        <v>272689.42999999993</v>
      </c>
      <c r="K2388" s="86">
        <v>0.21996511945577274</v>
      </c>
      <c r="L2388" s="38" t="s">
        <v>8190</v>
      </c>
      <c r="M2388" s="128" t="s">
        <v>7359</v>
      </c>
    </row>
    <row r="2389" spans="1:13" s="128" customFormat="1" x14ac:dyDescent="0.2">
      <c r="A2389" s="38" t="s">
        <v>353</v>
      </c>
      <c r="B2389" s="38" t="s">
        <v>1529</v>
      </c>
      <c r="C2389" s="38" t="s">
        <v>2787</v>
      </c>
      <c r="D2389" s="38" t="s">
        <v>1530</v>
      </c>
      <c r="E2389" s="41">
        <v>8424653</v>
      </c>
      <c r="F2389" s="38" t="s">
        <v>2788</v>
      </c>
      <c r="G2389" s="38" t="s">
        <v>59</v>
      </c>
      <c r="H2389" s="42">
        <v>6916.62</v>
      </c>
      <c r="I2389" s="42">
        <v>6294.12</v>
      </c>
      <c r="J2389" s="42">
        <v>622.5</v>
      </c>
      <c r="K2389" s="86">
        <v>9.0000607233012661E-2</v>
      </c>
      <c r="L2389" s="38" t="s">
        <v>55</v>
      </c>
      <c r="M2389" s="128" t="s">
        <v>7359</v>
      </c>
    </row>
    <row r="2390" spans="1:13" s="128" customFormat="1" x14ac:dyDescent="0.2">
      <c r="A2390" s="38" t="s">
        <v>353</v>
      </c>
      <c r="B2390" s="38" t="s">
        <v>1529</v>
      </c>
      <c r="C2390" s="38" t="s">
        <v>2787</v>
      </c>
      <c r="D2390" s="38" t="s">
        <v>1530</v>
      </c>
      <c r="E2390" s="41">
        <v>8424720</v>
      </c>
      <c r="F2390" s="38" t="s">
        <v>2788</v>
      </c>
      <c r="G2390" s="38" t="s">
        <v>59</v>
      </c>
      <c r="H2390" s="42">
        <v>20749.86</v>
      </c>
      <c r="I2390" s="42">
        <v>18882.37</v>
      </c>
      <c r="J2390" s="42">
        <v>1867.4900000000016</v>
      </c>
      <c r="K2390" s="86">
        <v>9.0000125302050302E-2</v>
      </c>
      <c r="L2390" s="38" t="s">
        <v>55</v>
      </c>
      <c r="M2390" s="128" t="s">
        <v>7359</v>
      </c>
    </row>
    <row r="2391" spans="1:13" s="128" customFormat="1" x14ac:dyDescent="0.2">
      <c r="A2391" s="38" t="s">
        <v>353</v>
      </c>
      <c r="B2391" s="38" t="s">
        <v>1529</v>
      </c>
      <c r="C2391" s="38" t="s">
        <v>2787</v>
      </c>
      <c r="D2391" s="38" t="s">
        <v>1530</v>
      </c>
      <c r="E2391" s="41">
        <v>8424738</v>
      </c>
      <c r="F2391" s="38" t="s">
        <v>2788</v>
      </c>
      <c r="G2391" s="38" t="s">
        <v>59</v>
      </c>
      <c r="H2391" s="42">
        <v>6916.62</v>
      </c>
      <c r="I2391" s="42">
        <v>6294.12</v>
      </c>
      <c r="J2391" s="42">
        <v>622.5</v>
      </c>
      <c r="K2391" s="86">
        <v>9.0000607233012661E-2</v>
      </c>
      <c r="L2391" s="38" t="s">
        <v>55</v>
      </c>
      <c r="M2391" s="128" t="s">
        <v>7359</v>
      </c>
    </row>
    <row r="2392" spans="1:13" s="128" customFormat="1" x14ac:dyDescent="0.2">
      <c r="A2392" s="38" t="s">
        <v>353</v>
      </c>
      <c r="B2392" s="38" t="s">
        <v>1529</v>
      </c>
      <c r="C2392" s="38" t="s">
        <v>2787</v>
      </c>
      <c r="D2392" s="38" t="s">
        <v>1530</v>
      </c>
      <c r="E2392" s="41">
        <v>8478726</v>
      </c>
      <c r="F2392" s="38" t="s">
        <v>2788</v>
      </c>
      <c r="G2392" s="38" t="s">
        <v>59</v>
      </c>
      <c r="H2392" s="42">
        <v>13833.24</v>
      </c>
      <c r="I2392" s="42">
        <v>12588.25</v>
      </c>
      <c r="J2392" s="42">
        <v>1244.9899999999998</v>
      </c>
      <c r="K2392" s="86">
        <v>8.9999884336568997E-2</v>
      </c>
      <c r="L2392" s="38" t="s">
        <v>55</v>
      </c>
      <c r="M2392" s="128" t="s">
        <v>7359</v>
      </c>
    </row>
    <row r="2393" spans="1:13" s="128" customFormat="1" x14ac:dyDescent="0.2">
      <c r="A2393" s="38" t="s">
        <v>353</v>
      </c>
      <c r="B2393" s="38" t="s">
        <v>1529</v>
      </c>
      <c r="C2393" s="38" t="s">
        <v>2787</v>
      </c>
      <c r="D2393" s="38" t="s">
        <v>1530</v>
      </c>
      <c r="E2393" s="41">
        <v>8478741</v>
      </c>
      <c r="F2393" s="38" t="s">
        <v>2788</v>
      </c>
      <c r="G2393" s="38" t="s">
        <v>59</v>
      </c>
      <c r="H2393" s="42">
        <v>6916.62</v>
      </c>
      <c r="I2393" s="42">
        <v>6294.12</v>
      </c>
      <c r="J2393" s="42">
        <v>622.5</v>
      </c>
      <c r="K2393" s="86">
        <v>9.0000607233012661E-2</v>
      </c>
      <c r="L2393" s="38" t="s">
        <v>55</v>
      </c>
      <c r="M2393" s="128" t="s">
        <v>7359</v>
      </c>
    </row>
    <row r="2394" spans="1:13" s="128" customFormat="1" x14ac:dyDescent="0.2">
      <c r="A2394" s="38" t="s">
        <v>382</v>
      </c>
      <c r="B2394" s="38" t="s">
        <v>406</v>
      </c>
      <c r="C2394" s="38" t="s">
        <v>408</v>
      </c>
      <c r="D2394" s="38" t="s">
        <v>5918</v>
      </c>
      <c r="E2394" s="41">
        <v>8480980</v>
      </c>
      <c r="F2394" s="38" t="s">
        <v>8031</v>
      </c>
      <c r="G2394" s="38" t="s">
        <v>68</v>
      </c>
      <c r="H2394" s="42">
        <v>23.1</v>
      </c>
      <c r="I2394" s="42">
        <v>22.5</v>
      </c>
      <c r="J2394" s="42">
        <v>0.60000000000000142</v>
      </c>
      <c r="K2394" s="86">
        <v>2.5974025974026035E-2</v>
      </c>
      <c r="L2394" s="38" t="s">
        <v>8194</v>
      </c>
      <c r="M2394" s="128" t="s">
        <v>7359</v>
      </c>
    </row>
    <row r="2395" spans="1:13" s="128" customFormat="1" x14ac:dyDescent="0.2">
      <c r="A2395" s="38" t="s">
        <v>382</v>
      </c>
      <c r="B2395" s="38" t="s">
        <v>406</v>
      </c>
      <c r="C2395" s="38" t="s">
        <v>408</v>
      </c>
      <c r="D2395" s="38" t="s">
        <v>5918</v>
      </c>
      <c r="E2395" s="41">
        <v>8494664</v>
      </c>
      <c r="F2395" s="38" t="s">
        <v>8547</v>
      </c>
      <c r="G2395" s="38" t="s">
        <v>68</v>
      </c>
      <c r="H2395" s="42">
        <v>15610.28</v>
      </c>
      <c r="I2395" s="42">
        <v>14000</v>
      </c>
      <c r="J2395" s="42">
        <v>1610.2800000000007</v>
      </c>
      <c r="K2395" s="86">
        <v>0.10315510035694431</v>
      </c>
      <c r="L2395" s="38" t="s">
        <v>8739</v>
      </c>
      <c r="M2395" s="128" t="s">
        <v>7359</v>
      </c>
    </row>
    <row r="2396" spans="1:13" s="128" customFormat="1" x14ac:dyDescent="0.2">
      <c r="A2396" s="38" t="s">
        <v>382</v>
      </c>
      <c r="B2396" s="38" t="s">
        <v>406</v>
      </c>
      <c r="C2396" s="38" t="s">
        <v>408</v>
      </c>
      <c r="D2396" s="38" t="s">
        <v>5918</v>
      </c>
      <c r="E2396" s="41">
        <v>8494669</v>
      </c>
      <c r="F2396" s="38" t="s">
        <v>8551</v>
      </c>
      <c r="G2396" s="38" t="s">
        <v>68</v>
      </c>
      <c r="H2396" s="42">
        <v>23.1</v>
      </c>
      <c r="I2396" s="42">
        <v>22.5</v>
      </c>
      <c r="J2396" s="42">
        <v>0.60000000000000142</v>
      </c>
      <c r="K2396" s="86">
        <v>2.5974025974026035E-2</v>
      </c>
      <c r="L2396" s="38" t="s">
        <v>8743</v>
      </c>
      <c r="M2396" s="128" t="s">
        <v>7359</v>
      </c>
    </row>
    <row r="2397" spans="1:13" s="128" customFormat="1" x14ac:dyDescent="0.2">
      <c r="A2397" s="38" t="s">
        <v>382</v>
      </c>
      <c r="B2397" s="38" t="s">
        <v>406</v>
      </c>
      <c r="C2397" s="38" t="s">
        <v>408</v>
      </c>
      <c r="D2397" s="38" t="s">
        <v>5918</v>
      </c>
      <c r="E2397" s="41">
        <v>8505221</v>
      </c>
      <c r="F2397" s="38" t="s">
        <v>8941</v>
      </c>
      <c r="G2397" s="38" t="s">
        <v>68</v>
      </c>
      <c r="H2397" s="42">
        <v>2648.18</v>
      </c>
      <c r="I2397" s="42">
        <v>2375</v>
      </c>
      <c r="J2397" s="42">
        <v>273.17999999999984</v>
      </c>
      <c r="K2397" s="86">
        <v>0.10315764034166856</v>
      </c>
      <c r="L2397" s="38" t="s">
        <v>8991</v>
      </c>
      <c r="M2397" s="128" t="s">
        <v>7359</v>
      </c>
    </row>
    <row r="2398" spans="1:13" s="128" customFormat="1" x14ac:dyDescent="0.2">
      <c r="A2398" s="38" t="s">
        <v>382</v>
      </c>
      <c r="B2398" s="38" t="s">
        <v>406</v>
      </c>
      <c r="C2398" s="38" t="s">
        <v>408</v>
      </c>
      <c r="D2398" s="38" t="s">
        <v>5918</v>
      </c>
      <c r="E2398" s="41">
        <v>8505222</v>
      </c>
      <c r="F2398" s="38" t="s">
        <v>8942</v>
      </c>
      <c r="G2398" s="38" t="s">
        <v>68</v>
      </c>
      <c r="H2398" s="42">
        <v>2648.18</v>
      </c>
      <c r="I2398" s="42">
        <v>2375</v>
      </c>
      <c r="J2398" s="42">
        <v>273.17999999999984</v>
      </c>
      <c r="K2398" s="86">
        <v>0.10315764034166856</v>
      </c>
      <c r="L2398" s="38" t="s">
        <v>8992</v>
      </c>
      <c r="M2398" s="128" t="s">
        <v>7359</v>
      </c>
    </row>
    <row r="2399" spans="1:13" s="128" customFormat="1" x14ac:dyDescent="0.2">
      <c r="A2399" s="38" t="s">
        <v>382</v>
      </c>
      <c r="B2399" s="38" t="s">
        <v>406</v>
      </c>
      <c r="C2399" s="38" t="s">
        <v>408</v>
      </c>
      <c r="D2399" s="38" t="s">
        <v>5918</v>
      </c>
      <c r="E2399" s="41">
        <v>8505150</v>
      </c>
      <c r="F2399" s="38" t="s">
        <v>8943</v>
      </c>
      <c r="G2399" s="38" t="s">
        <v>68</v>
      </c>
      <c r="H2399" s="42">
        <v>2660.1</v>
      </c>
      <c r="I2399" s="42">
        <v>2375</v>
      </c>
      <c r="J2399" s="42">
        <v>285.09999999999991</v>
      </c>
      <c r="K2399" s="86">
        <v>0.10717642193902482</v>
      </c>
      <c r="L2399" s="38" t="s">
        <v>8993</v>
      </c>
      <c r="M2399" s="128" t="s">
        <v>7359</v>
      </c>
    </row>
    <row r="2400" spans="1:13" s="128" customFormat="1" x14ac:dyDescent="0.2">
      <c r="A2400" s="38" t="s">
        <v>382</v>
      </c>
      <c r="B2400" s="38" t="s">
        <v>406</v>
      </c>
      <c r="C2400" s="38" t="s">
        <v>408</v>
      </c>
      <c r="D2400" s="38" t="s">
        <v>5918</v>
      </c>
      <c r="E2400" s="41">
        <v>8505109</v>
      </c>
      <c r="F2400" s="38" t="s">
        <v>8944</v>
      </c>
      <c r="G2400" s="38" t="s">
        <v>68</v>
      </c>
      <c r="H2400" s="42">
        <v>2648.18</v>
      </c>
      <c r="I2400" s="42">
        <v>2375</v>
      </c>
      <c r="J2400" s="42">
        <v>273.17999999999984</v>
      </c>
      <c r="K2400" s="86">
        <v>0.10315764034166856</v>
      </c>
      <c r="L2400" s="38" t="s">
        <v>8994</v>
      </c>
      <c r="M2400" s="128" t="s">
        <v>7359</v>
      </c>
    </row>
    <row r="2401" spans="1:13" s="128" customFormat="1" x14ac:dyDescent="0.2">
      <c r="A2401" s="38" t="s">
        <v>382</v>
      </c>
      <c r="B2401" s="38" t="s">
        <v>406</v>
      </c>
      <c r="C2401" s="38" t="s">
        <v>408</v>
      </c>
      <c r="D2401" s="38" t="s">
        <v>5918</v>
      </c>
      <c r="E2401" s="41">
        <v>8514424</v>
      </c>
      <c r="F2401" s="38" t="s">
        <v>8552</v>
      </c>
      <c r="G2401" s="38" t="s">
        <v>68</v>
      </c>
      <c r="H2401" s="42">
        <v>2773.87</v>
      </c>
      <c r="I2401" s="42">
        <v>2443.1999999999998</v>
      </c>
      <c r="J2401" s="42">
        <v>330.67000000000007</v>
      </c>
      <c r="K2401" s="86">
        <v>0.11920890308485982</v>
      </c>
      <c r="L2401" s="38" t="s">
        <v>8744</v>
      </c>
      <c r="M2401" s="128" t="s">
        <v>7359</v>
      </c>
    </row>
    <row r="2402" spans="1:13" s="128" customFormat="1" x14ac:dyDescent="0.2">
      <c r="A2402" s="38" t="s">
        <v>382</v>
      </c>
      <c r="B2402" s="38" t="s">
        <v>406</v>
      </c>
      <c r="C2402" s="38" t="s">
        <v>408</v>
      </c>
      <c r="D2402" s="38" t="s">
        <v>5918</v>
      </c>
      <c r="E2402" s="41">
        <v>8514424</v>
      </c>
      <c r="F2402" s="38" t="s">
        <v>8552</v>
      </c>
      <c r="G2402" s="38" t="s">
        <v>68</v>
      </c>
      <c r="H2402" s="42">
        <v>9709.7199999999993</v>
      </c>
      <c r="I2402" s="42">
        <v>7986</v>
      </c>
      <c r="J2402" s="42">
        <v>1723.7199999999993</v>
      </c>
      <c r="K2402" s="86">
        <v>0.17752520155061108</v>
      </c>
      <c r="L2402" s="38" t="s">
        <v>8744</v>
      </c>
      <c r="M2402" s="128" t="s">
        <v>7359</v>
      </c>
    </row>
    <row r="2403" spans="1:13" s="128" customFormat="1" x14ac:dyDescent="0.2">
      <c r="A2403" s="38" t="s">
        <v>382</v>
      </c>
      <c r="B2403" s="38" t="s">
        <v>406</v>
      </c>
      <c r="C2403" s="38" t="s">
        <v>408</v>
      </c>
      <c r="D2403" s="38" t="s">
        <v>5918</v>
      </c>
      <c r="E2403" s="41">
        <v>8514424</v>
      </c>
      <c r="F2403" s="38" t="s">
        <v>8552</v>
      </c>
      <c r="G2403" s="38" t="s">
        <v>68</v>
      </c>
      <c r="H2403" s="42">
        <v>101.68</v>
      </c>
      <c r="I2403" s="42">
        <v>96.6</v>
      </c>
      <c r="J2403" s="42">
        <v>5.0800000000000125</v>
      </c>
      <c r="K2403" s="86">
        <v>4.9960660896931672E-2</v>
      </c>
      <c r="L2403" s="38" t="s">
        <v>55</v>
      </c>
      <c r="M2403" s="128" t="s">
        <v>7359</v>
      </c>
    </row>
    <row r="2404" spans="1:13" s="128" customFormat="1" x14ac:dyDescent="0.2">
      <c r="A2404" s="38" t="s">
        <v>353</v>
      </c>
      <c r="B2404" s="38" t="s">
        <v>432</v>
      </c>
      <c r="C2404" s="38" t="s">
        <v>433</v>
      </c>
      <c r="D2404" s="38" t="s">
        <v>434</v>
      </c>
      <c r="E2404" s="41">
        <v>8479246</v>
      </c>
      <c r="F2404" s="38" t="s">
        <v>8945</v>
      </c>
      <c r="G2404" s="38" t="s">
        <v>68</v>
      </c>
      <c r="H2404" s="42">
        <v>0</v>
      </c>
      <c r="I2404" s="42">
        <v>2236</v>
      </c>
      <c r="J2404" s="42">
        <v>-2236</v>
      </c>
      <c r="K2404" s="86" t="e">
        <v>#DIV/0!</v>
      </c>
      <c r="L2404" s="38" t="s">
        <v>8995</v>
      </c>
      <c r="M2404" s="128" t="s">
        <v>7359</v>
      </c>
    </row>
    <row r="2405" spans="1:13" s="128" customFormat="1" x14ac:dyDescent="0.2">
      <c r="A2405" s="38" t="s">
        <v>353</v>
      </c>
      <c r="B2405" s="38" t="s">
        <v>432</v>
      </c>
      <c r="C2405" s="38" t="s">
        <v>433</v>
      </c>
      <c r="D2405" s="38" t="s">
        <v>434</v>
      </c>
      <c r="E2405" s="41">
        <v>8479246</v>
      </c>
      <c r="F2405" s="38" t="s">
        <v>8945</v>
      </c>
      <c r="G2405" s="38" t="s">
        <v>68</v>
      </c>
      <c r="H2405" s="42">
        <v>0</v>
      </c>
      <c r="I2405" s="42">
        <v>1460</v>
      </c>
      <c r="J2405" s="42">
        <v>-1460</v>
      </c>
      <c r="K2405" s="86" t="e">
        <v>#DIV/0!</v>
      </c>
      <c r="L2405" s="38" t="s">
        <v>8995</v>
      </c>
      <c r="M2405" s="128" t="s">
        <v>7359</v>
      </c>
    </row>
    <row r="2406" spans="1:13" s="128" customFormat="1" x14ac:dyDescent="0.2">
      <c r="A2406" s="38" t="s">
        <v>353</v>
      </c>
      <c r="B2406" s="38" t="s">
        <v>645</v>
      </c>
      <c r="C2406" s="38" t="s">
        <v>433</v>
      </c>
      <c r="D2406" s="38" t="s">
        <v>434</v>
      </c>
      <c r="E2406" s="41">
        <v>8514106</v>
      </c>
      <c r="F2406" s="38" t="s">
        <v>8946</v>
      </c>
      <c r="G2406" s="38" t="s">
        <v>59</v>
      </c>
      <c r="H2406" s="42">
        <v>484772</v>
      </c>
      <c r="I2406" s="42">
        <v>413395.5</v>
      </c>
      <c r="J2406" s="42">
        <v>71376.5</v>
      </c>
      <c r="K2406" s="86">
        <v>0.14723725792743805</v>
      </c>
      <c r="L2406" s="38" t="s">
        <v>8996</v>
      </c>
      <c r="M2406" s="128" t="s">
        <v>7359</v>
      </c>
    </row>
    <row r="2407" spans="1:13" s="128" customFormat="1" x14ac:dyDescent="0.2">
      <c r="A2407" s="38" t="s">
        <v>353</v>
      </c>
      <c r="B2407" s="38" t="s">
        <v>1654</v>
      </c>
      <c r="C2407" s="38" t="s">
        <v>1659</v>
      </c>
      <c r="D2407" s="38" t="s">
        <v>434</v>
      </c>
      <c r="E2407" s="41">
        <v>8514239</v>
      </c>
      <c r="F2407" s="38" t="s">
        <v>8947</v>
      </c>
      <c r="G2407" s="38" t="s">
        <v>68</v>
      </c>
      <c r="H2407" s="42">
        <v>16814.05</v>
      </c>
      <c r="I2407" s="42">
        <v>19266.71</v>
      </c>
      <c r="J2407" s="42">
        <v>-2452.66</v>
      </c>
      <c r="K2407" s="86">
        <v>-0.14586967446867352</v>
      </c>
      <c r="L2407" s="38" t="s">
        <v>8997</v>
      </c>
      <c r="M2407" s="128" t="s">
        <v>7359</v>
      </c>
    </row>
    <row r="2408" spans="1:13" s="128" customFormat="1" x14ac:dyDescent="0.2">
      <c r="A2408" s="38" t="s">
        <v>382</v>
      </c>
      <c r="B2408" s="38" t="s">
        <v>1668</v>
      </c>
      <c r="C2408" s="38" t="s">
        <v>8471</v>
      </c>
      <c r="D2408" s="38" t="s">
        <v>1669</v>
      </c>
      <c r="E2408" s="41">
        <v>8481044</v>
      </c>
      <c r="F2408" s="38" t="s">
        <v>8571</v>
      </c>
      <c r="G2408" s="38" t="s">
        <v>68</v>
      </c>
      <c r="H2408" s="42">
        <v>69.790000000000006</v>
      </c>
      <c r="I2408" s="42">
        <v>67.760000000000005</v>
      </c>
      <c r="J2408" s="42">
        <v>2.0300000000000011</v>
      </c>
      <c r="K2408" s="86">
        <v>2.9087261785356082E-2</v>
      </c>
      <c r="L2408" s="38" t="s">
        <v>8813</v>
      </c>
      <c r="M2408" s="128" t="s">
        <v>7359</v>
      </c>
    </row>
    <row r="2409" spans="1:13" s="128" customFormat="1" x14ac:dyDescent="0.2">
      <c r="A2409" s="38" t="s">
        <v>382</v>
      </c>
      <c r="B2409" s="38" t="s">
        <v>1668</v>
      </c>
      <c r="C2409" s="38" t="s">
        <v>8472</v>
      </c>
      <c r="D2409" s="38" t="s">
        <v>1669</v>
      </c>
      <c r="E2409" s="41">
        <v>8520253</v>
      </c>
      <c r="F2409" s="38" t="s">
        <v>8573</v>
      </c>
      <c r="G2409" s="38" t="s">
        <v>68</v>
      </c>
      <c r="H2409" s="42">
        <v>7623.42</v>
      </c>
      <c r="I2409" s="42">
        <v>6630.09</v>
      </c>
      <c r="J2409" s="42">
        <v>993.32999999999993</v>
      </c>
      <c r="K2409" s="86">
        <v>0.13029978670990183</v>
      </c>
      <c r="L2409" s="38" t="s">
        <v>8815</v>
      </c>
      <c r="M2409" s="128" t="s">
        <v>7359</v>
      </c>
    </row>
    <row r="2410" spans="1:13" s="128" customFormat="1" x14ac:dyDescent="0.2">
      <c r="A2410" s="38" t="s">
        <v>382</v>
      </c>
      <c r="B2410" s="38" t="s">
        <v>1668</v>
      </c>
      <c r="C2410" s="38" t="s">
        <v>8472</v>
      </c>
      <c r="D2410" s="38" t="s">
        <v>1669</v>
      </c>
      <c r="E2410" s="41">
        <v>8520253</v>
      </c>
      <c r="F2410" s="38" t="s">
        <v>8573</v>
      </c>
      <c r="G2410" s="38" t="s">
        <v>68</v>
      </c>
      <c r="H2410" s="42">
        <v>1443.75</v>
      </c>
      <c r="I2410" s="42">
        <v>1312.5</v>
      </c>
      <c r="J2410" s="42">
        <v>131.25</v>
      </c>
      <c r="K2410" s="86">
        <v>9.0909090909090912E-2</v>
      </c>
      <c r="L2410" s="38" t="s">
        <v>8815</v>
      </c>
      <c r="M2410" s="128" t="s">
        <v>7359</v>
      </c>
    </row>
    <row r="2411" spans="1:13" s="128" customFormat="1" x14ac:dyDescent="0.2">
      <c r="A2411" s="38" t="s">
        <v>382</v>
      </c>
      <c r="B2411" s="38" t="s">
        <v>1668</v>
      </c>
      <c r="C2411" s="38" t="s">
        <v>8926</v>
      </c>
      <c r="D2411" s="38" t="s">
        <v>1669</v>
      </c>
      <c r="E2411" s="41">
        <v>8411569</v>
      </c>
      <c r="F2411" s="38" t="s">
        <v>8948</v>
      </c>
      <c r="G2411" s="38" t="s">
        <v>68</v>
      </c>
      <c r="H2411" s="42">
        <v>4400</v>
      </c>
      <c r="I2411" s="42">
        <v>3360</v>
      </c>
      <c r="J2411" s="42">
        <v>1040</v>
      </c>
      <c r="K2411" s="86">
        <v>0.23636363636363636</v>
      </c>
      <c r="L2411" s="38" t="s">
        <v>8998</v>
      </c>
      <c r="M2411" s="128" t="s">
        <v>7359</v>
      </c>
    </row>
    <row r="2412" spans="1:13" s="128" customFormat="1" x14ac:dyDescent="0.2">
      <c r="A2412" s="38" t="s">
        <v>353</v>
      </c>
      <c r="B2412" s="38" t="s">
        <v>1675</v>
      </c>
      <c r="C2412" s="38" t="s">
        <v>384</v>
      </c>
      <c r="D2412" s="38" t="s">
        <v>1676</v>
      </c>
      <c r="E2412" s="41">
        <v>7416254</v>
      </c>
      <c r="F2412" s="38" t="s">
        <v>2832</v>
      </c>
      <c r="G2412" s="38" t="s">
        <v>68</v>
      </c>
      <c r="H2412" s="42">
        <v>4268.76</v>
      </c>
      <c r="I2412" s="42">
        <v>4185</v>
      </c>
      <c r="J2412" s="42">
        <v>83.760000000000218</v>
      </c>
      <c r="K2412" s="86">
        <v>1.9621623141146426E-2</v>
      </c>
      <c r="L2412" s="38" t="s">
        <v>2833</v>
      </c>
      <c r="M2412" s="128" t="s">
        <v>7359</v>
      </c>
    </row>
    <row r="2413" spans="1:13" s="128" customFormat="1" x14ac:dyDescent="0.2">
      <c r="A2413" s="38" t="s">
        <v>382</v>
      </c>
      <c r="B2413" s="38" t="s">
        <v>698</v>
      </c>
      <c r="C2413" s="38" t="s">
        <v>707</v>
      </c>
      <c r="D2413" s="38" t="s">
        <v>700</v>
      </c>
      <c r="E2413" s="41">
        <v>8246016</v>
      </c>
      <c r="F2413" s="38" t="s">
        <v>8578</v>
      </c>
      <c r="G2413" s="38" t="s">
        <v>68</v>
      </c>
      <c r="H2413" s="42">
        <v>791.64</v>
      </c>
      <c r="I2413" s="42">
        <v>719.64</v>
      </c>
      <c r="J2413" s="42">
        <v>72</v>
      </c>
      <c r="K2413" s="86">
        <v>9.0950432014552066E-2</v>
      </c>
      <c r="L2413" s="38" t="s">
        <v>8999</v>
      </c>
      <c r="M2413" s="128" t="s">
        <v>7359</v>
      </c>
    </row>
    <row r="2414" spans="1:13" s="128" customFormat="1" x14ac:dyDescent="0.2">
      <c r="A2414" s="38" t="s">
        <v>382</v>
      </c>
      <c r="B2414" s="38" t="s">
        <v>698</v>
      </c>
      <c r="C2414" s="38" t="s">
        <v>707</v>
      </c>
      <c r="D2414" s="38" t="s">
        <v>700</v>
      </c>
      <c r="E2414" s="41">
        <v>8246016</v>
      </c>
      <c r="F2414" s="38" t="s">
        <v>8578</v>
      </c>
      <c r="G2414" s="38" t="s">
        <v>68</v>
      </c>
      <c r="H2414" s="42">
        <v>153701.29999999999</v>
      </c>
      <c r="I2414" s="42">
        <v>137525</v>
      </c>
      <c r="J2414" s="42">
        <v>16176.299999999988</v>
      </c>
      <c r="K2414" s="86">
        <v>0.10524504347067976</v>
      </c>
      <c r="L2414" s="38" t="s">
        <v>8826</v>
      </c>
      <c r="M2414" s="128" t="s">
        <v>7359</v>
      </c>
    </row>
    <row r="2415" spans="1:13" s="128" customFormat="1" x14ac:dyDescent="0.2">
      <c r="A2415" s="38" t="s">
        <v>382</v>
      </c>
      <c r="B2415" s="38" t="s">
        <v>698</v>
      </c>
      <c r="C2415" s="38" t="s">
        <v>707</v>
      </c>
      <c r="D2415" s="38" t="s">
        <v>700</v>
      </c>
      <c r="E2415" s="41">
        <v>8246016</v>
      </c>
      <c r="F2415" s="38" t="s">
        <v>8578</v>
      </c>
      <c r="G2415" s="38" t="s">
        <v>68</v>
      </c>
      <c r="H2415" s="42">
        <v>21840</v>
      </c>
      <c r="I2415" s="42">
        <v>5250</v>
      </c>
      <c r="J2415" s="42">
        <v>16590</v>
      </c>
      <c r="K2415" s="86">
        <v>0.75961538461538458</v>
      </c>
      <c r="L2415" s="38" t="s">
        <v>8827</v>
      </c>
      <c r="M2415" s="128" t="s">
        <v>7359</v>
      </c>
    </row>
    <row r="2416" spans="1:13" s="128" customFormat="1" x14ac:dyDescent="0.2">
      <c r="A2416" s="38" t="s">
        <v>382</v>
      </c>
      <c r="B2416" s="38" t="s">
        <v>698</v>
      </c>
      <c r="C2416" s="38" t="s">
        <v>707</v>
      </c>
      <c r="D2416" s="38" t="s">
        <v>700</v>
      </c>
      <c r="E2416" s="41">
        <v>8338478</v>
      </c>
      <c r="F2416" s="38" t="s">
        <v>8580</v>
      </c>
      <c r="G2416" s="38" t="s">
        <v>68</v>
      </c>
      <c r="H2416" s="42">
        <v>791.64</v>
      </c>
      <c r="I2416" s="42">
        <v>719.64</v>
      </c>
      <c r="J2416" s="42">
        <v>72</v>
      </c>
      <c r="K2416" s="86">
        <v>9.0950432014552066E-2</v>
      </c>
      <c r="L2416" s="38" t="s">
        <v>9000</v>
      </c>
      <c r="M2416" s="128" t="s">
        <v>7359</v>
      </c>
    </row>
    <row r="2417" spans="1:13" s="128" customFormat="1" x14ac:dyDescent="0.2">
      <c r="A2417" s="38" t="s">
        <v>382</v>
      </c>
      <c r="B2417" s="38" t="s">
        <v>744</v>
      </c>
      <c r="C2417" s="38" t="s">
        <v>745</v>
      </c>
      <c r="D2417" s="38" t="s">
        <v>746</v>
      </c>
      <c r="E2417" s="41">
        <v>8464462</v>
      </c>
      <c r="F2417" s="38" t="s">
        <v>8949</v>
      </c>
      <c r="G2417" s="38" t="s">
        <v>68</v>
      </c>
      <c r="H2417" s="42">
        <v>175812</v>
      </c>
      <c r="I2417" s="42">
        <v>150696</v>
      </c>
      <c r="J2417" s="42">
        <v>25116</v>
      </c>
      <c r="K2417" s="86">
        <v>0.14285714285714285</v>
      </c>
      <c r="L2417" s="38" t="s">
        <v>9001</v>
      </c>
      <c r="M2417" s="128" t="s">
        <v>7359</v>
      </c>
    </row>
    <row r="2418" spans="1:13" s="128" customFormat="1" x14ac:dyDescent="0.2">
      <c r="A2418" s="38" t="s">
        <v>382</v>
      </c>
      <c r="B2418" s="38" t="s">
        <v>744</v>
      </c>
      <c r="C2418" s="38" t="s">
        <v>745</v>
      </c>
      <c r="D2418" s="38" t="s">
        <v>746</v>
      </c>
      <c r="E2418" s="41">
        <v>8464462</v>
      </c>
      <c r="F2418" s="38" t="s">
        <v>8949</v>
      </c>
      <c r="G2418" s="38" t="s">
        <v>68</v>
      </c>
      <c r="H2418" s="42">
        <v>175812</v>
      </c>
      <c r="I2418" s="42">
        <v>150696</v>
      </c>
      <c r="J2418" s="42">
        <v>25116</v>
      </c>
      <c r="K2418" s="86">
        <v>0.14285714285714285</v>
      </c>
      <c r="L2418" s="38" t="s">
        <v>9001</v>
      </c>
      <c r="M2418" s="128" t="s">
        <v>7359</v>
      </c>
    </row>
    <row r="2419" spans="1:13" s="128" customFormat="1" x14ac:dyDescent="0.2">
      <c r="A2419" s="38" t="s">
        <v>382</v>
      </c>
      <c r="B2419" s="38" t="s">
        <v>744</v>
      </c>
      <c r="C2419" s="38" t="s">
        <v>745</v>
      </c>
      <c r="D2419" s="38" t="s">
        <v>746</v>
      </c>
      <c r="E2419" s="41">
        <v>8464462</v>
      </c>
      <c r="F2419" s="38" t="s">
        <v>8949</v>
      </c>
      <c r="G2419" s="38" t="s">
        <v>68</v>
      </c>
      <c r="H2419" s="42">
        <v>66787</v>
      </c>
      <c r="I2419" s="42">
        <v>57246</v>
      </c>
      <c r="J2419" s="42">
        <v>9541</v>
      </c>
      <c r="K2419" s="86">
        <v>0.14285714285714285</v>
      </c>
      <c r="L2419" s="38" t="s">
        <v>9001</v>
      </c>
      <c r="M2419" s="128" t="s">
        <v>7359</v>
      </c>
    </row>
    <row r="2420" spans="1:13" s="128" customFormat="1" x14ac:dyDescent="0.2">
      <c r="A2420" s="38" t="s">
        <v>382</v>
      </c>
      <c r="B2420" s="38" t="s">
        <v>744</v>
      </c>
      <c r="C2420" s="38" t="s">
        <v>745</v>
      </c>
      <c r="D2420" s="38" t="s">
        <v>746</v>
      </c>
      <c r="E2420" s="41">
        <v>8524782</v>
      </c>
      <c r="F2420" s="38" t="s">
        <v>8950</v>
      </c>
      <c r="G2420" s="38" t="s">
        <v>59</v>
      </c>
      <c r="H2420" s="42">
        <v>8665000</v>
      </c>
      <c r="I2420" s="42">
        <v>8146747.1299999999</v>
      </c>
      <c r="J2420" s="42">
        <v>518252.87000000011</v>
      </c>
      <c r="K2420" s="86">
        <v>5.9809909982688994E-2</v>
      </c>
      <c r="L2420" s="38" t="s">
        <v>8838</v>
      </c>
      <c r="M2420" s="128" t="s">
        <v>7359</v>
      </c>
    </row>
    <row r="2421" spans="1:13" s="128" customFormat="1" x14ac:dyDescent="0.2">
      <c r="A2421" s="38" t="s">
        <v>382</v>
      </c>
      <c r="B2421" s="38" t="s">
        <v>744</v>
      </c>
      <c r="C2421" s="38" t="s">
        <v>745</v>
      </c>
      <c r="D2421" s="38" t="s">
        <v>746</v>
      </c>
      <c r="E2421" s="41">
        <v>8522401</v>
      </c>
      <c r="F2421" s="38" t="s">
        <v>8585</v>
      </c>
      <c r="G2421" s="38" t="s">
        <v>59</v>
      </c>
      <c r="H2421" s="42">
        <v>0</v>
      </c>
      <c r="I2421" s="42">
        <v>0</v>
      </c>
      <c r="J2421" s="42">
        <v>0</v>
      </c>
      <c r="K2421" s="86" t="e">
        <v>#DIV/0!</v>
      </c>
      <c r="L2421" s="38" t="s">
        <v>8838</v>
      </c>
      <c r="M2421" s="128" t="s">
        <v>7359</v>
      </c>
    </row>
    <row r="2422" spans="1:13" s="128" customFormat="1" x14ac:dyDescent="0.2">
      <c r="A2422" s="38" t="s">
        <v>382</v>
      </c>
      <c r="B2422" s="38" t="s">
        <v>791</v>
      </c>
      <c r="C2422" s="38" t="s">
        <v>298</v>
      </c>
      <c r="D2422" s="38" t="s">
        <v>794</v>
      </c>
      <c r="E2422" s="41">
        <v>8431165</v>
      </c>
      <c r="F2422" s="38" t="s">
        <v>8061</v>
      </c>
      <c r="G2422" s="38" t="s">
        <v>68</v>
      </c>
      <c r="H2422" s="42">
        <v>219469.8</v>
      </c>
      <c r="I2422" s="42">
        <v>196691.58</v>
      </c>
      <c r="J2422" s="42">
        <v>22778.22</v>
      </c>
      <c r="K2422" s="86">
        <v>0.10378749149085661</v>
      </c>
      <c r="L2422" s="38" t="s">
        <v>8362</v>
      </c>
      <c r="M2422" s="128" t="s">
        <v>7359</v>
      </c>
    </row>
    <row r="2423" spans="1:13" s="128" customFormat="1" x14ac:dyDescent="0.2">
      <c r="A2423" s="38" t="s">
        <v>382</v>
      </c>
      <c r="B2423" s="38" t="s">
        <v>813</v>
      </c>
      <c r="C2423" s="38" t="s">
        <v>408</v>
      </c>
      <c r="D2423" s="38" t="s">
        <v>5918</v>
      </c>
      <c r="E2423" s="41">
        <v>8500136</v>
      </c>
      <c r="F2423" s="38" t="s">
        <v>8595</v>
      </c>
      <c r="G2423" s="38" t="s">
        <v>68</v>
      </c>
      <c r="H2423" s="42">
        <v>3990</v>
      </c>
      <c r="I2423" s="42">
        <v>3500</v>
      </c>
      <c r="J2423" s="42">
        <v>490</v>
      </c>
      <c r="K2423" s="86">
        <v>0.12280701754385964</v>
      </c>
      <c r="L2423" s="38" t="s">
        <v>8848</v>
      </c>
      <c r="M2423" s="128" t="s">
        <v>7359</v>
      </c>
    </row>
    <row r="2424" spans="1:13" s="128" customFormat="1" x14ac:dyDescent="0.2">
      <c r="A2424" s="38" t="s">
        <v>382</v>
      </c>
      <c r="B2424" s="38" t="s">
        <v>813</v>
      </c>
      <c r="C2424" s="38" t="s">
        <v>408</v>
      </c>
      <c r="D2424" s="38" t="s">
        <v>5918</v>
      </c>
      <c r="E2424" s="41">
        <v>8494466</v>
      </c>
      <c r="F2424" s="38" t="s">
        <v>8598</v>
      </c>
      <c r="G2424" s="38" t="s">
        <v>68</v>
      </c>
      <c r="H2424" s="42">
        <v>570</v>
      </c>
      <c r="I2424" s="42">
        <v>500</v>
      </c>
      <c r="J2424" s="42">
        <v>70</v>
      </c>
      <c r="K2424" s="86">
        <v>0.12280701754385964</v>
      </c>
      <c r="L2424" s="38" t="s">
        <v>8851</v>
      </c>
      <c r="M2424" s="128" t="s">
        <v>7359</v>
      </c>
    </row>
    <row r="2425" spans="1:13" s="128" customFormat="1" x14ac:dyDescent="0.2">
      <c r="A2425" s="38" t="s">
        <v>382</v>
      </c>
      <c r="B2425" s="38" t="s">
        <v>813</v>
      </c>
      <c r="C2425" s="38" t="s">
        <v>408</v>
      </c>
      <c r="D2425" s="38" t="s">
        <v>5918</v>
      </c>
      <c r="E2425" s="41">
        <v>8511469</v>
      </c>
      <c r="F2425" s="38" t="s">
        <v>8951</v>
      </c>
      <c r="G2425" s="38" t="s">
        <v>68</v>
      </c>
      <c r="H2425" s="42">
        <v>2846.25</v>
      </c>
      <c r="I2425" s="42">
        <v>2442.5</v>
      </c>
      <c r="J2425" s="42">
        <v>403.75</v>
      </c>
      <c r="K2425" s="86">
        <v>0.14185331576635923</v>
      </c>
      <c r="L2425" s="38" t="s">
        <v>9002</v>
      </c>
      <c r="M2425" s="128" t="s">
        <v>7359</v>
      </c>
    </row>
    <row r="2426" spans="1:13" s="128" customFormat="1" x14ac:dyDescent="0.2">
      <c r="A2426" s="38" t="s">
        <v>382</v>
      </c>
      <c r="B2426" s="38" t="s">
        <v>813</v>
      </c>
      <c r="C2426" s="38" t="s">
        <v>408</v>
      </c>
      <c r="D2426" s="38" t="s">
        <v>5918</v>
      </c>
      <c r="E2426" s="41">
        <v>8505907</v>
      </c>
      <c r="F2426" s="38" t="s">
        <v>8952</v>
      </c>
      <c r="G2426" s="38" t="s">
        <v>68</v>
      </c>
      <c r="H2426" s="42">
        <v>9258.75</v>
      </c>
      <c r="I2426" s="42">
        <v>7927.5</v>
      </c>
      <c r="J2426" s="42">
        <v>1331.25</v>
      </c>
      <c r="K2426" s="86">
        <v>0.14378290805994329</v>
      </c>
      <c r="L2426" s="38" t="s">
        <v>9003</v>
      </c>
      <c r="M2426" s="128" t="s">
        <v>7359</v>
      </c>
    </row>
    <row r="2427" spans="1:13" s="128" customFormat="1" x14ac:dyDescent="0.2">
      <c r="A2427" s="38" t="s">
        <v>382</v>
      </c>
      <c r="B2427" s="38" t="s">
        <v>813</v>
      </c>
      <c r="C2427" s="38" t="s">
        <v>408</v>
      </c>
      <c r="D2427" s="38" t="s">
        <v>5918</v>
      </c>
      <c r="E2427" s="41">
        <v>8508660</v>
      </c>
      <c r="F2427" s="38" t="s">
        <v>820</v>
      </c>
      <c r="G2427" s="38" t="s">
        <v>68</v>
      </c>
      <c r="H2427" s="42">
        <v>0</v>
      </c>
      <c r="I2427" s="42">
        <v>1562.5</v>
      </c>
      <c r="J2427" s="42">
        <v>-1562.5</v>
      </c>
      <c r="K2427" s="86" t="e">
        <v>#DIV/0!</v>
      </c>
      <c r="L2427" s="38" t="s">
        <v>9004</v>
      </c>
      <c r="M2427" s="128" t="s">
        <v>7359</v>
      </c>
    </row>
    <row r="2428" spans="1:13" s="128" customFormat="1" x14ac:dyDescent="0.2">
      <c r="A2428" s="38" t="s">
        <v>382</v>
      </c>
      <c r="B2428" s="38" t="s">
        <v>813</v>
      </c>
      <c r="C2428" s="38" t="s">
        <v>408</v>
      </c>
      <c r="D2428" s="38" t="s">
        <v>5918</v>
      </c>
      <c r="E2428" s="41">
        <v>8508323</v>
      </c>
      <c r="F2428" s="38" t="s">
        <v>8600</v>
      </c>
      <c r="G2428" s="38" t="s">
        <v>68</v>
      </c>
      <c r="H2428" s="42">
        <v>8999.9</v>
      </c>
      <c r="I2428" s="42">
        <v>7325.5</v>
      </c>
      <c r="J2428" s="42">
        <v>1674.3999999999996</v>
      </c>
      <c r="K2428" s="86">
        <v>0.18604651162790695</v>
      </c>
      <c r="L2428" s="38" t="s">
        <v>8853</v>
      </c>
      <c r="M2428" s="128" t="s">
        <v>7359</v>
      </c>
    </row>
    <row r="2429" spans="1:13" s="128" customFormat="1" x14ac:dyDescent="0.2">
      <c r="A2429" s="38" t="s">
        <v>836</v>
      </c>
      <c r="B2429" s="38" t="s">
        <v>875</v>
      </c>
      <c r="C2429" s="38" t="s">
        <v>4567</v>
      </c>
      <c r="D2429" s="38" t="s">
        <v>877</v>
      </c>
      <c r="E2429" s="41">
        <v>8488697</v>
      </c>
      <c r="F2429" s="38" t="s">
        <v>8066</v>
      </c>
      <c r="G2429" s="38" t="s">
        <v>68</v>
      </c>
      <c r="H2429" s="42">
        <v>1258518</v>
      </c>
      <c r="I2429" s="42">
        <v>1225004</v>
      </c>
      <c r="J2429" s="42">
        <v>33514</v>
      </c>
      <c r="K2429" s="86">
        <v>2.6629734338324919E-2</v>
      </c>
      <c r="L2429" s="38" t="s">
        <v>8368</v>
      </c>
      <c r="M2429" s="128" t="s">
        <v>7359</v>
      </c>
    </row>
    <row r="2430" spans="1:13" s="128" customFormat="1" x14ac:dyDescent="0.2">
      <c r="A2430" s="38" t="s">
        <v>836</v>
      </c>
      <c r="B2430" s="38" t="s">
        <v>875</v>
      </c>
      <c r="C2430" s="38" t="s">
        <v>298</v>
      </c>
      <c r="D2430" s="38" t="s">
        <v>877</v>
      </c>
      <c r="E2430" s="41">
        <v>8420854</v>
      </c>
      <c r="F2430" s="38" t="s">
        <v>8953</v>
      </c>
      <c r="G2430" s="38" t="s">
        <v>68</v>
      </c>
      <c r="H2430" s="42">
        <v>14978.44</v>
      </c>
      <c r="I2430" s="42">
        <v>14130.6</v>
      </c>
      <c r="J2430" s="42">
        <v>847.84000000000015</v>
      </c>
      <c r="K2430" s="86">
        <v>5.6604025519346485E-2</v>
      </c>
      <c r="L2430" s="38" t="s">
        <v>9005</v>
      </c>
      <c r="M2430" s="128" t="s">
        <v>7359</v>
      </c>
    </row>
    <row r="2431" spans="1:13" s="128" customFormat="1" x14ac:dyDescent="0.2">
      <c r="A2431" s="38" t="s">
        <v>884</v>
      </c>
      <c r="B2431" s="38" t="s">
        <v>923</v>
      </c>
      <c r="C2431" s="38" t="s">
        <v>924</v>
      </c>
      <c r="D2431" s="38" t="s">
        <v>5916</v>
      </c>
      <c r="E2431" s="41">
        <v>8452606</v>
      </c>
      <c r="F2431" s="38" t="s">
        <v>8954</v>
      </c>
      <c r="G2431" s="38" t="s">
        <v>68</v>
      </c>
      <c r="H2431" s="42">
        <v>1756</v>
      </c>
      <c r="I2431" s="42">
        <v>1326</v>
      </c>
      <c r="J2431" s="42">
        <v>430</v>
      </c>
      <c r="K2431" s="86">
        <v>0.244874715261959</v>
      </c>
      <c r="L2431" s="38" t="s">
        <v>9006</v>
      </c>
      <c r="M2431" s="128" t="s">
        <v>7359</v>
      </c>
    </row>
    <row r="2432" spans="1:13" s="128" customFormat="1" x14ac:dyDescent="0.2">
      <c r="A2432" s="38" t="s">
        <v>884</v>
      </c>
      <c r="B2432" s="38" t="s">
        <v>923</v>
      </c>
      <c r="C2432" s="38" t="s">
        <v>924</v>
      </c>
      <c r="D2432" s="38" t="s">
        <v>5916</v>
      </c>
      <c r="E2432" s="41">
        <v>8464537</v>
      </c>
      <c r="F2432" s="38" t="s">
        <v>8075</v>
      </c>
      <c r="G2432" s="38" t="s">
        <v>68</v>
      </c>
      <c r="H2432" s="42">
        <v>1011.48</v>
      </c>
      <c r="I2432" s="42">
        <v>897.5</v>
      </c>
      <c r="J2432" s="42">
        <v>113.98000000000002</v>
      </c>
      <c r="K2432" s="86">
        <v>0.11268636058053547</v>
      </c>
      <c r="L2432" s="38" t="s">
        <v>9007</v>
      </c>
      <c r="M2432" s="128" t="s">
        <v>7359</v>
      </c>
    </row>
    <row r="2433" spans="1:13" s="128" customFormat="1" x14ac:dyDescent="0.2">
      <c r="A2433" s="38" t="s">
        <v>884</v>
      </c>
      <c r="B2433" s="38" t="s">
        <v>923</v>
      </c>
      <c r="C2433" s="38" t="s">
        <v>924</v>
      </c>
      <c r="D2433" s="38" t="s">
        <v>5916</v>
      </c>
      <c r="E2433" s="41">
        <v>8478119</v>
      </c>
      <c r="F2433" s="38" t="s">
        <v>8611</v>
      </c>
      <c r="G2433" s="38" t="s">
        <v>68</v>
      </c>
      <c r="H2433" s="42">
        <v>241764.92</v>
      </c>
      <c r="I2433" s="42">
        <v>220071.84</v>
      </c>
      <c r="J2433" s="42">
        <v>21693.080000000016</v>
      </c>
      <c r="K2433" s="86">
        <v>8.9727988659396962E-2</v>
      </c>
      <c r="L2433" s="38" t="s">
        <v>8866</v>
      </c>
      <c r="M2433" s="128" t="s">
        <v>7359</v>
      </c>
    </row>
    <row r="2434" spans="1:13" s="128" customFormat="1" x14ac:dyDescent="0.2">
      <c r="A2434" s="38" t="s">
        <v>884</v>
      </c>
      <c r="B2434" s="38" t="s">
        <v>923</v>
      </c>
      <c r="C2434" s="38" t="s">
        <v>924</v>
      </c>
      <c r="D2434" s="38" t="s">
        <v>5916</v>
      </c>
      <c r="E2434" s="41">
        <v>8505315</v>
      </c>
      <c r="F2434" s="38" t="s">
        <v>8076</v>
      </c>
      <c r="G2434" s="38" t="s">
        <v>68</v>
      </c>
      <c r="H2434" s="42">
        <v>14624.52</v>
      </c>
      <c r="I2434" s="42">
        <v>12976.5</v>
      </c>
      <c r="J2434" s="42">
        <v>1648.0200000000004</v>
      </c>
      <c r="K2434" s="86">
        <v>0.11268882671021001</v>
      </c>
      <c r="L2434" s="38" t="s">
        <v>8379</v>
      </c>
      <c r="M2434" s="128" t="s">
        <v>7359</v>
      </c>
    </row>
    <row r="2435" spans="1:13" s="128" customFormat="1" x14ac:dyDescent="0.2">
      <c r="A2435" s="38" t="s">
        <v>884</v>
      </c>
      <c r="B2435" s="38" t="s">
        <v>923</v>
      </c>
      <c r="C2435" s="38" t="s">
        <v>924</v>
      </c>
      <c r="D2435" s="38" t="s">
        <v>5916</v>
      </c>
      <c r="E2435" s="41">
        <v>8505313</v>
      </c>
      <c r="F2435" s="38" t="s">
        <v>8613</v>
      </c>
      <c r="G2435" s="38" t="s">
        <v>68</v>
      </c>
      <c r="H2435" s="42">
        <v>10955.68</v>
      </c>
      <c r="I2435" s="42">
        <v>10238.92</v>
      </c>
      <c r="J2435" s="42">
        <v>716.76000000000022</v>
      </c>
      <c r="K2435" s="86">
        <v>6.5423597622420532E-2</v>
      </c>
      <c r="L2435" s="38" t="s">
        <v>9008</v>
      </c>
      <c r="M2435" s="128" t="s">
        <v>7359</v>
      </c>
    </row>
    <row r="2436" spans="1:13" s="128" customFormat="1" x14ac:dyDescent="0.2">
      <c r="A2436" s="38" t="s">
        <v>884</v>
      </c>
      <c r="B2436" s="38" t="s">
        <v>923</v>
      </c>
      <c r="C2436" s="38" t="s">
        <v>924</v>
      </c>
      <c r="D2436" s="38" t="s">
        <v>5916</v>
      </c>
      <c r="E2436" s="41">
        <v>8505313</v>
      </c>
      <c r="F2436" s="38" t="s">
        <v>8613</v>
      </c>
      <c r="G2436" s="38" t="s">
        <v>68</v>
      </c>
      <c r="H2436" s="42">
        <v>2536.88</v>
      </c>
      <c r="I2436" s="42">
        <v>2251</v>
      </c>
      <c r="J2436" s="42">
        <v>285.88000000000011</v>
      </c>
      <c r="K2436" s="86">
        <v>0.11268960297688503</v>
      </c>
      <c r="L2436" s="38" t="s">
        <v>8868</v>
      </c>
      <c r="M2436" s="128" t="s">
        <v>7359</v>
      </c>
    </row>
    <row r="2437" spans="1:13" s="128" customFormat="1" x14ac:dyDescent="0.2">
      <c r="A2437" s="38" t="s">
        <v>884</v>
      </c>
      <c r="B2437" s="38" t="s">
        <v>923</v>
      </c>
      <c r="C2437" s="38" t="s">
        <v>924</v>
      </c>
      <c r="D2437" s="38" t="s">
        <v>5916</v>
      </c>
      <c r="E2437" s="41">
        <v>8522585</v>
      </c>
      <c r="F2437" s="38" t="s">
        <v>8955</v>
      </c>
      <c r="G2437" s="38" t="s">
        <v>68</v>
      </c>
      <c r="H2437" s="42">
        <v>48018.12</v>
      </c>
      <c r="I2437" s="42">
        <v>42607.02</v>
      </c>
      <c r="J2437" s="42">
        <v>5411.1000000000058</v>
      </c>
      <c r="K2437" s="86">
        <v>0.1126887100119706</v>
      </c>
      <c r="L2437" s="38" t="s">
        <v>9009</v>
      </c>
      <c r="M2437" s="128" t="s">
        <v>7359</v>
      </c>
    </row>
    <row r="2438" spans="1:13" s="128" customFormat="1" x14ac:dyDescent="0.2">
      <c r="A2438" s="38" t="s">
        <v>884</v>
      </c>
      <c r="B2438" s="38" t="s">
        <v>1862</v>
      </c>
      <c r="C2438" s="38" t="s">
        <v>8480</v>
      </c>
      <c r="D2438" s="38" t="s">
        <v>1863</v>
      </c>
      <c r="E2438" s="41">
        <v>8466592</v>
      </c>
      <c r="F2438" s="38" t="s">
        <v>8616</v>
      </c>
      <c r="G2438" s="38" t="s">
        <v>68</v>
      </c>
      <c r="H2438" s="42">
        <v>1795</v>
      </c>
      <c r="I2438" s="42">
        <v>1507.8</v>
      </c>
      <c r="J2438" s="42">
        <v>287.20000000000005</v>
      </c>
      <c r="K2438" s="86">
        <v>0.16000000000000003</v>
      </c>
      <c r="L2438" s="38" t="s">
        <v>8871</v>
      </c>
      <c r="M2438" s="128" t="s">
        <v>7359</v>
      </c>
    </row>
    <row r="2439" spans="1:13" s="128" customFormat="1" x14ac:dyDescent="0.2">
      <c r="A2439" s="38" t="s">
        <v>884</v>
      </c>
      <c r="B2439" s="38" t="s">
        <v>1862</v>
      </c>
      <c r="C2439" s="38" t="s">
        <v>978</v>
      </c>
      <c r="D2439" s="38" t="s">
        <v>1863</v>
      </c>
      <c r="E2439" s="41">
        <v>8223221</v>
      </c>
      <c r="F2439" s="38" t="s">
        <v>8956</v>
      </c>
      <c r="G2439" s="38" t="s">
        <v>59</v>
      </c>
      <c r="H2439" s="42">
        <v>503.72</v>
      </c>
      <c r="I2439" s="42">
        <v>460</v>
      </c>
      <c r="J2439" s="42">
        <v>43.720000000000027</v>
      </c>
      <c r="K2439" s="86">
        <v>8.6794250774239703E-2</v>
      </c>
      <c r="L2439" s="38" t="s">
        <v>9010</v>
      </c>
      <c r="M2439" s="128" t="s">
        <v>7359</v>
      </c>
    </row>
    <row r="2440" spans="1:13" s="128" customFormat="1" x14ac:dyDescent="0.2">
      <c r="A2440" s="38" t="s">
        <v>884</v>
      </c>
      <c r="B2440" s="38" t="s">
        <v>1862</v>
      </c>
      <c r="C2440" s="38" t="s">
        <v>978</v>
      </c>
      <c r="D2440" s="38" t="s">
        <v>1863</v>
      </c>
      <c r="E2440" s="41">
        <v>8223221</v>
      </c>
      <c r="F2440" s="38" t="s">
        <v>8956</v>
      </c>
      <c r="G2440" s="38" t="s">
        <v>59</v>
      </c>
      <c r="H2440" s="42">
        <v>472570.88</v>
      </c>
      <c r="I2440" s="42">
        <v>401556.86</v>
      </c>
      <c r="J2440" s="42">
        <v>71014.020000000019</v>
      </c>
      <c r="K2440" s="86">
        <v>0.15027167988006374</v>
      </c>
      <c r="L2440" s="38" t="s">
        <v>9011</v>
      </c>
      <c r="M2440" s="128" t="s">
        <v>7359</v>
      </c>
    </row>
    <row r="2441" spans="1:13" s="128" customFormat="1" x14ac:dyDescent="0.2">
      <c r="A2441" s="38" t="s">
        <v>884</v>
      </c>
      <c r="B2441" s="38" t="s">
        <v>1862</v>
      </c>
      <c r="C2441" s="38" t="s">
        <v>8481</v>
      </c>
      <c r="D2441" s="38" t="s">
        <v>1863</v>
      </c>
      <c r="E2441" s="41">
        <v>8465022</v>
      </c>
      <c r="F2441" s="38" t="s">
        <v>8618</v>
      </c>
      <c r="G2441" s="38" t="s">
        <v>68</v>
      </c>
      <c r="H2441" s="42">
        <v>3597.58</v>
      </c>
      <c r="I2441" s="42">
        <v>2587.71</v>
      </c>
      <c r="J2441" s="42">
        <v>1009.8699999999999</v>
      </c>
      <c r="K2441" s="86">
        <v>0.28070814269592337</v>
      </c>
      <c r="L2441" s="38" t="s">
        <v>8873</v>
      </c>
      <c r="M2441" s="128" t="s">
        <v>7359</v>
      </c>
    </row>
    <row r="2442" spans="1:13" s="128" customFormat="1" x14ac:dyDescent="0.2">
      <c r="A2442" s="38" t="s">
        <v>884</v>
      </c>
      <c r="B2442" s="38" t="s">
        <v>1862</v>
      </c>
      <c r="C2442" s="38" t="s">
        <v>1005</v>
      </c>
      <c r="D2442" s="38" t="s">
        <v>1863</v>
      </c>
      <c r="E2442" s="41">
        <v>8510663</v>
      </c>
      <c r="F2442" s="38" t="s">
        <v>8085</v>
      </c>
      <c r="G2442" s="38" t="s">
        <v>68</v>
      </c>
      <c r="H2442" s="42">
        <v>203.28</v>
      </c>
      <c r="I2442" s="42">
        <v>203.28</v>
      </c>
      <c r="J2442" s="42">
        <v>0</v>
      </c>
      <c r="K2442" s="86">
        <v>0</v>
      </c>
      <c r="L2442" s="38" t="s">
        <v>8874</v>
      </c>
      <c r="M2442" s="128" t="s">
        <v>7359</v>
      </c>
    </row>
    <row r="2443" spans="1:13" s="128" customFormat="1" x14ac:dyDescent="0.2">
      <c r="A2443" s="38" t="s">
        <v>884</v>
      </c>
      <c r="B2443" s="38" t="s">
        <v>1862</v>
      </c>
      <c r="C2443" s="38" t="s">
        <v>1005</v>
      </c>
      <c r="D2443" s="38" t="s">
        <v>1863</v>
      </c>
      <c r="E2443" s="41">
        <v>8510663</v>
      </c>
      <c r="F2443" s="38" t="s">
        <v>8085</v>
      </c>
      <c r="G2443" s="38" t="s">
        <v>68</v>
      </c>
      <c r="H2443" s="42">
        <v>2580</v>
      </c>
      <c r="I2443" s="42">
        <v>2167.1999999999998</v>
      </c>
      <c r="J2443" s="42">
        <v>412.80000000000018</v>
      </c>
      <c r="K2443" s="86">
        <v>0.16000000000000006</v>
      </c>
      <c r="L2443" s="38" t="s">
        <v>8874</v>
      </c>
      <c r="M2443" s="128" t="s">
        <v>7359</v>
      </c>
    </row>
    <row r="2444" spans="1:13" s="128" customFormat="1" x14ac:dyDescent="0.2">
      <c r="A2444" s="38" t="s">
        <v>884</v>
      </c>
      <c r="B2444" s="38" t="s">
        <v>1034</v>
      </c>
      <c r="C2444" s="38" t="s">
        <v>916</v>
      </c>
      <c r="D2444" s="38" t="s">
        <v>1036</v>
      </c>
      <c r="E2444" s="41">
        <v>8459113</v>
      </c>
      <c r="F2444" s="38" t="s">
        <v>8087</v>
      </c>
      <c r="G2444" s="38" t="s">
        <v>68</v>
      </c>
      <c r="H2444" s="42">
        <v>1653.8</v>
      </c>
      <c r="I2444" s="42">
        <v>1476.6</v>
      </c>
      <c r="J2444" s="42">
        <v>177.20000000000005</v>
      </c>
      <c r="K2444" s="86">
        <v>0.10714717620026608</v>
      </c>
      <c r="L2444" s="38" t="s">
        <v>8389</v>
      </c>
      <c r="M2444" s="128" t="s">
        <v>7359</v>
      </c>
    </row>
    <row r="2445" spans="1:13" s="128" customFormat="1" x14ac:dyDescent="0.2">
      <c r="A2445" s="38" t="s">
        <v>41</v>
      </c>
      <c r="B2445" s="38" t="s">
        <v>1148</v>
      </c>
      <c r="C2445" s="38" t="s">
        <v>407</v>
      </c>
      <c r="D2445" s="38" t="s">
        <v>1150</v>
      </c>
      <c r="E2445" s="41">
        <v>8492100</v>
      </c>
      <c r="F2445" s="38" t="s">
        <v>8957</v>
      </c>
      <c r="G2445" s="38" t="s">
        <v>68</v>
      </c>
      <c r="H2445" s="42">
        <v>125661.45</v>
      </c>
      <c r="I2445" s="42">
        <v>123137.1</v>
      </c>
      <c r="J2445" s="42">
        <v>2524.3499999999913</v>
      </c>
      <c r="K2445" s="86">
        <v>2.0088499695013796E-2</v>
      </c>
      <c r="L2445" s="38" t="s">
        <v>9012</v>
      </c>
      <c r="M2445" s="128" t="s">
        <v>7359</v>
      </c>
    </row>
    <row r="2446" spans="1:13" s="128" customFormat="1" x14ac:dyDescent="0.2">
      <c r="A2446" s="38" t="s">
        <v>41</v>
      </c>
      <c r="B2446" s="38" t="s">
        <v>1148</v>
      </c>
      <c r="C2446" s="38" t="s">
        <v>1188</v>
      </c>
      <c r="D2446" s="38" t="s">
        <v>1150</v>
      </c>
      <c r="E2446" s="41">
        <v>8394673</v>
      </c>
      <c r="F2446" s="38" t="s">
        <v>8958</v>
      </c>
      <c r="G2446" s="38" t="s">
        <v>68</v>
      </c>
      <c r="H2446" s="42">
        <v>99368.16</v>
      </c>
      <c r="I2446" s="42">
        <v>97324.32</v>
      </c>
      <c r="J2446" s="42">
        <v>2043.8399999999965</v>
      </c>
      <c r="K2446" s="86">
        <v>2.0568359120265448E-2</v>
      </c>
      <c r="L2446" s="38" t="s">
        <v>9013</v>
      </c>
      <c r="M2446" s="128" t="s">
        <v>7359</v>
      </c>
    </row>
    <row r="2447" spans="1:13" s="128" customFormat="1" x14ac:dyDescent="0.2">
      <c r="A2447" s="38" t="s">
        <v>41</v>
      </c>
      <c r="B2447" s="38" t="s">
        <v>1148</v>
      </c>
      <c r="C2447" s="38" t="s">
        <v>1188</v>
      </c>
      <c r="D2447" s="38" t="s">
        <v>1150</v>
      </c>
      <c r="E2447" s="41">
        <v>8394673</v>
      </c>
      <c r="F2447" s="38" t="s">
        <v>8958</v>
      </c>
      <c r="G2447" s="38" t="s">
        <v>68</v>
      </c>
      <c r="H2447" s="42">
        <v>5830.24</v>
      </c>
      <c r="I2447" s="42">
        <v>5710.32</v>
      </c>
      <c r="J2447" s="42">
        <v>119.92000000000007</v>
      </c>
      <c r="K2447" s="86">
        <v>2.0568621531875202E-2</v>
      </c>
      <c r="L2447" s="38" t="s">
        <v>9013</v>
      </c>
      <c r="M2447" s="128" t="s">
        <v>7359</v>
      </c>
    </row>
    <row r="2448" spans="1:13" s="128" customFormat="1" x14ac:dyDescent="0.2">
      <c r="A2448" s="38" t="s">
        <v>41</v>
      </c>
      <c r="B2448" s="38" t="s">
        <v>1148</v>
      </c>
      <c r="C2448" s="38" t="s">
        <v>1914</v>
      </c>
      <c r="D2448" s="38" t="s">
        <v>1150</v>
      </c>
      <c r="E2448" s="41">
        <v>8514154</v>
      </c>
      <c r="F2448" s="38" t="s">
        <v>8629</v>
      </c>
      <c r="G2448" s="38" t="s">
        <v>68</v>
      </c>
      <c r="H2448" s="42">
        <v>15601.6</v>
      </c>
      <c r="I2448" s="42">
        <v>13930</v>
      </c>
      <c r="J2448" s="42">
        <v>1671.6000000000004</v>
      </c>
      <c r="K2448" s="86">
        <v>0.10714285714285716</v>
      </c>
      <c r="L2448" s="38" t="s">
        <v>8887</v>
      </c>
      <c r="M2448" s="128" t="s">
        <v>7359</v>
      </c>
    </row>
    <row r="2449" spans="1:13" s="128" customFormat="1" x14ac:dyDescent="0.2">
      <c r="A2449" s="38" t="s">
        <v>41</v>
      </c>
      <c r="B2449" s="38" t="s">
        <v>1148</v>
      </c>
      <c r="C2449" s="38" t="s">
        <v>1914</v>
      </c>
      <c r="D2449" s="38" t="s">
        <v>1150</v>
      </c>
      <c r="E2449" s="41">
        <v>8514154</v>
      </c>
      <c r="F2449" s="38" t="s">
        <v>8629</v>
      </c>
      <c r="G2449" s="38" t="s">
        <v>68</v>
      </c>
      <c r="H2449" s="42">
        <v>22372</v>
      </c>
      <c r="I2449" s="42">
        <v>19975</v>
      </c>
      <c r="J2449" s="42">
        <v>2397</v>
      </c>
      <c r="K2449" s="86">
        <v>0.10714285714285714</v>
      </c>
      <c r="L2449" s="38" t="s">
        <v>8887</v>
      </c>
      <c r="M2449" s="128" t="s">
        <v>7359</v>
      </c>
    </row>
    <row r="2450" spans="1:13" s="128" customFormat="1" x14ac:dyDescent="0.2">
      <c r="A2450" s="38" t="s">
        <v>41</v>
      </c>
      <c r="B2450" s="38" t="s">
        <v>1164</v>
      </c>
      <c r="C2450" s="38" t="s">
        <v>1165</v>
      </c>
      <c r="D2450" s="38" t="s">
        <v>1167</v>
      </c>
      <c r="E2450" s="41">
        <v>8491314</v>
      </c>
      <c r="F2450" s="38" t="s">
        <v>8631</v>
      </c>
      <c r="G2450" s="38" t="s">
        <v>68</v>
      </c>
      <c r="H2450" s="42">
        <v>0</v>
      </c>
      <c r="I2450" s="42">
        <v>0</v>
      </c>
      <c r="J2450" s="42">
        <v>0</v>
      </c>
      <c r="K2450" s="86" t="e">
        <v>#DIV/0!</v>
      </c>
      <c r="L2450" s="38" t="s">
        <v>8892</v>
      </c>
      <c r="M2450" s="128" t="s">
        <v>7359</v>
      </c>
    </row>
    <row r="2451" spans="1:13" s="128" customFormat="1" x14ac:dyDescent="0.2">
      <c r="A2451" s="38" t="s">
        <v>41</v>
      </c>
      <c r="B2451" s="38" t="s">
        <v>1164</v>
      </c>
      <c r="C2451" s="38" t="s">
        <v>1198</v>
      </c>
      <c r="D2451" s="38" t="s">
        <v>1167</v>
      </c>
      <c r="E2451" s="41">
        <v>8473555</v>
      </c>
      <c r="F2451" s="38" t="s">
        <v>8959</v>
      </c>
      <c r="G2451" s="38" t="s">
        <v>68</v>
      </c>
      <c r="H2451" s="42">
        <v>1077</v>
      </c>
      <c r="I2451" s="42">
        <v>1041.0999999999999</v>
      </c>
      <c r="J2451" s="42">
        <v>35.900000000000091</v>
      </c>
      <c r="K2451" s="86">
        <v>3.3333333333333416E-2</v>
      </c>
      <c r="L2451" s="38" t="s">
        <v>9014</v>
      </c>
      <c r="M2451" s="128" t="s">
        <v>7359</v>
      </c>
    </row>
    <row r="2452" spans="1:13" s="128" customFormat="1" x14ac:dyDescent="0.2">
      <c r="A2452" s="38" t="s">
        <v>41</v>
      </c>
      <c r="B2452" s="38" t="s">
        <v>1164</v>
      </c>
      <c r="C2452" s="38" t="s">
        <v>1198</v>
      </c>
      <c r="D2452" s="38" t="s">
        <v>1167</v>
      </c>
      <c r="E2452" s="41">
        <v>8473818</v>
      </c>
      <c r="F2452" s="38" t="s">
        <v>8960</v>
      </c>
      <c r="G2452" s="38" t="s">
        <v>68</v>
      </c>
      <c r="H2452" s="42">
        <v>2154</v>
      </c>
      <c r="I2452" s="42">
        <v>2082.1999999999998</v>
      </c>
      <c r="J2452" s="42">
        <v>71.800000000000182</v>
      </c>
      <c r="K2452" s="86">
        <v>3.3333333333333416E-2</v>
      </c>
      <c r="L2452" s="38" t="s">
        <v>9015</v>
      </c>
      <c r="M2452" s="128" t="s">
        <v>7359</v>
      </c>
    </row>
    <row r="2453" spans="1:13" s="128" customFormat="1" x14ac:dyDescent="0.2">
      <c r="A2453" s="38" t="s">
        <v>41</v>
      </c>
      <c r="B2453" s="38" t="s">
        <v>1164</v>
      </c>
      <c r="C2453" s="38" t="s">
        <v>5953</v>
      </c>
      <c r="D2453" s="38" t="s">
        <v>1167</v>
      </c>
      <c r="E2453" s="41">
        <v>8514176</v>
      </c>
      <c r="F2453" s="38" t="s">
        <v>8098</v>
      </c>
      <c r="G2453" s="38" t="s">
        <v>68</v>
      </c>
      <c r="H2453" s="42">
        <v>5334.6</v>
      </c>
      <c r="I2453" s="42">
        <v>5156.78</v>
      </c>
      <c r="J2453" s="42">
        <v>177.82000000000062</v>
      </c>
      <c r="K2453" s="86">
        <v>3.3333333333333444E-2</v>
      </c>
      <c r="L2453" s="38" t="s">
        <v>8400</v>
      </c>
      <c r="M2453" s="128" t="s">
        <v>7359</v>
      </c>
    </row>
    <row r="2454" spans="1:13" s="128" customFormat="1" x14ac:dyDescent="0.2">
      <c r="A2454" s="38" t="s">
        <v>41</v>
      </c>
      <c r="B2454" s="38" t="s">
        <v>1164</v>
      </c>
      <c r="C2454" s="38" t="s">
        <v>5953</v>
      </c>
      <c r="D2454" s="38" t="s">
        <v>1167</v>
      </c>
      <c r="E2454" s="41">
        <v>8514176</v>
      </c>
      <c r="F2454" s="38" t="s">
        <v>8098</v>
      </c>
      <c r="G2454" s="38" t="s">
        <v>68</v>
      </c>
      <c r="H2454" s="42">
        <v>3632.97</v>
      </c>
      <c r="I2454" s="42">
        <v>3524.93</v>
      </c>
      <c r="J2454" s="42">
        <v>108.03999999999996</v>
      </c>
      <c r="K2454" s="86">
        <v>2.9738753691882943E-2</v>
      </c>
      <c r="L2454" s="38" t="s">
        <v>8400</v>
      </c>
      <c r="M2454" s="128" t="s">
        <v>7359</v>
      </c>
    </row>
    <row r="2455" spans="1:13" s="128" customFormat="1" x14ac:dyDescent="0.2">
      <c r="A2455" s="38" t="s">
        <v>41</v>
      </c>
      <c r="B2455" s="38" t="s">
        <v>1164</v>
      </c>
      <c r="C2455" s="38" t="s">
        <v>1188</v>
      </c>
      <c r="D2455" s="38" t="s">
        <v>1167</v>
      </c>
      <c r="E2455" s="41">
        <v>8478713</v>
      </c>
      <c r="F2455" s="38" t="s">
        <v>8635</v>
      </c>
      <c r="G2455" s="38" t="s">
        <v>68</v>
      </c>
      <c r="H2455" s="42">
        <v>12578.93</v>
      </c>
      <c r="I2455" s="42">
        <v>12619.21</v>
      </c>
      <c r="J2455" s="42">
        <v>-40.279999999998836</v>
      </c>
      <c r="K2455" s="86">
        <v>-3.2021801536377763E-3</v>
      </c>
      <c r="L2455" s="38" t="s">
        <v>8899</v>
      </c>
      <c r="M2455" s="128" t="s">
        <v>7359</v>
      </c>
    </row>
    <row r="2456" spans="1:13" s="128" customFormat="1" x14ac:dyDescent="0.2">
      <c r="A2456" s="38" t="s">
        <v>41</v>
      </c>
      <c r="B2456" s="38" t="s">
        <v>1164</v>
      </c>
      <c r="C2456" s="38" t="s">
        <v>1188</v>
      </c>
      <c r="D2456" s="38" t="s">
        <v>1167</v>
      </c>
      <c r="E2456" s="41">
        <v>8492219</v>
      </c>
      <c r="F2456" s="38" t="s">
        <v>8101</v>
      </c>
      <c r="G2456" s="38" t="s">
        <v>68</v>
      </c>
      <c r="H2456" s="42">
        <v>21464.560000000001</v>
      </c>
      <c r="I2456" s="42">
        <v>19301.84</v>
      </c>
      <c r="J2456" s="42">
        <v>2162.7200000000012</v>
      </c>
      <c r="K2456" s="86">
        <v>0.1007577141110743</v>
      </c>
      <c r="L2456" s="38" t="s">
        <v>8900</v>
      </c>
      <c r="M2456" s="128" t="s">
        <v>7359</v>
      </c>
    </row>
    <row r="2457" spans="1:13" s="128" customFormat="1" x14ac:dyDescent="0.2">
      <c r="A2457" s="38" t="s">
        <v>41</v>
      </c>
      <c r="B2457" s="38" t="s">
        <v>1164</v>
      </c>
      <c r="C2457" s="38" t="s">
        <v>1188</v>
      </c>
      <c r="D2457" s="38" t="s">
        <v>1167</v>
      </c>
      <c r="E2457" s="41">
        <v>8492219</v>
      </c>
      <c r="F2457" s="38" t="s">
        <v>8101</v>
      </c>
      <c r="G2457" s="38" t="s">
        <v>68</v>
      </c>
      <c r="H2457" s="42">
        <v>2921.97</v>
      </c>
      <c r="I2457" s="42">
        <v>2921.97</v>
      </c>
      <c r="J2457" s="42">
        <v>0</v>
      </c>
      <c r="K2457" s="86">
        <v>0</v>
      </c>
      <c r="L2457" s="38" t="s">
        <v>8900</v>
      </c>
      <c r="M2457" s="128" t="s">
        <v>7359</v>
      </c>
    </row>
    <row r="2458" spans="1:13" s="128" customFormat="1" x14ac:dyDescent="0.2">
      <c r="A2458" s="38" t="s">
        <v>41</v>
      </c>
      <c r="B2458" s="38" t="s">
        <v>1164</v>
      </c>
      <c r="C2458" s="38" t="s">
        <v>1188</v>
      </c>
      <c r="D2458" s="38" t="s">
        <v>1167</v>
      </c>
      <c r="E2458" s="41">
        <v>8492219</v>
      </c>
      <c r="F2458" s="38" t="s">
        <v>8101</v>
      </c>
      <c r="G2458" s="38" t="s">
        <v>68</v>
      </c>
      <c r="H2458" s="42">
        <v>0</v>
      </c>
      <c r="I2458" s="42">
        <v>922.2</v>
      </c>
      <c r="J2458" s="42">
        <v>-922.2</v>
      </c>
      <c r="K2458" s="86" t="e">
        <v>#DIV/0!</v>
      </c>
      <c r="L2458" s="38" t="s">
        <v>8404</v>
      </c>
      <c r="M2458" s="128" t="s">
        <v>7359</v>
      </c>
    </row>
    <row r="2459" spans="1:13" s="128" customFormat="1" x14ac:dyDescent="0.2">
      <c r="A2459" s="38" t="s">
        <v>41</v>
      </c>
      <c r="B2459" s="38" t="s">
        <v>1164</v>
      </c>
      <c r="C2459" s="38" t="s">
        <v>1188</v>
      </c>
      <c r="D2459" s="38" t="s">
        <v>1167</v>
      </c>
      <c r="E2459" s="41">
        <v>8492219</v>
      </c>
      <c r="F2459" s="38" t="s">
        <v>8101</v>
      </c>
      <c r="G2459" s="38" t="s">
        <v>68</v>
      </c>
      <c r="H2459" s="42">
        <v>316278.21999999997</v>
      </c>
      <c r="I2459" s="42">
        <v>286624.78000000003</v>
      </c>
      <c r="J2459" s="42">
        <v>29653.439999999944</v>
      </c>
      <c r="K2459" s="86">
        <v>9.3757451904212516E-2</v>
      </c>
      <c r="L2459" s="38" t="s">
        <v>8403</v>
      </c>
      <c r="M2459" s="128" t="s">
        <v>7359</v>
      </c>
    </row>
    <row r="2460" spans="1:13" s="128" customFormat="1" x14ac:dyDescent="0.2">
      <c r="A2460" s="38" t="s">
        <v>41</v>
      </c>
      <c r="B2460" s="38" t="s">
        <v>1164</v>
      </c>
      <c r="C2460" s="38" t="s">
        <v>1188</v>
      </c>
      <c r="D2460" s="38" t="s">
        <v>1167</v>
      </c>
      <c r="E2460" s="41">
        <v>8494788</v>
      </c>
      <c r="F2460" s="38" t="s">
        <v>8636</v>
      </c>
      <c r="G2460" s="38" t="s">
        <v>68</v>
      </c>
      <c r="H2460" s="42">
        <v>5716.27</v>
      </c>
      <c r="I2460" s="42">
        <v>5615.68</v>
      </c>
      <c r="J2460" s="42">
        <v>100.59000000000015</v>
      </c>
      <c r="K2460" s="86">
        <v>1.7597139393345684E-2</v>
      </c>
      <c r="L2460" s="38" t="s">
        <v>8902</v>
      </c>
      <c r="M2460" s="128" t="s">
        <v>7359</v>
      </c>
    </row>
    <row r="2461" spans="1:13" s="128" customFormat="1" x14ac:dyDescent="0.2">
      <c r="A2461" s="38" t="s">
        <v>41</v>
      </c>
      <c r="B2461" s="38" t="s">
        <v>1164</v>
      </c>
      <c r="C2461" s="38" t="s">
        <v>1188</v>
      </c>
      <c r="D2461" s="38" t="s">
        <v>1167</v>
      </c>
      <c r="E2461" s="41">
        <v>8509194</v>
      </c>
      <c r="F2461" s="38" t="s">
        <v>8103</v>
      </c>
      <c r="G2461" s="38" t="s">
        <v>68</v>
      </c>
      <c r="H2461" s="42">
        <v>4161.6000000000004</v>
      </c>
      <c r="I2461" s="42">
        <v>4212.6000000000004</v>
      </c>
      <c r="J2461" s="42">
        <v>-51</v>
      </c>
      <c r="K2461" s="86">
        <v>-1.2254901960784312E-2</v>
      </c>
      <c r="L2461" s="38" t="s">
        <v>8406</v>
      </c>
      <c r="M2461" s="128" t="s">
        <v>7359</v>
      </c>
    </row>
    <row r="2462" spans="1:13" s="128" customFormat="1" x14ac:dyDescent="0.2">
      <c r="A2462" s="38" t="s">
        <v>41</v>
      </c>
      <c r="B2462" s="38" t="s">
        <v>1164</v>
      </c>
      <c r="C2462" s="38" t="s">
        <v>1188</v>
      </c>
      <c r="D2462" s="38" t="s">
        <v>1167</v>
      </c>
      <c r="E2462" s="41">
        <v>8509194</v>
      </c>
      <c r="F2462" s="38" t="s">
        <v>8103</v>
      </c>
      <c r="G2462" s="38" t="s">
        <v>68</v>
      </c>
      <c r="H2462" s="42">
        <v>460963.33</v>
      </c>
      <c r="I2462" s="42">
        <v>428959.64</v>
      </c>
      <c r="J2462" s="42">
        <v>32003.690000000002</v>
      </c>
      <c r="K2462" s="86">
        <v>6.9427843642139608E-2</v>
      </c>
      <c r="L2462" s="38" t="s">
        <v>8406</v>
      </c>
      <c r="M2462" s="128" t="s">
        <v>7359</v>
      </c>
    </row>
    <row r="2463" spans="1:13" s="128" customFormat="1" x14ac:dyDescent="0.2">
      <c r="A2463" s="38" t="s">
        <v>41</v>
      </c>
      <c r="B2463" s="38" t="s">
        <v>1164</v>
      </c>
      <c r="C2463" s="38" t="s">
        <v>1188</v>
      </c>
      <c r="D2463" s="38" t="s">
        <v>1167</v>
      </c>
      <c r="E2463" s="41">
        <v>8519713</v>
      </c>
      <c r="F2463" s="38" t="s">
        <v>8637</v>
      </c>
      <c r="G2463" s="38" t="s">
        <v>68</v>
      </c>
      <c r="H2463" s="42">
        <v>8491.5</v>
      </c>
      <c r="I2463" s="42">
        <v>6793.2</v>
      </c>
      <c r="J2463" s="42">
        <v>1698.3000000000002</v>
      </c>
      <c r="K2463" s="86">
        <v>0.2</v>
      </c>
      <c r="L2463" s="38" t="s">
        <v>8903</v>
      </c>
      <c r="M2463" s="128" t="s">
        <v>7359</v>
      </c>
    </row>
    <row r="2464" spans="1:13" s="128" customFormat="1" x14ac:dyDescent="0.2">
      <c r="A2464" s="38" t="s">
        <v>41</v>
      </c>
      <c r="B2464" s="38" t="s">
        <v>1164</v>
      </c>
      <c r="C2464" s="38" t="s">
        <v>8927</v>
      </c>
      <c r="D2464" s="38" t="s">
        <v>1167</v>
      </c>
      <c r="E2464" s="41">
        <v>8512494</v>
      </c>
      <c r="F2464" s="38" t="s">
        <v>8961</v>
      </c>
      <c r="G2464" s="38" t="s">
        <v>68</v>
      </c>
      <c r="H2464" s="42">
        <v>275156.59999999998</v>
      </c>
      <c r="I2464" s="42">
        <v>253889.8</v>
      </c>
      <c r="J2464" s="42">
        <v>21266.799999999988</v>
      </c>
      <c r="K2464" s="86">
        <v>7.7289805150957638E-2</v>
      </c>
      <c r="L2464" s="38" t="s">
        <v>9016</v>
      </c>
      <c r="M2464" s="128" t="s">
        <v>7359</v>
      </c>
    </row>
    <row r="2465" spans="1:13" s="128" customFormat="1" x14ac:dyDescent="0.2">
      <c r="A2465" s="38" t="s">
        <v>41</v>
      </c>
      <c r="B2465" s="38" t="s">
        <v>1216</v>
      </c>
      <c r="C2465" s="38" t="s">
        <v>251</v>
      </c>
      <c r="D2465" s="38" t="s">
        <v>1218</v>
      </c>
      <c r="E2465" s="41">
        <v>8501469</v>
      </c>
      <c r="F2465" s="38" t="s">
        <v>8962</v>
      </c>
      <c r="G2465" s="38" t="s">
        <v>59</v>
      </c>
      <c r="H2465" s="42">
        <v>1484</v>
      </c>
      <c r="I2465" s="42">
        <v>1454.8</v>
      </c>
      <c r="J2465" s="42">
        <v>29.200000000000045</v>
      </c>
      <c r="K2465" s="86">
        <v>1.967654986522914E-2</v>
      </c>
      <c r="L2465" s="38" t="s">
        <v>9017</v>
      </c>
      <c r="M2465" s="128" t="s">
        <v>7359</v>
      </c>
    </row>
    <row r="2466" spans="1:13" s="128" customFormat="1" x14ac:dyDescent="0.2">
      <c r="A2466" s="38" t="s">
        <v>41</v>
      </c>
      <c r="B2466" s="38" t="s">
        <v>1216</v>
      </c>
      <c r="C2466" s="38" t="s">
        <v>1962</v>
      </c>
      <c r="D2466" s="38" t="s">
        <v>1218</v>
      </c>
      <c r="E2466" s="41">
        <v>8514140</v>
      </c>
      <c r="F2466" s="38" t="s">
        <v>8963</v>
      </c>
      <c r="G2466" s="38" t="s">
        <v>59</v>
      </c>
      <c r="H2466" s="42">
        <v>2612.62</v>
      </c>
      <c r="I2466" s="42">
        <v>2488.1999999999998</v>
      </c>
      <c r="J2466" s="42">
        <v>124.42000000000007</v>
      </c>
      <c r="K2466" s="86">
        <v>4.7622692928937269E-2</v>
      </c>
      <c r="L2466" s="38" t="s">
        <v>9018</v>
      </c>
      <c r="M2466" s="128" t="s">
        <v>7359</v>
      </c>
    </row>
    <row r="2467" spans="1:13" s="128" customFormat="1" x14ac:dyDescent="0.2">
      <c r="A2467" s="38" t="s">
        <v>41</v>
      </c>
      <c r="B2467" s="38" t="s">
        <v>1216</v>
      </c>
      <c r="C2467" s="38" t="s">
        <v>1217</v>
      </c>
      <c r="D2467" s="38" t="s">
        <v>1218</v>
      </c>
      <c r="E2467" s="41">
        <v>8479087</v>
      </c>
      <c r="F2467" s="38" t="s">
        <v>8964</v>
      </c>
      <c r="G2467" s="38" t="s">
        <v>59</v>
      </c>
      <c r="H2467" s="42">
        <v>18839.07</v>
      </c>
      <c r="I2467" s="42">
        <v>18469.68</v>
      </c>
      <c r="J2467" s="42">
        <v>369.38999999999942</v>
      </c>
      <c r="K2467" s="86">
        <v>1.9607655791926006E-2</v>
      </c>
      <c r="L2467" s="38" t="s">
        <v>9019</v>
      </c>
      <c r="M2467" s="128" t="s">
        <v>7359</v>
      </c>
    </row>
    <row r="2468" spans="1:13" s="128" customFormat="1" x14ac:dyDescent="0.2">
      <c r="A2468" s="38" t="s">
        <v>41</v>
      </c>
      <c r="B2468" s="38" t="s">
        <v>1216</v>
      </c>
      <c r="C2468" s="38" t="s">
        <v>251</v>
      </c>
      <c r="D2468" s="38" t="s">
        <v>1218</v>
      </c>
      <c r="E2468" s="41">
        <v>8505511</v>
      </c>
      <c r="F2468" s="38" t="s">
        <v>8638</v>
      </c>
      <c r="G2468" s="38" t="s">
        <v>59</v>
      </c>
      <c r="H2468" s="42">
        <v>2015248.1</v>
      </c>
      <c r="I2468" s="42">
        <v>1799552</v>
      </c>
      <c r="J2468" s="42">
        <v>215696.10000000009</v>
      </c>
      <c r="K2468" s="86">
        <v>0.10703203243312825</v>
      </c>
      <c r="L2468" s="38" t="s">
        <v>8904</v>
      </c>
      <c r="M2468" s="128" t="s">
        <v>7359</v>
      </c>
    </row>
    <row r="2469" spans="1:13" s="128" customFormat="1" x14ac:dyDescent="0.2">
      <c r="A2469" s="38" t="s">
        <v>41</v>
      </c>
      <c r="B2469" s="38" t="s">
        <v>1216</v>
      </c>
      <c r="C2469" s="38" t="s">
        <v>8486</v>
      </c>
      <c r="D2469" s="38" t="s">
        <v>1218</v>
      </c>
      <c r="E2469" s="41">
        <v>8222773</v>
      </c>
      <c r="F2469" s="38" t="s">
        <v>8965</v>
      </c>
      <c r="G2469" s="38" t="s">
        <v>59</v>
      </c>
      <c r="H2469" s="42">
        <v>0</v>
      </c>
      <c r="I2469" s="42">
        <v>0</v>
      </c>
      <c r="J2469" s="42">
        <v>0</v>
      </c>
      <c r="K2469" s="86" t="e">
        <v>#DIV/0!</v>
      </c>
      <c r="L2469" s="38" t="s">
        <v>55</v>
      </c>
      <c r="M2469" s="128" t="s">
        <v>7359</v>
      </c>
    </row>
    <row r="2470" spans="1:13" s="128" customFormat="1" x14ac:dyDescent="0.2">
      <c r="A2470" s="38" t="s">
        <v>41</v>
      </c>
      <c r="B2470" s="38" t="s">
        <v>1216</v>
      </c>
      <c r="C2470" s="38" t="s">
        <v>8486</v>
      </c>
      <c r="D2470" s="38" t="s">
        <v>1218</v>
      </c>
      <c r="E2470" s="41">
        <v>8222773</v>
      </c>
      <c r="F2470" s="38" t="s">
        <v>8965</v>
      </c>
      <c r="G2470" s="38" t="s">
        <v>59</v>
      </c>
      <c r="H2470" s="42">
        <v>22420.68</v>
      </c>
      <c r="I2470" s="42">
        <v>20382.419999999998</v>
      </c>
      <c r="J2470" s="42">
        <v>2038.260000000002</v>
      </c>
      <c r="K2470" s="86">
        <v>9.090982075476757E-2</v>
      </c>
      <c r="L2470" s="38" t="s">
        <v>9020</v>
      </c>
      <c r="M2470" s="128" t="s">
        <v>7359</v>
      </c>
    </row>
    <row r="2471" spans="1:13" s="128" customFormat="1" x14ac:dyDescent="0.2">
      <c r="A2471" s="38" t="s">
        <v>41</v>
      </c>
      <c r="B2471" s="38" t="s">
        <v>1216</v>
      </c>
      <c r="C2471" s="38" t="s">
        <v>8486</v>
      </c>
      <c r="D2471" s="38" t="s">
        <v>1218</v>
      </c>
      <c r="E2471" s="41">
        <v>8222773</v>
      </c>
      <c r="F2471" s="38" t="s">
        <v>8965</v>
      </c>
      <c r="G2471" s="38" t="s">
        <v>59</v>
      </c>
      <c r="H2471" s="42">
        <v>151239.49</v>
      </c>
      <c r="I2471" s="42">
        <v>136690.45000000001</v>
      </c>
      <c r="J2471" s="42">
        <v>14549.039999999979</v>
      </c>
      <c r="K2471" s="86">
        <v>9.6198684616035007E-2</v>
      </c>
      <c r="L2471" s="38" t="s">
        <v>9021</v>
      </c>
      <c r="M2471" s="128" t="s">
        <v>7359</v>
      </c>
    </row>
    <row r="2472" spans="1:13" s="128" customFormat="1" x14ac:dyDescent="0.2">
      <c r="A2472" s="38" t="s">
        <v>41</v>
      </c>
      <c r="B2472" s="38" t="s">
        <v>1216</v>
      </c>
      <c r="C2472" s="38" t="s">
        <v>8486</v>
      </c>
      <c r="D2472" s="38" t="s">
        <v>1218</v>
      </c>
      <c r="E2472" s="41">
        <v>8222773</v>
      </c>
      <c r="F2472" s="38" t="s">
        <v>8965</v>
      </c>
      <c r="G2472" s="38" t="s">
        <v>59</v>
      </c>
      <c r="H2472" s="42">
        <v>444189.25</v>
      </c>
      <c r="I2472" s="42">
        <v>397573</v>
      </c>
      <c r="J2472" s="42">
        <v>46616.25</v>
      </c>
      <c r="K2472" s="86">
        <v>0.10494682165315797</v>
      </c>
      <c r="L2472" s="38" t="s">
        <v>9022</v>
      </c>
      <c r="M2472" s="128" t="s">
        <v>7359</v>
      </c>
    </row>
    <row r="2473" spans="1:13" s="128" customFormat="1" x14ac:dyDescent="0.2">
      <c r="A2473" s="38" t="s">
        <v>41</v>
      </c>
      <c r="B2473" s="38" t="s">
        <v>1216</v>
      </c>
      <c r="C2473" s="38" t="s">
        <v>8486</v>
      </c>
      <c r="D2473" s="38" t="s">
        <v>1218</v>
      </c>
      <c r="E2473" s="41">
        <v>8222773</v>
      </c>
      <c r="F2473" s="38" t="s">
        <v>8965</v>
      </c>
      <c r="G2473" s="38" t="s">
        <v>59</v>
      </c>
      <c r="H2473" s="42">
        <v>1835.82</v>
      </c>
      <c r="I2473" s="42">
        <v>1727.28</v>
      </c>
      <c r="J2473" s="42">
        <v>108.53999999999996</v>
      </c>
      <c r="K2473" s="86">
        <v>5.9123443474850455E-2</v>
      </c>
      <c r="L2473" s="38" t="s">
        <v>9023</v>
      </c>
      <c r="M2473" s="128" t="s">
        <v>7359</v>
      </c>
    </row>
    <row r="2474" spans="1:13" s="128" customFormat="1" x14ac:dyDescent="0.2">
      <c r="A2474" s="38" t="s">
        <v>41</v>
      </c>
      <c r="B2474" s="38" t="s">
        <v>1216</v>
      </c>
      <c r="C2474" s="38" t="s">
        <v>8486</v>
      </c>
      <c r="D2474" s="38" t="s">
        <v>1218</v>
      </c>
      <c r="E2474" s="41">
        <v>8222773</v>
      </c>
      <c r="F2474" s="38" t="s">
        <v>8965</v>
      </c>
      <c r="G2474" s="38" t="s">
        <v>59</v>
      </c>
      <c r="H2474" s="42">
        <v>7511.68</v>
      </c>
      <c r="I2474" s="42">
        <v>6575.48</v>
      </c>
      <c r="J2474" s="42">
        <v>936.20000000000073</v>
      </c>
      <c r="K2474" s="86">
        <v>0.12463257220754886</v>
      </c>
      <c r="L2474" s="38" t="s">
        <v>9024</v>
      </c>
      <c r="M2474" s="128" t="s">
        <v>7359</v>
      </c>
    </row>
    <row r="2475" spans="1:13" s="128" customFormat="1" x14ac:dyDescent="0.2">
      <c r="A2475" s="38" t="s">
        <v>41</v>
      </c>
      <c r="B2475" s="38" t="s">
        <v>1216</v>
      </c>
      <c r="C2475" s="38" t="s">
        <v>8486</v>
      </c>
      <c r="D2475" s="38" t="s">
        <v>1218</v>
      </c>
      <c r="E2475" s="41">
        <v>8222773</v>
      </c>
      <c r="F2475" s="38" t="s">
        <v>8965</v>
      </c>
      <c r="G2475" s="38" t="s">
        <v>59</v>
      </c>
      <c r="H2475" s="42">
        <v>2021.98</v>
      </c>
      <c r="I2475" s="42">
        <v>5071.84</v>
      </c>
      <c r="J2475" s="42">
        <v>-3049.86</v>
      </c>
      <c r="K2475" s="86">
        <v>-1.5083531983501322</v>
      </c>
      <c r="L2475" s="38" t="s">
        <v>9025</v>
      </c>
      <c r="M2475" s="128" t="s">
        <v>7359</v>
      </c>
    </row>
    <row r="2476" spans="1:13" s="128" customFormat="1" x14ac:dyDescent="0.2">
      <c r="A2476" s="38" t="s">
        <v>41</v>
      </c>
      <c r="B2476" s="38" t="s">
        <v>1216</v>
      </c>
      <c r="C2476" s="38" t="s">
        <v>8486</v>
      </c>
      <c r="D2476" s="38" t="s">
        <v>1218</v>
      </c>
      <c r="E2476" s="41">
        <v>8222773</v>
      </c>
      <c r="F2476" s="38" t="s">
        <v>8965</v>
      </c>
      <c r="G2476" s="38" t="s">
        <v>59</v>
      </c>
      <c r="H2476" s="42">
        <v>51949.919999999998</v>
      </c>
      <c r="I2476" s="42">
        <v>50101.26</v>
      </c>
      <c r="J2476" s="42">
        <v>1848.6599999999962</v>
      </c>
      <c r="K2476" s="86">
        <v>3.558542534810441E-2</v>
      </c>
      <c r="L2476" s="38" t="s">
        <v>9026</v>
      </c>
      <c r="M2476" s="128" t="s">
        <v>7359</v>
      </c>
    </row>
    <row r="2477" spans="1:13" s="128" customFormat="1" x14ac:dyDescent="0.2">
      <c r="A2477" s="38" t="s">
        <v>41</v>
      </c>
      <c r="B2477" s="38" t="s">
        <v>1216</v>
      </c>
      <c r="C2477" s="38" t="s">
        <v>8486</v>
      </c>
      <c r="D2477" s="38" t="s">
        <v>1218</v>
      </c>
      <c r="E2477" s="41">
        <v>8222773</v>
      </c>
      <c r="F2477" s="38" t="s">
        <v>8965</v>
      </c>
      <c r="G2477" s="38" t="s">
        <v>59</v>
      </c>
      <c r="H2477" s="42">
        <v>179916.13</v>
      </c>
      <c r="I2477" s="42">
        <v>164919.9</v>
      </c>
      <c r="J2477" s="42">
        <v>14996.23000000001</v>
      </c>
      <c r="K2477" s="86">
        <v>8.3351225929548453E-2</v>
      </c>
      <c r="L2477" s="38" t="s">
        <v>9027</v>
      </c>
      <c r="M2477" s="128" t="s">
        <v>7359</v>
      </c>
    </row>
    <row r="2478" spans="1:13" s="128" customFormat="1" x14ac:dyDescent="0.2">
      <c r="A2478" s="38" t="s">
        <v>41</v>
      </c>
      <c r="B2478" s="38" t="s">
        <v>1216</v>
      </c>
      <c r="C2478" s="38" t="s">
        <v>8486</v>
      </c>
      <c r="D2478" s="38" t="s">
        <v>1218</v>
      </c>
      <c r="E2478" s="41">
        <v>8222773</v>
      </c>
      <c r="F2478" s="38" t="s">
        <v>8965</v>
      </c>
      <c r="G2478" s="38" t="s">
        <v>59</v>
      </c>
      <c r="H2478" s="42">
        <v>12564.6</v>
      </c>
      <c r="I2478" s="42">
        <v>12848.88</v>
      </c>
      <c r="J2478" s="42">
        <v>-284.27999999999884</v>
      </c>
      <c r="K2478" s="86">
        <v>-2.2625471562962515E-2</v>
      </c>
      <c r="L2478" s="38" t="s">
        <v>9028</v>
      </c>
      <c r="M2478" s="128" t="s">
        <v>7359</v>
      </c>
    </row>
    <row r="2479" spans="1:13" s="128" customFormat="1" x14ac:dyDescent="0.2">
      <c r="A2479" s="38" t="s">
        <v>41</v>
      </c>
      <c r="B2479" s="38" t="s">
        <v>1216</v>
      </c>
      <c r="C2479" s="38" t="s">
        <v>61</v>
      </c>
      <c r="D2479" s="38" t="s">
        <v>1218</v>
      </c>
      <c r="E2479" s="41">
        <v>8511024</v>
      </c>
      <c r="F2479" s="38" t="s">
        <v>8966</v>
      </c>
      <c r="G2479" s="38" t="s">
        <v>59</v>
      </c>
      <c r="H2479" s="42">
        <v>609317.52</v>
      </c>
      <c r="I2479" s="42">
        <v>500510.82</v>
      </c>
      <c r="J2479" s="42">
        <v>108806.70000000001</v>
      </c>
      <c r="K2479" s="86">
        <v>0.17857142857142858</v>
      </c>
      <c r="L2479" s="38" t="s">
        <v>9029</v>
      </c>
      <c r="M2479" s="128" t="s">
        <v>7359</v>
      </c>
    </row>
    <row r="2480" spans="1:13" s="128" customFormat="1" x14ac:dyDescent="0.2">
      <c r="A2480" s="38" t="s">
        <v>41</v>
      </c>
      <c r="B2480" s="38" t="s">
        <v>1254</v>
      </c>
      <c r="C2480" s="38" t="s">
        <v>8928</v>
      </c>
      <c r="D2480" s="38" t="s">
        <v>5919</v>
      </c>
      <c r="E2480" s="41">
        <v>8383201</v>
      </c>
      <c r="F2480" s="38" t="s">
        <v>8967</v>
      </c>
      <c r="G2480" s="38" t="s">
        <v>68</v>
      </c>
      <c r="H2480" s="42">
        <v>2025236.11</v>
      </c>
      <c r="I2480" s="42">
        <v>1776999.26</v>
      </c>
      <c r="J2480" s="42">
        <v>248236.85000000009</v>
      </c>
      <c r="K2480" s="86">
        <v>0.12257180719535959</v>
      </c>
      <c r="L2480" s="38" t="s">
        <v>9030</v>
      </c>
      <c r="M2480" s="128" t="s">
        <v>7359</v>
      </c>
    </row>
    <row r="2481" spans="1:14" s="128" customFormat="1" x14ac:dyDescent="0.2">
      <c r="A2481" s="38" t="s">
        <v>41</v>
      </c>
      <c r="B2481" s="38" t="s">
        <v>1254</v>
      </c>
      <c r="C2481" s="38" t="s">
        <v>8928</v>
      </c>
      <c r="D2481" s="38" t="s">
        <v>5919</v>
      </c>
      <c r="E2481" s="41">
        <v>8470996</v>
      </c>
      <c r="F2481" s="38" t="s">
        <v>8967</v>
      </c>
      <c r="G2481" s="38" t="s">
        <v>68</v>
      </c>
      <c r="H2481" s="42">
        <v>0</v>
      </c>
      <c r="I2481" s="42">
        <v>75371.199999999997</v>
      </c>
      <c r="J2481" s="42">
        <v>-75371.199999999997</v>
      </c>
      <c r="K2481" s="86" t="e">
        <v>#DIV/0!</v>
      </c>
      <c r="L2481" s="38" t="s">
        <v>9031</v>
      </c>
      <c r="M2481" s="128" t="s">
        <v>7359</v>
      </c>
    </row>
    <row r="2482" spans="1:14" s="128" customFormat="1" x14ac:dyDescent="0.2">
      <c r="A2482" s="38" t="s">
        <v>41</v>
      </c>
      <c r="B2482" s="38" t="s">
        <v>1254</v>
      </c>
      <c r="C2482" s="38" t="s">
        <v>1836</v>
      </c>
      <c r="D2482" s="38" t="s">
        <v>5919</v>
      </c>
      <c r="E2482" s="41">
        <v>8514754</v>
      </c>
      <c r="F2482" s="38" t="s">
        <v>8968</v>
      </c>
      <c r="G2482" s="38" t="s">
        <v>68</v>
      </c>
      <c r="H2482" s="42">
        <v>34541.94</v>
      </c>
      <c r="I2482" s="42">
        <v>34945.26</v>
      </c>
      <c r="J2482" s="42">
        <v>-403.31999999999971</v>
      </c>
      <c r="K2482" s="86">
        <v>-1.1676240535418674E-2</v>
      </c>
      <c r="L2482" s="38" t="s">
        <v>9032</v>
      </c>
      <c r="M2482" s="128" t="s">
        <v>7359</v>
      </c>
    </row>
    <row r="2483" spans="1:14" s="128" customFormat="1" x14ac:dyDescent="0.2">
      <c r="A2483" s="38" t="s">
        <v>41</v>
      </c>
      <c r="B2483" s="38" t="s">
        <v>1254</v>
      </c>
      <c r="C2483" s="38" t="s">
        <v>1994</v>
      </c>
      <c r="D2483" s="38" t="s">
        <v>5919</v>
      </c>
      <c r="E2483" s="41">
        <v>8505868</v>
      </c>
      <c r="F2483" s="38" t="s">
        <v>8969</v>
      </c>
      <c r="G2483" s="38" t="s">
        <v>68</v>
      </c>
      <c r="H2483" s="42">
        <v>231206.39999999999</v>
      </c>
      <c r="I2483" s="42">
        <v>197112</v>
      </c>
      <c r="J2483" s="42">
        <v>34094.399999999994</v>
      </c>
      <c r="K2483" s="86">
        <v>0.14746304600564689</v>
      </c>
      <c r="L2483" s="38" t="s">
        <v>9033</v>
      </c>
      <c r="M2483" s="128" t="s">
        <v>7359</v>
      </c>
    </row>
    <row r="2484" spans="1:14" s="128" customFormat="1" x14ac:dyDescent="0.2">
      <c r="A2484" s="38" t="s">
        <v>41</v>
      </c>
      <c r="B2484" s="38" t="s">
        <v>1254</v>
      </c>
      <c r="C2484" s="38" t="s">
        <v>1994</v>
      </c>
      <c r="D2484" s="38" t="s">
        <v>5919</v>
      </c>
      <c r="E2484" s="41">
        <v>8505247</v>
      </c>
      <c r="F2484" s="38" t="s">
        <v>8649</v>
      </c>
      <c r="G2484" s="38" t="s">
        <v>68</v>
      </c>
      <c r="H2484" s="42">
        <v>33424.800000000003</v>
      </c>
      <c r="I2484" s="42">
        <v>31833</v>
      </c>
      <c r="J2484" s="42">
        <v>1591.8000000000029</v>
      </c>
      <c r="K2484" s="86">
        <v>4.7623321605514551E-2</v>
      </c>
      <c r="L2484" s="38" t="s">
        <v>9034</v>
      </c>
      <c r="M2484" s="128" t="s">
        <v>7359</v>
      </c>
    </row>
    <row r="2485" spans="1:14" s="128" customFormat="1" x14ac:dyDescent="0.2">
      <c r="A2485" s="38" t="s">
        <v>41</v>
      </c>
      <c r="B2485" s="38" t="s">
        <v>1254</v>
      </c>
      <c r="C2485" s="38" t="s">
        <v>1994</v>
      </c>
      <c r="D2485" s="38" t="s">
        <v>5919</v>
      </c>
      <c r="E2485" s="41">
        <v>8505840</v>
      </c>
      <c r="F2485" s="38" t="s">
        <v>8970</v>
      </c>
      <c r="G2485" s="38" t="s">
        <v>68</v>
      </c>
      <c r="H2485" s="42">
        <v>60164.6</v>
      </c>
      <c r="I2485" s="42">
        <v>54759.199999999997</v>
      </c>
      <c r="J2485" s="42">
        <v>5405.4000000000015</v>
      </c>
      <c r="K2485" s="86">
        <v>8.9843529251420293E-2</v>
      </c>
      <c r="L2485" s="38" t="s">
        <v>9035</v>
      </c>
      <c r="M2485" s="128" t="s">
        <v>7359</v>
      </c>
    </row>
    <row r="2486" spans="1:14" s="128" customFormat="1" x14ac:dyDescent="0.2">
      <c r="A2486" s="38" t="s">
        <v>41</v>
      </c>
      <c r="B2486" s="38" t="s">
        <v>42</v>
      </c>
      <c r="C2486" s="38" t="s">
        <v>2075</v>
      </c>
      <c r="D2486" s="38" t="s">
        <v>46</v>
      </c>
      <c r="E2486" s="41">
        <v>1171696</v>
      </c>
      <c r="F2486" s="38" t="s">
        <v>2078</v>
      </c>
      <c r="G2486" s="38" t="s">
        <v>68</v>
      </c>
      <c r="H2486" s="42">
        <v>-4181.12</v>
      </c>
      <c r="I2486" s="42">
        <v>-3779.73</v>
      </c>
      <c r="J2486" s="42">
        <v>-401.38999999999987</v>
      </c>
      <c r="K2486" s="86">
        <v>9.6000593142507237E-2</v>
      </c>
      <c r="L2486" s="38" t="s">
        <v>55</v>
      </c>
      <c r="M2486" s="128" t="s">
        <v>2097</v>
      </c>
      <c r="N2486" s="128" t="s">
        <v>2097</v>
      </c>
    </row>
    <row r="2487" spans="1:14" s="128" customFormat="1" x14ac:dyDescent="0.2">
      <c r="A2487" s="38" t="s">
        <v>41</v>
      </c>
      <c r="B2487" s="38" t="s">
        <v>42</v>
      </c>
      <c r="C2487" s="38" t="s">
        <v>916</v>
      </c>
      <c r="D2487" s="38" t="s">
        <v>46</v>
      </c>
      <c r="E2487" s="41">
        <v>1385437</v>
      </c>
      <c r="F2487" s="38" t="s">
        <v>2080</v>
      </c>
      <c r="G2487" s="38" t="s">
        <v>68</v>
      </c>
      <c r="H2487" s="42">
        <v>-20880</v>
      </c>
      <c r="I2487" s="42">
        <v>-18875.52</v>
      </c>
      <c r="J2487" s="42">
        <v>-2004.4799999999996</v>
      </c>
      <c r="K2487" s="86">
        <v>9.5999999999999974E-2</v>
      </c>
      <c r="L2487" s="38" t="s">
        <v>55</v>
      </c>
      <c r="M2487" s="128" t="s">
        <v>2097</v>
      </c>
      <c r="N2487" s="128" t="s">
        <v>2097</v>
      </c>
    </row>
    <row r="2488" spans="1:14" s="128" customFormat="1" x14ac:dyDescent="0.2">
      <c r="A2488" s="38" t="s">
        <v>41</v>
      </c>
      <c r="B2488" s="38" t="s">
        <v>42</v>
      </c>
      <c r="C2488" s="38" t="s">
        <v>1366</v>
      </c>
      <c r="D2488" s="38" t="s">
        <v>46</v>
      </c>
      <c r="E2488" s="41">
        <v>8209151</v>
      </c>
      <c r="F2488" s="38" t="s">
        <v>8491</v>
      </c>
      <c r="G2488" s="38" t="s">
        <v>59</v>
      </c>
      <c r="H2488" s="42">
        <v>0</v>
      </c>
      <c r="I2488" s="42">
        <v>0</v>
      </c>
      <c r="J2488" s="42">
        <v>0</v>
      </c>
      <c r="K2488" s="86" t="e">
        <v>#DIV/0!</v>
      </c>
      <c r="L2488" s="38" t="s">
        <v>8659</v>
      </c>
      <c r="M2488" s="128" t="s">
        <v>5907</v>
      </c>
      <c r="N2488" s="38" t="s">
        <v>2732</v>
      </c>
    </row>
    <row r="2489" spans="1:14" s="128" customFormat="1" x14ac:dyDescent="0.2">
      <c r="A2489" s="38" t="s">
        <v>41</v>
      </c>
      <c r="B2489" s="38" t="s">
        <v>42</v>
      </c>
      <c r="C2489" s="38" t="s">
        <v>1366</v>
      </c>
      <c r="D2489" s="38" t="s">
        <v>46</v>
      </c>
      <c r="E2489" s="41">
        <v>8209151</v>
      </c>
      <c r="F2489" s="38" t="s">
        <v>8491</v>
      </c>
      <c r="G2489" s="38" t="s">
        <v>59</v>
      </c>
      <c r="H2489" s="42">
        <v>0</v>
      </c>
      <c r="I2489" s="42">
        <v>0</v>
      </c>
      <c r="J2489" s="42">
        <v>0</v>
      </c>
      <c r="K2489" s="86" t="e">
        <v>#DIV/0!</v>
      </c>
      <c r="L2489" s="38" t="s">
        <v>8660</v>
      </c>
      <c r="M2489" s="128" t="s">
        <v>5907</v>
      </c>
      <c r="N2489" s="38" t="s">
        <v>2732</v>
      </c>
    </row>
    <row r="2490" spans="1:14" s="128" customFormat="1" x14ac:dyDescent="0.2">
      <c r="A2490" s="38" t="s">
        <v>41</v>
      </c>
      <c r="B2490" s="38" t="s">
        <v>42</v>
      </c>
      <c r="C2490" s="38" t="s">
        <v>1366</v>
      </c>
      <c r="D2490" s="38" t="s">
        <v>46</v>
      </c>
      <c r="E2490" s="41">
        <v>8209151</v>
      </c>
      <c r="F2490" s="38" t="s">
        <v>8491</v>
      </c>
      <c r="G2490" s="38" t="s">
        <v>59</v>
      </c>
      <c r="H2490" s="42">
        <v>0</v>
      </c>
      <c r="I2490" s="42">
        <v>0</v>
      </c>
      <c r="J2490" s="42">
        <v>0</v>
      </c>
      <c r="K2490" s="86" t="e">
        <v>#DIV/0!</v>
      </c>
      <c r="L2490" s="38" t="s">
        <v>8661</v>
      </c>
      <c r="M2490" s="128" t="s">
        <v>5907</v>
      </c>
      <c r="N2490" s="38" t="s">
        <v>2732</v>
      </c>
    </row>
    <row r="2491" spans="1:14" s="128" customFormat="1" x14ac:dyDescent="0.2">
      <c r="A2491" s="38" t="s">
        <v>41</v>
      </c>
      <c r="B2491" s="38" t="s">
        <v>42</v>
      </c>
      <c r="C2491" s="38" t="s">
        <v>1366</v>
      </c>
      <c r="D2491" s="38" t="s">
        <v>46</v>
      </c>
      <c r="E2491" s="41">
        <v>8209151</v>
      </c>
      <c r="F2491" s="38" t="s">
        <v>8491</v>
      </c>
      <c r="G2491" s="38" t="s">
        <v>59</v>
      </c>
      <c r="H2491" s="42">
        <v>0</v>
      </c>
      <c r="I2491" s="42">
        <v>0</v>
      </c>
      <c r="J2491" s="42">
        <v>0</v>
      </c>
      <c r="K2491" s="86" t="e">
        <v>#DIV/0!</v>
      </c>
      <c r="L2491" s="38" t="s">
        <v>8662</v>
      </c>
      <c r="M2491" s="128" t="s">
        <v>5907</v>
      </c>
      <c r="N2491" s="38" t="s">
        <v>2732</v>
      </c>
    </row>
    <row r="2492" spans="1:14" s="128" customFormat="1" x14ac:dyDescent="0.2">
      <c r="A2492" s="38" t="s">
        <v>41</v>
      </c>
      <c r="B2492" s="38" t="s">
        <v>42</v>
      </c>
      <c r="C2492" s="38" t="s">
        <v>1366</v>
      </c>
      <c r="D2492" s="38" t="s">
        <v>46</v>
      </c>
      <c r="E2492" s="41">
        <v>8209151</v>
      </c>
      <c r="F2492" s="38" t="s">
        <v>8491</v>
      </c>
      <c r="G2492" s="38" t="s">
        <v>59</v>
      </c>
      <c r="H2492" s="42">
        <v>0</v>
      </c>
      <c r="I2492" s="42">
        <v>0</v>
      </c>
      <c r="J2492" s="42">
        <v>0</v>
      </c>
      <c r="K2492" s="86" t="e">
        <v>#DIV/0!</v>
      </c>
      <c r="L2492" s="38" t="s">
        <v>8663</v>
      </c>
      <c r="M2492" s="128" t="s">
        <v>5907</v>
      </c>
      <c r="N2492" s="38" t="s">
        <v>2732</v>
      </c>
    </row>
    <row r="2493" spans="1:14" s="128" customFormat="1" x14ac:dyDescent="0.2">
      <c r="A2493" s="38" t="s">
        <v>41</v>
      </c>
      <c r="B2493" s="38" t="s">
        <v>42</v>
      </c>
      <c r="C2493" s="38" t="s">
        <v>1366</v>
      </c>
      <c r="D2493" s="38" t="s">
        <v>46</v>
      </c>
      <c r="E2493" s="41">
        <v>8209151</v>
      </c>
      <c r="F2493" s="38" t="s">
        <v>8491</v>
      </c>
      <c r="G2493" s="38" t="s">
        <v>59</v>
      </c>
      <c r="H2493" s="42">
        <v>0</v>
      </c>
      <c r="I2493" s="42">
        <v>0</v>
      </c>
      <c r="J2493" s="42">
        <v>0</v>
      </c>
      <c r="K2493" s="86" t="e">
        <v>#DIV/0!</v>
      </c>
      <c r="L2493" s="38" t="s">
        <v>8664</v>
      </c>
      <c r="M2493" s="128" t="s">
        <v>5907</v>
      </c>
      <c r="N2493" s="38" t="s">
        <v>2732</v>
      </c>
    </row>
    <row r="2494" spans="1:14" s="128" customFormat="1" x14ac:dyDescent="0.2">
      <c r="A2494" s="38" t="s">
        <v>41</v>
      </c>
      <c r="B2494" s="38" t="s">
        <v>42</v>
      </c>
      <c r="C2494" s="38" t="s">
        <v>1366</v>
      </c>
      <c r="D2494" s="38" t="s">
        <v>46</v>
      </c>
      <c r="E2494" s="41">
        <v>8209151</v>
      </c>
      <c r="F2494" s="38" t="s">
        <v>8491</v>
      </c>
      <c r="G2494" s="38" t="s">
        <v>59</v>
      </c>
      <c r="H2494" s="42">
        <v>0</v>
      </c>
      <c r="I2494" s="42">
        <v>0</v>
      </c>
      <c r="J2494" s="42">
        <v>0</v>
      </c>
      <c r="K2494" s="86" t="e">
        <v>#DIV/0!</v>
      </c>
      <c r="L2494" s="38" t="s">
        <v>8665</v>
      </c>
      <c r="M2494" s="128" t="s">
        <v>5907</v>
      </c>
      <c r="N2494" s="38" t="s">
        <v>2732</v>
      </c>
    </row>
    <row r="2495" spans="1:14" s="128" customFormat="1" x14ac:dyDescent="0.2">
      <c r="A2495" s="38" t="s">
        <v>41</v>
      </c>
      <c r="B2495" s="38" t="s">
        <v>42</v>
      </c>
      <c r="C2495" s="38" t="s">
        <v>1366</v>
      </c>
      <c r="D2495" s="38" t="s">
        <v>46</v>
      </c>
      <c r="E2495" s="41">
        <v>8309626</v>
      </c>
      <c r="F2495" s="38" t="s">
        <v>8491</v>
      </c>
      <c r="G2495" s="38" t="s">
        <v>59</v>
      </c>
      <c r="H2495" s="42">
        <v>0</v>
      </c>
      <c r="I2495" s="42">
        <v>0</v>
      </c>
      <c r="J2495" s="42">
        <v>0</v>
      </c>
      <c r="K2495" s="86" t="e">
        <v>#DIV/0!</v>
      </c>
      <c r="L2495" s="38" t="s">
        <v>8666</v>
      </c>
      <c r="M2495" s="128" t="s">
        <v>5907</v>
      </c>
      <c r="N2495" s="38" t="s">
        <v>2732</v>
      </c>
    </row>
    <row r="2496" spans="1:14" s="128" customFormat="1" x14ac:dyDescent="0.2">
      <c r="A2496" s="38" t="s">
        <v>41</v>
      </c>
      <c r="B2496" s="38" t="s">
        <v>42</v>
      </c>
      <c r="C2496" s="38" t="s">
        <v>1366</v>
      </c>
      <c r="D2496" s="38" t="s">
        <v>46</v>
      </c>
      <c r="E2496" s="41">
        <v>8309626</v>
      </c>
      <c r="F2496" s="38" t="s">
        <v>8491</v>
      </c>
      <c r="G2496" s="38" t="s">
        <v>59</v>
      </c>
      <c r="H2496" s="42">
        <v>0</v>
      </c>
      <c r="I2496" s="42">
        <v>0</v>
      </c>
      <c r="J2496" s="42">
        <v>0</v>
      </c>
      <c r="K2496" s="86" t="e">
        <v>#DIV/0!</v>
      </c>
      <c r="L2496" s="38" t="s">
        <v>8666</v>
      </c>
      <c r="M2496" s="128" t="s">
        <v>5907</v>
      </c>
      <c r="N2496" s="38" t="s">
        <v>2732</v>
      </c>
    </row>
    <row r="2497" spans="1:14" s="128" customFormat="1" x14ac:dyDescent="0.2">
      <c r="A2497" s="38" t="s">
        <v>89</v>
      </c>
      <c r="B2497" s="38" t="s">
        <v>90</v>
      </c>
      <c r="C2497" s="38" t="s">
        <v>1488</v>
      </c>
      <c r="D2497" s="38" t="s">
        <v>92</v>
      </c>
      <c r="E2497" s="41">
        <v>8421782</v>
      </c>
      <c r="F2497" s="38" t="s">
        <v>9042</v>
      </c>
      <c r="G2497" s="38" t="s">
        <v>68</v>
      </c>
      <c r="H2497" s="42">
        <v>72486.84</v>
      </c>
      <c r="I2497" s="42">
        <v>67115.98</v>
      </c>
      <c r="J2497" s="42">
        <v>5370.8600000000006</v>
      </c>
      <c r="K2497" s="86">
        <v>7.4094276974965401E-2</v>
      </c>
      <c r="L2497" s="38" t="s">
        <v>9099</v>
      </c>
      <c r="M2497" s="128" t="s">
        <v>5907</v>
      </c>
      <c r="N2497" s="38" t="s">
        <v>2754</v>
      </c>
    </row>
    <row r="2498" spans="1:14" s="128" customFormat="1" x14ac:dyDescent="0.2">
      <c r="A2498" s="38" t="s">
        <v>89</v>
      </c>
      <c r="B2498" s="38" t="s">
        <v>90</v>
      </c>
      <c r="C2498" s="38" t="s">
        <v>1488</v>
      </c>
      <c r="D2498" s="38" t="s">
        <v>92</v>
      </c>
      <c r="E2498" s="41">
        <v>8421782</v>
      </c>
      <c r="F2498" s="38" t="s">
        <v>9042</v>
      </c>
      <c r="G2498" s="38" t="s">
        <v>68</v>
      </c>
      <c r="H2498" s="42">
        <v>1639.5</v>
      </c>
      <c r="I2498" s="42">
        <v>1518</v>
      </c>
      <c r="J2498" s="42">
        <v>121.5</v>
      </c>
      <c r="K2498" s="86">
        <v>7.4107959743824336E-2</v>
      </c>
      <c r="L2498" s="38" t="s">
        <v>9099</v>
      </c>
      <c r="M2498" s="128" t="s">
        <v>5907</v>
      </c>
      <c r="N2498" s="38" t="s">
        <v>2732</v>
      </c>
    </row>
    <row r="2499" spans="1:14" s="128" customFormat="1" x14ac:dyDescent="0.2">
      <c r="A2499" s="38" t="s">
        <v>89</v>
      </c>
      <c r="B2499" s="38" t="s">
        <v>90</v>
      </c>
      <c r="C2499" s="38" t="s">
        <v>2674</v>
      </c>
      <c r="D2499" s="38" t="s">
        <v>92</v>
      </c>
      <c r="E2499" s="41">
        <v>8454987</v>
      </c>
      <c r="F2499" s="38" t="s">
        <v>9043</v>
      </c>
      <c r="G2499" s="38" t="s">
        <v>68</v>
      </c>
      <c r="H2499" s="42">
        <v>238533.75</v>
      </c>
      <c r="I2499" s="42">
        <v>223562.5</v>
      </c>
      <c r="J2499" s="42">
        <v>14971.25</v>
      </c>
      <c r="K2499" s="86">
        <v>6.2763655038333144E-2</v>
      </c>
      <c r="L2499" s="38" t="s">
        <v>9100</v>
      </c>
      <c r="M2499" s="128" t="s">
        <v>5907</v>
      </c>
      <c r="N2499" s="38" t="s">
        <v>2732</v>
      </c>
    </row>
    <row r="2500" spans="1:14" s="128" customFormat="1" x14ac:dyDescent="0.2">
      <c r="A2500" s="38" t="s">
        <v>89</v>
      </c>
      <c r="B2500" s="38" t="s">
        <v>90</v>
      </c>
      <c r="C2500" s="38" t="s">
        <v>2674</v>
      </c>
      <c r="D2500" s="38" t="s">
        <v>92</v>
      </c>
      <c r="E2500" s="41">
        <v>8454987</v>
      </c>
      <c r="F2500" s="38" t="s">
        <v>9043</v>
      </c>
      <c r="G2500" s="38" t="s">
        <v>68</v>
      </c>
      <c r="H2500" s="42">
        <v>0</v>
      </c>
      <c r="I2500" s="42">
        <v>0.05</v>
      </c>
      <c r="J2500" s="42">
        <v>-0.05</v>
      </c>
      <c r="K2500" s="86" t="e">
        <v>#DIV/0!</v>
      </c>
      <c r="L2500" s="38" t="s">
        <v>9101</v>
      </c>
      <c r="M2500" s="128" t="s">
        <v>5907</v>
      </c>
      <c r="N2500" s="38" t="s">
        <v>2732</v>
      </c>
    </row>
    <row r="2501" spans="1:14" s="128" customFormat="1" x14ac:dyDescent="0.2">
      <c r="A2501" s="38" t="s">
        <v>89</v>
      </c>
      <c r="B2501" s="38" t="s">
        <v>2086</v>
      </c>
      <c r="C2501" s="38" t="s">
        <v>2091</v>
      </c>
      <c r="D2501" s="38" t="s">
        <v>2087</v>
      </c>
      <c r="E2501" s="41">
        <v>6226229</v>
      </c>
      <c r="F2501" s="38" t="s">
        <v>2093</v>
      </c>
      <c r="G2501" s="38" t="s">
        <v>68</v>
      </c>
      <c r="H2501" s="42">
        <v>0</v>
      </c>
      <c r="I2501" s="42">
        <v>0</v>
      </c>
      <c r="J2501" s="42">
        <v>0</v>
      </c>
      <c r="K2501" s="86" t="e">
        <v>#DIV/0!</v>
      </c>
      <c r="L2501" s="38" t="s">
        <v>55</v>
      </c>
      <c r="M2501" s="128" t="s">
        <v>2097</v>
      </c>
      <c r="N2501" s="128" t="s">
        <v>2097</v>
      </c>
    </row>
    <row r="2502" spans="1:14" s="128" customFormat="1" x14ac:dyDescent="0.2">
      <c r="A2502" s="38" t="s">
        <v>89</v>
      </c>
      <c r="B2502" s="38" t="s">
        <v>117</v>
      </c>
      <c r="C2502" s="38" t="s">
        <v>119</v>
      </c>
      <c r="D2502" s="38" t="s">
        <v>120</v>
      </c>
      <c r="E2502" s="41">
        <v>8419700</v>
      </c>
      <c r="F2502" s="38" t="s">
        <v>9044</v>
      </c>
      <c r="G2502" s="38" t="s">
        <v>68</v>
      </c>
      <c r="H2502" s="42">
        <v>17781.12</v>
      </c>
      <c r="I2502" s="42">
        <v>13614.72</v>
      </c>
      <c r="J2502" s="42">
        <v>4166.3999999999996</v>
      </c>
      <c r="K2502" s="86">
        <v>0.23431594860166288</v>
      </c>
      <c r="L2502" s="38" t="s">
        <v>9102</v>
      </c>
      <c r="M2502" s="128" t="s">
        <v>5907</v>
      </c>
      <c r="N2502" s="38" t="s">
        <v>2754</v>
      </c>
    </row>
    <row r="2503" spans="1:14" s="128" customFormat="1" x14ac:dyDescent="0.2">
      <c r="A2503" s="38" t="s">
        <v>89</v>
      </c>
      <c r="B2503" s="38" t="s">
        <v>117</v>
      </c>
      <c r="C2503" s="38" t="s">
        <v>9037</v>
      </c>
      <c r="D2503" s="38" t="s">
        <v>120</v>
      </c>
      <c r="E2503" s="41">
        <v>8444342</v>
      </c>
      <c r="F2503" s="38" t="s">
        <v>9045</v>
      </c>
      <c r="G2503" s="38" t="s">
        <v>68</v>
      </c>
      <c r="H2503" s="42">
        <v>661.44</v>
      </c>
      <c r="I2503" s="42">
        <v>624</v>
      </c>
      <c r="J2503" s="42">
        <v>37.440000000000055</v>
      </c>
      <c r="K2503" s="86">
        <v>5.6603773584905738E-2</v>
      </c>
      <c r="L2503" s="38" t="s">
        <v>9103</v>
      </c>
      <c r="M2503" s="128" t="s">
        <v>5907</v>
      </c>
      <c r="N2503" s="38" t="s">
        <v>2732</v>
      </c>
    </row>
    <row r="2504" spans="1:14" s="128" customFormat="1" x14ac:dyDescent="0.2">
      <c r="A2504" s="38" t="s">
        <v>144</v>
      </c>
      <c r="B2504" s="38" t="s">
        <v>145</v>
      </c>
      <c r="C2504" s="38" t="s">
        <v>902</v>
      </c>
      <c r="D2504" s="38" t="s">
        <v>148</v>
      </c>
      <c r="E2504" s="41">
        <v>1785376</v>
      </c>
      <c r="F2504" s="38" t="s">
        <v>9046</v>
      </c>
      <c r="G2504" s="38" t="s">
        <v>68</v>
      </c>
      <c r="H2504" s="42">
        <v>-44118</v>
      </c>
      <c r="I2504" s="42">
        <v>-39882.67</v>
      </c>
      <c r="J2504" s="42">
        <v>-4235.3300000000017</v>
      </c>
      <c r="K2504" s="86">
        <v>9.6000045332970713E-2</v>
      </c>
      <c r="L2504" s="38" t="s">
        <v>55</v>
      </c>
      <c r="M2504" s="128" t="s">
        <v>2097</v>
      </c>
      <c r="N2504" s="128" t="s">
        <v>2097</v>
      </c>
    </row>
    <row r="2505" spans="1:14" s="128" customFormat="1" x14ac:dyDescent="0.2">
      <c r="A2505" s="38" t="s">
        <v>144</v>
      </c>
      <c r="B2505" s="38" t="s">
        <v>145</v>
      </c>
      <c r="C2505" s="38" t="s">
        <v>172</v>
      </c>
      <c r="D2505" s="38" t="s">
        <v>148</v>
      </c>
      <c r="E2505" s="41">
        <v>8320985</v>
      </c>
      <c r="F2505" s="38" t="s">
        <v>9047</v>
      </c>
      <c r="G2505" s="38" t="s">
        <v>68</v>
      </c>
      <c r="H2505" s="42">
        <v>219.24</v>
      </c>
      <c r="I2505" s="42">
        <v>208.8</v>
      </c>
      <c r="J2505" s="42">
        <v>10.439999999999998</v>
      </c>
      <c r="K2505" s="86">
        <v>4.7619047619047609E-2</v>
      </c>
      <c r="L2505" s="38" t="s">
        <v>9104</v>
      </c>
      <c r="M2505" s="128" t="s">
        <v>5907</v>
      </c>
      <c r="N2505" s="38" t="s">
        <v>2746</v>
      </c>
    </row>
    <row r="2506" spans="1:14" s="128" customFormat="1" x14ac:dyDescent="0.2">
      <c r="A2506" s="38" t="s">
        <v>144</v>
      </c>
      <c r="B2506" s="38" t="s">
        <v>145</v>
      </c>
      <c r="C2506" s="38" t="s">
        <v>147</v>
      </c>
      <c r="D2506" s="38" t="s">
        <v>148</v>
      </c>
      <c r="E2506" s="41">
        <v>8330344</v>
      </c>
      <c r="F2506" s="38" t="s">
        <v>9048</v>
      </c>
      <c r="G2506" s="38" t="s">
        <v>68</v>
      </c>
      <c r="H2506" s="42">
        <v>17.46</v>
      </c>
      <c r="I2506" s="42">
        <v>15.88</v>
      </c>
      <c r="J2506" s="42">
        <v>1.58</v>
      </c>
      <c r="K2506" s="86">
        <v>9.0492554410080181E-2</v>
      </c>
      <c r="L2506" s="38" t="s">
        <v>9105</v>
      </c>
      <c r="M2506" s="128" t="s">
        <v>5907</v>
      </c>
      <c r="N2506" s="38" t="s">
        <v>2746</v>
      </c>
    </row>
    <row r="2507" spans="1:14" s="128" customFormat="1" x14ac:dyDescent="0.2">
      <c r="A2507" s="38" t="s">
        <v>144</v>
      </c>
      <c r="B2507" s="38" t="s">
        <v>145</v>
      </c>
      <c r="C2507" s="38" t="s">
        <v>147</v>
      </c>
      <c r="D2507" s="38" t="s">
        <v>148</v>
      </c>
      <c r="E2507" s="41">
        <v>8243850</v>
      </c>
      <c r="F2507" s="38" t="s">
        <v>8508</v>
      </c>
      <c r="G2507" s="38" t="s">
        <v>68</v>
      </c>
      <c r="H2507" s="42">
        <v>23870</v>
      </c>
      <c r="I2507" s="42">
        <v>21700</v>
      </c>
      <c r="J2507" s="42">
        <v>2170</v>
      </c>
      <c r="K2507" s="86">
        <v>9.0909090909090912E-2</v>
      </c>
      <c r="L2507" s="38" t="s">
        <v>9106</v>
      </c>
      <c r="M2507" s="128" t="s">
        <v>5907</v>
      </c>
      <c r="N2507" s="38" t="s">
        <v>2746</v>
      </c>
    </row>
    <row r="2508" spans="1:14" s="128" customFormat="1" x14ac:dyDescent="0.2">
      <c r="A2508" s="38" t="s">
        <v>144</v>
      </c>
      <c r="B2508" s="38" t="s">
        <v>145</v>
      </c>
      <c r="C2508" s="38" t="s">
        <v>147</v>
      </c>
      <c r="D2508" s="38" t="s">
        <v>148</v>
      </c>
      <c r="E2508" s="41">
        <v>8243850</v>
      </c>
      <c r="F2508" s="38" t="s">
        <v>8508</v>
      </c>
      <c r="G2508" s="38" t="s">
        <v>68</v>
      </c>
      <c r="H2508" s="42">
        <v>32903</v>
      </c>
      <c r="I2508" s="42">
        <v>28852</v>
      </c>
      <c r="J2508" s="42">
        <v>4051</v>
      </c>
      <c r="K2508" s="86">
        <v>0.123119472388536</v>
      </c>
      <c r="L2508" s="38" t="s">
        <v>9107</v>
      </c>
      <c r="M2508" s="128" t="s">
        <v>5907</v>
      </c>
      <c r="N2508" s="38" t="s">
        <v>2746</v>
      </c>
    </row>
    <row r="2509" spans="1:14" s="128" customFormat="1" x14ac:dyDescent="0.2">
      <c r="A2509" s="38" t="s">
        <v>144</v>
      </c>
      <c r="B2509" s="38" t="s">
        <v>145</v>
      </c>
      <c r="C2509" s="38" t="s">
        <v>147</v>
      </c>
      <c r="D2509" s="38" t="s">
        <v>148</v>
      </c>
      <c r="E2509" s="41">
        <v>1805734</v>
      </c>
      <c r="F2509" s="38" t="s">
        <v>1424</v>
      </c>
      <c r="G2509" s="38" t="s">
        <v>59</v>
      </c>
      <c r="H2509" s="42">
        <v>-1304.0999999999999</v>
      </c>
      <c r="I2509" s="42">
        <v>-1178.9100000000001</v>
      </c>
      <c r="J2509" s="42">
        <v>-125.18999999999983</v>
      </c>
      <c r="K2509" s="86">
        <v>9.5997239475500221E-2</v>
      </c>
      <c r="L2509" s="38" t="s">
        <v>55</v>
      </c>
      <c r="M2509" s="128" t="s">
        <v>2097</v>
      </c>
      <c r="N2509" s="128" t="s">
        <v>2097</v>
      </c>
    </row>
    <row r="2510" spans="1:14" s="128" customFormat="1" x14ac:dyDescent="0.2">
      <c r="A2510" s="38" t="s">
        <v>144</v>
      </c>
      <c r="B2510" s="38" t="s">
        <v>2100</v>
      </c>
      <c r="C2510" s="38" t="s">
        <v>2102</v>
      </c>
      <c r="D2510" s="38" t="s">
        <v>148</v>
      </c>
      <c r="E2510" s="41">
        <v>6260426</v>
      </c>
      <c r="F2510" s="38" t="s">
        <v>2105</v>
      </c>
      <c r="G2510" s="38" t="s">
        <v>68</v>
      </c>
      <c r="H2510" s="42">
        <v>13950</v>
      </c>
      <c r="I2510" s="42">
        <v>13531.5</v>
      </c>
      <c r="J2510" s="42">
        <v>418.5</v>
      </c>
      <c r="K2510" s="86">
        <v>0.03</v>
      </c>
      <c r="L2510" s="38" t="s">
        <v>2106</v>
      </c>
      <c r="M2510" s="128" t="s">
        <v>5907</v>
      </c>
      <c r="N2510" s="111" t="s">
        <v>5908</v>
      </c>
    </row>
    <row r="2511" spans="1:14" s="128" customFormat="1" x14ac:dyDescent="0.2">
      <c r="A2511" s="38" t="s">
        <v>89</v>
      </c>
      <c r="B2511" s="38" t="s">
        <v>179</v>
      </c>
      <c r="C2511" s="38" t="s">
        <v>829</v>
      </c>
      <c r="D2511" s="38" t="s">
        <v>181</v>
      </c>
      <c r="E2511" s="41">
        <v>1603020</v>
      </c>
      <c r="F2511" s="38" t="s">
        <v>2108</v>
      </c>
      <c r="G2511" s="38" t="s">
        <v>59</v>
      </c>
      <c r="H2511" s="42">
        <v>-34885.730000000003</v>
      </c>
      <c r="I2511" s="42">
        <v>-31536.7</v>
      </c>
      <c r="J2511" s="42">
        <v>-3349.0300000000025</v>
      </c>
      <c r="K2511" s="86">
        <v>9.5999997706798804E-2</v>
      </c>
      <c r="L2511" s="38" t="s">
        <v>55</v>
      </c>
      <c r="M2511" s="128" t="s">
        <v>2097</v>
      </c>
      <c r="N2511" s="128" t="s">
        <v>2097</v>
      </c>
    </row>
    <row r="2512" spans="1:14" s="128" customFormat="1" x14ac:dyDescent="0.2">
      <c r="A2512" s="38" t="s">
        <v>89</v>
      </c>
      <c r="B2512" s="38" t="s">
        <v>179</v>
      </c>
      <c r="C2512" s="38" t="s">
        <v>2111</v>
      </c>
      <c r="D2512" s="38" t="s">
        <v>181</v>
      </c>
      <c r="E2512" s="41">
        <v>6702501</v>
      </c>
      <c r="F2512" s="38" t="s">
        <v>2112</v>
      </c>
      <c r="G2512" s="38" t="s">
        <v>68</v>
      </c>
      <c r="H2512" s="42">
        <v>0</v>
      </c>
      <c r="I2512" s="42">
        <v>0</v>
      </c>
      <c r="J2512" s="42">
        <v>0</v>
      </c>
      <c r="K2512" s="86" t="e">
        <v>#DIV/0!</v>
      </c>
      <c r="L2512" s="38" t="s">
        <v>55</v>
      </c>
      <c r="M2512" s="128" t="s">
        <v>2097</v>
      </c>
      <c r="N2512" s="128" t="s">
        <v>2097</v>
      </c>
    </row>
    <row r="2513" spans="1:14" s="128" customFormat="1" x14ac:dyDescent="0.2">
      <c r="A2513" s="38" t="s">
        <v>89</v>
      </c>
      <c r="B2513" s="38" t="s">
        <v>210</v>
      </c>
      <c r="C2513" s="38" t="s">
        <v>226</v>
      </c>
      <c r="D2513" s="38" t="s">
        <v>212</v>
      </c>
      <c r="E2513" s="41">
        <v>1597312</v>
      </c>
      <c r="F2513" s="38" t="s">
        <v>2115</v>
      </c>
      <c r="G2513" s="38" t="s">
        <v>68</v>
      </c>
      <c r="H2513" s="42">
        <v>-9.64</v>
      </c>
      <c r="I2513" s="42">
        <v>-9.16</v>
      </c>
      <c r="J2513" s="42">
        <v>-0.48000000000000043</v>
      </c>
      <c r="K2513" s="86">
        <v>4.9792531120331988E-2</v>
      </c>
      <c r="L2513" s="38" t="s">
        <v>55</v>
      </c>
      <c r="M2513" s="128" t="s">
        <v>2097</v>
      </c>
      <c r="N2513" s="128" t="s">
        <v>2097</v>
      </c>
    </row>
    <row r="2514" spans="1:14" s="128" customFormat="1" x14ac:dyDescent="0.2">
      <c r="A2514" s="38" t="s">
        <v>89</v>
      </c>
      <c r="B2514" s="38" t="s">
        <v>210</v>
      </c>
      <c r="C2514" s="38" t="s">
        <v>5935</v>
      </c>
      <c r="D2514" s="38" t="s">
        <v>212</v>
      </c>
      <c r="E2514" s="41">
        <v>1824981</v>
      </c>
      <c r="F2514" s="38" t="s">
        <v>7999</v>
      </c>
      <c r="G2514" s="38" t="s">
        <v>68</v>
      </c>
      <c r="H2514" s="42">
        <v>-854.4</v>
      </c>
      <c r="I2514" s="42">
        <v>-811.68</v>
      </c>
      <c r="J2514" s="42">
        <v>-42.720000000000027</v>
      </c>
      <c r="K2514" s="86">
        <v>5.0000000000000031E-2</v>
      </c>
      <c r="L2514" s="38" t="s">
        <v>55</v>
      </c>
      <c r="M2514" s="128" t="s">
        <v>2097</v>
      </c>
      <c r="N2514" s="128" t="s">
        <v>2097</v>
      </c>
    </row>
    <row r="2515" spans="1:14" s="128" customFormat="1" x14ac:dyDescent="0.2">
      <c r="A2515" s="38" t="s">
        <v>89</v>
      </c>
      <c r="B2515" s="38" t="s">
        <v>210</v>
      </c>
      <c r="C2515" s="38" t="s">
        <v>1453</v>
      </c>
      <c r="D2515" s="38" t="s">
        <v>212</v>
      </c>
      <c r="E2515" s="41">
        <v>1779412</v>
      </c>
      <c r="F2515" s="38" t="s">
        <v>9049</v>
      </c>
      <c r="G2515" s="38" t="s">
        <v>68</v>
      </c>
      <c r="H2515" s="42">
        <v>-638.54</v>
      </c>
      <c r="I2515" s="42">
        <v>-606.61</v>
      </c>
      <c r="J2515" s="42">
        <v>-31.92999999999995</v>
      </c>
      <c r="K2515" s="86">
        <v>5.0004698217809306E-2</v>
      </c>
      <c r="L2515" s="38" t="s">
        <v>55</v>
      </c>
      <c r="M2515" s="128" t="s">
        <v>2097</v>
      </c>
      <c r="N2515" s="128" t="s">
        <v>2097</v>
      </c>
    </row>
    <row r="2516" spans="1:14" s="128" customFormat="1" x14ac:dyDescent="0.2">
      <c r="A2516" s="38" t="s">
        <v>89</v>
      </c>
      <c r="B2516" s="38" t="s">
        <v>210</v>
      </c>
      <c r="C2516" s="38" t="s">
        <v>2102</v>
      </c>
      <c r="D2516" s="38" t="s">
        <v>212</v>
      </c>
      <c r="E2516" s="41">
        <v>6345838</v>
      </c>
      <c r="F2516" s="38" t="s">
        <v>2117</v>
      </c>
      <c r="G2516" s="38" t="s">
        <v>68</v>
      </c>
      <c r="H2516" s="42">
        <v>0</v>
      </c>
      <c r="I2516" s="42">
        <v>0</v>
      </c>
      <c r="J2516" s="42">
        <v>0</v>
      </c>
      <c r="K2516" s="86" t="e">
        <v>#DIV/0!</v>
      </c>
      <c r="L2516" s="38" t="s">
        <v>55</v>
      </c>
      <c r="M2516" s="128" t="s">
        <v>2097</v>
      </c>
      <c r="N2516" s="128" t="s">
        <v>2097</v>
      </c>
    </row>
    <row r="2517" spans="1:14" s="128" customFormat="1" x14ac:dyDescent="0.2">
      <c r="A2517" s="38" t="s">
        <v>89</v>
      </c>
      <c r="B2517" s="38" t="s">
        <v>250</v>
      </c>
      <c r="C2517" s="38" t="s">
        <v>1466</v>
      </c>
      <c r="D2517" s="38" t="s">
        <v>253</v>
      </c>
      <c r="E2517" s="41">
        <v>8159737</v>
      </c>
      <c r="F2517" s="38" t="s">
        <v>256</v>
      </c>
      <c r="G2517" s="38" t="s">
        <v>68</v>
      </c>
      <c r="H2517" s="42">
        <v>2600</v>
      </c>
      <c r="I2517" s="42">
        <v>2500</v>
      </c>
      <c r="J2517" s="42">
        <v>100</v>
      </c>
      <c r="K2517" s="86">
        <v>3.8461538461538464E-2</v>
      </c>
      <c r="L2517" s="38" t="s">
        <v>258</v>
      </c>
      <c r="M2517" s="128" t="s">
        <v>5907</v>
      </c>
      <c r="N2517" s="38" t="s">
        <v>50</v>
      </c>
    </row>
    <row r="2518" spans="1:14" s="128" customFormat="1" x14ac:dyDescent="0.2">
      <c r="A2518" s="38" t="s">
        <v>89</v>
      </c>
      <c r="B2518" s="38" t="s">
        <v>250</v>
      </c>
      <c r="C2518" s="38" t="s">
        <v>277</v>
      </c>
      <c r="D2518" s="38" t="s">
        <v>253</v>
      </c>
      <c r="E2518" s="41">
        <v>8401532</v>
      </c>
      <c r="F2518" s="38" t="s">
        <v>9050</v>
      </c>
      <c r="G2518" s="38" t="s">
        <v>68</v>
      </c>
      <c r="H2518" s="42">
        <v>0</v>
      </c>
      <c r="I2518" s="42">
        <v>0</v>
      </c>
      <c r="J2518" s="42">
        <v>0</v>
      </c>
      <c r="K2518" s="86" t="e">
        <v>#DIV/0!</v>
      </c>
      <c r="L2518" s="38" t="s">
        <v>55</v>
      </c>
      <c r="M2518" s="128" t="s">
        <v>5907</v>
      </c>
      <c r="N2518" s="38" t="s">
        <v>2732</v>
      </c>
    </row>
    <row r="2519" spans="1:14" s="128" customFormat="1" x14ac:dyDescent="0.2">
      <c r="A2519" s="38" t="s">
        <v>144</v>
      </c>
      <c r="B2519" s="38" t="s">
        <v>297</v>
      </c>
      <c r="C2519" s="38" t="s">
        <v>316</v>
      </c>
      <c r="D2519" s="38" t="s">
        <v>300</v>
      </c>
      <c r="E2519" s="41">
        <v>1326653</v>
      </c>
      <c r="F2519" s="38" t="s">
        <v>2119</v>
      </c>
      <c r="G2519" s="38" t="s">
        <v>68</v>
      </c>
      <c r="H2519" s="42">
        <v>-14.82</v>
      </c>
      <c r="I2519" s="42">
        <v>-13.4</v>
      </c>
      <c r="J2519" s="42">
        <v>-1.42</v>
      </c>
      <c r="K2519" s="86">
        <v>9.5816464237516857E-2</v>
      </c>
      <c r="L2519" s="38" t="s">
        <v>55</v>
      </c>
      <c r="M2519" s="128" t="s">
        <v>2097</v>
      </c>
      <c r="N2519" s="128" t="s">
        <v>2097</v>
      </c>
    </row>
    <row r="2520" spans="1:14" s="128" customFormat="1" x14ac:dyDescent="0.2">
      <c r="A2520" s="38" t="s">
        <v>144</v>
      </c>
      <c r="B2520" s="38" t="s">
        <v>297</v>
      </c>
      <c r="C2520" s="38" t="s">
        <v>7632</v>
      </c>
      <c r="D2520" s="38" t="s">
        <v>300</v>
      </c>
      <c r="E2520" s="41">
        <v>8501962</v>
      </c>
      <c r="F2520" s="38" t="s">
        <v>9051</v>
      </c>
      <c r="G2520" s="38" t="s">
        <v>68</v>
      </c>
      <c r="H2520" s="42">
        <v>5608.69</v>
      </c>
      <c r="I2520" s="42">
        <v>5341.61</v>
      </c>
      <c r="J2520" s="42">
        <v>267.07999999999993</v>
      </c>
      <c r="K2520" s="86">
        <v>4.7618962716784126E-2</v>
      </c>
      <c r="L2520" s="38" t="s">
        <v>9108</v>
      </c>
      <c r="M2520" s="128" t="s">
        <v>5907</v>
      </c>
      <c r="N2520" s="38" t="s">
        <v>2732</v>
      </c>
    </row>
    <row r="2521" spans="1:14" s="128" customFormat="1" x14ac:dyDescent="0.2">
      <c r="A2521" s="38" t="s">
        <v>144</v>
      </c>
      <c r="B2521" s="38" t="s">
        <v>297</v>
      </c>
      <c r="C2521" s="38" t="s">
        <v>2120</v>
      </c>
      <c r="D2521" s="38" t="s">
        <v>300</v>
      </c>
      <c r="E2521" s="41">
        <v>7978814</v>
      </c>
      <c r="F2521" s="38" t="s">
        <v>2122</v>
      </c>
      <c r="G2521" s="38" t="s">
        <v>68</v>
      </c>
      <c r="H2521" s="42">
        <v>3525.45</v>
      </c>
      <c r="I2521" s="42">
        <v>3150.45</v>
      </c>
      <c r="J2521" s="42">
        <v>375</v>
      </c>
      <c r="K2521" s="86">
        <v>0.10636939965110838</v>
      </c>
      <c r="L2521" s="38" t="s">
        <v>2123</v>
      </c>
      <c r="M2521" s="128" t="s">
        <v>5907</v>
      </c>
      <c r="N2521" s="38" t="s">
        <v>2121</v>
      </c>
    </row>
    <row r="2522" spans="1:14" s="128" customFormat="1" x14ac:dyDescent="0.2">
      <c r="A2522" s="38" t="s">
        <v>144</v>
      </c>
      <c r="B2522" s="38" t="s">
        <v>297</v>
      </c>
      <c r="C2522" s="38" t="s">
        <v>308</v>
      </c>
      <c r="D2522" s="38" t="s">
        <v>300</v>
      </c>
      <c r="E2522" s="41">
        <v>8506281</v>
      </c>
      <c r="F2522" s="38" t="s">
        <v>9052</v>
      </c>
      <c r="G2522" s="38" t="s">
        <v>68</v>
      </c>
      <c r="H2522" s="42">
        <v>22829.31</v>
      </c>
      <c r="I2522" s="42">
        <v>21742.2</v>
      </c>
      <c r="J2522" s="42">
        <v>1087.1100000000006</v>
      </c>
      <c r="K2522" s="86">
        <v>4.7619047619047644E-2</v>
      </c>
      <c r="L2522" s="38" t="s">
        <v>9109</v>
      </c>
      <c r="M2522" s="128" t="s">
        <v>5907</v>
      </c>
      <c r="N2522" s="38" t="s">
        <v>2732</v>
      </c>
    </row>
    <row r="2523" spans="1:14" s="128" customFormat="1" x14ac:dyDescent="0.2">
      <c r="A2523" s="38" t="s">
        <v>144</v>
      </c>
      <c r="B2523" s="38" t="s">
        <v>336</v>
      </c>
      <c r="C2523" s="38" t="s">
        <v>7626</v>
      </c>
      <c r="D2523" s="38" t="s">
        <v>240</v>
      </c>
      <c r="E2523" s="41">
        <v>8481090</v>
      </c>
      <c r="F2523" s="38" t="s">
        <v>9053</v>
      </c>
      <c r="G2523" s="38" t="s">
        <v>68</v>
      </c>
      <c r="H2523" s="42">
        <v>2419.98</v>
      </c>
      <c r="I2523" s="42">
        <v>2304.7199999999998</v>
      </c>
      <c r="J2523" s="42">
        <v>115.26000000000022</v>
      </c>
      <c r="K2523" s="86">
        <v>4.7628492797461223E-2</v>
      </c>
      <c r="L2523" s="38" t="s">
        <v>9110</v>
      </c>
      <c r="M2523" s="128" t="s">
        <v>5907</v>
      </c>
      <c r="N2523" s="38" t="s">
        <v>2732</v>
      </c>
    </row>
    <row r="2524" spans="1:14" s="128" customFormat="1" x14ac:dyDescent="0.2">
      <c r="A2524" s="38" t="s">
        <v>144</v>
      </c>
      <c r="B2524" s="38" t="s">
        <v>336</v>
      </c>
      <c r="C2524" s="38" t="s">
        <v>9038</v>
      </c>
      <c r="D2524" s="38" t="s">
        <v>240</v>
      </c>
      <c r="E2524" s="41">
        <v>1824974</v>
      </c>
      <c r="F2524" s="38" t="s">
        <v>9054</v>
      </c>
      <c r="G2524" s="38" t="s">
        <v>68</v>
      </c>
      <c r="H2524" s="42">
        <v>0</v>
      </c>
      <c r="I2524" s="42">
        <v>0</v>
      </c>
      <c r="J2524" s="42">
        <v>0</v>
      </c>
      <c r="K2524" s="86" t="e">
        <v>#DIV/0!</v>
      </c>
      <c r="L2524" s="38" t="s">
        <v>55</v>
      </c>
      <c r="M2524" s="128" t="s">
        <v>2097</v>
      </c>
      <c r="N2524" s="128" t="s">
        <v>2097</v>
      </c>
    </row>
    <row r="2525" spans="1:14" s="128" customFormat="1" x14ac:dyDescent="0.2">
      <c r="A2525" s="38" t="s">
        <v>89</v>
      </c>
      <c r="B2525" s="38" t="s">
        <v>344</v>
      </c>
      <c r="C2525" s="38" t="s">
        <v>146</v>
      </c>
      <c r="D2525" s="38" t="s">
        <v>92</v>
      </c>
      <c r="E2525" s="41">
        <v>6777788</v>
      </c>
      <c r="F2525" s="38" t="s">
        <v>2132</v>
      </c>
      <c r="G2525" s="38" t="s">
        <v>68</v>
      </c>
      <c r="H2525" s="42">
        <v>4443.75</v>
      </c>
      <c r="I2525" s="42">
        <v>4221.5600000000004</v>
      </c>
      <c r="J2525" s="42">
        <v>222.1899999999996</v>
      </c>
      <c r="K2525" s="86">
        <v>5.0000562587904272E-2</v>
      </c>
      <c r="L2525" s="38" t="s">
        <v>55</v>
      </c>
      <c r="M2525" s="128" t="s">
        <v>5907</v>
      </c>
      <c r="N2525" s="38" t="s">
        <v>2131</v>
      </c>
    </row>
    <row r="2526" spans="1:14" s="128" customFormat="1" x14ac:dyDescent="0.2">
      <c r="A2526" s="38" t="s">
        <v>89</v>
      </c>
      <c r="B2526" s="38" t="s">
        <v>344</v>
      </c>
      <c r="C2526" s="38" t="s">
        <v>346</v>
      </c>
      <c r="D2526" s="38" t="s">
        <v>92</v>
      </c>
      <c r="E2526" s="41">
        <v>1794923</v>
      </c>
      <c r="F2526" s="38" t="s">
        <v>1495</v>
      </c>
      <c r="G2526" s="38" t="s">
        <v>59</v>
      </c>
      <c r="H2526" s="42">
        <v>-7555.7</v>
      </c>
      <c r="I2526" s="42">
        <v>-7177.92</v>
      </c>
      <c r="J2526" s="42">
        <v>-377.77999999999975</v>
      </c>
      <c r="K2526" s="86">
        <v>4.9999338247945224E-2</v>
      </c>
      <c r="L2526" s="38" t="s">
        <v>55</v>
      </c>
      <c r="M2526" s="128" t="s">
        <v>2097</v>
      </c>
      <c r="N2526" s="128" t="s">
        <v>2097</v>
      </c>
    </row>
    <row r="2527" spans="1:14" s="128" customFormat="1" x14ac:dyDescent="0.2">
      <c r="A2527" s="38" t="s">
        <v>353</v>
      </c>
      <c r="B2527" s="38" t="s">
        <v>354</v>
      </c>
      <c r="C2527" s="38" t="s">
        <v>8467</v>
      </c>
      <c r="D2527" s="38" t="s">
        <v>357</v>
      </c>
      <c r="E2527" s="41">
        <v>8464058</v>
      </c>
      <c r="F2527" s="38" t="s">
        <v>8538</v>
      </c>
      <c r="G2527" s="38" t="s">
        <v>68</v>
      </c>
      <c r="H2527" s="42">
        <v>994.1</v>
      </c>
      <c r="I2527" s="42">
        <v>946.7</v>
      </c>
      <c r="J2527" s="42">
        <v>47.399999999999977</v>
      </c>
      <c r="K2527" s="86">
        <v>4.7681319786741755E-2</v>
      </c>
      <c r="L2527" s="38" t="s">
        <v>8727</v>
      </c>
      <c r="M2527" s="128" t="s">
        <v>5907</v>
      </c>
      <c r="N2527" s="38" t="s">
        <v>2732</v>
      </c>
    </row>
    <row r="2528" spans="1:14" s="128" customFormat="1" x14ac:dyDescent="0.2">
      <c r="A2528" s="38" t="s">
        <v>353</v>
      </c>
      <c r="B2528" s="38" t="s">
        <v>367</v>
      </c>
      <c r="C2528" s="38" t="s">
        <v>251</v>
      </c>
      <c r="D2528" s="38" t="s">
        <v>369</v>
      </c>
      <c r="E2528" s="41">
        <v>8446944</v>
      </c>
      <c r="F2528" s="38" t="s">
        <v>9055</v>
      </c>
      <c r="G2528" s="38" t="s">
        <v>68</v>
      </c>
      <c r="H2528" s="42">
        <v>1629.1</v>
      </c>
      <c r="I2528" s="42">
        <v>1725.5</v>
      </c>
      <c r="J2528" s="42">
        <v>-96.400000000000091</v>
      </c>
      <c r="K2528" s="86">
        <v>-5.9173776932048429E-2</v>
      </c>
      <c r="L2528" s="38" t="s">
        <v>9111</v>
      </c>
      <c r="M2528" s="128" t="s">
        <v>5907</v>
      </c>
      <c r="N2528" s="38" t="s">
        <v>2732</v>
      </c>
    </row>
    <row r="2529" spans="1:14" s="128" customFormat="1" x14ac:dyDescent="0.2">
      <c r="A2529" s="38" t="s">
        <v>353</v>
      </c>
      <c r="B2529" s="38" t="s">
        <v>367</v>
      </c>
      <c r="C2529" s="38" t="s">
        <v>251</v>
      </c>
      <c r="D2529" s="38" t="s">
        <v>369</v>
      </c>
      <c r="E2529" s="41">
        <v>8446944</v>
      </c>
      <c r="F2529" s="38" t="s">
        <v>9055</v>
      </c>
      <c r="G2529" s="38" t="s">
        <v>68</v>
      </c>
      <c r="H2529" s="42">
        <v>159610</v>
      </c>
      <c r="I2529" s="42">
        <v>123700</v>
      </c>
      <c r="J2529" s="42">
        <v>35910</v>
      </c>
      <c r="K2529" s="86">
        <v>0.22498590313890107</v>
      </c>
      <c r="L2529" s="38" t="s">
        <v>9112</v>
      </c>
      <c r="M2529" s="128" t="s">
        <v>5907</v>
      </c>
      <c r="N2529" s="38" t="s">
        <v>2732</v>
      </c>
    </row>
    <row r="2530" spans="1:14" s="128" customFormat="1" x14ac:dyDescent="0.2">
      <c r="A2530" s="38" t="s">
        <v>353</v>
      </c>
      <c r="B2530" s="38" t="s">
        <v>367</v>
      </c>
      <c r="C2530" s="38" t="s">
        <v>251</v>
      </c>
      <c r="D2530" s="38" t="s">
        <v>369</v>
      </c>
      <c r="E2530" s="41">
        <v>8446944</v>
      </c>
      <c r="F2530" s="38" t="s">
        <v>9055</v>
      </c>
      <c r="G2530" s="38" t="s">
        <v>68</v>
      </c>
      <c r="H2530" s="42">
        <v>2679.6</v>
      </c>
      <c r="I2530" s="42">
        <v>2552</v>
      </c>
      <c r="J2530" s="42">
        <v>127.59999999999991</v>
      </c>
      <c r="K2530" s="86">
        <v>4.7619047619047589E-2</v>
      </c>
      <c r="L2530" s="38" t="s">
        <v>9111</v>
      </c>
      <c r="M2530" s="128" t="s">
        <v>5907</v>
      </c>
      <c r="N2530" s="38" t="s">
        <v>2732</v>
      </c>
    </row>
    <row r="2531" spans="1:14" s="128" customFormat="1" x14ac:dyDescent="0.2">
      <c r="A2531" s="38" t="s">
        <v>353</v>
      </c>
      <c r="B2531" s="38" t="s">
        <v>367</v>
      </c>
      <c r="C2531" s="38" t="s">
        <v>251</v>
      </c>
      <c r="D2531" s="38" t="s">
        <v>369</v>
      </c>
      <c r="E2531" s="41">
        <v>8446944</v>
      </c>
      <c r="F2531" s="38" t="s">
        <v>9055</v>
      </c>
      <c r="G2531" s="38" t="s">
        <v>68</v>
      </c>
      <c r="H2531" s="42">
        <v>4765.45</v>
      </c>
      <c r="I2531" s="42">
        <v>4843</v>
      </c>
      <c r="J2531" s="42">
        <v>-77.550000000000182</v>
      </c>
      <c r="K2531" s="86">
        <v>-1.6273384465265647E-2</v>
      </c>
      <c r="L2531" s="38" t="s">
        <v>9111</v>
      </c>
      <c r="M2531" s="128" t="s">
        <v>5907</v>
      </c>
      <c r="N2531" s="38" t="s">
        <v>2732</v>
      </c>
    </row>
    <row r="2532" spans="1:14" s="128" customFormat="1" x14ac:dyDescent="0.2">
      <c r="A2532" s="38" t="s">
        <v>353</v>
      </c>
      <c r="B2532" s="38" t="s">
        <v>367</v>
      </c>
      <c r="C2532" s="38" t="s">
        <v>251</v>
      </c>
      <c r="D2532" s="38" t="s">
        <v>369</v>
      </c>
      <c r="E2532" s="41">
        <v>8446944</v>
      </c>
      <c r="F2532" s="38" t="s">
        <v>9055</v>
      </c>
      <c r="G2532" s="38" t="s">
        <v>68</v>
      </c>
      <c r="H2532" s="42">
        <v>1378.04</v>
      </c>
      <c r="I2532" s="42">
        <v>1312.4</v>
      </c>
      <c r="J2532" s="42">
        <v>65.639999999999873</v>
      </c>
      <c r="K2532" s="86">
        <v>4.7632869873153086E-2</v>
      </c>
      <c r="L2532" s="38" t="s">
        <v>9113</v>
      </c>
      <c r="M2532" s="128" t="s">
        <v>5907</v>
      </c>
      <c r="N2532" s="38" t="s">
        <v>2732</v>
      </c>
    </row>
    <row r="2533" spans="1:14" s="128" customFormat="1" x14ac:dyDescent="0.2">
      <c r="A2533" s="38" t="s">
        <v>382</v>
      </c>
      <c r="B2533" s="38" t="s">
        <v>394</v>
      </c>
      <c r="C2533" s="38" t="s">
        <v>1521</v>
      </c>
      <c r="D2533" s="38" t="s">
        <v>397</v>
      </c>
      <c r="E2533" s="41">
        <v>8161652</v>
      </c>
      <c r="F2533" s="38" t="s">
        <v>2027</v>
      </c>
      <c r="G2533" s="38" t="s">
        <v>59</v>
      </c>
      <c r="H2533" s="42">
        <v>59878.42</v>
      </c>
      <c r="I2533" s="42">
        <v>41440.76</v>
      </c>
      <c r="J2533" s="42">
        <v>18437.659999999996</v>
      </c>
      <c r="K2533" s="86">
        <v>0.30791827840480757</v>
      </c>
      <c r="L2533" s="38" t="s">
        <v>9114</v>
      </c>
      <c r="M2533" s="128" t="s">
        <v>5907</v>
      </c>
      <c r="N2533" s="38" t="s">
        <v>2732</v>
      </c>
    </row>
    <row r="2534" spans="1:14" s="128" customFormat="1" x14ac:dyDescent="0.2">
      <c r="A2534" s="38" t="s">
        <v>382</v>
      </c>
      <c r="B2534" s="38" t="s">
        <v>394</v>
      </c>
      <c r="C2534" s="38" t="s">
        <v>1521</v>
      </c>
      <c r="D2534" s="38" t="s">
        <v>397</v>
      </c>
      <c r="E2534" s="41">
        <v>8162209</v>
      </c>
      <c r="F2534" s="38" t="s">
        <v>1522</v>
      </c>
      <c r="G2534" s="38" t="s">
        <v>59</v>
      </c>
      <c r="H2534" s="42">
        <v>6655.41</v>
      </c>
      <c r="I2534" s="42">
        <v>6159.33</v>
      </c>
      <c r="J2534" s="42">
        <v>496.07999999999993</v>
      </c>
      <c r="K2534" s="86">
        <v>7.4537857171834629E-2</v>
      </c>
      <c r="L2534" s="38" t="s">
        <v>9115</v>
      </c>
      <c r="M2534" s="128" t="s">
        <v>5907</v>
      </c>
      <c r="N2534" s="38" t="s">
        <v>2732</v>
      </c>
    </row>
    <row r="2535" spans="1:14" s="128" customFormat="1" x14ac:dyDescent="0.2">
      <c r="A2535" s="38" t="s">
        <v>382</v>
      </c>
      <c r="B2535" s="38" t="s">
        <v>394</v>
      </c>
      <c r="C2535" s="38" t="s">
        <v>1521</v>
      </c>
      <c r="D2535" s="38" t="s">
        <v>397</v>
      </c>
      <c r="E2535" s="41">
        <v>8222666</v>
      </c>
      <c r="F2535" s="38" t="s">
        <v>9056</v>
      </c>
      <c r="G2535" s="38" t="s">
        <v>68</v>
      </c>
      <c r="H2535" s="42">
        <v>16429.439999999999</v>
      </c>
      <c r="I2535" s="42">
        <v>14880</v>
      </c>
      <c r="J2535" s="42">
        <v>1549.4399999999987</v>
      </c>
      <c r="K2535" s="86">
        <v>9.4308753067663828E-2</v>
      </c>
      <c r="L2535" s="38" t="s">
        <v>9116</v>
      </c>
      <c r="M2535" s="128" t="s">
        <v>5907</v>
      </c>
      <c r="N2535" s="38" t="s">
        <v>2732</v>
      </c>
    </row>
    <row r="2536" spans="1:14" s="128" customFormat="1" x14ac:dyDescent="0.2">
      <c r="A2536" s="38" t="s">
        <v>382</v>
      </c>
      <c r="B2536" s="38" t="s">
        <v>394</v>
      </c>
      <c r="C2536" s="38" t="s">
        <v>1521</v>
      </c>
      <c r="D2536" s="38" t="s">
        <v>397</v>
      </c>
      <c r="E2536" s="41">
        <v>6536717</v>
      </c>
      <c r="F2536" s="38" t="s">
        <v>1527</v>
      </c>
      <c r="G2536" s="38" t="s">
        <v>68</v>
      </c>
      <c r="H2536" s="42">
        <v>0</v>
      </c>
      <c r="I2536" s="42">
        <v>0</v>
      </c>
      <c r="J2536" s="42">
        <v>0</v>
      </c>
      <c r="K2536" s="86" t="e">
        <v>#DIV/0!</v>
      </c>
      <c r="L2536" s="38" t="s">
        <v>1528</v>
      </c>
      <c r="M2536" s="128" t="s">
        <v>5907</v>
      </c>
      <c r="N2536" s="38" t="s">
        <v>2746</v>
      </c>
    </row>
    <row r="2537" spans="1:14" s="128" customFormat="1" x14ac:dyDescent="0.2">
      <c r="A2537" s="38" t="s">
        <v>382</v>
      </c>
      <c r="B2537" s="38" t="s">
        <v>394</v>
      </c>
      <c r="C2537" s="38" t="s">
        <v>1521</v>
      </c>
      <c r="D2537" s="38" t="s">
        <v>397</v>
      </c>
      <c r="E2537" s="41">
        <v>6536717</v>
      </c>
      <c r="F2537" s="38" t="s">
        <v>1527</v>
      </c>
      <c r="G2537" s="38" t="s">
        <v>68</v>
      </c>
      <c r="H2537" s="42">
        <v>0</v>
      </c>
      <c r="I2537" s="42">
        <v>0</v>
      </c>
      <c r="J2537" s="42">
        <v>0</v>
      </c>
      <c r="K2537" s="86" t="e">
        <v>#DIV/0!</v>
      </c>
      <c r="L2537" s="38" t="s">
        <v>1528</v>
      </c>
      <c r="M2537" s="128" t="s">
        <v>5907</v>
      </c>
      <c r="N2537" s="38" t="s">
        <v>2746</v>
      </c>
    </row>
    <row r="2538" spans="1:14" s="128" customFormat="1" x14ac:dyDescent="0.2">
      <c r="A2538" s="38" t="s">
        <v>353</v>
      </c>
      <c r="B2538" s="38" t="s">
        <v>1529</v>
      </c>
      <c r="C2538" s="38" t="s">
        <v>2787</v>
      </c>
      <c r="D2538" s="38" t="s">
        <v>1530</v>
      </c>
      <c r="E2538" s="41">
        <v>8399796</v>
      </c>
      <c r="F2538" s="38" t="s">
        <v>2788</v>
      </c>
      <c r="G2538" s="38" t="s">
        <v>68</v>
      </c>
      <c r="H2538" s="42">
        <v>54501.14</v>
      </c>
      <c r="I2538" s="42">
        <v>47537.94</v>
      </c>
      <c r="J2538" s="42">
        <v>6963.1999999999971</v>
      </c>
      <c r="K2538" s="86">
        <v>0.12776246515210501</v>
      </c>
      <c r="L2538" s="38" t="s">
        <v>8192</v>
      </c>
      <c r="M2538" s="128" t="s">
        <v>5907</v>
      </c>
      <c r="N2538" s="38" t="s">
        <v>2732</v>
      </c>
    </row>
    <row r="2539" spans="1:14" s="128" customFormat="1" x14ac:dyDescent="0.2">
      <c r="A2539" s="38" t="s">
        <v>353</v>
      </c>
      <c r="B2539" s="38" t="s">
        <v>1529</v>
      </c>
      <c r="C2539" s="38" t="s">
        <v>2787</v>
      </c>
      <c r="D2539" s="38" t="s">
        <v>1530</v>
      </c>
      <c r="E2539" s="41">
        <v>8478755</v>
      </c>
      <c r="F2539" s="38" t="s">
        <v>2788</v>
      </c>
      <c r="G2539" s="38" t="s">
        <v>59</v>
      </c>
      <c r="H2539" s="42">
        <v>165998.88</v>
      </c>
      <c r="I2539" s="42">
        <v>151058.98000000001</v>
      </c>
      <c r="J2539" s="42">
        <v>14939.899999999994</v>
      </c>
      <c r="K2539" s="86">
        <v>9.0000004819309587E-2</v>
      </c>
      <c r="L2539" s="38" t="s">
        <v>55</v>
      </c>
      <c r="M2539" s="128" t="s">
        <v>2097</v>
      </c>
      <c r="N2539" s="128" t="s">
        <v>2097</v>
      </c>
    </row>
    <row r="2540" spans="1:14" s="128" customFormat="1" x14ac:dyDescent="0.2">
      <c r="A2540" s="38" t="s">
        <v>382</v>
      </c>
      <c r="B2540" s="38" t="s">
        <v>406</v>
      </c>
      <c r="C2540" s="38" t="s">
        <v>407</v>
      </c>
      <c r="D2540" s="38" t="s">
        <v>5918</v>
      </c>
      <c r="E2540" s="41">
        <v>7333074</v>
      </c>
      <c r="F2540" s="38" t="s">
        <v>2144</v>
      </c>
      <c r="G2540" s="38" t="s">
        <v>68</v>
      </c>
      <c r="H2540" s="42">
        <v>13707.02</v>
      </c>
      <c r="I2540" s="42">
        <v>13021.67</v>
      </c>
      <c r="J2540" s="42">
        <v>685.35000000000036</v>
      </c>
      <c r="K2540" s="86">
        <v>4.9999927044682237E-2</v>
      </c>
      <c r="L2540" s="38" t="s">
        <v>55</v>
      </c>
      <c r="M2540" s="128" t="s">
        <v>5907</v>
      </c>
      <c r="N2540" s="38" t="s">
        <v>2143</v>
      </c>
    </row>
    <row r="2541" spans="1:14" s="128" customFormat="1" x14ac:dyDescent="0.2">
      <c r="A2541" s="38" t="s">
        <v>382</v>
      </c>
      <c r="B2541" s="38" t="s">
        <v>406</v>
      </c>
      <c r="C2541" s="38" t="s">
        <v>408</v>
      </c>
      <c r="D2541" s="38" t="s">
        <v>5918</v>
      </c>
      <c r="E2541" s="41">
        <v>8335718</v>
      </c>
      <c r="F2541" s="38" t="s">
        <v>9057</v>
      </c>
      <c r="G2541" s="38" t="s">
        <v>68</v>
      </c>
      <c r="H2541" s="42">
        <v>0</v>
      </c>
      <c r="I2541" s="42">
        <v>21726</v>
      </c>
      <c r="J2541" s="42">
        <v>-21726</v>
      </c>
      <c r="K2541" s="86" t="e">
        <v>#DIV/0!</v>
      </c>
      <c r="L2541" s="38" t="s">
        <v>9117</v>
      </c>
      <c r="M2541" s="128" t="s">
        <v>5907</v>
      </c>
      <c r="N2541" s="38" t="s">
        <v>2754</v>
      </c>
    </row>
    <row r="2542" spans="1:14" s="128" customFormat="1" x14ac:dyDescent="0.2">
      <c r="A2542" s="38" t="s">
        <v>382</v>
      </c>
      <c r="B2542" s="38" t="s">
        <v>406</v>
      </c>
      <c r="C2542" s="38" t="s">
        <v>407</v>
      </c>
      <c r="D2542" s="38" t="s">
        <v>5918</v>
      </c>
      <c r="E2542" s="41">
        <v>8018065</v>
      </c>
      <c r="F2542" s="38" t="s">
        <v>2146</v>
      </c>
      <c r="G2542" s="38" t="s">
        <v>68</v>
      </c>
      <c r="H2542" s="42">
        <v>114.05</v>
      </c>
      <c r="I2542" s="42">
        <v>108.35</v>
      </c>
      <c r="J2542" s="42">
        <v>5.7000000000000028</v>
      </c>
      <c r="K2542" s="86">
        <v>4.9978079789566004E-2</v>
      </c>
      <c r="L2542" s="38" t="s">
        <v>55</v>
      </c>
      <c r="M2542" s="128" t="s">
        <v>2097</v>
      </c>
      <c r="N2542" s="128" t="s">
        <v>2097</v>
      </c>
    </row>
    <row r="2543" spans="1:14" s="128" customFormat="1" x14ac:dyDescent="0.2">
      <c r="A2543" s="38" t="s">
        <v>382</v>
      </c>
      <c r="B2543" s="38" t="s">
        <v>406</v>
      </c>
      <c r="C2543" s="38" t="s">
        <v>408</v>
      </c>
      <c r="D2543" s="38" t="s">
        <v>5918</v>
      </c>
      <c r="E2543" s="41">
        <v>8359462</v>
      </c>
      <c r="F2543" s="38" t="s">
        <v>9058</v>
      </c>
      <c r="G2543" s="38" t="s">
        <v>68</v>
      </c>
      <c r="H2543" s="42">
        <v>117374.39999999999</v>
      </c>
      <c r="I2543" s="42">
        <v>104976</v>
      </c>
      <c r="J2543" s="42">
        <v>12398.399999999994</v>
      </c>
      <c r="K2543" s="86">
        <v>0.10563121089436875</v>
      </c>
      <c r="L2543" s="38" t="s">
        <v>9118</v>
      </c>
      <c r="M2543" s="128" t="s">
        <v>5907</v>
      </c>
      <c r="N2543" s="38" t="s">
        <v>2732</v>
      </c>
    </row>
    <row r="2544" spans="1:14" s="128" customFormat="1" x14ac:dyDescent="0.2">
      <c r="A2544" s="38" t="s">
        <v>382</v>
      </c>
      <c r="B2544" s="38" t="s">
        <v>406</v>
      </c>
      <c r="C2544" s="38" t="s">
        <v>408</v>
      </c>
      <c r="D2544" s="38" t="s">
        <v>5918</v>
      </c>
      <c r="E2544" s="41">
        <v>8437755</v>
      </c>
      <c r="F2544" s="38" t="s">
        <v>9059</v>
      </c>
      <c r="G2544" s="38" t="s">
        <v>68</v>
      </c>
      <c r="H2544" s="42">
        <v>550.25</v>
      </c>
      <c r="I2544" s="42">
        <v>550.25</v>
      </c>
      <c r="J2544" s="42">
        <v>0</v>
      </c>
      <c r="K2544" s="86">
        <v>0</v>
      </c>
      <c r="L2544" s="38" t="s">
        <v>9119</v>
      </c>
      <c r="M2544" s="128" t="s">
        <v>5907</v>
      </c>
      <c r="N2544" s="38" t="s">
        <v>2732</v>
      </c>
    </row>
    <row r="2545" spans="1:14" s="128" customFormat="1" x14ac:dyDescent="0.2">
      <c r="A2545" s="38" t="s">
        <v>382</v>
      </c>
      <c r="B2545" s="38" t="s">
        <v>406</v>
      </c>
      <c r="C2545" s="38" t="s">
        <v>408</v>
      </c>
      <c r="D2545" s="38" t="s">
        <v>5918</v>
      </c>
      <c r="E2545" s="41">
        <v>8505221</v>
      </c>
      <c r="F2545" s="38" t="s">
        <v>8941</v>
      </c>
      <c r="G2545" s="38" t="s">
        <v>68</v>
      </c>
      <c r="H2545" s="42">
        <v>23.1</v>
      </c>
      <c r="I2545" s="42">
        <v>22.5</v>
      </c>
      <c r="J2545" s="42">
        <v>0.60000000000000142</v>
      </c>
      <c r="K2545" s="86">
        <v>2.5974025974026035E-2</v>
      </c>
      <c r="L2545" s="38" t="s">
        <v>8991</v>
      </c>
      <c r="M2545" s="128" t="s">
        <v>5907</v>
      </c>
      <c r="N2545" s="38" t="s">
        <v>2732</v>
      </c>
    </row>
    <row r="2546" spans="1:14" s="128" customFormat="1" x14ac:dyDescent="0.2">
      <c r="A2546" s="38" t="s">
        <v>382</v>
      </c>
      <c r="B2546" s="38" t="s">
        <v>406</v>
      </c>
      <c r="C2546" s="38" t="s">
        <v>408</v>
      </c>
      <c r="D2546" s="38" t="s">
        <v>5918</v>
      </c>
      <c r="E2546" s="41">
        <v>8505222</v>
      </c>
      <c r="F2546" s="38" t="s">
        <v>8942</v>
      </c>
      <c r="G2546" s="38" t="s">
        <v>68</v>
      </c>
      <c r="H2546" s="42">
        <v>23.1</v>
      </c>
      <c r="I2546" s="42">
        <v>22.5</v>
      </c>
      <c r="J2546" s="42">
        <v>0.60000000000000142</v>
      </c>
      <c r="K2546" s="86">
        <v>2.5974025974026035E-2</v>
      </c>
      <c r="L2546" s="38" t="s">
        <v>8992</v>
      </c>
      <c r="M2546" s="128" t="s">
        <v>5907</v>
      </c>
      <c r="N2546" s="38" t="s">
        <v>2732</v>
      </c>
    </row>
    <row r="2547" spans="1:14" s="128" customFormat="1" x14ac:dyDescent="0.2">
      <c r="A2547" s="38" t="s">
        <v>382</v>
      </c>
      <c r="B2547" s="38" t="s">
        <v>406</v>
      </c>
      <c r="C2547" s="38" t="s">
        <v>408</v>
      </c>
      <c r="D2547" s="38" t="s">
        <v>5918</v>
      </c>
      <c r="E2547" s="41">
        <v>8505150</v>
      </c>
      <c r="F2547" s="38" t="s">
        <v>8943</v>
      </c>
      <c r="G2547" s="38" t="s">
        <v>68</v>
      </c>
      <c r="H2547" s="42">
        <v>23.1</v>
      </c>
      <c r="I2547" s="42">
        <v>22.5</v>
      </c>
      <c r="J2547" s="42">
        <v>0.60000000000000142</v>
      </c>
      <c r="K2547" s="86">
        <v>2.5974025974026035E-2</v>
      </c>
      <c r="L2547" s="38" t="s">
        <v>8993</v>
      </c>
      <c r="M2547" s="128" t="s">
        <v>5907</v>
      </c>
      <c r="N2547" s="38" t="s">
        <v>2732</v>
      </c>
    </row>
    <row r="2548" spans="1:14" s="128" customFormat="1" x14ac:dyDescent="0.2">
      <c r="A2548" s="38" t="s">
        <v>382</v>
      </c>
      <c r="B2548" s="38" t="s">
        <v>406</v>
      </c>
      <c r="C2548" s="38" t="s">
        <v>408</v>
      </c>
      <c r="D2548" s="38" t="s">
        <v>5918</v>
      </c>
      <c r="E2548" s="41">
        <v>8505109</v>
      </c>
      <c r="F2548" s="38" t="s">
        <v>8944</v>
      </c>
      <c r="G2548" s="38" t="s">
        <v>68</v>
      </c>
      <c r="H2548" s="42">
        <v>23.1</v>
      </c>
      <c r="I2548" s="42">
        <v>22.5</v>
      </c>
      <c r="J2548" s="42">
        <v>0.60000000000000142</v>
      </c>
      <c r="K2548" s="86">
        <v>2.5974025974026035E-2</v>
      </c>
      <c r="L2548" s="38" t="s">
        <v>8994</v>
      </c>
      <c r="M2548" s="128" t="s">
        <v>5907</v>
      </c>
      <c r="N2548" s="38" t="s">
        <v>2732</v>
      </c>
    </row>
    <row r="2549" spans="1:14" s="128" customFormat="1" x14ac:dyDescent="0.2">
      <c r="A2549" s="38" t="s">
        <v>353</v>
      </c>
      <c r="B2549" s="38" t="s">
        <v>432</v>
      </c>
      <c r="C2549" s="38" t="s">
        <v>433</v>
      </c>
      <c r="D2549" s="38" t="s">
        <v>434</v>
      </c>
      <c r="E2549" s="41">
        <v>5990311</v>
      </c>
      <c r="F2549" s="38" t="s">
        <v>2148</v>
      </c>
      <c r="G2549" s="38" t="s">
        <v>68</v>
      </c>
      <c r="H2549" s="42">
        <v>7560</v>
      </c>
      <c r="I2549" s="42">
        <v>6864.48</v>
      </c>
      <c r="J2549" s="42">
        <v>695.52000000000044</v>
      </c>
      <c r="K2549" s="86">
        <v>9.2000000000000054E-2</v>
      </c>
      <c r="L2549" s="38" t="s">
        <v>55</v>
      </c>
      <c r="M2549" s="128" t="s">
        <v>2097</v>
      </c>
      <c r="N2549" s="128" t="s">
        <v>2097</v>
      </c>
    </row>
    <row r="2550" spans="1:14" s="128" customFormat="1" x14ac:dyDescent="0.2">
      <c r="A2550" s="38" t="s">
        <v>353</v>
      </c>
      <c r="B2550" s="38" t="s">
        <v>432</v>
      </c>
      <c r="C2550" s="38" t="s">
        <v>433</v>
      </c>
      <c r="D2550" s="38" t="s">
        <v>434</v>
      </c>
      <c r="E2550" s="41">
        <v>1342653</v>
      </c>
      <c r="F2550" s="38" t="s">
        <v>2150</v>
      </c>
      <c r="G2550" s="38" t="s">
        <v>68</v>
      </c>
      <c r="H2550" s="42">
        <v>-1062.55</v>
      </c>
      <c r="I2550" s="42">
        <v>-964.8</v>
      </c>
      <c r="J2550" s="42">
        <v>-97.75</v>
      </c>
      <c r="K2550" s="86">
        <v>9.1995670791962733E-2</v>
      </c>
      <c r="L2550" s="38" t="s">
        <v>55</v>
      </c>
      <c r="M2550" s="128" t="s">
        <v>2097</v>
      </c>
      <c r="N2550" s="128" t="s">
        <v>2097</v>
      </c>
    </row>
    <row r="2551" spans="1:14" s="128" customFormat="1" x14ac:dyDescent="0.2">
      <c r="A2551" s="38" t="s">
        <v>353</v>
      </c>
      <c r="B2551" s="38" t="s">
        <v>432</v>
      </c>
      <c r="C2551" s="38" t="s">
        <v>433</v>
      </c>
      <c r="D2551" s="38" t="s">
        <v>434</v>
      </c>
      <c r="E2551" s="41">
        <v>6688758</v>
      </c>
      <c r="F2551" s="38" t="s">
        <v>2151</v>
      </c>
      <c r="G2551" s="38" t="s">
        <v>68</v>
      </c>
      <c r="H2551" s="42">
        <v>700.92</v>
      </c>
      <c r="I2551" s="42">
        <v>649</v>
      </c>
      <c r="J2551" s="42">
        <v>51.919999999999959</v>
      </c>
      <c r="K2551" s="86">
        <v>7.4074074074074014E-2</v>
      </c>
      <c r="L2551" s="38" t="s">
        <v>2152</v>
      </c>
      <c r="M2551" s="128" t="s">
        <v>5907</v>
      </c>
      <c r="N2551" s="38" t="s">
        <v>2754</v>
      </c>
    </row>
    <row r="2552" spans="1:14" s="128" customFormat="1" x14ac:dyDescent="0.2">
      <c r="A2552" s="38" t="s">
        <v>353</v>
      </c>
      <c r="B2552" s="38" t="s">
        <v>432</v>
      </c>
      <c r="C2552" s="38" t="s">
        <v>433</v>
      </c>
      <c r="D2552" s="38" t="s">
        <v>434</v>
      </c>
      <c r="E2552" s="41">
        <v>6688739</v>
      </c>
      <c r="F2552" s="38" t="s">
        <v>2153</v>
      </c>
      <c r="G2552" s="38" t="s">
        <v>68</v>
      </c>
      <c r="H2552" s="42">
        <v>26604.94</v>
      </c>
      <c r="I2552" s="42">
        <v>26500</v>
      </c>
      <c r="J2552" s="42">
        <v>104.93999999999869</v>
      </c>
      <c r="K2552" s="86">
        <v>3.9443802541933451E-3</v>
      </c>
      <c r="L2552" s="38" t="s">
        <v>2154</v>
      </c>
      <c r="M2552" s="128" t="s">
        <v>5907</v>
      </c>
      <c r="N2552" s="38" t="s">
        <v>2011</v>
      </c>
    </row>
    <row r="2553" spans="1:14" s="128" customFormat="1" x14ac:dyDescent="0.2">
      <c r="A2553" s="38" t="s">
        <v>353</v>
      </c>
      <c r="B2553" s="38" t="s">
        <v>432</v>
      </c>
      <c r="C2553" s="38" t="s">
        <v>433</v>
      </c>
      <c r="D2553" s="38" t="s">
        <v>434</v>
      </c>
      <c r="E2553" s="41">
        <v>6726969</v>
      </c>
      <c r="F2553" s="38" t="s">
        <v>2810</v>
      </c>
      <c r="G2553" s="38" t="s">
        <v>68</v>
      </c>
      <c r="H2553" s="42">
        <v>0</v>
      </c>
      <c r="I2553" s="42">
        <v>12008</v>
      </c>
      <c r="J2553" s="42">
        <v>-12008</v>
      </c>
      <c r="K2553" s="86" t="e">
        <v>#DIV/0!</v>
      </c>
      <c r="L2553" s="38" t="s">
        <v>2812</v>
      </c>
      <c r="M2553" s="128" t="s">
        <v>5907</v>
      </c>
      <c r="N2553" s="38" t="s">
        <v>2746</v>
      </c>
    </row>
    <row r="2554" spans="1:14" s="128" customFormat="1" x14ac:dyDescent="0.2">
      <c r="A2554" s="38" t="s">
        <v>353</v>
      </c>
      <c r="B2554" s="38" t="s">
        <v>432</v>
      </c>
      <c r="C2554" s="38" t="s">
        <v>433</v>
      </c>
      <c r="D2554" s="38" t="s">
        <v>434</v>
      </c>
      <c r="E2554" s="41">
        <v>6726969</v>
      </c>
      <c r="F2554" s="38" t="s">
        <v>2810</v>
      </c>
      <c r="G2554" s="38" t="s">
        <v>68</v>
      </c>
      <c r="H2554" s="42">
        <v>0</v>
      </c>
      <c r="I2554" s="42">
        <v>29174</v>
      </c>
      <c r="J2554" s="42">
        <v>-29174</v>
      </c>
      <c r="K2554" s="86" t="e">
        <v>#DIV/0!</v>
      </c>
      <c r="L2554" s="38" t="s">
        <v>2811</v>
      </c>
      <c r="M2554" s="128" t="s">
        <v>5907</v>
      </c>
      <c r="N2554" s="38" t="s">
        <v>2746</v>
      </c>
    </row>
    <row r="2555" spans="1:14" s="128" customFormat="1" x14ac:dyDescent="0.2">
      <c r="A2555" s="38" t="s">
        <v>353</v>
      </c>
      <c r="B2555" s="38" t="s">
        <v>432</v>
      </c>
      <c r="C2555" s="38" t="s">
        <v>433</v>
      </c>
      <c r="D2555" s="38" t="s">
        <v>434</v>
      </c>
      <c r="E2555" s="41">
        <v>7149533</v>
      </c>
      <c r="F2555" s="38" t="s">
        <v>2030</v>
      </c>
      <c r="G2555" s="38" t="s">
        <v>68</v>
      </c>
      <c r="H2555" s="42">
        <v>565.96</v>
      </c>
      <c r="I2555" s="42">
        <v>522</v>
      </c>
      <c r="J2555" s="42">
        <v>43.960000000000036</v>
      </c>
      <c r="K2555" s="86">
        <v>7.7673333804509206E-2</v>
      </c>
      <c r="L2555" s="38" t="s">
        <v>2031</v>
      </c>
      <c r="M2555" s="128" t="s">
        <v>5907</v>
      </c>
      <c r="N2555" s="38" t="s">
        <v>2754</v>
      </c>
    </row>
    <row r="2556" spans="1:14" s="128" customFormat="1" x14ac:dyDescent="0.2">
      <c r="A2556" s="38" t="s">
        <v>353</v>
      </c>
      <c r="B2556" s="38" t="s">
        <v>432</v>
      </c>
      <c r="C2556" s="38" t="s">
        <v>433</v>
      </c>
      <c r="D2556" s="38" t="s">
        <v>434</v>
      </c>
      <c r="E2556" s="41">
        <v>7149533</v>
      </c>
      <c r="F2556" s="38" t="s">
        <v>2030</v>
      </c>
      <c r="G2556" s="38" t="s">
        <v>68</v>
      </c>
      <c r="H2556" s="42">
        <v>145.57</v>
      </c>
      <c r="I2556" s="42">
        <v>125</v>
      </c>
      <c r="J2556" s="42">
        <v>20.569999999999993</v>
      </c>
      <c r="K2556" s="86">
        <v>0.14130658789585762</v>
      </c>
      <c r="L2556" s="38" t="s">
        <v>2031</v>
      </c>
      <c r="M2556" s="128" t="s">
        <v>5907</v>
      </c>
      <c r="N2556" s="38" t="s">
        <v>2011</v>
      </c>
    </row>
    <row r="2557" spans="1:14" s="128" customFormat="1" x14ac:dyDescent="0.2">
      <c r="A2557" s="38" t="s">
        <v>353</v>
      </c>
      <c r="B2557" s="38" t="s">
        <v>446</v>
      </c>
      <c r="C2557" s="38" t="s">
        <v>433</v>
      </c>
      <c r="D2557" s="38" t="s">
        <v>434</v>
      </c>
      <c r="E2557" s="41">
        <v>8338011</v>
      </c>
      <c r="F2557" s="38" t="s">
        <v>9060</v>
      </c>
      <c r="G2557" s="38" t="s">
        <v>68</v>
      </c>
      <c r="H2557" s="42">
        <v>0</v>
      </c>
      <c r="I2557" s="42">
        <v>302.10000000000002</v>
      </c>
      <c r="J2557" s="42">
        <v>-302.10000000000002</v>
      </c>
      <c r="K2557" s="86" t="e">
        <v>#DIV/0!</v>
      </c>
      <c r="L2557" s="38" t="s">
        <v>9120</v>
      </c>
      <c r="M2557" s="128" t="s">
        <v>5907</v>
      </c>
      <c r="N2557" s="38" t="s">
        <v>2754</v>
      </c>
    </row>
    <row r="2558" spans="1:14" s="128" customFormat="1" x14ac:dyDescent="0.2">
      <c r="A2558" s="38" t="s">
        <v>353</v>
      </c>
      <c r="B2558" s="38" t="s">
        <v>446</v>
      </c>
      <c r="C2558" s="38" t="s">
        <v>433</v>
      </c>
      <c r="D2558" s="38" t="s">
        <v>434</v>
      </c>
      <c r="E2558" s="41">
        <v>7968815</v>
      </c>
      <c r="F2558" s="38" t="s">
        <v>2160</v>
      </c>
      <c r="G2558" s="38" t="s">
        <v>68</v>
      </c>
      <c r="H2558" s="42">
        <v>78</v>
      </c>
      <c r="I2558" s="42">
        <v>54</v>
      </c>
      <c r="J2558" s="42">
        <v>24</v>
      </c>
      <c r="K2558" s="86">
        <v>0.30769230769230771</v>
      </c>
      <c r="L2558" s="38" t="s">
        <v>2161</v>
      </c>
      <c r="M2558" s="128" t="s">
        <v>5907</v>
      </c>
      <c r="N2558" s="38" t="s">
        <v>2159</v>
      </c>
    </row>
    <row r="2559" spans="1:14" s="128" customFormat="1" x14ac:dyDescent="0.2">
      <c r="A2559" s="38" t="s">
        <v>353</v>
      </c>
      <c r="B2559" s="38" t="s">
        <v>446</v>
      </c>
      <c r="C2559" s="38" t="s">
        <v>433</v>
      </c>
      <c r="D2559" s="38" t="s">
        <v>434</v>
      </c>
      <c r="E2559" s="41">
        <v>7968805</v>
      </c>
      <c r="F2559" s="38" t="s">
        <v>2162</v>
      </c>
      <c r="G2559" s="38" t="s">
        <v>68</v>
      </c>
      <c r="H2559" s="42">
        <v>34</v>
      </c>
      <c r="I2559" s="42">
        <v>22</v>
      </c>
      <c r="J2559" s="42">
        <v>12</v>
      </c>
      <c r="K2559" s="86">
        <v>0.35294117647058826</v>
      </c>
      <c r="L2559" s="38" t="s">
        <v>2163</v>
      </c>
      <c r="M2559" s="128" t="s">
        <v>5907</v>
      </c>
      <c r="N2559" s="38" t="s">
        <v>2159</v>
      </c>
    </row>
    <row r="2560" spans="1:14" s="128" customFormat="1" x14ac:dyDescent="0.2">
      <c r="A2560" s="38" t="s">
        <v>353</v>
      </c>
      <c r="B2560" s="38" t="s">
        <v>446</v>
      </c>
      <c r="C2560" s="38" t="s">
        <v>433</v>
      </c>
      <c r="D2560" s="38" t="s">
        <v>434</v>
      </c>
      <c r="E2560" s="41">
        <v>8024309</v>
      </c>
      <c r="F2560" s="38" t="s">
        <v>2165</v>
      </c>
      <c r="G2560" s="38" t="s">
        <v>68</v>
      </c>
      <c r="H2560" s="42">
        <v>63.8</v>
      </c>
      <c r="I2560" s="42">
        <v>58</v>
      </c>
      <c r="J2560" s="42">
        <v>5.7999999999999972</v>
      </c>
      <c r="K2560" s="86">
        <v>9.090909090909087E-2</v>
      </c>
      <c r="L2560" s="38" t="s">
        <v>2166</v>
      </c>
      <c r="M2560" s="128" t="s">
        <v>5907</v>
      </c>
      <c r="N2560" s="38" t="s">
        <v>2164</v>
      </c>
    </row>
    <row r="2561" spans="1:14" s="128" customFormat="1" x14ac:dyDescent="0.2">
      <c r="A2561" s="38" t="s">
        <v>353</v>
      </c>
      <c r="B2561" s="38" t="s">
        <v>446</v>
      </c>
      <c r="C2561" s="38" t="s">
        <v>433</v>
      </c>
      <c r="D2561" s="38" t="s">
        <v>434</v>
      </c>
      <c r="E2561" s="41">
        <v>5884858</v>
      </c>
      <c r="F2561" s="38" t="s">
        <v>474</v>
      </c>
      <c r="G2561" s="38" t="s">
        <v>68</v>
      </c>
      <c r="H2561" s="42">
        <v>1775.07</v>
      </c>
      <c r="I2561" s="42">
        <v>1643.05</v>
      </c>
      <c r="J2561" s="42">
        <v>132.01999999999998</v>
      </c>
      <c r="K2561" s="86">
        <v>7.4374531708608665E-2</v>
      </c>
      <c r="L2561" s="38" t="s">
        <v>2172</v>
      </c>
      <c r="M2561" s="128" t="s">
        <v>5907</v>
      </c>
      <c r="N2561" s="111" t="s">
        <v>5908</v>
      </c>
    </row>
    <row r="2562" spans="1:14" s="128" customFormat="1" x14ac:dyDescent="0.2">
      <c r="A2562" s="38" t="s">
        <v>353</v>
      </c>
      <c r="B2562" s="38" t="s">
        <v>446</v>
      </c>
      <c r="C2562" s="38" t="s">
        <v>433</v>
      </c>
      <c r="D2562" s="38" t="s">
        <v>434</v>
      </c>
      <c r="E2562" s="41">
        <v>5991493</v>
      </c>
      <c r="F2562" s="38" t="s">
        <v>474</v>
      </c>
      <c r="G2562" s="38" t="s">
        <v>68</v>
      </c>
      <c r="H2562" s="42">
        <v>169.45</v>
      </c>
      <c r="I2562" s="42">
        <v>156.9</v>
      </c>
      <c r="J2562" s="42">
        <v>12.549999999999983</v>
      </c>
      <c r="K2562" s="86">
        <v>7.4063145470640218E-2</v>
      </c>
      <c r="L2562" s="38" t="s">
        <v>2174</v>
      </c>
      <c r="M2562" s="128" t="s">
        <v>5907</v>
      </c>
      <c r="N2562" s="111" t="s">
        <v>5908</v>
      </c>
    </row>
    <row r="2563" spans="1:14" s="128" customFormat="1" x14ac:dyDescent="0.2">
      <c r="A2563" s="38" t="s">
        <v>353</v>
      </c>
      <c r="B2563" s="38" t="s">
        <v>446</v>
      </c>
      <c r="C2563" s="38" t="s">
        <v>433</v>
      </c>
      <c r="D2563" s="38" t="s">
        <v>434</v>
      </c>
      <c r="E2563" s="41">
        <v>6010740</v>
      </c>
      <c r="F2563" s="38" t="s">
        <v>474</v>
      </c>
      <c r="G2563" s="38" t="s">
        <v>68</v>
      </c>
      <c r="H2563" s="42">
        <v>381.54</v>
      </c>
      <c r="I2563" s="42">
        <v>352.92</v>
      </c>
      <c r="J2563" s="42">
        <v>28.620000000000005</v>
      </c>
      <c r="K2563" s="86">
        <v>7.5011794307281027E-2</v>
      </c>
      <c r="L2563" s="38" t="s">
        <v>2175</v>
      </c>
      <c r="M2563" s="128" t="s">
        <v>5907</v>
      </c>
      <c r="N2563" s="111" t="s">
        <v>5908</v>
      </c>
    </row>
    <row r="2564" spans="1:14" s="128" customFormat="1" x14ac:dyDescent="0.2">
      <c r="A2564" s="38" t="s">
        <v>353</v>
      </c>
      <c r="B2564" s="38" t="s">
        <v>446</v>
      </c>
      <c r="C2564" s="38" t="s">
        <v>433</v>
      </c>
      <c r="D2564" s="38" t="s">
        <v>434</v>
      </c>
      <c r="E2564" s="41">
        <v>6094455</v>
      </c>
      <c r="F2564" s="38" t="s">
        <v>474</v>
      </c>
      <c r="G2564" s="38" t="s">
        <v>68</v>
      </c>
      <c r="H2564" s="42">
        <v>0</v>
      </c>
      <c r="I2564" s="42">
        <v>2213.4499999999998</v>
      </c>
      <c r="J2564" s="42">
        <v>-2213.4499999999998</v>
      </c>
      <c r="K2564" s="86" t="e">
        <v>#DIV/0!</v>
      </c>
      <c r="L2564" s="38" t="s">
        <v>2177</v>
      </c>
      <c r="M2564" s="128" t="s">
        <v>5907</v>
      </c>
      <c r="N2564" s="111" t="s">
        <v>5908</v>
      </c>
    </row>
    <row r="2565" spans="1:14" s="128" customFormat="1" x14ac:dyDescent="0.2">
      <c r="A2565" s="38" t="s">
        <v>353</v>
      </c>
      <c r="B2565" s="38" t="s">
        <v>446</v>
      </c>
      <c r="C2565" s="38" t="s">
        <v>433</v>
      </c>
      <c r="D2565" s="38" t="s">
        <v>434</v>
      </c>
      <c r="E2565" s="41">
        <v>6094457</v>
      </c>
      <c r="F2565" s="38" t="s">
        <v>474</v>
      </c>
      <c r="G2565" s="38" t="s">
        <v>68</v>
      </c>
      <c r="H2565" s="42">
        <v>0</v>
      </c>
      <c r="I2565" s="42">
        <v>645.27</v>
      </c>
      <c r="J2565" s="42">
        <v>-645.27</v>
      </c>
      <c r="K2565" s="86" t="e">
        <v>#DIV/0!</v>
      </c>
      <c r="L2565" s="38" t="s">
        <v>2178</v>
      </c>
      <c r="M2565" s="128" t="s">
        <v>5907</v>
      </c>
      <c r="N2565" s="111" t="s">
        <v>5908</v>
      </c>
    </row>
    <row r="2566" spans="1:14" s="128" customFormat="1" x14ac:dyDescent="0.2">
      <c r="A2566" s="38" t="s">
        <v>353</v>
      </c>
      <c r="B2566" s="38" t="s">
        <v>446</v>
      </c>
      <c r="C2566" s="38" t="s">
        <v>433</v>
      </c>
      <c r="D2566" s="38" t="s">
        <v>434</v>
      </c>
      <c r="E2566" s="41">
        <v>6118394</v>
      </c>
      <c r="F2566" s="38" t="s">
        <v>474</v>
      </c>
      <c r="G2566" s="38" t="s">
        <v>68</v>
      </c>
      <c r="H2566" s="42">
        <v>69.66</v>
      </c>
      <c r="I2566" s="42">
        <v>64.5</v>
      </c>
      <c r="J2566" s="42">
        <v>5.1599999999999966</v>
      </c>
      <c r="K2566" s="86">
        <v>7.4074074074074028E-2</v>
      </c>
      <c r="L2566" s="38" t="s">
        <v>2180</v>
      </c>
      <c r="M2566" s="128" t="s">
        <v>5907</v>
      </c>
      <c r="N2566" s="111" t="s">
        <v>5908</v>
      </c>
    </row>
    <row r="2567" spans="1:14" s="128" customFormat="1" x14ac:dyDescent="0.2">
      <c r="A2567" s="38" t="s">
        <v>353</v>
      </c>
      <c r="B2567" s="38" t="s">
        <v>446</v>
      </c>
      <c r="C2567" s="38" t="s">
        <v>433</v>
      </c>
      <c r="D2567" s="38" t="s">
        <v>434</v>
      </c>
      <c r="E2567" s="41">
        <v>6118939</v>
      </c>
      <c r="F2567" s="38" t="s">
        <v>474</v>
      </c>
      <c r="G2567" s="38" t="s">
        <v>68</v>
      </c>
      <c r="H2567" s="42">
        <v>587.04</v>
      </c>
      <c r="I2567" s="42">
        <v>543.55999999999995</v>
      </c>
      <c r="J2567" s="42">
        <v>43.480000000000018</v>
      </c>
      <c r="K2567" s="86">
        <v>7.4066503134369077E-2</v>
      </c>
      <c r="L2567" s="38" t="s">
        <v>2181</v>
      </c>
      <c r="M2567" s="128" t="s">
        <v>5907</v>
      </c>
      <c r="N2567" s="111" t="s">
        <v>5908</v>
      </c>
    </row>
    <row r="2568" spans="1:14" s="128" customFormat="1" x14ac:dyDescent="0.2">
      <c r="A2568" s="38" t="s">
        <v>353</v>
      </c>
      <c r="B2568" s="38" t="s">
        <v>446</v>
      </c>
      <c r="C2568" s="38" t="s">
        <v>433</v>
      </c>
      <c r="D2568" s="38" t="s">
        <v>434</v>
      </c>
      <c r="E2568" s="41">
        <v>6135212</v>
      </c>
      <c r="F2568" s="38" t="s">
        <v>474</v>
      </c>
      <c r="G2568" s="38" t="s">
        <v>68</v>
      </c>
      <c r="H2568" s="42">
        <v>351.48</v>
      </c>
      <c r="I2568" s="42">
        <v>325.44</v>
      </c>
      <c r="J2568" s="42">
        <v>26.04000000000002</v>
      </c>
      <c r="K2568" s="86">
        <v>7.4086719016729308E-2</v>
      </c>
      <c r="L2568" s="38" t="s">
        <v>2182</v>
      </c>
      <c r="M2568" s="128" t="s">
        <v>5907</v>
      </c>
      <c r="N2568" s="111" t="s">
        <v>5908</v>
      </c>
    </row>
    <row r="2569" spans="1:14" s="128" customFormat="1" x14ac:dyDescent="0.2">
      <c r="A2569" s="38" t="s">
        <v>353</v>
      </c>
      <c r="B2569" s="38" t="s">
        <v>446</v>
      </c>
      <c r="C2569" s="38" t="s">
        <v>433</v>
      </c>
      <c r="D2569" s="38" t="s">
        <v>434</v>
      </c>
      <c r="E2569" s="41">
        <v>6135213</v>
      </c>
      <c r="F2569" s="38" t="s">
        <v>474</v>
      </c>
      <c r="G2569" s="38" t="s">
        <v>68</v>
      </c>
      <c r="H2569" s="42">
        <v>1608.89</v>
      </c>
      <c r="I2569" s="42">
        <v>1436.17</v>
      </c>
      <c r="J2569" s="42">
        <v>172.72000000000003</v>
      </c>
      <c r="K2569" s="86">
        <v>0.10735351702105179</v>
      </c>
      <c r="L2569" s="38" t="s">
        <v>2183</v>
      </c>
      <c r="M2569" s="128" t="s">
        <v>5907</v>
      </c>
      <c r="N2569" s="111" t="s">
        <v>5908</v>
      </c>
    </row>
    <row r="2570" spans="1:14" s="128" customFormat="1" x14ac:dyDescent="0.2">
      <c r="A2570" s="38" t="s">
        <v>353</v>
      </c>
      <c r="B2570" s="38" t="s">
        <v>446</v>
      </c>
      <c r="C2570" s="38" t="s">
        <v>433</v>
      </c>
      <c r="D2570" s="38" t="s">
        <v>434</v>
      </c>
      <c r="E2570" s="41">
        <v>6135217</v>
      </c>
      <c r="F2570" s="38" t="s">
        <v>474</v>
      </c>
      <c r="G2570" s="38" t="s">
        <v>68</v>
      </c>
      <c r="H2570" s="42">
        <v>458.25</v>
      </c>
      <c r="I2570" s="42">
        <v>424.29</v>
      </c>
      <c r="J2570" s="42">
        <v>33.95999999999998</v>
      </c>
      <c r="K2570" s="86">
        <v>7.4108019639934491E-2</v>
      </c>
      <c r="L2570" s="38" t="s">
        <v>2184</v>
      </c>
      <c r="M2570" s="128" t="s">
        <v>5907</v>
      </c>
      <c r="N2570" s="111" t="s">
        <v>5908</v>
      </c>
    </row>
    <row r="2571" spans="1:14" s="128" customFormat="1" x14ac:dyDescent="0.2">
      <c r="A2571" s="38" t="s">
        <v>353</v>
      </c>
      <c r="B2571" s="38" t="s">
        <v>446</v>
      </c>
      <c r="C2571" s="38" t="s">
        <v>433</v>
      </c>
      <c r="D2571" s="38" t="s">
        <v>434</v>
      </c>
      <c r="E2571" s="41">
        <v>6172482</v>
      </c>
      <c r="F2571" s="38" t="s">
        <v>474</v>
      </c>
      <c r="G2571" s="38" t="s">
        <v>68</v>
      </c>
      <c r="H2571" s="42">
        <v>151.33000000000001</v>
      </c>
      <c r="I2571" s="42">
        <v>140.12</v>
      </c>
      <c r="J2571" s="42">
        <v>11.210000000000008</v>
      </c>
      <c r="K2571" s="86">
        <v>7.4076521509284399E-2</v>
      </c>
      <c r="L2571" s="38" t="s">
        <v>2186</v>
      </c>
      <c r="M2571" s="128" t="s">
        <v>5907</v>
      </c>
      <c r="N2571" s="111" t="s">
        <v>5908</v>
      </c>
    </row>
    <row r="2572" spans="1:14" s="128" customFormat="1" x14ac:dyDescent="0.2">
      <c r="A2572" s="38" t="s">
        <v>353</v>
      </c>
      <c r="B2572" s="38" t="s">
        <v>446</v>
      </c>
      <c r="C2572" s="38" t="s">
        <v>433</v>
      </c>
      <c r="D2572" s="38" t="s">
        <v>434</v>
      </c>
      <c r="E2572" s="41">
        <v>6244871</v>
      </c>
      <c r="F2572" s="38" t="s">
        <v>474</v>
      </c>
      <c r="G2572" s="38" t="s">
        <v>68</v>
      </c>
      <c r="H2572" s="42">
        <v>249.7</v>
      </c>
      <c r="I2572" s="42">
        <v>227</v>
      </c>
      <c r="J2572" s="42">
        <v>22.699999999999989</v>
      </c>
      <c r="K2572" s="86">
        <v>9.090909090909087E-2</v>
      </c>
      <c r="L2572" s="38" t="s">
        <v>2188</v>
      </c>
      <c r="M2572" s="128" t="s">
        <v>5907</v>
      </c>
      <c r="N2572" s="111" t="s">
        <v>5908</v>
      </c>
    </row>
    <row r="2573" spans="1:14" s="128" customFormat="1" x14ac:dyDescent="0.2">
      <c r="A2573" s="38" t="s">
        <v>353</v>
      </c>
      <c r="B2573" s="38" t="s">
        <v>446</v>
      </c>
      <c r="C2573" s="38" t="s">
        <v>433</v>
      </c>
      <c r="D2573" s="38" t="s">
        <v>434</v>
      </c>
      <c r="E2573" s="41">
        <v>6252956</v>
      </c>
      <c r="F2573" s="38" t="s">
        <v>474</v>
      </c>
      <c r="G2573" s="38" t="s">
        <v>68</v>
      </c>
      <c r="H2573" s="42">
        <v>1432.7</v>
      </c>
      <c r="I2573" s="42">
        <v>1302.45</v>
      </c>
      <c r="J2573" s="42">
        <v>130.25</v>
      </c>
      <c r="K2573" s="86">
        <v>9.0912263558316456E-2</v>
      </c>
      <c r="L2573" s="38" t="s">
        <v>2189</v>
      </c>
      <c r="M2573" s="128" t="s">
        <v>5907</v>
      </c>
      <c r="N2573" s="111" t="s">
        <v>5908</v>
      </c>
    </row>
    <row r="2574" spans="1:14" s="128" customFormat="1" x14ac:dyDescent="0.2">
      <c r="A2574" s="38" t="s">
        <v>353</v>
      </c>
      <c r="B2574" s="38" t="s">
        <v>446</v>
      </c>
      <c r="C2574" s="38" t="s">
        <v>433</v>
      </c>
      <c r="D2574" s="38" t="s">
        <v>434</v>
      </c>
      <c r="E2574" s="41">
        <v>6326374</v>
      </c>
      <c r="F2574" s="38" t="s">
        <v>474</v>
      </c>
      <c r="G2574" s="38" t="s">
        <v>68</v>
      </c>
      <c r="H2574" s="42">
        <v>154.97999999999999</v>
      </c>
      <c r="I2574" s="42">
        <v>143.5</v>
      </c>
      <c r="J2574" s="42">
        <v>11.47999999999999</v>
      </c>
      <c r="K2574" s="86">
        <v>7.4074074074074014E-2</v>
      </c>
      <c r="L2574" s="38" t="s">
        <v>2191</v>
      </c>
      <c r="M2574" s="128" t="s">
        <v>5907</v>
      </c>
      <c r="N2574" s="111" t="s">
        <v>5908</v>
      </c>
    </row>
    <row r="2575" spans="1:14" s="128" customFormat="1" x14ac:dyDescent="0.2">
      <c r="A2575" s="38" t="s">
        <v>353</v>
      </c>
      <c r="B2575" s="38" t="s">
        <v>446</v>
      </c>
      <c r="C2575" s="38" t="s">
        <v>433</v>
      </c>
      <c r="D2575" s="38" t="s">
        <v>434</v>
      </c>
      <c r="E2575" s="41">
        <v>6386223</v>
      </c>
      <c r="F2575" s="38" t="s">
        <v>474</v>
      </c>
      <c r="G2575" s="38" t="s">
        <v>68</v>
      </c>
      <c r="H2575" s="42">
        <v>30.59</v>
      </c>
      <c r="I2575" s="42">
        <v>30.59</v>
      </c>
      <c r="J2575" s="42">
        <v>0</v>
      </c>
      <c r="K2575" s="86">
        <v>0</v>
      </c>
      <c r="L2575" s="38" t="s">
        <v>2192</v>
      </c>
      <c r="M2575" s="128" t="s">
        <v>5907</v>
      </c>
      <c r="N2575" s="111" t="s">
        <v>5908</v>
      </c>
    </row>
    <row r="2576" spans="1:14" s="128" customFormat="1" x14ac:dyDescent="0.2">
      <c r="A2576" s="38" t="s">
        <v>353</v>
      </c>
      <c r="B2576" s="38" t="s">
        <v>446</v>
      </c>
      <c r="C2576" s="38" t="s">
        <v>433</v>
      </c>
      <c r="D2576" s="38" t="s">
        <v>434</v>
      </c>
      <c r="E2576" s="41">
        <v>6463591</v>
      </c>
      <c r="F2576" s="38" t="s">
        <v>474</v>
      </c>
      <c r="G2576" s="38" t="s">
        <v>68</v>
      </c>
      <c r="H2576" s="42">
        <v>42.72</v>
      </c>
      <c r="I2576" s="42">
        <v>39.56</v>
      </c>
      <c r="J2576" s="42">
        <v>3.1599999999999966</v>
      </c>
      <c r="K2576" s="86">
        <v>7.3970037453183438E-2</v>
      </c>
      <c r="L2576" s="38" t="s">
        <v>2194</v>
      </c>
      <c r="M2576" s="128" t="s">
        <v>5907</v>
      </c>
      <c r="N2576" s="111" t="s">
        <v>5908</v>
      </c>
    </row>
    <row r="2577" spans="1:14" s="128" customFormat="1" x14ac:dyDescent="0.2">
      <c r="A2577" s="38" t="s">
        <v>353</v>
      </c>
      <c r="B2577" s="38" t="s">
        <v>446</v>
      </c>
      <c r="C2577" s="38" t="s">
        <v>433</v>
      </c>
      <c r="D2577" s="38" t="s">
        <v>434</v>
      </c>
      <c r="E2577" s="41">
        <v>6534286</v>
      </c>
      <c r="F2577" s="38" t="s">
        <v>474</v>
      </c>
      <c r="G2577" s="38" t="s">
        <v>68</v>
      </c>
      <c r="H2577" s="42">
        <v>75.06</v>
      </c>
      <c r="I2577" s="42">
        <v>69.5</v>
      </c>
      <c r="J2577" s="42">
        <v>5.5600000000000023</v>
      </c>
      <c r="K2577" s="86">
        <v>7.4074074074074098E-2</v>
      </c>
      <c r="L2577" s="38" t="s">
        <v>2196</v>
      </c>
      <c r="M2577" s="128" t="s">
        <v>5907</v>
      </c>
      <c r="N2577" s="111" t="s">
        <v>5908</v>
      </c>
    </row>
    <row r="2578" spans="1:14" s="128" customFormat="1" x14ac:dyDescent="0.2">
      <c r="A2578" s="38" t="s">
        <v>353</v>
      </c>
      <c r="B2578" s="38" t="s">
        <v>446</v>
      </c>
      <c r="C2578" s="38" t="s">
        <v>433</v>
      </c>
      <c r="D2578" s="38" t="s">
        <v>434</v>
      </c>
      <c r="E2578" s="41">
        <v>6597616</v>
      </c>
      <c r="F2578" s="38" t="s">
        <v>474</v>
      </c>
      <c r="G2578" s="38" t="s">
        <v>68</v>
      </c>
      <c r="H2578" s="42">
        <v>959.5</v>
      </c>
      <c r="I2578" s="42">
        <v>871.23</v>
      </c>
      <c r="J2578" s="42">
        <v>88.269999999999982</v>
      </c>
      <c r="K2578" s="86">
        <v>9.1995831162063557E-2</v>
      </c>
      <c r="L2578" s="38" t="s">
        <v>55</v>
      </c>
      <c r="M2578" s="128" t="s">
        <v>5907</v>
      </c>
      <c r="N2578" s="111" t="s">
        <v>5908</v>
      </c>
    </row>
    <row r="2579" spans="1:14" s="128" customFormat="1" x14ac:dyDescent="0.2">
      <c r="A2579" s="38" t="s">
        <v>353</v>
      </c>
      <c r="B2579" s="38" t="s">
        <v>446</v>
      </c>
      <c r="C2579" s="38" t="s">
        <v>433</v>
      </c>
      <c r="D2579" s="38" t="s">
        <v>434</v>
      </c>
      <c r="E2579" s="41">
        <v>6597720</v>
      </c>
      <c r="F2579" s="38" t="s">
        <v>474</v>
      </c>
      <c r="G2579" s="38" t="s">
        <v>68</v>
      </c>
      <c r="H2579" s="42">
        <v>834.65</v>
      </c>
      <c r="I2579" s="42">
        <v>757.86</v>
      </c>
      <c r="J2579" s="42">
        <v>76.789999999999964</v>
      </c>
      <c r="K2579" s="86">
        <v>9.2002635835380056E-2</v>
      </c>
      <c r="L2579" s="38" t="s">
        <v>55</v>
      </c>
      <c r="M2579" s="128" t="s">
        <v>5907</v>
      </c>
      <c r="N2579" s="111" t="s">
        <v>5908</v>
      </c>
    </row>
    <row r="2580" spans="1:14" s="128" customFormat="1" x14ac:dyDescent="0.2">
      <c r="A2580" s="38" t="s">
        <v>353</v>
      </c>
      <c r="B2580" s="38" t="s">
        <v>446</v>
      </c>
      <c r="C2580" s="38" t="s">
        <v>433</v>
      </c>
      <c r="D2580" s="38" t="s">
        <v>434</v>
      </c>
      <c r="E2580" s="41">
        <v>6597964</v>
      </c>
      <c r="F2580" s="38" t="s">
        <v>474</v>
      </c>
      <c r="G2580" s="38" t="s">
        <v>68</v>
      </c>
      <c r="H2580" s="42">
        <v>834.65</v>
      </c>
      <c r="I2580" s="42">
        <v>757.86</v>
      </c>
      <c r="J2580" s="42">
        <v>76.789999999999964</v>
      </c>
      <c r="K2580" s="86">
        <v>9.2002635835380056E-2</v>
      </c>
      <c r="L2580" s="38" t="s">
        <v>55</v>
      </c>
      <c r="M2580" s="128" t="s">
        <v>5907</v>
      </c>
      <c r="N2580" s="111" t="s">
        <v>5908</v>
      </c>
    </row>
    <row r="2581" spans="1:14" s="128" customFormat="1" x14ac:dyDescent="0.2">
      <c r="A2581" s="38" t="s">
        <v>353</v>
      </c>
      <c r="B2581" s="38" t="s">
        <v>446</v>
      </c>
      <c r="C2581" s="38" t="s">
        <v>433</v>
      </c>
      <c r="D2581" s="38" t="s">
        <v>434</v>
      </c>
      <c r="E2581" s="41">
        <v>6597982</v>
      </c>
      <c r="F2581" s="38" t="s">
        <v>474</v>
      </c>
      <c r="G2581" s="38" t="s">
        <v>68</v>
      </c>
      <c r="H2581" s="42">
        <v>834.65</v>
      </c>
      <c r="I2581" s="42">
        <v>757.86</v>
      </c>
      <c r="J2581" s="42">
        <v>76.789999999999964</v>
      </c>
      <c r="K2581" s="86">
        <v>9.2002635835380056E-2</v>
      </c>
      <c r="L2581" s="38" t="s">
        <v>55</v>
      </c>
      <c r="M2581" s="128" t="s">
        <v>5907</v>
      </c>
      <c r="N2581" s="111" t="s">
        <v>5908</v>
      </c>
    </row>
    <row r="2582" spans="1:14" s="128" customFormat="1" x14ac:dyDescent="0.2">
      <c r="A2582" s="38" t="s">
        <v>353</v>
      </c>
      <c r="B2582" s="38" t="s">
        <v>446</v>
      </c>
      <c r="C2582" s="38" t="s">
        <v>433</v>
      </c>
      <c r="D2582" s="38" t="s">
        <v>434</v>
      </c>
      <c r="E2582" s="41">
        <v>6597985</v>
      </c>
      <c r="F2582" s="38" t="s">
        <v>474</v>
      </c>
      <c r="G2582" s="38" t="s">
        <v>68</v>
      </c>
      <c r="H2582" s="42">
        <v>834.65</v>
      </c>
      <c r="I2582" s="42">
        <v>757.86</v>
      </c>
      <c r="J2582" s="42">
        <v>76.789999999999964</v>
      </c>
      <c r="K2582" s="86">
        <v>9.2002635835380056E-2</v>
      </c>
      <c r="L2582" s="38" t="s">
        <v>55</v>
      </c>
      <c r="M2582" s="128" t="s">
        <v>5907</v>
      </c>
      <c r="N2582" s="111" t="s">
        <v>5908</v>
      </c>
    </row>
    <row r="2583" spans="1:14" s="128" customFormat="1" x14ac:dyDescent="0.2">
      <c r="A2583" s="38" t="s">
        <v>353</v>
      </c>
      <c r="B2583" s="38" t="s">
        <v>446</v>
      </c>
      <c r="C2583" s="38" t="s">
        <v>433</v>
      </c>
      <c r="D2583" s="38" t="s">
        <v>434</v>
      </c>
      <c r="E2583" s="41">
        <v>6598005</v>
      </c>
      <c r="F2583" s="38" t="s">
        <v>474</v>
      </c>
      <c r="G2583" s="38" t="s">
        <v>68</v>
      </c>
      <c r="H2583" s="42">
        <v>834.65</v>
      </c>
      <c r="I2583" s="42">
        <v>757.86</v>
      </c>
      <c r="J2583" s="42">
        <v>76.789999999999964</v>
      </c>
      <c r="K2583" s="86">
        <v>9.2002635835380056E-2</v>
      </c>
      <c r="L2583" s="38" t="s">
        <v>55</v>
      </c>
      <c r="M2583" s="128" t="s">
        <v>5907</v>
      </c>
      <c r="N2583" s="111" t="s">
        <v>5908</v>
      </c>
    </row>
    <row r="2584" spans="1:14" s="128" customFormat="1" x14ac:dyDescent="0.2">
      <c r="A2584" s="38" t="s">
        <v>353</v>
      </c>
      <c r="B2584" s="38" t="s">
        <v>446</v>
      </c>
      <c r="C2584" s="38" t="s">
        <v>433</v>
      </c>
      <c r="D2584" s="38" t="s">
        <v>434</v>
      </c>
      <c r="E2584" s="41">
        <v>6598320</v>
      </c>
      <c r="F2584" s="38" t="s">
        <v>474</v>
      </c>
      <c r="G2584" s="38" t="s">
        <v>68</v>
      </c>
      <c r="H2584" s="42">
        <v>834.65</v>
      </c>
      <c r="I2584" s="42">
        <v>757.86</v>
      </c>
      <c r="J2584" s="42">
        <v>76.789999999999964</v>
      </c>
      <c r="K2584" s="86">
        <v>9.2002635835380056E-2</v>
      </c>
      <c r="L2584" s="38" t="s">
        <v>55</v>
      </c>
      <c r="M2584" s="128" t="s">
        <v>5907</v>
      </c>
      <c r="N2584" s="111" t="s">
        <v>5908</v>
      </c>
    </row>
    <row r="2585" spans="1:14" s="128" customFormat="1" x14ac:dyDescent="0.2">
      <c r="A2585" s="38" t="s">
        <v>353</v>
      </c>
      <c r="B2585" s="38" t="s">
        <v>446</v>
      </c>
      <c r="C2585" s="38" t="s">
        <v>433</v>
      </c>
      <c r="D2585" s="38" t="s">
        <v>434</v>
      </c>
      <c r="E2585" s="41">
        <v>6598322</v>
      </c>
      <c r="F2585" s="38" t="s">
        <v>474</v>
      </c>
      <c r="G2585" s="38" t="s">
        <v>68</v>
      </c>
      <c r="H2585" s="42">
        <v>834.65</v>
      </c>
      <c r="I2585" s="42">
        <v>757.86</v>
      </c>
      <c r="J2585" s="42">
        <v>76.789999999999964</v>
      </c>
      <c r="K2585" s="86">
        <v>9.2002635835380056E-2</v>
      </c>
      <c r="L2585" s="38" t="s">
        <v>55</v>
      </c>
      <c r="M2585" s="128" t="s">
        <v>5907</v>
      </c>
      <c r="N2585" s="111" t="s">
        <v>5908</v>
      </c>
    </row>
    <row r="2586" spans="1:14" s="128" customFormat="1" x14ac:dyDescent="0.2">
      <c r="A2586" s="38" t="s">
        <v>353</v>
      </c>
      <c r="B2586" s="38" t="s">
        <v>446</v>
      </c>
      <c r="C2586" s="38" t="s">
        <v>433</v>
      </c>
      <c r="D2586" s="38" t="s">
        <v>434</v>
      </c>
      <c r="E2586" s="41">
        <v>6598324</v>
      </c>
      <c r="F2586" s="38" t="s">
        <v>474</v>
      </c>
      <c r="G2586" s="38" t="s">
        <v>68</v>
      </c>
      <c r="H2586" s="42">
        <v>834.65</v>
      </c>
      <c r="I2586" s="42">
        <v>757.86</v>
      </c>
      <c r="J2586" s="42">
        <v>76.789999999999964</v>
      </c>
      <c r="K2586" s="86">
        <v>9.2002635835380056E-2</v>
      </c>
      <c r="L2586" s="38" t="s">
        <v>55</v>
      </c>
      <c r="M2586" s="128" t="s">
        <v>5907</v>
      </c>
      <c r="N2586" s="111" t="s">
        <v>5908</v>
      </c>
    </row>
    <row r="2587" spans="1:14" s="128" customFormat="1" x14ac:dyDescent="0.2">
      <c r="A2587" s="38" t="s">
        <v>353</v>
      </c>
      <c r="B2587" s="38" t="s">
        <v>446</v>
      </c>
      <c r="C2587" s="38" t="s">
        <v>433</v>
      </c>
      <c r="D2587" s="38" t="s">
        <v>434</v>
      </c>
      <c r="E2587" s="41">
        <v>6598325</v>
      </c>
      <c r="F2587" s="38" t="s">
        <v>474</v>
      </c>
      <c r="G2587" s="38" t="s">
        <v>68</v>
      </c>
      <c r="H2587" s="42">
        <v>959.5</v>
      </c>
      <c r="I2587" s="42">
        <v>871.23</v>
      </c>
      <c r="J2587" s="42">
        <v>88.269999999999982</v>
      </c>
      <c r="K2587" s="86">
        <v>9.1995831162063557E-2</v>
      </c>
      <c r="L2587" s="38" t="s">
        <v>55</v>
      </c>
      <c r="M2587" s="128" t="s">
        <v>5907</v>
      </c>
      <c r="N2587" s="111" t="s">
        <v>5908</v>
      </c>
    </row>
    <row r="2588" spans="1:14" s="128" customFormat="1" x14ac:dyDescent="0.2">
      <c r="A2588" s="38" t="s">
        <v>353</v>
      </c>
      <c r="B2588" s="38" t="s">
        <v>446</v>
      </c>
      <c r="C2588" s="38" t="s">
        <v>433</v>
      </c>
      <c r="D2588" s="38" t="s">
        <v>434</v>
      </c>
      <c r="E2588" s="41">
        <v>6598604</v>
      </c>
      <c r="F2588" s="38" t="s">
        <v>474</v>
      </c>
      <c r="G2588" s="38" t="s">
        <v>68</v>
      </c>
      <c r="H2588" s="42">
        <v>959.5</v>
      </c>
      <c r="I2588" s="42">
        <v>871.23</v>
      </c>
      <c r="J2588" s="42">
        <v>88.269999999999982</v>
      </c>
      <c r="K2588" s="86">
        <v>9.1995831162063557E-2</v>
      </c>
      <c r="L2588" s="38" t="s">
        <v>55</v>
      </c>
      <c r="M2588" s="128" t="s">
        <v>5907</v>
      </c>
      <c r="N2588" s="111" t="s">
        <v>5908</v>
      </c>
    </row>
    <row r="2589" spans="1:14" s="128" customFormat="1" x14ac:dyDescent="0.2">
      <c r="A2589" s="38" t="s">
        <v>353</v>
      </c>
      <c r="B2589" s="38" t="s">
        <v>446</v>
      </c>
      <c r="C2589" s="38" t="s">
        <v>433</v>
      </c>
      <c r="D2589" s="38" t="s">
        <v>434</v>
      </c>
      <c r="E2589" s="41">
        <v>6598608</v>
      </c>
      <c r="F2589" s="38" t="s">
        <v>474</v>
      </c>
      <c r="G2589" s="38" t="s">
        <v>68</v>
      </c>
      <c r="H2589" s="42">
        <v>834.65</v>
      </c>
      <c r="I2589" s="42">
        <v>757.86</v>
      </c>
      <c r="J2589" s="42">
        <v>76.789999999999964</v>
      </c>
      <c r="K2589" s="86">
        <v>9.2002635835380056E-2</v>
      </c>
      <c r="L2589" s="38" t="s">
        <v>55</v>
      </c>
      <c r="M2589" s="128" t="s">
        <v>5907</v>
      </c>
      <c r="N2589" s="111" t="s">
        <v>5908</v>
      </c>
    </row>
    <row r="2590" spans="1:14" s="128" customFormat="1" x14ac:dyDescent="0.2">
      <c r="A2590" s="38" t="s">
        <v>353</v>
      </c>
      <c r="B2590" s="38" t="s">
        <v>446</v>
      </c>
      <c r="C2590" s="38" t="s">
        <v>433</v>
      </c>
      <c r="D2590" s="38" t="s">
        <v>434</v>
      </c>
      <c r="E2590" s="41">
        <v>6598610</v>
      </c>
      <c r="F2590" s="38" t="s">
        <v>474</v>
      </c>
      <c r="G2590" s="38" t="s">
        <v>68</v>
      </c>
      <c r="H2590" s="42">
        <v>834.65</v>
      </c>
      <c r="I2590" s="42">
        <v>757.86</v>
      </c>
      <c r="J2590" s="42">
        <v>76.789999999999964</v>
      </c>
      <c r="K2590" s="86">
        <v>9.2002635835380056E-2</v>
      </c>
      <c r="L2590" s="38" t="s">
        <v>55</v>
      </c>
      <c r="M2590" s="128" t="s">
        <v>5907</v>
      </c>
      <c r="N2590" s="111" t="s">
        <v>5908</v>
      </c>
    </row>
    <row r="2591" spans="1:14" s="128" customFormat="1" x14ac:dyDescent="0.2">
      <c r="A2591" s="38" t="s">
        <v>353</v>
      </c>
      <c r="B2591" s="38" t="s">
        <v>446</v>
      </c>
      <c r="C2591" s="38" t="s">
        <v>433</v>
      </c>
      <c r="D2591" s="38" t="s">
        <v>434</v>
      </c>
      <c r="E2591" s="41">
        <v>6598624</v>
      </c>
      <c r="F2591" s="38" t="s">
        <v>474</v>
      </c>
      <c r="G2591" s="38" t="s">
        <v>68</v>
      </c>
      <c r="H2591" s="42">
        <v>834.65</v>
      </c>
      <c r="I2591" s="42">
        <v>757.86</v>
      </c>
      <c r="J2591" s="42">
        <v>76.789999999999964</v>
      </c>
      <c r="K2591" s="86">
        <v>9.2002635835380056E-2</v>
      </c>
      <c r="L2591" s="38" t="s">
        <v>55</v>
      </c>
      <c r="M2591" s="128" t="s">
        <v>5907</v>
      </c>
      <c r="N2591" s="111" t="s">
        <v>5908</v>
      </c>
    </row>
    <row r="2592" spans="1:14" s="128" customFormat="1" x14ac:dyDescent="0.2">
      <c r="A2592" s="38" t="s">
        <v>353</v>
      </c>
      <c r="B2592" s="38" t="s">
        <v>446</v>
      </c>
      <c r="C2592" s="38" t="s">
        <v>433</v>
      </c>
      <c r="D2592" s="38" t="s">
        <v>434</v>
      </c>
      <c r="E2592" s="41">
        <v>6598626</v>
      </c>
      <c r="F2592" s="38" t="s">
        <v>474</v>
      </c>
      <c r="G2592" s="38" t="s">
        <v>68</v>
      </c>
      <c r="H2592" s="42">
        <v>834.65</v>
      </c>
      <c r="I2592" s="42">
        <v>757.86</v>
      </c>
      <c r="J2592" s="42">
        <v>76.789999999999964</v>
      </c>
      <c r="K2592" s="86">
        <v>9.2002635835380056E-2</v>
      </c>
      <c r="L2592" s="38" t="s">
        <v>55</v>
      </c>
      <c r="M2592" s="128" t="s">
        <v>5907</v>
      </c>
      <c r="N2592" s="111" t="s">
        <v>5908</v>
      </c>
    </row>
    <row r="2593" spans="1:14" s="128" customFormat="1" x14ac:dyDescent="0.2">
      <c r="A2593" s="38" t="s">
        <v>353</v>
      </c>
      <c r="B2593" s="38" t="s">
        <v>446</v>
      </c>
      <c r="C2593" s="38" t="s">
        <v>433</v>
      </c>
      <c r="D2593" s="38" t="s">
        <v>434</v>
      </c>
      <c r="E2593" s="41">
        <v>6598627</v>
      </c>
      <c r="F2593" s="38" t="s">
        <v>474</v>
      </c>
      <c r="G2593" s="38" t="s">
        <v>68</v>
      </c>
      <c r="H2593" s="42">
        <v>834.65</v>
      </c>
      <c r="I2593" s="42">
        <v>757.86</v>
      </c>
      <c r="J2593" s="42">
        <v>76.789999999999964</v>
      </c>
      <c r="K2593" s="86">
        <v>9.2002635835380056E-2</v>
      </c>
      <c r="L2593" s="38" t="s">
        <v>55</v>
      </c>
      <c r="M2593" s="128" t="s">
        <v>5907</v>
      </c>
      <c r="N2593" s="111" t="s">
        <v>5908</v>
      </c>
    </row>
    <row r="2594" spans="1:14" s="128" customFormat="1" x14ac:dyDescent="0.2">
      <c r="A2594" s="38" t="s">
        <v>353</v>
      </c>
      <c r="B2594" s="38" t="s">
        <v>446</v>
      </c>
      <c r="C2594" s="38" t="s">
        <v>433</v>
      </c>
      <c r="D2594" s="38" t="s">
        <v>434</v>
      </c>
      <c r="E2594" s="41">
        <v>6598630</v>
      </c>
      <c r="F2594" s="38" t="s">
        <v>474</v>
      </c>
      <c r="G2594" s="38" t="s">
        <v>68</v>
      </c>
      <c r="H2594" s="42">
        <v>834.65</v>
      </c>
      <c r="I2594" s="42">
        <v>757.86</v>
      </c>
      <c r="J2594" s="42">
        <v>76.789999999999964</v>
      </c>
      <c r="K2594" s="86">
        <v>9.2002635835380056E-2</v>
      </c>
      <c r="L2594" s="38" t="s">
        <v>55</v>
      </c>
      <c r="M2594" s="128" t="s">
        <v>5907</v>
      </c>
      <c r="N2594" s="111" t="s">
        <v>5908</v>
      </c>
    </row>
    <row r="2595" spans="1:14" s="128" customFormat="1" x14ac:dyDescent="0.2">
      <c r="A2595" s="38" t="s">
        <v>353</v>
      </c>
      <c r="B2595" s="38" t="s">
        <v>446</v>
      </c>
      <c r="C2595" s="38" t="s">
        <v>433</v>
      </c>
      <c r="D2595" s="38" t="s">
        <v>434</v>
      </c>
      <c r="E2595" s="41">
        <v>6616968</v>
      </c>
      <c r="F2595" s="38" t="s">
        <v>474</v>
      </c>
      <c r="G2595" s="38" t="s">
        <v>68</v>
      </c>
      <c r="H2595" s="42">
        <v>154.97999999999999</v>
      </c>
      <c r="I2595" s="42">
        <v>138</v>
      </c>
      <c r="J2595" s="42">
        <v>16.97999999999999</v>
      </c>
      <c r="K2595" s="86">
        <v>0.10956252419667048</v>
      </c>
      <c r="L2595" s="38" t="s">
        <v>2199</v>
      </c>
      <c r="M2595" s="128" t="s">
        <v>5907</v>
      </c>
      <c r="N2595" s="111" t="s">
        <v>5908</v>
      </c>
    </row>
    <row r="2596" spans="1:14" s="128" customFormat="1" x14ac:dyDescent="0.2">
      <c r="A2596" s="38" t="s">
        <v>353</v>
      </c>
      <c r="B2596" s="38" t="s">
        <v>446</v>
      </c>
      <c r="C2596" s="38" t="s">
        <v>433</v>
      </c>
      <c r="D2596" s="38" t="s">
        <v>434</v>
      </c>
      <c r="E2596" s="41">
        <v>6617008</v>
      </c>
      <c r="F2596" s="38" t="s">
        <v>474</v>
      </c>
      <c r="G2596" s="38" t="s">
        <v>68</v>
      </c>
      <c r="H2596" s="42">
        <v>379.62</v>
      </c>
      <c r="I2596" s="42">
        <v>335</v>
      </c>
      <c r="J2596" s="42">
        <v>44.620000000000005</v>
      </c>
      <c r="K2596" s="86">
        <v>0.11753859122280176</v>
      </c>
      <c r="L2596" s="38" t="s">
        <v>2200</v>
      </c>
      <c r="M2596" s="128" t="s">
        <v>5907</v>
      </c>
      <c r="N2596" s="111" t="s">
        <v>5908</v>
      </c>
    </row>
    <row r="2597" spans="1:14" s="128" customFormat="1" x14ac:dyDescent="0.2">
      <c r="A2597" s="38" t="s">
        <v>353</v>
      </c>
      <c r="B2597" s="38" t="s">
        <v>446</v>
      </c>
      <c r="C2597" s="38" t="s">
        <v>433</v>
      </c>
      <c r="D2597" s="38" t="s">
        <v>434</v>
      </c>
      <c r="E2597" s="41">
        <v>6617166</v>
      </c>
      <c r="F2597" s="38" t="s">
        <v>474</v>
      </c>
      <c r="G2597" s="38" t="s">
        <v>68</v>
      </c>
      <c r="H2597" s="42">
        <v>154.97999999999999</v>
      </c>
      <c r="I2597" s="42">
        <v>138</v>
      </c>
      <c r="J2597" s="42">
        <v>16.97999999999999</v>
      </c>
      <c r="K2597" s="86">
        <v>0.10956252419667048</v>
      </c>
      <c r="L2597" s="38" t="s">
        <v>2201</v>
      </c>
      <c r="M2597" s="128" t="s">
        <v>5907</v>
      </c>
      <c r="N2597" s="111" t="s">
        <v>5908</v>
      </c>
    </row>
    <row r="2598" spans="1:14" s="128" customFormat="1" x14ac:dyDescent="0.2">
      <c r="A2598" s="38" t="s">
        <v>353</v>
      </c>
      <c r="B2598" s="38" t="s">
        <v>446</v>
      </c>
      <c r="C2598" s="38" t="s">
        <v>433</v>
      </c>
      <c r="D2598" s="38" t="s">
        <v>434</v>
      </c>
      <c r="E2598" s="41">
        <v>6676356</v>
      </c>
      <c r="F2598" s="38" t="s">
        <v>474</v>
      </c>
      <c r="G2598" s="38" t="s">
        <v>68</v>
      </c>
      <c r="H2598" s="42">
        <v>504.4</v>
      </c>
      <c r="I2598" s="42">
        <v>582</v>
      </c>
      <c r="J2598" s="42">
        <v>-77.600000000000023</v>
      </c>
      <c r="K2598" s="86">
        <v>-0.15384615384615391</v>
      </c>
      <c r="L2598" s="38" t="s">
        <v>2202</v>
      </c>
      <c r="M2598" s="128" t="s">
        <v>5907</v>
      </c>
      <c r="N2598" s="111" t="s">
        <v>5908</v>
      </c>
    </row>
    <row r="2599" spans="1:14" s="128" customFormat="1" x14ac:dyDescent="0.2">
      <c r="A2599" s="38" t="s">
        <v>353</v>
      </c>
      <c r="B2599" s="38" t="s">
        <v>446</v>
      </c>
      <c r="C2599" s="38" t="s">
        <v>433</v>
      </c>
      <c r="D2599" s="38" t="s">
        <v>434</v>
      </c>
      <c r="E2599" s="41">
        <v>6699669</v>
      </c>
      <c r="F2599" s="38" t="s">
        <v>474</v>
      </c>
      <c r="G2599" s="38" t="s">
        <v>68</v>
      </c>
      <c r="H2599" s="42">
        <v>150.12</v>
      </c>
      <c r="I2599" s="42">
        <v>136.31</v>
      </c>
      <c r="J2599" s="42">
        <v>13.810000000000002</v>
      </c>
      <c r="K2599" s="86">
        <v>9.1993072208899559E-2</v>
      </c>
      <c r="L2599" s="38" t="s">
        <v>55</v>
      </c>
      <c r="M2599" s="128" t="s">
        <v>5907</v>
      </c>
      <c r="N2599" s="111" t="s">
        <v>5908</v>
      </c>
    </row>
    <row r="2600" spans="1:14" s="128" customFormat="1" x14ac:dyDescent="0.2">
      <c r="A2600" s="38" t="s">
        <v>353</v>
      </c>
      <c r="B2600" s="38" t="s">
        <v>446</v>
      </c>
      <c r="C2600" s="38" t="s">
        <v>433</v>
      </c>
      <c r="D2600" s="38" t="s">
        <v>434</v>
      </c>
      <c r="E2600" s="41">
        <v>6728918</v>
      </c>
      <c r="F2600" s="38" t="s">
        <v>474</v>
      </c>
      <c r="G2600" s="38" t="s">
        <v>68</v>
      </c>
      <c r="H2600" s="42">
        <v>247.84</v>
      </c>
      <c r="I2600" s="42">
        <v>229.48</v>
      </c>
      <c r="J2600" s="42">
        <v>18.360000000000014</v>
      </c>
      <c r="K2600" s="86">
        <v>7.408005164622343E-2</v>
      </c>
      <c r="L2600" s="38" t="s">
        <v>2205</v>
      </c>
      <c r="M2600" s="128" t="s">
        <v>5907</v>
      </c>
      <c r="N2600" s="111" t="s">
        <v>5908</v>
      </c>
    </row>
    <row r="2601" spans="1:14" s="128" customFormat="1" x14ac:dyDescent="0.2">
      <c r="A2601" s="38" t="s">
        <v>353</v>
      </c>
      <c r="B2601" s="38" t="s">
        <v>446</v>
      </c>
      <c r="C2601" s="38" t="s">
        <v>433</v>
      </c>
      <c r="D2601" s="38" t="s">
        <v>434</v>
      </c>
      <c r="E2601" s="41">
        <v>6732404</v>
      </c>
      <c r="F2601" s="38" t="s">
        <v>474</v>
      </c>
      <c r="G2601" s="38" t="s">
        <v>68</v>
      </c>
      <c r="H2601" s="42">
        <v>124.85</v>
      </c>
      <c r="I2601" s="42">
        <v>78</v>
      </c>
      <c r="J2601" s="42">
        <v>46.849999999999994</v>
      </c>
      <c r="K2601" s="86">
        <v>0.3752503003604325</v>
      </c>
      <c r="L2601" s="38" t="s">
        <v>2207</v>
      </c>
      <c r="M2601" s="128" t="s">
        <v>5907</v>
      </c>
      <c r="N2601" s="111" t="s">
        <v>5908</v>
      </c>
    </row>
    <row r="2602" spans="1:14" s="128" customFormat="1" x14ac:dyDescent="0.2">
      <c r="A2602" s="38" t="s">
        <v>353</v>
      </c>
      <c r="B2602" s="38" t="s">
        <v>446</v>
      </c>
      <c r="C2602" s="38" t="s">
        <v>433</v>
      </c>
      <c r="D2602" s="38" t="s">
        <v>434</v>
      </c>
      <c r="E2602" s="41">
        <v>6745939</v>
      </c>
      <c r="F2602" s="38" t="s">
        <v>474</v>
      </c>
      <c r="G2602" s="38" t="s">
        <v>68</v>
      </c>
      <c r="H2602" s="42">
        <v>75.06</v>
      </c>
      <c r="I2602" s="42">
        <v>64</v>
      </c>
      <c r="J2602" s="42">
        <v>11.060000000000002</v>
      </c>
      <c r="K2602" s="86">
        <v>0.14734878763655745</v>
      </c>
      <c r="L2602" s="38" t="s">
        <v>2208</v>
      </c>
      <c r="M2602" s="128" t="s">
        <v>5907</v>
      </c>
      <c r="N2602" s="111" t="s">
        <v>5908</v>
      </c>
    </row>
    <row r="2603" spans="1:14" s="128" customFormat="1" x14ac:dyDescent="0.2">
      <c r="A2603" s="38" t="s">
        <v>353</v>
      </c>
      <c r="B2603" s="38" t="s">
        <v>446</v>
      </c>
      <c r="C2603" s="38" t="s">
        <v>433</v>
      </c>
      <c r="D2603" s="38" t="s">
        <v>434</v>
      </c>
      <c r="E2603" s="41">
        <v>6746180</v>
      </c>
      <c r="F2603" s="38" t="s">
        <v>474</v>
      </c>
      <c r="G2603" s="38" t="s">
        <v>68</v>
      </c>
      <c r="H2603" s="42">
        <v>75.06</v>
      </c>
      <c r="I2603" s="42">
        <v>64</v>
      </c>
      <c r="J2603" s="42">
        <v>11.060000000000002</v>
      </c>
      <c r="K2603" s="86">
        <v>0.14734878763655745</v>
      </c>
      <c r="L2603" s="38" t="s">
        <v>2209</v>
      </c>
      <c r="M2603" s="128" t="s">
        <v>5907</v>
      </c>
      <c r="N2603" s="111" t="s">
        <v>5908</v>
      </c>
    </row>
    <row r="2604" spans="1:14" s="128" customFormat="1" x14ac:dyDescent="0.2">
      <c r="A2604" s="38" t="s">
        <v>353</v>
      </c>
      <c r="B2604" s="38" t="s">
        <v>446</v>
      </c>
      <c r="C2604" s="38" t="s">
        <v>433</v>
      </c>
      <c r="D2604" s="38" t="s">
        <v>434</v>
      </c>
      <c r="E2604" s="41">
        <v>6748604</v>
      </c>
      <c r="F2604" s="38" t="s">
        <v>474</v>
      </c>
      <c r="G2604" s="38" t="s">
        <v>68</v>
      </c>
      <c r="H2604" s="42">
        <v>107.46</v>
      </c>
      <c r="I2604" s="42">
        <v>131</v>
      </c>
      <c r="J2604" s="42">
        <v>-23.540000000000006</v>
      </c>
      <c r="K2604" s="86">
        <v>-0.21905825423413369</v>
      </c>
      <c r="L2604" s="38" t="s">
        <v>2210</v>
      </c>
      <c r="M2604" s="128" t="s">
        <v>5907</v>
      </c>
      <c r="N2604" s="111" t="s">
        <v>5908</v>
      </c>
    </row>
    <row r="2605" spans="1:14" s="128" customFormat="1" x14ac:dyDescent="0.2">
      <c r="A2605" s="38" t="s">
        <v>353</v>
      </c>
      <c r="B2605" s="38" t="s">
        <v>446</v>
      </c>
      <c r="C2605" s="38" t="s">
        <v>433</v>
      </c>
      <c r="D2605" s="38" t="s">
        <v>434</v>
      </c>
      <c r="E2605" s="41">
        <v>6772452</v>
      </c>
      <c r="F2605" s="38" t="s">
        <v>474</v>
      </c>
      <c r="G2605" s="38" t="s">
        <v>68</v>
      </c>
      <c r="H2605" s="42">
        <v>0</v>
      </c>
      <c r="I2605" s="42">
        <v>8</v>
      </c>
      <c r="J2605" s="42">
        <v>-8</v>
      </c>
      <c r="K2605" s="86" t="e">
        <v>#DIV/0!</v>
      </c>
      <c r="L2605" s="38" t="s">
        <v>2211</v>
      </c>
      <c r="M2605" s="128" t="s">
        <v>5907</v>
      </c>
      <c r="N2605" s="111" t="s">
        <v>5908</v>
      </c>
    </row>
    <row r="2606" spans="1:14" s="128" customFormat="1" x14ac:dyDescent="0.2">
      <c r="A2606" s="38" t="s">
        <v>353</v>
      </c>
      <c r="B2606" s="38" t="s">
        <v>446</v>
      </c>
      <c r="C2606" s="38" t="s">
        <v>433</v>
      </c>
      <c r="D2606" s="38" t="s">
        <v>434</v>
      </c>
      <c r="E2606" s="41">
        <v>7068098</v>
      </c>
      <c r="F2606" s="38" t="s">
        <v>474</v>
      </c>
      <c r="G2606" s="38" t="s">
        <v>68</v>
      </c>
      <c r="H2606" s="42">
        <v>0</v>
      </c>
      <c r="I2606" s="42">
        <v>0</v>
      </c>
      <c r="J2606" s="42">
        <v>0</v>
      </c>
      <c r="K2606" s="86" t="e">
        <v>#DIV/0!</v>
      </c>
      <c r="L2606" s="38" t="s">
        <v>55</v>
      </c>
      <c r="M2606" s="128" t="s">
        <v>5907</v>
      </c>
      <c r="N2606" s="111" t="s">
        <v>5908</v>
      </c>
    </row>
    <row r="2607" spans="1:14" s="128" customFormat="1" x14ac:dyDescent="0.2">
      <c r="A2607" s="38" t="s">
        <v>353</v>
      </c>
      <c r="B2607" s="38" t="s">
        <v>446</v>
      </c>
      <c r="C2607" s="38" t="s">
        <v>433</v>
      </c>
      <c r="D2607" s="38" t="s">
        <v>434</v>
      </c>
      <c r="E2607" s="41">
        <v>7074837</v>
      </c>
      <c r="F2607" s="38" t="s">
        <v>474</v>
      </c>
      <c r="G2607" s="38" t="s">
        <v>68</v>
      </c>
      <c r="H2607" s="42">
        <v>0</v>
      </c>
      <c r="I2607" s="42">
        <v>86</v>
      </c>
      <c r="J2607" s="42">
        <v>-86</v>
      </c>
      <c r="K2607" s="86" t="e">
        <v>#DIV/0!</v>
      </c>
      <c r="L2607" s="38" t="s">
        <v>2213</v>
      </c>
      <c r="M2607" s="128" t="s">
        <v>5907</v>
      </c>
      <c r="N2607" s="111" t="s">
        <v>5908</v>
      </c>
    </row>
    <row r="2608" spans="1:14" s="128" customFormat="1" x14ac:dyDescent="0.2">
      <c r="A2608" s="38" t="s">
        <v>353</v>
      </c>
      <c r="B2608" s="38" t="s">
        <v>446</v>
      </c>
      <c r="C2608" s="38" t="s">
        <v>433</v>
      </c>
      <c r="D2608" s="38" t="s">
        <v>434</v>
      </c>
      <c r="E2608" s="41">
        <v>7089107</v>
      </c>
      <c r="F2608" s="38" t="s">
        <v>474</v>
      </c>
      <c r="G2608" s="38" t="s">
        <v>68</v>
      </c>
      <c r="H2608" s="42">
        <v>0</v>
      </c>
      <c r="I2608" s="42">
        <v>0</v>
      </c>
      <c r="J2608" s="42">
        <v>0</v>
      </c>
      <c r="K2608" s="86" t="e">
        <v>#DIV/0!</v>
      </c>
      <c r="L2608" s="38" t="s">
        <v>55</v>
      </c>
      <c r="M2608" s="128" t="s">
        <v>5907</v>
      </c>
      <c r="N2608" s="111" t="s">
        <v>5908</v>
      </c>
    </row>
    <row r="2609" spans="1:14" s="128" customFormat="1" x14ac:dyDescent="0.2">
      <c r="A2609" s="38" t="s">
        <v>353</v>
      </c>
      <c r="B2609" s="38" t="s">
        <v>446</v>
      </c>
      <c r="C2609" s="38" t="s">
        <v>433</v>
      </c>
      <c r="D2609" s="38" t="s">
        <v>434</v>
      </c>
      <c r="E2609" s="41">
        <v>7092562</v>
      </c>
      <c r="F2609" s="38" t="s">
        <v>474</v>
      </c>
      <c r="G2609" s="38" t="s">
        <v>68</v>
      </c>
      <c r="H2609" s="42">
        <v>0</v>
      </c>
      <c r="I2609" s="42">
        <v>0</v>
      </c>
      <c r="J2609" s="42">
        <v>0</v>
      </c>
      <c r="K2609" s="86" t="e">
        <v>#DIV/0!</v>
      </c>
      <c r="L2609" s="38" t="s">
        <v>55</v>
      </c>
      <c r="M2609" s="128" t="s">
        <v>5907</v>
      </c>
      <c r="N2609" s="111" t="s">
        <v>5908</v>
      </c>
    </row>
    <row r="2610" spans="1:14" s="128" customFormat="1" x14ac:dyDescent="0.2">
      <c r="A2610" s="38" t="s">
        <v>353</v>
      </c>
      <c r="B2610" s="38" t="s">
        <v>446</v>
      </c>
      <c r="C2610" s="38" t="s">
        <v>433</v>
      </c>
      <c r="D2610" s="38" t="s">
        <v>434</v>
      </c>
      <c r="E2610" s="41">
        <v>7119925</v>
      </c>
      <c r="F2610" s="38" t="s">
        <v>474</v>
      </c>
      <c r="G2610" s="38" t="s">
        <v>68</v>
      </c>
      <c r="H2610" s="42">
        <v>323.39999999999998</v>
      </c>
      <c r="I2610" s="42">
        <v>293.64999999999998</v>
      </c>
      <c r="J2610" s="42">
        <v>29.75</v>
      </c>
      <c r="K2610" s="86">
        <v>9.1991341991341999E-2</v>
      </c>
      <c r="L2610" s="38" t="s">
        <v>55</v>
      </c>
      <c r="M2610" s="128" t="s">
        <v>5907</v>
      </c>
      <c r="N2610" s="111" t="s">
        <v>5908</v>
      </c>
    </row>
    <row r="2611" spans="1:14" s="128" customFormat="1" x14ac:dyDescent="0.2">
      <c r="A2611" s="38" t="s">
        <v>353</v>
      </c>
      <c r="B2611" s="38" t="s">
        <v>446</v>
      </c>
      <c r="C2611" s="38" t="s">
        <v>433</v>
      </c>
      <c r="D2611" s="38" t="s">
        <v>434</v>
      </c>
      <c r="E2611" s="41">
        <v>7119987</v>
      </c>
      <c r="F2611" s="38" t="s">
        <v>474</v>
      </c>
      <c r="G2611" s="38" t="s">
        <v>68</v>
      </c>
      <c r="H2611" s="42">
        <v>0</v>
      </c>
      <c r="I2611" s="42">
        <v>0</v>
      </c>
      <c r="J2611" s="42">
        <v>0</v>
      </c>
      <c r="K2611" s="86" t="e">
        <v>#DIV/0!</v>
      </c>
      <c r="L2611" s="38" t="s">
        <v>55</v>
      </c>
      <c r="M2611" s="128" t="s">
        <v>5907</v>
      </c>
      <c r="N2611" s="111" t="s">
        <v>5908</v>
      </c>
    </row>
    <row r="2612" spans="1:14" s="128" customFormat="1" x14ac:dyDescent="0.2">
      <c r="A2612" s="38" t="s">
        <v>353</v>
      </c>
      <c r="B2612" s="38" t="s">
        <v>446</v>
      </c>
      <c r="C2612" s="38" t="s">
        <v>433</v>
      </c>
      <c r="D2612" s="38" t="s">
        <v>434</v>
      </c>
      <c r="E2612" s="41">
        <v>7119995</v>
      </c>
      <c r="F2612" s="38" t="s">
        <v>474</v>
      </c>
      <c r="G2612" s="38" t="s">
        <v>68</v>
      </c>
      <c r="H2612" s="42">
        <v>0</v>
      </c>
      <c r="I2612" s="42">
        <v>0</v>
      </c>
      <c r="J2612" s="42">
        <v>0</v>
      </c>
      <c r="K2612" s="86" t="e">
        <v>#DIV/0!</v>
      </c>
      <c r="L2612" s="38" t="s">
        <v>55</v>
      </c>
      <c r="M2612" s="128" t="s">
        <v>5907</v>
      </c>
      <c r="N2612" s="111" t="s">
        <v>5908</v>
      </c>
    </row>
    <row r="2613" spans="1:14" s="128" customFormat="1" x14ac:dyDescent="0.2">
      <c r="A2613" s="38" t="s">
        <v>353</v>
      </c>
      <c r="B2613" s="38" t="s">
        <v>446</v>
      </c>
      <c r="C2613" s="38" t="s">
        <v>433</v>
      </c>
      <c r="D2613" s="38" t="s">
        <v>434</v>
      </c>
      <c r="E2613" s="41">
        <v>7119996</v>
      </c>
      <c r="F2613" s="38" t="s">
        <v>474</v>
      </c>
      <c r="G2613" s="38" t="s">
        <v>68</v>
      </c>
      <c r="H2613" s="42">
        <v>0</v>
      </c>
      <c r="I2613" s="42">
        <v>0</v>
      </c>
      <c r="J2613" s="42">
        <v>0</v>
      </c>
      <c r="K2613" s="86" t="e">
        <v>#DIV/0!</v>
      </c>
      <c r="L2613" s="38" t="s">
        <v>55</v>
      </c>
      <c r="M2613" s="128" t="s">
        <v>5907</v>
      </c>
      <c r="N2613" s="111" t="s">
        <v>5908</v>
      </c>
    </row>
    <row r="2614" spans="1:14" s="128" customFormat="1" x14ac:dyDescent="0.2">
      <c r="A2614" s="38" t="s">
        <v>353</v>
      </c>
      <c r="B2614" s="38" t="s">
        <v>446</v>
      </c>
      <c r="C2614" s="38" t="s">
        <v>433</v>
      </c>
      <c r="D2614" s="38" t="s">
        <v>434</v>
      </c>
      <c r="E2614" s="41">
        <v>7131856</v>
      </c>
      <c r="F2614" s="38" t="s">
        <v>474</v>
      </c>
      <c r="G2614" s="38" t="s">
        <v>68</v>
      </c>
      <c r="H2614" s="42">
        <v>0</v>
      </c>
      <c r="I2614" s="42">
        <v>0</v>
      </c>
      <c r="J2614" s="42">
        <v>0</v>
      </c>
      <c r="K2614" s="86" t="e">
        <v>#DIV/0!</v>
      </c>
      <c r="L2614" s="38" t="s">
        <v>55</v>
      </c>
      <c r="M2614" s="128" t="s">
        <v>5907</v>
      </c>
      <c r="N2614" s="111" t="s">
        <v>5908</v>
      </c>
    </row>
    <row r="2615" spans="1:14" s="128" customFormat="1" x14ac:dyDescent="0.2">
      <c r="A2615" s="38" t="s">
        <v>353</v>
      </c>
      <c r="B2615" s="38" t="s">
        <v>446</v>
      </c>
      <c r="C2615" s="38" t="s">
        <v>433</v>
      </c>
      <c r="D2615" s="38" t="s">
        <v>434</v>
      </c>
      <c r="E2615" s="41">
        <v>7136374</v>
      </c>
      <c r="F2615" s="38" t="s">
        <v>474</v>
      </c>
      <c r="G2615" s="38" t="s">
        <v>68</v>
      </c>
      <c r="H2615" s="42">
        <v>0</v>
      </c>
      <c r="I2615" s="42">
        <v>0</v>
      </c>
      <c r="J2615" s="42">
        <v>0</v>
      </c>
      <c r="K2615" s="86" t="e">
        <v>#DIV/0!</v>
      </c>
      <c r="L2615" s="38" t="s">
        <v>55</v>
      </c>
      <c r="M2615" s="128" t="s">
        <v>5907</v>
      </c>
      <c r="N2615" s="111" t="s">
        <v>5908</v>
      </c>
    </row>
    <row r="2616" spans="1:14" s="128" customFormat="1" x14ac:dyDescent="0.2">
      <c r="A2616" s="38" t="s">
        <v>353</v>
      </c>
      <c r="B2616" s="38" t="s">
        <v>446</v>
      </c>
      <c r="C2616" s="38" t="s">
        <v>433</v>
      </c>
      <c r="D2616" s="38" t="s">
        <v>434</v>
      </c>
      <c r="E2616" s="41">
        <v>7156849</v>
      </c>
      <c r="F2616" s="38" t="s">
        <v>474</v>
      </c>
      <c r="G2616" s="38" t="s">
        <v>68</v>
      </c>
      <c r="H2616" s="42">
        <v>0</v>
      </c>
      <c r="I2616" s="42">
        <v>0</v>
      </c>
      <c r="J2616" s="42">
        <v>0</v>
      </c>
      <c r="K2616" s="86" t="e">
        <v>#DIV/0!</v>
      </c>
      <c r="L2616" s="38" t="s">
        <v>55</v>
      </c>
      <c r="M2616" s="128" t="s">
        <v>5907</v>
      </c>
      <c r="N2616" s="111" t="s">
        <v>5908</v>
      </c>
    </row>
    <row r="2617" spans="1:14" s="128" customFormat="1" x14ac:dyDescent="0.2">
      <c r="A2617" s="38" t="s">
        <v>353</v>
      </c>
      <c r="B2617" s="38" t="s">
        <v>446</v>
      </c>
      <c r="C2617" s="38" t="s">
        <v>433</v>
      </c>
      <c r="D2617" s="38" t="s">
        <v>434</v>
      </c>
      <c r="E2617" s="41">
        <v>7161541</v>
      </c>
      <c r="F2617" s="38" t="s">
        <v>474</v>
      </c>
      <c r="G2617" s="38" t="s">
        <v>68</v>
      </c>
      <c r="H2617" s="42">
        <v>148</v>
      </c>
      <c r="I2617" s="42">
        <v>134.38</v>
      </c>
      <c r="J2617" s="42">
        <v>13.620000000000005</v>
      </c>
      <c r="K2617" s="86">
        <v>9.2027027027027059E-2</v>
      </c>
      <c r="L2617" s="38" t="s">
        <v>55</v>
      </c>
      <c r="M2617" s="128" t="s">
        <v>5907</v>
      </c>
      <c r="N2617" s="111" t="s">
        <v>5908</v>
      </c>
    </row>
    <row r="2618" spans="1:14" s="128" customFormat="1" x14ac:dyDescent="0.2">
      <c r="A2618" s="38" t="s">
        <v>353</v>
      </c>
      <c r="B2618" s="38" t="s">
        <v>446</v>
      </c>
      <c r="C2618" s="38" t="s">
        <v>433</v>
      </c>
      <c r="D2618" s="38" t="s">
        <v>434</v>
      </c>
      <c r="E2618" s="41">
        <v>7162448</v>
      </c>
      <c r="F2618" s="38" t="s">
        <v>474</v>
      </c>
      <c r="G2618" s="38" t="s">
        <v>68</v>
      </c>
      <c r="H2618" s="42">
        <v>0</v>
      </c>
      <c r="I2618" s="42">
        <v>0</v>
      </c>
      <c r="J2618" s="42">
        <v>0</v>
      </c>
      <c r="K2618" s="86" t="e">
        <v>#DIV/0!</v>
      </c>
      <c r="L2618" s="38" t="s">
        <v>55</v>
      </c>
      <c r="M2618" s="128" t="s">
        <v>5907</v>
      </c>
      <c r="N2618" s="111" t="s">
        <v>5908</v>
      </c>
    </row>
    <row r="2619" spans="1:14" s="128" customFormat="1" x14ac:dyDescent="0.2">
      <c r="A2619" s="38" t="s">
        <v>353</v>
      </c>
      <c r="B2619" s="38" t="s">
        <v>446</v>
      </c>
      <c r="C2619" s="38" t="s">
        <v>433</v>
      </c>
      <c r="D2619" s="38" t="s">
        <v>434</v>
      </c>
      <c r="E2619" s="41">
        <v>7162470</v>
      </c>
      <c r="F2619" s="38" t="s">
        <v>474</v>
      </c>
      <c r="G2619" s="38" t="s">
        <v>68</v>
      </c>
      <c r="H2619" s="42">
        <v>0</v>
      </c>
      <c r="I2619" s="42">
        <v>0</v>
      </c>
      <c r="J2619" s="42">
        <v>0</v>
      </c>
      <c r="K2619" s="86" t="e">
        <v>#DIV/0!</v>
      </c>
      <c r="L2619" s="38" t="s">
        <v>55</v>
      </c>
      <c r="M2619" s="128" t="s">
        <v>5907</v>
      </c>
      <c r="N2619" s="111" t="s">
        <v>5908</v>
      </c>
    </row>
    <row r="2620" spans="1:14" s="128" customFormat="1" x14ac:dyDescent="0.2">
      <c r="A2620" s="38" t="s">
        <v>353</v>
      </c>
      <c r="B2620" s="38" t="s">
        <v>446</v>
      </c>
      <c r="C2620" s="38" t="s">
        <v>433</v>
      </c>
      <c r="D2620" s="38" t="s">
        <v>434</v>
      </c>
      <c r="E2620" s="41">
        <v>7162471</v>
      </c>
      <c r="F2620" s="38" t="s">
        <v>474</v>
      </c>
      <c r="G2620" s="38" t="s">
        <v>68</v>
      </c>
      <c r="H2620" s="42">
        <v>0</v>
      </c>
      <c r="I2620" s="42">
        <v>0</v>
      </c>
      <c r="J2620" s="42">
        <v>0</v>
      </c>
      <c r="K2620" s="86" t="e">
        <v>#DIV/0!</v>
      </c>
      <c r="L2620" s="38" t="s">
        <v>55</v>
      </c>
      <c r="M2620" s="128" t="s">
        <v>5907</v>
      </c>
      <c r="N2620" s="111" t="s">
        <v>5908</v>
      </c>
    </row>
    <row r="2621" spans="1:14" s="128" customFormat="1" x14ac:dyDescent="0.2">
      <c r="A2621" s="38" t="s">
        <v>353</v>
      </c>
      <c r="B2621" s="38" t="s">
        <v>446</v>
      </c>
      <c r="C2621" s="38" t="s">
        <v>433</v>
      </c>
      <c r="D2621" s="38" t="s">
        <v>434</v>
      </c>
      <c r="E2621" s="41">
        <v>7162547</v>
      </c>
      <c r="F2621" s="38" t="s">
        <v>474</v>
      </c>
      <c r="G2621" s="38" t="s">
        <v>68</v>
      </c>
      <c r="H2621" s="42">
        <v>0</v>
      </c>
      <c r="I2621" s="42">
        <v>0</v>
      </c>
      <c r="J2621" s="42">
        <v>0</v>
      </c>
      <c r="K2621" s="86" t="e">
        <v>#DIV/0!</v>
      </c>
      <c r="L2621" s="38" t="s">
        <v>55</v>
      </c>
      <c r="M2621" s="128" t="s">
        <v>5907</v>
      </c>
      <c r="N2621" s="111" t="s">
        <v>5908</v>
      </c>
    </row>
    <row r="2622" spans="1:14" s="128" customFormat="1" x14ac:dyDescent="0.2">
      <c r="A2622" s="38" t="s">
        <v>353</v>
      </c>
      <c r="B2622" s="38" t="s">
        <v>446</v>
      </c>
      <c r="C2622" s="38" t="s">
        <v>433</v>
      </c>
      <c r="D2622" s="38" t="s">
        <v>434</v>
      </c>
      <c r="E2622" s="41">
        <v>7162569</v>
      </c>
      <c r="F2622" s="38" t="s">
        <v>474</v>
      </c>
      <c r="G2622" s="38" t="s">
        <v>68</v>
      </c>
      <c r="H2622" s="42">
        <v>0</v>
      </c>
      <c r="I2622" s="42">
        <v>0</v>
      </c>
      <c r="J2622" s="42">
        <v>0</v>
      </c>
      <c r="K2622" s="86" t="e">
        <v>#DIV/0!</v>
      </c>
      <c r="L2622" s="38" t="s">
        <v>55</v>
      </c>
      <c r="M2622" s="128" t="s">
        <v>5907</v>
      </c>
      <c r="N2622" s="111" t="s">
        <v>5908</v>
      </c>
    </row>
    <row r="2623" spans="1:14" s="128" customFormat="1" x14ac:dyDescent="0.2">
      <c r="A2623" s="38" t="s">
        <v>353</v>
      </c>
      <c r="B2623" s="38" t="s">
        <v>446</v>
      </c>
      <c r="C2623" s="38" t="s">
        <v>433</v>
      </c>
      <c r="D2623" s="38" t="s">
        <v>434</v>
      </c>
      <c r="E2623" s="41">
        <v>7163751</v>
      </c>
      <c r="F2623" s="38" t="s">
        <v>474</v>
      </c>
      <c r="G2623" s="38" t="s">
        <v>68</v>
      </c>
      <c r="H2623" s="42">
        <v>0</v>
      </c>
      <c r="I2623" s="42">
        <v>0</v>
      </c>
      <c r="J2623" s="42">
        <v>0</v>
      </c>
      <c r="K2623" s="86" t="e">
        <v>#DIV/0!</v>
      </c>
      <c r="L2623" s="38" t="s">
        <v>55</v>
      </c>
      <c r="M2623" s="128" t="s">
        <v>5907</v>
      </c>
      <c r="N2623" s="111" t="s">
        <v>5908</v>
      </c>
    </row>
    <row r="2624" spans="1:14" s="128" customFormat="1" x14ac:dyDescent="0.2">
      <c r="A2624" s="38" t="s">
        <v>353</v>
      </c>
      <c r="B2624" s="38" t="s">
        <v>446</v>
      </c>
      <c r="C2624" s="38" t="s">
        <v>433</v>
      </c>
      <c r="D2624" s="38" t="s">
        <v>434</v>
      </c>
      <c r="E2624" s="41">
        <v>7167901</v>
      </c>
      <c r="F2624" s="38" t="s">
        <v>474</v>
      </c>
      <c r="G2624" s="38" t="s">
        <v>68</v>
      </c>
      <c r="H2624" s="42">
        <v>0</v>
      </c>
      <c r="I2624" s="42">
        <v>0</v>
      </c>
      <c r="J2624" s="42">
        <v>0</v>
      </c>
      <c r="K2624" s="86" t="e">
        <v>#DIV/0!</v>
      </c>
      <c r="L2624" s="38" t="s">
        <v>55</v>
      </c>
      <c r="M2624" s="128" t="s">
        <v>5907</v>
      </c>
      <c r="N2624" s="111" t="s">
        <v>5908</v>
      </c>
    </row>
    <row r="2625" spans="1:14" s="128" customFormat="1" x14ac:dyDescent="0.2">
      <c r="A2625" s="38" t="s">
        <v>353</v>
      </c>
      <c r="B2625" s="38" t="s">
        <v>446</v>
      </c>
      <c r="C2625" s="38" t="s">
        <v>433</v>
      </c>
      <c r="D2625" s="38" t="s">
        <v>434</v>
      </c>
      <c r="E2625" s="41">
        <v>7170765</v>
      </c>
      <c r="F2625" s="38" t="s">
        <v>474</v>
      </c>
      <c r="G2625" s="38" t="s">
        <v>68</v>
      </c>
      <c r="H2625" s="42">
        <v>0</v>
      </c>
      <c r="I2625" s="42">
        <v>0</v>
      </c>
      <c r="J2625" s="42">
        <v>0</v>
      </c>
      <c r="K2625" s="86" t="e">
        <v>#DIV/0!</v>
      </c>
      <c r="L2625" s="38" t="s">
        <v>55</v>
      </c>
      <c r="M2625" s="128" t="s">
        <v>5907</v>
      </c>
      <c r="N2625" s="111" t="s">
        <v>5908</v>
      </c>
    </row>
    <row r="2626" spans="1:14" s="128" customFormat="1" x14ac:dyDescent="0.2">
      <c r="A2626" s="38" t="s">
        <v>353</v>
      </c>
      <c r="B2626" s="38" t="s">
        <v>446</v>
      </c>
      <c r="C2626" s="38" t="s">
        <v>433</v>
      </c>
      <c r="D2626" s="38" t="s">
        <v>434</v>
      </c>
      <c r="E2626" s="41">
        <v>7170766</v>
      </c>
      <c r="F2626" s="38" t="s">
        <v>474</v>
      </c>
      <c r="G2626" s="38" t="s">
        <v>68</v>
      </c>
      <c r="H2626" s="42">
        <v>0</v>
      </c>
      <c r="I2626" s="42">
        <v>0</v>
      </c>
      <c r="J2626" s="42">
        <v>0</v>
      </c>
      <c r="K2626" s="86" t="e">
        <v>#DIV/0!</v>
      </c>
      <c r="L2626" s="38" t="s">
        <v>55</v>
      </c>
      <c r="M2626" s="128" t="s">
        <v>5907</v>
      </c>
      <c r="N2626" s="111" t="s">
        <v>5908</v>
      </c>
    </row>
    <row r="2627" spans="1:14" s="128" customFormat="1" x14ac:dyDescent="0.2">
      <c r="A2627" s="38" t="s">
        <v>353</v>
      </c>
      <c r="B2627" s="38" t="s">
        <v>446</v>
      </c>
      <c r="C2627" s="38" t="s">
        <v>433</v>
      </c>
      <c r="D2627" s="38" t="s">
        <v>434</v>
      </c>
      <c r="E2627" s="41">
        <v>7170767</v>
      </c>
      <c r="F2627" s="38" t="s">
        <v>474</v>
      </c>
      <c r="G2627" s="38" t="s">
        <v>68</v>
      </c>
      <c r="H2627" s="42">
        <v>0</v>
      </c>
      <c r="I2627" s="42">
        <v>0</v>
      </c>
      <c r="J2627" s="42">
        <v>0</v>
      </c>
      <c r="K2627" s="86" t="e">
        <v>#DIV/0!</v>
      </c>
      <c r="L2627" s="38" t="s">
        <v>55</v>
      </c>
      <c r="M2627" s="128" t="s">
        <v>5907</v>
      </c>
      <c r="N2627" s="111" t="s">
        <v>5908</v>
      </c>
    </row>
    <row r="2628" spans="1:14" s="128" customFormat="1" x14ac:dyDescent="0.2">
      <c r="A2628" s="38" t="s">
        <v>353</v>
      </c>
      <c r="B2628" s="38" t="s">
        <v>446</v>
      </c>
      <c r="C2628" s="38" t="s">
        <v>433</v>
      </c>
      <c r="D2628" s="38" t="s">
        <v>434</v>
      </c>
      <c r="E2628" s="41">
        <v>7170782</v>
      </c>
      <c r="F2628" s="38" t="s">
        <v>474</v>
      </c>
      <c r="G2628" s="38" t="s">
        <v>68</v>
      </c>
      <c r="H2628" s="42">
        <v>0</v>
      </c>
      <c r="I2628" s="42">
        <v>0</v>
      </c>
      <c r="J2628" s="42">
        <v>0</v>
      </c>
      <c r="K2628" s="86" t="e">
        <v>#DIV/0!</v>
      </c>
      <c r="L2628" s="38" t="s">
        <v>55</v>
      </c>
      <c r="M2628" s="128" t="s">
        <v>5907</v>
      </c>
      <c r="N2628" s="111" t="s">
        <v>5908</v>
      </c>
    </row>
    <row r="2629" spans="1:14" s="128" customFormat="1" x14ac:dyDescent="0.2">
      <c r="A2629" s="38" t="s">
        <v>353</v>
      </c>
      <c r="B2629" s="38" t="s">
        <v>446</v>
      </c>
      <c r="C2629" s="38" t="s">
        <v>433</v>
      </c>
      <c r="D2629" s="38" t="s">
        <v>434</v>
      </c>
      <c r="E2629" s="41">
        <v>7170784</v>
      </c>
      <c r="F2629" s="38" t="s">
        <v>474</v>
      </c>
      <c r="G2629" s="38" t="s">
        <v>68</v>
      </c>
      <c r="H2629" s="42">
        <v>0</v>
      </c>
      <c r="I2629" s="42">
        <v>0</v>
      </c>
      <c r="J2629" s="42">
        <v>0</v>
      </c>
      <c r="K2629" s="86" t="e">
        <v>#DIV/0!</v>
      </c>
      <c r="L2629" s="38" t="s">
        <v>55</v>
      </c>
      <c r="M2629" s="128" t="s">
        <v>5907</v>
      </c>
      <c r="N2629" s="111" t="s">
        <v>5908</v>
      </c>
    </row>
    <row r="2630" spans="1:14" s="128" customFormat="1" x14ac:dyDescent="0.2">
      <c r="A2630" s="38" t="s">
        <v>353</v>
      </c>
      <c r="B2630" s="38" t="s">
        <v>446</v>
      </c>
      <c r="C2630" s="38" t="s">
        <v>433</v>
      </c>
      <c r="D2630" s="38" t="s">
        <v>434</v>
      </c>
      <c r="E2630" s="41">
        <v>7170785</v>
      </c>
      <c r="F2630" s="38" t="s">
        <v>474</v>
      </c>
      <c r="G2630" s="38" t="s">
        <v>68</v>
      </c>
      <c r="H2630" s="42">
        <v>0</v>
      </c>
      <c r="I2630" s="42">
        <v>0</v>
      </c>
      <c r="J2630" s="42">
        <v>0</v>
      </c>
      <c r="K2630" s="86" t="e">
        <v>#DIV/0!</v>
      </c>
      <c r="L2630" s="38" t="s">
        <v>55</v>
      </c>
      <c r="M2630" s="128" t="s">
        <v>5907</v>
      </c>
      <c r="N2630" s="111" t="s">
        <v>5908</v>
      </c>
    </row>
    <row r="2631" spans="1:14" s="128" customFormat="1" x14ac:dyDescent="0.2">
      <c r="A2631" s="38" t="s">
        <v>353</v>
      </c>
      <c r="B2631" s="38" t="s">
        <v>446</v>
      </c>
      <c r="C2631" s="38" t="s">
        <v>433</v>
      </c>
      <c r="D2631" s="38" t="s">
        <v>434</v>
      </c>
      <c r="E2631" s="41">
        <v>7170791</v>
      </c>
      <c r="F2631" s="38" t="s">
        <v>474</v>
      </c>
      <c r="G2631" s="38" t="s">
        <v>68</v>
      </c>
      <c r="H2631" s="42">
        <v>0</v>
      </c>
      <c r="I2631" s="42">
        <v>0</v>
      </c>
      <c r="J2631" s="42">
        <v>0</v>
      </c>
      <c r="K2631" s="86" t="e">
        <v>#DIV/0!</v>
      </c>
      <c r="L2631" s="38" t="s">
        <v>55</v>
      </c>
      <c r="M2631" s="128" t="s">
        <v>5907</v>
      </c>
      <c r="N2631" s="111" t="s">
        <v>5908</v>
      </c>
    </row>
    <row r="2632" spans="1:14" s="128" customFormat="1" x14ac:dyDescent="0.2">
      <c r="A2632" s="38" t="s">
        <v>353</v>
      </c>
      <c r="B2632" s="38" t="s">
        <v>446</v>
      </c>
      <c r="C2632" s="38" t="s">
        <v>433</v>
      </c>
      <c r="D2632" s="38" t="s">
        <v>434</v>
      </c>
      <c r="E2632" s="41">
        <v>7170837</v>
      </c>
      <c r="F2632" s="38" t="s">
        <v>474</v>
      </c>
      <c r="G2632" s="38" t="s">
        <v>68</v>
      </c>
      <c r="H2632" s="42">
        <v>0</v>
      </c>
      <c r="I2632" s="42">
        <v>0</v>
      </c>
      <c r="J2632" s="42">
        <v>0</v>
      </c>
      <c r="K2632" s="86" t="e">
        <v>#DIV/0!</v>
      </c>
      <c r="L2632" s="38" t="s">
        <v>55</v>
      </c>
      <c r="M2632" s="128" t="s">
        <v>5907</v>
      </c>
      <c r="N2632" s="111" t="s">
        <v>5908</v>
      </c>
    </row>
    <row r="2633" spans="1:14" s="128" customFormat="1" x14ac:dyDescent="0.2">
      <c r="A2633" s="38" t="s">
        <v>353</v>
      </c>
      <c r="B2633" s="38" t="s">
        <v>446</v>
      </c>
      <c r="C2633" s="38" t="s">
        <v>433</v>
      </c>
      <c r="D2633" s="38" t="s">
        <v>434</v>
      </c>
      <c r="E2633" s="41">
        <v>7170839</v>
      </c>
      <c r="F2633" s="38" t="s">
        <v>474</v>
      </c>
      <c r="G2633" s="38" t="s">
        <v>68</v>
      </c>
      <c r="H2633" s="42">
        <v>0</v>
      </c>
      <c r="I2633" s="42">
        <v>0</v>
      </c>
      <c r="J2633" s="42">
        <v>0</v>
      </c>
      <c r="K2633" s="86" t="e">
        <v>#DIV/0!</v>
      </c>
      <c r="L2633" s="38" t="s">
        <v>55</v>
      </c>
      <c r="M2633" s="128" t="s">
        <v>5907</v>
      </c>
      <c r="N2633" s="111" t="s">
        <v>5908</v>
      </c>
    </row>
    <row r="2634" spans="1:14" s="128" customFormat="1" x14ac:dyDescent="0.2">
      <c r="A2634" s="38" t="s">
        <v>353</v>
      </c>
      <c r="B2634" s="38" t="s">
        <v>446</v>
      </c>
      <c r="C2634" s="38" t="s">
        <v>433</v>
      </c>
      <c r="D2634" s="38" t="s">
        <v>434</v>
      </c>
      <c r="E2634" s="41">
        <v>7170842</v>
      </c>
      <c r="F2634" s="38" t="s">
        <v>474</v>
      </c>
      <c r="G2634" s="38" t="s">
        <v>68</v>
      </c>
      <c r="H2634" s="42">
        <v>0</v>
      </c>
      <c r="I2634" s="42">
        <v>0</v>
      </c>
      <c r="J2634" s="42">
        <v>0</v>
      </c>
      <c r="K2634" s="86" t="e">
        <v>#DIV/0!</v>
      </c>
      <c r="L2634" s="38" t="s">
        <v>55</v>
      </c>
      <c r="M2634" s="128" t="s">
        <v>5907</v>
      </c>
      <c r="N2634" s="111" t="s">
        <v>5908</v>
      </c>
    </row>
    <row r="2635" spans="1:14" s="128" customFormat="1" x14ac:dyDescent="0.2">
      <c r="A2635" s="38" t="s">
        <v>353</v>
      </c>
      <c r="B2635" s="38" t="s">
        <v>446</v>
      </c>
      <c r="C2635" s="38" t="s">
        <v>433</v>
      </c>
      <c r="D2635" s="38" t="s">
        <v>434</v>
      </c>
      <c r="E2635" s="41">
        <v>7170853</v>
      </c>
      <c r="F2635" s="38" t="s">
        <v>474</v>
      </c>
      <c r="G2635" s="38" t="s">
        <v>68</v>
      </c>
      <c r="H2635" s="42">
        <v>0</v>
      </c>
      <c r="I2635" s="42">
        <v>0</v>
      </c>
      <c r="J2635" s="42">
        <v>0</v>
      </c>
      <c r="K2635" s="86" t="e">
        <v>#DIV/0!</v>
      </c>
      <c r="L2635" s="38" t="s">
        <v>55</v>
      </c>
      <c r="M2635" s="128" t="s">
        <v>5907</v>
      </c>
      <c r="N2635" s="111" t="s">
        <v>5908</v>
      </c>
    </row>
    <row r="2636" spans="1:14" s="128" customFormat="1" x14ac:dyDescent="0.2">
      <c r="A2636" s="38" t="s">
        <v>353</v>
      </c>
      <c r="B2636" s="38" t="s">
        <v>446</v>
      </c>
      <c r="C2636" s="38" t="s">
        <v>433</v>
      </c>
      <c r="D2636" s="38" t="s">
        <v>434</v>
      </c>
      <c r="E2636" s="41">
        <v>7170866</v>
      </c>
      <c r="F2636" s="38" t="s">
        <v>474</v>
      </c>
      <c r="G2636" s="38" t="s">
        <v>68</v>
      </c>
      <c r="H2636" s="42">
        <v>0</v>
      </c>
      <c r="I2636" s="42">
        <v>0</v>
      </c>
      <c r="J2636" s="42">
        <v>0</v>
      </c>
      <c r="K2636" s="86" t="e">
        <v>#DIV/0!</v>
      </c>
      <c r="L2636" s="38" t="s">
        <v>55</v>
      </c>
      <c r="M2636" s="128" t="s">
        <v>5907</v>
      </c>
      <c r="N2636" s="111" t="s">
        <v>5908</v>
      </c>
    </row>
    <row r="2637" spans="1:14" s="128" customFormat="1" x14ac:dyDescent="0.2">
      <c r="A2637" s="38" t="s">
        <v>353</v>
      </c>
      <c r="B2637" s="38" t="s">
        <v>446</v>
      </c>
      <c r="C2637" s="38" t="s">
        <v>433</v>
      </c>
      <c r="D2637" s="38" t="s">
        <v>434</v>
      </c>
      <c r="E2637" s="41">
        <v>7172569</v>
      </c>
      <c r="F2637" s="38" t="s">
        <v>474</v>
      </c>
      <c r="G2637" s="38" t="s">
        <v>68</v>
      </c>
      <c r="H2637" s="42">
        <v>0</v>
      </c>
      <c r="I2637" s="42">
        <v>0</v>
      </c>
      <c r="J2637" s="42">
        <v>0</v>
      </c>
      <c r="K2637" s="86" t="e">
        <v>#DIV/0!</v>
      </c>
      <c r="L2637" s="38" t="s">
        <v>55</v>
      </c>
      <c r="M2637" s="128" t="s">
        <v>5907</v>
      </c>
      <c r="N2637" s="111" t="s">
        <v>5908</v>
      </c>
    </row>
    <row r="2638" spans="1:14" s="128" customFormat="1" x14ac:dyDescent="0.2">
      <c r="A2638" s="38" t="s">
        <v>353</v>
      </c>
      <c r="B2638" s="38" t="s">
        <v>446</v>
      </c>
      <c r="C2638" s="38" t="s">
        <v>433</v>
      </c>
      <c r="D2638" s="38" t="s">
        <v>434</v>
      </c>
      <c r="E2638" s="41">
        <v>7172570</v>
      </c>
      <c r="F2638" s="38" t="s">
        <v>474</v>
      </c>
      <c r="G2638" s="38" t="s">
        <v>68</v>
      </c>
      <c r="H2638" s="42">
        <v>760</v>
      </c>
      <c r="I2638" s="42">
        <v>690.08</v>
      </c>
      <c r="J2638" s="42">
        <v>69.919999999999959</v>
      </c>
      <c r="K2638" s="86">
        <v>9.1999999999999943E-2</v>
      </c>
      <c r="L2638" s="38" t="s">
        <v>55</v>
      </c>
      <c r="M2638" s="128" t="s">
        <v>5907</v>
      </c>
      <c r="N2638" s="111" t="s">
        <v>5908</v>
      </c>
    </row>
    <row r="2639" spans="1:14" s="128" customFormat="1" x14ac:dyDescent="0.2">
      <c r="A2639" s="38" t="s">
        <v>353</v>
      </c>
      <c r="B2639" s="38" t="s">
        <v>446</v>
      </c>
      <c r="C2639" s="38" t="s">
        <v>433</v>
      </c>
      <c r="D2639" s="38" t="s">
        <v>434</v>
      </c>
      <c r="E2639" s="41">
        <v>7172571</v>
      </c>
      <c r="F2639" s="38" t="s">
        <v>474</v>
      </c>
      <c r="G2639" s="38" t="s">
        <v>68</v>
      </c>
      <c r="H2639" s="42">
        <v>834.65</v>
      </c>
      <c r="I2639" s="42">
        <v>757.86</v>
      </c>
      <c r="J2639" s="42">
        <v>76.789999999999964</v>
      </c>
      <c r="K2639" s="86">
        <v>9.2002635835380056E-2</v>
      </c>
      <c r="L2639" s="38" t="s">
        <v>55</v>
      </c>
      <c r="M2639" s="128" t="s">
        <v>5907</v>
      </c>
      <c r="N2639" s="111" t="s">
        <v>5908</v>
      </c>
    </row>
    <row r="2640" spans="1:14" s="128" customFormat="1" x14ac:dyDescent="0.2">
      <c r="A2640" s="38" t="s">
        <v>353</v>
      </c>
      <c r="B2640" s="38" t="s">
        <v>446</v>
      </c>
      <c r="C2640" s="38" t="s">
        <v>433</v>
      </c>
      <c r="D2640" s="38" t="s">
        <v>434</v>
      </c>
      <c r="E2640" s="41">
        <v>7172574</v>
      </c>
      <c r="F2640" s="38" t="s">
        <v>474</v>
      </c>
      <c r="G2640" s="38" t="s">
        <v>68</v>
      </c>
      <c r="H2640" s="42">
        <v>147.69</v>
      </c>
      <c r="I2640" s="42">
        <v>134.1</v>
      </c>
      <c r="J2640" s="42">
        <v>13.590000000000003</v>
      </c>
      <c r="K2640" s="86">
        <v>9.2017062766605748E-2</v>
      </c>
      <c r="L2640" s="38" t="s">
        <v>55</v>
      </c>
      <c r="M2640" s="128" t="s">
        <v>5907</v>
      </c>
      <c r="N2640" s="111" t="s">
        <v>5908</v>
      </c>
    </row>
    <row r="2641" spans="1:14" s="128" customFormat="1" x14ac:dyDescent="0.2">
      <c r="A2641" s="38" t="s">
        <v>353</v>
      </c>
      <c r="B2641" s="38" t="s">
        <v>446</v>
      </c>
      <c r="C2641" s="38" t="s">
        <v>433</v>
      </c>
      <c r="D2641" s="38" t="s">
        <v>434</v>
      </c>
      <c r="E2641" s="41">
        <v>7173227</v>
      </c>
      <c r="F2641" s="38" t="s">
        <v>474</v>
      </c>
      <c r="G2641" s="38" t="s">
        <v>68</v>
      </c>
      <c r="H2641" s="42">
        <v>0</v>
      </c>
      <c r="I2641" s="42">
        <v>0</v>
      </c>
      <c r="J2641" s="42">
        <v>0</v>
      </c>
      <c r="K2641" s="86" t="e">
        <v>#DIV/0!</v>
      </c>
      <c r="L2641" s="38" t="s">
        <v>55</v>
      </c>
      <c r="M2641" s="128" t="s">
        <v>5907</v>
      </c>
      <c r="N2641" s="111" t="s">
        <v>5908</v>
      </c>
    </row>
    <row r="2642" spans="1:14" s="128" customFormat="1" x14ac:dyDescent="0.2">
      <c r="A2642" s="38" t="s">
        <v>353</v>
      </c>
      <c r="B2642" s="38" t="s">
        <v>446</v>
      </c>
      <c r="C2642" s="38" t="s">
        <v>433</v>
      </c>
      <c r="D2642" s="38" t="s">
        <v>434</v>
      </c>
      <c r="E2642" s="41">
        <v>7175424</v>
      </c>
      <c r="F2642" s="38" t="s">
        <v>474</v>
      </c>
      <c r="G2642" s="38" t="s">
        <v>68</v>
      </c>
      <c r="H2642" s="42">
        <v>78</v>
      </c>
      <c r="I2642" s="42">
        <v>70.819999999999993</v>
      </c>
      <c r="J2642" s="42">
        <v>7.1800000000000068</v>
      </c>
      <c r="K2642" s="86">
        <v>9.2051282051282143E-2</v>
      </c>
      <c r="L2642" s="38" t="s">
        <v>55</v>
      </c>
      <c r="M2642" s="128" t="s">
        <v>5907</v>
      </c>
      <c r="N2642" s="111" t="s">
        <v>5908</v>
      </c>
    </row>
    <row r="2643" spans="1:14" s="128" customFormat="1" x14ac:dyDescent="0.2">
      <c r="A2643" s="38" t="s">
        <v>353</v>
      </c>
      <c r="B2643" s="38" t="s">
        <v>446</v>
      </c>
      <c r="C2643" s="38" t="s">
        <v>433</v>
      </c>
      <c r="D2643" s="38" t="s">
        <v>434</v>
      </c>
      <c r="E2643" s="41">
        <v>7180592</v>
      </c>
      <c r="F2643" s="38" t="s">
        <v>474</v>
      </c>
      <c r="G2643" s="38" t="s">
        <v>68</v>
      </c>
      <c r="H2643" s="42">
        <v>0</v>
      </c>
      <c r="I2643" s="42">
        <v>0</v>
      </c>
      <c r="J2643" s="42">
        <v>0</v>
      </c>
      <c r="K2643" s="86" t="e">
        <v>#DIV/0!</v>
      </c>
      <c r="L2643" s="38" t="s">
        <v>55</v>
      </c>
      <c r="M2643" s="128" t="s">
        <v>5907</v>
      </c>
      <c r="N2643" s="111" t="s">
        <v>5908</v>
      </c>
    </row>
    <row r="2644" spans="1:14" s="128" customFormat="1" x14ac:dyDescent="0.2">
      <c r="A2644" s="38" t="s">
        <v>353</v>
      </c>
      <c r="B2644" s="38" t="s">
        <v>446</v>
      </c>
      <c r="C2644" s="38" t="s">
        <v>433</v>
      </c>
      <c r="D2644" s="38" t="s">
        <v>434</v>
      </c>
      <c r="E2644" s="41">
        <v>7180599</v>
      </c>
      <c r="F2644" s="38" t="s">
        <v>474</v>
      </c>
      <c r="G2644" s="38" t="s">
        <v>68</v>
      </c>
      <c r="H2644" s="42">
        <v>0</v>
      </c>
      <c r="I2644" s="42">
        <v>0</v>
      </c>
      <c r="J2644" s="42">
        <v>0</v>
      </c>
      <c r="K2644" s="86" t="e">
        <v>#DIV/0!</v>
      </c>
      <c r="L2644" s="38" t="s">
        <v>55</v>
      </c>
      <c r="M2644" s="128" t="s">
        <v>5907</v>
      </c>
      <c r="N2644" s="111" t="s">
        <v>5908</v>
      </c>
    </row>
    <row r="2645" spans="1:14" s="128" customFormat="1" x14ac:dyDescent="0.2">
      <c r="A2645" s="38" t="s">
        <v>353</v>
      </c>
      <c r="B2645" s="38" t="s">
        <v>446</v>
      </c>
      <c r="C2645" s="38" t="s">
        <v>433</v>
      </c>
      <c r="D2645" s="38" t="s">
        <v>434</v>
      </c>
      <c r="E2645" s="41">
        <v>7180647</v>
      </c>
      <c r="F2645" s="38" t="s">
        <v>474</v>
      </c>
      <c r="G2645" s="38" t="s">
        <v>68</v>
      </c>
      <c r="H2645" s="42">
        <v>0</v>
      </c>
      <c r="I2645" s="42">
        <v>0</v>
      </c>
      <c r="J2645" s="42">
        <v>0</v>
      </c>
      <c r="K2645" s="86" t="e">
        <v>#DIV/0!</v>
      </c>
      <c r="L2645" s="38" t="s">
        <v>55</v>
      </c>
      <c r="M2645" s="128" t="s">
        <v>5907</v>
      </c>
      <c r="N2645" s="111" t="s">
        <v>5908</v>
      </c>
    </row>
    <row r="2646" spans="1:14" s="128" customFormat="1" x14ac:dyDescent="0.2">
      <c r="A2646" s="38" t="s">
        <v>353</v>
      </c>
      <c r="B2646" s="38" t="s">
        <v>446</v>
      </c>
      <c r="C2646" s="38" t="s">
        <v>433</v>
      </c>
      <c r="D2646" s="38" t="s">
        <v>434</v>
      </c>
      <c r="E2646" s="41">
        <v>7180650</v>
      </c>
      <c r="F2646" s="38" t="s">
        <v>474</v>
      </c>
      <c r="G2646" s="38" t="s">
        <v>68</v>
      </c>
      <c r="H2646" s="42">
        <v>0</v>
      </c>
      <c r="I2646" s="42">
        <v>0</v>
      </c>
      <c r="J2646" s="42">
        <v>0</v>
      </c>
      <c r="K2646" s="86" t="e">
        <v>#DIV/0!</v>
      </c>
      <c r="L2646" s="38" t="s">
        <v>55</v>
      </c>
      <c r="M2646" s="128" t="s">
        <v>5907</v>
      </c>
      <c r="N2646" s="111" t="s">
        <v>5908</v>
      </c>
    </row>
    <row r="2647" spans="1:14" s="128" customFormat="1" x14ac:dyDescent="0.2">
      <c r="A2647" s="38" t="s">
        <v>353</v>
      </c>
      <c r="B2647" s="38" t="s">
        <v>446</v>
      </c>
      <c r="C2647" s="38" t="s">
        <v>433</v>
      </c>
      <c r="D2647" s="38" t="s">
        <v>434</v>
      </c>
      <c r="E2647" s="41">
        <v>7180657</v>
      </c>
      <c r="F2647" s="38" t="s">
        <v>474</v>
      </c>
      <c r="G2647" s="38" t="s">
        <v>68</v>
      </c>
      <c r="H2647" s="42">
        <v>0</v>
      </c>
      <c r="I2647" s="42">
        <v>0</v>
      </c>
      <c r="J2647" s="42">
        <v>0</v>
      </c>
      <c r="K2647" s="86" t="e">
        <v>#DIV/0!</v>
      </c>
      <c r="L2647" s="38" t="s">
        <v>55</v>
      </c>
      <c r="M2647" s="128" t="s">
        <v>5907</v>
      </c>
      <c r="N2647" s="111" t="s">
        <v>5908</v>
      </c>
    </row>
    <row r="2648" spans="1:14" s="128" customFormat="1" x14ac:dyDescent="0.2">
      <c r="A2648" s="38" t="s">
        <v>353</v>
      </c>
      <c r="B2648" s="38" t="s">
        <v>446</v>
      </c>
      <c r="C2648" s="38" t="s">
        <v>433</v>
      </c>
      <c r="D2648" s="38" t="s">
        <v>434</v>
      </c>
      <c r="E2648" s="41">
        <v>7180658</v>
      </c>
      <c r="F2648" s="38" t="s">
        <v>474</v>
      </c>
      <c r="G2648" s="38" t="s">
        <v>68</v>
      </c>
      <c r="H2648" s="42">
        <v>0</v>
      </c>
      <c r="I2648" s="42">
        <v>0</v>
      </c>
      <c r="J2648" s="42">
        <v>0</v>
      </c>
      <c r="K2648" s="86" t="e">
        <v>#DIV/0!</v>
      </c>
      <c r="L2648" s="38" t="s">
        <v>55</v>
      </c>
      <c r="M2648" s="128" t="s">
        <v>5907</v>
      </c>
      <c r="N2648" s="111" t="s">
        <v>5908</v>
      </c>
    </row>
    <row r="2649" spans="1:14" s="128" customFormat="1" x14ac:dyDescent="0.2">
      <c r="A2649" s="38" t="s">
        <v>353</v>
      </c>
      <c r="B2649" s="38" t="s">
        <v>446</v>
      </c>
      <c r="C2649" s="38" t="s">
        <v>433</v>
      </c>
      <c r="D2649" s="38" t="s">
        <v>434</v>
      </c>
      <c r="E2649" s="41">
        <v>7180674</v>
      </c>
      <c r="F2649" s="38" t="s">
        <v>474</v>
      </c>
      <c r="G2649" s="38" t="s">
        <v>68</v>
      </c>
      <c r="H2649" s="42">
        <v>0</v>
      </c>
      <c r="I2649" s="42">
        <v>0</v>
      </c>
      <c r="J2649" s="42">
        <v>0</v>
      </c>
      <c r="K2649" s="86" t="e">
        <v>#DIV/0!</v>
      </c>
      <c r="L2649" s="38" t="s">
        <v>55</v>
      </c>
      <c r="M2649" s="128" t="s">
        <v>5907</v>
      </c>
      <c r="N2649" s="111" t="s">
        <v>5908</v>
      </c>
    </row>
    <row r="2650" spans="1:14" s="128" customFormat="1" x14ac:dyDescent="0.2">
      <c r="A2650" s="38" t="s">
        <v>353</v>
      </c>
      <c r="B2650" s="38" t="s">
        <v>446</v>
      </c>
      <c r="C2650" s="38" t="s">
        <v>433</v>
      </c>
      <c r="D2650" s="38" t="s">
        <v>434</v>
      </c>
      <c r="E2650" s="41">
        <v>7180678</v>
      </c>
      <c r="F2650" s="38" t="s">
        <v>474</v>
      </c>
      <c r="G2650" s="38" t="s">
        <v>68</v>
      </c>
      <c r="H2650" s="42">
        <v>0</v>
      </c>
      <c r="I2650" s="42">
        <v>0</v>
      </c>
      <c r="J2650" s="42">
        <v>0</v>
      </c>
      <c r="K2650" s="86" t="e">
        <v>#DIV/0!</v>
      </c>
      <c r="L2650" s="38" t="s">
        <v>55</v>
      </c>
      <c r="M2650" s="128" t="s">
        <v>5907</v>
      </c>
      <c r="N2650" s="111" t="s">
        <v>5908</v>
      </c>
    </row>
    <row r="2651" spans="1:14" s="128" customFormat="1" x14ac:dyDescent="0.2">
      <c r="A2651" s="38" t="s">
        <v>353</v>
      </c>
      <c r="B2651" s="38" t="s">
        <v>446</v>
      </c>
      <c r="C2651" s="38" t="s">
        <v>433</v>
      </c>
      <c r="D2651" s="38" t="s">
        <v>434</v>
      </c>
      <c r="E2651" s="41">
        <v>7180697</v>
      </c>
      <c r="F2651" s="38" t="s">
        <v>474</v>
      </c>
      <c r="G2651" s="38" t="s">
        <v>68</v>
      </c>
      <c r="H2651" s="42">
        <v>0</v>
      </c>
      <c r="I2651" s="42">
        <v>0</v>
      </c>
      <c r="J2651" s="42">
        <v>0</v>
      </c>
      <c r="K2651" s="86" t="e">
        <v>#DIV/0!</v>
      </c>
      <c r="L2651" s="38" t="s">
        <v>55</v>
      </c>
      <c r="M2651" s="128" t="s">
        <v>5907</v>
      </c>
      <c r="N2651" s="111" t="s">
        <v>5908</v>
      </c>
    </row>
    <row r="2652" spans="1:14" s="128" customFormat="1" x14ac:dyDescent="0.2">
      <c r="A2652" s="38" t="s">
        <v>353</v>
      </c>
      <c r="B2652" s="38" t="s">
        <v>446</v>
      </c>
      <c r="C2652" s="38" t="s">
        <v>433</v>
      </c>
      <c r="D2652" s="38" t="s">
        <v>434</v>
      </c>
      <c r="E2652" s="41">
        <v>7180739</v>
      </c>
      <c r="F2652" s="38" t="s">
        <v>474</v>
      </c>
      <c r="G2652" s="38" t="s">
        <v>68</v>
      </c>
      <c r="H2652" s="42">
        <v>0</v>
      </c>
      <c r="I2652" s="42">
        <v>0</v>
      </c>
      <c r="J2652" s="42">
        <v>0</v>
      </c>
      <c r="K2652" s="86" t="e">
        <v>#DIV/0!</v>
      </c>
      <c r="L2652" s="38" t="s">
        <v>55</v>
      </c>
      <c r="M2652" s="128" t="s">
        <v>5907</v>
      </c>
      <c r="N2652" s="111" t="s">
        <v>5908</v>
      </c>
    </row>
    <row r="2653" spans="1:14" s="128" customFormat="1" x14ac:dyDescent="0.2">
      <c r="A2653" s="38" t="s">
        <v>353</v>
      </c>
      <c r="B2653" s="38" t="s">
        <v>446</v>
      </c>
      <c r="C2653" s="38" t="s">
        <v>433</v>
      </c>
      <c r="D2653" s="38" t="s">
        <v>434</v>
      </c>
      <c r="E2653" s="41">
        <v>7180740</v>
      </c>
      <c r="F2653" s="38" t="s">
        <v>474</v>
      </c>
      <c r="G2653" s="38" t="s">
        <v>68</v>
      </c>
      <c r="H2653" s="42">
        <v>0</v>
      </c>
      <c r="I2653" s="42">
        <v>0</v>
      </c>
      <c r="J2653" s="42">
        <v>0</v>
      </c>
      <c r="K2653" s="86" t="e">
        <v>#DIV/0!</v>
      </c>
      <c r="L2653" s="38" t="s">
        <v>55</v>
      </c>
      <c r="M2653" s="128" t="s">
        <v>5907</v>
      </c>
      <c r="N2653" s="111" t="s">
        <v>5908</v>
      </c>
    </row>
    <row r="2654" spans="1:14" s="128" customFormat="1" x14ac:dyDescent="0.2">
      <c r="A2654" s="38" t="s">
        <v>353</v>
      </c>
      <c r="B2654" s="38" t="s">
        <v>446</v>
      </c>
      <c r="C2654" s="38" t="s">
        <v>433</v>
      </c>
      <c r="D2654" s="38" t="s">
        <v>434</v>
      </c>
      <c r="E2654" s="41">
        <v>7181340</v>
      </c>
      <c r="F2654" s="38" t="s">
        <v>474</v>
      </c>
      <c r="G2654" s="38" t="s">
        <v>68</v>
      </c>
      <c r="H2654" s="42">
        <v>0</v>
      </c>
      <c r="I2654" s="42">
        <v>0</v>
      </c>
      <c r="J2654" s="42">
        <v>0</v>
      </c>
      <c r="K2654" s="86" t="e">
        <v>#DIV/0!</v>
      </c>
      <c r="L2654" s="38" t="s">
        <v>55</v>
      </c>
      <c r="M2654" s="128" t="s">
        <v>5907</v>
      </c>
      <c r="N2654" s="111" t="s">
        <v>5908</v>
      </c>
    </row>
    <row r="2655" spans="1:14" s="128" customFormat="1" x14ac:dyDescent="0.2">
      <c r="A2655" s="38" t="s">
        <v>353</v>
      </c>
      <c r="B2655" s="38" t="s">
        <v>446</v>
      </c>
      <c r="C2655" s="38" t="s">
        <v>433</v>
      </c>
      <c r="D2655" s="38" t="s">
        <v>434</v>
      </c>
      <c r="E2655" s="41">
        <v>7182603</v>
      </c>
      <c r="F2655" s="38" t="s">
        <v>474</v>
      </c>
      <c r="G2655" s="38" t="s">
        <v>68</v>
      </c>
      <c r="H2655" s="42">
        <v>234</v>
      </c>
      <c r="I2655" s="42">
        <v>212.47</v>
      </c>
      <c r="J2655" s="42">
        <v>21.53</v>
      </c>
      <c r="K2655" s="86">
        <v>9.200854700854702E-2</v>
      </c>
      <c r="L2655" s="38" t="s">
        <v>55</v>
      </c>
      <c r="M2655" s="128" t="s">
        <v>5907</v>
      </c>
      <c r="N2655" s="111" t="s">
        <v>5908</v>
      </c>
    </row>
    <row r="2656" spans="1:14" s="128" customFormat="1" x14ac:dyDescent="0.2">
      <c r="A2656" s="38" t="s">
        <v>353</v>
      </c>
      <c r="B2656" s="38" t="s">
        <v>446</v>
      </c>
      <c r="C2656" s="38" t="s">
        <v>433</v>
      </c>
      <c r="D2656" s="38" t="s">
        <v>434</v>
      </c>
      <c r="E2656" s="41">
        <v>7182613</v>
      </c>
      <c r="F2656" s="38" t="s">
        <v>474</v>
      </c>
      <c r="G2656" s="38" t="s">
        <v>68</v>
      </c>
      <c r="H2656" s="42">
        <v>52.35</v>
      </c>
      <c r="I2656" s="42">
        <v>47.53</v>
      </c>
      <c r="J2656" s="42">
        <v>4.82</v>
      </c>
      <c r="K2656" s="86">
        <v>9.2072588347659981E-2</v>
      </c>
      <c r="L2656" s="38" t="s">
        <v>55</v>
      </c>
      <c r="M2656" s="128" t="s">
        <v>5907</v>
      </c>
      <c r="N2656" s="111" t="s">
        <v>5908</v>
      </c>
    </row>
    <row r="2657" spans="1:14" s="128" customFormat="1" x14ac:dyDescent="0.2">
      <c r="A2657" s="38" t="s">
        <v>353</v>
      </c>
      <c r="B2657" s="38" t="s">
        <v>446</v>
      </c>
      <c r="C2657" s="38" t="s">
        <v>433</v>
      </c>
      <c r="D2657" s="38" t="s">
        <v>434</v>
      </c>
      <c r="E2657" s="41">
        <v>7182634</v>
      </c>
      <c r="F2657" s="38" t="s">
        <v>474</v>
      </c>
      <c r="G2657" s="38" t="s">
        <v>68</v>
      </c>
      <c r="H2657" s="42">
        <v>1319.5</v>
      </c>
      <c r="I2657" s="42">
        <v>1198.1099999999999</v>
      </c>
      <c r="J2657" s="42">
        <v>121.3900000000001</v>
      </c>
      <c r="K2657" s="86">
        <v>9.1996968548692756E-2</v>
      </c>
      <c r="L2657" s="38" t="s">
        <v>55</v>
      </c>
      <c r="M2657" s="128" t="s">
        <v>5907</v>
      </c>
      <c r="N2657" s="111" t="s">
        <v>5908</v>
      </c>
    </row>
    <row r="2658" spans="1:14" s="128" customFormat="1" x14ac:dyDescent="0.2">
      <c r="A2658" s="38" t="s">
        <v>353</v>
      </c>
      <c r="B2658" s="38" t="s">
        <v>446</v>
      </c>
      <c r="C2658" s="38" t="s">
        <v>433</v>
      </c>
      <c r="D2658" s="38" t="s">
        <v>434</v>
      </c>
      <c r="E2658" s="41">
        <v>7183039</v>
      </c>
      <c r="F2658" s="38" t="s">
        <v>474</v>
      </c>
      <c r="G2658" s="38" t="s">
        <v>68</v>
      </c>
      <c r="H2658" s="42">
        <v>1069.2</v>
      </c>
      <c r="I2658" s="42">
        <v>970.83</v>
      </c>
      <c r="J2658" s="42">
        <v>98.37</v>
      </c>
      <c r="K2658" s="86">
        <v>9.2003367003367004E-2</v>
      </c>
      <c r="L2658" s="38" t="s">
        <v>55</v>
      </c>
      <c r="M2658" s="128" t="s">
        <v>5907</v>
      </c>
      <c r="N2658" s="111" t="s">
        <v>5908</v>
      </c>
    </row>
    <row r="2659" spans="1:14" s="128" customFormat="1" x14ac:dyDescent="0.2">
      <c r="A2659" s="38" t="s">
        <v>353</v>
      </c>
      <c r="B2659" s="38" t="s">
        <v>446</v>
      </c>
      <c r="C2659" s="38" t="s">
        <v>433</v>
      </c>
      <c r="D2659" s="38" t="s">
        <v>434</v>
      </c>
      <c r="E2659" s="41">
        <v>7186238</v>
      </c>
      <c r="F2659" s="38" t="s">
        <v>474</v>
      </c>
      <c r="G2659" s="38" t="s">
        <v>68</v>
      </c>
      <c r="H2659" s="42">
        <v>0</v>
      </c>
      <c r="I2659" s="42">
        <v>0</v>
      </c>
      <c r="J2659" s="42">
        <v>0</v>
      </c>
      <c r="K2659" s="86" t="e">
        <v>#DIV/0!</v>
      </c>
      <c r="L2659" s="38" t="s">
        <v>55</v>
      </c>
      <c r="M2659" s="128" t="s">
        <v>5907</v>
      </c>
      <c r="N2659" s="111" t="s">
        <v>5908</v>
      </c>
    </row>
    <row r="2660" spans="1:14" s="128" customFormat="1" x14ac:dyDescent="0.2">
      <c r="A2660" s="38" t="s">
        <v>353</v>
      </c>
      <c r="B2660" s="38" t="s">
        <v>446</v>
      </c>
      <c r="C2660" s="38" t="s">
        <v>433</v>
      </c>
      <c r="D2660" s="38" t="s">
        <v>434</v>
      </c>
      <c r="E2660" s="41">
        <v>7186242</v>
      </c>
      <c r="F2660" s="38" t="s">
        <v>474</v>
      </c>
      <c r="G2660" s="38" t="s">
        <v>68</v>
      </c>
      <c r="H2660" s="42">
        <v>0</v>
      </c>
      <c r="I2660" s="42">
        <v>0</v>
      </c>
      <c r="J2660" s="42">
        <v>0</v>
      </c>
      <c r="K2660" s="86" t="e">
        <v>#DIV/0!</v>
      </c>
      <c r="L2660" s="38" t="s">
        <v>55</v>
      </c>
      <c r="M2660" s="128" t="s">
        <v>5907</v>
      </c>
      <c r="N2660" s="111" t="s">
        <v>5908</v>
      </c>
    </row>
    <row r="2661" spans="1:14" s="128" customFormat="1" x14ac:dyDescent="0.2">
      <c r="A2661" s="38" t="s">
        <v>353</v>
      </c>
      <c r="B2661" s="38" t="s">
        <v>446</v>
      </c>
      <c r="C2661" s="38" t="s">
        <v>433</v>
      </c>
      <c r="D2661" s="38" t="s">
        <v>434</v>
      </c>
      <c r="E2661" s="41">
        <v>7186251</v>
      </c>
      <c r="F2661" s="38" t="s">
        <v>474</v>
      </c>
      <c r="G2661" s="38" t="s">
        <v>68</v>
      </c>
      <c r="H2661" s="42">
        <v>0</v>
      </c>
      <c r="I2661" s="42">
        <v>0</v>
      </c>
      <c r="J2661" s="42">
        <v>0</v>
      </c>
      <c r="K2661" s="86" t="e">
        <v>#DIV/0!</v>
      </c>
      <c r="L2661" s="38" t="s">
        <v>55</v>
      </c>
      <c r="M2661" s="128" t="s">
        <v>5907</v>
      </c>
      <c r="N2661" s="111" t="s">
        <v>5908</v>
      </c>
    </row>
    <row r="2662" spans="1:14" s="128" customFormat="1" x14ac:dyDescent="0.2">
      <c r="A2662" s="38" t="s">
        <v>353</v>
      </c>
      <c r="B2662" s="38" t="s">
        <v>446</v>
      </c>
      <c r="C2662" s="38" t="s">
        <v>433</v>
      </c>
      <c r="D2662" s="38" t="s">
        <v>434</v>
      </c>
      <c r="E2662" s="41">
        <v>7186283</v>
      </c>
      <c r="F2662" s="38" t="s">
        <v>474</v>
      </c>
      <c r="G2662" s="38" t="s">
        <v>68</v>
      </c>
      <c r="H2662" s="42">
        <v>0</v>
      </c>
      <c r="I2662" s="42">
        <v>0</v>
      </c>
      <c r="J2662" s="42">
        <v>0</v>
      </c>
      <c r="K2662" s="86" t="e">
        <v>#DIV/0!</v>
      </c>
      <c r="L2662" s="38" t="s">
        <v>55</v>
      </c>
      <c r="M2662" s="128" t="s">
        <v>5907</v>
      </c>
      <c r="N2662" s="111" t="s">
        <v>5908</v>
      </c>
    </row>
    <row r="2663" spans="1:14" s="128" customFormat="1" x14ac:dyDescent="0.2">
      <c r="A2663" s="38" t="s">
        <v>353</v>
      </c>
      <c r="B2663" s="38" t="s">
        <v>446</v>
      </c>
      <c r="C2663" s="38" t="s">
        <v>433</v>
      </c>
      <c r="D2663" s="38" t="s">
        <v>434</v>
      </c>
      <c r="E2663" s="41">
        <v>7189079</v>
      </c>
      <c r="F2663" s="38" t="s">
        <v>474</v>
      </c>
      <c r="G2663" s="38" t="s">
        <v>68</v>
      </c>
      <c r="H2663" s="42">
        <v>0</v>
      </c>
      <c r="I2663" s="42">
        <v>0</v>
      </c>
      <c r="J2663" s="42">
        <v>0</v>
      </c>
      <c r="K2663" s="86" t="e">
        <v>#DIV/0!</v>
      </c>
      <c r="L2663" s="38" t="s">
        <v>55</v>
      </c>
      <c r="M2663" s="128" t="s">
        <v>5907</v>
      </c>
      <c r="N2663" s="111" t="s">
        <v>5908</v>
      </c>
    </row>
    <row r="2664" spans="1:14" s="128" customFormat="1" x14ac:dyDescent="0.2">
      <c r="A2664" s="38" t="s">
        <v>353</v>
      </c>
      <c r="B2664" s="38" t="s">
        <v>446</v>
      </c>
      <c r="C2664" s="38" t="s">
        <v>433</v>
      </c>
      <c r="D2664" s="38" t="s">
        <v>434</v>
      </c>
      <c r="E2664" s="41">
        <v>7189080</v>
      </c>
      <c r="F2664" s="38" t="s">
        <v>474</v>
      </c>
      <c r="G2664" s="38" t="s">
        <v>68</v>
      </c>
      <c r="H2664" s="42">
        <v>0</v>
      </c>
      <c r="I2664" s="42">
        <v>0</v>
      </c>
      <c r="J2664" s="42">
        <v>0</v>
      </c>
      <c r="K2664" s="86" t="e">
        <v>#DIV/0!</v>
      </c>
      <c r="L2664" s="38" t="s">
        <v>55</v>
      </c>
      <c r="M2664" s="128" t="s">
        <v>5907</v>
      </c>
      <c r="N2664" s="111" t="s">
        <v>5908</v>
      </c>
    </row>
    <row r="2665" spans="1:14" s="128" customFormat="1" x14ac:dyDescent="0.2">
      <c r="A2665" s="38" t="s">
        <v>353</v>
      </c>
      <c r="B2665" s="38" t="s">
        <v>446</v>
      </c>
      <c r="C2665" s="38" t="s">
        <v>433</v>
      </c>
      <c r="D2665" s="38" t="s">
        <v>434</v>
      </c>
      <c r="E2665" s="41">
        <v>7189082</v>
      </c>
      <c r="F2665" s="38" t="s">
        <v>474</v>
      </c>
      <c r="G2665" s="38" t="s">
        <v>68</v>
      </c>
      <c r="H2665" s="42">
        <v>0</v>
      </c>
      <c r="I2665" s="42">
        <v>0</v>
      </c>
      <c r="J2665" s="42">
        <v>0</v>
      </c>
      <c r="K2665" s="86" t="e">
        <v>#DIV/0!</v>
      </c>
      <c r="L2665" s="38" t="s">
        <v>55</v>
      </c>
      <c r="M2665" s="128" t="s">
        <v>5907</v>
      </c>
      <c r="N2665" s="111" t="s">
        <v>5908</v>
      </c>
    </row>
    <row r="2666" spans="1:14" s="128" customFormat="1" x14ac:dyDescent="0.2">
      <c r="A2666" s="38" t="s">
        <v>353</v>
      </c>
      <c r="B2666" s="38" t="s">
        <v>446</v>
      </c>
      <c r="C2666" s="38" t="s">
        <v>433</v>
      </c>
      <c r="D2666" s="38" t="s">
        <v>434</v>
      </c>
      <c r="E2666" s="41">
        <v>7189088</v>
      </c>
      <c r="F2666" s="38" t="s">
        <v>474</v>
      </c>
      <c r="G2666" s="38" t="s">
        <v>68</v>
      </c>
      <c r="H2666" s="42">
        <v>0</v>
      </c>
      <c r="I2666" s="42">
        <v>0</v>
      </c>
      <c r="J2666" s="42">
        <v>0</v>
      </c>
      <c r="K2666" s="86" t="e">
        <v>#DIV/0!</v>
      </c>
      <c r="L2666" s="38" t="s">
        <v>55</v>
      </c>
      <c r="M2666" s="128" t="s">
        <v>5907</v>
      </c>
      <c r="N2666" s="111" t="s">
        <v>5908</v>
      </c>
    </row>
    <row r="2667" spans="1:14" s="128" customFormat="1" x14ac:dyDescent="0.2">
      <c r="A2667" s="38" t="s">
        <v>353</v>
      </c>
      <c r="B2667" s="38" t="s">
        <v>446</v>
      </c>
      <c r="C2667" s="38" t="s">
        <v>433</v>
      </c>
      <c r="D2667" s="38" t="s">
        <v>434</v>
      </c>
      <c r="E2667" s="41">
        <v>7189112</v>
      </c>
      <c r="F2667" s="38" t="s">
        <v>474</v>
      </c>
      <c r="G2667" s="38" t="s">
        <v>68</v>
      </c>
      <c r="H2667" s="42">
        <v>0</v>
      </c>
      <c r="I2667" s="42">
        <v>0</v>
      </c>
      <c r="J2667" s="42">
        <v>0</v>
      </c>
      <c r="K2667" s="86" t="e">
        <v>#DIV/0!</v>
      </c>
      <c r="L2667" s="38" t="s">
        <v>55</v>
      </c>
      <c r="M2667" s="128" t="s">
        <v>5907</v>
      </c>
      <c r="N2667" s="111" t="s">
        <v>5908</v>
      </c>
    </row>
    <row r="2668" spans="1:14" s="128" customFormat="1" x14ac:dyDescent="0.2">
      <c r="A2668" s="38" t="s">
        <v>353</v>
      </c>
      <c r="B2668" s="38" t="s">
        <v>446</v>
      </c>
      <c r="C2668" s="38" t="s">
        <v>433</v>
      </c>
      <c r="D2668" s="38" t="s">
        <v>434</v>
      </c>
      <c r="E2668" s="41">
        <v>7189113</v>
      </c>
      <c r="F2668" s="38" t="s">
        <v>474</v>
      </c>
      <c r="G2668" s="38" t="s">
        <v>68</v>
      </c>
      <c r="H2668" s="42">
        <v>0</v>
      </c>
      <c r="I2668" s="42">
        <v>0</v>
      </c>
      <c r="J2668" s="42">
        <v>0</v>
      </c>
      <c r="K2668" s="86" t="e">
        <v>#DIV/0!</v>
      </c>
      <c r="L2668" s="38" t="s">
        <v>55</v>
      </c>
      <c r="M2668" s="128" t="s">
        <v>5907</v>
      </c>
      <c r="N2668" s="111" t="s">
        <v>5908</v>
      </c>
    </row>
    <row r="2669" spans="1:14" s="128" customFormat="1" x14ac:dyDescent="0.2">
      <c r="A2669" s="38" t="s">
        <v>353</v>
      </c>
      <c r="B2669" s="38" t="s">
        <v>446</v>
      </c>
      <c r="C2669" s="38" t="s">
        <v>433</v>
      </c>
      <c r="D2669" s="38" t="s">
        <v>434</v>
      </c>
      <c r="E2669" s="41">
        <v>7189176</v>
      </c>
      <c r="F2669" s="38" t="s">
        <v>474</v>
      </c>
      <c r="G2669" s="38" t="s">
        <v>68</v>
      </c>
      <c r="H2669" s="42">
        <v>0</v>
      </c>
      <c r="I2669" s="42">
        <v>0</v>
      </c>
      <c r="J2669" s="42">
        <v>0</v>
      </c>
      <c r="K2669" s="86" t="e">
        <v>#DIV/0!</v>
      </c>
      <c r="L2669" s="38" t="s">
        <v>55</v>
      </c>
      <c r="M2669" s="128" t="s">
        <v>5907</v>
      </c>
      <c r="N2669" s="111" t="s">
        <v>5908</v>
      </c>
    </row>
    <row r="2670" spans="1:14" s="128" customFormat="1" x14ac:dyDescent="0.2">
      <c r="A2670" s="38" t="s">
        <v>353</v>
      </c>
      <c r="B2670" s="38" t="s">
        <v>446</v>
      </c>
      <c r="C2670" s="38" t="s">
        <v>433</v>
      </c>
      <c r="D2670" s="38" t="s">
        <v>434</v>
      </c>
      <c r="E2670" s="41">
        <v>7190515</v>
      </c>
      <c r="F2670" s="38" t="s">
        <v>474</v>
      </c>
      <c r="G2670" s="38" t="s">
        <v>68</v>
      </c>
      <c r="H2670" s="42">
        <v>1419.6</v>
      </c>
      <c r="I2670" s="42">
        <v>1289</v>
      </c>
      <c r="J2670" s="42">
        <v>130.59999999999991</v>
      </c>
      <c r="K2670" s="86">
        <v>9.1997745843899636E-2</v>
      </c>
      <c r="L2670" s="38" t="s">
        <v>55</v>
      </c>
      <c r="M2670" s="128" t="s">
        <v>5907</v>
      </c>
      <c r="N2670" s="111" t="s">
        <v>5908</v>
      </c>
    </row>
    <row r="2671" spans="1:14" s="128" customFormat="1" x14ac:dyDescent="0.2">
      <c r="A2671" s="38" t="s">
        <v>353</v>
      </c>
      <c r="B2671" s="38" t="s">
        <v>446</v>
      </c>
      <c r="C2671" s="38" t="s">
        <v>433</v>
      </c>
      <c r="D2671" s="38" t="s">
        <v>434</v>
      </c>
      <c r="E2671" s="41">
        <v>7190518</v>
      </c>
      <c r="F2671" s="38" t="s">
        <v>474</v>
      </c>
      <c r="G2671" s="38" t="s">
        <v>68</v>
      </c>
      <c r="H2671" s="42">
        <v>834.65</v>
      </c>
      <c r="I2671" s="42">
        <v>757.86</v>
      </c>
      <c r="J2671" s="42">
        <v>76.789999999999964</v>
      </c>
      <c r="K2671" s="86">
        <v>9.2002635835380056E-2</v>
      </c>
      <c r="L2671" s="38" t="s">
        <v>55</v>
      </c>
      <c r="M2671" s="128" t="s">
        <v>5907</v>
      </c>
      <c r="N2671" s="111" t="s">
        <v>5908</v>
      </c>
    </row>
    <row r="2672" spans="1:14" s="128" customFormat="1" x14ac:dyDescent="0.2">
      <c r="A2672" s="38" t="s">
        <v>353</v>
      </c>
      <c r="B2672" s="38" t="s">
        <v>446</v>
      </c>
      <c r="C2672" s="38" t="s">
        <v>433</v>
      </c>
      <c r="D2672" s="38" t="s">
        <v>434</v>
      </c>
      <c r="E2672" s="41">
        <v>7190519</v>
      </c>
      <c r="F2672" s="38" t="s">
        <v>474</v>
      </c>
      <c r="G2672" s="38" t="s">
        <v>68</v>
      </c>
      <c r="H2672" s="42">
        <v>78</v>
      </c>
      <c r="I2672" s="42">
        <v>70.819999999999993</v>
      </c>
      <c r="J2672" s="42">
        <v>7.1800000000000068</v>
      </c>
      <c r="K2672" s="86">
        <v>9.2051282051282143E-2</v>
      </c>
      <c r="L2672" s="38" t="s">
        <v>55</v>
      </c>
      <c r="M2672" s="128" t="s">
        <v>5907</v>
      </c>
      <c r="N2672" s="111" t="s">
        <v>5908</v>
      </c>
    </row>
    <row r="2673" spans="1:14" s="128" customFormat="1" x14ac:dyDescent="0.2">
      <c r="A2673" s="38" t="s">
        <v>353</v>
      </c>
      <c r="B2673" s="38" t="s">
        <v>446</v>
      </c>
      <c r="C2673" s="38" t="s">
        <v>433</v>
      </c>
      <c r="D2673" s="38" t="s">
        <v>434</v>
      </c>
      <c r="E2673" s="41">
        <v>7190520</v>
      </c>
      <c r="F2673" s="38" t="s">
        <v>474</v>
      </c>
      <c r="G2673" s="38" t="s">
        <v>68</v>
      </c>
      <c r="H2673" s="42">
        <v>270.20999999999998</v>
      </c>
      <c r="I2673" s="42">
        <v>245.35</v>
      </c>
      <c r="J2673" s="42">
        <v>24.859999999999985</v>
      </c>
      <c r="K2673" s="86">
        <v>9.2002516561193098E-2</v>
      </c>
      <c r="L2673" s="38" t="s">
        <v>55</v>
      </c>
      <c r="M2673" s="128" t="s">
        <v>5907</v>
      </c>
      <c r="N2673" s="111" t="s">
        <v>5908</v>
      </c>
    </row>
    <row r="2674" spans="1:14" s="128" customFormat="1" x14ac:dyDescent="0.2">
      <c r="A2674" s="38" t="s">
        <v>353</v>
      </c>
      <c r="B2674" s="38" t="s">
        <v>446</v>
      </c>
      <c r="C2674" s="38" t="s">
        <v>433</v>
      </c>
      <c r="D2674" s="38" t="s">
        <v>434</v>
      </c>
      <c r="E2674" s="41">
        <v>7193327</v>
      </c>
      <c r="F2674" s="38" t="s">
        <v>474</v>
      </c>
      <c r="G2674" s="38" t="s">
        <v>68</v>
      </c>
      <c r="H2674" s="42">
        <v>39</v>
      </c>
      <c r="I2674" s="42">
        <v>35.409999999999997</v>
      </c>
      <c r="J2674" s="42">
        <v>3.5900000000000034</v>
      </c>
      <c r="K2674" s="86">
        <v>9.2051282051282143E-2</v>
      </c>
      <c r="L2674" s="38" t="s">
        <v>55</v>
      </c>
      <c r="M2674" s="128" t="s">
        <v>5907</v>
      </c>
      <c r="N2674" s="111" t="s">
        <v>5908</v>
      </c>
    </row>
    <row r="2675" spans="1:14" s="128" customFormat="1" x14ac:dyDescent="0.2">
      <c r="A2675" s="38" t="s">
        <v>353</v>
      </c>
      <c r="B2675" s="38" t="s">
        <v>446</v>
      </c>
      <c r="C2675" s="38" t="s">
        <v>433</v>
      </c>
      <c r="D2675" s="38" t="s">
        <v>434</v>
      </c>
      <c r="E2675" s="41">
        <v>7193386</v>
      </c>
      <c r="F2675" s="38" t="s">
        <v>474</v>
      </c>
      <c r="G2675" s="38" t="s">
        <v>68</v>
      </c>
      <c r="H2675" s="42">
        <v>0</v>
      </c>
      <c r="I2675" s="42">
        <v>0</v>
      </c>
      <c r="J2675" s="42">
        <v>0</v>
      </c>
      <c r="K2675" s="86" t="e">
        <v>#DIV/0!</v>
      </c>
      <c r="L2675" s="38" t="s">
        <v>55</v>
      </c>
      <c r="M2675" s="128" t="s">
        <v>5907</v>
      </c>
      <c r="N2675" s="111" t="s">
        <v>5908</v>
      </c>
    </row>
    <row r="2676" spans="1:14" s="128" customFormat="1" x14ac:dyDescent="0.2">
      <c r="A2676" s="38" t="s">
        <v>353</v>
      </c>
      <c r="B2676" s="38" t="s">
        <v>446</v>
      </c>
      <c r="C2676" s="38" t="s">
        <v>433</v>
      </c>
      <c r="D2676" s="38" t="s">
        <v>434</v>
      </c>
      <c r="E2676" s="41">
        <v>7197039</v>
      </c>
      <c r="F2676" s="38" t="s">
        <v>474</v>
      </c>
      <c r="G2676" s="38" t="s">
        <v>68</v>
      </c>
      <c r="H2676" s="42">
        <v>198</v>
      </c>
      <c r="I2676" s="42">
        <v>179.78</v>
      </c>
      <c r="J2676" s="42">
        <v>18.22</v>
      </c>
      <c r="K2676" s="86">
        <v>9.2020202020202016E-2</v>
      </c>
      <c r="L2676" s="38" t="s">
        <v>55</v>
      </c>
      <c r="M2676" s="128" t="s">
        <v>5907</v>
      </c>
      <c r="N2676" s="111" t="s">
        <v>5908</v>
      </c>
    </row>
    <row r="2677" spans="1:14" s="128" customFormat="1" x14ac:dyDescent="0.2">
      <c r="A2677" s="38" t="s">
        <v>353</v>
      </c>
      <c r="B2677" s="38" t="s">
        <v>446</v>
      </c>
      <c r="C2677" s="38" t="s">
        <v>433</v>
      </c>
      <c r="D2677" s="38" t="s">
        <v>434</v>
      </c>
      <c r="E2677" s="41">
        <v>7197043</v>
      </c>
      <c r="F2677" s="38" t="s">
        <v>474</v>
      </c>
      <c r="G2677" s="38" t="s">
        <v>68</v>
      </c>
      <c r="H2677" s="42">
        <v>66</v>
      </c>
      <c r="I2677" s="42">
        <v>59.93</v>
      </c>
      <c r="J2677" s="42">
        <v>6.07</v>
      </c>
      <c r="K2677" s="86">
        <v>9.1969696969696979E-2</v>
      </c>
      <c r="L2677" s="38" t="s">
        <v>55</v>
      </c>
      <c r="M2677" s="128" t="s">
        <v>5907</v>
      </c>
      <c r="N2677" s="111" t="s">
        <v>5908</v>
      </c>
    </row>
    <row r="2678" spans="1:14" s="128" customFormat="1" x14ac:dyDescent="0.2">
      <c r="A2678" s="38" t="s">
        <v>353</v>
      </c>
      <c r="B2678" s="38" t="s">
        <v>446</v>
      </c>
      <c r="C2678" s="38" t="s">
        <v>433</v>
      </c>
      <c r="D2678" s="38" t="s">
        <v>434</v>
      </c>
      <c r="E2678" s="41">
        <v>7197044</v>
      </c>
      <c r="F2678" s="38" t="s">
        <v>474</v>
      </c>
      <c r="G2678" s="38" t="s">
        <v>68</v>
      </c>
      <c r="H2678" s="42">
        <v>602.4</v>
      </c>
      <c r="I2678" s="42">
        <v>546.98</v>
      </c>
      <c r="J2678" s="42">
        <v>55.419999999999959</v>
      </c>
      <c r="K2678" s="86">
        <v>9.1998671978751598E-2</v>
      </c>
      <c r="L2678" s="38" t="s">
        <v>55</v>
      </c>
      <c r="M2678" s="128" t="s">
        <v>5907</v>
      </c>
      <c r="N2678" s="111" t="s">
        <v>5908</v>
      </c>
    </row>
    <row r="2679" spans="1:14" s="128" customFormat="1" x14ac:dyDescent="0.2">
      <c r="A2679" s="38" t="s">
        <v>353</v>
      </c>
      <c r="B2679" s="38" t="s">
        <v>446</v>
      </c>
      <c r="C2679" s="38" t="s">
        <v>433</v>
      </c>
      <c r="D2679" s="38" t="s">
        <v>434</v>
      </c>
      <c r="E2679" s="41">
        <v>7197053</v>
      </c>
      <c r="F2679" s="38" t="s">
        <v>474</v>
      </c>
      <c r="G2679" s="38" t="s">
        <v>68</v>
      </c>
      <c r="H2679" s="42">
        <v>264</v>
      </c>
      <c r="I2679" s="42">
        <v>239.71</v>
      </c>
      <c r="J2679" s="42">
        <v>24.289999999999992</v>
      </c>
      <c r="K2679" s="86">
        <v>9.2007575757575732E-2</v>
      </c>
      <c r="L2679" s="38" t="s">
        <v>55</v>
      </c>
      <c r="M2679" s="128" t="s">
        <v>5907</v>
      </c>
      <c r="N2679" s="111" t="s">
        <v>5908</v>
      </c>
    </row>
    <row r="2680" spans="1:14" s="128" customFormat="1" x14ac:dyDescent="0.2">
      <c r="A2680" s="38" t="s">
        <v>353</v>
      </c>
      <c r="B2680" s="38" t="s">
        <v>446</v>
      </c>
      <c r="C2680" s="38" t="s">
        <v>433</v>
      </c>
      <c r="D2680" s="38" t="s">
        <v>434</v>
      </c>
      <c r="E2680" s="41">
        <v>7198459</v>
      </c>
      <c r="F2680" s="38" t="s">
        <v>474</v>
      </c>
      <c r="G2680" s="38" t="s">
        <v>68</v>
      </c>
      <c r="H2680" s="42">
        <v>425.7</v>
      </c>
      <c r="I2680" s="42">
        <v>386.54</v>
      </c>
      <c r="J2680" s="42">
        <v>39.159999999999968</v>
      </c>
      <c r="K2680" s="86">
        <v>9.1989664082687272E-2</v>
      </c>
      <c r="L2680" s="38" t="s">
        <v>55</v>
      </c>
      <c r="M2680" s="128" t="s">
        <v>5907</v>
      </c>
      <c r="N2680" s="111" t="s">
        <v>5908</v>
      </c>
    </row>
    <row r="2681" spans="1:14" s="128" customFormat="1" x14ac:dyDescent="0.2">
      <c r="A2681" s="38" t="s">
        <v>353</v>
      </c>
      <c r="B2681" s="38" t="s">
        <v>446</v>
      </c>
      <c r="C2681" s="38" t="s">
        <v>433</v>
      </c>
      <c r="D2681" s="38" t="s">
        <v>434</v>
      </c>
      <c r="E2681" s="41">
        <v>7198548</v>
      </c>
      <c r="F2681" s="38" t="s">
        <v>474</v>
      </c>
      <c r="G2681" s="38" t="s">
        <v>68</v>
      </c>
      <c r="H2681" s="42">
        <v>0</v>
      </c>
      <c r="I2681" s="42">
        <v>0</v>
      </c>
      <c r="J2681" s="42">
        <v>0</v>
      </c>
      <c r="K2681" s="86" t="e">
        <v>#DIV/0!</v>
      </c>
      <c r="L2681" s="38" t="s">
        <v>55</v>
      </c>
      <c r="M2681" s="128" t="s">
        <v>5907</v>
      </c>
      <c r="N2681" s="111" t="s">
        <v>5908</v>
      </c>
    </row>
    <row r="2682" spans="1:14" s="128" customFormat="1" x14ac:dyDescent="0.2">
      <c r="A2682" s="38" t="s">
        <v>353</v>
      </c>
      <c r="B2682" s="38" t="s">
        <v>446</v>
      </c>
      <c r="C2682" s="38" t="s">
        <v>433</v>
      </c>
      <c r="D2682" s="38" t="s">
        <v>434</v>
      </c>
      <c r="E2682" s="41">
        <v>7198551</v>
      </c>
      <c r="F2682" s="38" t="s">
        <v>474</v>
      </c>
      <c r="G2682" s="38" t="s">
        <v>68</v>
      </c>
      <c r="H2682" s="42">
        <v>0</v>
      </c>
      <c r="I2682" s="42">
        <v>0</v>
      </c>
      <c r="J2682" s="42">
        <v>0</v>
      </c>
      <c r="K2682" s="86" t="e">
        <v>#DIV/0!</v>
      </c>
      <c r="L2682" s="38" t="s">
        <v>55</v>
      </c>
      <c r="M2682" s="128" t="s">
        <v>5907</v>
      </c>
      <c r="N2682" s="111" t="s">
        <v>5908</v>
      </c>
    </row>
    <row r="2683" spans="1:14" s="128" customFormat="1" x14ac:dyDescent="0.2">
      <c r="A2683" s="38" t="s">
        <v>353</v>
      </c>
      <c r="B2683" s="38" t="s">
        <v>446</v>
      </c>
      <c r="C2683" s="38" t="s">
        <v>433</v>
      </c>
      <c r="D2683" s="38" t="s">
        <v>434</v>
      </c>
      <c r="E2683" s="41">
        <v>7205215</v>
      </c>
      <c r="F2683" s="38" t="s">
        <v>474</v>
      </c>
      <c r="G2683" s="38" t="s">
        <v>68</v>
      </c>
      <c r="H2683" s="42">
        <v>1807.25</v>
      </c>
      <c r="I2683" s="42">
        <v>1640.98</v>
      </c>
      <c r="J2683" s="42">
        <v>166.26999999999998</v>
      </c>
      <c r="K2683" s="86">
        <v>9.2001659980633546E-2</v>
      </c>
      <c r="L2683" s="38" t="s">
        <v>55</v>
      </c>
      <c r="M2683" s="128" t="s">
        <v>5907</v>
      </c>
      <c r="N2683" s="111" t="s">
        <v>5908</v>
      </c>
    </row>
    <row r="2684" spans="1:14" s="128" customFormat="1" x14ac:dyDescent="0.2">
      <c r="A2684" s="38" t="s">
        <v>353</v>
      </c>
      <c r="B2684" s="38" t="s">
        <v>446</v>
      </c>
      <c r="C2684" s="38" t="s">
        <v>433</v>
      </c>
      <c r="D2684" s="38" t="s">
        <v>434</v>
      </c>
      <c r="E2684" s="41">
        <v>7205216</v>
      </c>
      <c r="F2684" s="38" t="s">
        <v>474</v>
      </c>
      <c r="G2684" s="38" t="s">
        <v>68</v>
      </c>
      <c r="H2684" s="42">
        <v>267.08</v>
      </c>
      <c r="I2684" s="42">
        <v>242.51</v>
      </c>
      <c r="J2684" s="42">
        <v>24.569999999999993</v>
      </c>
      <c r="K2684" s="86">
        <v>9.1994907892766195E-2</v>
      </c>
      <c r="L2684" s="38" t="s">
        <v>55</v>
      </c>
      <c r="M2684" s="128" t="s">
        <v>5907</v>
      </c>
      <c r="N2684" s="111" t="s">
        <v>5908</v>
      </c>
    </row>
    <row r="2685" spans="1:14" s="128" customFormat="1" x14ac:dyDescent="0.2">
      <c r="A2685" s="38" t="s">
        <v>353</v>
      </c>
      <c r="B2685" s="38" t="s">
        <v>446</v>
      </c>
      <c r="C2685" s="38" t="s">
        <v>433</v>
      </c>
      <c r="D2685" s="38" t="s">
        <v>434</v>
      </c>
      <c r="E2685" s="41">
        <v>7211235</v>
      </c>
      <c r="F2685" s="38" t="s">
        <v>474</v>
      </c>
      <c r="G2685" s="38" t="s">
        <v>68</v>
      </c>
      <c r="H2685" s="42">
        <v>361.45</v>
      </c>
      <c r="I2685" s="42">
        <v>328.2</v>
      </c>
      <c r="J2685" s="42">
        <v>33.25</v>
      </c>
      <c r="K2685" s="86">
        <v>9.1990593443076502E-2</v>
      </c>
      <c r="L2685" s="38" t="s">
        <v>55</v>
      </c>
      <c r="M2685" s="128" t="s">
        <v>5907</v>
      </c>
      <c r="N2685" s="111" t="s">
        <v>5908</v>
      </c>
    </row>
    <row r="2686" spans="1:14" s="128" customFormat="1" x14ac:dyDescent="0.2">
      <c r="A2686" s="38" t="s">
        <v>353</v>
      </c>
      <c r="B2686" s="38" t="s">
        <v>446</v>
      </c>
      <c r="C2686" s="38" t="s">
        <v>433</v>
      </c>
      <c r="D2686" s="38" t="s">
        <v>434</v>
      </c>
      <c r="E2686" s="41">
        <v>7211239</v>
      </c>
      <c r="F2686" s="38" t="s">
        <v>474</v>
      </c>
      <c r="G2686" s="38" t="s">
        <v>68</v>
      </c>
      <c r="H2686" s="42">
        <v>301.2</v>
      </c>
      <c r="I2686" s="42">
        <v>273.49</v>
      </c>
      <c r="J2686" s="42">
        <v>27.70999999999998</v>
      </c>
      <c r="K2686" s="86">
        <v>9.1998671978751598E-2</v>
      </c>
      <c r="L2686" s="38" t="s">
        <v>55</v>
      </c>
      <c r="M2686" s="128" t="s">
        <v>5907</v>
      </c>
      <c r="N2686" s="111" t="s">
        <v>5908</v>
      </c>
    </row>
    <row r="2687" spans="1:14" s="128" customFormat="1" x14ac:dyDescent="0.2">
      <c r="A2687" s="38" t="s">
        <v>353</v>
      </c>
      <c r="B2687" s="38" t="s">
        <v>446</v>
      </c>
      <c r="C2687" s="38" t="s">
        <v>433</v>
      </c>
      <c r="D2687" s="38" t="s">
        <v>434</v>
      </c>
      <c r="E2687" s="41">
        <v>7212073</v>
      </c>
      <c r="F2687" s="38" t="s">
        <v>474</v>
      </c>
      <c r="G2687" s="38" t="s">
        <v>68</v>
      </c>
      <c r="H2687" s="42">
        <v>78</v>
      </c>
      <c r="I2687" s="42">
        <v>70.819999999999993</v>
      </c>
      <c r="J2687" s="42">
        <v>7.1800000000000068</v>
      </c>
      <c r="K2687" s="86">
        <v>9.2051282051282143E-2</v>
      </c>
      <c r="L2687" s="38" t="s">
        <v>55</v>
      </c>
      <c r="M2687" s="128" t="s">
        <v>5907</v>
      </c>
      <c r="N2687" s="111" t="s">
        <v>5908</v>
      </c>
    </row>
    <row r="2688" spans="1:14" s="128" customFormat="1" x14ac:dyDescent="0.2">
      <c r="A2688" s="38" t="s">
        <v>353</v>
      </c>
      <c r="B2688" s="38" t="s">
        <v>446</v>
      </c>
      <c r="C2688" s="38" t="s">
        <v>433</v>
      </c>
      <c r="D2688" s="38" t="s">
        <v>434</v>
      </c>
      <c r="E2688" s="41">
        <v>7212385</v>
      </c>
      <c r="F2688" s="38" t="s">
        <v>474</v>
      </c>
      <c r="G2688" s="38" t="s">
        <v>68</v>
      </c>
      <c r="H2688" s="42">
        <v>163.9</v>
      </c>
      <c r="I2688" s="42">
        <v>148.82</v>
      </c>
      <c r="J2688" s="42">
        <v>15.080000000000013</v>
      </c>
      <c r="K2688" s="86">
        <v>9.200732153752296E-2</v>
      </c>
      <c r="L2688" s="38" t="s">
        <v>55</v>
      </c>
      <c r="M2688" s="128" t="s">
        <v>5907</v>
      </c>
      <c r="N2688" s="111" t="s">
        <v>5908</v>
      </c>
    </row>
    <row r="2689" spans="1:14" s="128" customFormat="1" x14ac:dyDescent="0.2">
      <c r="A2689" s="38" t="s">
        <v>353</v>
      </c>
      <c r="B2689" s="38" t="s">
        <v>446</v>
      </c>
      <c r="C2689" s="38" t="s">
        <v>433</v>
      </c>
      <c r="D2689" s="38" t="s">
        <v>434</v>
      </c>
      <c r="E2689" s="41">
        <v>7214508</v>
      </c>
      <c r="F2689" s="38" t="s">
        <v>474</v>
      </c>
      <c r="G2689" s="38" t="s">
        <v>68</v>
      </c>
      <c r="H2689" s="42">
        <v>982.34</v>
      </c>
      <c r="I2689" s="42">
        <v>891.96</v>
      </c>
      <c r="J2689" s="42">
        <v>90.38</v>
      </c>
      <c r="K2689" s="86">
        <v>9.2004804853716635E-2</v>
      </c>
      <c r="L2689" s="38" t="s">
        <v>55</v>
      </c>
      <c r="M2689" s="128" t="s">
        <v>5907</v>
      </c>
      <c r="N2689" s="111" t="s">
        <v>5908</v>
      </c>
    </row>
    <row r="2690" spans="1:14" s="128" customFormat="1" x14ac:dyDescent="0.2">
      <c r="A2690" s="38" t="s">
        <v>353</v>
      </c>
      <c r="B2690" s="38" t="s">
        <v>446</v>
      </c>
      <c r="C2690" s="38" t="s">
        <v>433</v>
      </c>
      <c r="D2690" s="38" t="s">
        <v>434</v>
      </c>
      <c r="E2690" s="41">
        <v>7214561</v>
      </c>
      <c r="F2690" s="38" t="s">
        <v>474</v>
      </c>
      <c r="G2690" s="38" t="s">
        <v>68</v>
      </c>
      <c r="H2690" s="42">
        <v>1071.25</v>
      </c>
      <c r="I2690" s="42">
        <v>972.7</v>
      </c>
      <c r="J2690" s="42">
        <v>98.549999999999955</v>
      </c>
      <c r="K2690" s="86">
        <v>9.1995332555425857E-2</v>
      </c>
      <c r="L2690" s="38" t="s">
        <v>55</v>
      </c>
      <c r="M2690" s="128" t="s">
        <v>5907</v>
      </c>
      <c r="N2690" s="111" t="s">
        <v>5908</v>
      </c>
    </row>
    <row r="2691" spans="1:14" s="128" customFormat="1" x14ac:dyDescent="0.2">
      <c r="A2691" s="38" t="s">
        <v>353</v>
      </c>
      <c r="B2691" s="38" t="s">
        <v>446</v>
      </c>
      <c r="C2691" s="38" t="s">
        <v>433</v>
      </c>
      <c r="D2691" s="38" t="s">
        <v>434</v>
      </c>
      <c r="E2691" s="41">
        <v>7217185</v>
      </c>
      <c r="F2691" s="38" t="s">
        <v>474</v>
      </c>
      <c r="G2691" s="38" t="s">
        <v>68</v>
      </c>
      <c r="H2691" s="42">
        <v>860.49</v>
      </c>
      <c r="I2691" s="42">
        <v>781.32</v>
      </c>
      <c r="J2691" s="42">
        <v>79.169999999999959</v>
      </c>
      <c r="K2691" s="86">
        <v>9.2005717672488885E-2</v>
      </c>
      <c r="L2691" s="38" t="s">
        <v>55</v>
      </c>
      <c r="M2691" s="128" t="s">
        <v>5907</v>
      </c>
      <c r="N2691" s="111" t="s">
        <v>5908</v>
      </c>
    </row>
    <row r="2692" spans="1:14" s="128" customFormat="1" x14ac:dyDescent="0.2">
      <c r="A2692" s="38" t="s">
        <v>353</v>
      </c>
      <c r="B2692" s="38" t="s">
        <v>446</v>
      </c>
      <c r="C2692" s="38" t="s">
        <v>433</v>
      </c>
      <c r="D2692" s="38" t="s">
        <v>434</v>
      </c>
      <c r="E2692" s="41">
        <v>7228812</v>
      </c>
      <c r="F2692" s="38" t="s">
        <v>474</v>
      </c>
      <c r="G2692" s="38" t="s">
        <v>68</v>
      </c>
      <c r="H2692" s="42">
        <v>660</v>
      </c>
      <c r="I2692" s="42">
        <v>599.28</v>
      </c>
      <c r="J2692" s="42">
        <v>60.720000000000027</v>
      </c>
      <c r="K2692" s="86">
        <v>9.200000000000004E-2</v>
      </c>
      <c r="L2692" s="38" t="s">
        <v>55</v>
      </c>
      <c r="M2692" s="128" t="s">
        <v>5907</v>
      </c>
      <c r="N2692" s="111" t="s">
        <v>5908</v>
      </c>
    </row>
    <row r="2693" spans="1:14" s="128" customFormat="1" x14ac:dyDescent="0.2">
      <c r="A2693" s="38" t="s">
        <v>353</v>
      </c>
      <c r="B2693" s="38" t="s">
        <v>446</v>
      </c>
      <c r="C2693" s="38" t="s">
        <v>433</v>
      </c>
      <c r="D2693" s="38" t="s">
        <v>434</v>
      </c>
      <c r="E2693" s="41">
        <v>7228814</v>
      </c>
      <c r="F2693" s="38" t="s">
        <v>474</v>
      </c>
      <c r="G2693" s="38" t="s">
        <v>68</v>
      </c>
      <c r="H2693" s="42">
        <v>694.3</v>
      </c>
      <c r="I2693" s="42">
        <v>630.41999999999996</v>
      </c>
      <c r="J2693" s="42">
        <v>63.879999999999995</v>
      </c>
      <c r="K2693" s="86">
        <v>9.2006337318162171E-2</v>
      </c>
      <c r="L2693" s="38" t="s">
        <v>55</v>
      </c>
      <c r="M2693" s="128" t="s">
        <v>5907</v>
      </c>
      <c r="N2693" s="111" t="s">
        <v>5908</v>
      </c>
    </row>
    <row r="2694" spans="1:14" s="128" customFormat="1" x14ac:dyDescent="0.2">
      <c r="A2694" s="38" t="s">
        <v>353</v>
      </c>
      <c r="B2694" s="38" t="s">
        <v>446</v>
      </c>
      <c r="C2694" s="38" t="s">
        <v>433</v>
      </c>
      <c r="D2694" s="38" t="s">
        <v>434</v>
      </c>
      <c r="E2694" s="41">
        <v>7228816</v>
      </c>
      <c r="F2694" s="38" t="s">
        <v>474</v>
      </c>
      <c r="G2694" s="38" t="s">
        <v>68</v>
      </c>
      <c r="H2694" s="42">
        <v>261.75</v>
      </c>
      <c r="I2694" s="42">
        <v>237.67</v>
      </c>
      <c r="J2694" s="42">
        <v>24.080000000000013</v>
      </c>
      <c r="K2694" s="86">
        <v>9.1996179560649524E-2</v>
      </c>
      <c r="L2694" s="38" t="s">
        <v>55</v>
      </c>
      <c r="M2694" s="128" t="s">
        <v>5907</v>
      </c>
      <c r="N2694" s="111" t="s">
        <v>5908</v>
      </c>
    </row>
    <row r="2695" spans="1:14" s="128" customFormat="1" x14ac:dyDescent="0.2">
      <c r="A2695" s="38" t="s">
        <v>353</v>
      </c>
      <c r="B2695" s="38" t="s">
        <v>446</v>
      </c>
      <c r="C2695" s="38" t="s">
        <v>433</v>
      </c>
      <c r="D2695" s="38" t="s">
        <v>434</v>
      </c>
      <c r="E2695" s="41">
        <v>7229470</v>
      </c>
      <c r="F2695" s="38" t="s">
        <v>474</v>
      </c>
      <c r="G2695" s="38" t="s">
        <v>68</v>
      </c>
      <c r="H2695" s="42">
        <v>340.6</v>
      </c>
      <c r="I2695" s="42">
        <v>309.26</v>
      </c>
      <c r="J2695" s="42">
        <v>31.340000000000032</v>
      </c>
      <c r="K2695" s="86">
        <v>9.2014092777451637E-2</v>
      </c>
      <c r="L2695" s="38" t="s">
        <v>55</v>
      </c>
      <c r="M2695" s="128" t="s">
        <v>5907</v>
      </c>
      <c r="N2695" s="111" t="s">
        <v>5908</v>
      </c>
    </row>
    <row r="2696" spans="1:14" s="128" customFormat="1" x14ac:dyDescent="0.2">
      <c r="A2696" s="38" t="s">
        <v>353</v>
      </c>
      <c r="B2696" s="38" t="s">
        <v>446</v>
      </c>
      <c r="C2696" s="38" t="s">
        <v>433</v>
      </c>
      <c r="D2696" s="38" t="s">
        <v>434</v>
      </c>
      <c r="E2696" s="41">
        <v>7234559</v>
      </c>
      <c r="F2696" s="38" t="s">
        <v>474</v>
      </c>
      <c r="G2696" s="38" t="s">
        <v>68</v>
      </c>
      <c r="H2696" s="42">
        <v>1183</v>
      </c>
      <c r="I2696" s="42">
        <v>1074.1600000000001</v>
      </c>
      <c r="J2696" s="42">
        <v>108.83999999999992</v>
      </c>
      <c r="K2696" s="86">
        <v>9.2003381234150403E-2</v>
      </c>
      <c r="L2696" s="38" t="s">
        <v>55</v>
      </c>
      <c r="M2696" s="128" t="s">
        <v>5907</v>
      </c>
      <c r="N2696" s="111" t="s">
        <v>5908</v>
      </c>
    </row>
    <row r="2697" spans="1:14" s="128" customFormat="1" x14ac:dyDescent="0.2">
      <c r="A2697" s="38" t="s">
        <v>353</v>
      </c>
      <c r="B2697" s="38" t="s">
        <v>446</v>
      </c>
      <c r="C2697" s="38" t="s">
        <v>433</v>
      </c>
      <c r="D2697" s="38" t="s">
        <v>434</v>
      </c>
      <c r="E2697" s="41">
        <v>7234729</v>
      </c>
      <c r="F2697" s="38" t="s">
        <v>474</v>
      </c>
      <c r="G2697" s="38" t="s">
        <v>68</v>
      </c>
      <c r="H2697" s="42">
        <v>1610.88</v>
      </c>
      <c r="I2697" s="42">
        <v>1462.68</v>
      </c>
      <c r="J2697" s="42">
        <v>148.20000000000005</v>
      </c>
      <c r="K2697" s="86">
        <v>9.1999404052443404E-2</v>
      </c>
      <c r="L2697" s="38" t="s">
        <v>55</v>
      </c>
      <c r="M2697" s="128" t="s">
        <v>5907</v>
      </c>
      <c r="N2697" s="111" t="s">
        <v>5908</v>
      </c>
    </row>
    <row r="2698" spans="1:14" s="128" customFormat="1" x14ac:dyDescent="0.2">
      <c r="A2698" s="38" t="s">
        <v>353</v>
      </c>
      <c r="B2698" s="38" t="s">
        <v>446</v>
      </c>
      <c r="C2698" s="38" t="s">
        <v>433</v>
      </c>
      <c r="D2698" s="38" t="s">
        <v>434</v>
      </c>
      <c r="E2698" s="41">
        <v>7236432</v>
      </c>
      <c r="F2698" s="38" t="s">
        <v>474</v>
      </c>
      <c r="G2698" s="38" t="s">
        <v>68</v>
      </c>
      <c r="H2698" s="42">
        <v>375.3</v>
      </c>
      <c r="I2698" s="42">
        <v>340.77</v>
      </c>
      <c r="J2698" s="42">
        <v>34.53000000000003</v>
      </c>
      <c r="K2698" s="86">
        <v>9.2006394884092804E-2</v>
      </c>
      <c r="L2698" s="38" t="s">
        <v>55</v>
      </c>
      <c r="M2698" s="128" t="s">
        <v>5907</v>
      </c>
      <c r="N2698" s="111" t="s">
        <v>5908</v>
      </c>
    </row>
    <row r="2699" spans="1:14" s="128" customFormat="1" x14ac:dyDescent="0.2">
      <c r="A2699" s="38" t="s">
        <v>353</v>
      </c>
      <c r="B2699" s="38" t="s">
        <v>446</v>
      </c>
      <c r="C2699" s="38" t="s">
        <v>433</v>
      </c>
      <c r="D2699" s="38" t="s">
        <v>434</v>
      </c>
      <c r="E2699" s="41">
        <v>7237534</v>
      </c>
      <c r="F2699" s="38" t="s">
        <v>474</v>
      </c>
      <c r="G2699" s="38" t="s">
        <v>68</v>
      </c>
      <c r="H2699" s="42">
        <v>946.4</v>
      </c>
      <c r="I2699" s="42">
        <v>859.33</v>
      </c>
      <c r="J2699" s="42">
        <v>87.069999999999936</v>
      </c>
      <c r="K2699" s="86">
        <v>9.200126796280636E-2</v>
      </c>
      <c r="L2699" s="38" t="s">
        <v>55</v>
      </c>
      <c r="M2699" s="128" t="s">
        <v>5907</v>
      </c>
      <c r="N2699" s="111" t="s">
        <v>5908</v>
      </c>
    </row>
    <row r="2700" spans="1:14" s="128" customFormat="1" x14ac:dyDescent="0.2">
      <c r="A2700" s="38" t="s">
        <v>353</v>
      </c>
      <c r="B2700" s="38" t="s">
        <v>446</v>
      </c>
      <c r="C2700" s="38" t="s">
        <v>433</v>
      </c>
      <c r="D2700" s="38" t="s">
        <v>434</v>
      </c>
      <c r="E2700" s="41">
        <v>7238864</v>
      </c>
      <c r="F2700" s="38" t="s">
        <v>474</v>
      </c>
      <c r="G2700" s="38" t="s">
        <v>68</v>
      </c>
      <c r="H2700" s="42">
        <v>359.7</v>
      </c>
      <c r="I2700" s="42">
        <v>326.61</v>
      </c>
      <c r="J2700" s="42">
        <v>33.089999999999975</v>
      </c>
      <c r="K2700" s="86">
        <v>9.1993327773144215E-2</v>
      </c>
      <c r="L2700" s="38" t="s">
        <v>55</v>
      </c>
      <c r="M2700" s="128" t="s">
        <v>5907</v>
      </c>
      <c r="N2700" s="111" t="s">
        <v>5908</v>
      </c>
    </row>
    <row r="2701" spans="1:14" s="128" customFormat="1" x14ac:dyDescent="0.2">
      <c r="A2701" s="38" t="s">
        <v>353</v>
      </c>
      <c r="B2701" s="38" t="s">
        <v>446</v>
      </c>
      <c r="C2701" s="38" t="s">
        <v>433</v>
      </c>
      <c r="D2701" s="38" t="s">
        <v>434</v>
      </c>
      <c r="E2701" s="41">
        <v>7239433</v>
      </c>
      <c r="F2701" s="38" t="s">
        <v>474</v>
      </c>
      <c r="G2701" s="38" t="s">
        <v>68</v>
      </c>
      <c r="H2701" s="42">
        <v>473.2</v>
      </c>
      <c r="I2701" s="42">
        <v>429.67</v>
      </c>
      <c r="J2701" s="42">
        <v>43.529999999999973</v>
      </c>
      <c r="K2701" s="86">
        <v>9.1990701606086162E-2</v>
      </c>
      <c r="L2701" s="38" t="s">
        <v>55</v>
      </c>
      <c r="M2701" s="128" t="s">
        <v>5907</v>
      </c>
      <c r="N2701" s="111" t="s">
        <v>5908</v>
      </c>
    </row>
    <row r="2702" spans="1:14" s="128" customFormat="1" x14ac:dyDescent="0.2">
      <c r="A2702" s="38" t="s">
        <v>353</v>
      </c>
      <c r="B2702" s="38" t="s">
        <v>446</v>
      </c>
      <c r="C2702" s="38" t="s">
        <v>433</v>
      </c>
      <c r="D2702" s="38" t="s">
        <v>434</v>
      </c>
      <c r="E2702" s="41">
        <v>7254018</v>
      </c>
      <c r="F2702" s="38" t="s">
        <v>474</v>
      </c>
      <c r="G2702" s="38" t="s">
        <v>68</v>
      </c>
      <c r="H2702" s="42">
        <v>429.84</v>
      </c>
      <c r="I2702" s="42">
        <v>390.29</v>
      </c>
      <c r="J2702" s="42">
        <v>39.549999999999955</v>
      </c>
      <c r="K2702" s="86">
        <v>9.2010980830076208E-2</v>
      </c>
      <c r="L2702" s="38" t="s">
        <v>55</v>
      </c>
      <c r="M2702" s="128" t="s">
        <v>5907</v>
      </c>
      <c r="N2702" s="111" t="s">
        <v>5908</v>
      </c>
    </row>
    <row r="2703" spans="1:14" s="128" customFormat="1" x14ac:dyDescent="0.2">
      <c r="A2703" s="38" t="s">
        <v>353</v>
      </c>
      <c r="B2703" s="38" t="s">
        <v>446</v>
      </c>
      <c r="C2703" s="38" t="s">
        <v>433</v>
      </c>
      <c r="D2703" s="38" t="s">
        <v>434</v>
      </c>
      <c r="E2703" s="41">
        <v>7317981</v>
      </c>
      <c r="F2703" s="38" t="s">
        <v>474</v>
      </c>
      <c r="G2703" s="38" t="s">
        <v>68</v>
      </c>
      <c r="H2703" s="42">
        <v>233.88</v>
      </c>
      <c r="I2703" s="42">
        <v>212.36</v>
      </c>
      <c r="J2703" s="42">
        <v>21.519999999999982</v>
      </c>
      <c r="K2703" s="86">
        <v>9.2012998118693276E-2</v>
      </c>
      <c r="L2703" s="38" t="s">
        <v>55</v>
      </c>
      <c r="M2703" s="128" t="s">
        <v>5907</v>
      </c>
      <c r="N2703" s="111" t="s">
        <v>5908</v>
      </c>
    </row>
    <row r="2704" spans="1:14" s="128" customFormat="1" x14ac:dyDescent="0.2">
      <c r="A2704" s="38" t="s">
        <v>353</v>
      </c>
      <c r="B2704" s="38" t="s">
        <v>446</v>
      </c>
      <c r="C2704" s="38" t="s">
        <v>433</v>
      </c>
      <c r="D2704" s="38" t="s">
        <v>434</v>
      </c>
      <c r="E2704" s="41">
        <v>7317993</v>
      </c>
      <c r="F2704" s="38" t="s">
        <v>474</v>
      </c>
      <c r="G2704" s="38" t="s">
        <v>68</v>
      </c>
      <c r="H2704" s="42">
        <v>233.88</v>
      </c>
      <c r="I2704" s="42">
        <v>212.36</v>
      </c>
      <c r="J2704" s="42">
        <v>21.519999999999982</v>
      </c>
      <c r="K2704" s="86">
        <v>9.2012998118693276E-2</v>
      </c>
      <c r="L2704" s="38" t="s">
        <v>55</v>
      </c>
      <c r="M2704" s="128" t="s">
        <v>5907</v>
      </c>
      <c r="N2704" s="111" t="s">
        <v>5908</v>
      </c>
    </row>
    <row r="2705" spans="1:14" s="128" customFormat="1" x14ac:dyDescent="0.2">
      <c r="A2705" s="38" t="s">
        <v>353</v>
      </c>
      <c r="B2705" s="38" t="s">
        <v>446</v>
      </c>
      <c r="C2705" s="38" t="s">
        <v>433</v>
      </c>
      <c r="D2705" s="38" t="s">
        <v>434</v>
      </c>
      <c r="E2705" s="41">
        <v>7320655</v>
      </c>
      <c r="F2705" s="38" t="s">
        <v>474</v>
      </c>
      <c r="G2705" s="38" t="s">
        <v>68</v>
      </c>
      <c r="H2705" s="42">
        <v>2</v>
      </c>
      <c r="I2705" s="42">
        <v>128</v>
      </c>
      <c r="J2705" s="42">
        <v>-126</v>
      </c>
      <c r="K2705" s="86">
        <v>-63</v>
      </c>
      <c r="L2705" s="38" t="s">
        <v>2218</v>
      </c>
      <c r="M2705" s="128" t="s">
        <v>5907</v>
      </c>
      <c r="N2705" s="111" t="s">
        <v>5908</v>
      </c>
    </row>
    <row r="2706" spans="1:14" s="128" customFormat="1" x14ac:dyDescent="0.2">
      <c r="A2706" s="38" t="s">
        <v>353</v>
      </c>
      <c r="B2706" s="38" t="s">
        <v>446</v>
      </c>
      <c r="C2706" s="38" t="s">
        <v>433</v>
      </c>
      <c r="D2706" s="38" t="s">
        <v>434</v>
      </c>
      <c r="E2706" s="41">
        <v>7320655</v>
      </c>
      <c r="F2706" s="38" t="s">
        <v>474</v>
      </c>
      <c r="G2706" s="38" t="s">
        <v>68</v>
      </c>
      <c r="H2706" s="42">
        <v>42</v>
      </c>
      <c r="I2706" s="42">
        <v>4097</v>
      </c>
      <c r="J2706" s="42">
        <v>-4055</v>
      </c>
      <c r="K2706" s="86">
        <v>-96.547619047619051</v>
      </c>
      <c r="L2706" s="38" t="s">
        <v>2218</v>
      </c>
      <c r="M2706" s="128" t="s">
        <v>5907</v>
      </c>
      <c r="N2706" s="111" t="s">
        <v>5908</v>
      </c>
    </row>
    <row r="2707" spans="1:14" s="128" customFormat="1" x14ac:dyDescent="0.2">
      <c r="A2707" s="38" t="s">
        <v>353</v>
      </c>
      <c r="B2707" s="38" t="s">
        <v>446</v>
      </c>
      <c r="C2707" s="38" t="s">
        <v>433</v>
      </c>
      <c r="D2707" s="38" t="s">
        <v>434</v>
      </c>
      <c r="E2707" s="41">
        <v>7369866</v>
      </c>
      <c r="F2707" s="38" t="s">
        <v>474</v>
      </c>
      <c r="G2707" s="38" t="s">
        <v>68</v>
      </c>
      <c r="H2707" s="42">
        <v>107.88</v>
      </c>
      <c r="I2707" s="42">
        <v>97.96</v>
      </c>
      <c r="J2707" s="42">
        <v>9.9200000000000017</v>
      </c>
      <c r="K2707" s="86">
        <v>9.1954022988505774E-2</v>
      </c>
      <c r="L2707" s="38" t="s">
        <v>55</v>
      </c>
      <c r="M2707" s="128" t="s">
        <v>5907</v>
      </c>
      <c r="N2707" s="38" t="s">
        <v>2121</v>
      </c>
    </row>
    <row r="2708" spans="1:14" s="128" customFormat="1" x14ac:dyDescent="0.2">
      <c r="A2708" s="38" t="s">
        <v>353</v>
      </c>
      <c r="B2708" s="38" t="s">
        <v>446</v>
      </c>
      <c r="C2708" s="38" t="s">
        <v>433</v>
      </c>
      <c r="D2708" s="38" t="s">
        <v>434</v>
      </c>
      <c r="E2708" s="41">
        <v>7384754</v>
      </c>
      <c r="F2708" s="38" t="s">
        <v>474</v>
      </c>
      <c r="G2708" s="38" t="s">
        <v>68</v>
      </c>
      <c r="H2708" s="42">
        <v>624.25</v>
      </c>
      <c r="I2708" s="42">
        <v>566.82000000000005</v>
      </c>
      <c r="J2708" s="42">
        <v>57.42999999999995</v>
      </c>
      <c r="K2708" s="86">
        <v>9.1998398077693153E-2</v>
      </c>
      <c r="L2708" s="38" t="s">
        <v>55</v>
      </c>
      <c r="M2708" s="128" t="s">
        <v>5907</v>
      </c>
      <c r="N2708" s="111" t="s">
        <v>5908</v>
      </c>
    </row>
    <row r="2709" spans="1:14" s="128" customFormat="1" x14ac:dyDescent="0.2">
      <c r="A2709" s="38" t="s">
        <v>353</v>
      </c>
      <c r="B2709" s="38" t="s">
        <v>446</v>
      </c>
      <c r="C2709" s="38" t="s">
        <v>433</v>
      </c>
      <c r="D2709" s="38" t="s">
        <v>434</v>
      </c>
      <c r="E2709" s="41">
        <v>7385350</v>
      </c>
      <c r="F2709" s="38" t="s">
        <v>474</v>
      </c>
      <c r="G2709" s="38" t="s">
        <v>68</v>
      </c>
      <c r="H2709" s="42">
        <v>0</v>
      </c>
      <c r="I2709" s="42">
        <v>0</v>
      </c>
      <c r="J2709" s="42">
        <v>0</v>
      </c>
      <c r="K2709" s="86" t="e">
        <v>#DIV/0!</v>
      </c>
      <c r="L2709" s="38" t="s">
        <v>55</v>
      </c>
      <c r="M2709" s="128" t="s">
        <v>5907</v>
      </c>
      <c r="N2709" s="111" t="s">
        <v>5908</v>
      </c>
    </row>
    <row r="2710" spans="1:14" s="128" customFormat="1" x14ac:dyDescent="0.2">
      <c r="A2710" s="38" t="s">
        <v>353</v>
      </c>
      <c r="B2710" s="38" t="s">
        <v>446</v>
      </c>
      <c r="C2710" s="38" t="s">
        <v>433</v>
      </c>
      <c r="D2710" s="38" t="s">
        <v>434</v>
      </c>
      <c r="E2710" s="41">
        <v>7385421</v>
      </c>
      <c r="F2710" s="38" t="s">
        <v>474</v>
      </c>
      <c r="G2710" s="38" t="s">
        <v>68</v>
      </c>
      <c r="H2710" s="42">
        <v>0</v>
      </c>
      <c r="I2710" s="42">
        <v>0</v>
      </c>
      <c r="J2710" s="42">
        <v>0</v>
      </c>
      <c r="K2710" s="86" t="e">
        <v>#DIV/0!</v>
      </c>
      <c r="L2710" s="38" t="s">
        <v>55</v>
      </c>
      <c r="M2710" s="128" t="s">
        <v>5907</v>
      </c>
      <c r="N2710" s="38" t="s">
        <v>2121</v>
      </c>
    </row>
    <row r="2711" spans="1:14" s="128" customFormat="1" x14ac:dyDescent="0.2">
      <c r="A2711" s="38" t="s">
        <v>353</v>
      </c>
      <c r="B2711" s="38" t="s">
        <v>446</v>
      </c>
      <c r="C2711" s="38" t="s">
        <v>433</v>
      </c>
      <c r="D2711" s="38" t="s">
        <v>434</v>
      </c>
      <c r="E2711" s="41">
        <v>7418615</v>
      </c>
      <c r="F2711" s="38" t="s">
        <v>474</v>
      </c>
      <c r="G2711" s="38" t="s">
        <v>68</v>
      </c>
      <c r="H2711" s="42">
        <v>20.100000000000001</v>
      </c>
      <c r="I2711" s="42">
        <v>17.95</v>
      </c>
      <c r="J2711" s="42">
        <v>2.1500000000000021</v>
      </c>
      <c r="K2711" s="86">
        <v>0.10696517412935333</v>
      </c>
      <c r="L2711" s="38" t="s">
        <v>2221</v>
      </c>
      <c r="M2711" s="128" t="s">
        <v>5907</v>
      </c>
      <c r="N2711" s="38" t="s">
        <v>2143</v>
      </c>
    </row>
    <row r="2712" spans="1:14" s="128" customFormat="1" x14ac:dyDescent="0.2">
      <c r="A2712" s="38" t="s">
        <v>353</v>
      </c>
      <c r="B2712" s="38" t="s">
        <v>446</v>
      </c>
      <c r="C2712" s="38" t="s">
        <v>433</v>
      </c>
      <c r="D2712" s="38" t="s">
        <v>434</v>
      </c>
      <c r="E2712" s="41">
        <v>7457771</v>
      </c>
      <c r="F2712" s="38" t="s">
        <v>474</v>
      </c>
      <c r="G2712" s="38" t="s">
        <v>68</v>
      </c>
      <c r="H2712" s="42">
        <v>0</v>
      </c>
      <c r="I2712" s="42">
        <v>0</v>
      </c>
      <c r="J2712" s="42">
        <v>0</v>
      </c>
      <c r="K2712" s="86" t="e">
        <v>#DIV/0!</v>
      </c>
      <c r="L2712" s="38" t="s">
        <v>55</v>
      </c>
      <c r="M2712" s="128" t="s">
        <v>5907</v>
      </c>
      <c r="N2712" s="38" t="s">
        <v>2222</v>
      </c>
    </row>
    <row r="2713" spans="1:14" s="128" customFormat="1" x14ac:dyDescent="0.2">
      <c r="A2713" s="38" t="s">
        <v>353</v>
      </c>
      <c r="B2713" s="38" t="s">
        <v>446</v>
      </c>
      <c r="C2713" s="38" t="s">
        <v>433</v>
      </c>
      <c r="D2713" s="38" t="s">
        <v>434</v>
      </c>
      <c r="E2713" s="41">
        <v>7457779</v>
      </c>
      <c r="F2713" s="38" t="s">
        <v>474</v>
      </c>
      <c r="G2713" s="38" t="s">
        <v>68</v>
      </c>
      <c r="H2713" s="42">
        <v>0</v>
      </c>
      <c r="I2713" s="42">
        <v>0</v>
      </c>
      <c r="J2713" s="42">
        <v>0</v>
      </c>
      <c r="K2713" s="86" t="e">
        <v>#DIV/0!</v>
      </c>
      <c r="L2713" s="38" t="s">
        <v>55</v>
      </c>
      <c r="M2713" s="128" t="s">
        <v>5907</v>
      </c>
      <c r="N2713" s="38" t="s">
        <v>2222</v>
      </c>
    </row>
    <row r="2714" spans="1:14" s="128" customFormat="1" x14ac:dyDescent="0.2">
      <c r="A2714" s="38" t="s">
        <v>353</v>
      </c>
      <c r="B2714" s="38" t="s">
        <v>446</v>
      </c>
      <c r="C2714" s="38" t="s">
        <v>433</v>
      </c>
      <c r="D2714" s="38" t="s">
        <v>434</v>
      </c>
      <c r="E2714" s="41">
        <v>7457780</v>
      </c>
      <c r="F2714" s="38" t="s">
        <v>474</v>
      </c>
      <c r="G2714" s="38" t="s">
        <v>68</v>
      </c>
      <c r="H2714" s="42">
        <v>0</v>
      </c>
      <c r="I2714" s="42">
        <v>0</v>
      </c>
      <c r="J2714" s="42">
        <v>0</v>
      </c>
      <c r="K2714" s="86" t="e">
        <v>#DIV/0!</v>
      </c>
      <c r="L2714" s="38" t="s">
        <v>55</v>
      </c>
      <c r="M2714" s="128" t="s">
        <v>5907</v>
      </c>
      <c r="N2714" s="38" t="s">
        <v>2222</v>
      </c>
    </row>
    <row r="2715" spans="1:14" s="128" customFormat="1" x14ac:dyDescent="0.2">
      <c r="A2715" s="38" t="s">
        <v>353</v>
      </c>
      <c r="B2715" s="38" t="s">
        <v>446</v>
      </c>
      <c r="C2715" s="38" t="s">
        <v>433</v>
      </c>
      <c r="D2715" s="38" t="s">
        <v>434</v>
      </c>
      <c r="E2715" s="41">
        <v>7458577</v>
      </c>
      <c r="F2715" s="38" t="s">
        <v>474</v>
      </c>
      <c r="G2715" s="38" t="s">
        <v>68</v>
      </c>
      <c r="H2715" s="42">
        <v>0</v>
      </c>
      <c r="I2715" s="42">
        <v>0</v>
      </c>
      <c r="J2715" s="42">
        <v>0</v>
      </c>
      <c r="K2715" s="86" t="e">
        <v>#DIV/0!</v>
      </c>
      <c r="L2715" s="38" t="s">
        <v>55</v>
      </c>
      <c r="M2715" s="128" t="s">
        <v>5907</v>
      </c>
      <c r="N2715" s="38" t="s">
        <v>2222</v>
      </c>
    </row>
    <row r="2716" spans="1:14" s="128" customFormat="1" x14ac:dyDescent="0.2">
      <c r="A2716" s="38" t="s">
        <v>353</v>
      </c>
      <c r="B2716" s="38" t="s">
        <v>446</v>
      </c>
      <c r="C2716" s="38" t="s">
        <v>433</v>
      </c>
      <c r="D2716" s="38" t="s">
        <v>434</v>
      </c>
      <c r="E2716" s="41">
        <v>7458586</v>
      </c>
      <c r="F2716" s="38" t="s">
        <v>474</v>
      </c>
      <c r="G2716" s="38" t="s">
        <v>68</v>
      </c>
      <c r="H2716" s="42">
        <v>0</v>
      </c>
      <c r="I2716" s="42">
        <v>0</v>
      </c>
      <c r="J2716" s="42">
        <v>0</v>
      </c>
      <c r="K2716" s="86" t="e">
        <v>#DIV/0!</v>
      </c>
      <c r="L2716" s="38" t="s">
        <v>55</v>
      </c>
      <c r="M2716" s="128" t="s">
        <v>5907</v>
      </c>
      <c r="N2716" s="38" t="s">
        <v>2222</v>
      </c>
    </row>
    <row r="2717" spans="1:14" s="128" customFormat="1" x14ac:dyDescent="0.2">
      <c r="A2717" s="38" t="s">
        <v>353</v>
      </c>
      <c r="B2717" s="38" t="s">
        <v>446</v>
      </c>
      <c r="C2717" s="38" t="s">
        <v>433</v>
      </c>
      <c r="D2717" s="38" t="s">
        <v>434</v>
      </c>
      <c r="E2717" s="41">
        <v>7458645</v>
      </c>
      <c r="F2717" s="38" t="s">
        <v>474</v>
      </c>
      <c r="G2717" s="38" t="s">
        <v>68</v>
      </c>
      <c r="H2717" s="42">
        <v>0</v>
      </c>
      <c r="I2717" s="42">
        <v>0</v>
      </c>
      <c r="J2717" s="42">
        <v>0</v>
      </c>
      <c r="K2717" s="86" t="e">
        <v>#DIV/0!</v>
      </c>
      <c r="L2717" s="38" t="s">
        <v>55</v>
      </c>
      <c r="M2717" s="128" t="s">
        <v>5907</v>
      </c>
      <c r="N2717" s="38" t="s">
        <v>2222</v>
      </c>
    </row>
    <row r="2718" spans="1:14" s="128" customFormat="1" x14ac:dyDescent="0.2">
      <c r="A2718" s="38" t="s">
        <v>353</v>
      </c>
      <c r="B2718" s="38" t="s">
        <v>446</v>
      </c>
      <c r="C2718" s="38" t="s">
        <v>433</v>
      </c>
      <c r="D2718" s="38" t="s">
        <v>434</v>
      </c>
      <c r="E2718" s="41">
        <v>7458647</v>
      </c>
      <c r="F2718" s="38" t="s">
        <v>474</v>
      </c>
      <c r="G2718" s="38" t="s">
        <v>68</v>
      </c>
      <c r="H2718" s="42">
        <v>0</v>
      </c>
      <c r="I2718" s="42">
        <v>0</v>
      </c>
      <c r="J2718" s="42">
        <v>0</v>
      </c>
      <c r="K2718" s="86" t="e">
        <v>#DIV/0!</v>
      </c>
      <c r="L2718" s="38" t="s">
        <v>55</v>
      </c>
      <c r="M2718" s="128" t="s">
        <v>5907</v>
      </c>
      <c r="N2718" s="38" t="s">
        <v>2222</v>
      </c>
    </row>
    <row r="2719" spans="1:14" s="128" customFormat="1" x14ac:dyDescent="0.2">
      <c r="A2719" s="38" t="s">
        <v>353</v>
      </c>
      <c r="B2719" s="38" t="s">
        <v>446</v>
      </c>
      <c r="C2719" s="38" t="s">
        <v>433</v>
      </c>
      <c r="D2719" s="38" t="s">
        <v>434</v>
      </c>
      <c r="E2719" s="41">
        <v>7458651</v>
      </c>
      <c r="F2719" s="38" t="s">
        <v>474</v>
      </c>
      <c r="G2719" s="38" t="s">
        <v>68</v>
      </c>
      <c r="H2719" s="42">
        <v>0</v>
      </c>
      <c r="I2719" s="42">
        <v>0</v>
      </c>
      <c r="J2719" s="42">
        <v>0</v>
      </c>
      <c r="K2719" s="86" t="e">
        <v>#DIV/0!</v>
      </c>
      <c r="L2719" s="38" t="s">
        <v>55</v>
      </c>
      <c r="M2719" s="128" t="s">
        <v>5907</v>
      </c>
      <c r="N2719" s="38" t="s">
        <v>2222</v>
      </c>
    </row>
    <row r="2720" spans="1:14" s="128" customFormat="1" x14ac:dyDescent="0.2">
      <c r="A2720" s="38" t="s">
        <v>353</v>
      </c>
      <c r="B2720" s="38" t="s">
        <v>446</v>
      </c>
      <c r="C2720" s="38" t="s">
        <v>433</v>
      </c>
      <c r="D2720" s="38" t="s">
        <v>434</v>
      </c>
      <c r="E2720" s="41">
        <v>7458668</v>
      </c>
      <c r="F2720" s="38" t="s">
        <v>474</v>
      </c>
      <c r="G2720" s="38" t="s">
        <v>68</v>
      </c>
      <c r="H2720" s="42">
        <v>0</v>
      </c>
      <c r="I2720" s="42">
        <v>0</v>
      </c>
      <c r="J2720" s="42">
        <v>0</v>
      </c>
      <c r="K2720" s="86" t="e">
        <v>#DIV/0!</v>
      </c>
      <c r="L2720" s="38" t="s">
        <v>55</v>
      </c>
      <c r="M2720" s="128" t="s">
        <v>5907</v>
      </c>
      <c r="N2720" s="38" t="s">
        <v>2222</v>
      </c>
    </row>
    <row r="2721" spans="1:14" s="128" customFormat="1" x14ac:dyDescent="0.2">
      <c r="A2721" s="38" t="s">
        <v>353</v>
      </c>
      <c r="B2721" s="38" t="s">
        <v>446</v>
      </c>
      <c r="C2721" s="38" t="s">
        <v>433</v>
      </c>
      <c r="D2721" s="38" t="s">
        <v>434</v>
      </c>
      <c r="E2721" s="41">
        <v>7460660</v>
      </c>
      <c r="F2721" s="38" t="s">
        <v>474</v>
      </c>
      <c r="G2721" s="38" t="s">
        <v>68</v>
      </c>
      <c r="H2721" s="42">
        <v>0</v>
      </c>
      <c r="I2721" s="42">
        <v>0</v>
      </c>
      <c r="J2721" s="42">
        <v>0</v>
      </c>
      <c r="K2721" s="86" t="e">
        <v>#DIV/0!</v>
      </c>
      <c r="L2721" s="38" t="s">
        <v>55</v>
      </c>
      <c r="M2721" s="128" t="s">
        <v>5907</v>
      </c>
      <c r="N2721" s="38" t="s">
        <v>2222</v>
      </c>
    </row>
    <row r="2722" spans="1:14" s="128" customFormat="1" x14ac:dyDescent="0.2">
      <c r="A2722" s="38" t="s">
        <v>353</v>
      </c>
      <c r="B2722" s="38" t="s">
        <v>446</v>
      </c>
      <c r="C2722" s="38" t="s">
        <v>433</v>
      </c>
      <c r="D2722" s="38" t="s">
        <v>434</v>
      </c>
      <c r="E2722" s="41">
        <v>7460662</v>
      </c>
      <c r="F2722" s="38" t="s">
        <v>474</v>
      </c>
      <c r="G2722" s="38" t="s">
        <v>68</v>
      </c>
      <c r="H2722" s="42">
        <v>0</v>
      </c>
      <c r="I2722" s="42">
        <v>0</v>
      </c>
      <c r="J2722" s="42">
        <v>0</v>
      </c>
      <c r="K2722" s="86" t="e">
        <v>#DIV/0!</v>
      </c>
      <c r="L2722" s="38" t="s">
        <v>55</v>
      </c>
      <c r="M2722" s="128" t="s">
        <v>5907</v>
      </c>
      <c r="N2722" s="38" t="s">
        <v>2143</v>
      </c>
    </row>
    <row r="2723" spans="1:14" s="128" customFormat="1" x14ac:dyDescent="0.2">
      <c r="A2723" s="38" t="s">
        <v>353</v>
      </c>
      <c r="B2723" s="38" t="s">
        <v>446</v>
      </c>
      <c r="C2723" s="38" t="s">
        <v>433</v>
      </c>
      <c r="D2723" s="38" t="s">
        <v>434</v>
      </c>
      <c r="E2723" s="41">
        <v>7460898</v>
      </c>
      <c r="F2723" s="38" t="s">
        <v>474</v>
      </c>
      <c r="G2723" s="38" t="s">
        <v>68</v>
      </c>
      <c r="H2723" s="42">
        <v>0</v>
      </c>
      <c r="I2723" s="42">
        <v>0</v>
      </c>
      <c r="J2723" s="42">
        <v>0</v>
      </c>
      <c r="K2723" s="86" t="e">
        <v>#DIV/0!</v>
      </c>
      <c r="L2723" s="38" t="s">
        <v>55</v>
      </c>
      <c r="M2723" s="128" t="s">
        <v>5907</v>
      </c>
      <c r="N2723" s="38" t="s">
        <v>2143</v>
      </c>
    </row>
    <row r="2724" spans="1:14" s="128" customFormat="1" x14ac:dyDescent="0.2">
      <c r="A2724" s="38" t="s">
        <v>353</v>
      </c>
      <c r="B2724" s="38" t="s">
        <v>446</v>
      </c>
      <c r="C2724" s="38" t="s">
        <v>433</v>
      </c>
      <c r="D2724" s="38" t="s">
        <v>434</v>
      </c>
      <c r="E2724" s="41">
        <v>7460944</v>
      </c>
      <c r="F2724" s="38" t="s">
        <v>474</v>
      </c>
      <c r="G2724" s="38" t="s">
        <v>68</v>
      </c>
      <c r="H2724" s="42">
        <v>0</v>
      </c>
      <c r="I2724" s="42">
        <v>0</v>
      </c>
      <c r="J2724" s="42">
        <v>0</v>
      </c>
      <c r="K2724" s="86" t="e">
        <v>#DIV/0!</v>
      </c>
      <c r="L2724" s="38" t="s">
        <v>55</v>
      </c>
      <c r="M2724" s="128" t="s">
        <v>5907</v>
      </c>
      <c r="N2724" s="38" t="s">
        <v>2143</v>
      </c>
    </row>
    <row r="2725" spans="1:14" s="128" customFormat="1" x14ac:dyDescent="0.2">
      <c r="A2725" s="38" t="s">
        <v>353</v>
      </c>
      <c r="B2725" s="38" t="s">
        <v>446</v>
      </c>
      <c r="C2725" s="38" t="s">
        <v>433</v>
      </c>
      <c r="D2725" s="38" t="s">
        <v>434</v>
      </c>
      <c r="E2725" s="41">
        <v>7460957</v>
      </c>
      <c r="F2725" s="38" t="s">
        <v>474</v>
      </c>
      <c r="G2725" s="38" t="s">
        <v>68</v>
      </c>
      <c r="H2725" s="42">
        <v>0</v>
      </c>
      <c r="I2725" s="42">
        <v>0</v>
      </c>
      <c r="J2725" s="42">
        <v>0</v>
      </c>
      <c r="K2725" s="86" t="e">
        <v>#DIV/0!</v>
      </c>
      <c r="L2725" s="38" t="s">
        <v>55</v>
      </c>
      <c r="M2725" s="128" t="s">
        <v>5907</v>
      </c>
      <c r="N2725" s="38" t="s">
        <v>2143</v>
      </c>
    </row>
    <row r="2726" spans="1:14" s="128" customFormat="1" x14ac:dyDescent="0.2">
      <c r="A2726" s="38" t="s">
        <v>353</v>
      </c>
      <c r="B2726" s="38" t="s">
        <v>446</v>
      </c>
      <c r="C2726" s="38" t="s">
        <v>433</v>
      </c>
      <c r="D2726" s="38" t="s">
        <v>434</v>
      </c>
      <c r="E2726" s="41">
        <v>7462812</v>
      </c>
      <c r="F2726" s="38" t="s">
        <v>474</v>
      </c>
      <c r="G2726" s="38" t="s">
        <v>68</v>
      </c>
      <c r="H2726" s="42">
        <v>0</v>
      </c>
      <c r="I2726" s="42">
        <v>0</v>
      </c>
      <c r="J2726" s="42">
        <v>0</v>
      </c>
      <c r="K2726" s="86" t="e">
        <v>#DIV/0!</v>
      </c>
      <c r="L2726" s="38" t="s">
        <v>55</v>
      </c>
      <c r="M2726" s="128" t="s">
        <v>5907</v>
      </c>
      <c r="N2726" s="38" t="s">
        <v>2143</v>
      </c>
    </row>
    <row r="2727" spans="1:14" s="128" customFormat="1" x14ac:dyDescent="0.2">
      <c r="A2727" s="38" t="s">
        <v>353</v>
      </c>
      <c r="B2727" s="38" t="s">
        <v>446</v>
      </c>
      <c r="C2727" s="38" t="s">
        <v>433</v>
      </c>
      <c r="D2727" s="38" t="s">
        <v>434</v>
      </c>
      <c r="E2727" s="41">
        <v>7462818</v>
      </c>
      <c r="F2727" s="38" t="s">
        <v>474</v>
      </c>
      <c r="G2727" s="38" t="s">
        <v>68</v>
      </c>
      <c r="H2727" s="42">
        <v>0</v>
      </c>
      <c r="I2727" s="42">
        <v>0</v>
      </c>
      <c r="J2727" s="42">
        <v>0</v>
      </c>
      <c r="K2727" s="86" t="e">
        <v>#DIV/0!</v>
      </c>
      <c r="L2727" s="38" t="s">
        <v>55</v>
      </c>
      <c r="M2727" s="128" t="s">
        <v>5907</v>
      </c>
      <c r="N2727" s="38" t="s">
        <v>2143</v>
      </c>
    </row>
    <row r="2728" spans="1:14" s="128" customFormat="1" x14ac:dyDescent="0.2">
      <c r="A2728" s="38" t="s">
        <v>353</v>
      </c>
      <c r="B2728" s="38" t="s">
        <v>446</v>
      </c>
      <c r="C2728" s="38" t="s">
        <v>433</v>
      </c>
      <c r="D2728" s="38" t="s">
        <v>434</v>
      </c>
      <c r="E2728" s="41">
        <v>7462821</v>
      </c>
      <c r="F2728" s="38" t="s">
        <v>474</v>
      </c>
      <c r="G2728" s="38" t="s">
        <v>68</v>
      </c>
      <c r="H2728" s="42">
        <v>0</v>
      </c>
      <c r="I2728" s="42">
        <v>0</v>
      </c>
      <c r="J2728" s="42">
        <v>0</v>
      </c>
      <c r="K2728" s="86" t="e">
        <v>#DIV/0!</v>
      </c>
      <c r="L2728" s="38" t="s">
        <v>55</v>
      </c>
      <c r="M2728" s="128" t="s">
        <v>5907</v>
      </c>
      <c r="N2728" s="38" t="s">
        <v>2143</v>
      </c>
    </row>
    <row r="2729" spans="1:14" s="128" customFormat="1" x14ac:dyDescent="0.2">
      <c r="A2729" s="38" t="s">
        <v>353</v>
      </c>
      <c r="B2729" s="38" t="s">
        <v>446</v>
      </c>
      <c r="C2729" s="38" t="s">
        <v>433</v>
      </c>
      <c r="D2729" s="38" t="s">
        <v>434</v>
      </c>
      <c r="E2729" s="41">
        <v>7462822</v>
      </c>
      <c r="F2729" s="38" t="s">
        <v>474</v>
      </c>
      <c r="G2729" s="38" t="s">
        <v>68</v>
      </c>
      <c r="H2729" s="42">
        <v>0</v>
      </c>
      <c r="I2729" s="42">
        <v>0</v>
      </c>
      <c r="J2729" s="42">
        <v>0</v>
      </c>
      <c r="K2729" s="86" t="e">
        <v>#DIV/0!</v>
      </c>
      <c r="L2729" s="38" t="s">
        <v>55</v>
      </c>
      <c r="M2729" s="128" t="s">
        <v>5907</v>
      </c>
      <c r="N2729" s="38" t="s">
        <v>2143</v>
      </c>
    </row>
    <row r="2730" spans="1:14" s="128" customFormat="1" x14ac:dyDescent="0.2">
      <c r="A2730" s="38" t="s">
        <v>353</v>
      </c>
      <c r="B2730" s="38" t="s">
        <v>446</v>
      </c>
      <c r="C2730" s="38" t="s">
        <v>433</v>
      </c>
      <c r="D2730" s="38" t="s">
        <v>434</v>
      </c>
      <c r="E2730" s="41">
        <v>7462916</v>
      </c>
      <c r="F2730" s="38" t="s">
        <v>474</v>
      </c>
      <c r="G2730" s="38" t="s">
        <v>68</v>
      </c>
      <c r="H2730" s="42">
        <v>0</v>
      </c>
      <c r="I2730" s="42">
        <v>0</v>
      </c>
      <c r="J2730" s="42">
        <v>0</v>
      </c>
      <c r="K2730" s="86" t="e">
        <v>#DIV/0!</v>
      </c>
      <c r="L2730" s="38" t="s">
        <v>55</v>
      </c>
      <c r="M2730" s="128" t="s">
        <v>5907</v>
      </c>
      <c r="N2730" s="38" t="s">
        <v>2143</v>
      </c>
    </row>
    <row r="2731" spans="1:14" s="128" customFormat="1" x14ac:dyDescent="0.2">
      <c r="A2731" s="38" t="s">
        <v>353</v>
      </c>
      <c r="B2731" s="38" t="s">
        <v>446</v>
      </c>
      <c r="C2731" s="38" t="s">
        <v>433</v>
      </c>
      <c r="D2731" s="38" t="s">
        <v>434</v>
      </c>
      <c r="E2731" s="41">
        <v>7462918</v>
      </c>
      <c r="F2731" s="38" t="s">
        <v>474</v>
      </c>
      <c r="G2731" s="38" t="s">
        <v>68</v>
      </c>
      <c r="H2731" s="42">
        <v>0</v>
      </c>
      <c r="I2731" s="42">
        <v>0</v>
      </c>
      <c r="J2731" s="42">
        <v>0</v>
      </c>
      <c r="K2731" s="86" t="e">
        <v>#DIV/0!</v>
      </c>
      <c r="L2731" s="38" t="s">
        <v>55</v>
      </c>
      <c r="M2731" s="128" t="s">
        <v>5907</v>
      </c>
      <c r="N2731" s="38" t="s">
        <v>2222</v>
      </c>
    </row>
    <row r="2732" spans="1:14" s="128" customFormat="1" x14ac:dyDescent="0.2">
      <c r="A2732" s="38" t="s">
        <v>353</v>
      </c>
      <c r="B2732" s="38" t="s">
        <v>446</v>
      </c>
      <c r="C2732" s="38" t="s">
        <v>433</v>
      </c>
      <c r="D2732" s="38" t="s">
        <v>434</v>
      </c>
      <c r="E2732" s="41">
        <v>7462922</v>
      </c>
      <c r="F2732" s="38" t="s">
        <v>474</v>
      </c>
      <c r="G2732" s="38" t="s">
        <v>68</v>
      </c>
      <c r="H2732" s="42">
        <v>0</v>
      </c>
      <c r="I2732" s="42">
        <v>0</v>
      </c>
      <c r="J2732" s="42">
        <v>0</v>
      </c>
      <c r="K2732" s="86" t="e">
        <v>#DIV/0!</v>
      </c>
      <c r="L2732" s="38" t="s">
        <v>55</v>
      </c>
      <c r="M2732" s="128" t="s">
        <v>5907</v>
      </c>
      <c r="N2732" s="38" t="s">
        <v>2143</v>
      </c>
    </row>
    <row r="2733" spans="1:14" s="128" customFormat="1" x14ac:dyDescent="0.2">
      <c r="A2733" s="38" t="s">
        <v>353</v>
      </c>
      <c r="B2733" s="38" t="s">
        <v>446</v>
      </c>
      <c r="C2733" s="38" t="s">
        <v>433</v>
      </c>
      <c r="D2733" s="38" t="s">
        <v>434</v>
      </c>
      <c r="E2733" s="41">
        <v>7462967</v>
      </c>
      <c r="F2733" s="38" t="s">
        <v>474</v>
      </c>
      <c r="G2733" s="38" t="s">
        <v>68</v>
      </c>
      <c r="H2733" s="42">
        <v>0</v>
      </c>
      <c r="I2733" s="42">
        <v>0</v>
      </c>
      <c r="J2733" s="42">
        <v>0</v>
      </c>
      <c r="K2733" s="86" t="e">
        <v>#DIV/0!</v>
      </c>
      <c r="L2733" s="38" t="s">
        <v>55</v>
      </c>
      <c r="M2733" s="128" t="s">
        <v>5907</v>
      </c>
      <c r="N2733" s="38" t="s">
        <v>2143</v>
      </c>
    </row>
    <row r="2734" spans="1:14" s="128" customFormat="1" x14ac:dyDescent="0.2">
      <c r="A2734" s="38" t="s">
        <v>353</v>
      </c>
      <c r="B2734" s="38" t="s">
        <v>446</v>
      </c>
      <c r="C2734" s="38" t="s">
        <v>433</v>
      </c>
      <c r="D2734" s="38" t="s">
        <v>434</v>
      </c>
      <c r="E2734" s="41">
        <v>7464253</v>
      </c>
      <c r="F2734" s="38" t="s">
        <v>474</v>
      </c>
      <c r="G2734" s="38" t="s">
        <v>68</v>
      </c>
      <c r="H2734" s="42">
        <v>0</v>
      </c>
      <c r="I2734" s="42">
        <v>0</v>
      </c>
      <c r="J2734" s="42">
        <v>0</v>
      </c>
      <c r="K2734" s="86" t="e">
        <v>#DIV/0!</v>
      </c>
      <c r="L2734" s="38" t="s">
        <v>55</v>
      </c>
      <c r="M2734" s="128" t="s">
        <v>5907</v>
      </c>
      <c r="N2734" s="38" t="s">
        <v>2143</v>
      </c>
    </row>
    <row r="2735" spans="1:14" s="128" customFormat="1" x14ac:dyDescent="0.2">
      <c r="A2735" s="38" t="s">
        <v>353</v>
      </c>
      <c r="B2735" s="38" t="s">
        <v>446</v>
      </c>
      <c r="C2735" s="38" t="s">
        <v>433</v>
      </c>
      <c r="D2735" s="38" t="s">
        <v>434</v>
      </c>
      <c r="E2735" s="41">
        <v>7464254</v>
      </c>
      <c r="F2735" s="38" t="s">
        <v>474</v>
      </c>
      <c r="G2735" s="38" t="s">
        <v>68</v>
      </c>
      <c r="H2735" s="42">
        <v>0</v>
      </c>
      <c r="I2735" s="42">
        <v>0</v>
      </c>
      <c r="J2735" s="42">
        <v>0</v>
      </c>
      <c r="K2735" s="86" t="e">
        <v>#DIV/0!</v>
      </c>
      <c r="L2735" s="38" t="s">
        <v>55</v>
      </c>
      <c r="M2735" s="128" t="s">
        <v>5907</v>
      </c>
      <c r="N2735" s="38" t="s">
        <v>2222</v>
      </c>
    </row>
    <row r="2736" spans="1:14" s="128" customFormat="1" x14ac:dyDescent="0.2">
      <c r="A2736" s="38" t="s">
        <v>353</v>
      </c>
      <c r="B2736" s="38" t="s">
        <v>446</v>
      </c>
      <c r="C2736" s="38" t="s">
        <v>433</v>
      </c>
      <c r="D2736" s="38" t="s">
        <v>434</v>
      </c>
      <c r="E2736" s="41">
        <v>7464259</v>
      </c>
      <c r="F2736" s="38" t="s">
        <v>474</v>
      </c>
      <c r="G2736" s="38" t="s">
        <v>68</v>
      </c>
      <c r="H2736" s="42">
        <v>0</v>
      </c>
      <c r="I2736" s="42">
        <v>0</v>
      </c>
      <c r="J2736" s="42">
        <v>0</v>
      </c>
      <c r="K2736" s="86" t="e">
        <v>#DIV/0!</v>
      </c>
      <c r="L2736" s="38" t="s">
        <v>55</v>
      </c>
      <c r="M2736" s="128" t="s">
        <v>5907</v>
      </c>
      <c r="N2736" s="38" t="s">
        <v>2143</v>
      </c>
    </row>
    <row r="2737" spans="1:14" s="128" customFormat="1" x14ac:dyDescent="0.2">
      <c r="A2737" s="38" t="s">
        <v>353</v>
      </c>
      <c r="B2737" s="38" t="s">
        <v>446</v>
      </c>
      <c r="C2737" s="38" t="s">
        <v>433</v>
      </c>
      <c r="D2737" s="38" t="s">
        <v>434</v>
      </c>
      <c r="E2737" s="41">
        <v>7817343</v>
      </c>
      <c r="F2737" s="38" t="s">
        <v>474</v>
      </c>
      <c r="G2737" s="38" t="s">
        <v>68</v>
      </c>
      <c r="H2737" s="42">
        <v>95.7</v>
      </c>
      <c r="I2737" s="42">
        <v>87</v>
      </c>
      <c r="J2737" s="42">
        <v>8.7000000000000028</v>
      </c>
      <c r="K2737" s="86">
        <v>9.0909090909090939E-2</v>
      </c>
      <c r="L2737" s="38" t="s">
        <v>2268</v>
      </c>
      <c r="M2737" s="128" t="s">
        <v>5907</v>
      </c>
      <c r="N2737" s="38" t="s">
        <v>2267</v>
      </c>
    </row>
    <row r="2738" spans="1:14" s="128" customFormat="1" x14ac:dyDescent="0.2">
      <c r="A2738" s="38" t="s">
        <v>353</v>
      </c>
      <c r="B2738" s="38" t="s">
        <v>446</v>
      </c>
      <c r="C2738" s="38" t="s">
        <v>433</v>
      </c>
      <c r="D2738" s="38" t="s">
        <v>434</v>
      </c>
      <c r="E2738" s="41">
        <v>7819232</v>
      </c>
      <c r="F2738" s="38" t="s">
        <v>474</v>
      </c>
      <c r="G2738" s="38" t="s">
        <v>68</v>
      </c>
      <c r="H2738" s="42">
        <v>600.48</v>
      </c>
      <c r="I2738" s="42">
        <v>512</v>
      </c>
      <c r="J2738" s="42">
        <v>88.480000000000018</v>
      </c>
      <c r="K2738" s="86">
        <v>0.14734878763655745</v>
      </c>
      <c r="L2738" s="38" t="s">
        <v>2269</v>
      </c>
      <c r="M2738" s="128" t="s">
        <v>5907</v>
      </c>
      <c r="N2738" s="38" t="s">
        <v>2267</v>
      </c>
    </row>
    <row r="2739" spans="1:14" s="128" customFormat="1" x14ac:dyDescent="0.2">
      <c r="A2739" s="38" t="s">
        <v>353</v>
      </c>
      <c r="B2739" s="38" t="s">
        <v>446</v>
      </c>
      <c r="C2739" s="38" t="s">
        <v>433</v>
      </c>
      <c r="D2739" s="38" t="s">
        <v>434</v>
      </c>
      <c r="E2739" s="41">
        <v>7880623</v>
      </c>
      <c r="F2739" s="38" t="s">
        <v>474</v>
      </c>
      <c r="G2739" s="38" t="s">
        <v>68</v>
      </c>
      <c r="H2739" s="42">
        <v>1794.15</v>
      </c>
      <c r="I2739" s="42">
        <v>1290</v>
      </c>
      <c r="J2739" s="42">
        <v>504.15000000000009</v>
      </c>
      <c r="K2739" s="86">
        <v>0.28099657219296048</v>
      </c>
      <c r="L2739" s="38" t="s">
        <v>2270</v>
      </c>
      <c r="M2739" s="128" t="s">
        <v>5907</v>
      </c>
      <c r="N2739" s="38" t="s">
        <v>2135</v>
      </c>
    </row>
    <row r="2740" spans="1:14" s="128" customFormat="1" x14ac:dyDescent="0.2">
      <c r="A2740" s="38" t="s">
        <v>353</v>
      </c>
      <c r="B2740" s="38" t="s">
        <v>446</v>
      </c>
      <c r="C2740" s="38" t="s">
        <v>433</v>
      </c>
      <c r="D2740" s="38" t="s">
        <v>434</v>
      </c>
      <c r="E2740" s="41">
        <v>7880626</v>
      </c>
      <c r="F2740" s="38" t="s">
        <v>474</v>
      </c>
      <c r="G2740" s="38" t="s">
        <v>68</v>
      </c>
      <c r="H2740" s="42">
        <v>2368.0300000000002</v>
      </c>
      <c r="I2740" s="42">
        <v>2150.17</v>
      </c>
      <c r="J2740" s="42">
        <v>217.86000000000013</v>
      </c>
      <c r="K2740" s="86">
        <v>9.200052364201472E-2</v>
      </c>
      <c r="L2740" s="38" t="s">
        <v>55</v>
      </c>
      <c r="M2740" s="128" t="s">
        <v>2097</v>
      </c>
      <c r="N2740" s="128" t="s">
        <v>2097</v>
      </c>
    </row>
    <row r="2741" spans="1:14" s="128" customFormat="1" x14ac:dyDescent="0.2">
      <c r="A2741" s="38" t="s">
        <v>353</v>
      </c>
      <c r="B2741" s="38" t="s">
        <v>446</v>
      </c>
      <c r="C2741" s="38" t="s">
        <v>433</v>
      </c>
      <c r="D2741" s="38" t="s">
        <v>434</v>
      </c>
      <c r="E2741" s="41">
        <v>7880881</v>
      </c>
      <c r="F2741" s="38" t="s">
        <v>474</v>
      </c>
      <c r="G2741" s="38" t="s">
        <v>68</v>
      </c>
      <c r="H2741" s="42">
        <v>391.6</v>
      </c>
      <c r="I2741" s="42">
        <v>332</v>
      </c>
      <c r="J2741" s="42">
        <v>59.600000000000023</v>
      </c>
      <c r="K2741" s="86">
        <v>0.15219611848825337</v>
      </c>
      <c r="L2741" s="38" t="s">
        <v>2271</v>
      </c>
      <c r="M2741" s="128" t="s">
        <v>5907</v>
      </c>
      <c r="N2741" s="38" t="s">
        <v>2135</v>
      </c>
    </row>
    <row r="2742" spans="1:14" s="128" customFormat="1" x14ac:dyDescent="0.2">
      <c r="A2742" s="38" t="s">
        <v>353</v>
      </c>
      <c r="B2742" s="38" t="s">
        <v>446</v>
      </c>
      <c r="C2742" s="38" t="s">
        <v>433</v>
      </c>
      <c r="D2742" s="38" t="s">
        <v>434</v>
      </c>
      <c r="E2742" s="41">
        <v>7880884</v>
      </c>
      <c r="F2742" s="38" t="s">
        <v>474</v>
      </c>
      <c r="G2742" s="38" t="s">
        <v>68</v>
      </c>
      <c r="H2742" s="42">
        <v>391.6</v>
      </c>
      <c r="I2742" s="42">
        <v>332</v>
      </c>
      <c r="J2742" s="42">
        <v>59.600000000000023</v>
      </c>
      <c r="K2742" s="86">
        <v>0.15219611848825337</v>
      </c>
      <c r="L2742" s="38" t="s">
        <v>2272</v>
      </c>
      <c r="M2742" s="128" t="s">
        <v>5907</v>
      </c>
      <c r="N2742" s="38" t="s">
        <v>2135</v>
      </c>
    </row>
    <row r="2743" spans="1:14" s="128" customFormat="1" x14ac:dyDescent="0.2">
      <c r="A2743" s="38" t="s">
        <v>353</v>
      </c>
      <c r="B2743" s="38" t="s">
        <v>446</v>
      </c>
      <c r="C2743" s="38" t="s">
        <v>433</v>
      </c>
      <c r="D2743" s="38" t="s">
        <v>434</v>
      </c>
      <c r="E2743" s="41">
        <v>7881540</v>
      </c>
      <c r="F2743" s="38" t="s">
        <v>474</v>
      </c>
      <c r="G2743" s="38" t="s">
        <v>68</v>
      </c>
      <c r="H2743" s="42">
        <v>125.34</v>
      </c>
      <c r="I2743" s="42">
        <v>73.3</v>
      </c>
      <c r="J2743" s="42">
        <v>52.040000000000006</v>
      </c>
      <c r="K2743" s="86">
        <v>0.41519068134673692</v>
      </c>
      <c r="L2743" s="38" t="s">
        <v>2273</v>
      </c>
      <c r="M2743" s="128" t="s">
        <v>5907</v>
      </c>
      <c r="N2743" s="38" t="s">
        <v>2135</v>
      </c>
    </row>
    <row r="2744" spans="1:14" s="128" customFormat="1" x14ac:dyDescent="0.2">
      <c r="A2744" s="38" t="s">
        <v>353</v>
      </c>
      <c r="B2744" s="38" t="s">
        <v>446</v>
      </c>
      <c r="C2744" s="38" t="s">
        <v>433</v>
      </c>
      <c r="D2744" s="38" t="s">
        <v>434</v>
      </c>
      <c r="E2744" s="41">
        <v>7881549</v>
      </c>
      <c r="F2744" s="38" t="s">
        <v>474</v>
      </c>
      <c r="G2744" s="38" t="s">
        <v>68</v>
      </c>
      <c r="H2744" s="42">
        <v>75.349999999999994</v>
      </c>
      <c r="I2744" s="42">
        <v>57.15</v>
      </c>
      <c r="J2744" s="42">
        <v>18.199999999999996</v>
      </c>
      <c r="K2744" s="86">
        <v>0.24153948241539477</v>
      </c>
      <c r="L2744" s="38" t="s">
        <v>2274</v>
      </c>
      <c r="M2744" s="128" t="s">
        <v>5907</v>
      </c>
      <c r="N2744" s="38" t="s">
        <v>2135</v>
      </c>
    </row>
    <row r="2745" spans="1:14" s="128" customFormat="1" x14ac:dyDescent="0.2">
      <c r="A2745" s="38" t="s">
        <v>353</v>
      </c>
      <c r="B2745" s="38" t="s">
        <v>446</v>
      </c>
      <c r="C2745" s="38" t="s">
        <v>433</v>
      </c>
      <c r="D2745" s="38" t="s">
        <v>434</v>
      </c>
      <c r="E2745" s="41">
        <v>7883916</v>
      </c>
      <c r="F2745" s="38" t="s">
        <v>474</v>
      </c>
      <c r="G2745" s="38" t="s">
        <v>68</v>
      </c>
      <c r="H2745" s="42">
        <v>730.08</v>
      </c>
      <c r="I2745" s="42">
        <v>662.91</v>
      </c>
      <c r="J2745" s="42">
        <v>67.170000000000073</v>
      </c>
      <c r="K2745" s="86">
        <v>9.2003616042077671E-2</v>
      </c>
      <c r="L2745" s="38" t="s">
        <v>55</v>
      </c>
      <c r="M2745" s="128" t="s">
        <v>2097</v>
      </c>
      <c r="N2745" s="128" t="s">
        <v>2097</v>
      </c>
    </row>
    <row r="2746" spans="1:14" s="128" customFormat="1" x14ac:dyDescent="0.2">
      <c r="A2746" s="38" t="s">
        <v>353</v>
      </c>
      <c r="B2746" s="38" t="s">
        <v>446</v>
      </c>
      <c r="C2746" s="38" t="s">
        <v>433</v>
      </c>
      <c r="D2746" s="38" t="s">
        <v>434</v>
      </c>
      <c r="E2746" s="41">
        <v>7886558</v>
      </c>
      <c r="F2746" s="38" t="s">
        <v>474</v>
      </c>
      <c r="G2746" s="38" t="s">
        <v>68</v>
      </c>
      <c r="H2746" s="42">
        <v>168.95</v>
      </c>
      <c r="I2746" s="42">
        <v>160.85</v>
      </c>
      <c r="J2746" s="42">
        <v>8.0999999999999943</v>
      </c>
      <c r="K2746" s="86">
        <v>4.7943178455164222E-2</v>
      </c>
      <c r="L2746" s="38" t="s">
        <v>2275</v>
      </c>
      <c r="M2746" s="128" t="s">
        <v>5907</v>
      </c>
      <c r="N2746" s="38" t="s">
        <v>2135</v>
      </c>
    </row>
    <row r="2747" spans="1:14" s="128" customFormat="1" x14ac:dyDescent="0.2">
      <c r="A2747" s="38" t="s">
        <v>353</v>
      </c>
      <c r="B2747" s="38" t="s">
        <v>446</v>
      </c>
      <c r="C2747" s="38" t="s">
        <v>433</v>
      </c>
      <c r="D2747" s="38" t="s">
        <v>434</v>
      </c>
      <c r="E2747" s="41">
        <v>7886565</v>
      </c>
      <c r="F2747" s="38" t="s">
        <v>474</v>
      </c>
      <c r="G2747" s="38" t="s">
        <v>68</v>
      </c>
      <c r="H2747" s="42">
        <v>75.349999999999994</v>
      </c>
      <c r="I2747" s="42">
        <v>57.15</v>
      </c>
      <c r="J2747" s="42">
        <v>18.199999999999996</v>
      </c>
      <c r="K2747" s="86">
        <v>0.24153948241539477</v>
      </c>
      <c r="L2747" s="38" t="s">
        <v>2276</v>
      </c>
      <c r="M2747" s="128" t="s">
        <v>5907</v>
      </c>
      <c r="N2747" s="38" t="s">
        <v>2135</v>
      </c>
    </row>
    <row r="2748" spans="1:14" s="128" customFormat="1" x14ac:dyDescent="0.2">
      <c r="A2748" s="38" t="s">
        <v>353</v>
      </c>
      <c r="B2748" s="38" t="s">
        <v>446</v>
      </c>
      <c r="C2748" s="38" t="s">
        <v>433</v>
      </c>
      <c r="D2748" s="38" t="s">
        <v>434</v>
      </c>
      <c r="E2748" s="41">
        <v>7886566</v>
      </c>
      <c r="F2748" s="38" t="s">
        <v>474</v>
      </c>
      <c r="G2748" s="38" t="s">
        <v>68</v>
      </c>
      <c r="H2748" s="42">
        <v>250.68</v>
      </c>
      <c r="I2748" s="42">
        <v>146.6</v>
      </c>
      <c r="J2748" s="42">
        <v>104.08000000000001</v>
      </c>
      <c r="K2748" s="86">
        <v>0.41519068134673692</v>
      </c>
      <c r="L2748" s="38" t="s">
        <v>2277</v>
      </c>
      <c r="M2748" s="128" t="s">
        <v>5907</v>
      </c>
      <c r="N2748" s="38" t="s">
        <v>2135</v>
      </c>
    </row>
    <row r="2749" spans="1:14" s="128" customFormat="1" x14ac:dyDescent="0.2">
      <c r="A2749" s="38" t="s">
        <v>353</v>
      </c>
      <c r="B2749" s="38" t="s">
        <v>446</v>
      </c>
      <c r="C2749" s="38" t="s">
        <v>433</v>
      </c>
      <c r="D2749" s="38" t="s">
        <v>434</v>
      </c>
      <c r="E2749" s="41">
        <v>7966444</v>
      </c>
      <c r="F2749" s="38" t="s">
        <v>474</v>
      </c>
      <c r="G2749" s="38" t="s">
        <v>68</v>
      </c>
      <c r="H2749" s="42">
        <v>0</v>
      </c>
      <c r="I2749" s="42">
        <v>43</v>
      </c>
      <c r="J2749" s="42">
        <v>-43</v>
      </c>
      <c r="K2749" s="86" t="e">
        <v>#DIV/0!</v>
      </c>
      <c r="L2749" s="38" t="s">
        <v>2279</v>
      </c>
      <c r="M2749" s="128" t="s">
        <v>5907</v>
      </c>
      <c r="N2749" s="38" t="s">
        <v>2278</v>
      </c>
    </row>
    <row r="2750" spans="1:14" s="128" customFormat="1" x14ac:dyDescent="0.2">
      <c r="A2750" s="38" t="s">
        <v>353</v>
      </c>
      <c r="B2750" s="38" t="s">
        <v>446</v>
      </c>
      <c r="C2750" s="38" t="s">
        <v>433</v>
      </c>
      <c r="D2750" s="38" t="s">
        <v>434</v>
      </c>
      <c r="E2750" s="41">
        <v>7966445</v>
      </c>
      <c r="F2750" s="38" t="s">
        <v>474</v>
      </c>
      <c r="G2750" s="38" t="s">
        <v>68</v>
      </c>
      <c r="H2750" s="42">
        <v>0</v>
      </c>
      <c r="I2750" s="42">
        <v>43</v>
      </c>
      <c r="J2750" s="42">
        <v>-43</v>
      </c>
      <c r="K2750" s="86" t="e">
        <v>#DIV/0!</v>
      </c>
      <c r="L2750" s="38" t="s">
        <v>2280</v>
      </c>
      <c r="M2750" s="128" t="s">
        <v>5907</v>
      </c>
      <c r="N2750" s="38" t="s">
        <v>2278</v>
      </c>
    </row>
    <row r="2751" spans="1:14" s="128" customFormat="1" x14ac:dyDescent="0.2">
      <c r="A2751" s="38" t="s">
        <v>353</v>
      </c>
      <c r="B2751" s="38" t="s">
        <v>446</v>
      </c>
      <c r="C2751" s="38" t="s">
        <v>433</v>
      </c>
      <c r="D2751" s="38" t="s">
        <v>434</v>
      </c>
      <c r="E2751" s="41">
        <v>7966446</v>
      </c>
      <c r="F2751" s="38" t="s">
        <v>474</v>
      </c>
      <c r="G2751" s="38" t="s">
        <v>68</v>
      </c>
      <c r="H2751" s="42">
        <v>233.88</v>
      </c>
      <c r="I2751" s="42">
        <v>222.65</v>
      </c>
      <c r="J2751" s="42">
        <v>11.22999999999999</v>
      </c>
      <c r="K2751" s="86">
        <v>4.8016076620489095E-2</v>
      </c>
      <c r="L2751" s="38" t="s">
        <v>2281</v>
      </c>
      <c r="M2751" s="128" t="s">
        <v>5907</v>
      </c>
      <c r="N2751" s="38" t="s">
        <v>2278</v>
      </c>
    </row>
    <row r="2752" spans="1:14" s="128" customFormat="1" x14ac:dyDescent="0.2">
      <c r="A2752" s="38" t="s">
        <v>353</v>
      </c>
      <c r="B2752" s="38" t="s">
        <v>446</v>
      </c>
      <c r="C2752" s="38" t="s">
        <v>433</v>
      </c>
      <c r="D2752" s="38" t="s">
        <v>434</v>
      </c>
      <c r="E2752" s="41">
        <v>7966447</v>
      </c>
      <c r="F2752" s="38" t="s">
        <v>474</v>
      </c>
      <c r="G2752" s="38" t="s">
        <v>68</v>
      </c>
      <c r="H2752" s="42">
        <v>0</v>
      </c>
      <c r="I2752" s="42">
        <v>43</v>
      </c>
      <c r="J2752" s="42">
        <v>-43</v>
      </c>
      <c r="K2752" s="86" t="e">
        <v>#DIV/0!</v>
      </c>
      <c r="L2752" s="38" t="s">
        <v>2282</v>
      </c>
      <c r="M2752" s="128" t="s">
        <v>5907</v>
      </c>
      <c r="N2752" s="38" t="s">
        <v>2278</v>
      </c>
    </row>
    <row r="2753" spans="1:14" s="128" customFormat="1" x14ac:dyDescent="0.2">
      <c r="A2753" s="38" t="s">
        <v>353</v>
      </c>
      <c r="B2753" s="38" t="s">
        <v>446</v>
      </c>
      <c r="C2753" s="38" t="s">
        <v>433</v>
      </c>
      <c r="D2753" s="38" t="s">
        <v>434</v>
      </c>
      <c r="E2753" s="41">
        <v>7966451</v>
      </c>
      <c r="F2753" s="38" t="s">
        <v>474</v>
      </c>
      <c r="G2753" s="38" t="s">
        <v>68</v>
      </c>
      <c r="H2753" s="42">
        <v>0</v>
      </c>
      <c r="I2753" s="42">
        <v>43</v>
      </c>
      <c r="J2753" s="42">
        <v>-43</v>
      </c>
      <c r="K2753" s="86" t="e">
        <v>#DIV/0!</v>
      </c>
      <c r="L2753" s="38" t="s">
        <v>2283</v>
      </c>
      <c r="M2753" s="128" t="s">
        <v>5907</v>
      </c>
      <c r="N2753" s="38" t="s">
        <v>2278</v>
      </c>
    </row>
    <row r="2754" spans="1:14" s="128" customFormat="1" x14ac:dyDescent="0.2">
      <c r="A2754" s="38" t="s">
        <v>353</v>
      </c>
      <c r="B2754" s="38" t="s">
        <v>446</v>
      </c>
      <c r="C2754" s="38" t="s">
        <v>433</v>
      </c>
      <c r="D2754" s="38" t="s">
        <v>434</v>
      </c>
      <c r="E2754" s="41">
        <v>7966453</v>
      </c>
      <c r="F2754" s="38" t="s">
        <v>474</v>
      </c>
      <c r="G2754" s="38" t="s">
        <v>68</v>
      </c>
      <c r="H2754" s="42">
        <v>0</v>
      </c>
      <c r="I2754" s="42">
        <v>43</v>
      </c>
      <c r="J2754" s="42">
        <v>-43</v>
      </c>
      <c r="K2754" s="86" t="e">
        <v>#DIV/0!</v>
      </c>
      <c r="L2754" s="38" t="s">
        <v>2284</v>
      </c>
      <c r="M2754" s="128" t="s">
        <v>5907</v>
      </c>
      <c r="N2754" s="38" t="s">
        <v>50</v>
      </c>
    </row>
    <row r="2755" spans="1:14" s="128" customFormat="1" x14ac:dyDescent="0.2">
      <c r="A2755" s="38" t="s">
        <v>353</v>
      </c>
      <c r="B2755" s="38" t="s">
        <v>446</v>
      </c>
      <c r="C2755" s="38" t="s">
        <v>433</v>
      </c>
      <c r="D2755" s="38" t="s">
        <v>434</v>
      </c>
      <c r="E2755" s="41">
        <v>7966459</v>
      </c>
      <c r="F2755" s="38" t="s">
        <v>474</v>
      </c>
      <c r="G2755" s="38" t="s">
        <v>68</v>
      </c>
      <c r="H2755" s="42">
        <v>0</v>
      </c>
      <c r="I2755" s="42">
        <v>43</v>
      </c>
      <c r="J2755" s="42">
        <v>-43</v>
      </c>
      <c r="K2755" s="86" t="e">
        <v>#DIV/0!</v>
      </c>
      <c r="L2755" s="38" t="s">
        <v>2285</v>
      </c>
      <c r="M2755" s="128" t="s">
        <v>5907</v>
      </c>
      <c r="N2755" s="38" t="s">
        <v>2278</v>
      </c>
    </row>
    <row r="2756" spans="1:14" s="128" customFormat="1" x14ac:dyDescent="0.2">
      <c r="A2756" s="38" t="s">
        <v>353</v>
      </c>
      <c r="B2756" s="38" t="s">
        <v>446</v>
      </c>
      <c r="C2756" s="38" t="s">
        <v>433</v>
      </c>
      <c r="D2756" s="38" t="s">
        <v>434</v>
      </c>
      <c r="E2756" s="41">
        <v>7966466</v>
      </c>
      <c r="F2756" s="38" t="s">
        <v>474</v>
      </c>
      <c r="G2756" s="38" t="s">
        <v>68</v>
      </c>
      <c r="H2756" s="42">
        <v>168.95</v>
      </c>
      <c r="I2756" s="42">
        <v>160.85</v>
      </c>
      <c r="J2756" s="42">
        <v>8.0999999999999943</v>
      </c>
      <c r="K2756" s="86">
        <v>4.7943178455164222E-2</v>
      </c>
      <c r="L2756" s="38" t="s">
        <v>2287</v>
      </c>
      <c r="M2756" s="128" t="s">
        <v>5907</v>
      </c>
      <c r="N2756" s="38" t="s">
        <v>2278</v>
      </c>
    </row>
    <row r="2757" spans="1:14" s="128" customFormat="1" x14ac:dyDescent="0.2">
      <c r="A2757" s="38" t="s">
        <v>353</v>
      </c>
      <c r="B2757" s="38" t="s">
        <v>446</v>
      </c>
      <c r="C2757" s="38" t="s">
        <v>433</v>
      </c>
      <c r="D2757" s="38" t="s">
        <v>434</v>
      </c>
      <c r="E2757" s="41">
        <v>7966466</v>
      </c>
      <c r="F2757" s="38" t="s">
        <v>474</v>
      </c>
      <c r="G2757" s="38" t="s">
        <v>68</v>
      </c>
      <c r="H2757" s="42">
        <v>0</v>
      </c>
      <c r="I2757" s="42">
        <v>43</v>
      </c>
      <c r="J2757" s="42">
        <v>-43</v>
      </c>
      <c r="K2757" s="86" t="e">
        <v>#DIV/0!</v>
      </c>
      <c r="L2757" s="38" t="s">
        <v>2286</v>
      </c>
      <c r="M2757" s="128" t="s">
        <v>5907</v>
      </c>
      <c r="N2757" s="38" t="s">
        <v>2278</v>
      </c>
    </row>
    <row r="2758" spans="1:14" s="128" customFormat="1" x14ac:dyDescent="0.2">
      <c r="A2758" s="38" t="s">
        <v>353</v>
      </c>
      <c r="B2758" s="38" t="s">
        <v>446</v>
      </c>
      <c r="C2758" s="38" t="s">
        <v>433</v>
      </c>
      <c r="D2758" s="38" t="s">
        <v>434</v>
      </c>
      <c r="E2758" s="41">
        <v>7966473</v>
      </c>
      <c r="F2758" s="38" t="s">
        <v>474</v>
      </c>
      <c r="G2758" s="38" t="s">
        <v>68</v>
      </c>
      <c r="H2758" s="42">
        <v>0</v>
      </c>
      <c r="I2758" s="42">
        <v>43</v>
      </c>
      <c r="J2758" s="42">
        <v>-43</v>
      </c>
      <c r="K2758" s="86" t="e">
        <v>#DIV/0!</v>
      </c>
      <c r="L2758" s="38" t="s">
        <v>2288</v>
      </c>
      <c r="M2758" s="128" t="s">
        <v>5907</v>
      </c>
      <c r="N2758" s="38" t="s">
        <v>2278</v>
      </c>
    </row>
    <row r="2759" spans="1:14" s="128" customFormat="1" x14ac:dyDescent="0.2">
      <c r="A2759" s="38" t="s">
        <v>353</v>
      </c>
      <c r="B2759" s="38" t="s">
        <v>446</v>
      </c>
      <c r="C2759" s="38" t="s">
        <v>433</v>
      </c>
      <c r="D2759" s="38" t="s">
        <v>434</v>
      </c>
      <c r="E2759" s="41">
        <v>7966474</v>
      </c>
      <c r="F2759" s="38" t="s">
        <v>474</v>
      </c>
      <c r="G2759" s="38" t="s">
        <v>68</v>
      </c>
      <c r="H2759" s="42">
        <v>0</v>
      </c>
      <c r="I2759" s="42">
        <v>43</v>
      </c>
      <c r="J2759" s="42">
        <v>-43</v>
      </c>
      <c r="K2759" s="86" t="e">
        <v>#DIV/0!</v>
      </c>
      <c r="L2759" s="38" t="s">
        <v>2289</v>
      </c>
      <c r="M2759" s="128" t="s">
        <v>5907</v>
      </c>
      <c r="N2759" s="38" t="s">
        <v>2278</v>
      </c>
    </row>
    <row r="2760" spans="1:14" s="128" customFormat="1" x14ac:dyDescent="0.2">
      <c r="A2760" s="38" t="s">
        <v>353</v>
      </c>
      <c r="B2760" s="38" t="s">
        <v>446</v>
      </c>
      <c r="C2760" s="38" t="s">
        <v>433</v>
      </c>
      <c r="D2760" s="38" t="s">
        <v>434</v>
      </c>
      <c r="E2760" s="41">
        <v>7966477</v>
      </c>
      <c r="F2760" s="38" t="s">
        <v>474</v>
      </c>
      <c r="G2760" s="38" t="s">
        <v>68</v>
      </c>
      <c r="H2760" s="42">
        <v>0</v>
      </c>
      <c r="I2760" s="42">
        <v>8</v>
      </c>
      <c r="J2760" s="42">
        <v>-8</v>
      </c>
      <c r="K2760" s="86" t="e">
        <v>#DIV/0!</v>
      </c>
      <c r="L2760" s="38" t="s">
        <v>2290</v>
      </c>
      <c r="M2760" s="128" t="s">
        <v>5907</v>
      </c>
      <c r="N2760" s="38" t="s">
        <v>2278</v>
      </c>
    </row>
    <row r="2761" spans="1:14" s="128" customFormat="1" x14ac:dyDescent="0.2">
      <c r="A2761" s="38" t="s">
        <v>353</v>
      </c>
      <c r="B2761" s="38" t="s">
        <v>446</v>
      </c>
      <c r="C2761" s="38" t="s">
        <v>433</v>
      </c>
      <c r="D2761" s="38" t="s">
        <v>434</v>
      </c>
      <c r="E2761" s="41">
        <v>7966479</v>
      </c>
      <c r="F2761" s="38" t="s">
        <v>474</v>
      </c>
      <c r="G2761" s="38" t="s">
        <v>68</v>
      </c>
      <c r="H2761" s="42">
        <v>0</v>
      </c>
      <c r="I2761" s="42">
        <v>43</v>
      </c>
      <c r="J2761" s="42">
        <v>-43</v>
      </c>
      <c r="K2761" s="86" t="e">
        <v>#DIV/0!</v>
      </c>
      <c r="L2761" s="38" t="s">
        <v>2291</v>
      </c>
      <c r="M2761" s="128" t="s">
        <v>5907</v>
      </c>
      <c r="N2761" s="38" t="s">
        <v>2278</v>
      </c>
    </row>
    <row r="2762" spans="1:14" s="128" customFormat="1" x14ac:dyDescent="0.2">
      <c r="A2762" s="38" t="s">
        <v>353</v>
      </c>
      <c r="B2762" s="38" t="s">
        <v>446</v>
      </c>
      <c r="C2762" s="38" t="s">
        <v>433</v>
      </c>
      <c r="D2762" s="38" t="s">
        <v>434</v>
      </c>
      <c r="E2762" s="41">
        <v>7966480</v>
      </c>
      <c r="F2762" s="38" t="s">
        <v>474</v>
      </c>
      <c r="G2762" s="38" t="s">
        <v>68</v>
      </c>
      <c r="H2762" s="42">
        <v>0</v>
      </c>
      <c r="I2762" s="42">
        <v>43</v>
      </c>
      <c r="J2762" s="42">
        <v>-43</v>
      </c>
      <c r="K2762" s="86" t="e">
        <v>#DIV/0!</v>
      </c>
      <c r="L2762" s="38" t="s">
        <v>2292</v>
      </c>
      <c r="M2762" s="128" t="s">
        <v>5907</v>
      </c>
      <c r="N2762" s="38" t="s">
        <v>2278</v>
      </c>
    </row>
    <row r="2763" spans="1:14" s="128" customFormat="1" x14ac:dyDescent="0.2">
      <c r="A2763" s="38" t="s">
        <v>353</v>
      </c>
      <c r="B2763" s="38" t="s">
        <v>446</v>
      </c>
      <c r="C2763" s="38" t="s">
        <v>433</v>
      </c>
      <c r="D2763" s="38" t="s">
        <v>434</v>
      </c>
      <c r="E2763" s="41">
        <v>7966482</v>
      </c>
      <c r="F2763" s="38" t="s">
        <v>474</v>
      </c>
      <c r="G2763" s="38" t="s">
        <v>68</v>
      </c>
      <c r="H2763" s="42">
        <v>0</v>
      </c>
      <c r="I2763" s="42">
        <v>43</v>
      </c>
      <c r="J2763" s="42">
        <v>-43</v>
      </c>
      <c r="K2763" s="86" t="e">
        <v>#DIV/0!</v>
      </c>
      <c r="L2763" s="38" t="s">
        <v>2293</v>
      </c>
      <c r="M2763" s="128" t="s">
        <v>5907</v>
      </c>
      <c r="N2763" s="38" t="s">
        <v>2278</v>
      </c>
    </row>
    <row r="2764" spans="1:14" s="128" customFormat="1" x14ac:dyDescent="0.2">
      <c r="A2764" s="38" t="s">
        <v>353</v>
      </c>
      <c r="B2764" s="38" t="s">
        <v>446</v>
      </c>
      <c r="C2764" s="38" t="s">
        <v>433</v>
      </c>
      <c r="D2764" s="38" t="s">
        <v>434</v>
      </c>
      <c r="E2764" s="41">
        <v>7966483</v>
      </c>
      <c r="F2764" s="38" t="s">
        <v>474</v>
      </c>
      <c r="G2764" s="38" t="s">
        <v>68</v>
      </c>
      <c r="H2764" s="42">
        <v>0</v>
      </c>
      <c r="I2764" s="42">
        <v>8</v>
      </c>
      <c r="J2764" s="42">
        <v>-8</v>
      </c>
      <c r="K2764" s="86" t="e">
        <v>#DIV/0!</v>
      </c>
      <c r="L2764" s="38" t="s">
        <v>2294</v>
      </c>
      <c r="M2764" s="128" t="s">
        <v>5907</v>
      </c>
      <c r="N2764" s="38" t="s">
        <v>2278</v>
      </c>
    </row>
    <row r="2765" spans="1:14" s="128" customFormat="1" x14ac:dyDescent="0.2">
      <c r="A2765" s="38" t="s">
        <v>353</v>
      </c>
      <c r="B2765" s="38" t="s">
        <v>446</v>
      </c>
      <c r="C2765" s="38" t="s">
        <v>433</v>
      </c>
      <c r="D2765" s="38" t="s">
        <v>434</v>
      </c>
      <c r="E2765" s="41">
        <v>7966488</v>
      </c>
      <c r="F2765" s="38" t="s">
        <v>474</v>
      </c>
      <c r="G2765" s="38" t="s">
        <v>68</v>
      </c>
      <c r="H2765" s="42">
        <v>0</v>
      </c>
      <c r="I2765" s="42">
        <v>8</v>
      </c>
      <c r="J2765" s="42">
        <v>-8</v>
      </c>
      <c r="K2765" s="86" t="e">
        <v>#DIV/0!</v>
      </c>
      <c r="L2765" s="38" t="s">
        <v>2295</v>
      </c>
      <c r="M2765" s="128" t="s">
        <v>5907</v>
      </c>
      <c r="N2765" s="38" t="s">
        <v>2278</v>
      </c>
    </row>
    <row r="2766" spans="1:14" s="128" customFormat="1" x14ac:dyDescent="0.2">
      <c r="A2766" s="38" t="s">
        <v>353</v>
      </c>
      <c r="B2766" s="38" t="s">
        <v>446</v>
      </c>
      <c r="C2766" s="38" t="s">
        <v>433</v>
      </c>
      <c r="D2766" s="38" t="s">
        <v>434</v>
      </c>
      <c r="E2766" s="41">
        <v>7966490</v>
      </c>
      <c r="F2766" s="38" t="s">
        <v>474</v>
      </c>
      <c r="G2766" s="38" t="s">
        <v>68</v>
      </c>
      <c r="H2766" s="42">
        <v>0</v>
      </c>
      <c r="I2766" s="42">
        <v>43</v>
      </c>
      <c r="J2766" s="42">
        <v>-43</v>
      </c>
      <c r="K2766" s="86" t="e">
        <v>#DIV/0!</v>
      </c>
      <c r="L2766" s="38" t="s">
        <v>2296</v>
      </c>
      <c r="M2766" s="128" t="s">
        <v>5907</v>
      </c>
      <c r="N2766" s="38" t="s">
        <v>2278</v>
      </c>
    </row>
    <row r="2767" spans="1:14" s="128" customFormat="1" x14ac:dyDescent="0.2">
      <c r="A2767" s="38" t="s">
        <v>353</v>
      </c>
      <c r="B2767" s="38" t="s">
        <v>446</v>
      </c>
      <c r="C2767" s="38" t="s">
        <v>433</v>
      </c>
      <c r="D2767" s="38" t="s">
        <v>434</v>
      </c>
      <c r="E2767" s="41">
        <v>7966494</v>
      </c>
      <c r="F2767" s="38" t="s">
        <v>474</v>
      </c>
      <c r="G2767" s="38" t="s">
        <v>68</v>
      </c>
      <c r="H2767" s="42">
        <v>0</v>
      </c>
      <c r="I2767" s="42">
        <v>43</v>
      </c>
      <c r="J2767" s="42">
        <v>-43</v>
      </c>
      <c r="K2767" s="86" t="e">
        <v>#DIV/0!</v>
      </c>
      <c r="L2767" s="38" t="s">
        <v>2297</v>
      </c>
      <c r="M2767" s="128" t="s">
        <v>5907</v>
      </c>
      <c r="N2767" s="38" t="s">
        <v>2278</v>
      </c>
    </row>
    <row r="2768" spans="1:14" s="128" customFormat="1" x14ac:dyDescent="0.2">
      <c r="A2768" s="38" t="s">
        <v>353</v>
      </c>
      <c r="B2768" s="38" t="s">
        <v>446</v>
      </c>
      <c r="C2768" s="38" t="s">
        <v>433</v>
      </c>
      <c r="D2768" s="38" t="s">
        <v>434</v>
      </c>
      <c r="E2768" s="41">
        <v>7966498</v>
      </c>
      <c r="F2768" s="38" t="s">
        <v>474</v>
      </c>
      <c r="G2768" s="38" t="s">
        <v>68</v>
      </c>
      <c r="H2768" s="42">
        <v>0</v>
      </c>
      <c r="I2768" s="42">
        <v>8</v>
      </c>
      <c r="J2768" s="42">
        <v>-8</v>
      </c>
      <c r="K2768" s="86" t="e">
        <v>#DIV/0!</v>
      </c>
      <c r="L2768" s="38" t="s">
        <v>2298</v>
      </c>
      <c r="M2768" s="128" t="s">
        <v>5907</v>
      </c>
      <c r="N2768" s="38" t="s">
        <v>2278</v>
      </c>
    </row>
    <row r="2769" spans="1:14" s="128" customFormat="1" x14ac:dyDescent="0.2">
      <c r="A2769" s="38" t="s">
        <v>353</v>
      </c>
      <c r="B2769" s="38" t="s">
        <v>446</v>
      </c>
      <c r="C2769" s="38" t="s">
        <v>433</v>
      </c>
      <c r="D2769" s="38" t="s">
        <v>434</v>
      </c>
      <c r="E2769" s="41">
        <v>7966502</v>
      </c>
      <c r="F2769" s="38" t="s">
        <v>474</v>
      </c>
      <c r="G2769" s="38" t="s">
        <v>68</v>
      </c>
      <c r="H2769" s="42">
        <v>0</v>
      </c>
      <c r="I2769" s="42">
        <v>43</v>
      </c>
      <c r="J2769" s="42">
        <v>-43</v>
      </c>
      <c r="K2769" s="86" t="e">
        <v>#DIV/0!</v>
      </c>
      <c r="L2769" s="38" t="s">
        <v>2299</v>
      </c>
      <c r="M2769" s="128" t="s">
        <v>5907</v>
      </c>
      <c r="N2769" s="38" t="s">
        <v>2278</v>
      </c>
    </row>
    <row r="2770" spans="1:14" s="128" customFormat="1" x14ac:dyDescent="0.2">
      <c r="A2770" s="38" t="s">
        <v>353</v>
      </c>
      <c r="B2770" s="38" t="s">
        <v>446</v>
      </c>
      <c r="C2770" s="38" t="s">
        <v>433</v>
      </c>
      <c r="D2770" s="38" t="s">
        <v>434</v>
      </c>
      <c r="E2770" s="41">
        <v>7966965</v>
      </c>
      <c r="F2770" s="38" t="s">
        <v>474</v>
      </c>
      <c r="G2770" s="38" t="s">
        <v>68</v>
      </c>
      <c r="H2770" s="42">
        <v>0</v>
      </c>
      <c r="I2770" s="42">
        <v>8</v>
      </c>
      <c r="J2770" s="42">
        <v>-8</v>
      </c>
      <c r="K2770" s="86" t="e">
        <v>#DIV/0!</v>
      </c>
      <c r="L2770" s="38" t="s">
        <v>2300</v>
      </c>
      <c r="M2770" s="128" t="s">
        <v>5907</v>
      </c>
      <c r="N2770" s="38" t="s">
        <v>2159</v>
      </c>
    </row>
    <row r="2771" spans="1:14" s="128" customFormat="1" x14ac:dyDescent="0.2">
      <c r="A2771" s="38" t="s">
        <v>353</v>
      </c>
      <c r="B2771" s="38" t="s">
        <v>446</v>
      </c>
      <c r="C2771" s="38" t="s">
        <v>433</v>
      </c>
      <c r="D2771" s="38" t="s">
        <v>434</v>
      </c>
      <c r="E2771" s="41">
        <v>7967008</v>
      </c>
      <c r="F2771" s="38" t="s">
        <v>474</v>
      </c>
      <c r="G2771" s="38" t="s">
        <v>68</v>
      </c>
      <c r="H2771" s="42">
        <v>168.95</v>
      </c>
      <c r="I2771" s="42">
        <v>160.85</v>
      </c>
      <c r="J2771" s="42">
        <v>8.0999999999999943</v>
      </c>
      <c r="K2771" s="86">
        <v>4.7943178455164222E-2</v>
      </c>
      <c r="L2771" s="38" t="s">
        <v>2301</v>
      </c>
      <c r="M2771" s="128" t="s">
        <v>5907</v>
      </c>
      <c r="N2771" s="38" t="s">
        <v>2159</v>
      </c>
    </row>
    <row r="2772" spans="1:14" s="128" customFormat="1" x14ac:dyDescent="0.2">
      <c r="A2772" s="38" t="s">
        <v>353</v>
      </c>
      <c r="B2772" s="38" t="s">
        <v>446</v>
      </c>
      <c r="C2772" s="38" t="s">
        <v>433</v>
      </c>
      <c r="D2772" s="38" t="s">
        <v>434</v>
      </c>
      <c r="E2772" s="41">
        <v>7970945</v>
      </c>
      <c r="F2772" s="38" t="s">
        <v>474</v>
      </c>
      <c r="G2772" s="38" t="s">
        <v>68</v>
      </c>
      <c r="H2772" s="42">
        <v>233.88</v>
      </c>
      <c r="I2772" s="42">
        <v>222.65</v>
      </c>
      <c r="J2772" s="42">
        <v>11.22999999999999</v>
      </c>
      <c r="K2772" s="86">
        <v>4.8016076620489095E-2</v>
      </c>
      <c r="L2772" s="38" t="s">
        <v>2302</v>
      </c>
      <c r="M2772" s="128" t="s">
        <v>5907</v>
      </c>
      <c r="N2772" s="38" t="s">
        <v>2159</v>
      </c>
    </row>
    <row r="2773" spans="1:14" s="128" customFormat="1" x14ac:dyDescent="0.2">
      <c r="A2773" s="38" t="s">
        <v>353</v>
      </c>
      <c r="B2773" s="38" t="s">
        <v>446</v>
      </c>
      <c r="C2773" s="38" t="s">
        <v>433</v>
      </c>
      <c r="D2773" s="38" t="s">
        <v>434</v>
      </c>
      <c r="E2773" s="41">
        <v>7974019</v>
      </c>
      <c r="F2773" s="38" t="s">
        <v>474</v>
      </c>
      <c r="G2773" s="38" t="s">
        <v>68</v>
      </c>
      <c r="H2773" s="42">
        <v>168.95</v>
      </c>
      <c r="I2773" s="42">
        <v>160.85</v>
      </c>
      <c r="J2773" s="42">
        <v>8.0999999999999943</v>
      </c>
      <c r="K2773" s="86">
        <v>4.7943178455164222E-2</v>
      </c>
      <c r="L2773" s="38" t="s">
        <v>2303</v>
      </c>
      <c r="M2773" s="128" t="s">
        <v>5907</v>
      </c>
      <c r="N2773" s="38" t="s">
        <v>2159</v>
      </c>
    </row>
    <row r="2774" spans="1:14" s="128" customFormat="1" x14ac:dyDescent="0.2">
      <c r="A2774" s="38" t="s">
        <v>353</v>
      </c>
      <c r="B2774" s="38" t="s">
        <v>446</v>
      </c>
      <c r="C2774" s="38" t="s">
        <v>433</v>
      </c>
      <c r="D2774" s="38" t="s">
        <v>434</v>
      </c>
      <c r="E2774" s="41">
        <v>7974025</v>
      </c>
      <c r="F2774" s="38" t="s">
        <v>474</v>
      </c>
      <c r="G2774" s="38" t="s">
        <v>68</v>
      </c>
      <c r="H2774" s="42">
        <v>233.88</v>
      </c>
      <c r="I2774" s="42">
        <v>222.65</v>
      </c>
      <c r="J2774" s="42">
        <v>11.22999999999999</v>
      </c>
      <c r="K2774" s="86">
        <v>4.8016076620489095E-2</v>
      </c>
      <c r="L2774" s="38" t="s">
        <v>2304</v>
      </c>
      <c r="M2774" s="128" t="s">
        <v>5907</v>
      </c>
      <c r="N2774" s="38" t="s">
        <v>2159</v>
      </c>
    </row>
    <row r="2775" spans="1:14" s="128" customFormat="1" x14ac:dyDescent="0.2">
      <c r="A2775" s="38" t="s">
        <v>353</v>
      </c>
      <c r="B2775" s="38" t="s">
        <v>446</v>
      </c>
      <c r="C2775" s="38" t="s">
        <v>433</v>
      </c>
      <c r="D2775" s="38" t="s">
        <v>434</v>
      </c>
      <c r="E2775" s="41">
        <v>8051175</v>
      </c>
      <c r="F2775" s="38" t="s">
        <v>474</v>
      </c>
      <c r="G2775" s="38" t="s">
        <v>68</v>
      </c>
      <c r="H2775" s="42">
        <v>168.95</v>
      </c>
      <c r="I2775" s="42">
        <v>160.85</v>
      </c>
      <c r="J2775" s="42">
        <v>8.0999999999999943</v>
      </c>
      <c r="K2775" s="86">
        <v>4.7943178455164222E-2</v>
      </c>
      <c r="L2775" s="38" t="s">
        <v>2305</v>
      </c>
      <c r="M2775" s="128" t="s">
        <v>5907</v>
      </c>
      <c r="N2775" s="38" t="s">
        <v>2164</v>
      </c>
    </row>
    <row r="2776" spans="1:14" s="128" customFormat="1" x14ac:dyDescent="0.2">
      <c r="A2776" s="38" t="s">
        <v>353</v>
      </c>
      <c r="B2776" s="38" t="s">
        <v>446</v>
      </c>
      <c r="C2776" s="38" t="s">
        <v>433</v>
      </c>
      <c r="D2776" s="38" t="s">
        <v>434</v>
      </c>
      <c r="E2776" s="41">
        <v>8069510</v>
      </c>
      <c r="F2776" s="38" t="s">
        <v>474</v>
      </c>
      <c r="G2776" s="38" t="s">
        <v>68</v>
      </c>
      <c r="H2776" s="42">
        <v>233.88</v>
      </c>
      <c r="I2776" s="42">
        <v>222.65</v>
      </c>
      <c r="J2776" s="42">
        <v>11.22999999999999</v>
      </c>
      <c r="K2776" s="86">
        <v>4.8016076620489095E-2</v>
      </c>
      <c r="L2776" s="38" t="s">
        <v>2306</v>
      </c>
      <c r="M2776" s="128" t="s">
        <v>5907</v>
      </c>
      <c r="N2776" s="38" t="s">
        <v>2121</v>
      </c>
    </row>
    <row r="2777" spans="1:14" s="128" customFormat="1" x14ac:dyDescent="0.2">
      <c r="A2777" s="38" t="s">
        <v>353</v>
      </c>
      <c r="B2777" s="38" t="s">
        <v>446</v>
      </c>
      <c r="C2777" s="38" t="s">
        <v>433</v>
      </c>
      <c r="D2777" s="38" t="s">
        <v>434</v>
      </c>
      <c r="E2777" s="41">
        <v>8069512</v>
      </c>
      <c r="F2777" s="38" t="s">
        <v>474</v>
      </c>
      <c r="G2777" s="38" t="s">
        <v>68</v>
      </c>
      <c r="H2777" s="42">
        <v>168.95</v>
      </c>
      <c r="I2777" s="42">
        <v>222.65</v>
      </c>
      <c r="J2777" s="42">
        <v>-53.700000000000017</v>
      </c>
      <c r="K2777" s="86">
        <v>-0.31784551642497794</v>
      </c>
      <c r="L2777" s="38" t="s">
        <v>2307</v>
      </c>
      <c r="M2777" s="128" t="s">
        <v>5907</v>
      </c>
      <c r="N2777" s="38" t="s">
        <v>2121</v>
      </c>
    </row>
    <row r="2778" spans="1:14" s="128" customFormat="1" x14ac:dyDescent="0.2">
      <c r="A2778" s="38" t="s">
        <v>353</v>
      </c>
      <c r="B2778" s="38" t="s">
        <v>446</v>
      </c>
      <c r="C2778" s="38" t="s">
        <v>433</v>
      </c>
      <c r="D2778" s="38" t="s">
        <v>434</v>
      </c>
      <c r="E2778" s="41">
        <v>8076763</v>
      </c>
      <c r="F2778" s="38" t="s">
        <v>474</v>
      </c>
      <c r="G2778" s="38" t="s">
        <v>68</v>
      </c>
      <c r="H2778" s="42">
        <v>402.83</v>
      </c>
      <c r="I2778" s="42">
        <v>383.5</v>
      </c>
      <c r="J2778" s="42">
        <v>19.329999999999984</v>
      </c>
      <c r="K2778" s="86">
        <v>4.7985502569322006E-2</v>
      </c>
      <c r="L2778" s="38" t="s">
        <v>2308</v>
      </c>
      <c r="M2778" s="128" t="s">
        <v>5907</v>
      </c>
      <c r="N2778" s="38" t="s">
        <v>2121</v>
      </c>
    </row>
    <row r="2779" spans="1:14" s="128" customFormat="1" x14ac:dyDescent="0.2">
      <c r="A2779" s="38" t="s">
        <v>353</v>
      </c>
      <c r="B2779" s="38" t="s">
        <v>446</v>
      </c>
      <c r="C2779" s="38" t="s">
        <v>433</v>
      </c>
      <c r="D2779" s="38" t="s">
        <v>434</v>
      </c>
      <c r="E2779" s="41">
        <v>8076767</v>
      </c>
      <c r="F2779" s="38" t="s">
        <v>474</v>
      </c>
      <c r="G2779" s="38" t="s">
        <v>68</v>
      </c>
      <c r="H2779" s="42">
        <v>125.34</v>
      </c>
      <c r="I2779" s="42">
        <v>73.3</v>
      </c>
      <c r="J2779" s="42">
        <v>52.040000000000006</v>
      </c>
      <c r="K2779" s="86">
        <v>0.41519068134673692</v>
      </c>
      <c r="L2779" s="38" t="s">
        <v>2309</v>
      </c>
      <c r="M2779" s="128" t="s">
        <v>5907</v>
      </c>
      <c r="N2779" s="38" t="s">
        <v>2121</v>
      </c>
    </row>
    <row r="2780" spans="1:14" s="128" customFormat="1" x14ac:dyDescent="0.2">
      <c r="A2780" s="38" t="s">
        <v>353</v>
      </c>
      <c r="B2780" s="38" t="s">
        <v>446</v>
      </c>
      <c r="C2780" s="38" t="s">
        <v>433</v>
      </c>
      <c r="D2780" s="38" t="s">
        <v>434</v>
      </c>
      <c r="E2780" s="41">
        <v>8076778</v>
      </c>
      <c r="F2780" s="38" t="s">
        <v>474</v>
      </c>
      <c r="G2780" s="38" t="s">
        <v>68</v>
      </c>
      <c r="H2780" s="42">
        <v>107.88</v>
      </c>
      <c r="I2780" s="42">
        <v>92.12</v>
      </c>
      <c r="J2780" s="42">
        <v>15.759999999999991</v>
      </c>
      <c r="K2780" s="86">
        <v>0.14608824619948083</v>
      </c>
      <c r="L2780" s="38" t="s">
        <v>2310</v>
      </c>
      <c r="M2780" s="128" t="s">
        <v>5907</v>
      </c>
      <c r="N2780" s="38" t="s">
        <v>2121</v>
      </c>
    </row>
    <row r="2781" spans="1:14" s="128" customFormat="1" x14ac:dyDescent="0.2">
      <c r="A2781" s="38" t="s">
        <v>353</v>
      </c>
      <c r="B2781" s="38" t="s">
        <v>446</v>
      </c>
      <c r="C2781" s="38" t="s">
        <v>433</v>
      </c>
      <c r="D2781" s="38" t="s">
        <v>434</v>
      </c>
      <c r="E2781" s="41">
        <v>8091445</v>
      </c>
      <c r="F2781" s="38" t="s">
        <v>474</v>
      </c>
      <c r="G2781" s="38" t="s">
        <v>68</v>
      </c>
      <c r="H2781" s="42">
        <v>168.95</v>
      </c>
      <c r="I2781" s="42">
        <v>160.85</v>
      </c>
      <c r="J2781" s="42">
        <v>8.0999999999999943</v>
      </c>
      <c r="K2781" s="86">
        <v>4.7943178455164222E-2</v>
      </c>
      <c r="L2781" s="38" t="s">
        <v>2311</v>
      </c>
      <c r="M2781" s="128" t="s">
        <v>5907</v>
      </c>
      <c r="N2781" s="38" t="s">
        <v>2121</v>
      </c>
    </row>
    <row r="2782" spans="1:14" s="128" customFormat="1" x14ac:dyDescent="0.2">
      <c r="A2782" s="38" t="s">
        <v>353</v>
      </c>
      <c r="B2782" s="38" t="s">
        <v>446</v>
      </c>
      <c r="C2782" s="38" t="s">
        <v>433</v>
      </c>
      <c r="D2782" s="38" t="s">
        <v>434</v>
      </c>
      <c r="E2782" s="41">
        <v>8091460</v>
      </c>
      <c r="F2782" s="38" t="s">
        <v>474</v>
      </c>
      <c r="G2782" s="38" t="s">
        <v>68</v>
      </c>
      <c r="H2782" s="42">
        <v>233.88</v>
      </c>
      <c r="I2782" s="42">
        <v>222.65</v>
      </c>
      <c r="J2782" s="42">
        <v>11.22999999999999</v>
      </c>
      <c r="K2782" s="86">
        <v>4.8016076620489095E-2</v>
      </c>
      <c r="L2782" s="38" t="s">
        <v>2312</v>
      </c>
      <c r="M2782" s="128" t="s">
        <v>5907</v>
      </c>
      <c r="N2782" s="38" t="s">
        <v>2121</v>
      </c>
    </row>
    <row r="2783" spans="1:14" s="128" customFormat="1" x14ac:dyDescent="0.2">
      <c r="A2783" s="38" t="s">
        <v>353</v>
      </c>
      <c r="B2783" s="38" t="s">
        <v>446</v>
      </c>
      <c r="C2783" s="38" t="s">
        <v>433</v>
      </c>
      <c r="D2783" s="38" t="s">
        <v>434</v>
      </c>
      <c r="E2783" s="41">
        <v>8092268</v>
      </c>
      <c r="F2783" s="38" t="s">
        <v>474</v>
      </c>
      <c r="G2783" s="38" t="s">
        <v>68</v>
      </c>
      <c r="H2783" s="42">
        <v>168.95</v>
      </c>
      <c r="I2783" s="42">
        <v>160.85</v>
      </c>
      <c r="J2783" s="42">
        <v>8.0999999999999943</v>
      </c>
      <c r="K2783" s="86">
        <v>4.7943178455164222E-2</v>
      </c>
      <c r="L2783" s="38" t="s">
        <v>2313</v>
      </c>
      <c r="M2783" s="128" t="s">
        <v>5907</v>
      </c>
      <c r="N2783" s="38" t="s">
        <v>2121</v>
      </c>
    </row>
    <row r="2784" spans="1:14" s="128" customFormat="1" x14ac:dyDescent="0.2">
      <c r="A2784" s="38" t="s">
        <v>353</v>
      </c>
      <c r="B2784" s="38" t="s">
        <v>446</v>
      </c>
      <c r="C2784" s="38" t="s">
        <v>433</v>
      </c>
      <c r="D2784" s="38" t="s">
        <v>434</v>
      </c>
      <c r="E2784" s="41">
        <v>8094161</v>
      </c>
      <c r="F2784" s="38" t="s">
        <v>474</v>
      </c>
      <c r="G2784" s="38" t="s">
        <v>68</v>
      </c>
      <c r="H2784" s="42">
        <v>107.88</v>
      </c>
      <c r="I2784" s="42">
        <v>92.12</v>
      </c>
      <c r="J2784" s="42">
        <v>15.759999999999991</v>
      </c>
      <c r="K2784" s="86">
        <v>0.14608824619948083</v>
      </c>
      <c r="L2784" s="38" t="s">
        <v>2314</v>
      </c>
      <c r="M2784" s="128" t="s">
        <v>5907</v>
      </c>
      <c r="N2784" s="38" t="s">
        <v>2121</v>
      </c>
    </row>
    <row r="2785" spans="1:14" s="128" customFormat="1" x14ac:dyDescent="0.2">
      <c r="A2785" s="38" t="s">
        <v>353</v>
      </c>
      <c r="B2785" s="38" t="s">
        <v>446</v>
      </c>
      <c r="C2785" s="38" t="s">
        <v>433</v>
      </c>
      <c r="D2785" s="38" t="s">
        <v>434</v>
      </c>
      <c r="E2785" s="41">
        <v>8094182</v>
      </c>
      <c r="F2785" s="38" t="s">
        <v>474</v>
      </c>
      <c r="G2785" s="38" t="s">
        <v>68</v>
      </c>
      <c r="H2785" s="42">
        <v>233.88</v>
      </c>
      <c r="I2785" s="42">
        <v>222.65</v>
      </c>
      <c r="J2785" s="42">
        <v>11.22999999999999</v>
      </c>
      <c r="K2785" s="86">
        <v>4.8016076620489095E-2</v>
      </c>
      <c r="L2785" s="38" t="s">
        <v>2315</v>
      </c>
      <c r="M2785" s="128" t="s">
        <v>5907</v>
      </c>
      <c r="N2785" s="38" t="s">
        <v>2121</v>
      </c>
    </row>
    <row r="2786" spans="1:14" s="128" customFormat="1" x14ac:dyDescent="0.2">
      <c r="A2786" s="38" t="s">
        <v>353</v>
      </c>
      <c r="B2786" s="38" t="s">
        <v>446</v>
      </c>
      <c r="C2786" s="38" t="s">
        <v>433</v>
      </c>
      <c r="D2786" s="38" t="s">
        <v>434</v>
      </c>
      <c r="E2786" s="41">
        <v>8094190</v>
      </c>
      <c r="F2786" s="38" t="s">
        <v>474</v>
      </c>
      <c r="G2786" s="38" t="s">
        <v>68</v>
      </c>
      <c r="H2786" s="42">
        <v>107.88</v>
      </c>
      <c r="I2786" s="42">
        <v>92.12</v>
      </c>
      <c r="J2786" s="42">
        <v>15.759999999999991</v>
      </c>
      <c r="K2786" s="86">
        <v>0.14608824619948083</v>
      </c>
      <c r="L2786" s="38" t="s">
        <v>2316</v>
      </c>
      <c r="M2786" s="128" t="s">
        <v>5907</v>
      </c>
      <c r="N2786" s="38" t="s">
        <v>2121</v>
      </c>
    </row>
    <row r="2787" spans="1:14" s="128" customFormat="1" x14ac:dyDescent="0.2">
      <c r="A2787" s="38" t="s">
        <v>353</v>
      </c>
      <c r="B2787" s="38" t="s">
        <v>446</v>
      </c>
      <c r="C2787" s="38" t="s">
        <v>433</v>
      </c>
      <c r="D2787" s="38" t="s">
        <v>434</v>
      </c>
      <c r="E2787" s="41">
        <v>8118388</v>
      </c>
      <c r="F2787" s="38" t="s">
        <v>474</v>
      </c>
      <c r="G2787" s="38" t="s">
        <v>68</v>
      </c>
      <c r="H2787" s="42">
        <v>75.349999999999994</v>
      </c>
      <c r="I2787" s="42">
        <v>57.15</v>
      </c>
      <c r="J2787" s="42">
        <v>18.199999999999996</v>
      </c>
      <c r="K2787" s="86">
        <v>0.24153948241539477</v>
      </c>
      <c r="L2787" s="38" t="s">
        <v>2317</v>
      </c>
      <c r="M2787" s="128" t="s">
        <v>5907</v>
      </c>
      <c r="N2787" s="38" t="s">
        <v>2222</v>
      </c>
    </row>
    <row r="2788" spans="1:14" s="128" customFormat="1" x14ac:dyDescent="0.2">
      <c r="A2788" s="38" t="s">
        <v>353</v>
      </c>
      <c r="B2788" s="38" t="s">
        <v>446</v>
      </c>
      <c r="C2788" s="38" t="s">
        <v>433</v>
      </c>
      <c r="D2788" s="38" t="s">
        <v>434</v>
      </c>
      <c r="E2788" s="41">
        <v>8118410</v>
      </c>
      <c r="F2788" s="38" t="s">
        <v>474</v>
      </c>
      <c r="G2788" s="38" t="s">
        <v>68</v>
      </c>
      <c r="H2788" s="42">
        <v>233.88</v>
      </c>
      <c r="I2788" s="42">
        <v>222.65</v>
      </c>
      <c r="J2788" s="42">
        <v>11.22999999999999</v>
      </c>
      <c r="K2788" s="86">
        <v>4.8016076620489095E-2</v>
      </c>
      <c r="L2788" s="38" t="s">
        <v>2318</v>
      </c>
      <c r="M2788" s="128" t="s">
        <v>5907</v>
      </c>
      <c r="N2788" s="38" t="s">
        <v>2222</v>
      </c>
    </row>
    <row r="2789" spans="1:14" s="128" customFormat="1" x14ac:dyDescent="0.2">
      <c r="A2789" s="38" t="s">
        <v>353</v>
      </c>
      <c r="B2789" s="38" t="s">
        <v>446</v>
      </c>
      <c r="C2789" s="38" t="s">
        <v>433</v>
      </c>
      <c r="D2789" s="38" t="s">
        <v>434</v>
      </c>
      <c r="E2789" s="41">
        <v>8118411</v>
      </c>
      <c r="F2789" s="38" t="s">
        <v>474</v>
      </c>
      <c r="G2789" s="38" t="s">
        <v>68</v>
      </c>
      <c r="H2789" s="42">
        <v>75.349999999999994</v>
      </c>
      <c r="I2789" s="42">
        <v>57.15</v>
      </c>
      <c r="J2789" s="42">
        <v>18.199999999999996</v>
      </c>
      <c r="K2789" s="86">
        <v>0.24153948241539477</v>
      </c>
      <c r="L2789" s="38" t="s">
        <v>2319</v>
      </c>
      <c r="M2789" s="128" t="s">
        <v>5907</v>
      </c>
      <c r="N2789" s="38" t="s">
        <v>2222</v>
      </c>
    </row>
    <row r="2790" spans="1:14" s="128" customFormat="1" x14ac:dyDescent="0.2">
      <c r="A2790" s="38" t="s">
        <v>353</v>
      </c>
      <c r="B2790" s="38" t="s">
        <v>446</v>
      </c>
      <c r="C2790" s="38" t="s">
        <v>433</v>
      </c>
      <c r="D2790" s="38" t="s">
        <v>434</v>
      </c>
      <c r="E2790" s="41">
        <v>8118413</v>
      </c>
      <c r="F2790" s="38" t="s">
        <v>474</v>
      </c>
      <c r="G2790" s="38" t="s">
        <v>68</v>
      </c>
      <c r="H2790" s="42">
        <v>75.349999999999994</v>
      </c>
      <c r="I2790" s="42">
        <v>57.15</v>
      </c>
      <c r="J2790" s="42">
        <v>18.199999999999996</v>
      </c>
      <c r="K2790" s="86">
        <v>0.24153948241539477</v>
      </c>
      <c r="L2790" s="38" t="s">
        <v>2320</v>
      </c>
      <c r="M2790" s="128" t="s">
        <v>5907</v>
      </c>
      <c r="N2790" s="38" t="s">
        <v>2222</v>
      </c>
    </row>
    <row r="2791" spans="1:14" s="128" customFormat="1" x14ac:dyDescent="0.2">
      <c r="A2791" s="38" t="s">
        <v>353</v>
      </c>
      <c r="B2791" s="38" t="s">
        <v>446</v>
      </c>
      <c r="C2791" s="38" t="s">
        <v>433</v>
      </c>
      <c r="D2791" s="38" t="s">
        <v>434</v>
      </c>
      <c r="E2791" s="41">
        <v>8118428</v>
      </c>
      <c r="F2791" s="38" t="s">
        <v>474</v>
      </c>
      <c r="G2791" s="38" t="s">
        <v>68</v>
      </c>
      <c r="H2791" s="42">
        <v>183.23</v>
      </c>
      <c r="I2791" s="42">
        <v>149.27000000000001</v>
      </c>
      <c r="J2791" s="42">
        <v>33.95999999999998</v>
      </c>
      <c r="K2791" s="86">
        <v>0.18534082846695399</v>
      </c>
      <c r="L2791" s="38" t="s">
        <v>2321</v>
      </c>
      <c r="M2791" s="128" t="s">
        <v>5907</v>
      </c>
      <c r="N2791" s="38" t="s">
        <v>2222</v>
      </c>
    </row>
    <row r="2792" spans="1:14" s="128" customFormat="1" x14ac:dyDescent="0.2">
      <c r="A2792" s="38" t="s">
        <v>353</v>
      </c>
      <c r="B2792" s="38" t="s">
        <v>446</v>
      </c>
      <c r="C2792" s="38" t="s">
        <v>433</v>
      </c>
      <c r="D2792" s="38" t="s">
        <v>434</v>
      </c>
      <c r="E2792" s="41">
        <v>8120017</v>
      </c>
      <c r="F2792" s="38" t="s">
        <v>474</v>
      </c>
      <c r="G2792" s="38" t="s">
        <v>68</v>
      </c>
      <c r="H2792" s="42">
        <v>75.349999999999994</v>
      </c>
      <c r="I2792" s="42">
        <v>57.15</v>
      </c>
      <c r="J2792" s="42">
        <v>18.199999999999996</v>
      </c>
      <c r="K2792" s="86">
        <v>0.24153948241539477</v>
      </c>
      <c r="L2792" s="38" t="s">
        <v>2322</v>
      </c>
      <c r="M2792" s="128" t="s">
        <v>5907</v>
      </c>
      <c r="N2792" s="38" t="s">
        <v>2222</v>
      </c>
    </row>
    <row r="2793" spans="1:14" s="128" customFormat="1" x14ac:dyDescent="0.2">
      <c r="A2793" s="38" t="s">
        <v>353</v>
      </c>
      <c r="B2793" s="38" t="s">
        <v>446</v>
      </c>
      <c r="C2793" s="38" t="s">
        <v>433</v>
      </c>
      <c r="D2793" s="38" t="s">
        <v>434</v>
      </c>
      <c r="E2793" s="41">
        <v>8120019</v>
      </c>
      <c r="F2793" s="38" t="s">
        <v>474</v>
      </c>
      <c r="G2793" s="38" t="s">
        <v>68</v>
      </c>
      <c r="H2793" s="42">
        <v>75.349999999999994</v>
      </c>
      <c r="I2793" s="42">
        <v>57.15</v>
      </c>
      <c r="J2793" s="42">
        <v>18.199999999999996</v>
      </c>
      <c r="K2793" s="86">
        <v>0.24153948241539477</v>
      </c>
      <c r="L2793" s="38" t="s">
        <v>2323</v>
      </c>
      <c r="M2793" s="128" t="s">
        <v>5907</v>
      </c>
      <c r="N2793" s="38" t="s">
        <v>2222</v>
      </c>
    </row>
    <row r="2794" spans="1:14" s="128" customFormat="1" x14ac:dyDescent="0.2">
      <c r="A2794" s="38" t="s">
        <v>353</v>
      </c>
      <c r="B2794" s="38" t="s">
        <v>446</v>
      </c>
      <c r="C2794" s="38" t="s">
        <v>433</v>
      </c>
      <c r="D2794" s="38" t="s">
        <v>434</v>
      </c>
      <c r="E2794" s="41">
        <v>8120021</v>
      </c>
      <c r="F2794" s="38" t="s">
        <v>474</v>
      </c>
      <c r="G2794" s="38" t="s">
        <v>68</v>
      </c>
      <c r="H2794" s="42">
        <v>75.349999999999994</v>
      </c>
      <c r="I2794" s="42">
        <v>57.15</v>
      </c>
      <c r="J2794" s="42">
        <v>18.199999999999996</v>
      </c>
      <c r="K2794" s="86">
        <v>0.24153948241539477</v>
      </c>
      <c r="L2794" s="38" t="s">
        <v>2324</v>
      </c>
      <c r="M2794" s="128" t="s">
        <v>5907</v>
      </c>
      <c r="N2794" s="38" t="s">
        <v>2222</v>
      </c>
    </row>
    <row r="2795" spans="1:14" s="128" customFormat="1" x14ac:dyDescent="0.2">
      <c r="A2795" s="38" t="s">
        <v>353</v>
      </c>
      <c r="B2795" s="38" t="s">
        <v>446</v>
      </c>
      <c r="C2795" s="38" t="s">
        <v>433</v>
      </c>
      <c r="D2795" s="38" t="s">
        <v>434</v>
      </c>
      <c r="E2795" s="41">
        <v>8120027</v>
      </c>
      <c r="F2795" s="38" t="s">
        <v>474</v>
      </c>
      <c r="G2795" s="38" t="s">
        <v>68</v>
      </c>
      <c r="H2795" s="42">
        <v>276.83</v>
      </c>
      <c r="I2795" s="42">
        <v>252.97</v>
      </c>
      <c r="J2795" s="42">
        <v>23.859999999999985</v>
      </c>
      <c r="K2795" s="86">
        <v>8.619008055485311E-2</v>
      </c>
      <c r="L2795" s="38" t="s">
        <v>2325</v>
      </c>
      <c r="M2795" s="128" t="s">
        <v>5907</v>
      </c>
      <c r="N2795" s="38" t="s">
        <v>2222</v>
      </c>
    </row>
    <row r="2796" spans="1:14" s="128" customFormat="1" x14ac:dyDescent="0.2">
      <c r="A2796" s="38" t="s">
        <v>353</v>
      </c>
      <c r="B2796" s="38" t="s">
        <v>446</v>
      </c>
      <c r="C2796" s="38" t="s">
        <v>433</v>
      </c>
      <c r="D2796" s="38" t="s">
        <v>434</v>
      </c>
      <c r="E2796" s="41">
        <v>8140872</v>
      </c>
      <c r="F2796" s="38" t="s">
        <v>474</v>
      </c>
      <c r="G2796" s="38" t="s">
        <v>68</v>
      </c>
      <c r="H2796" s="42">
        <v>125.34</v>
      </c>
      <c r="I2796" s="42">
        <v>73.3</v>
      </c>
      <c r="J2796" s="42">
        <v>52.040000000000006</v>
      </c>
      <c r="K2796" s="86">
        <v>0.41519068134673692</v>
      </c>
      <c r="L2796" s="38" t="s">
        <v>2326</v>
      </c>
      <c r="M2796" s="128" t="s">
        <v>5907</v>
      </c>
      <c r="N2796" s="38" t="s">
        <v>2081</v>
      </c>
    </row>
    <row r="2797" spans="1:14" s="128" customFormat="1" x14ac:dyDescent="0.2">
      <c r="A2797" s="38" t="s">
        <v>353</v>
      </c>
      <c r="B2797" s="38" t="s">
        <v>446</v>
      </c>
      <c r="C2797" s="38" t="s">
        <v>433</v>
      </c>
      <c r="D2797" s="38" t="s">
        <v>434</v>
      </c>
      <c r="E2797" s="41">
        <v>8198712</v>
      </c>
      <c r="F2797" s="38" t="s">
        <v>474</v>
      </c>
      <c r="G2797" s="38" t="s">
        <v>68</v>
      </c>
      <c r="H2797" s="42">
        <v>168.95</v>
      </c>
      <c r="I2797" s="42">
        <v>160.85</v>
      </c>
      <c r="J2797" s="42">
        <v>8.0999999999999943</v>
      </c>
      <c r="K2797" s="86">
        <v>4.7943178455164222E-2</v>
      </c>
      <c r="L2797" s="38" t="s">
        <v>591</v>
      </c>
      <c r="M2797" s="128" t="s">
        <v>5907</v>
      </c>
      <c r="N2797" s="38" t="s">
        <v>50</v>
      </c>
    </row>
    <row r="2798" spans="1:14" s="128" customFormat="1" x14ac:dyDescent="0.2">
      <c r="A2798" s="38" t="s">
        <v>353</v>
      </c>
      <c r="B2798" s="38" t="s">
        <v>446</v>
      </c>
      <c r="C2798" s="38" t="s">
        <v>433</v>
      </c>
      <c r="D2798" s="38" t="s">
        <v>434</v>
      </c>
      <c r="E2798" s="41">
        <v>8211454</v>
      </c>
      <c r="F2798" s="38" t="s">
        <v>474</v>
      </c>
      <c r="G2798" s="38" t="s">
        <v>68</v>
      </c>
      <c r="H2798" s="42">
        <v>75.06</v>
      </c>
      <c r="I2798" s="42">
        <v>57.99</v>
      </c>
      <c r="J2798" s="42">
        <v>17.07</v>
      </c>
      <c r="K2798" s="86">
        <v>0.22741806554756194</v>
      </c>
      <c r="L2798" s="38" t="s">
        <v>9121</v>
      </c>
      <c r="M2798" s="128" t="s">
        <v>5907</v>
      </c>
      <c r="N2798" s="38" t="s">
        <v>2746</v>
      </c>
    </row>
    <row r="2799" spans="1:14" s="128" customFormat="1" x14ac:dyDescent="0.2">
      <c r="A2799" s="38" t="s">
        <v>353</v>
      </c>
      <c r="B2799" s="38" t="s">
        <v>446</v>
      </c>
      <c r="C2799" s="38" t="s">
        <v>433</v>
      </c>
      <c r="D2799" s="38" t="s">
        <v>434</v>
      </c>
      <c r="E2799" s="41">
        <v>8230458</v>
      </c>
      <c r="F2799" s="38" t="s">
        <v>474</v>
      </c>
      <c r="G2799" s="38" t="s">
        <v>68</v>
      </c>
      <c r="H2799" s="42">
        <v>237.52</v>
      </c>
      <c r="I2799" s="42">
        <v>159.46</v>
      </c>
      <c r="J2799" s="42">
        <v>78.06</v>
      </c>
      <c r="K2799" s="86">
        <v>0.32864600875715727</v>
      </c>
      <c r="L2799" s="38" t="s">
        <v>9122</v>
      </c>
      <c r="M2799" s="128" t="s">
        <v>5907</v>
      </c>
      <c r="N2799" s="38" t="s">
        <v>2746</v>
      </c>
    </row>
    <row r="2800" spans="1:14" s="128" customFormat="1" x14ac:dyDescent="0.2">
      <c r="A2800" s="38" t="s">
        <v>353</v>
      </c>
      <c r="B2800" s="38" t="s">
        <v>446</v>
      </c>
      <c r="C2800" s="38" t="s">
        <v>433</v>
      </c>
      <c r="D2800" s="38" t="s">
        <v>434</v>
      </c>
      <c r="E2800" s="41">
        <v>8301040</v>
      </c>
      <c r="F2800" s="38" t="s">
        <v>474</v>
      </c>
      <c r="G2800" s="38" t="s">
        <v>68</v>
      </c>
      <c r="H2800" s="42">
        <v>233.88</v>
      </c>
      <c r="I2800" s="42">
        <v>222.65</v>
      </c>
      <c r="J2800" s="42">
        <v>11.22999999999999</v>
      </c>
      <c r="K2800" s="86">
        <v>4.8016076620489095E-2</v>
      </c>
      <c r="L2800" s="38" t="s">
        <v>9123</v>
      </c>
      <c r="M2800" s="128" t="s">
        <v>5907</v>
      </c>
      <c r="N2800" s="38" t="s">
        <v>2011</v>
      </c>
    </row>
    <row r="2801" spans="1:14" s="128" customFormat="1" x14ac:dyDescent="0.2">
      <c r="A2801" s="38" t="s">
        <v>353</v>
      </c>
      <c r="B2801" s="38" t="s">
        <v>446</v>
      </c>
      <c r="C2801" s="38" t="s">
        <v>433</v>
      </c>
      <c r="D2801" s="38" t="s">
        <v>434</v>
      </c>
      <c r="E2801" s="41">
        <v>8301077</v>
      </c>
      <c r="F2801" s="38" t="s">
        <v>474</v>
      </c>
      <c r="G2801" s="38" t="s">
        <v>68</v>
      </c>
      <c r="H2801" s="42">
        <v>233.88</v>
      </c>
      <c r="I2801" s="42">
        <v>222.65</v>
      </c>
      <c r="J2801" s="42">
        <v>11.22999999999999</v>
      </c>
      <c r="K2801" s="86">
        <v>4.8016076620489095E-2</v>
      </c>
      <c r="L2801" s="38" t="s">
        <v>9124</v>
      </c>
      <c r="M2801" s="128" t="s">
        <v>5907</v>
      </c>
      <c r="N2801" s="38" t="s">
        <v>2011</v>
      </c>
    </row>
    <row r="2802" spans="1:14" s="128" customFormat="1" x14ac:dyDescent="0.2">
      <c r="A2802" s="38" t="s">
        <v>353</v>
      </c>
      <c r="B2802" s="38" t="s">
        <v>446</v>
      </c>
      <c r="C2802" s="38" t="s">
        <v>433</v>
      </c>
      <c r="D2802" s="38" t="s">
        <v>434</v>
      </c>
      <c r="E2802" s="41">
        <v>8301106</v>
      </c>
      <c r="F2802" s="38" t="s">
        <v>474</v>
      </c>
      <c r="G2802" s="38" t="s">
        <v>68</v>
      </c>
      <c r="H2802" s="42">
        <v>107.88</v>
      </c>
      <c r="I2802" s="42">
        <v>92.12</v>
      </c>
      <c r="J2802" s="42">
        <v>15.759999999999991</v>
      </c>
      <c r="K2802" s="86">
        <v>0.14608824619948083</v>
      </c>
      <c r="L2802" s="38" t="s">
        <v>9125</v>
      </c>
      <c r="M2802" s="128" t="s">
        <v>5907</v>
      </c>
      <c r="N2802" s="38" t="s">
        <v>2011</v>
      </c>
    </row>
    <row r="2803" spans="1:14" s="128" customFormat="1" x14ac:dyDescent="0.2">
      <c r="A2803" s="38" t="s">
        <v>353</v>
      </c>
      <c r="B2803" s="38" t="s">
        <v>446</v>
      </c>
      <c r="C2803" s="38" t="s">
        <v>433</v>
      </c>
      <c r="D2803" s="38" t="s">
        <v>434</v>
      </c>
      <c r="E2803" s="41">
        <v>8309321</v>
      </c>
      <c r="F2803" s="38" t="s">
        <v>474</v>
      </c>
      <c r="G2803" s="38" t="s">
        <v>68</v>
      </c>
      <c r="H2803" s="42">
        <v>125.34</v>
      </c>
      <c r="I2803" s="42">
        <v>139.65</v>
      </c>
      <c r="J2803" s="42">
        <v>-14.310000000000002</v>
      </c>
      <c r="K2803" s="86">
        <v>-0.114169459071326</v>
      </c>
      <c r="L2803" s="38" t="s">
        <v>9126</v>
      </c>
      <c r="M2803" s="128" t="s">
        <v>5907</v>
      </c>
      <c r="N2803" s="38" t="s">
        <v>2732</v>
      </c>
    </row>
    <row r="2804" spans="1:14" s="128" customFormat="1" x14ac:dyDescent="0.2">
      <c r="A2804" s="38" t="s">
        <v>353</v>
      </c>
      <c r="B2804" s="38" t="s">
        <v>446</v>
      </c>
      <c r="C2804" s="38" t="s">
        <v>433</v>
      </c>
      <c r="D2804" s="38" t="s">
        <v>434</v>
      </c>
      <c r="E2804" s="41">
        <v>8309330</v>
      </c>
      <c r="F2804" s="38" t="s">
        <v>474</v>
      </c>
      <c r="G2804" s="38" t="s">
        <v>68</v>
      </c>
      <c r="H2804" s="42">
        <v>233.88</v>
      </c>
      <c r="I2804" s="42">
        <v>222.65</v>
      </c>
      <c r="J2804" s="42">
        <v>11.22999999999999</v>
      </c>
      <c r="K2804" s="86">
        <v>4.8016076620489095E-2</v>
      </c>
      <c r="L2804" s="38" t="s">
        <v>9127</v>
      </c>
      <c r="M2804" s="128" t="s">
        <v>5907</v>
      </c>
      <c r="N2804" s="38" t="s">
        <v>2011</v>
      </c>
    </row>
    <row r="2805" spans="1:14" s="128" customFormat="1" x14ac:dyDescent="0.2">
      <c r="A2805" s="38" t="s">
        <v>353</v>
      </c>
      <c r="B2805" s="38" t="s">
        <v>446</v>
      </c>
      <c r="C2805" s="38" t="s">
        <v>433</v>
      </c>
      <c r="D2805" s="38" t="s">
        <v>434</v>
      </c>
      <c r="E2805" s="41">
        <v>8316035</v>
      </c>
      <c r="F2805" s="38" t="s">
        <v>474</v>
      </c>
      <c r="G2805" s="38" t="s">
        <v>68</v>
      </c>
      <c r="H2805" s="42">
        <v>107.88</v>
      </c>
      <c r="I2805" s="42">
        <v>235.69</v>
      </c>
      <c r="J2805" s="42">
        <v>-127.81</v>
      </c>
      <c r="K2805" s="86">
        <v>-1.1847423062662219</v>
      </c>
      <c r="L2805" s="38" t="s">
        <v>9128</v>
      </c>
      <c r="M2805" s="128" t="s">
        <v>5907</v>
      </c>
      <c r="N2805" s="38" t="s">
        <v>2011</v>
      </c>
    </row>
    <row r="2806" spans="1:14" s="128" customFormat="1" x14ac:dyDescent="0.2">
      <c r="A2806" s="38" t="s">
        <v>353</v>
      </c>
      <c r="B2806" s="38" t="s">
        <v>446</v>
      </c>
      <c r="C2806" s="38" t="s">
        <v>433</v>
      </c>
      <c r="D2806" s="38" t="s">
        <v>434</v>
      </c>
      <c r="E2806" s="41">
        <v>8318462</v>
      </c>
      <c r="F2806" s="38" t="s">
        <v>474</v>
      </c>
      <c r="G2806" s="38" t="s">
        <v>68</v>
      </c>
      <c r="H2806" s="42">
        <v>341.1</v>
      </c>
      <c r="I2806" s="42">
        <v>544.67999999999995</v>
      </c>
      <c r="J2806" s="42">
        <v>-203.57999999999993</v>
      </c>
      <c r="K2806" s="86">
        <v>-0.59683377308707097</v>
      </c>
      <c r="L2806" s="38" t="s">
        <v>9129</v>
      </c>
      <c r="M2806" s="128" t="s">
        <v>5907</v>
      </c>
      <c r="N2806" s="38" t="s">
        <v>2011</v>
      </c>
    </row>
    <row r="2807" spans="1:14" s="128" customFormat="1" x14ac:dyDescent="0.2">
      <c r="A2807" s="38" t="s">
        <v>353</v>
      </c>
      <c r="B2807" s="38" t="s">
        <v>446</v>
      </c>
      <c r="C2807" s="38" t="s">
        <v>433</v>
      </c>
      <c r="D2807" s="38" t="s">
        <v>434</v>
      </c>
      <c r="E2807" s="41">
        <v>8322147</v>
      </c>
      <c r="F2807" s="38" t="s">
        <v>474</v>
      </c>
      <c r="G2807" s="38" t="s">
        <v>68</v>
      </c>
      <c r="H2807" s="42">
        <v>89</v>
      </c>
      <c r="I2807" s="42">
        <v>160</v>
      </c>
      <c r="J2807" s="42">
        <v>-71</v>
      </c>
      <c r="K2807" s="86">
        <v>-0.797752808988764</v>
      </c>
      <c r="L2807" s="38" t="s">
        <v>9130</v>
      </c>
      <c r="M2807" s="128" t="s">
        <v>5907</v>
      </c>
      <c r="N2807" s="38" t="s">
        <v>2732</v>
      </c>
    </row>
    <row r="2808" spans="1:14" s="128" customFormat="1" x14ac:dyDescent="0.2">
      <c r="A2808" s="38" t="s">
        <v>353</v>
      </c>
      <c r="B2808" s="38" t="s">
        <v>446</v>
      </c>
      <c r="C2808" s="38" t="s">
        <v>433</v>
      </c>
      <c r="D2808" s="38" t="s">
        <v>434</v>
      </c>
      <c r="E2808" s="41">
        <v>8333349</v>
      </c>
      <c r="F2808" s="38" t="s">
        <v>474</v>
      </c>
      <c r="G2808" s="38" t="s">
        <v>68</v>
      </c>
      <c r="H2808" s="42">
        <v>89</v>
      </c>
      <c r="I2808" s="42">
        <v>160</v>
      </c>
      <c r="J2808" s="42">
        <v>-71</v>
      </c>
      <c r="K2808" s="86">
        <v>-0.797752808988764</v>
      </c>
      <c r="L2808" s="38" t="s">
        <v>9131</v>
      </c>
      <c r="M2808" s="128" t="s">
        <v>5907</v>
      </c>
      <c r="N2808" s="38" t="s">
        <v>2732</v>
      </c>
    </row>
    <row r="2809" spans="1:14" s="128" customFormat="1" x14ac:dyDescent="0.2">
      <c r="A2809" s="38" t="s">
        <v>353</v>
      </c>
      <c r="B2809" s="38" t="s">
        <v>446</v>
      </c>
      <c r="C2809" s="38" t="s">
        <v>433</v>
      </c>
      <c r="D2809" s="38" t="s">
        <v>434</v>
      </c>
      <c r="E2809" s="41">
        <v>8338678</v>
      </c>
      <c r="F2809" s="38" t="s">
        <v>474</v>
      </c>
      <c r="G2809" s="38" t="s">
        <v>68</v>
      </c>
      <c r="H2809" s="42">
        <v>0</v>
      </c>
      <c r="I2809" s="42">
        <v>0</v>
      </c>
      <c r="J2809" s="42">
        <v>0</v>
      </c>
      <c r="K2809" s="86" t="e">
        <v>#DIV/0!</v>
      </c>
      <c r="L2809" s="38" t="s">
        <v>55</v>
      </c>
      <c r="M2809" s="128" t="s">
        <v>2097</v>
      </c>
      <c r="N2809" s="128" t="s">
        <v>2097</v>
      </c>
    </row>
    <row r="2810" spans="1:14" s="128" customFormat="1" x14ac:dyDescent="0.2">
      <c r="A2810" s="38" t="s">
        <v>353</v>
      </c>
      <c r="B2810" s="38" t="s">
        <v>446</v>
      </c>
      <c r="C2810" s="38" t="s">
        <v>433</v>
      </c>
      <c r="D2810" s="38" t="s">
        <v>434</v>
      </c>
      <c r="E2810" s="41">
        <v>8338690</v>
      </c>
      <c r="F2810" s="38" t="s">
        <v>474</v>
      </c>
      <c r="G2810" s="38" t="s">
        <v>68</v>
      </c>
      <c r="H2810" s="42">
        <v>89</v>
      </c>
      <c r="I2810" s="42">
        <v>160</v>
      </c>
      <c r="J2810" s="42">
        <v>-71</v>
      </c>
      <c r="K2810" s="86">
        <v>-0.797752808988764</v>
      </c>
      <c r="L2810" s="38" t="s">
        <v>9132</v>
      </c>
      <c r="M2810" s="128" t="s">
        <v>5907</v>
      </c>
      <c r="N2810" s="38" t="s">
        <v>2746</v>
      </c>
    </row>
    <row r="2811" spans="1:14" s="128" customFormat="1" x14ac:dyDescent="0.2">
      <c r="A2811" s="38" t="s">
        <v>353</v>
      </c>
      <c r="B2811" s="38" t="s">
        <v>446</v>
      </c>
      <c r="C2811" s="38" t="s">
        <v>433</v>
      </c>
      <c r="D2811" s="38" t="s">
        <v>434</v>
      </c>
      <c r="E2811" s="41">
        <v>8360050</v>
      </c>
      <c r="F2811" s="38" t="s">
        <v>474</v>
      </c>
      <c r="G2811" s="38" t="s">
        <v>68</v>
      </c>
      <c r="H2811" s="42">
        <v>320</v>
      </c>
      <c r="I2811" s="42">
        <v>625.1</v>
      </c>
      <c r="J2811" s="42">
        <v>-305.10000000000002</v>
      </c>
      <c r="K2811" s="86">
        <v>-0.95343750000000005</v>
      </c>
      <c r="L2811" s="38" t="s">
        <v>9133</v>
      </c>
      <c r="M2811" s="128" t="s">
        <v>5907</v>
      </c>
      <c r="N2811" s="38" t="s">
        <v>2746</v>
      </c>
    </row>
    <row r="2812" spans="1:14" s="128" customFormat="1" x14ac:dyDescent="0.2">
      <c r="A2812" s="38" t="s">
        <v>353</v>
      </c>
      <c r="B2812" s="38" t="s">
        <v>446</v>
      </c>
      <c r="C2812" s="38" t="s">
        <v>433</v>
      </c>
      <c r="D2812" s="38" t="s">
        <v>434</v>
      </c>
      <c r="E2812" s="41">
        <v>8360084</v>
      </c>
      <c r="F2812" s="38" t="s">
        <v>474</v>
      </c>
      <c r="G2812" s="38" t="s">
        <v>68</v>
      </c>
      <c r="H2812" s="42">
        <v>107.88</v>
      </c>
      <c r="I2812" s="42">
        <v>92.16</v>
      </c>
      <c r="J2812" s="42">
        <v>15.719999999999999</v>
      </c>
      <c r="K2812" s="86">
        <v>0.14571746384872081</v>
      </c>
      <c r="L2812" s="38" t="s">
        <v>9134</v>
      </c>
      <c r="M2812" s="128" t="s">
        <v>5907</v>
      </c>
      <c r="N2812" s="38" t="s">
        <v>2746</v>
      </c>
    </row>
    <row r="2813" spans="1:14" s="128" customFormat="1" x14ac:dyDescent="0.2">
      <c r="A2813" s="38" t="s">
        <v>353</v>
      </c>
      <c r="B2813" s="38" t="s">
        <v>446</v>
      </c>
      <c r="C2813" s="38" t="s">
        <v>433</v>
      </c>
      <c r="D2813" s="38" t="s">
        <v>434</v>
      </c>
      <c r="E2813" s="41">
        <v>8379127</v>
      </c>
      <c r="F2813" s="38" t="s">
        <v>474</v>
      </c>
      <c r="G2813" s="38" t="s">
        <v>68</v>
      </c>
      <c r="H2813" s="42">
        <v>107.88</v>
      </c>
      <c r="I2813" s="42">
        <v>235.69</v>
      </c>
      <c r="J2813" s="42">
        <v>-127.81</v>
      </c>
      <c r="K2813" s="86">
        <v>-1.1847423062662219</v>
      </c>
      <c r="L2813" s="38" t="s">
        <v>9135</v>
      </c>
      <c r="M2813" s="128" t="s">
        <v>5907</v>
      </c>
      <c r="N2813" s="38" t="s">
        <v>2746</v>
      </c>
    </row>
    <row r="2814" spans="1:14" s="128" customFormat="1" x14ac:dyDescent="0.2">
      <c r="A2814" s="38" t="s">
        <v>353</v>
      </c>
      <c r="B2814" s="38" t="s">
        <v>446</v>
      </c>
      <c r="C2814" s="38" t="s">
        <v>433</v>
      </c>
      <c r="D2814" s="38" t="s">
        <v>434</v>
      </c>
      <c r="E2814" s="41">
        <v>8404414</v>
      </c>
      <c r="F2814" s="38" t="s">
        <v>474</v>
      </c>
      <c r="G2814" s="38" t="s">
        <v>68</v>
      </c>
      <c r="H2814" s="42">
        <v>107.88</v>
      </c>
      <c r="I2814" s="42">
        <v>92.72</v>
      </c>
      <c r="J2814" s="42">
        <v>15.159999999999997</v>
      </c>
      <c r="K2814" s="86">
        <v>0.14052651093807933</v>
      </c>
      <c r="L2814" s="38" t="s">
        <v>9136</v>
      </c>
      <c r="M2814" s="128" t="s">
        <v>5907</v>
      </c>
      <c r="N2814" s="38" t="s">
        <v>2754</v>
      </c>
    </row>
    <row r="2815" spans="1:14" s="128" customFormat="1" x14ac:dyDescent="0.2">
      <c r="A2815" s="38" t="s">
        <v>353</v>
      </c>
      <c r="B2815" s="38" t="s">
        <v>446</v>
      </c>
      <c r="C2815" s="38" t="s">
        <v>433</v>
      </c>
      <c r="D2815" s="38" t="s">
        <v>434</v>
      </c>
      <c r="E2815" s="41">
        <v>8412634</v>
      </c>
      <c r="F2815" s="38" t="s">
        <v>474</v>
      </c>
      <c r="G2815" s="38" t="s">
        <v>68</v>
      </c>
      <c r="H2815" s="42">
        <v>75.349999999999994</v>
      </c>
      <c r="I2815" s="42">
        <v>57.99</v>
      </c>
      <c r="J2815" s="42">
        <v>17.359999999999992</v>
      </c>
      <c r="K2815" s="86">
        <v>0.23039150630391497</v>
      </c>
      <c r="L2815" s="38" t="s">
        <v>9137</v>
      </c>
      <c r="M2815" s="128" t="s">
        <v>5907</v>
      </c>
      <c r="N2815" s="38" t="s">
        <v>2754</v>
      </c>
    </row>
    <row r="2816" spans="1:14" s="128" customFormat="1" x14ac:dyDescent="0.2">
      <c r="A2816" s="38" t="s">
        <v>353</v>
      </c>
      <c r="B2816" s="38" t="s">
        <v>446</v>
      </c>
      <c r="C2816" s="38" t="s">
        <v>433</v>
      </c>
      <c r="D2816" s="38" t="s">
        <v>434</v>
      </c>
      <c r="E2816" s="41">
        <v>8412642</v>
      </c>
      <c r="F2816" s="38" t="s">
        <v>474</v>
      </c>
      <c r="G2816" s="38" t="s">
        <v>68</v>
      </c>
      <c r="H2816" s="42">
        <v>402.83</v>
      </c>
      <c r="I2816" s="42">
        <v>383.5</v>
      </c>
      <c r="J2816" s="42">
        <v>19.329999999999984</v>
      </c>
      <c r="K2816" s="86">
        <v>4.7985502569322006E-2</v>
      </c>
      <c r="L2816" s="38" t="s">
        <v>9138</v>
      </c>
      <c r="M2816" s="128" t="s">
        <v>5907</v>
      </c>
      <c r="N2816" s="38" t="s">
        <v>2754</v>
      </c>
    </row>
    <row r="2817" spans="1:14" s="128" customFormat="1" x14ac:dyDescent="0.2">
      <c r="A2817" s="38" t="s">
        <v>353</v>
      </c>
      <c r="B2817" s="38" t="s">
        <v>446</v>
      </c>
      <c r="C2817" s="38" t="s">
        <v>433</v>
      </c>
      <c r="D2817" s="38" t="s">
        <v>434</v>
      </c>
      <c r="E2817" s="41">
        <v>8418531</v>
      </c>
      <c r="F2817" s="38" t="s">
        <v>474</v>
      </c>
      <c r="G2817" s="38" t="s">
        <v>68</v>
      </c>
      <c r="H2817" s="42">
        <v>0</v>
      </c>
      <c r="I2817" s="42">
        <v>50.71</v>
      </c>
      <c r="J2817" s="42">
        <v>-50.71</v>
      </c>
      <c r="K2817" s="86" t="e">
        <v>#DIV/0!</v>
      </c>
      <c r="L2817" s="38" t="s">
        <v>9139</v>
      </c>
      <c r="M2817" s="128" t="s">
        <v>5907</v>
      </c>
      <c r="N2817" s="38" t="s">
        <v>2754</v>
      </c>
    </row>
    <row r="2818" spans="1:14" s="128" customFormat="1" x14ac:dyDescent="0.2">
      <c r="A2818" s="38" t="s">
        <v>353</v>
      </c>
      <c r="B2818" s="38" t="s">
        <v>446</v>
      </c>
      <c r="C2818" s="38" t="s">
        <v>433</v>
      </c>
      <c r="D2818" s="38" t="s">
        <v>434</v>
      </c>
      <c r="E2818" s="41">
        <v>8313910</v>
      </c>
      <c r="F2818" s="38" t="s">
        <v>9061</v>
      </c>
      <c r="G2818" s="38" t="s">
        <v>68</v>
      </c>
      <c r="H2818" s="42">
        <v>107.88</v>
      </c>
      <c r="I2818" s="42">
        <v>235.69</v>
      </c>
      <c r="J2818" s="42">
        <v>-127.81</v>
      </c>
      <c r="K2818" s="86">
        <v>-1.1847423062662219</v>
      </c>
      <c r="L2818" s="38" t="s">
        <v>9140</v>
      </c>
      <c r="M2818" s="128" t="s">
        <v>5907</v>
      </c>
      <c r="N2818" s="38" t="s">
        <v>2746</v>
      </c>
    </row>
    <row r="2819" spans="1:14" s="128" customFormat="1" x14ac:dyDescent="0.2">
      <c r="A2819" s="38" t="s">
        <v>353</v>
      </c>
      <c r="B2819" s="38" t="s">
        <v>446</v>
      </c>
      <c r="C2819" s="38" t="s">
        <v>433</v>
      </c>
      <c r="D2819" s="38" t="s">
        <v>434</v>
      </c>
      <c r="E2819" s="41">
        <v>8470346</v>
      </c>
      <c r="F2819" s="38" t="s">
        <v>9062</v>
      </c>
      <c r="G2819" s="38" t="s">
        <v>68</v>
      </c>
      <c r="H2819" s="42">
        <v>204.78</v>
      </c>
      <c r="I2819" s="42">
        <v>129.30000000000001</v>
      </c>
      <c r="J2819" s="42">
        <v>75.47999999999999</v>
      </c>
      <c r="K2819" s="86">
        <v>0.36859068268385581</v>
      </c>
      <c r="L2819" s="38" t="s">
        <v>9141</v>
      </c>
      <c r="M2819" s="128" t="s">
        <v>5907</v>
      </c>
      <c r="N2819" s="38" t="s">
        <v>2732</v>
      </c>
    </row>
    <row r="2820" spans="1:14" s="128" customFormat="1" x14ac:dyDescent="0.2">
      <c r="A2820" s="38" t="s">
        <v>353</v>
      </c>
      <c r="B2820" s="38" t="s">
        <v>446</v>
      </c>
      <c r="C2820" s="38" t="s">
        <v>433</v>
      </c>
      <c r="D2820" s="38" t="s">
        <v>434</v>
      </c>
      <c r="E2820" s="41">
        <v>5639600</v>
      </c>
      <c r="F2820" s="38" t="s">
        <v>2479</v>
      </c>
      <c r="G2820" s="38" t="s">
        <v>68</v>
      </c>
      <c r="H2820" s="42">
        <v>50.2</v>
      </c>
      <c r="I2820" s="42">
        <v>45</v>
      </c>
      <c r="J2820" s="42">
        <v>5.2000000000000028</v>
      </c>
      <c r="K2820" s="86">
        <v>0.10358565737051798</v>
      </c>
      <c r="L2820" s="38" t="s">
        <v>2480</v>
      </c>
      <c r="M2820" s="128" t="s">
        <v>5907</v>
      </c>
      <c r="N2820" s="111" t="s">
        <v>5908</v>
      </c>
    </row>
    <row r="2821" spans="1:14" s="128" customFormat="1" x14ac:dyDescent="0.2">
      <c r="A2821" s="38" t="s">
        <v>353</v>
      </c>
      <c r="B2821" s="38" t="s">
        <v>645</v>
      </c>
      <c r="C2821" s="38" t="s">
        <v>433</v>
      </c>
      <c r="D2821" s="38" t="s">
        <v>434</v>
      </c>
      <c r="E2821" s="41">
        <v>8353476</v>
      </c>
      <c r="F2821" s="38" t="s">
        <v>9063</v>
      </c>
      <c r="G2821" s="38" t="s">
        <v>68</v>
      </c>
      <c r="H2821" s="42">
        <v>36546.6</v>
      </c>
      <c r="I2821" s="42">
        <v>33224.400000000001</v>
      </c>
      <c r="J2821" s="42">
        <v>3322.1999999999971</v>
      </c>
      <c r="K2821" s="86">
        <v>9.0903120946955324E-2</v>
      </c>
      <c r="L2821" s="38" t="s">
        <v>9142</v>
      </c>
      <c r="M2821" s="128" t="s">
        <v>5907</v>
      </c>
      <c r="N2821" s="38" t="s">
        <v>2732</v>
      </c>
    </row>
    <row r="2822" spans="1:14" s="128" customFormat="1" x14ac:dyDescent="0.2">
      <c r="A2822" s="38" t="s">
        <v>353</v>
      </c>
      <c r="B2822" s="38" t="s">
        <v>645</v>
      </c>
      <c r="C2822" s="38" t="s">
        <v>663</v>
      </c>
      <c r="D2822" s="38" t="s">
        <v>434</v>
      </c>
      <c r="E2822" s="41">
        <v>8238747</v>
      </c>
      <c r="F2822" s="38" t="s">
        <v>9064</v>
      </c>
      <c r="G2822" s="38" t="s">
        <v>68</v>
      </c>
      <c r="H2822" s="42">
        <v>190.84</v>
      </c>
      <c r="I2822" s="42">
        <v>199</v>
      </c>
      <c r="J2822" s="42">
        <v>-8.1599999999999966</v>
      </c>
      <c r="K2822" s="86">
        <v>-4.2758331586669446E-2</v>
      </c>
      <c r="L2822" s="38" t="s">
        <v>9143</v>
      </c>
      <c r="M2822" s="128" t="s">
        <v>5907</v>
      </c>
      <c r="N2822" s="38" t="s">
        <v>2732</v>
      </c>
    </row>
    <row r="2823" spans="1:14" s="128" customFormat="1" x14ac:dyDescent="0.2">
      <c r="A2823" s="38" t="s">
        <v>353</v>
      </c>
      <c r="B2823" s="38" t="s">
        <v>645</v>
      </c>
      <c r="C2823" s="38" t="s">
        <v>433</v>
      </c>
      <c r="D2823" s="38" t="s">
        <v>434</v>
      </c>
      <c r="E2823" s="41">
        <v>7292713</v>
      </c>
      <c r="F2823" s="38" t="s">
        <v>1648</v>
      </c>
      <c r="G2823" s="38" t="s">
        <v>68</v>
      </c>
      <c r="H2823" s="42">
        <v>1097.75</v>
      </c>
      <c r="I2823" s="42">
        <v>1012.5</v>
      </c>
      <c r="J2823" s="42">
        <v>85.25</v>
      </c>
      <c r="K2823" s="86">
        <v>7.765884764290594E-2</v>
      </c>
      <c r="L2823" s="38" t="s">
        <v>1649</v>
      </c>
      <c r="M2823" s="128" t="s">
        <v>5907</v>
      </c>
      <c r="N2823" s="38" t="s">
        <v>50</v>
      </c>
    </row>
    <row r="2824" spans="1:14" s="128" customFormat="1" x14ac:dyDescent="0.2">
      <c r="A2824" s="38" t="s">
        <v>353</v>
      </c>
      <c r="B2824" s="38" t="s">
        <v>645</v>
      </c>
      <c r="C2824" s="38" t="s">
        <v>433</v>
      </c>
      <c r="D2824" s="38" t="s">
        <v>434</v>
      </c>
      <c r="E2824" s="41">
        <v>8236297</v>
      </c>
      <c r="F2824" s="38" t="s">
        <v>685</v>
      </c>
      <c r="G2824" s="38" t="s">
        <v>68</v>
      </c>
      <c r="H2824" s="42">
        <v>100000</v>
      </c>
      <c r="I2824" s="42">
        <v>93214.5</v>
      </c>
      <c r="J2824" s="42">
        <v>6785.5</v>
      </c>
      <c r="K2824" s="86">
        <v>6.7854999999999999E-2</v>
      </c>
      <c r="L2824" s="38" t="s">
        <v>9144</v>
      </c>
      <c r="M2824" s="128" t="s">
        <v>5907</v>
      </c>
      <c r="N2824" s="38" t="s">
        <v>2732</v>
      </c>
    </row>
    <row r="2825" spans="1:14" s="128" customFormat="1" x14ac:dyDescent="0.2">
      <c r="A2825" s="38" t="s">
        <v>353</v>
      </c>
      <c r="B2825" s="38" t="s">
        <v>1654</v>
      </c>
      <c r="C2825" s="38" t="s">
        <v>1453</v>
      </c>
      <c r="D2825" s="38" t="s">
        <v>434</v>
      </c>
      <c r="E2825" s="41">
        <v>8018502</v>
      </c>
      <c r="F2825" s="38" t="s">
        <v>1655</v>
      </c>
      <c r="G2825" s="38" t="s">
        <v>68</v>
      </c>
      <c r="H2825" s="42">
        <v>76093.100000000006</v>
      </c>
      <c r="I2825" s="42">
        <v>69070.19</v>
      </c>
      <c r="J2825" s="42">
        <v>7022.9100000000035</v>
      </c>
      <c r="K2825" s="86">
        <v>9.2293650804080835E-2</v>
      </c>
      <c r="L2825" s="38" t="s">
        <v>1656</v>
      </c>
      <c r="M2825" s="128" t="s">
        <v>2097</v>
      </c>
      <c r="N2825" s="128" t="s">
        <v>2097</v>
      </c>
    </row>
    <row r="2826" spans="1:14" s="128" customFormat="1" x14ac:dyDescent="0.2">
      <c r="A2826" s="38" t="s">
        <v>689</v>
      </c>
      <c r="B2826" s="38" t="s">
        <v>689</v>
      </c>
      <c r="C2826" s="38" t="s">
        <v>916</v>
      </c>
      <c r="D2826" s="38" t="s">
        <v>690</v>
      </c>
      <c r="E2826" s="41">
        <v>8308436</v>
      </c>
      <c r="F2826" s="38" t="s">
        <v>9065</v>
      </c>
      <c r="G2826" s="38" t="s">
        <v>68</v>
      </c>
      <c r="H2826" s="42">
        <v>1948.8</v>
      </c>
      <c r="I2826" s="42">
        <v>1847.52</v>
      </c>
      <c r="J2826" s="42">
        <v>101.27999999999997</v>
      </c>
      <c r="K2826" s="86">
        <v>5.1970443349753682E-2</v>
      </c>
      <c r="L2826" s="38" t="s">
        <v>9145</v>
      </c>
      <c r="M2826" s="128" t="s">
        <v>5907</v>
      </c>
      <c r="N2826" s="38" t="s">
        <v>2754</v>
      </c>
    </row>
    <row r="2827" spans="1:14" s="128" customFormat="1" x14ac:dyDescent="0.2">
      <c r="A2827" s="38" t="s">
        <v>382</v>
      </c>
      <c r="B2827" s="38" t="s">
        <v>1668</v>
      </c>
      <c r="C2827" s="38" t="s">
        <v>1670</v>
      </c>
      <c r="D2827" s="38" t="s">
        <v>1669</v>
      </c>
      <c r="E2827" s="41">
        <v>8336330</v>
      </c>
      <c r="F2827" s="38" t="s">
        <v>9066</v>
      </c>
      <c r="G2827" s="38" t="s">
        <v>68</v>
      </c>
      <c r="H2827" s="42">
        <v>5238</v>
      </c>
      <c r="I2827" s="42">
        <v>5103</v>
      </c>
      <c r="J2827" s="42">
        <v>135</v>
      </c>
      <c r="K2827" s="86">
        <v>2.5773195876288658E-2</v>
      </c>
      <c r="L2827" s="38" t="s">
        <v>9146</v>
      </c>
      <c r="M2827" s="128" t="s">
        <v>5907</v>
      </c>
      <c r="N2827" s="38" t="s">
        <v>2732</v>
      </c>
    </row>
    <row r="2828" spans="1:14" s="128" customFormat="1" x14ac:dyDescent="0.2">
      <c r="A2828" s="38" t="s">
        <v>382</v>
      </c>
      <c r="B2828" s="38" t="s">
        <v>1668</v>
      </c>
      <c r="C2828" s="38" t="s">
        <v>1670</v>
      </c>
      <c r="D2828" s="38" t="s">
        <v>1669</v>
      </c>
      <c r="E2828" s="41">
        <v>8310741</v>
      </c>
      <c r="F2828" s="38" t="s">
        <v>9067</v>
      </c>
      <c r="G2828" s="38" t="s">
        <v>68</v>
      </c>
      <c r="H2828" s="42">
        <v>0</v>
      </c>
      <c r="I2828" s="42">
        <v>499</v>
      </c>
      <c r="J2828" s="42">
        <v>-499</v>
      </c>
      <c r="K2828" s="86" t="e">
        <v>#DIV/0!</v>
      </c>
      <c r="L2828" s="38" t="s">
        <v>9147</v>
      </c>
      <c r="M2828" s="128" t="s">
        <v>5907</v>
      </c>
      <c r="N2828" s="38" t="s">
        <v>2011</v>
      </c>
    </row>
    <row r="2829" spans="1:14" s="128" customFormat="1" x14ac:dyDescent="0.2">
      <c r="A2829" s="38" t="s">
        <v>382</v>
      </c>
      <c r="B2829" s="38" t="s">
        <v>1668</v>
      </c>
      <c r="C2829" s="38" t="s">
        <v>8926</v>
      </c>
      <c r="D2829" s="38" t="s">
        <v>1669</v>
      </c>
      <c r="E2829" s="41">
        <v>8411569</v>
      </c>
      <c r="F2829" s="38" t="s">
        <v>8948</v>
      </c>
      <c r="G2829" s="38" t="s">
        <v>68</v>
      </c>
      <c r="H2829" s="42">
        <v>8386.7199999999993</v>
      </c>
      <c r="I2829" s="42">
        <v>6329.6</v>
      </c>
      <c r="J2829" s="42">
        <v>2057.119999999999</v>
      </c>
      <c r="K2829" s="86">
        <v>0.24528301886792442</v>
      </c>
      <c r="L2829" s="38" t="s">
        <v>8998</v>
      </c>
      <c r="M2829" s="128" t="s">
        <v>5907</v>
      </c>
      <c r="N2829" s="38" t="s">
        <v>2732</v>
      </c>
    </row>
    <row r="2830" spans="1:14" s="128" customFormat="1" x14ac:dyDescent="0.2">
      <c r="A2830" s="38" t="s">
        <v>382</v>
      </c>
      <c r="B2830" s="38" t="s">
        <v>1668</v>
      </c>
      <c r="C2830" s="38" t="s">
        <v>1670</v>
      </c>
      <c r="D2830" s="38" t="s">
        <v>1669</v>
      </c>
      <c r="E2830" s="41">
        <v>7324755</v>
      </c>
      <c r="F2830" s="38" t="s">
        <v>1673</v>
      </c>
      <c r="G2830" s="38" t="s">
        <v>68</v>
      </c>
      <c r="H2830" s="42">
        <v>2651.88</v>
      </c>
      <c r="I2830" s="42">
        <v>2407.91</v>
      </c>
      <c r="J2830" s="42">
        <v>243.97000000000025</v>
      </c>
      <c r="K2830" s="86">
        <v>9.1998883810730597E-2</v>
      </c>
      <c r="L2830" s="38" t="s">
        <v>55</v>
      </c>
      <c r="M2830" s="128" t="s">
        <v>5907</v>
      </c>
      <c r="N2830" s="111" t="s">
        <v>5908</v>
      </c>
    </row>
    <row r="2831" spans="1:14" s="128" customFormat="1" x14ac:dyDescent="0.2">
      <c r="A2831" s="38" t="s">
        <v>353</v>
      </c>
      <c r="B2831" s="38" t="s">
        <v>1675</v>
      </c>
      <c r="C2831" s="38" t="s">
        <v>1140</v>
      </c>
      <c r="D2831" s="38" t="s">
        <v>1676</v>
      </c>
      <c r="E2831" s="41">
        <v>1184822</v>
      </c>
      <c r="F2831" s="38" t="s">
        <v>2506</v>
      </c>
      <c r="G2831" s="38" t="s">
        <v>68</v>
      </c>
      <c r="H2831" s="42">
        <v>-17683.04</v>
      </c>
      <c r="I2831" s="42">
        <v>-16056.2</v>
      </c>
      <c r="J2831" s="42">
        <v>-1626.8400000000001</v>
      </c>
      <c r="K2831" s="86">
        <v>9.2000018096435904E-2</v>
      </c>
      <c r="L2831" s="38" t="s">
        <v>55</v>
      </c>
      <c r="M2831" s="128" t="s">
        <v>2097</v>
      </c>
      <c r="N2831" s="128" t="s">
        <v>2097</v>
      </c>
    </row>
    <row r="2832" spans="1:14" s="128" customFormat="1" x14ac:dyDescent="0.2">
      <c r="A2832" s="38" t="s">
        <v>353</v>
      </c>
      <c r="B2832" s="38" t="s">
        <v>1675</v>
      </c>
      <c r="C2832" s="38" t="s">
        <v>2507</v>
      </c>
      <c r="D2832" s="38" t="s">
        <v>1676</v>
      </c>
      <c r="E2832" s="41">
        <v>1293524</v>
      </c>
      <c r="F2832" s="38" t="s">
        <v>2508</v>
      </c>
      <c r="G2832" s="38" t="s">
        <v>68</v>
      </c>
      <c r="H2832" s="42">
        <v>-1919.5</v>
      </c>
      <c r="I2832" s="42">
        <v>-1742.91</v>
      </c>
      <c r="J2832" s="42">
        <v>-176.58999999999992</v>
      </c>
      <c r="K2832" s="86">
        <v>9.1997916123990581E-2</v>
      </c>
      <c r="L2832" s="38" t="s">
        <v>55</v>
      </c>
      <c r="M2832" s="128" t="s">
        <v>2097</v>
      </c>
      <c r="N2832" s="128" t="s">
        <v>2097</v>
      </c>
    </row>
    <row r="2833" spans="1:14" s="128" customFormat="1" x14ac:dyDescent="0.2">
      <c r="A2833" s="38" t="s">
        <v>382</v>
      </c>
      <c r="B2833" s="38" t="s">
        <v>698</v>
      </c>
      <c r="C2833" s="38" t="s">
        <v>298</v>
      </c>
      <c r="D2833" s="38" t="s">
        <v>700</v>
      </c>
      <c r="E2833" s="41">
        <v>8003089</v>
      </c>
      <c r="F2833" s="38" t="s">
        <v>1687</v>
      </c>
      <c r="G2833" s="38" t="s">
        <v>68</v>
      </c>
      <c r="H2833" s="42">
        <v>10564.86</v>
      </c>
      <c r="I2833" s="42">
        <v>8404.52</v>
      </c>
      <c r="J2833" s="42">
        <v>2160.34</v>
      </c>
      <c r="K2833" s="86">
        <v>0.20448354261201757</v>
      </c>
      <c r="L2833" s="38" t="s">
        <v>1688</v>
      </c>
      <c r="M2833" s="128" t="s">
        <v>5907</v>
      </c>
      <c r="N2833" s="38" t="s">
        <v>50</v>
      </c>
    </row>
    <row r="2834" spans="1:14" s="128" customFormat="1" x14ac:dyDescent="0.2">
      <c r="A2834" s="38" t="s">
        <v>382</v>
      </c>
      <c r="B2834" s="38" t="s">
        <v>698</v>
      </c>
      <c r="C2834" s="38" t="s">
        <v>9039</v>
      </c>
      <c r="D2834" s="38" t="s">
        <v>700</v>
      </c>
      <c r="E2834" s="41">
        <v>8332871</v>
      </c>
      <c r="F2834" s="38" t="s">
        <v>9068</v>
      </c>
      <c r="G2834" s="38" t="s">
        <v>68</v>
      </c>
      <c r="H2834" s="42">
        <v>0</v>
      </c>
      <c r="I2834" s="42">
        <v>0</v>
      </c>
      <c r="J2834" s="42">
        <v>0</v>
      </c>
      <c r="K2834" s="86" t="e">
        <v>#DIV/0!</v>
      </c>
      <c r="L2834" s="38" t="s">
        <v>55</v>
      </c>
      <c r="M2834" s="128" t="s">
        <v>5907</v>
      </c>
      <c r="N2834" s="38" t="s">
        <v>2732</v>
      </c>
    </row>
    <row r="2835" spans="1:14" s="128" customFormat="1" x14ac:dyDescent="0.2">
      <c r="A2835" s="38" t="s">
        <v>382</v>
      </c>
      <c r="B2835" s="38" t="s">
        <v>698</v>
      </c>
      <c r="C2835" s="38" t="s">
        <v>9039</v>
      </c>
      <c r="D2835" s="38" t="s">
        <v>700</v>
      </c>
      <c r="E2835" s="41">
        <v>8332871</v>
      </c>
      <c r="F2835" s="38" t="s">
        <v>9068</v>
      </c>
      <c r="G2835" s="38" t="s">
        <v>68</v>
      </c>
      <c r="H2835" s="42">
        <v>0</v>
      </c>
      <c r="I2835" s="42">
        <v>0</v>
      </c>
      <c r="J2835" s="42">
        <v>0</v>
      </c>
      <c r="K2835" s="86" t="e">
        <v>#DIV/0!</v>
      </c>
      <c r="L2835" s="38" t="s">
        <v>9148</v>
      </c>
      <c r="M2835" s="128" t="s">
        <v>5907</v>
      </c>
      <c r="N2835" s="38" t="s">
        <v>2754</v>
      </c>
    </row>
    <row r="2836" spans="1:14" s="128" customFormat="1" x14ac:dyDescent="0.2">
      <c r="A2836" s="38" t="s">
        <v>382</v>
      </c>
      <c r="B2836" s="38" t="s">
        <v>698</v>
      </c>
      <c r="C2836" s="38" t="s">
        <v>707</v>
      </c>
      <c r="D2836" s="38" t="s">
        <v>700</v>
      </c>
      <c r="E2836" s="41">
        <v>1827978</v>
      </c>
      <c r="F2836" s="38" t="s">
        <v>8580</v>
      </c>
      <c r="G2836" s="38" t="s">
        <v>59</v>
      </c>
      <c r="H2836" s="42">
        <v>-4737.9399999999996</v>
      </c>
      <c r="I2836" s="42">
        <v>-4501.04</v>
      </c>
      <c r="J2836" s="42">
        <v>-236.89999999999964</v>
      </c>
      <c r="K2836" s="86">
        <v>5.0000633186574682E-2</v>
      </c>
      <c r="L2836" s="38" t="s">
        <v>55</v>
      </c>
      <c r="M2836" s="128" t="s">
        <v>2097</v>
      </c>
      <c r="N2836" s="128" t="s">
        <v>2097</v>
      </c>
    </row>
    <row r="2837" spans="1:14" s="128" customFormat="1" x14ac:dyDescent="0.2">
      <c r="A2837" s="38" t="s">
        <v>382</v>
      </c>
      <c r="B2837" s="38" t="s">
        <v>2509</v>
      </c>
      <c r="C2837" s="38" t="s">
        <v>916</v>
      </c>
      <c r="D2837" s="38" t="s">
        <v>2510</v>
      </c>
      <c r="E2837" s="41">
        <v>5471404</v>
      </c>
      <c r="F2837" s="38" t="s">
        <v>2512</v>
      </c>
      <c r="G2837" s="38" t="s">
        <v>68</v>
      </c>
      <c r="H2837" s="42">
        <v>677.6</v>
      </c>
      <c r="I2837" s="42">
        <v>1891.12</v>
      </c>
      <c r="J2837" s="42">
        <v>-1213.52</v>
      </c>
      <c r="K2837" s="86">
        <v>-1.7909090909090908</v>
      </c>
      <c r="L2837" s="38" t="s">
        <v>2513</v>
      </c>
      <c r="M2837" s="128" t="s">
        <v>5907</v>
      </c>
      <c r="N2837" s="111" t="s">
        <v>5908</v>
      </c>
    </row>
    <row r="2838" spans="1:14" s="128" customFormat="1" x14ac:dyDescent="0.2">
      <c r="A2838" s="38" t="s">
        <v>382</v>
      </c>
      <c r="B2838" s="38" t="s">
        <v>1710</v>
      </c>
      <c r="C2838" s="38" t="s">
        <v>2790</v>
      </c>
      <c r="D2838" s="38" t="s">
        <v>1711</v>
      </c>
      <c r="E2838" s="41">
        <v>8329779</v>
      </c>
      <c r="F2838" s="38" t="s">
        <v>9069</v>
      </c>
      <c r="G2838" s="38" t="s">
        <v>68</v>
      </c>
      <c r="H2838" s="42">
        <v>78575.58</v>
      </c>
      <c r="I2838" s="42">
        <v>76659.100000000006</v>
      </c>
      <c r="J2838" s="42">
        <v>1916.4799999999959</v>
      </c>
      <c r="K2838" s="86">
        <v>2.4390274942927507E-2</v>
      </c>
      <c r="L2838" s="38" t="s">
        <v>9149</v>
      </c>
      <c r="M2838" s="128" t="s">
        <v>5907</v>
      </c>
      <c r="N2838" s="38" t="s">
        <v>2732</v>
      </c>
    </row>
    <row r="2839" spans="1:14" s="128" customFormat="1" x14ac:dyDescent="0.2">
      <c r="A2839" s="38" t="s">
        <v>382</v>
      </c>
      <c r="B2839" s="38" t="s">
        <v>744</v>
      </c>
      <c r="C2839" s="38" t="s">
        <v>745</v>
      </c>
      <c r="D2839" s="38" t="s">
        <v>746</v>
      </c>
      <c r="E2839" s="41">
        <v>8326976</v>
      </c>
      <c r="F2839" s="38" t="s">
        <v>9070</v>
      </c>
      <c r="G2839" s="38" t="s">
        <v>68</v>
      </c>
      <c r="H2839" s="42">
        <v>67.17</v>
      </c>
      <c r="I2839" s="42">
        <v>63.97</v>
      </c>
      <c r="J2839" s="42">
        <v>3.2000000000000028</v>
      </c>
      <c r="K2839" s="86">
        <v>4.7640315617091006E-2</v>
      </c>
      <c r="L2839" s="38" t="s">
        <v>9150</v>
      </c>
      <c r="M2839" s="128" t="s">
        <v>5907</v>
      </c>
      <c r="N2839" s="38" t="s">
        <v>2732</v>
      </c>
    </row>
    <row r="2840" spans="1:14" s="128" customFormat="1" x14ac:dyDescent="0.2">
      <c r="A2840" s="38" t="s">
        <v>382</v>
      </c>
      <c r="B2840" s="38" t="s">
        <v>744</v>
      </c>
      <c r="C2840" s="38" t="s">
        <v>745</v>
      </c>
      <c r="D2840" s="38" t="s">
        <v>746</v>
      </c>
      <c r="E2840" s="41">
        <v>7983674</v>
      </c>
      <c r="F2840" s="38" t="s">
        <v>2517</v>
      </c>
      <c r="G2840" s="38" t="s">
        <v>68</v>
      </c>
      <c r="H2840" s="42">
        <v>100000</v>
      </c>
      <c r="I2840" s="42">
        <v>90800</v>
      </c>
      <c r="J2840" s="42">
        <v>9200</v>
      </c>
      <c r="K2840" s="86">
        <v>9.1999999999999998E-2</v>
      </c>
      <c r="L2840" s="38" t="s">
        <v>55</v>
      </c>
      <c r="M2840" s="128" t="s">
        <v>2097</v>
      </c>
      <c r="N2840" s="128" t="s">
        <v>2097</v>
      </c>
    </row>
    <row r="2841" spans="1:14" s="128" customFormat="1" x14ac:dyDescent="0.2">
      <c r="A2841" s="38" t="s">
        <v>382</v>
      </c>
      <c r="B2841" s="38" t="s">
        <v>744</v>
      </c>
      <c r="C2841" s="38" t="s">
        <v>745</v>
      </c>
      <c r="D2841" s="38" t="s">
        <v>746</v>
      </c>
      <c r="E2841" s="41">
        <v>7983904</v>
      </c>
      <c r="F2841" s="38" t="s">
        <v>2517</v>
      </c>
      <c r="G2841" s="38" t="s">
        <v>68</v>
      </c>
      <c r="H2841" s="42">
        <v>86625</v>
      </c>
      <c r="I2841" s="42">
        <v>78655.5</v>
      </c>
      <c r="J2841" s="42">
        <v>7969.5</v>
      </c>
      <c r="K2841" s="86">
        <v>9.1999999999999998E-2</v>
      </c>
      <c r="L2841" s="38" t="s">
        <v>55</v>
      </c>
      <c r="M2841" s="128" t="s">
        <v>2097</v>
      </c>
      <c r="N2841" s="128" t="s">
        <v>2097</v>
      </c>
    </row>
    <row r="2842" spans="1:14" s="128" customFormat="1" x14ac:dyDescent="0.2">
      <c r="A2842" s="38" t="s">
        <v>382</v>
      </c>
      <c r="B2842" s="38" t="s">
        <v>744</v>
      </c>
      <c r="C2842" s="38" t="s">
        <v>745</v>
      </c>
      <c r="D2842" s="38" t="s">
        <v>746</v>
      </c>
      <c r="E2842" s="41">
        <v>1775961</v>
      </c>
      <c r="F2842" s="38" t="s">
        <v>9071</v>
      </c>
      <c r="G2842" s="38" t="s">
        <v>68</v>
      </c>
      <c r="H2842" s="42">
        <v>-87499.98</v>
      </c>
      <c r="I2842" s="42">
        <v>-79449.98</v>
      </c>
      <c r="J2842" s="42">
        <v>-8050</v>
      </c>
      <c r="K2842" s="86">
        <v>9.200002102857624E-2</v>
      </c>
      <c r="L2842" s="38" t="s">
        <v>55</v>
      </c>
      <c r="M2842" s="128" t="s">
        <v>2097</v>
      </c>
      <c r="N2842" s="128" t="s">
        <v>2097</v>
      </c>
    </row>
    <row r="2843" spans="1:14" s="128" customFormat="1" x14ac:dyDescent="0.2">
      <c r="A2843" s="38" t="s">
        <v>382</v>
      </c>
      <c r="B2843" s="38" t="s">
        <v>744</v>
      </c>
      <c r="C2843" s="38" t="s">
        <v>745</v>
      </c>
      <c r="D2843" s="38" t="s">
        <v>746</v>
      </c>
      <c r="E2843" s="41">
        <v>1762104</v>
      </c>
      <c r="F2843" s="38" t="s">
        <v>1738</v>
      </c>
      <c r="G2843" s="38" t="s">
        <v>59</v>
      </c>
      <c r="H2843" s="42">
        <v>-171215.8</v>
      </c>
      <c r="I2843" s="42">
        <v>-155463.95000000001</v>
      </c>
      <c r="J2843" s="42">
        <v>-15751.849999999977</v>
      </c>
      <c r="K2843" s="86">
        <v>9.1999978973902982E-2</v>
      </c>
      <c r="L2843" s="38" t="s">
        <v>55</v>
      </c>
      <c r="M2843" s="128" t="s">
        <v>2097</v>
      </c>
      <c r="N2843" s="128" t="s">
        <v>2097</v>
      </c>
    </row>
    <row r="2844" spans="1:14" s="128" customFormat="1" x14ac:dyDescent="0.2">
      <c r="A2844" s="38" t="s">
        <v>382</v>
      </c>
      <c r="B2844" s="38" t="s">
        <v>744</v>
      </c>
      <c r="C2844" s="38" t="s">
        <v>745</v>
      </c>
      <c r="D2844" s="38" t="s">
        <v>746</v>
      </c>
      <c r="E2844" s="41">
        <v>8430215</v>
      </c>
      <c r="F2844" s="38" t="s">
        <v>9072</v>
      </c>
      <c r="G2844" s="38" t="s">
        <v>68</v>
      </c>
      <c r="H2844" s="42">
        <v>28.59</v>
      </c>
      <c r="I2844" s="42">
        <v>25.99</v>
      </c>
      <c r="J2844" s="42">
        <v>2.6000000000000014</v>
      </c>
      <c r="K2844" s="86">
        <v>9.0940888422525415E-2</v>
      </c>
      <c r="L2844" s="38" t="s">
        <v>9151</v>
      </c>
      <c r="M2844" s="128" t="s">
        <v>5907</v>
      </c>
      <c r="N2844" s="38" t="s">
        <v>2732</v>
      </c>
    </row>
    <row r="2845" spans="1:14" s="128" customFormat="1" x14ac:dyDescent="0.2">
      <c r="A2845" s="38" t="s">
        <v>382</v>
      </c>
      <c r="B2845" s="38" t="s">
        <v>791</v>
      </c>
      <c r="C2845" s="38" t="s">
        <v>298</v>
      </c>
      <c r="D2845" s="38" t="s">
        <v>794</v>
      </c>
      <c r="E2845" s="41">
        <v>8431165</v>
      </c>
      <c r="F2845" s="38" t="s">
        <v>8061</v>
      </c>
      <c r="G2845" s="38" t="s">
        <v>68</v>
      </c>
      <c r="H2845" s="42">
        <v>0</v>
      </c>
      <c r="I2845" s="42">
        <v>0</v>
      </c>
      <c r="J2845" s="42">
        <v>0</v>
      </c>
      <c r="K2845" s="86" t="e">
        <v>#DIV/0!</v>
      </c>
      <c r="L2845" s="38" t="s">
        <v>8361</v>
      </c>
      <c r="M2845" s="128" t="s">
        <v>5907</v>
      </c>
      <c r="N2845" s="38" t="s">
        <v>2732</v>
      </c>
    </row>
    <row r="2846" spans="1:14" s="128" customFormat="1" x14ac:dyDescent="0.2">
      <c r="A2846" s="38" t="s">
        <v>382</v>
      </c>
      <c r="B2846" s="38" t="s">
        <v>813</v>
      </c>
      <c r="C2846" s="38" t="s">
        <v>829</v>
      </c>
      <c r="D2846" s="38" t="s">
        <v>5918</v>
      </c>
      <c r="E2846" s="41">
        <v>6217128</v>
      </c>
      <c r="F2846" s="38" t="s">
        <v>2522</v>
      </c>
      <c r="G2846" s="38" t="s">
        <v>68</v>
      </c>
      <c r="H2846" s="42">
        <v>1100</v>
      </c>
      <c r="I2846" s="42">
        <v>998.8</v>
      </c>
      <c r="J2846" s="42">
        <v>101.20000000000005</v>
      </c>
      <c r="K2846" s="86">
        <v>9.200000000000004E-2</v>
      </c>
      <c r="L2846" s="38" t="s">
        <v>55</v>
      </c>
      <c r="M2846" s="128" t="s">
        <v>2097</v>
      </c>
      <c r="N2846" s="128" t="s">
        <v>2097</v>
      </c>
    </row>
    <row r="2847" spans="1:14" s="128" customFormat="1" x14ac:dyDescent="0.2">
      <c r="A2847" s="38" t="s">
        <v>382</v>
      </c>
      <c r="B2847" s="38" t="s">
        <v>813</v>
      </c>
      <c r="C2847" s="38" t="s">
        <v>2523</v>
      </c>
      <c r="D2847" s="38" t="s">
        <v>5918</v>
      </c>
      <c r="E2847" s="41">
        <v>1395413</v>
      </c>
      <c r="F2847" s="38" t="s">
        <v>2524</v>
      </c>
      <c r="G2847" s="38" t="s">
        <v>68</v>
      </c>
      <c r="H2847" s="42">
        <v>-1314.28</v>
      </c>
      <c r="I2847" s="42">
        <v>-1193.3699999999999</v>
      </c>
      <c r="J2847" s="42">
        <v>-120.91000000000008</v>
      </c>
      <c r="K2847" s="86">
        <v>9.1997139117996229E-2</v>
      </c>
      <c r="L2847" s="38" t="s">
        <v>55</v>
      </c>
      <c r="M2847" s="128" t="s">
        <v>2097</v>
      </c>
      <c r="N2847" s="128" t="s">
        <v>2097</v>
      </c>
    </row>
    <row r="2848" spans="1:14" s="128" customFormat="1" x14ac:dyDescent="0.2">
      <c r="A2848" s="38" t="s">
        <v>382</v>
      </c>
      <c r="B2848" s="38" t="s">
        <v>813</v>
      </c>
      <c r="C2848" s="38" t="s">
        <v>408</v>
      </c>
      <c r="D2848" s="38" t="s">
        <v>5918</v>
      </c>
      <c r="E2848" s="41">
        <v>8392698</v>
      </c>
      <c r="F2848" s="38" t="s">
        <v>9073</v>
      </c>
      <c r="G2848" s="38" t="s">
        <v>68</v>
      </c>
      <c r="H2848" s="42">
        <v>155</v>
      </c>
      <c r="I2848" s="42">
        <v>155</v>
      </c>
      <c r="J2848" s="42">
        <v>0</v>
      </c>
      <c r="K2848" s="86">
        <v>0</v>
      </c>
      <c r="L2848" s="38" t="s">
        <v>9152</v>
      </c>
      <c r="M2848" s="128" t="s">
        <v>5907</v>
      </c>
      <c r="N2848" s="38" t="s">
        <v>2732</v>
      </c>
    </row>
    <row r="2849" spans="1:14" s="128" customFormat="1" x14ac:dyDescent="0.2">
      <c r="A2849" s="38" t="s">
        <v>382</v>
      </c>
      <c r="B2849" s="38" t="s">
        <v>813</v>
      </c>
      <c r="C2849" s="38" t="s">
        <v>408</v>
      </c>
      <c r="D2849" s="38" t="s">
        <v>5918</v>
      </c>
      <c r="E2849" s="41">
        <v>8350341</v>
      </c>
      <c r="F2849" s="38" t="s">
        <v>8599</v>
      </c>
      <c r="G2849" s="38" t="s">
        <v>68</v>
      </c>
      <c r="H2849" s="42">
        <v>0</v>
      </c>
      <c r="I2849" s="42">
        <v>0</v>
      </c>
      <c r="J2849" s="42">
        <v>0</v>
      </c>
      <c r="K2849" s="86" t="e">
        <v>#DIV/0!</v>
      </c>
      <c r="L2849" s="38" t="s">
        <v>55</v>
      </c>
      <c r="M2849" s="128" t="s">
        <v>5907</v>
      </c>
      <c r="N2849" s="38" t="s">
        <v>2746</v>
      </c>
    </row>
    <row r="2850" spans="1:14" s="128" customFormat="1" x14ac:dyDescent="0.2">
      <c r="A2850" s="38" t="s">
        <v>382</v>
      </c>
      <c r="B2850" s="38" t="s">
        <v>813</v>
      </c>
      <c r="C2850" s="38" t="s">
        <v>408</v>
      </c>
      <c r="D2850" s="38" t="s">
        <v>5918</v>
      </c>
      <c r="E2850" s="41">
        <v>1833831</v>
      </c>
      <c r="F2850" s="38" t="s">
        <v>9074</v>
      </c>
      <c r="G2850" s="38" t="s">
        <v>59</v>
      </c>
      <c r="H2850" s="42">
        <v>0</v>
      </c>
      <c r="I2850" s="42">
        <v>0</v>
      </c>
      <c r="J2850" s="42">
        <v>0</v>
      </c>
      <c r="K2850" s="86" t="e">
        <v>#DIV/0!</v>
      </c>
      <c r="L2850" s="38" t="s">
        <v>55</v>
      </c>
      <c r="M2850" s="128" t="s">
        <v>2097</v>
      </c>
      <c r="N2850" s="128" t="s">
        <v>2097</v>
      </c>
    </row>
    <row r="2851" spans="1:14" s="128" customFormat="1" x14ac:dyDescent="0.2">
      <c r="A2851" s="38" t="s">
        <v>382</v>
      </c>
      <c r="B2851" s="38" t="s">
        <v>813</v>
      </c>
      <c r="C2851" s="38" t="s">
        <v>829</v>
      </c>
      <c r="D2851" s="38" t="s">
        <v>5918</v>
      </c>
      <c r="E2851" s="41">
        <v>6888556</v>
      </c>
      <c r="F2851" s="38" t="s">
        <v>2526</v>
      </c>
      <c r="G2851" s="38" t="s">
        <v>68</v>
      </c>
      <c r="H2851" s="42">
        <v>0</v>
      </c>
      <c r="I2851" s="42">
        <v>0</v>
      </c>
      <c r="J2851" s="42">
        <v>0</v>
      </c>
      <c r="K2851" s="86" t="e">
        <v>#DIV/0!</v>
      </c>
      <c r="L2851" s="38" t="s">
        <v>2527</v>
      </c>
      <c r="M2851" s="128" t="s">
        <v>5907</v>
      </c>
      <c r="N2851" s="38" t="s">
        <v>2746</v>
      </c>
    </row>
    <row r="2852" spans="1:14" s="128" customFormat="1" x14ac:dyDescent="0.2">
      <c r="A2852" s="38" t="s">
        <v>382</v>
      </c>
      <c r="B2852" s="38" t="s">
        <v>813</v>
      </c>
      <c r="C2852" s="38" t="s">
        <v>2790</v>
      </c>
      <c r="D2852" s="38" t="s">
        <v>5918</v>
      </c>
      <c r="E2852" s="41">
        <v>8318138</v>
      </c>
      <c r="F2852" s="38" t="s">
        <v>9075</v>
      </c>
      <c r="G2852" s="38" t="s">
        <v>68</v>
      </c>
      <c r="H2852" s="42">
        <v>0</v>
      </c>
      <c r="I2852" s="42">
        <v>0</v>
      </c>
      <c r="J2852" s="42">
        <v>0</v>
      </c>
      <c r="K2852" s="86" t="e">
        <v>#DIV/0!</v>
      </c>
      <c r="L2852" s="38" t="s">
        <v>55</v>
      </c>
      <c r="M2852" s="128" t="s">
        <v>2097</v>
      </c>
      <c r="N2852" s="128" t="s">
        <v>2097</v>
      </c>
    </row>
    <row r="2853" spans="1:14" s="128" customFormat="1" x14ac:dyDescent="0.2">
      <c r="A2853" s="38" t="s">
        <v>382</v>
      </c>
      <c r="B2853" s="38" t="s">
        <v>813</v>
      </c>
      <c r="C2853" s="38" t="s">
        <v>6643</v>
      </c>
      <c r="D2853" s="38" t="s">
        <v>5918</v>
      </c>
      <c r="E2853" s="41">
        <v>8499196</v>
      </c>
      <c r="F2853" s="38" t="s">
        <v>9076</v>
      </c>
      <c r="G2853" s="38" t="s">
        <v>68</v>
      </c>
      <c r="H2853" s="42">
        <v>811.8</v>
      </c>
      <c r="I2853" s="42">
        <v>792</v>
      </c>
      <c r="J2853" s="42">
        <v>19.799999999999955</v>
      </c>
      <c r="K2853" s="86">
        <v>2.439024390243897E-2</v>
      </c>
      <c r="L2853" s="38" t="s">
        <v>9153</v>
      </c>
      <c r="M2853" s="128" t="s">
        <v>5907</v>
      </c>
      <c r="N2853" s="38" t="s">
        <v>2732</v>
      </c>
    </row>
    <row r="2854" spans="1:14" s="128" customFormat="1" x14ac:dyDescent="0.2">
      <c r="A2854" s="38" t="s">
        <v>382</v>
      </c>
      <c r="B2854" s="38" t="s">
        <v>813</v>
      </c>
      <c r="C2854" s="38" t="s">
        <v>6643</v>
      </c>
      <c r="D2854" s="38" t="s">
        <v>5918</v>
      </c>
      <c r="E2854" s="41">
        <v>8499196</v>
      </c>
      <c r="F2854" s="38" t="s">
        <v>9076</v>
      </c>
      <c r="G2854" s="38" t="s">
        <v>68</v>
      </c>
      <c r="H2854" s="42">
        <v>64689.56</v>
      </c>
      <c r="I2854" s="42">
        <v>55140.9</v>
      </c>
      <c r="J2854" s="42">
        <v>9548.6599999999962</v>
      </c>
      <c r="K2854" s="86">
        <v>0.14760743464633236</v>
      </c>
      <c r="L2854" s="38" t="s">
        <v>9153</v>
      </c>
      <c r="M2854" s="128" t="s">
        <v>5907</v>
      </c>
      <c r="N2854" s="38" t="s">
        <v>2732</v>
      </c>
    </row>
    <row r="2855" spans="1:14" s="128" customFormat="1" x14ac:dyDescent="0.2">
      <c r="A2855" s="38" t="s">
        <v>353</v>
      </c>
      <c r="B2855" s="38" t="s">
        <v>9036</v>
      </c>
      <c r="C2855" s="38" t="s">
        <v>916</v>
      </c>
      <c r="D2855" s="38" t="s">
        <v>690</v>
      </c>
      <c r="E2855" s="41">
        <v>5365610</v>
      </c>
      <c r="F2855" s="38" t="s">
        <v>2533</v>
      </c>
      <c r="G2855" s="38" t="s">
        <v>68</v>
      </c>
      <c r="H2855" s="42">
        <v>808.5</v>
      </c>
      <c r="I2855" s="42">
        <v>752.34</v>
      </c>
      <c r="J2855" s="42">
        <v>56.159999999999968</v>
      </c>
      <c r="K2855" s="86">
        <v>6.9461966604823705E-2</v>
      </c>
      <c r="L2855" s="38" t="s">
        <v>2534</v>
      </c>
      <c r="M2855" s="128" t="s">
        <v>5907</v>
      </c>
      <c r="N2855" s="111" t="s">
        <v>5908</v>
      </c>
    </row>
    <row r="2856" spans="1:14" s="128" customFormat="1" x14ac:dyDescent="0.2">
      <c r="A2856" s="38" t="s">
        <v>353</v>
      </c>
      <c r="B2856" s="38" t="s">
        <v>9036</v>
      </c>
      <c r="C2856" s="38" t="s">
        <v>916</v>
      </c>
      <c r="D2856" s="38" t="s">
        <v>690</v>
      </c>
      <c r="E2856" s="41">
        <v>5383724</v>
      </c>
      <c r="F2856" s="38" t="s">
        <v>2536</v>
      </c>
      <c r="G2856" s="38" t="s">
        <v>68</v>
      </c>
      <c r="H2856" s="42">
        <v>2864.4</v>
      </c>
      <c r="I2856" s="42">
        <v>2663.88</v>
      </c>
      <c r="J2856" s="42">
        <v>200.51999999999998</v>
      </c>
      <c r="K2856" s="86">
        <v>7.0004189359028066E-2</v>
      </c>
      <c r="L2856" s="38" t="s">
        <v>2537</v>
      </c>
      <c r="M2856" s="128" t="s">
        <v>5907</v>
      </c>
      <c r="N2856" s="111" t="s">
        <v>5908</v>
      </c>
    </row>
    <row r="2857" spans="1:14" s="128" customFormat="1" x14ac:dyDescent="0.2">
      <c r="A2857" s="38" t="s">
        <v>836</v>
      </c>
      <c r="B2857" s="38" t="s">
        <v>2538</v>
      </c>
      <c r="C2857" s="38" t="s">
        <v>2541</v>
      </c>
      <c r="D2857" s="38" t="s">
        <v>2539</v>
      </c>
      <c r="E2857" s="41">
        <v>6184725</v>
      </c>
      <c r="F2857" s="38" t="s">
        <v>2542</v>
      </c>
      <c r="G2857" s="38" t="s">
        <v>68</v>
      </c>
      <c r="H2857" s="42">
        <v>5307.5</v>
      </c>
      <c r="I2857" s="42">
        <v>4782.0600000000004</v>
      </c>
      <c r="J2857" s="42">
        <v>525.4399999999996</v>
      </c>
      <c r="K2857" s="86">
        <v>9.8999528968440817E-2</v>
      </c>
      <c r="L2857" s="38" t="s">
        <v>55</v>
      </c>
      <c r="M2857" s="128" t="s">
        <v>5907</v>
      </c>
      <c r="N2857" s="111" t="s">
        <v>5908</v>
      </c>
    </row>
    <row r="2858" spans="1:14" s="128" customFormat="1" x14ac:dyDescent="0.2">
      <c r="A2858" s="38" t="s">
        <v>836</v>
      </c>
      <c r="B2858" s="38" t="s">
        <v>837</v>
      </c>
      <c r="C2858" s="38" t="s">
        <v>2543</v>
      </c>
      <c r="D2858" s="38" t="s">
        <v>839</v>
      </c>
      <c r="E2858" s="41">
        <v>1567797</v>
      </c>
      <c r="F2858" s="38" t="s">
        <v>2544</v>
      </c>
      <c r="G2858" s="38" t="s">
        <v>68</v>
      </c>
      <c r="H2858" s="42">
        <v>-103257</v>
      </c>
      <c r="I2858" s="42">
        <v>-93034.559999999998</v>
      </c>
      <c r="J2858" s="42">
        <v>-10222.440000000002</v>
      </c>
      <c r="K2858" s="86">
        <v>9.89999709462797E-2</v>
      </c>
      <c r="L2858" s="38" t="s">
        <v>55</v>
      </c>
      <c r="M2858" s="128" t="s">
        <v>2097</v>
      </c>
      <c r="N2858" s="128" t="s">
        <v>2097</v>
      </c>
    </row>
    <row r="2859" spans="1:14" s="128" customFormat="1" x14ac:dyDescent="0.2">
      <c r="A2859" s="38" t="s">
        <v>836</v>
      </c>
      <c r="B2859" s="38" t="s">
        <v>837</v>
      </c>
      <c r="C2859" s="38" t="s">
        <v>838</v>
      </c>
      <c r="D2859" s="38" t="s">
        <v>839</v>
      </c>
      <c r="E2859" s="41">
        <v>1834061</v>
      </c>
      <c r="F2859" s="38" t="s">
        <v>9077</v>
      </c>
      <c r="G2859" s="38" t="s">
        <v>68</v>
      </c>
      <c r="H2859" s="42">
        <v>-80759.520000000004</v>
      </c>
      <c r="I2859" s="42">
        <v>-72764.33</v>
      </c>
      <c r="J2859" s="42">
        <v>-7995.1900000000023</v>
      </c>
      <c r="K2859" s="86">
        <v>9.8999969291546086E-2</v>
      </c>
      <c r="L2859" s="38" t="s">
        <v>55</v>
      </c>
      <c r="M2859" s="128" t="s">
        <v>2097</v>
      </c>
      <c r="N2859" s="128" t="s">
        <v>2097</v>
      </c>
    </row>
    <row r="2860" spans="1:14" s="128" customFormat="1" x14ac:dyDescent="0.2">
      <c r="A2860" s="38" t="s">
        <v>836</v>
      </c>
      <c r="B2860" s="38" t="s">
        <v>837</v>
      </c>
      <c r="C2860" s="38" t="s">
        <v>838</v>
      </c>
      <c r="D2860" s="38" t="s">
        <v>839</v>
      </c>
      <c r="E2860" s="41">
        <v>1834121</v>
      </c>
      <c r="F2860" s="38" t="s">
        <v>9078</v>
      </c>
      <c r="G2860" s="38" t="s">
        <v>68</v>
      </c>
      <c r="H2860" s="42">
        <v>-80759.520000000004</v>
      </c>
      <c r="I2860" s="42">
        <v>-72764.33</v>
      </c>
      <c r="J2860" s="42">
        <v>-7995.1900000000023</v>
      </c>
      <c r="K2860" s="86">
        <v>9.8999969291546086E-2</v>
      </c>
      <c r="L2860" s="38" t="s">
        <v>55</v>
      </c>
      <c r="M2860" s="128" t="s">
        <v>2097</v>
      </c>
      <c r="N2860" s="128" t="s">
        <v>2097</v>
      </c>
    </row>
    <row r="2861" spans="1:14" s="128" customFormat="1" x14ac:dyDescent="0.2">
      <c r="A2861" s="38" t="s">
        <v>836</v>
      </c>
      <c r="B2861" s="38" t="s">
        <v>837</v>
      </c>
      <c r="C2861" s="38" t="s">
        <v>44</v>
      </c>
      <c r="D2861" s="38" t="s">
        <v>839</v>
      </c>
      <c r="E2861" s="41">
        <v>1832250</v>
      </c>
      <c r="F2861" s="38" t="s">
        <v>842</v>
      </c>
      <c r="G2861" s="38" t="s">
        <v>59</v>
      </c>
      <c r="H2861" s="42">
        <v>-3170.75</v>
      </c>
      <c r="I2861" s="42">
        <v>-2856.85</v>
      </c>
      <c r="J2861" s="42">
        <v>-313.90000000000009</v>
      </c>
      <c r="K2861" s="86">
        <v>9.8998659623117588E-2</v>
      </c>
      <c r="L2861" s="38" t="s">
        <v>55</v>
      </c>
      <c r="M2861" s="128" t="s">
        <v>2097</v>
      </c>
      <c r="N2861" s="128" t="s">
        <v>2097</v>
      </c>
    </row>
    <row r="2862" spans="1:14" s="128" customFormat="1" x14ac:dyDescent="0.2">
      <c r="A2862" s="38" t="s">
        <v>836</v>
      </c>
      <c r="B2862" s="38" t="s">
        <v>875</v>
      </c>
      <c r="C2862" s="38" t="s">
        <v>4567</v>
      </c>
      <c r="D2862" s="38" t="s">
        <v>877</v>
      </c>
      <c r="E2862" s="41">
        <v>8488697</v>
      </c>
      <c r="F2862" s="38" t="s">
        <v>8066</v>
      </c>
      <c r="G2862" s="38" t="s">
        <v>68</v>
      </c>
      <c r="H2862" s="42">
        <v>119986.67</v>
      </c>
      <c r="I2862" s="42">
        <v>116492.17</v>
      </c>
      <c r="J2862" s="42">
        <v>3494.5</v>
      </c>
      <c r="K2862" s="86">
        <v>2.9124068531946091E-2</v>
      </c>
      <c r="L2862" s="38" t="s">
        <v>8368</v>
      </c>
      <c r="M2862" s="128" t="s">
        <v>5907</v>
      </c>
      <c r="N2862" s="38" t="s">
        <v>2732</v>
      </c>
    </row>
    <row r="2863" spans="1:14" s="128" customFormat="1" x14ac:dyDescent="0.2">
      <c r="A2863" s="38" t="s">
        <v>836</v>
      </c>
      <c r="B2863" s="38" t="s">
        <v>875</v>
      </c>
      <c r="C2863" s="38" t="s">
        <v>838</v>
      </c>
      <c r="D2863" s="38" t="s">
        <v>877</v>
      </c>
      <c r="E2863" s="41">
        <v>8445457</v>
      </c>
      <c r="F2863" s="38" t="s">
        <v>9079</v>
      </c>
      <c r="G2863" s="38" t="s">
        <v>68</v>
      </c>
      <c r="H2863" s="42">
        <v>20979.38</v>
      </c>
      <c r="I2863" s="42">
        <v>19906</v>
      </c>
      <c r="J2863" s="42">
        <v>1073.380000000001</v>
      </c>
      <c r="K2863" s="86">
        <v>5.1163571087420173E-2</v>
      </c>
      <c r="L2863" s="38" t="s">
        <v>9154</v>
      </c>
      <c r="M2863" s="128" t="s">
        <v>5907</v>
      </c>
      <c r="N2863" s="38" t="s">
        <v>2732</v>
      </c>
    </row>
    <row r="2864" spans="1:14" s="128" customFormat="1" x14ac:dyDescent="0.2">
      <c r="A2864" s="38" t="s">
        <v>836</v>
      </c>
      <c r="B2864" s="38" t="s">
        <v>875</v>
      </c>
      <c r="C2864" s="38" t="s">
        <v>1463</v>
      </c>
      <c r="D2864" s="38" t="s">
        <v>877</v>
      </c>
      <c r="E2864" s="41">
        <v>8497833</v>
      </c>
      <c r="F2864" s="38" t="s">
        <v>9080</v>
      </c>
      <c r="G2864" s="38" t="s">
        <v>68</v>
      </c>
      <c r="H2864" s="42">
        <v>5912.55</v>
      </c>
      <c r="I2864" s="42">
        <v>4455</v>
      </c>
      <c r="J2864" s="42">
        <v>1457.5500000000002</v>
      </c>
      <c r="K2864" s="86">
        <v>0.24651799984778144</v>
      </c>
      <c r="L2864" s="38" t="s">
        <v>9155</v>
      </c>
      <c r="M2864" s="128" t="s">
        <v>5907</v>
      </c>
      <c r="N2864" s="38" t="s">
        <v>2732</v>
      </c>
    </row>
    <row r="2865" spans="1:14" s="128" customFormat="1" x14ac:dyDescent="0.2">
      <c r="A2865" s="38" t="s">
        <v>836</v>
      </c>
      <c r="B2865" s="38" t="s">
        <v>2560</v>
      </c>
      <c r="C2865" s="38" t="s">
        <v>2541</v>
      </c>
      <c r="D2865" s="38" t="s">
        <v>2561</v>
      </c>
      <c r="E2865" s="41">
        <v>7076205</v>
      </c>
      <c r="F2865" s="38" t="s">
        <v>2563</v>
      </c>
      <c r="G2865" s="38" t="s">
        <v>68</v>
      </c>
      <c r="H2865" s="42">
        <v>851.2</v>
      </c>
      <c r="I2865" s="42">
        <v>760</v>
      </c>
      <c r="J2865" s="42">
        <v>91.200000000000045</v>
      </c>
      <c r="K2865" s="86">
        <v>0.10714285714285719</v>
      </c>
      <c r="L2865" s="38" t="s">
        <v>2564</v>
      </c>
      <c r="M2865" s="128" t="s">
        <v>5907</v>
      </c>
      <c r="N2865" s="38" t="s">
        <v>2754</v>
      </c>
    </row>
    <row r="2866" spans="1:14" s="128" customFormat="1" x14ac:dyDescent="0.2">
      <c r="A2866" s="38" t="s">
        <v>836</v>
      </c>
      <c r="B2866" s="38" t="s">
        <v>2043</v>
      </c>
      <c r="C2866" s="38" t="s">
        <v>2045</v>
      </c>
      <c r="D2866" s="38" t="s">
        <v>2044</v>
      </c>
      <c r="E2866" s="41">
        <v>8188314</v>
      </c>
      <c r="F2866" s="38" t="s">
        <v>2046</v>
      </c>
      <c r="G2866" s="38" t="s">
        <v>68</v>
      </c>
      <c r="H2866" s="42">
        <v>4224</v>
      </c>
      <c r="I2866" s="42">
        <v>3600</v>
      </c>
      <c r="J2866" s="42">
        <v>624</v>
      </c>
      <c r="K2866" s="86">
        <v>0.14772727272727273</v>
      </c>
      <c r="L2866" s="38" t="s">
        <v>2047</v>
      </c>
      <c r="M2866" s="128" t="s">
        <v>5907</v>
      </c>
      <c r="N2866" s="38" t="s">
        <v>2011</v>
      </c>
    </row>
    <row r="2867" spans="1:14" s="128" customFormat="1" x14ac:dyDescent="0.2">
      <c r="A2867" s="38" t="s">
        <v>836</v>
      </c>
      <c r="B2867" s="38" t="s">
        <v>2043</v>
      </c>
      <c r="C2867" s="38" t="s">
        <v>838</v>
      </c>
      <c r="D2867" s="38" t="s">
        <v>2044</v>
      </c>
      <c r="E2867" s="41">
        <v>1803440</v>
      </c>
      <c r="F2867" s="38" t="s">
        <v>842</v>
      </c>
      <c r="G2867" s="38" t="s">
        <v>68</v>
      </c>
      <c r="H2867" s="42">
        <v>-13632</v>
      </c>
      <c r="I2867" s="42">
        <v>-12950.4</v>
      </c>
      <c r="J2867" s="42">
        <v>-681.60000000000036</v>
      </c>
      <c r="K2867" s="86">
        <v>5.0000000000000024E-2</v>
      </c>
      <c r="L2867" s="38" t="s">
        <v>55</v>
      </c>
      <c r="M2867" s="128" t="s">
        <v>2097</v>
      </c>
      <c r="N2867" s="128" t="s">
        <v>2097</v>
      </c>
    </row>
    <row r="2868" spans="1:14" s="128" customFormat="1" x14ac:dyDescent="0.2">
      <c r="A2868" s="38" t="s">
        <v>836</v>
      </c>
      <c r="B2868" s="38" t="s">
        <v>2043</v>
      </c>
      <c r="C2868" s="38" t="s">
        <v>838</v>
      </c>
      <c r="D2868" s="38" t="s">
        <v>2044</v>
      </c>
      <c r="E2868" s="41">
        <v>1806476</v>
      </c>
      <c r="F2868" s="38" t="s">
        <v>842</v>
      </c>
      <c r="G2868" s="38" t="s">
        <v>59</v>
      </c>
      <c r="H2868" s="42">
        <v>-11760</v>
      </c>
      <c r="I2868" s="42">
        <v>-11172</v>
      </c>
      <c r="J2868" s="42">
        <v>-588</v>
      </c>
      <c r="K2868" s="86">
        <v>0.05</v>
      </c>
      <c r="L2868" s="38" t="s">
        <v>55</v>
      </c>
      <c r="M2868" s="128" t="s">
        <v>2097</v>
      </c>
      <c r="N2868" s="128" t="s">
        <v>2097</v>
      </c>
    </row>
    <row r="2869" spans="1:14" s="128" customFormat="1" x14ac:dyDescent="0.2">
      <c r="A2869" s="38" t="s">
        <v>836</v>
      </c>
      <c r="B2869" s="38" t="s">
        <v>2043</v>
      </c>
      <c r="C2869" s="38" t="s">
        <v>838</v>
      </c>
      <c r="D2869" s="38" t="s">
        <v>2044</v>
      </c>
      <c r="E2869" s="41">
        <v>8292351</v>
      </c>
      <c r="F2869" s="38" t="s">
        <v>842</v>
      </c>
      <c r="G2869" s="38" t="s">
        <v>68</v>
      </c>
      <c r="H2869" s="42">
        <v>30375</v>
      </c>
      <c r="I2869" s="42">
        <v>25648.6</v>
      </c>
      <c r="J2869" s="42">
        <v>4726.4000000000015</v>
      </c>
      <c r="K2869" s="86">
        <v>0.15560164609053503</v>
      </c>
      <c r="L2869" s="38" t="s">
        <v>9156</v>
      </c>
      <c r="M2869" s="128" t="s">
        <v>5907</v>
      </c>
      <c r="N2869" s="38" t="s">
        <v>2732</v>
      </c>
    </row>
    <row r="2870" spans="1:14" s="128" customFormat="1" x14ac:dyDescent="0.2">
      <c r="A2870" s="38" t="s">
        <v>836</v>
      </c>
      <c r="B2870" s="38" t="s">
        <v>2043</v>
      </c>
      <c r="C2870" s="38" t="s">
        <v>2565</v>
      </c>
      <c r="D2870" s="38" t="s">
        <v>2044</v>
      </c>
      <c r="E2870" s="41">
        <v>8501770</v>
      </c>
      <c r="F2870" s="38" t="s">
        <v>9081</v>
      </c>
      <c r="G2870" s="38" t="s">
        <v>68</v>
      </c>
      <c r="H2870" s="42">
        <v>50089.01</v>
      </c>
      <c r="I2870" s="42">
        <v>47071.9</v>
      </c>
      <c r="J2870" s="42">
        <v>3017.1100000000006</v>
      </c>
      <c r="K2870" s="86">
        <v>6.0234969706927738E-2</v>
      </c>
      <c r="L2870" s="38" t="s">
        <v>9157</v>
      </c>
      <c r="M2870" s="128" t="s">
        <v>5907</v>
      </c>
      <c r="N2870" s="38" t="s">
        <v>2732</v>
      </c>
    </row>
    <row r="2871" spans="1:14" s="128" customFormat="1" x14ac:dyDescent="0.2">
      <c r="A2871" s="38" t="s">
        <v>836</v>
      </c>
      <c r="B2871" s="38" t="s">
        <v>1798</v>
      </c>
      <c r="C2871" s="38" t="s">
        <v>1800</v>
      </c>
      <c r="D2871" s="38" t="s">
        <v>1799</v>
      </c>
      <c r="E2871" s="41">
        <v>6662355</v>
      </c>
      <c r="F2871" s="38" t="s">
        <v>1801</v>
      </c>
      <c r="G2871" s="38" t="s">
        <v>68</v>
      </c>
      <c r="H2871" s="42">
        <v>71401.06</v>
      </c>
      <c r="I2871" s="42">
        <v>59767.8</v>
      </c>
      <c r="J2871" s="42">
        <v>11633.259999999995</v>
      </c>
      <c r="K2871" s="86">
        <v>0.1629283935000404</v>
      </c>
      <c r="L2871" s="38" t="s">
        <v>1802</v>
      </c>
      <c r="M2871" s="128" t="s">
        <v>5907</v>
      </c>
      <c r="N2871" s="38" t="s">
        <v>50</v>
      </c>
    </row>
    <row r="2872" spans="1:14" s="128" customFormat="1" x14ac:dyDescent="0.2">
      <c r="A2872" s="38" t="s">
        <v>836</v>
      </c>
      <c r="B2872" s="38" t="s">
        <v>1798</v>
      </c>
      <c r="C2872" s="38" t="s">
        <v>2571</v>
      </c>
      <c r="D2872" s="38" t="s">
        <v>1799</v>
      </c>
      <c r="E2872" s="41">
        <v>5286388</v>
      </c>
      <c r="F2872" s="38" t="s">
        <v>2573</v>
      </c>
      <c r="G2872" s="38" t="s">
        <v>68</v>
      </c>
      <c r="H2872" s="42">
        <v>0</v>
      </c>
      <c r="I2872" s="42">
        <v>0</v>
      </c>
      <c r="J2872" s="42">
        <v>0</v>
      </c>
      <c r="K2872" s="86" t="e">
        <v>#DIV/0!</v>
      </c>
      <c r="L2872" s="38" t="s">
        <v>2574</v>
      </c>
      <c r="M2872" s="128" t="s">
        <v>5907</v>
      </c>
      <c r="N2872" s="111" t="s">
        <v>5908</v>
      </c>
    </row>
    <row r="2873" spans="1:14" s="128" customFormat="1" x14ac:dyDescent="0.2">
      <c r="A2873" s="38" t="s">
        <v>836</v>
      </c>
      <c r="B2873" s="38" t="s">
        <v>1803</v>
      </c>
      <c r="C2873" s="38" t="s">
        <v>1316</v>
      </c>
      <c r="D2873" s="38" t="s">
        <v>5927</v>
      </c>
      <c r="E2873" s="41">
        <v>7999755</v>
      </c>
      <c r="F2873" s="38" t="s">
        <v>2575</v>
      </c>
      <c r="G2873" s="38" t="s">
        <v>68</v>
      </c>
      <c r="H2873" s="42">
        <v>94.5</v>
      </c>
      <c r="I2873" s="42">
        <v>90</v>
      </c>
      <c r="J2873" s="42">
        <v>4.5</v>
      </c>
      <c r="K2873" s="86">
        <v>4.7619047619047616E-2</v>
      </c>
      <c r="L2873" s="38" t="s">
        <v>2576</v>
      </c>
      <c r="M2873" s="128" t="s">
        <v>5907</v>
      </c>
      <c r="N2873" s="38" t="s">
        <v>2121</v>
      </c>
    </row>
    <row r="2874" spans="1:14" s="128" customFormat="1" x14ac:dyDescent="0.2">
      <c r="A2874" s="38" t="s">
        <v>836</v>
      </c>
      <c r="B2874" s="38" t="s">
        <v>1803</v>
      </c>
      <c r="C2874" s="38" t="s">
        <v>1316</v>
      </c>
      <c r="D2874" s="38" t="s">
        <v>5927</v>
      </c>
      <c r="E2874" s="41">
        <v>8435169</v>
      </c>
      <c r="F2874" s="38" t="s">
        <v>9082</v>
      </c>
      <c r="G2874" s="38" t="s">
        <v>68</v>
      </c>
      <c r="H2874" s="42">
        <v>53596.63</v>
      </c>
      <c r="I2874" s="42">
        <v>50916.800000000003</v>
      </c>
      <c r="J2874" s="42">
        <v>2679.8299999999945</v>
      </c>
      <c r="K2874" s="86">
        <v>4.9999972013165653E-2</v>
      </c>
      <c r="L2874" s="38" t="s">
        <v>55</v>
      </c>
      <c r="M2874" s="128" t="s">
        <v>5907</v>
      </c>
      <c r="N2874" s="38" t="s">
        <v>2754</v>
      </c>
    </row>
    <row r="2875" spans="1:14" s="128" customFormat="1" x14ac:dyDescent="0.2">
      <c r="A2875" s="38" t="s">
        <v>836</v>
      </c>
      <c r="B2875" s="38" t="s">
        <v>1803</v>
      </c>
      <c r="C2875" s="38" t="s">
        <v>1317</v>
      </c>
      <c r="D2875" s="38" t="s">
        <v>5927</v>
      </c>
      <c r="E2875" s="41">
        <v>7955969</v>
      </c>
      <c r="F2875" s="38" t="s">
        <v>2578</v>
      </c>
      <c r="G2875" s="38" t="s">
        <v>2579</v>
      </c>
      <c r="H2875" s="42">
        <v>0</v>
      </c>
      <c r="I2875" s="42">
        <v>0</v>
      </c>
      <c r="J2875" s="42">
        <v>0</v>
      </c>
      <c r="K2875" s="86" t="e">
        <v>#DIV/0!</v>
      </c>
      <c r="L2875" s="38" t="s">
        <v>2580</v>
      </c>
      <c r="M2875" s="128" t="s">
        <v>5907</v>
      </c>
      <c r="N2875" s="38" t="s">
        <v>2278</v>
      </c>
    </row>
    <row r="2876" spans="1:14" s="128" customFormat="1" x14ac:dyDescent="0.2">
      <c r="A2876" s="38" t="s">
        <v>884</v>
      </c>
      <c r="B2876" s="38" t="s">
        <v>885</v>
      </c>
      <c r="C2876" s="38" t="s">
        <v>2581</v>
      </c>
      <c r="D2876" s="38" t="s">
        <v>887</v>
      </c>
      <c r="E2876" s="41">
        <v>6394883</v>
      </c>
      <c r="F2876" s="38" t="s">
        <v>2582</v>
      </c>
      <c r="G2876" s="38" t="s">
        <v>68</v>
      </c>
      <c r="H2876" s="42">
        <v>5768.84</v>
      </c>
      <c r="I2876" s="42">
        <v>3933.6</v>
      </c>
      <c r="J2876" s="42">
        <v>1835.2400000000002</v>
      </c>
      <c r="K2876" s="86">
        <v>0.31812981465944629</v>
      </c>
      <c r="L2876" s="38" t="s">
        <v>2583</v>
      </c>
      <c r="M2876" s="128" t="s">
        <v>5907</v>
      </c>
      <c r="N2876" s="111" t="s">
        <v>5908</v>
      </c>
    </row>
    <row r="2877" spans="1:14" s="128" customFormat="1" x14ac:dyDescent="0.2">
      <c r="A2877" s="38" t="s">
        <v>884</v>
      </c>
      <c r="B2877" s="38" t="s">
        <v>885</v>
      </c>
      <c r="C2877" s="38" t="s">
        <v>886</v>
      </c>
      <c r="D2877" s="38" t="s">
        <v>887</v>
      </c>
      <c r="E2877" s="41">
        <v>6615339</v>
      </c>
      <c r="F2877" s="38" t="s">
        <v>2584</v>
      </c>
      <c r="G2877" s="38" t="s">
        <v>68</v>
      </c>
      <c r="H2877" s="42">
        <v>9300</v>
      </c>
      <c r="I2877" s="42">
        <v>9150</v>
      </c>
      <c r="J2877" s="42">
        <v>150</v>
      </c>
      <c r="K2877" s="86">
        <v>1.6129032258064516E-2</v>
      </c>
      <c r="L2877" s="38" t="s">
        <v>2585</v>
      </c>
      <c r="M2877" s="128" t="s">
        <v>5907</v>
      </c>
      <c r="N2877" s="111" t="s">
        <v>5908</v>
      </c>
    </row>
    <row r="2878" spans="1:14" s="128" customFormat="1" x14ac:dyDescent="0.2">
      <c r="A2878" s="38" t="s">
        <v>884</v>
      </c>
      <c r="B2878" s="38" t="s">
        <v>885</v>
      </c>
      <c r="C2878" s="38" t="s">
        <v>886</v>
      </c>
      <c r="D2878" s="38" t="s">
        <v>887</v>
      </c>
      <c r="E2878" s="41">
        <v>6615339</v>
      </c>
      <c r="F2878" s="38" t="s">
        <v>2584</v>
      </c>
      <c r="G2878" s="38" t="s">
        <v>68</v>
      </c>
      <c r="H2878" s="42">
        <v>13500</v>
      </c>
      <c r="I2878" s="42">
        <v>13500</v>
      </c>
      <c r="J2878" s="42">
        <v>0</v>
      </c>
      <c r="K2878" s="86">
        <v>0</v>
      </c>
      <c r="L2878" s="38" t="s">
        <v>2585</v>
      </c>
      <c r="M2878" s="128" t="s">
        <v>5907</v>
      </c>
      <c r="N2878" s="111" t="s">
        <v>5908</v>
      </c>
    </row>
    <row r="2879" spans="1:14" s="128" customFormat="1" x14ac:dyDescent="0.2">
      <c r="A2879" s="38" t="s">
        <v>884</v>
      </c>
      <c r="B2879" s="38" t="s">
        <v>885</v>
      </c>
      <c r="C2879" s="38" t="s">
        <v>886</v>
      </c>
      <c r="D2879" s="38" t="s">
        <v>887</v>
      </c>
      <c r="E2879" s="41">
        <v>6764934</v>
      </c>
      <c r="F2879" s="38" t="s">
        <v>2586</v>
      </c>
      <c r="G2879" s="38" t="s">
        <v>68</v>
      </c>
      <c r="H2879" s="42">
        <v>9720</v>
      </c>
      <c r="I2879" s="42">
        <v>8184</v>
      </c>
      <c r="J2879" s="42">
        <v>1536</v>
      </c>
      <c r="K2879" s="86">
        <v>0.15802469135802469</v>
      </c>
      <c r="L2879" s="38" t="s">
        <v>2587</v>
      </c>
      <c r="M2879" s="128" t="s">
        <v>5907</v>
      </c>
      <c r="N2879" s="111" t="s">
        <v>5908</v>
      </c>
    </row>
    <row r="2880" spans="1:14" s="128" customFormat="1" x14ac:dyDescent="0.2">
      <c r="A2880" s="38" t="s">
        <v>884</v>
      </c>
      <c r="B2880" s="38" t="s">
        <v>885</v>
      </c>
      <c r="C2880" s="38" t="s">
        <v>251</v>
      </c>
      <c r="D2880" s="38" t="s">
        <v>887</v>
      </c>
      <c r="E2880" s="41">
        <v>1798900</v>
      </c>
      <c r="F2880" s="38" t="s">
        <v>9083</v>
      </c>
      <c r="G2880" s="38" t="s">
        <v>68</v>
      </c>
      <c r="H2880" s="42">
        <v>-415420.92</v>
      </c>
      <c r="I2880" s="42">
        <v>-380525.56</v>
      </c>
      <c r="J2880" s="42">
        <v>-34895.359999999986</v>
      </c>
      <c r="K2880" s="86">
        <v>8.4000006547575862E-2</v>
      </c>
      <c r="L2880" s="38" t="s">
        <v>55</v>
      </c>
      <c r="M2880" s="128" t="s">
        <v>2097</v>
      </c>
      <c r="N2880" s="128" t="s">
        <v>2097</v>
      </c>
    </row>
    <row r="2881" spans="1:14" s="128" customFormat="1" x14ac:dyDescent="0.2">
      <c r="A2881" s="38" t="s">
        <v>884</v>
      </c>
      <c r="B2881" s="38" t="s">
        <v>885</v>
      </c>
      <c r="C2881" s="38" t="s">
        <v>2588</v>
      </c>
      <c r="D2881" s="38" t="s">
        <v>887</v>
      </c>
      <c r="E2881" s="41">
        <v>6561824</v>
      </c>
      <c r="F2881" s="38" t="s">
        <v>2589</v>
      </c>
      <c r="G2881" s="38" t="s">
        <v>68</v>
      </c>
      <c r="H2881" s="42">
        <v>1795.5</v>
      </c>
      <c r="I2881" s="42">
        <v>1644.68</v>
      </c>
      <c r="J2881" s="42">
        <v>150.81999999999994</v>
      </c>
      <c r="K2881" s="86">
        <v>8.3998886104149226E-2</v>
      </c>
      <c r="L2881" s="38" t="s">
        <v>55</v>
      </c>
      <c r="M2881" s="128" t="s">
        <v>5907</v>
      </c>
      <c r="N2881" s="111" t="s">
        <v>5908</v>
      </c>
    </row>
    <row r="2882" spans="1:14" s="128" customFormat="1" x14ac:dyDescent="0.2">
      <c r="A2882" s="38" t="s">
        <v>884</v>
      </c>
      <c r="B2882" s="38" t="s">
        <v>885</v>
      </c>
      <c r="C2882" s="38" t="s">
        <v>251</v>
      </c>
      <c r="D2882" s="38" t="s">
        <v>887</v>
      </c>
      <c r="E2882" s="41">
        <v>1672155</v>
      </c>
      <c r="F2882" s="38" t="s">
        <v>2591</v>
      </c>
      <c r="G2882" s="38" t="s">
        <v>59</v>
      </c>
      <c r="H2882" s="42">
        <v>-29625.42</v>
      </c>
      <c r="I2882" s="42">
        <v>-27136.880000000001</v>
      </c>
      <c r="J2882" s="42">
        <v>-2488.5399999999972</v>
      </c>
      <c r="K2882" s="86">
        <v>8.4000159322635673E-2</v>
      </c>
      <c r="L2882" s="38" t="s">
        <v>55</v>
      </c>
      <c r="M2882" s="128" t="s">
        <v>2097</v>
      </c>
      <c r="N2882" s="128" t="s">
        <v>2097</v>
      </c>
    </row>
    <row r="2883" spans="1:14" s="128" customFormat="1" x14ac:dyDescent="0.2">
      <c r="A2883" s="38" t="s">
        <v>884</v>
      </c>
      <c r="B2883" s="38" t="s">
        <v>885</v>
      </c>
      <c r="C2883" s="38" t="s">
        <v>886</v>
      </c>
      <c r="D2883" s="38" t="s">
        <v>887</v>
      </c>
      <c r="E2883" s="41">
        <v>7374472</v>
      </c>
      <c r="F2883" s="38" t="s">
        <v>2595</v>
      </c>
      <c r="G2883" s="38" t="s">
        <v>68</v>
      </c>
      <c r="H2883" s="42">
        <v>937.75</v>
      </c>
      <c r="I2883" s="42">
        <v>858.98</v>
      </c>
      <c r="J2883" s="42">
        <v>78.769999999999982</v>
      </c>
      <c r="K2883" s="86">
        <v>8.3998933617701929E-2</v>
      </c>
      <c r="L2883" s="38" t="s">
        <v>55</v>
      </c>
      <c r="M2883" s="128" t="s">
        <v>5907</v>
      </c>
      <c r="N2883" s="111" t="s">
        <v>5908</v>
      </c>
    </row>
    <row r="2884" spans="1:14" s="128" customFormat="1" x14ac:dyDescent="0.2">
      <c r="A2884" s="38" t="s">
        <v>884</v>
      </c>
      <c r="B2884" s="38" t="s">
        <v>885</v>
      </c>
      <c r="C2884" s="38" t="s">
        <v>146</v>
      </c>
      <c r="D2884" s="38" t="s">
        <v>887</v>
      </c>
      <c r="E2884" s="41">
        <v>7150436</v>
      </c>
      <c r="F2884" s="38" t="s">
        <v>2859</v>
      </c>
      <c r="G2884" s="38" t="s">
        <v>68</v>
      </c>
      <c r="H2884" s="42">
        <v>45894.64</v>
      </c>
      <c r="I2884" s="42">
        <v>45025.37</v>
      </c>
      <c r="J2884" s="42">
        <v>869.2699999999968</v>
      </c>
      <c r="K2884" s="86">
        <v>1.8940556021356674E-2</v>
      </c>
      <c r="L2884" s="38" t="s">
        <v>2860</v>
      </c>
      <c r="M2884" s="128" t="s">
        <v>5907</v>
      </c>
      <c r="N2884" s="38" t="s">
        <v>2754</v>
      </c>
    </row>
    <row r="2885" spans="1:14" s="128" customFormat="1" x14ac:dyDescent="0.2">
      <c r="A2885" s="38" t="s">
        <v>884</v>
      </c>
      <c r="B2885" s="38" t="s">
        <v>885</v>
      </c>
      <c r="C2885" s="38" t="s">
        <v>384</v>
      </c>
      <c r="D2885" s="38" t="s">
        <v>887</v>
      </c>
      <c r="E2885" s="41">
        <v>1830961</v>
      </c>
      <c r="F2885" s="38" t="s">
        <v>9084</v>
      </c>
      <c r="G2885" s="38" t="s">
        <v>68</v>
      </c>
      <c r="H2885" s="42">
        <v>-153558</v>
      </c>
      <c r="I2885" s="42">
        <v>-140659.13</v>
      </c>
      <c r="J2885" s="42">
        <v>-12898.869999999995</v>
      </c>
      <c r="K2885" s="86">
        <v>8.3999986975605276E-2</v>
      </c>
      <c r="L2885" s="38" t="s">
        <v>55</v>
      </c>
      <c r="M2885" s="128" t="s">
        <v>2097</v>
      </c>
      <c r="N2885" s="128" t="s">
        <v>2097</v>
      </c>
    </row>
    <row r="2886" spans="1:14" s="128" customFormat="1" x14ac:dyDescent="0.2">
      <c r="A2886" s="38" t="s">
        <v>884</v>
      </c>
      <c r="B2886" s="38" t="s">
        <v>885</v>
      </c>
      <c r="C2886" s="38" t="s">
        <v>384</v>
      </c>
      <c r="D2886" s="38" t="s">
        <v>887</v>
      </c>
      <c r="E2886" s="41">
        <v>1830993</v>
      </c>
      <c r="F2886" s="38" t="s">
        <v>1815</v>
      </c>
      <c r="G2886" s="38" t="s">
        <v>68</v>
      </c>
      <c r="H2886" s="42">
        <v>-102372</v>
      </c>
      <c r="I2886" s="42">
        <v>-93772.75</v>
      </c>
      <c r="J2886" s="42">
        <v>-8599.25</v>
      </c>
      <c r="K2886" s="86">
        <v>8.4000019536592044E-2</v>
      </c>
      <c r="L2886" s="38" t="s">
        <v>55</v>
      </c>
      <c r="M2886" s="128" t="s">
        <v>2097</v>
      </c>
      <c r="N2886" s="128" t="s">
        <v>2097</v>
      </c>
    </row>
    <row r="2887" spans="1:14" s="128" customFormat="1" x14ac:dyDescent="0.2">
      <c r="A2887" s="38" t="s">
        <v>884</v>
      </c>
      <c r="B2887" s="38" t="s">
        <v>885</v>
      </c>
      <c r="C2887" s="38" t="s">
        <v>384</v>
      </c>
      <c r="D2887" s="38" t="s">
        <v>887</v>
      </c>
      <c r="E2887" s="41">
        <v>1830997</v>
      </c>
      <c r="F2887" s="38" t="s">
        <v>9085</v>
      </c>
      <c r="G2887" s="38" t="s">
        <v>68</v>
      </c>
      <c r="H2887" s="42">
        <v>-4515.05</v>
      </c>
      <c r="I2887" s="42">
        <v>-4135.79</v>
      </c>
      <c r="J2887" s="42">
        <v>-379.26000000000022</v>
      </c>
      <c r="K2887" s="86">
        <v>8.3999069777743365E-2</v>
      </c>
      <c r="L2887" s="38" t="s">
        <v>55</v>
      </c>
      <c r="M2887" s="128" t="s">
        <v>2097</v>
      </c>
      <c r="N2887" s="128" t="s">
        <v>2097</v>
      </c>
    </row>
    <row r="2888" spans="1:14" s="128" customFormat="1" x14ac:dyDescent="0.2">
      <c r="A2888" s="38" t="s">
        <v>884</v>
      </c>
      <c r="B2888" s="38" t="s">
        <v>923</v>
      </c>
      <c r="C2888" s="38" t="s">
        <v>924</v>
      </c>
      <c r="D2888" s="38" t="s">
        <v>5916</v>
      </c>
      <c r="E2888" s="41">
        <v>1807877</v>
      </c>
      <c r="F2888" s="38" t="s">
        <v>8608</v>
      </c>
      <c r="G2888" s="38" t="s">
        <v>59</v>
      </c>
      <c r="H2888" s="42">
        <v>-11540.48</v>
      </c>
      <c r="I2888" s="42">
        <v>-10963.46</v>
      </c>
      <c r="J2888" s="42">
        <v>-577.02000000000044</v>
      </c>
      <c r="K2888" s="86">
        <v>4.9999653393966323E-2</v>
      </c>
      <c r="L2888" s="38" t="s">
        <v>55</v>
      </c>
      <c r="M2888" s="128" t="s">
        <v>2097</v>
      </c>
      <c r="N2888" s="128" t="s">
        <v>2097</v>
      </c>
    </row>
    <row r="2889" spans="1:14" s="128" customFormat="1" x14ac:dyDescent="0.2">
      <c r="A2889" s="38" t="s">
        <v>884</v>
      </c>
      <c r="B2889" s="38" t="s">
        <v>923</v>
      </c>
      <c r="C2889" s="38" t="s">
        <v>924</v>
      </c>
      <c r="D2889" s="38" t="s">
        <v>5916</v>
      </c>
      <c r="E2889" s="41">
        <v>8421570</v>
      </c>
      <c r="F2889" s="38" t="s">
        <v>8609</v>
      </c>
      <c r="G2889" s="38" t="s">
        <v>68</v>
      </c>
      <c r="H2889" s="42">
        <v>797886.72</v>
      </c>
      <c r="I2889" s="42">
        <v>710600.64</v>
      </c>
      <c r="J2889" s="42">
        <v>87286.079999999958</v>
      </c>
      <c r="K2889" s="86">
        <v>0.10939658201104031</v>
      </c>
      <c r="L2889" s="38" t="s">
        <v>8864</v>
      </c>
      <c r="M2889" s="128" t="s">
        <v>2097</v>
      </c>
      <c r="N2889" s="128" t="s">
        <v>2097</v>
      </c>
    </row>
    <row r="2890" spans="1:14" s="128" customFormat="1" x14ac:dyDescent="0.2">
      <c r="A2890" s="38" t="s">
        <v>884</v>
      </c>
      <c r="B2890" s="38" t="s">
        <v>923</v>
      </c>
      <c r="C2890" s="38" t="s">
        <v>924</v>
      </c>
      <c r="D2890" s="38" t="s">
        <v>5916</v>
      </c>
      <c r="E2890" s="41">
        <v>8421610</v>
      </c>
      <c r="F2890" s="38" t="s">
        <v>9086</v>
      </c>
      <c r="G2890" s="38" t="s">
        <v>68</v>
      </c>
      <c r="H2890" s="42">
        <v>0</v>
      </c>
      <c r="I2890" s="42">
        <v>0</v>
      </c>
      <c r="J2890" s="42">
        <v>0</v>
      </c>
      <c r="K2890" s="86" t="e">
        <v>#DIV/0!</v>
      </c>
      <c r="L2890" s="38" t="s">
        <v>9158</v>
      </c>
      <c r="M2890" s="128" t="s">
        <v>5907</v>
      </c>
      <c r="N2890" s="38" t="s">
        <v>2732</v>
      </c>
    </row>
    <row r="2891" spans="1:14" s="128" customFormat="1" x14ac:dyDescent="0.2">
      <c r="A2891" s="38" t="s">
        <v>884</v>
      </c>
      <c r="B2891" s="38" t="s">
        <v>923</v>
      </c>
      <c r="C2891" s="38" t="s">
        <v>924</v>
      </c>
      <c r="D2891" s="38" t="s">
        <v>5916</v>
      </c>
      <c r="E2891" s="41">
        <v>8473799</v>
      </c>
      <c r="F2891" s="38" t="s">
        <v>9087</v>
      </c>
      <c r="G2891" s="38" t="s">
        <v>68</v>
      </c>
      <c r="H2891" s="42">
        <v>23147.58</v>
      </c>
      <c r="I2891" s="42">
        <v>22045.32</v>
      </c>
      <c r="J2891" s="42">
        <v>1102.260000000002</v>
      </c>
      <c r="K2891" s="86">
        <v>4.7618800755845833E-2</v>
      </c>
      <c r="L2891" s="38" t="s">
        <v>9159</v>
      </c>
      <c r="M2891" s="128" t="s">
        <v>5907</v>
      </c>
      <c r="N2891" s="38" t="s">
        <v>2732</v>
      </c>
    </row>
    <row r="2892" spans="1:14" s="128" customFormat="1" x14ac:dyDescent="0.2">
      <c r="A2892" s="38" t="s">
        <v>884</v>
      </c>
      <c r="B2892" s="38" t="s">
        <v>938</v>
      </c>
      <c r="C2892" s="38" t="s">
        <v>924</v>
      </c>
      <c r="D2892" s="38" t="s">
        <v>940</v>
      </c>
      <c r="E2892" s="41">
        <v>1546774</v>
      </c>
      <c r="F2892" s="38" t="s">
        <v>2596</v>
      </c>
      <c r="G2892" s="38" t="s">
        <v>68</v>
      </c>
      <c r="H2892" s="42">
        <v>-2420</v>
      </c>
      <c r="I2892" s="42">
        <v>-2216.7199999999998</v>
      </c>
      <c r="J2892" s="42">
        <v>-203.2800000000002</v>
      </c>
      <c r="K2892" s="86">
        <v>8.4000000000000088E-2</v>
      </c>
      <c r="L2892" s="38" t="s">
        <v>55</v>
      </c>
      <c r="M2892" s="128" t="s">
        <v>2097</v>
      </c>
      <c r="N2892" s="128" t="s">
        <v>2097</v>
      </c>
    </row>
    <row r="2893" spans="1:14" s="128" customFormat="1" x14ac:dyDescent="0.2">
      <c r="A2893" s="38" t="s">
        <v>884</v>
      </c>
      <c r="B2893" s="38" t="s">
        <v>938</v>
      </c>
      <c r="C2893" s="38" t="s">
        <v>987</v>
      </c>
      <c r="D2893" s="38" t="s">
        <v>940</v>
      </c>
      <c r="E2893" s="41">
        <v>6022427</v>
      </c>
      <c r="F2893" s="38" t="s">
        <v>2599</v>
      </c>
      <c r="G2893" s="38" t="s">
        <v>68</v>
      </c>
      <c r="H2893" s="42">
        <v>0</v>
      </c>
      <c r="I2893" s="42">
        <v>4.43</v>
      </c>
      <c r="J2893" s="42">
        <v>-4.43</v>
      </c>
      <c r="K2893" s="86" t="e">
        <v>#DIV/0!</v>
      </c>
      <c r="L2893" s="38" t="s">
        <v>2600</v>
      </c>
      <c r="M2893" s="128" t="s">
        <v>5907</v>
      </c>
      <c r="N2893" s="111" t="s">
        <v>5908</v>
      </c>
    </row>
    <row r="2894" spans="1:14" s="128" customFormat="1" x14ac:dyDescent="0.2">
      <c r="A2894" s="38" t="s">
        <v>884</v>
      </c>
      <c r="B2894" s="38" t="s">
        <v>938</v>
      </c>
      <c r="C2894" s="38" t="s">
        <v>146</v>
      </c>
      <c r="D2894" s="38" t="s">
        <v>940</v>
      </c>
      <c r="E2894" s="41">
        <v>6567680</v>
      </c>
      <c r="F2894" s="38" t="s">
        <v>2601</v>
      </c>
      <c r="G2894" s="38" t="s">
        <v>68</v>
      </c>
      <c r="H2894" s="42">
        <v>13548.48</v>
      </c>
      <c r="I2894" s="42">
        <v>12410.41</v>
      </c>
      <c r="J2894" s="42">
        <v>1138.0699999999997</v>
      </c>
      <c r="K2894" s="86">
        <v>8.3999828763078946E-2</v>
      </c>
      <c r="L2894" s="38" t="s">
        <v>55</v>
      </c>
      <c r="M2894" s="128" t="s">
        <v>5907</v>
      </c>
      <c r="N2894" s="111" t="s">
        <v>5908</v>
      </c>
    </row>
    <row r="2895" spans="1:14" s="128" customFormat="1" x14ac:dyDescent="0.2">
      <c r="A2895" s="38" t="s">
        <v>884</v>
      </c>
      <c r="B2895" s="38" t="s">
        <v>938</v>
      </c>
      <c r="C2895" s="38" t="s">
        <v>2602</v>
      </c>
      <c r="D2895" s="38" t="s">
        <v>940</v>
      </c>
      <c r="E2895" s="41">
        <v>6224754</v>
      </c>
      <c r="F2895" s="38" t="s">
        <v>2603</v>
      </c>
      <c r="G2895" s="38" t="s">
        <v>68</v>
      </c>
      <c r="H2895" s="42">
        <v>236.48</v>
      </c>
      <c r="I2895" s="42">
        <v>238.24</v>
      </c>
      <c r="J2895" s="42">
        <v>-1.7600000000000193</v>
      </c>
      <c r="K2895" s="86">
        <v>-7.4424898511502849E-3</v>
      </c>
      <c r="L2895" s="38" t="s">
        <v>2604</v>
      </c>
      <c r="M2895" s="128" t="s">
        <v>5907</v>
      </c>
      <c r="N2895" s="111" t="s">
        <v>5908</v>
      </c>
    </row>
    <row r="2896" spans="1:14" s="128" customFormat="1" x14ac:dyDescent="0.2">
      <c r="A2896" s="38" t="s">
        <v>884</v>
      </c>
      <c r="B2896" s="38" t="s">
        <v>1028</v>
      </c>
      <c r="C2896" s="38" t="s">
        <v>9040</v>
      </c>
      <c r="D2896" s="38" t="s">
        <v>940</v>
      </c>
      <c r="E2896" s="41">
        <v>8396529</v>
      </c>
      <c r="F2896" s="38" t="s">
        <v>9088</v>
      </c>
      <c r="G2896" s="38" t="s">
        <v>68</v>
      </c>
      <c r="H2896" s="42">
        <v>12500</v>
      </c>
      <c r="I2896" s="42">
        <v>11875</v>
      </c>
      <c r="J2896" s="42">
        <v>625</v>
      </c>
      <c r="K2896" s="86">
        <v>0.05</v>
      </c>
      <c r="L2896" s="38" t="s">
        <v>55</v>
      </c>
      <c r="M2896" s="128" t="s">
        <v>2097</v>
      </c>
      <c r="N2896" s="128" t="s">
        <v>2097</v>
      </c>
    </row>
    <row r="2897" spans="1:14" s="128" customFormat="1" x14ac:dyDescent="0.2">
      <c r="A2897" s="38" t="s">
        <v>884</v>
      </c>
      <c r="B2897" s="38" t="s">
        <v>1028</v>
      </c>
      <c r="C2897" s="38" t="s">
        <v>1859</v>
      </c>
      <c r="D2897" s="38" t="s">
        <v>940</v>
      </c>
      <c r="E2897" s="41">
        <v>8403265</v>
      </c>
      <c r="F2897" s="38" t="s">
        <v>9089</v>
      </c>
      <c r="G2897" s="38" t="s">
        <v>68</v>
      </c>
      <c r="H2897" s="42">
        <v>0</v>
      </c>
      <c r="I2897" s="42">
        <v>10622.86</v>
      </c>
      <c r="J2897" s="42">
        <v>-10622.86</v>
      </c>
      <c r="K2897" s="86" t="e">
        <v>#DIV/0!</v>
      </c>
      <c r="L2897" s="38" t="s">
        <v>9160</v>
      </c>
      <c r="M2897" s="128" t="s">
        <v>5907</v>
      </c>
      <c r="N2897" s="38" t="s">
        <v>2754</v>
      </c>
    </row>
    <row r="2898" spans="1:14" s="128" customFormat="1" x14ac:dyDescent="0.2">
      <c r="A2898" s="38" t="s">
        <v>884</v>
      </c>
      <c r="B2898" s="38" t="s">
        <v>1028</v>
      </c>
      <c r="C2898" s="38" t="s">
        <v>1859</v>
      </c>
      <c r="D2898" s="38" t="s">
        <v>940</v>
      </c>
      <c r="E2898" s="41">
        <v>8159508</v>
      </c>
      <c r="F2898" s="38" t="s">
        <v>2611</v>
      </c>
      <c r="G2898" s="38" t="s">
        <v>68</v>
      </c>
      <c r="H2898" s="42">
        <v>0</v>
      </c>
      <c r="I2898" s="42">
        <v>6659.68</v>
      </c>
      <c r="J2898" s="42">
        <v>-6659.68</v>
      </c>
      <c r="K2898" s="86" t="e">
        <v>#DIV/0!</v>
      </c>
      <c r="L2898" s="38" t="s">
        <v>2612</v>
      </c>
      <c r="M2898" s="128" t="s">
        <v>5907</v>
      </c>
      <c r="N2898" s="38" t="s">
        <v>2081</v>
      </c>
    </row>
    <row r="2899" spans="1:14" s="128" customFormat="1" x14ac:dyDescent="0.2">
      <c r="A2899" s="38" t="s">
        <v>884</v>
      </c>
      <c r="B2899" s="38" t="s">
        <v>1028</v>
      </c>
      <c r="C2899" s="38" t="s">
        <v>1859</v>
      </c>
      <c r="D2899" s="38" t="s">
        <v>940</v>
      </c>
      <c r="E2899" s="41">
        <v>8318127</v>
      </c>
      <c r="F2899" s="38" t="s">
        <v>9090</v>
      </c>
      <c r="G2899" s="38" t="s">
        <v>68</v>
      </c>
      <c r="H2899" s="42">
        <v>0</v>
      </c>
      <c r="I2899" s="42">
        <v>2822.09</v>
      </c>
      <c r="J2899" s="42">
        <v>-2822.09</v>
      </c>
      <c r="K2899" s="86" t="e">
        <v>#DIV/0!</v>
      </c>
      <c r="L2899" s="38" t="s">
        <v>9161</v>
      </c>
      <c r="M2899" s="128" t="s">
        <v>5907</v>
      </c>
      <c r="N2899" s="38" t="s">
        <v>2011</v>
      </c>
    </row>
    <row r="2900" spans="1:14" s="128" customFormat="1" x14ac:dyDescent="0.2">
      <c r="A2900" s="38" t="s">
        <v>884</v>
      </c>
      <c r="B2900" s="38" t="s">
        <v>1028</v>
      </c>
      <c r="C2900" s="38" t="s">
        <v>1859</v>
      </c>
      <c r="D2900" s="38" t="s">
        <v>940</v>
      </c>
      <c r="E2900" s="41">
        <v>8210815</v>
      </c>
      <c r="F2900" s="38" t="s">
        <v>9091</v>
      </c>
      <c r="G2900" s="38" t="s">
        <v>68</v>
      </c>
      <c r="H2900" s="42">
        <v>0</v>
      </c>
      <c r="I2900" s="42">
        <v>6468.9</v>
      </c>
      <c r="J2900" s="42">
        <v>-6468.9</v>
      </c>
      <c r="K2900" s="86" t="e">
        <v>#DIV/0!</v>
      </c>
      <c r="L2900" s="38" t="s">
        <v>9162</v>
      </c>
      <c r="M2900" s="128" t="s">
        <v>5907</v>
      </c>
      <c r="N2900" s="38" t="s">
        <v>50</v>
      </c>
    </row>
    <row r="2901" spans="1:14" s="128" customFormat="1" x14ac:dyDescent="0.2">
      <c r="A2901" s="38" t="s">
        <v>884</v>
      </c>
      <c r="B2901" s="38" t="s">
        <v>1028</v>
      </c>
      <c r="C2901" s="38" t="s">
        <v>1859</v>
      </c>
      <c r="D2901" s="38" t="s">
        <v>940</v>
      </c>
      <c r="E2901" s="41">
        <v>7938912</v>
      </c>
      <c r="F2901" s="38" t="s">
        <v>2613</v>
      </c>
      <c r="G2901" s="38" t="s">
        <v>68</v>
      </c>
      <c r="H2901" s="42">
        <v>0</v>
      </c>
      <c r="I2901" s="42">
        <v>5000</v>
      </c>
      <c r="J2901" s="42">
        <v>-5000</v>
      </c>
      <c r="K2901" s="86" t="e">
        <v>#DIV/0!</v>
      </c>
      <c r="L2901" s="38" t="s">
        <v>2614</v>
      </c>
      <c r="M2901" s="128" t="s">
        <v>5907</v>
      </c>
      <c r="N2901" s="38" t="s">
        <v>2278</v>
      </c>
    </row>
    <row r="2902" spans="1:14" s="128" customFormat="1" x14ac:dyDescent="0.2">
      <c r="A2902" s="38" t="s">
        <v>884</v>
      </c>
      <c r="B2902" s="38" t="s">
        <v>8451</v>
      </c>
      <c r="C2902" s="38" t="s">
        <v>3464</v>
      </c>
      <c r="D2902" s="38" t="s">
        <v>940</v>
      </c>
      <c r="E2902" s="41">
        <v>8243579</v>
      </c>
      <c r="F2902" s="38" t="s">
        <v>9092</v>
      </c>
      <c r="G2902" s="38" t="s">
        <v>68</v>
      </c>
      <c r="H2902" s="42">
        <v>0</v>
      </c>
      <c r="I2902" s="42">
        <v>0</v>
      </c>
      <c r="J2902" s="42">
        <v>0</v>
      </c>
      <c r="K2902" s="86" t="e">
        <v>#DIV/0!</v>
      </c>
      <c r="L2902" s="38" t="s">
        <v>55</v>
      </c>
      <c r="M2902" s="128" t="s">
        <v>5907</v>
      </c>
      <c r="N2902" s="38" t="s">
        <v>2754</v>
      </c>
    </row>
    <row r="2903" spans="1:14" s="128" customFormat="1" x14ac:dyDescent="0.2">
      <c r="A2903" s="38" t="s">
        <v>884</v>
      </c>
      <c r="B2903" s="38" t="s">
        <v>2615</v>
      </c>
      <c r="C2903" s="38" t="s">
        <v>2616</v>
      </c>
      <c r="D2903" s="38" t="s">
        <v>940</v>
      </c>
      <c r="E2903" s="41">
        <v>1460952</v>
      </c>
      <c r="F2903" s="38" t="s">
        <v>2617</v>
      </c>
      <c r="G2903" s="38" t="s">
        <v>68</v>
      </c>
      <c r="H2903" s="42">
        <v>-2250</v>
      </c>
      <c r="I2903" s="42">
        <v>-2137.5</v>
      </c>
      <c r="J2903" s="42">
        <v>-112.5</v>
      </c>
      <c r="K2903" s="86">
        <v>0.05</v>
      </c>
      <c r="L2903" s="38" t="s">
        <v>55</v>
      </c>
      <c r="M2903" s="128" t="s">
        <v>2097</v>
      </c>
      <c r="N2903" s="128" t="s">
        <v>2097</v>
      </c>
    </row>
    <row r="2904" spans="1:14" s="128" customFormat="1" x14ac:dyDescent="0.2">
      <c r="A2904" s="38" t="s">
        <v>884</v>
      </c>
      <c r="B2904" s="38" t="s">
        <v>2615</v>
      </c>
      <c r="C2904" s="38" t="s">
        <v>2616</v>
      </c>
      <c r="D2904" s="38" t="s">
        <v>940</v>
      </c>
      <c r="E2904" s="41">
        <v>1460952</v>
      </c>
      <c r="F2904" s="38" t="s">
        <v>2617</v>
      </c>
      <c r="G2904" s="38" t="s">
        <v>68</v>
      </c>
      <c r="H2904" s="42">
        <v>-450</v>
      </c>
      <c r="I2904" s="42">
        <v>-427.5</v>
      </c>
      <c r="J2904" s="42">
        <v>-22.5</v>
      </c>
      <c r="K2904" s="86">
        <v>0.05</v>
      </c>
      <c r="L2904" s="38" t="s">
        <v>55</v>
      </c>
      <c r="M2904" s="128" t="s">
        <v>2097</v>
      </c>
      <c r="N2904" s="128" t="s">
        <v>2097</v>
      </c>
    </row>
    <row r="2905" spans="1:14" s="128" customFormat="1" x14ac:dyDescent="0.2">
      <c r="A2905" s="38" t="s">
        <v>884</v>
      </c>
      <c r="B2905" s="38" t="s">
        <v>2615</v>
      </c>
      <c r="C2905" s="38" t="s">
        <v>1712</v>
      </c>
      <c r="D2905" s="38" t="s">
        <v>940</v>
      </c>
      <c r="E2905" s="41">
        <v>6432285</v>
      </c>
      <c r="F2905" s="38" t="s">
        <v>2618</v>
      </c>
      <c r="G2905" s="38" t="s">
        <v>68</v>
      </c>
      <c r="H2905" s="42">
        <v>1480</v>
      </c>
      <c r="I2905" s="42">
        <v>1406</v>
      </c>
      <c r="J2905" s="42">
        <v>74</v>
      </c>
      <c r="K2905" s="86">
        <v>0.05</v>
      </c>
      <c r="L2905" s="38" t="s">
        <v>55</v>
      </c>
      <c r="M2905" s="128" t="s">
        <v>2097</v>
      </c>
      <c r="N2905" s="128" t="s">
        <v>2097</v>
      </c>
    </row>
    <row r="2906" spans="1:14" s="128" customFormat="1" x14ac:dyDescent="0.2">
      <c r="A2906" s="38" t="s">
        <v>884</v>
      </c>
      <c r="B2906" s="38" t="s">
        <v>2615</v>
      </c>
      <c r="C2906" s="38" t="s">
        <v>1836</v>
      </c>
      <c r="D2906" s="38" t="s">
        <v>940</v>
      </c>
      <c r="E2906" s="41">
        <v>6510793</v>
      </c>
      <c r="F2906" s="38" t="s">
        <v>2619</v>
      </c>
      <c r="G2906" s="38" t="s">
        <v>68</v>
      </c>
      <c r="H2906" s="42">
        <v>10</v>
      </c>
      <c r="I2906" s="42">
        <v>9.5</v>
      </c>
      <c r="J2906" s="42">
        <v>0.5</v>
      </c>
      <c r="K2906" s="86">
        <v>0.05</v>
      </c>
      <c r="L2906" s="38" t="s">
        <v>55</v>
      </c>
      <c r="M2906" s="128" t="s">
        <v>2097</v>
      </c>
      <c r="N2906" s="128" t="s">
        <v>2097</v>
      </c>
    </row>
    <row r="2907" spans="1:14" s="128" customFormat="1" x14ac:dyDescent="0.2">
      <c r="A2907" s="38" t="s">
        <v>884</v>
      </c>
      <c r="B2907" s="38" t="s">
        <v>1034</v>
      </c>
      <c r="C2907" s="38" t="s">
        <v>1035</v>
      </c>
      <c r="D2907" s="38" t="s">
        <v>1036</v>
      </c>
      <c r="E2907" s="41">
        <v>8060992</v>
      </c>
      <c r="F2907" s="38" t="s">
        <v>2625</v>
      </c>
      <c r="G2907" s="38" t="s">
        <v>68</v>
      </c>
      <c r="H2907" s="42">
        <v>0</v>
      </c>
      <c r="I2907" s="42">
        <v>0</v>
      </c>
      <c r="J2907" s="42">
        <v>0</v>
      </c>
      <c r="K2907" s="86" t="e">
        <v>#DIV/0!</v>
      </c>
      <c r="L2907" s="38" t="s">
        <v>2626</v>
      </c>
      <c r="M2907" s="128" t="s">
        <v>2097</v>
      </c>
      <c r="N2907" s="128" t="s">
        <v>2097</v>
      </c>
    </row>
    <row r="2908" spans="1:14" s="128" customFormat="1" x14ac:dyDescent="0.2">
      <c r="A2908" s="38" t="s">
        <v>884</v>
      </c>
      <c r="B2908" s="38" t="s">
        <v>1034</v>
      </c>
      <c r="C2908" s="38" t="s">
        <v>1116</v>
      </c>
      <c r="D2908" s="38" t="s">
        <v>1036</v>
      </c>
      <c r="E2908" s="41">
        <v>8179652</v>
      </c>
      <c r="F2908" s="38" t="s">
        <v>2051</v>
      </c>
      <c r="G2908" s="38" t="s">
        <v>59</v>
      </c>
      <c r="H2908" s="42">
        <v>363888</v>
      </c>
      <c r="I2908" s="42">
        <v>319200</v>
      </c>
      <c r="J2908" s="42">
        <v>44688</v>
      </c>
      <c r="K2908" s="86">
        <v>0.12280701754385964</v>
      </c>
      <c r="L2908" s="38" t="s">
        <v>2052</v>
      </c>
      <c r="M2908" s="128" t="s">
        <v>2097</v>
      </c>
      <c r="N2908" s="128" t="s">
        <v>2097</v>
      </c>
    </row>
    <row r="2909" spans="1:14" s="128" customFormat="1" x14ac:dyDescent="0.2">
      <c r="A2909" s="38" t="s">
        <v>884</v>
      </c>
      <c r="B2909" s="38" t="s">
        <v>1034</v>
      </c>
      <c r="C2909" s="38" t="s">
        <v>978</v>
      </c>
      <c r="D2909" s="38" t="s">
        <v>1036</v>
      </c>
      <c r="E2909" s="41">
        <v>8343472</v>
      </c>
      <c r="F2909" s="38" t="s">
        <v>9093</v>
      </c>
      <c r="G2909" s="38" t="s">
        <v>68</v>
      </c>
      <c r="H2909" s="42">
        <v>15500</v>
      </c>
      <c r="I2909" s="42">
        <v>15500</v>
      </c>
      <c r="J2909" s="42">
        <v>0</v>
      </c>
      <c r="K2909" s="86">
        <v>0</v>
      </c>
      <c r="L2909" s="38" t="s">
        <v>9163</v>
      </c>
      <c r="M2909" s="128" t="s">
        <v>5907</v>
      </c>
      <c r="N2909" s="38" t="s">
        <v>2732</v>
      </c>
    </row>
    <row r="2910" spans="1:14" s="128" customFormat="1" x14ac:dyDescent="0.2">
      <c r="A2910" s="38" t="s">
        <v>884</v>
      </c>
      <c r="B2910" s="38" t="s">
        <v>2633</v>
      </c>
      <c r="C2910" s="38" t="s">
        <v>2635</v>
      </c>
      <c r="D2910" s="38" t="s">
        <v>2634</v>
      </c>
      <c r="E2910" s="41">
        <v>6175372</v>
      </c>
      <c r="F2910" s="38" t="s">
        <v>2636</v>
      </c>
      <c r="G2910" s="38" t="s">
        <v>68</v>
      </c>
      <c r="H2910" s="42">
        <v>0</v>
      </c>
      <c r="I2910" s="42">
        <v>0</v>
      </c>
      <c r="J2910" s="42">
        <v>0</v>
      </c>
      <c r="K2910" s="86" t="e">
        <v>#DIV/0!</v>
      </c>
      <c r="L2910" s="38" t="s">
        <v>2637</v>
      </c>
      <c r="M2910" s="128" t="s">
        <v>5907</v>
      </c>
      <c r="N2910" s="111" t="s">
        <v>5908</v>
      </c>
    </row>
    <row r="2911" spans="1:14" s="128" customFormat="1" x14ac:dyDescent="0.2">
      <c r="A2911" s="38" t="s">
        <v>884</v>
      </c>
      <c r="B2911" s="38" t="s">
        <v>1902</v>
      </c>
      <c r="C2911" s="38" t="s">
        <v>1085</v>
      </c>
      <c r="D2911" s="38" t="s">
        <v>1903</v>
      </c>
      <c r="E2911" s="41">
        <v>8502644</v>
      </c>
      <c r="F2911" s="38" t="s">
        <v>8624</v>
      </c>
      <c r="G2911" s="38" t="s">
        <v>59</v>
      </c>
      <c r="H2911" s="42">
        <v>546685.94999999995</v>
      </c>
      <c r="I2911" s="42">
        <v>519351.65</v>
      </c>
      <c r="J2911" s="42">
        <v>27334.29999999993</v>
      </c>
      <c r="K2911" s="86">
        <v>5.00000045730093E-2</v>
      </c>
      <c r="L2911" s="38" t="s">
        <v>55</v>
      </c>
      <c r="M2911" s="128" t="s">
        <v>2097</v>
      </c>
      <c r="N2911" s="128" t="s">
        <v>2097</v>
      </c>
    </row>
    <row r="2912" spans="1:14" s="128" customFormat="1" x14ac:dyDescent="0.2">
      <c r="A2912" s="38" t="s">
        <v>884</v>
      </c>
      <c r="B2912" s="38" t="s">
        <v>1902</v>
      </c>
      <c r="C2912" s="38" t="s">
        <v>1085</v>
      </c>
      <c r="D2912" s="38" t="s">
        <v>1903</v>
      </c>
      <c r="E2912" s="41">
        <v>8502928</v>
      </c>
      <c r="F2912" s="38" t="s">
        <v>9094</v>
      </c>
      <c r="G2912" s="38" t="s">
        <v>59</v>
      </c>
      <c r="H2912" s="42">
        <v>83445.97</v>
      </c>
      <c r="I2912" s="42">
        <v>79273.67</v>
      </c>
      <c r="J2912" s="42">
        <v>4172.3000000000029</v>
      </c>
      <c r="K2912" s="86">
        <v>5.0000017975703352E-2</v>
      </c>
      <c r="L2912" s="38" t="s">
        <v>55</v>
      </c>
      <c r="M2912" s="128" t="s">
        <v>2097</v>
      </c>
      <c r="N2912" s="128" t="s">
        <v>2097</v>
      </c>
    </row>
    <row r="2913" spans="1:14" s="128" customFormat="1" x14ac:dyDescent="0.2">
      <c r="A2913" s="38" t="s">
        <v>884</v>
      </c>
      <c r="B2913" s="38" t="s">
        <v>1902</v>
      </c>
      <c r="C2913" s="38" t="s">
        <v>1085</v>
      </c>
      <c r="D2913" s="38" t="s">
        <v>1903</v>
      </c>
      <c r="E2913" s="41">
        <v>8502926</v>
      </c>
      <c r="F2913" s="38" t="s">
        <v>9095</v>
      </c>
      <c r="G2913" s="38" t="s">
        <v>59</v>
      </c>
      <c r="H2913" s="42">
        <v>408615.11</v>
      </c>
      <c r="I2913" s="42">
        <v>388184.35</v>
      </c>
      <c r="J2913" s="42">
        <v>20430.760000000009</v>
      </c>
      <c r="K2913" s="86">
        <v>5.0000011012808633E-2</v>
      </c>
      <c r="L2913" s="38" t="s">
        <v>55</v>
      </c>
      <c r="M2913" s="128" t="s">
        <v>2097</v>
      </c>
      <c r="N2913" s="128" t="s">
        <v>2097</v>
      </c>
    </row>
    <row r="2914" spans="1:14" s="128" customFormat="1" x14ac:dyDescent="0.2">
      <c r="A2914" s="38" t="s">
        <v>41</v>
      </c>
      <c r="B2914" s="38" t="s">
        <v>1148</v>
      </c>
      <c r="C2914" s="38" t="s">
        <v>2646</v>
      </c>
      <c r="D2914" s="38" t="s">
        <v>1150</v>
      </c>
      <c r="E2914" s="41">
        <v>6254146</v>
      </c>
      <c r="F2914" s="38" t="s">
        <v>2647</v>
      </c>
      <c r="G2914" s="38" t="s">
        <v>68</v>
      </c>
      <c r="H2914" s="42">
        <v>0</v>
      </c>
      <c r="I2914" s="42">
        <v>0</v>
      </c>
      <c r="J2914" s="42">
        <v>0</v>
      </c>
      <c r="K2914" s="86" t="e">
        <v>#DIV/0!</v>
      </c>
      <c r="L2914" s="38" t="s">
        <v>55</v>
      </c>
      <c r="M2914" s="128" t="s">
        <v>2097</v>
      </c>
      <c r="N2914" s="128" t="s">
        <v>2097</v>
      </c>
    </row>
    <row r="2915" spans="1:14" s="128" customFormat="1" x14ac:dyDescent="0.2">
      <c r="A2915" s="38" t="s">
        <v>41</v>
      </c>
      <c r="B2915" s="38" t="s">
        <v>1148</v>
      </c>
      <c r="C2915" s="38" t="s">
        <v>298</v>
      </c>
      <c r="D2915" s="38" t="s">
        <v>1150</v>
      </c>
      <c r="E2915" s="41">
        <v>8387090</v>
      </c>
      <c r="F2915" s="38" t="s">
        <v>8093</v>
      </c>
      <c r="G2915" s="38" t="s">
        <v>68</v>
      </c>
      <c r="H2915" s="42">
        <v>13361.08</v>
      </c>
      <c r="I2915" s="42">
        <v>13361.08</v>
      </c>
      <c r="J2915" s="42">
        <v>0</v>
      </c>
      <c r="K2915" s="86">
        <v>0</v>
      </c>
      <c r="L2915" s="38" t="s">
        <v>9164</v>
      </c>
      <c r="M2915" s="128" t="s">
        <v>5907</v>
      </c>
      <c r="N2915" s="38" t="s">
        <v>2754</v>
      </c>
    </row>
    <row r="2916" spans="1:14" s="128" customFormat="1" x14ac:dyDescent="0.2">
      <c r="A2916" s="38" t="s">
        <v>41</v>
      </c>
      <c r="B2916" s="38" t="s">
        <v>1164</v>
      </c>
      <c r="C2916" s="38" t="s">
        <v>1174</v>
      </c>
      <c r="D2916" s="38" t="s">
        <v>1167</v>
      </c>
      <c r="E2916" s="41">
        <v>1344803</v>
      </c>
      <c r="F2916" s="38" t="s">
        <v>2650</v>
      </c>
      <c r="G2916" s="38" t="s">
        <v>68</v>
      </c>
      <c r="H2916" s="42">
        <v>-8700</v>
      </c>
      <c r="I2916" s="42">
        <v>-7925.7</v>
      </c>
      <c r="J2916" s="42">
        <v>-774.30000000000018</v>
      </c>
      <c r="K2916" s="86">
        <v>8.9000000000000024E-2</v>
      </c>
      <c r="L2916" s="38" t="s">
        <v>55</v>
      </c>
      <c r="M2916" s="128" t="s">
        <v>2097</v>
      </c>
      <c r="N2916" s="128" t="s">
        <v>2097</v>
      </c>
    </row>
    <row r="2917" spans="1:14" s="128" customFormat="1" x14ac:dyDescent="0.2">
      <c r="A2917" s="38" t="s">
        <v>41</v>
      </c>
      <c r="B2917" s="38" t="s">
        <v>1164</v>
      </c>
      <c r="C2917" s="38" t="s">
        <v>2651</v>
      </c>
      <c r="D2917" s="38" t="s">
        <v>1167</v>
      </c>
      <c r="E2917" s="41">
        <v>6526092</v>
      </c>
      <c r="F2917" s="38" t="s">
        <v>2652</v>
      </c>
      <c r="G2917" s="38" t="s">
        <v>68</v>
      </c>
      <c r="H2917" s="42">
        <v>4935.84</v>
      </c>
      <c r="I2917" s="42">
        <v>4869.84</v>
      </c>
      <c r="J2917" s="42">
        <v>66</v>
      </c>
      <c r="K2917" s="86">
        <v>1.3371584168044345E-2</v>
      </c>
      <c r="L2917" s="38" t="s">
        <v>2653</v>
      </c>
      <c r="M2917" s="128" t="s">
        <v>5907</v>
      </c>
      <c r="N2917" s="111" t="s">
        <v>5908</v>
      </c>
    </row>
    <row r="2918" spans="1:14" s="128" customFormat="1" x14ac:dyDescent="0.2">
      <c r="A2918" s="38" t="s">
        <v>41</v>
      </c>
      <c r="B2918" s="38" t="s">
        <v>1164</v>
      </c>
      <c r="C2918" s="38" t="s">
        <v>2054</v>
      </c>
      <c r="D2918" s="38" t="s">
        <v>1167</v>
      </c>
      <c r="E2918" s="41">
        <v>7996966</v>
      </c>
      <c r="F2918" s="38" t="s">
        <v>2055</v>
      </c>
      <c r="G2918" s="38" t="s">
        <v>68</v>
      </c>
      <c r="H2918" s="42">
        <v>14889.07</v>
      </c>
      <c r="I2918" s="42">
        <v>13271.8</v>
      </c>
      <c r="J2918" s="42">
        <v>1617.2700000000004</v>
      </c>
      <c r="K2918" s="86">
        <v>0.10862129065146449</v>
      </c>
      <c r="L2918" s="38" t="s">
        <v>2056</v>
      </c>
      <c r="M2918" s="128" t="s">
        <v>5907</v>
      </c>
      <c r="N2918" s="38" t="s">
        <v>2011</v>
      </c>
    </row>
    <row r="2919" spans="1:14" s="128" customFormat="1" x14ac:dyDescent="0.2">
      <c r="A2919" s="38" t="s">
        <v>41</v>
      </c>
      <c r="B2919" s="38" t="s">
        <v>1164</v>
      </c>
      <c r="C2919" s="38" t="s">
        <v>1188</v>
      </c>
      <c r="D2919" s="38" t="s">
        <v>1167</v>
      </c>
      <c r="E2919" s="41">
        <v>7938890</v>
      </c>
      <c r="F2919" s="38" t="s">
        <v>2878</v>
      </c>
      <c r="G2919" s="38" t="s">
        <v>68</v>
      </c>
      <c r="H2919" s="42">
        <v>0</v>
      </c>
      <c r="I2919" s="42">
        <v>154321.92000000001</v>
      </c>
      <c r="J2919" s="42">
        <v>-154321.92000000001</v>
      </c>
      <c r="K2919" s="86" t="e">
        <v>#DIV/0!</v>
      </c>
      <c r="L2919" s="38" t="s">
        <v>2879</v>
      </c>
      <c r="M2919" s="128" t="s">
        <v>2097</v>
      </c>
      <c r="N2919" s="128" t="s">
        <v>2097</v>
      </c>
    </row>
    <row r="2920" spans="1:14" s="128" customFormat="1" x14ac:dyDescent="0.2">
      <c r="A2920" s="38" t="s">
        <v>41</v>
      </c>
      <c r="B2920" s="38" t="s">
        <v>1164</v>
      </c>
      <c r="C2920" s="38" t="s">
        <v>2054</v>
      </c>
      <c r="D2920" s="38" t="s">
        <v>1167</v>
      </c>
      <c r="E2920" s="41">
        <v>7996966</v>
      </c>
      <c r="F2920" s="38" t="s">
        <v>2055</v>
      </c>
      <c r="G2920" s="38" t="s">
        <v>68</v>
      </c>
      <c r="H2920" s="42">
        <v>27167.72</v>
      </c>
      <c r="I2920" s="42">
        <v>24172.52</v>
      </c>
      <c r="J2920" s="42">
        <v>2995.2000000000007</v>
      </c>
      <c r="K2920" s="86">
        <v>0.11024848607096954</v>
      </c>
      <c r="L2920" s="38" t="s">
        <v>2056</v>
      </c>
      <c r="M2920" s="128" t="s">
        <v>5907</v>
      </c>
      <c r="N2920" s="38" t="s">
        <v>2011</v>
      </c>
    </row>
    <row r="2921" spans="1:14" s="128" customFormat="1" x14ac:dyDescent="0.2">
      <c r="A2921" s="38" t="s">
        <v>41</v>
      </c>
      <c r="B2921" s="38" t="s">
        <v>1164</v>
      </c>
      <c r="C2921" s="38" t="s">
        <v>2054</v>
      </c>
      <c r="D2921" s="38" t="s">
        <v>1167</v>
      </c>
      <c r="E2921" s="41">
        <v>7996966</v>
      </c>
      <c r="F2921" s="38" t="s">
        <v>2055</v>
      </c>
      <c r="G2921" s="38" t="s">
        <v>68</v>
      </c>
      <c r="H2921" s="42">
        <v>1197</v>
      </c>
      <c r="I2921" s="42">
        <v>1090.47</v>
      </c>
      <c r="J2921" s="42">
        <v>106.52999999999997</v>
      </c>
      <c r="K2921" s="86">
        <v>8.8997493734335811E-2</v>
      </c>
      <c r="L2921" s="38" t="s">
        <v>55</v>
      </c>
      <c r="M2921" s="128" t="s">
        <v>5907</v>
      </c>
      <c r="N2921" s="38" t="s">
        <v>2011</v>
      </c>
    </row>
    <row r="2922" spans="1:14" s="128" customFormat="1" x14ac:dyDescent="0.2">
      <c r="A2922" s="38" t="s">
        <v>41</v>
      </c>
      <c r="B2922" s="38" t="s">
        <v>1164</v>
      </c>
      <c r="C2922" s="38" t="s">
        <v>1188</v>
      </c>
      <c r="D2922" s="38" t="s">
        <v>1167</v>
      </c>
      <c r="E2922" s="41">
        <v>8008946</v>
      </c>
      <c r="F2922" s="38" t="s">
        <v>2655</v>
      </c>
      <c r="G2922" s="38" t="s">
        <v>68</v>
      </c>
      <c r="H2922" s="42">
        <v>0</v>
      </c>
      <c r="I2922" s="42">
        <v>0</v>
      </c>
      <c r="J2922" s="42">
        <v>0</v>
      </c>
      <c r="K2922" s="86" t="e">
        <v>#DIV/0!</v>
      </c>
      <c r="L2922" s="38" t="s">
        <v>55</v>
      </c>
      <c r="M2922" s="128" t="s">
        <v>2097</v>
      </c>
      <c r="N2922" s="128" t="s">
        <v>2097</v>
      </c>
    </row>
    <row r="2923" spans="1:14" s="128" customFormat="1" x14ac:dyDescent="0.2">
      <c r="A2923" s="38" t="s">
        <v>41</v>
      </c>
      <c r="B2923" s="38" t="s">
        <v>1216</v>
      </c>
      <c r="C2923" s="38" t="s">
        <v>2662</v>
      </c>
      <c r="D2923" s="38" t="s">
        <v>1218</v>
      </c>
      <c r="E2923" s="41">
        <v>4059291</v>
      </c>
      <c r="F2923" s="38" t="s">
        <v>2664</v>
      </c>
      <c r="G2923" s="38" t="s">
        <v>2665</v>
      </c>
      <c r="H2923" s="42">
        <v>19194.23</v>
      </c>
      <c r="I2923" s="42">
        <v>17540.25</v>
      </c>
      <c r="J2923" s="42">
        <v>1653.9799999999996</v>
      </c>
      <c r="K2923" s="86">
        <v>8.6170687753559252E-2</v>
      </c>
      <c r="L2923" s="38" t="s">
        <v>2666</v>
      </c>
      <c r="M2923" s="128" t="s">
        <v>5907</v>
      </c>
      <c r="N2923" s="111" t="s">
        <v>5908</v>
      </c>
    </row>
    <row r="2924" spans="1:14" s="128" customFormat="1" x14ac:dyDescent="0.2">
      <c r="A2924" s="38" t="s">
        <v>41</v>
      </c>
      <c r="B2924" s="38" t="s">
        <v>1216</v>
      </c>
      <c r="C2924" s="38" t="s">
        <v>1226</v>
      </c>
      <c r="D2924" s="38" t="s">
        <v>1218</v>
      </c>
      <c r="E2924" s="41">
        <v>8522776</v>
      </c>
      <c r="F2924" s="38" t="s">
        <v>9096</v>
      </c>
      <c r="G2924" s="38" t="s">
        <v>59</v>
      </c>
      <c r="H2924" s="42">
        <v>3560.56</v>
      </c>
      <c r="I2924" s="42">
        <v>3382.53</v>
      </c>
      <c r="J2924" s="42">
        <v>178.02999999999975</v>
      </c>
      <c r="K2924" s="86">
        <v>5.0000561709393959E-2</v>
      </c>
      <c r="L2924" s="38" t="s">
        <v>55</v>
      </c>
      <c r="M2924" s="128" t="s">
        <v>2097</v>
      </c>
      <c r="N2924" s="128" t="s">
        <v>2097</v>
      </c>
    </row>
    <row r="2925" spans="1:14" s="128" customFormat="1" x14ac:dyDescent="0.2">
      <c r="A2925" s="38" t="s">
        <v>41</v>
      </c>
      <c r="B2925" s="38" t="s">
        <v>1216</v>
      </c>
      <c r="C2925" s="38" t="s">
        <v>9041</v>
      </c>
      <c r="D2925" s="38" t="s">
        <v>1218</v>
      </c>
      <c r="E2925" s="41">
        <v>8491897</v>
      </c>
      <c r="F2925" s="38" t="s">
        <v>9097</v>
      </c>
      <c r="G2925" s="38" t="s">
        <v>59</v>
      </c>
      <c r="H2925" s="42">
        <v>9054</v>
      </c>
      <c r="I2925" s="42">
        <v>8232</v>
      </c>
      <c r="J2925" s="42">
        <v>822</v>
      </c>
      <c r="K2925" s="86">
        <v>9.0788601722995355E-2</v>
      </c>
      <c r="L2925" s="38" t="s">
        <v>9165</v>
      </c>
      <c r="M2925" s="128" t="s">
        <v>5907</v>
      </c>
      <c r="N2925" s="38" t="s">
        <v>2732</v>
      </c>
    </row>
    <row r="2926" spans="1:14" s="128" customFormat="1" x14ac:dyDescent="0.2">
      <c r="A2926" s="38" t="s">
        <v>41</v>
      </c>
      <c r="B2926" s="38" t="s">
        <v>1216</v>
      </c>
      <c r="C2926" s="38" t="s">
        <v>1973</v>
      </c>
      <c r="D2926" s="38" t="s">
        <v>1218</v>
      </c>
      <c r="E2926" s="41">
        <v>8471486</v>
      </c>
      <c r="F2926" s="38" t="s">
        <v>1974</v>
      </c>
      <c r="G2926" s="38" t="s">
        <v>59</v>
      </c>
      <c r="H2926" s="42">
        <v>12075</v>
      </c>
      <c r="I2926" s="42">
        <v>10500</v>
      </c>
      <c r="J2926" s="42">
        <v>1575</v>
      </c>
      <c r="K2926" s="86">
        <v>0.13043478260869565</v>
      </c>
      <c r="L2926" s="38" t="s">
        <v>1977</v>
      </c>
      <c r="M2926" s="128" t="s">
        <v>5907</v>
      </c>
      <c r="N2926" s="38" t="s">
        <v>2732</v>
      </c>
    </row>
    <row r="2927" spans="1:14" s="128" customFormat="1" x14ac:dyDescent="0.2">
      <c r="A2927" s="38" t="s">
        <v>41</v>
      </c>
      <c r="B2927" s="38" t="s">
        <v>1216</v>
      </c>
      <c r="C2927" s="38" t="s">
        <v>8486</v>
      </c>
      <c r="D2927" s="38" t="s">
        <v>1218</v>
      </c>
      <c r="E2927" s="41">
        <v>8296555</v>
      </c>
      <c r="F2927" s="38" t="s">
        <v>8641</v>
      </c>
      <c r="G2927" s="38" t="s">
        <v>59</v>
      </c>
      <c r="H2927" s="42">
        <v>0</v>
      </c>
      <c r="I2927" s="42">
        <v>0</v>
      </c>
      <c r="J2927" s="42">
        <v>0</v>
      </c>
      <c r="K2927" s="86" t="e">
        <v>#DIV/0!</v>
      </c>
      <c r="L2927" s="38" t="s">
        <v>8909</v>
      </c>
      <c r="M2927" s="128" t="s">
        <v>5907</v>
      </c>
      <c r="N2927" s="38" t="s">
        <v>2732</v>
      </c>
    </row>
    <row r="2928" spans="1:14" s="128" customFormat="1" x14ac:dyDescent="0.2">
      <c r="A2928" s="38" t="s">
        <v>41</v>
      </c>
      <c r="B2928" s="38" t="s">
        <v>1216</v>
      </c>
      <c r="C2928" s="38" t="s">
        <v>8486</v>
      </c>
      <c r="D2928" s="38" t="s">
        <v>1218</v>
      </c>
      <c r="E2928" s="41">
        <v>8296555</v>
      </c>
      <c r="F2928" s="38" t="s">
        <v>8641</v>
      </c>
      <c r="G2928" s="38" t="s">
        <v>59</v>
      </c>
      <c r="H2928" s="42">
        <v>0</v>
      </c>
      <c r="I2928" s="42">
        <v>0</v>
      </c>
      <c r="J2928" s="42">
        <v>0</v>
      </c>
      <c r="K2928" s="86" t="e">
        <v>#DIV/0!</v>
      </c>
      <c r="L2928" s="38" t="s">
        <v>8910</v>
      </c>
      <c r="M2928" s="128" t="s">
        <v>5907</v>
      </c>
      <c r="N2928" s="38" t="s">
        <v>2732</v>
      </c>
    </row>
    <row r="2929" spans="1:14" s="128" customFormat="1" x14ac:dyDescent="0.2">
      <c r="A2929" s="38" t="s">
        <v>41</v>
      </c>
      <c r="B2929" s="38" t="s">
        <v>1216</v>
      </c>
      <c r="C2929" s="38" t="s">
        <v>8486</v>
      </c>
      <c r="D2929" s="38" t="s">
        <v>1218</v>
      </c>
      <c r="E2929" s="41">
        <v>8296555</v>
      </c>
      <c r="F2929" s="38" t="s">
        <v>8641</v>
      </c>
      <c r="G2929" s="38" t="s">
        <v>59</v>
      </c>
      <c r="H2929" s="42">
        <v>0</v>
      </c>
      <c r="I2929" s="42">
        <v>0</v>
      </c>
      <c r="J2929" s="42">
        <v>0</v>
      </c>
      <c r="K2929" s="86" t="e">
        <v>#DIV/0!</v>
      </c>
      <c r="L2929" s="38" t="s">
        <v>8911</v>
      </c>
      <c r="M2929" s="128" t="s">
        <v>5907</v>
      </c>
      <c r="N2929" s="38" t="s">
        <v>2732</v>
      </c>
    </row>
    <row r="2930" spans="1:14" s="128" customFormat="1" x14ac:dyDescent="0.2">
      <c r="A2930" s="38" t="s">
        <v>41</v>
      </c>
      <c r="B2930" s="38" t="s">
        <v>1216</v>
      </c>
      <c r="C2930" s="38" t="s">
        <v>8486</v>
      </c>
      <c r="D2930" s="38" t="s">
        <v>1218</v>
      </c>
      <c r="E2930" s="41">
        <v>8296555</v>
      </c>
      <c r="F2930" s="38" t="s">
        <v>8641</v>
      </c>
      <c r="G2930" s="38" t="s">
        <v>59</v>
      </c>
      <c r="H2930" s="42">
        <v>0</v>
      </c>
      <c r="I2930" s="42">
        <v>0</v>
      </c>
      <c r="J2930" s="42">
        <v>0</v>
      </c>
      <c r="K2930" s="86" t="e">
        <v>#DIV/0!</v>
      </c>
      <c r="L2930" s="38" t="s">
        <v>8911</v>
      </c>
      <c r="M2930" s="128" t="s">
        <v>5907</v>
      </c>
      <c r="N2930" s="38" t="s">
        <v>2732</v>
      </c>
    </row>
    <row r="2931" spans="1:14" s="128" customFormat="1" x14ac:dyDescent="0.2">
      <c r="A2931" s="38" t="s">
        <v>41</v>
      </c>
      <c r="B2931" s="38" t="s">
        <v>1216</v>
      </c>
      <c r="C2931" s="38" t="s">
        <v>8486</v>
      </c>
      <c r="D2931" s="38" t="s">
        <v>1218</v>
      </c>
      <c r="E2931" s="41">
        <v>8296555</v>
      </c>
      <c r="F2931" s="38" t="s">
        <v>8641</v>
      </c>
      <c r="G2931" s="38" t="s">
        <v>59</v>
      </c>
      <c r="H2931" s="42">
        <v>0</v>
      </c>
      <c r="I2931" s="42">
        <v>0</v>
      </c>
      <c r="J2931" s="42">
        <v>0</v>
      </c>
      <c r="K2931" s="86" t="e">
        <v>#DIV/0!</v>
      </c>
      <c r="L2931" s="38" t="s">
        <v>8912</v>
      </c>
      <c r="M2931" s="128" t="s">
        <v>5907</v>
      </c>
      <c r="N2931" s="38" t="s">
        <v>2732</v>
      </c>
    </row>
    <row r="2932" spans="1:14" s="128" customFormat="1" x14ac:dyDescent="0.2">
      <c r="A2932" s="38" t="s">
        <v>41</v>
      </c>
      <c r="B2932" s="38" t="s">
        <v>1216</v>
      </c>
      <c r="C2932" s="38" t="s">
        <v>8486</v>
      </c>
      <c r="D2932" s="38" t="s">
        <v>1218</v>
      </c>
      <c r="E2932" s="41">
        <v>8296555</v>
      </c>
      <c r="F2932" s="38" t="s">
        <v>8641</v>
      </c>
      <c r="G2932" s="38" t="s">
        <v>59</v>
      </c>
      <c r="H2932" s="42">
        <v>0</v>
      </c>
      <c r="I2932" s="42">
        <v>0</v>
      </c>
      <c r="J2932" s="42">
        <v>0</v>
      </c>
      <c r="K2932" s="86" t="e">
        <v>#DIV/0!</v>
      </c>
      <c r="L2932" s="38" t="s">
        <v>8910</v>
      </c>
      <c r="M2932" s="128" t="s">
        <v>5907</v>
      </c>
      <c r="N2932" s="38" t="s">
        <v>2732</v>
      </c>
    </row>
    <row r="2933" spans="1:14" s="128" customFormat="1" x14ac:dyDescent="0.2">
      <c r="A2933" s="38" t="s">
        <v>41</v>
      </c>
      <c r="B2933" s="38" t="s">
        <v>1254</v>
      </c>
      <c r="C2933" s="38" t="s">
        <v>1255</v>
      </c>
      <c r="D2933" s="38" t="s">
        <v>5919</v>
      </c>
      <c r="E2933" s="41">
        <v>8412097</v>
      </c>
      <c r="F2933" s="38" t="s">
        <v>9098</v>
      </c>
      <c r="G2933" s="38" t="s">
        <v>68</v>
      </c>
      <c r="H2933" s="42">
        <v>2081.89</v>
      </c>
      <c r="I2933" s="42">
        <v>1982.75</v>
      </c>
      <c r="J2933" s="42">
        <v>99.139999999999873</v>
      </c>
      <c r="K2933" s="86">
        <v>4.7620191268510768E-2</v>
      </c>
      <c r="L2933" s="38" t="s">
        <v>9166</v>
      </c>
      <c r="M2933" s="128" t="s">
        <v>5907</v>
      </c>
      <c r="N2933" s="38" t="s">
        <v>2754</v>
      </c>
    </row>
    <row r="2934" spans="1:14" s="128" customFormat="1" x14ac:dyDescent="0.2">
      <c r="A2934" s="38" t="s">
        <v>41</v>
      </c>
      <c r="B2934" s="38" t="s">
        <v>1254</v>
      </c>
      <c r="C2934" s="38" t="s">
        <v>1836</v>
      </c>
      <c r="D2934" s="38" t="s">
        <v>5919</v>
      </c>
      <c r="E2934" s="41">
        <v>1833510</v>
      </c>
      <c r="F2934" s="38" t="s">
        <v>8968</v>
      </c>
      <c r="G2934" s="38" t="s">
        <v>68</v>
      </c>
      <c r="H2934" s="42">
        <v>-34541.94</v>
      </c>
      <c r="I2934" s="42">
        <v>-31467.71</v>
      </c>
      <c r="J2934" s="42">
        <v>-3074.2300000000032</v>
      </c>
      <c r="K2934" s="86">
        <v>8.8999922992165553E-2</v>
      </c>
      <c r="L2934" s="38" t="s">
        <v>55</v>
      </c>
      <c r="M2934" s="128" t="s">
        <v>2097</v>
      </c>
      <c r="N2934" s="128" t="s">
        <v>2097</v>
      </c>
    </row>
    <row r="2935" spans="1:14" s="128" customFormat="1" x14ac:dyDescent="0.2">
      <c r="A2935" s="38" t="s">
        <v>41</v>
      </c>
      <c r="B2935" s="38" t="s">
        <v>1254</v>
      </c>
      <c r="C2935" s="38" t="s">
        <v>1994</v>
      </c>
      <c r="D2935" s="38" t="s">
        <v>5919</v>
      </c>
      <c r="E2935" s="41">
        <v>1833522</v>
      </c>
      <c r="F2935" s="38" t="s">
        <v>1995</v>
      </c>
      <c r="G2935" s="38" t="s">
        <v>59</v>
      </c>
      <c r="H2935" s="42">
        <v>-3525.12</v>
      </c>
      <c r="I2935" s="42">
        <v>-3211.38</v>
      </c>
      <c r="J2935" s="42">
        <v>-313.73999999999978</v>
      </c>
      <c r="K2935" s="86">
        <v>8.9001225490196026E-2</v>
      </c>
      <c r="L2935" s="38" t="s">
        <v>55</v>
      </c>
      <c r="M2935" s="128" t="s">
        <v>2097</v>
      </c>
      <c r="N2935" s="128" t="s">
        <v>2097</v>
      </c>
    </row>
    <row r="2936" spans="1:14" s="128" customFormat="1" x14ac:dyDescent="0.2">
      <c r="A2936" s="38" t="s">
        <v>41</v>
      </c>
      <c r="B2936" s="38" t="s">
        <v>1254</v>
      </c>
      <c r="C2936" s="38" t="s">
        <v>1994</v>
      </c>
      <c r="D2936" s="38" t="s">
        <v>5919</v>
      </c>
      <c r="E2936" s="41">
        <v>1833531</v>
      </c>
      <c r="F2936" s="38" t="s">
        <v>1995</v>
      </c>
      <c r="G2936" s="38" t="s">
        <v>59</v>
      </c>
      <c r="H2936" s="42">
        <v>-3525.12</v>
      </c>
      <c r="I2936" s="42">
        <v>-3211.38</v>
      </c>
      <c r="J2936" s="42">
        <v>-313.73999999999978</v>
      </c>
      <c r="K2936" s="86">
        <v>8.9001225490196026E-2</v>
      </c>
      <c r="L2936" s="38" t="s">
        <v>55</v>
      </c>
      <c r="M2936" s="128" t="s">
        <v>2097</v>
      </c>
      <c r="N2936" s="128" t="s">
        <v>2097</v>
      </c>
    </row>
    <row r="2937" spans="1:14" s="128" customFormat="1" x14ac:dyDescent="0.2">
      <c r="A2937" s="38" t="s">
        <v>144</v>
      </c>
      <c r="B2937" s="38" t="s">
        <v>1292</v>
      </c>
      <c r="C2937" s="38" t="s">
        <v>2685</v>
      </c>
      <c r="D2937" s="38" t="s">
        <v>240</v>
      </c>
      <c r="E2937" s="41">
        <v>7000393</v>
      </c>
      <c r="F2937" s="38" t="s">
        <v>2688</v>
      </c>
      <c r="G2937" s="38" t="s">
        <v>68</v>
      </c>
      <c r="H2937" s="42">
        <v>0</v>
      </c>
      <c r="I2937" s="42">
        <v>0</v>
      </c>
      <c r="J2937" s="42">
        <v>0</v>
      </c>
      <c r="K2937" s="86" t="e">
        <v>#DIV/0!</v>
      </c>
      <c r="L2937" s="38" t="s">
        <v>55</v>
      </c>
      <c r="M2937" s="128" t="s">
        <v>5907</v>
      </c>
      <c r="N2937" s="111" t="s">
        <v>5908</v>
      </c>
    </row>
    <row r="2938" spans="1:14" s="128" customFormat="1" x14ac:dyDescent="0.2">
      <c r="A2938" s="38" t="s">
        <v>144</v>
      </c>
      <c r="B2938" s="38" t="s">
        <v>1292</v>
      </c>
      <c r="C2938" s="38" t="s">
        <v>2685</v>
      </c>
      <c r="D2938" s="38" t="s">
        <v>240</v>
      </c>
      <c r="E2938" s="41">
        <v>7000386</v>
      </c>
      <c r="F2938" s="38" t="s">
        <v>2689</v>
      </c>
      <c r="G2938" s="38" t="s">
        <v>68</v>
      </c>
      <c r="H2938" s="42">
        <v>0</v>
      </c>
      <c r="I2938" s="42">
        <v>0</v>
      </c>
      <c r="J2938" s="42">
        <v>0</v>
      </c>
      <c r="K2938" s="86" t="e">
        <v>#DIV/0!</v>
      </c>
      <c r="L2938" s="38" t="s">
        <v>55</v>
      </c>
      <c r="M2938" s="128" t="s">
        <v>5907</v>
      </c>
      <c r="N2938" s="111" t="s">
        <v>5908</v>
      </c>
    </row>
    <row r="2939" spans="1:14" s="128" customFormat="1" x14ac:dyDescent="0.2">
      <c r="A2939" s="38" t="s">
        <v>144</v>
      </c>
      <c r="B2939" s="38" t="s">
        <v>1292</v>
      </c>
      <c r="C2939" s="38" t="s">
        <v>2690</v>
      </c>
      <c r="D2939" s="38" t="s">
        <v>240</v>
      </c>
      <c r="E2939" s="41">
        <v>7136708</v>
      </c>
      <c r="F2939" s="38" t="s">
        <v>2691</v>
      </c>
      <c r="G2939" s="38" t="s">
        <v>68</v>
      </c>
      <c r="H2939" s="42">
        <v>0</v>
      </c>
      <c r="I2939" s="42">
        <v>0</v>
      </c>
      <c r="J2939" s="42">
        <v>0</v>
      </c>
      <c r="K2939" s="86" t="e">
        <v>#DIV/0!</v>
      </c>
      <c r="L2939" s="38" t="s">
        <v>55</v>
      </c>
      <c r="M2939" s="128" t="s">
        <v>5907</v>
      </c>
      <c r="N2939" s="111" t="s">
        <v>5908</v>
      </c>
    </row>
    <row r="2940" spans="1:14" s="128" customFormat="1" x14ac:dyDescent="0.2">
      <c r="A2940" s="38" t="s">
        <v>836</v>
      </c>
      <c r="B2940" s="38" t="s">
        <v>2701</v>
      </c>
      <c r="C2940" s="38" t="s">
        <v>2703</v>
      </c>
      <c r="D2940" s="38" t="s">
        <v>2702</v>
      </c>
      <c r="E2940" s="41">
        <v>5694850</v>
      </c>
      <c r="F2940" s="38" t="s">
        <v>2705</v>
      </c>
      <c r="G2940" s="38" t="s">
        <v>68</v>
      </c>
      <c r="H2940" s="42">
        <v>0</v>
      </c>
      <c r="I2940" s="42">
        <v>0</v>
      </c>
      <c r="J2940" s="42">
        <v>0</v>
      </c>
      <c r="K2940" s="86" t="e">
        <v>#DIV/0!</v>
      </c>
      <c r="L2940" s="38" t="s">
        <v>2706</v>
      </c>
      <c r="M2940" s="128" t="s">
        <v>5907</v>
      </c>
      <c r="N2940" s="111" t="s">
        <v>5908</v>
      </c>
    </row>
    <row r="2941" spans="1:14" s="128" customFormat="1" x14ac:dyDescent="0.2">
      <c r="A2941" s="38" t="s">
        <v>836</v>
      </c>
      <c r="B2941" s="38" t="s">
        <v>2701</v>
      </c>
      <c r="C2941" s="38" t="s">
        <v>2703</v>
      </c>
      <c r="D2941" s="38" t="s">
        <v>2702</v>
      </c>
      <c r="E2941" s="41">
        <v>5694850</v>
      </c>
      <c r="F2941" s="38" t="s">
        <v>2705</v>
      </c>
      <c r="G2941" s="38" t="s">
        <v>68</v>
      </c>
      <c r="H2941" s="42">
        <v>0</v>
      </c>
      <c r="I2941" s="42">
        <v>0</v>
      </c>
      <c r="J2941" s="42">
        <v>0</v>
      </c>
      <c r="K2941" s="86" t="e">
        <v>#DIV/0!</v>
      </c>
      <c r="L2941" s="38" t="s">
        <v>2706</v>
      </c>
      <c r="M2941" s="128" t="s">
        <v>5907</v>
      </c>
      <c r="N2941" s="111" t="s">
        <v>5908</v>
      </c>
    </row>
    <row r="2942" spans="1:14" s="128" customFormat="1" x14ac:dyDescent="0.2">
      <c r="A2942" s="38" t="s">
        <v>836</v>
      </c>
      <c r="B2942" s="38" t="s">
        <v>2701</v>
      </c>
      <c r="C2942" s="38" t="s">
        <v>2703</v>
      </c>
      <c r="D2942" s="38" t="s">
        <v>2702</v>
      </c>
      <c r="E2942" s="41">
        <v>5694850</v>
      </c>
      <c r="F2942" s="38" t="s">
        <v>2705</v>
      </c>
      <c r="G2942" s="38" t="s">
        <v>68</v>
      </c>
      <c r="H2942" s="42">
        <v>0</v>
      </c>
      <c r="I2942" s="42">
        <v>0</v>
      </c>
      <c r="J2942" s="42">
        <v>0</v>
      </c>
      <c r="K2942" s="86" t="e">
        <v>#DIV/0!</v>
      </c>
      <c r="L2942" s="38" t="s">
        <v>2706</v>
      </c>
      <c r="M2942" s="128" t="s">
        <v>5907</v>
      </c>
      <c r="N2942" s="111" t="s">
        <v>5908</v>
      </c>
    </row>
    <row r="2943" spans="1:14" s="128" customFormat="1" x14ac:dyDescent="0.2">
      <c r="A2943" s="38" t="s">
        <v>836</v>
      </c>
      <c r="B2943" s="38" t="s">
        <v>2701</v>
      </c>
      <c r="C2943" s="38" t="s">
        <v>2703</v>
      </c>
      <c r="D2943" s="38" t="s">
        <v>2702</v>
      </c>
      <c r="E2943" s="41">
        <v>5694850</v>
      </c>
      <c r="F2943" s="38" t="s">
        <v>2705</v>
      </c>
      <c r="G2943" s="38" t="s">
        <v>68</v>
      </c>
      <c r="H2943" s="42">
        <v>0</v>
      </c>
      <c r="I2943" s="42">
        <v>0</v>
      </c>
      <c r="J2943" s="42">
        <v>0</v>
      </c>
      <c r="K2943" s="86" t="e">
        <v>#DIV/0!</v>
      </c>
      <c r="L2943" s="38" t="s">
        <v>2706</v>
      </c>
      <c r="M2943" s="128" t="s">
        <v>5907</v>
      </c>
      <c r="N2943" s="111" t="s">
        <v>5908</v>
      </c>
    </row>
    <row r="2944" spans="1:14" s="128" customFormat="1" x14ac:dyDescent="0.2">
      <c r="A2944" s="38" t="s">
        <v>836</v>
      </c>
      <c r="B2944" s="38" t="s">
        <v>1307</v>
      </c>
      <c r="C2944" s="38" t="s">
        <v>1317</v>
      </c>
      <c r="D2944" s="38" t="s">
        <v>1309</v>
      </c>
      <c r="E2944" s="41">
        <v>7032807</v>
      </c>
      <c r="F2944" s="38" t="s">
        <v>2711</v>
      </c>
      <c r="G2944" s="38" t="s">
        <v>68</v>
      </c>
      <c r="H2944" s="42">
        <v>0</v>
      </c>
      <c r="I2944" s="42">
        <v>0</v>
      </c>
      <c r="J2944" s="42">
        <v>0</v>
      </c>
      <c r="K2944" s="86" t="e">
        <v>#DIV/0!</v>
      </c>
      <c r="L2944" s="38" t="s">
        <v>2712</v>
      </c>
      <c r="M2944" s="128" t="s">
        <v>5907</v>
      </c>
      <c r="N2944" s="38" t="s">
        <v>2226</v>
      </c>
    </row>
    <row r="2945" spans="1:14" s="128" customFormat="1" x14ac:dyDescent="0.2">
      <c r="A2945" s="38" t="s">
        <v>836</v>
      </c>
      <c r="B2945" s="38" t="s">
        <v>1307</v>
      </c>
      <c r="C2945" s="38" t="s">
        <v>2890</v>
      </c>
      <c r="D2945" s="38" t="s">
        <v>1309</v>
      </c>
      <c r="E2945" s="41">
        <v>7984338</v>
      </c>
      <c r="F2945" s="38" t="s">
        <v>2891</v>
      </c>
      <c r="G2945" s="38" t="s">
        <v>68</v>
      </c>
      <c r="H2945" s="42">
        <v>42641.64</v>
      </c>
      <c r="I2945" s="42">
        <v>35534.699999999997</v>
      </c>
      <c r="J2945" s="42">
        <v>7106.9400000000023</v>
      </c>
      <c r="K2945" s="86">
        <v>0.16666666666666671</v>
      </c>
      <c r="L2945" s="38" t="s">
        <v>2892</v>
      </c>
      <c r="M2945" s="128" t="s">
        <v>5907</v>
      </c>
      <c r="N2945" s="38" t="s">
        <v>2754</v>
      </c>
    </row>
    <row r="2946" spans="1:14" s="128" customFormat="1" x14ac:dyDescent="0.2">
      <c r="A2946" s="38" t="s">
        <v>836</v>
      </c>
      <c r="B2946" s="38" t="s">
        <v>1307</v>
      </c>
      <c r="C2946" s="38" t="s">
        <v>1316</v>
      </c>
      <c r="D2946" s="38" t="s">
        <v>1309</v>
      </c>
      <c r="E2946" s="41">
        <v>7955966</v>
      </c>
      <c r="F2946" s="38" t="s">
        <v>2713</v>
      </c>
      <c r="G2946" s="38" t="s">
        <v>68</v>
      </c>
      <c r="H2946" s="42">
        <v>4496.3999999999996</v>
      </c>
      <c r="I2946" s="42">
        <v>4364.3999999999996</v>
      </c>
      <c r="J2946" s="42">
        <v>132</v>
      </c>
      <c r="K2946" s="86">
        <v>2.9356818788364027E-2</v>
      </c>
      <c r="L2946" s="38" t="s">
        <v>2714</v>
      </c>
      <c r="M2946" s="128" t="s">
        <v>5907</v>
      </c>
      <c r="N2946" s="38" t="s">
        <v>2159</v>
      </c>
    </row>
    <row r="2947" spans="1:14" s="128" customFormat="1" x14ac:dyDescent="0.2">
      <c r="A2947" s="38" t="s">
        <v>836</v>
      </c>
      <c r="B2947" s="38" t="s">
        <v>1307</v>
      </c>
      <c r="C2947" s="38" t="s">
        <v>1317</v>
      </c>
      <c r="D2947" s="38" t="s">
        <v>1309</v>
      </c>
      <c r="E2947" s="41">
        <v>7453061</v>
      </c>
      <c r="F2947" s="38" t="s">
        <v>2893</v>
      </c>
      <c r="G2947" s="38" t="s">
        <v>2579</v>
      </c>
      <c r="H2947" s="42">
        <v>14281.93</v>
      </c>
      <c r="I2947" s="42">
        <v>14009.36</v>
      </c>
      <c r="J2947" s="42">
        <v>272.56999999999971</v>
      </c>
      <c r="K2947" s="86">
        <v>1.9084955604739676E-2</v>
      </c>
      <c r="L2947" s="38" t="s">
        <v>2894</v>
      </c>
      <c r="M2947" s="128" t="s">
        <v>5907</v>
      </c>
      <c r="N2947" s="38" t="s">
        <v>2754</v>
      </c>
    </row>
    <row r="2948" spans="1:14" s="128" customFormat="1" x14ac:dyDescent="0.2">
      <c r="A2948" s="38" t="s">
        <v>836</v>
      </c>
      <c r="B2948" s="38" t="s">
        <v>2715</v>
      </c>
      <c r="C2948" s="38" t="s">
        <v>1316</v>
      </c>
      <c r="D2948" s="38" t="s">
        <v>55</v>
      </c>
      <c r="E2948" s="41">
        <v>5640006</v>
      </c>
      <c r="F2948" s="38" t="s">
        <v>2716</v>
      </c>
      <c r="G2948" s="38" t="s">
        <v>68</v>
      </c>
      <c r="H2948" s="42">
        <v>0</v>
      </c>
      <c r="I2948" s="42">
        <v>0</v>
      </c>
      <c r="J2948" s="42">
        <v>0</v>
      </c>
      <c r="K2948" s="86" t="e">
        <v>#DIV/0!</v>
      </c>
      <c r="L2948" s="38" t="s">
        <v>2717</v>
      </c>
      <c r="M2948" s="128" t="s">
        <v>2097</v>
      </c>
      <c r="N2948" s="128" t="s">
        <v>2097</v>
      </c>
    </row>
    <row r="2949" spans="1:14" s="128" customFormat="1" x14ac:dyDescent="0.2">
      <c r="A2949" s="38" t="s">
        <v>41</v>
      </c>
      <c r="B2949" s="38" t="s">
        <v>42</v>
      </c>
      <c r="C2949" s="38" t="s">
        <v>1188</v>
      </c>
      <c r="D2949" s="38" t="s">
        <v>46</v>
      </c>
      <c r="E2949" s="41">
        <v>8452213</v>
      </c>
      <c r="F2949" s="38" t="s">
        <v>9168</v>
      </c>
      <c r="G2949" s="38" t="s">
        <v>68</v>
      </c>
      <c r="H2949" s="42">
        <v>82804.3</v>
      </c>
      <c r="I2949" s="42">
        <v>80392.5</v>
      </c>
      <c r="J2949" s="42">
        <v>2411.8000000000029</v>
      </c>
      <c r="K2949" s="86">
        <v>2.9126506715231006E-2</v>
      </c>
      <c r="L2949" s="128" t="s">
        <v>9197</v>
      </c>
      <c r="M2949" s="128" t="s">
        <v>5906</v>
      </c>
      <c r="N2949" s="38" t="s">
        <v>2856</v>
      </c>
    </row>
    <row r="2950" spans="1:14" s="128" customFormat="1" x14ac:dyDescent="0.2">
      <c r="A2950" s="38" t="s">
        <v>41</v>
      </c>
      <c r="B2950" s="38" t="s">
        <v>42</v>
      </c>
      <c r="C2950" s="38" t="s">
        <v>1366</v>
      </c>
      <c r="D2950" s="38" t="s">
        <v>46</v>
      </c>
      <c r="E2950" s="41">
        <v>8473208</v>
      </c>
      <c r="F2950" s="38" t="s">
        <v>2082</v>
      </c>
      <c r="G2950" s="38" t="s">
        <v>59</v>
      </c>
      <c r="H2950" s="42">
        <v>0</v>
      </c>
      <c r="I2950" s="42">
        <v>0</v>
      </c>
      <c r="J2950" s="42">
        <v>0</v>
      </c>
      <c r="K2950" s="86" t="e">
        <v>#DIV/0!</v>
      </c>
      <c r="L2950" s="128" t="s">
        <v>9198</v>
      </c>
      <c r="M2950" s="128" t="s">
        <v>5906</v>
      </c>
      <c r="N2950" s="38" t="s">
        <v>2763</v>
      </c>
    </row>
    <row r="2951" spans="1:14" s="128" customFormat="1" x14ac:dyDescent="0.2">
      <c r="A2951" s="38" t="s">
        <v>89</v>
      </c>
      <c r="B2951" s="38" t="s">
        <v>90</v>
      </c>
      <c r="C2951" s="38" t="s">
        <v>2738</v>
      </c>
      <c r="D2951" s="38" t="s">
        <v>92</v>
      </c>
      <c r="E2951" s="41">
        <v>8161830</v>
      </c>
      <c r="F2951" s="38" t="s">
        <v>2740</v>
      </c>
      <c r="G2951" s="38" t="s">
        <v>68</v>
      </c>
      <c r="H2951" s="42">
        <v>105000</v>
      </c>
      <c r="I2951" s="42">
        <v>102186.67</v>
      </c>
      <c r="J2951" s="42">
        <v>2813.3300000000017</v>
      </c>
      <c r="K2951" s="86">
        <v>2.6793619047619063E-2</v>
      </c>
      <c r="L2951" s="128" t="s">
        <v>2741</v>
      </c>
      <c r="M2951" s="128" t="s">
        <v>5906</v>
      </c>
      <c r="N2951" s="38" t="s">
        <v>2739</v>
      </c>
    </row>
    <row r="2952" spans="1:14" s="128" customFormat="1" x14ac:dyDescent="0.2">
      <c r="A2952" s="38" t="s">
        <v>89</v>
      </c>
      <c r="B2952" s="38" t="s">
        <v>117</v>
      </c>
      <c r="C2952" s="38" t="s">
        <v>2742</v>
      </c>
      <c r="D2952" s="38" t="s">
        <v>120</v>
      </c>
      <c r="E2952" s="41">
        <v>7295888</v>
      </c>
      <c r="F2952" s="38" t="s">
        <v>2744</v>
      </c>
      <c r="G2952" s="38" t="s">
        <v>68</v>
      </c>
      <c r="H2952" s="42">
        <v>55145.599999999999</v>
      </c>
      <c r="I2952" s="42">
        <v>52520</v>
      </c>
      <c r="J2952" s="42">
        <v>2625.5999999999985</v>
      </c>
      <c r="K2952" s="86">
        <v>4.7612139499796875E-2</v>
      </c>
      <c r="L2952" s="128" t="s">
        <v>2745</v>
      </c>
      <c r="M2952" s="128" t="s">
        <v>5906</v>
      </c>
      <c r="N2952" s="38" t="s">
        <v>2743</v>
      </c>
    </row>
    <row r="2953" spans="1:14" s="128" customFormat="1" x14ac:dyDescent="0.2">
      <c r="A2953" s="38" t="s">
        <v>89</v>
      </c>
      <c r="B2953" s="38" t="s">
        <v>117</v>
      </c>
      <c r="C2953" s="38" t="s">
        <v>2747</v>
      </c>
      <c r="D2953" s="38" t="s">
        <v>120</v>
      </c>
      <c r="E2953" s="41">
        <v>8098189</v>
      </c>
      <c r="F2953" s="38" t="s">
        <v>2748</v>
      </c>
      <c r="G2953" s="38" t="s">
        <v>68</v>
      </c>
      <c r="H2953" s="42">
        <v>35100</v>
      </c>
      <c r="I2953" s="42">
        <v>33750</v>
      </c>
      <c r="J2953" s="42">
        <v>1350</v>
      </c>
      <c r="K2953" s="86">
        <v>3.8461538461538464E-2</v>
      </c>
      <c r="L2953" s="128" t="s">
        <v>2749</v>
      </c>
      <c r="M2953" s="128" t="s">
        <v>5906</v>
      </c>
      <c r="N2953" s="38" t="s">
        <v>2739</v>
      </c>
    </row>
    <row r="2954" spans="1:14" s="128" customFormat="1" x14ac:dyDescent="0.2">
      <c r="A2954" s="38" t="s">
        <v>144</v>
      </c>
      <c r="B2954" s="38" t="s">
        <v>145</v>
      </c>
      <c r="C2954" s="38" t="s">
        <v>1453</v>
      </c>
      <c r="D2954" s="38" t="s">
        <v>148</v>
      </c>
      <c r="E2954" s="41">
        <v>6153129</v>
      </c>
      <c r="F2954" s="38" t="s">
        <v>2750</v>
      </c>
      <c r="G2954" s="38" t="s">
        <v>68</v>
      </c>
      <c r="H2954" s="42">
        <v>42267.9</v>
      </c>
      <c r="I2954" s="42">
        <v>47130</v>
      </c>
      <c r="J2954" s="42">
        <v>-4862.0999999999985</v>
      </c>
      <c r="K2954" s="86">
        <v>-0.11503055510209871</v>
      </c>
      <c r="L2954" s="128" t="s">
        <v>2751</v>
      </c>
      <c r="M2954" s="128" t="s">
        <v>5906</v>
      </c>
      <c r="N2954" s="38" t="s">
        <v>2743</v>
      </c>
    </row>
    <row r="2955" spans="1:14" s="128" customFormat="1" x14ac:dyDescent="0.2">
      <c r="A2955" s="38" t="s">
        <v>144</v>
      </c>
      <c r="B2955" s="38" t="s">
        <v>145</v>
      </c>
      <c r="C2955" s="38" t="s">
        <v>172</v>
      </c>
      <c r="D2955" s="38" t="s">
        <v>148</v>
      </c>
      <c r="E2955" s="41">
        <v>8366775</v>
      </c>
      <c r="F2955" s="38" t="s">
        <v>9169</v>
      </c>
      <c r="G2955" s="38" t="s">
        <v>68</v>
      </c>
      <c r="H2955" s="42">
        <v>3150</v>
      </c>
      <c r="I2955" s="42">
        <v>3000</v>
      </c>
      <c r="J2955" s="42">
        <v>150</v>
      </c>
      <c r="K2955" s="86">
        <v>4.7619047619047616E-2</v>
      </c>
      <c r="L2955" s="128" t="s">
        <v>9199</v>
      </c>
      <c r="M2955" s="128" t="s">
        <v>5906</v>
      </c>
      <c r="N2955" s="38" t="s">
        <v>2778</v>
      </c>
    </row>
    <row r="2956" spans="1:14" s="128" customFormat="1" x14ac:dyDescent="0.2">
      <c r="A2956" s="38" t="s">
        <v>144</v>
      </c>
      <c r="B2956" s="38" t="s">
        <v>145</v>
      </c>
      <c r="C2956" s="38" t="s">
        <v>172</v>
      </c>
      <c r="D2956" s="38" t="s">
        <v>148</v>
      </c>
      <c r="E2956" s="41">
        <v>8366771</v>
      </c>
      <c r="F2956" s="38" t="s">
        <v>9170</v>
      </c>
      <c r="G2956" s="38" t="s">
        <v>68</v>
      </c>
      <c r="H2956" s="42">
        <v>3150</v>
      </c>
      <c r="I2956" s="42">
        <v>3000</v>
      </c>
      <c r="J2956" s="42">
        <v>150</v>
      </c>
      <c r="K2956" s="86">
        <v>4.7619047619047616E-2</v>
      </c>
      <c r="L2956" s="128" t="s">
        <v>9200</v>
      </c>
      <c r="M2956" s="128" t="s">
        <v>5906</v>
      </c>
      <c r="N2956" s="38" t="s">
        <v>2778</v>
      </c>
    </row>
    <row r="2957" spans="1:14" s="128" customFormat="1" x14ac:dyDescent="0.2">
      <c r="A2957" s="38" t="s">
        <v>144</v>
      </c>
      <c r="B2957" s="38" t="s">
        <v>145</v>
      </c>
      <c r="C2957" s="38" t="s">
        <v>172</v>
      </c>
      <c r="D2957" s="38" t="s">
        <v>148</v>
      </c>
      <c r="E2957" s="41">
        <v>8366774</v>
      </c>
      <c r="F2957" s="38" t="s">
        <v>9171</v>
      </c>
      <c r="G2957" s="38" t="s">
        <v>68</v>
      </c>
      <c r="H2957" s="42">
        <v>3150</v>
      </c>
      <c r="I2957" s="42">
        <v>3000</v>
      </c>
      <c r="J2957" s="42">
        <v>150</v>
      </c>
      <c r="K2957" s="86">
        <v>4.7619047619047616E-2</v>
      </c>
      <c r="L2957" s="128" t="s">
        <v>9201</v>
      </c>
      <c r="M2957" s="128" t="s">
        <v>5906</v>
      </c>
      <c r="N2957" s="38" t="s">
        <v>2778</v>
      </c>
    </row>
    <row r="2958" spans="1:14" s="128" customFormat="1" x14ac:dyDescent="0.2">
      <c r="A2958" s="38" t="s">
        <v>144</v>
      </c>
      <c r="B2958" s="38" t="s">
        <v>145</v>
      </c>
      <c r="C2958" s="38" t="s">
        <v>146</v>
      </c>
      <c r="D2958" s="38" t="s">
        <v>148</v>
      </c>
      <c r="E2958" s="41">
        <v>8473015</v>
      </c>
      <c r="F2958" s="38" t="s">
        <v>9172</v>
      </c>
      <c r="G2958" s="38" t="s">
        <v>68</v>
      </c>
      <c r="H2958" s="42">
        <v>1017795.42</v>
      </c>
      <c r="I2958" s="42">
        <v>988150.59</v>
      </c>
      <c r="J2958" s="42">
        <v>29644.830000000075</v>
      </c>
      <c r="K2958" s="86">
        <v>2.9126511494815013E-2</v>
      </c>
      <c r="L2958" s="128" t="s">
        <v>9202</v>
      </c>
      <c r="M2958" s="128" t="s">
        <v>5906</v>
      </c>
      <c r="N2958" s="38" t="s">
        <v>2763</v>
      </c>
    </row>
    <row r="2959" spans="1:14" s="128" customFormat="1" x14ac:dyDescent="0.2">
      <c r="A2959" s="38" t="s">
        <v>144</v>
      </c>
      <c r="B2959" s="38" t="s">
        <v>145</v>
      </c>
      <c r="C2959" s="38" t="s">
        <v>146</v>
      </c>
      <c r="D2959" s="38" t="s">
        <v>148</v>
      </c>
      <c r="E2959" s="41">
        <v>8487100</v>
      </c>
      <c r="F2959" s="38" t="s">
        <v>8509</v>
      </c>
      <c r="G2959" s="38" t="s">
        <v>68</v>
      </c>
      <c r="H2959" s="42">
        <v>125.44</v>
      </c>
      <c r="I2959" s="42">
        <v>138.88</v>
      </c>
      <c r="J2959" s="42">
        <v>-13.439999999999998</v>
      </c>
      <c r="K2959" s="86">
        <v>-0.10714285714285712</v>
      </c>
      <c r="L2959" s="128" t="s">
        <v>8692</v>
      </c>
      <c r="M2959" s="128" t="s">
        <v>5906</v>
      </c>
      <c r="N2959" s="38" t="s">
        <v>2763</v>
      </c>
    </row>
    <row r="2960" spans="1:14" s="128" customFormat="1" x14ac:dyDescent="0.2">
      <c r="A2960" s="38" t="s">
        <v>144</v>
      </c>
      <c r="B2960" s="38" t="s">
        <v>145</v>
      </c>
      <c r="C2960" s="38" t="s">
        <v>146</v>
      </c>
      <c r="D2960" s="38" t="s">
        <v>148</v>
      </c>
      <c r="E2960" s="41">
        <v>8487127</v>
      </c>
      <c r="F2960" s="38" t="s">
        <v>8510</v>
      </c>
      <c r="G2960" s="38" t="s">
        <v>68</v>
      </c>
      <c r="H2960" s="42">
        <v>282.24</v>
      </c>
      <c r="I2960" s="42">
        <v>312.48</v>
      </c>
      <c r="J2960" s="42">
        <v>-30.240000000000009</v>
      </c>
      <c r="K2960" s="86">
        <v>-0.10714285714285718</v>
      </c>
      <c r="L2960" s="128" t="s">
        <v>8693</v>
      </c>
      <c r="M2960" s="128" t="s">
        <v>5906</v>
      </c>
      <c r="N2960" s="38" t="s">
        <v>2763</v>
      </c>
    </row>
    <row r="2961" spans="1:14" s="128" customFormat="1" x14ac:dyDescent="0.2">
      <c r="A2961" s="38" t="s">
        <v>144</v>
      </c>
      <c r="B2961" s="38" t="s">
        <v>145</v>
      </c>
      <c r="C2961" s="38" t="s">
        <v>146</v>
      </c>
      <c r="D2961" s="38" t="s">
        <v>148</v>
      </c>
      <c r="E2961" s="41">
        <v>8487128</v>
      </c>
      <c r="F2961" s="38" t="s">
        <v>9173</v>
      </c>
      <c r="G2961" s="38" t="s">
        <v>68</v>
      </c>
      <c r="H2961" s="42">
        <v>319.2</v>
      </c>
      <c r="I2961" s="42">
        <v>347.2</v>
      </c>
      <c r="J2961" s="42">
        <v>-28</v>
      </c>
      <c r="K2961" s="86">
        <v>-8.7719298245614044E-2</v>
      </c>
      <c r="L2961" s="128" t="s">
        <v>9203</v>
      </c>
      <c r="M2961" s="128" t="s">
        <v>5906</v>
      </c>
      <c r="N2961" s="38" t="s">
        <v>2763</v>
      </c>
    </row>
    <row r="2962" spans="1:14" s="128" customFormat="1" x14ac:dyDescent="0.2">
      <c r="A2962" s="38" t="s">
        <v>144</v>
      </c>
      <c r="B2962" s="38" t="s">
        <v>145</v>
      </c>
      <c r="C2962" s="38" t="s">
        <v>146</v>
      </c>
      <c r="D2962" s="38" t="s">
        <v>148</v>
      </c>
      <c r="E2962" s="41">
        <v>8509419</v>
      </c>
      <c r="F2962" s="38" t="s">
        <v>7992</v>
      </c>
      <c r="G2962" s="38" t="s">
        <v>68</v>
      </c>
      <c r="H2962" s="42">
        <v>97.44</v>
      </c>
      <c r="I2962" s="42">
        <v>104.16</v>
      </c>
      <c r="J2962" s="42">
        <v>-6.7199999999999989</v>
      </c>
      <c r="K2962" s="86">
        <v>-6.8965517241379296E-2</v>
      </c>
      <c r="L2962" s="128" t="s">
        <v>8147</v>
      </c>
      <c r="M2962" s="128" t="s">
        <v>5906</v>
      </c>
      <c r="N2962" s="38" t="s">
        <v>2763</v>
      </c>
    </row>
    <row r="2963" spans="1:14" s="128" customFormat="1" x14ac:dyDescent="0.2">
      <c r="A2963" s="38" t="s">
        <v>89</v>
      </c>
      <c r="B2963" s="38" t="s">
        <v>179</v>
      </c>
      <c r="C2963" s="38" t="s">
        <v>1446</v>
      </c>
      <c r="D2963" s="38" t="s">
        <v>181</v>
      </c>
      <c r="E2963" s="41">
        <v>8196241</v>
      </c>
      <c r="F2963" s="38" t="s">
        <v>1447</v>
      </c>
      <c r="G2963" s="38" t="s">
        <v>68</v>
      </c>
      <c r="H2963" s="42">
        <v>963.9</v>
      </c>
      <c r="I2963" s="42">
        <v>918</v>
      </c>
      <c r="J2963" s="42">
        <v>45.899999999999977</v>
      </c>
      <c r="K2963" s="86">
        <v>4.7619047619047596E-2</v>
      </c>
      <c r="L2963" s="128" t="s">
        <v>1449</v>
      </c>
      <c r="M2963" s="128" t="s">
        <v>5906</v>
      </c>
      <c r="N2963" s="38" t="s">
        <v>2856</v>
      </c>
    </row>
    <row r="2964" spans="1:14" s="128" customFormat="1" x14ac:dyDescent="0.2">
      <c r="A2964" s="38" t="s">
        <v>89</v>
      </c>
      <c r="B2964" s="38" t="s">
        <v>179</v>
      </c>
      <c r="C2964" s="38" t="s">
        <v>1443</v>
      </c>
      <c r="D2964" s="38" t="s">
        <v>181</v>
      </c>
      <c r="E2964" s="41">
        <v>8366205</v>
      </c>
      <c r="F2964" s="38" t="s">
        <v>9174</v>
      </c>
      <c r="G2964" s="38" t="s">
        <v>68</v>
      </c>
      <c r="H2964" s="42">
        <v>203561.16</v>
      </c>
      <c r="I2964" s="42">
        <v>162218.1</v>
      </c>
      <c r="J2964" s="42">
        <v>41343.06</v>
      </c>
      <c r="K2964" s="86">
        <v>0.2030989605286195</v>
      </c>
      <c r="L2964" s="128" t="s">
        <v>9204</v>
      </c>
      <c r="M2964" s="128" t="s">
        <v>5906</v>
      </c>
      <c r="N2964" s="38" t="s">
        <v>2743</v>
      </c>
    </row>
    <row r="2965" spans="1:14" s="128" customFormat="1" x14ac:dyDescent="0.2">
      <c r="A2965" s="38" t="s">
        <v>144</v>
      </c>
      <c r="B2965" s="38" t="s">
        <v>297</v>
      </c>
      <c r="C2965" s="38" t="s">
        <v>2762</v>
      </c>
      <c r="D2965" s="38" t="s">
        <v>300</v>
      </c>
      <c r="E2965" s="41">
        <v>7983887</v>
      </c>
      <c r="F2965" s="38" t="s">
        <v>2764</v>
      </c>
      <c r="G2965" s="38" t="s">
        <v>68</v>
      </c>
      <c r="H2965" s="42">
        <v>10505.86</v>
      </c>
      <c r="I2965" s="42">
        <v>9497.2999999999993</v>
      </c>
      <c r="J2965" s="42">
        <v>1008.5600000000013</v>
      </c>
      <c r="K2965" s="86">
        <v>9.5999756326469343E-2</v>
      </c>
      <c r="L2965" s="128" t="s">
        <v>55</v>
      </c>
      <c r="M2965" s="128" t="s">
        <v>5906</v>
      </c>
      <c r="N2965" s="38" t="s">
        <v>2763</v>
      </c>
    </row>
    <row r="2966" spans="1:14" s="128" customFormat="1" x14ac:dyDescent="0.2">
      <c r="A2966" s="38" t="s">
        <v>144</v>
      </c>
      <c r="B2966" s="38" t="s">
        <v>297</v>
      </c>
      <c r="C2966" s="38" t="s">
        <v>316</v>
      </c>
      <c r="D2966" s="38" t="s">
        <v>300</v>
      </c>
      <c r="E2966" s="41">
        <v>7945319</v>
      </c>
      <c r="F2966" s="38" t="s">
        <v>318</v>
      </c>
      <c r="G2966" s="38" t="s">
        <v>68</v>
      </c>
      <c r="H2966" s="42">
        <v>2362.5</v>
      </c>
      <c r="I2966" s="42">
        <v>2250</v>
      </c>
      <c r="J2966" s="42">
        <v>112.5</v>
      </c>
      <c r="K2966" s="86">
        <v>4.7619047619047616E-2</v>
      </c>
      <c r="L2966" s="128" t="s">
        <v>320</v>
      </c>
      <c r="M2966" s="128" t="s">
        <v>5906</v>
      </c>
      <c r="N2966" s="38" t="s">
        <v>2739</v>
      </c>
    </row>
    <row r="2967" spans="1:14" s="128" customFormat="1" x14ac:dyDescent="0.2">
      <c r="A2967" s="38" t="s">
        <v>144</v>
      </c>
      <c r="B2967" s="38" t="s">
        <v>323</v>
      </c>
      <c r="C2967" s="38" t="s">
        <v>7633</v>
      </c>
      <c r="D2967" s="38" t="s">
        <v>324</v>
      </c>
      <c r="E2967" s="41">
        <v>8501959</v>
      </c>
      <c r="F2967" s="38" t="s">
        <v>8532</v>
      </c>
      <c r="G2967" s="38" t="s">
        <v>68</v>
      </c>
      <c r="H2967" s="42">
        <v>1912.26</v>
      </c>
      <c r="I2967" s="42">
        <v>1821.2</v>
      </c>
      <c r="J2967" s="42">
        <v>91.059999999999945</v>
      </c>
      <c r="K2967" s="86">
        <v>4.7619047619047589E-2</v>
      </c>
      <c r="L2967" s="128" t="s">
        <v>9205</v>
      </c>
      <c r="M2967" s="128" t="s">
        <v>5906</v>
      </c>
      <c r="N2967" s="38" t="s">
        <v>2763</v>
      </c>
    </row>
    <row r="2968" spans="1:14" s="128" customFormat="1" x14ac:dyDescent="0.2">
      <c r="A2968" s="38" t="s">
        <v>144</v>
      </c>
      <c r="B2968" s="38" t="s">
        <v>323</v>
      </c>
      <c r="C2968" s="38" t="s">
        <v>298</v>
      </c>
      <c r="D2968" s="38" t="s">
        <v>324</v>
      </c>
      <c r="E2968" s="41">
        <v>7993118</v>
      </c>
      <c r="F2968" s="38" t="s">
        <v>2767</v>
      </c>
      <c r="G2968" s="38" t="s">
        <v>68</v>
      </c>
      <c r="H2968" s="42">
        <v>9729.85</v>
      </c>
      <c r="I2968" s="42">
        <v>9000</v>
      </c>
      <c r="J2968" s="42">
        <v>729.85000000000036</v>
      </c>
      <c r="K2968" s="86">
        <v>7.5011433886442269E-2</v>
      </c>
      <c r="L2968" s="128" t="s">
        <v>2768</v>
      </c>
      <c r="M2968" s="128" t="s">
        <v>5906</v>
      </c>
      <c r="N2968" s="38" t="s">
        <v>2739</v>
      </c>
    </row>
    <row r="2969" spans="1:14" s="128" customFormat="1" x14ac:dyDescent="0.2">
      <c r="A2969" s="38" t="s">
        <v>144</v>
      </c>
      <c r="B2969" s="38" t="s">
        <v>323</v>
      </c>
      <c r="C2969" s="38" t="s">
        <v>298</v>
      </c>
      <c r="D2969" s="38" t="s">
        <v>324</v>
      </c>
      <c r="E2969" s="41">
        <v>7947819</v>
      </c>
      <c r="F2969" s="38" t="s">
        <v>2769</v>
      </c>
      <c r="G2969" s="38" t="s">
        <v>68</v>
      </c>
      <c r="H2969" s="42">
        <v>12033.9</v>
      </c>
      <c r="I2969" s="42">
        <v>11250</v>
      </c>
      <c r="J2969" s="42">
        <v>783.89999999999964</v>
      </c>
      <c r="K2969" s="86">
        <v>6.5140976740707471E-2</v>
      </c>
      <c r="L2969" s="128" t="s">
        <v>2770</v>
      </c>
      <c r="M2969" s="128" t="s">
        <v>5906</v>
      </c>
      <c r="N2969" s="38" t="s">
        <v>2739</v>
      </c>
    </row>
    <row r="2970" spans="1:14" s="128" customFormat="1" x14ac:dyDescent="0.2">
      <c r="A2970" s="38" t="s">
        <v>144</v>
      </c>
      <c r="B2970" s="38" t="s">
        <v>323</v>
      </c>
      <c r="C2970" s="38" t="s">
        <v>8465</v>
      </c>
      <c r="D2970" s="38" t="s">
        <v>324</v>
      </c>
      <c r="E2970" s="41">
        <v>8519774</v>
      </c>
      <c r="F2970" s="38" t="s">
        <v>8535</v>
      </c>
      <c r="G2970" s="38" t="s">
        <v>68</v>
      </c>
      <c r="H2970" s="42">
        <v>28350</v>
      </c>
      <c r="I2970" s="42">
        <v>25000</v>
      </c>
      <c r="J2970" s="42">
        <v>3350</v>
      </c>
      <c r="K2970" s="86">
        <v>0.11816578483245149</v>
      </c>
      <c r="L2970" s="128" t="s">
        <v>8724</v>
      </c>
      <c r="M2970" s="128" t="s">
        <v>5906</v>
      </c>
      <c r="N2970" s="38" t="s">
        <v>2763</v>
      </c>
    </row>
    <row r="2971" spans="1:14" s="128" customFormat="1" x14ac:dyDescent="0.2">
      <c r="A2971" s="38" t="s">
        <v>353</v>
      </c>
      <c r="B2971" s="38" t="s">
        <v>367</v>
      </c>
      <c r="C2971" s="38" t="s">
        <v>1503</v>
      </c>
      <c r="D2971" s="38" t="s">
        <v>369</v>
      </c>
      <c r="E2971" s="41">
        <v>6909503</v>
      </c>
      <c r="F2971" s="38" t="s">
        <v>1504</v>
      </c>
      <c r="G2971" s="38" t="s">
        <v>68</v>
      </c>
      <c r="H2971" s="42">
        <v>16677</v>
      </c>
      <c r="I2971" s="42">
        <v>15300</v>
      </c>
      <c r="J2971" s="42">
        <v>1377</v>
      </c>
      <c r="K2971" s="86">
        <v>8.2568807339449546E-2</v>
      </c>
      <c r="L2971" s="128" t="s">
        <v>1505</v>
      </c>
      <c r="M2971" s="128" t="s">
        <v>5906</v>
      </c>
      <c r="N2971" s="38" t="s">
        <v>2739</v>
      </c>
    </row>
    <row r="2972" spans="1:14" s="128" customFormat="1" x14ac:dyDescent="0.2">
      <c r="A2972" s="38" t="s">
        <v>353</v>
      </c>
      <c r="B2972" s="38" t="s">
        <v>367</v>
      </c>
      <c r="C2972" s="38" t="s">
        <v>1503</v>
      </c>
      <c r="D2972" s="38" t="s">
        <v>369</v>
      </c>
      <c r="E2972" s="41">
        <v>7048647</v>
      </c>
      <c r="F2972" s="38" t="s">
        <v>1506</v>
      </c>
      <c r="G2972" s="38" t="s">
        <v>68</v>
      </c>
      <c r="H2972" s="42">
        <v>22563</v>
      </c>
      <c r="I2972" s="42">
        <v>20700</v>
      </c>
      <c r="J2972" s="42">
        <v>1863</v>
      </c>
      <c r="K2972" s="86">
        <v>8.2568807339449546E-2</v>
      </c>
      <c r="L2972" s="128" t="s">
        <v>1507</v>
      </c>
      <c r="M2972" s="128" t="s">
        <v>5906</v>
      </c>
      <c r="N2972" s="38" t="s">
        <v>2739</v>
      </c>
    </row>
    <row r="2973" spans="1:14" s="128" customFormat="1" x14ac:dyDescent="0.2">
      <c r="A2973" s="38" t="s">
        <v>353</v>
      </c>
      <c r="B2973" s="38" t="s">
        <v>367</v>
      </c>
      <c r="C2973" s="38" t="s">
        <v>1503</v>
      </c>
      <c r="D2973" s="38" t="s">
        <v>369</v>
      </c>
      <c r="E2973" s="41">
        <v>7502696</v>
      </c>
      <c r="F2973" s="38" t="s">
        <v>1508</v>
      </c>
      <c r="G2973" s="38" t="s">
        <v>68</v>
      </c>
      <c r="H2973" s="42">
        <v>12990.78</v>
      </c>
      <c r="I2973" s="42">
        <v>12028.5</v>
      </c>
      <c r="J2973" s="42">
        <v>962.28000000000065</v>
      </c>
      <c r="K2973" s="86">
        <v>7.4074074074074125E-2</v>
      </c>
      <c r="L2973" s="128" t="s">
        <v>1509</v>
      </c>
      <c r="M2973" s="128" t="s">
        <v>5906</v>
      </c>
      <c r="N2973" s="38" t="s">
        <v>2739</v>
      </c>
    </row>
    <row r="2974" spans="1:14" s="128" customFormat="1" x14ac:dyDescent="0.2">
      <c r="A2974" s="38" t="s">
        <v>353</v>
      </c>
      <c r="B2974" s="38" t="s">
        <v>367</v>
      </c>
      <c r="C2974" s="38" t="s">
        <v>1503</v>
      </c>
      <c r="D2974" s="38" t="s">
        <v>369</v>
      </c>
      <c r="E2974" s="41">
        <v>7502722</v>
      </c>
      <c r="F2974" s="38" t="s">
        <v>1510</v>
      </c>
      <c r="G2974" s="38" t="s">
        <v>68</v>
      </c>
      <c r="H2974" s="42">
        <v>24057</v>
      </c>
      <c r="I2974" s="42">
        <v>22275</v>
      </c>
      <c r="J2974" s="42">
        <v>1782</v>
      </c>
      <c r="K2974" s="86">
        <v>7.407407407407407E-2</v>
      </c>
      <c r="L2974" s="128" t="s">
        <v>1511</v>
      </c>
      <c r="M2974" s="128" t="s">
        <v>5906</v>
      </c>
      <c r="N2974" s="38" t="s">
        <v>2739</v>
      </c>
    </row>
    <row r="2975" spans="1:14" s="128" customFormat="1" x14ac:dyDescent="0.2">
      <c r="A2975" s="38" t="s">
        <v>353</v>
      </c>
      <c r="B2975" s="38" t="s">
        <v>367</v>
      </c>
      <c r="C2975" s="38" t="s">
        <v>1503</v>
      </c>
      <c r="D2975" s="38" t="s">
        <v>369</v>
      </c>
      <c r="E2975" s="41">
        <v>7502842</v>
      </c>
      <c r="F2975" s="38" t="s">
        <v>2772</v>
      </c>
      <c r="G2975" s="38" t="s">
        <v>68</v>
      </c>
      <c r="H2975" s="42">
        <v>96228</v>
      </c>
      <c r="I2975" s="42">
        <v>89100</v>
      </c>
      <c r="J2975" s="42">
        <v>7128</v>
      </c>
      <c r="K2975" s="86">
        <v>7.407407407407407E-2</v>
      </c>
      <c r="L2975" s="128" t="s">
        <v>2773</v>
      </c>
      <c r="M2975" s="128" t="s">
        <v>5906</v>
      </c>
      <c r="N2975" s="38" t="s">
        <v>2739</v>
      </c>
    </row>
    <row r="2976" spans="1:14" s="128" customFormat="1" x14ac:dyDescent="0.2">
      <c r="A2976" s="38" t="s">
        <v>353</v>
      </c>
      <c r="B2976" s="38" t="s">
        <v>367</v>
      </c>
      <c r="C2976" s="38" t="s">
        <v>1503</v>
      </c>
      <c r="D2976" s="38" t="s">
        <v>369</v>
      </c>
      <c r="E2976" s="41">
        <v>7502841</v>
      </c>
      <c r="F2976" s="38" t="s">
        <v>2774</v>
      </c>
      <c r="G2976" s="38" t="s">
        <v>68</v>
      </c>
      <c r="H2976" s="42">
        <v>96228</v>
      </c>
      <c r="I2976" s="42">
        <v>89100</v>
      </c>
      <c r="J2976" s="42">
        <v>7128</v>
      </c>
      <c r="K2976" s="86">
        <v>7.407407407407407E-2</v>
      </c>
      <c r="L2976" s="128" t="s">
        <v>2775</v>
      </c>
      <c r="M2976" s="128" t="s">
        <v>5906</v>
      </c>
      <c r="N2976" s="38" t="s">
        <v>2739</v>
      </c>
    </row>
    <row r="2977" spans="1:14" s="128" customFormat="1" x14ac:dyDescent="0.2">
      <c r="A2977" s="38" t="s">
        <v>353</v>
      </c>
      <c r="B2977" s="38" t="s">
        <v>367</v>
      </c>
      <c r="C2977" s="38" t="s">
        <v>1503</v>
      </c>
      <c r="D2977" s="38" t="s">
        <v>369</v>
      </c>
      <c r="E2977" s="41">
        <v>7690256</v>
      </c>
      <c r="F2977" s="38" t="s">
        <v>2776</v>
      </c>
      <c r="G2977" s="38" t="s">
        <v>68</v>
      </c>
      <c r="H2977" s="42">
        <v>19245.599999999999</v>
      </c>
      <c r="I2977" s="42">
        <v>17820</v>
      </c>
      <c r="J2977" s="42">
        <v>1425.5999999999985</v>
      </c>
      <c r="K2977" s="86">
        <v>7.4074074074074001E-2</v>
      </c>
      <c r="L2977" s="128" t="s">
        <v>2777</v>
      </c>
      <c r="M2977" s="128" t="s">
        <v>5906</v>
      </c>
      <c r="N2977" s="38" t="s">
        <v>2739</v>
      </c>
    </row>
    <row r="2978" spans="1:14" s="128" customFormat="1" x14ac:dyDescent="0.2">
      <c r="A2978" s="38" t="s">
        <v>353</v>
      </c>
      <c r="B2978" s="38" t="s">
        <v>367</v>
      </c>
      <c r="C2978" s="38" t="s">
        <v>368</v>
      </c>
      <c r="D2978" s="38" t="s">
        <v>369</v>
      </c>
      <c r="E2978" s="41">
        <v>8491030</v>
      </c>
      <c r="F2978" s="38" t="s">
        <v>8026</v>
      </c>
      <c r="G2978" s="38" t="s">
        <v>68</v>
      </c>
      <c r="H2978" s="42">
        <v>17442.3</v>
      </c>
      <c r="I2978" s="42">
        <v>14066.37</v>
      </c>
      <c r="J2978" s="42">
        <v>3375.9299999999985</v>
      </c>
      <c r="K2978" s="86">
        <v>0.19354844257924692</v>
      </c>
      <c r="L2978" s="128" t="s">
        <v>8185</v>
      </c>
      <c r="M2978" s="128" t="s">
        <v>5906</v>
      </c>
      <c r="N2978" s="38" t="s">
        <v>2763</v>
      </c>
    </row>
    <row r="2979" spans="1:14" s="128" customFormat="1" x14ac:dyDescent="0.2">
      <c r="A2979" s="38" t="s">
        <v>353</v>
      </c>
      <c r="B2979" s="38" t="s">
        <v>367</v>
      </c>
      <c r="C2979" s="38" t="s">
        <v>368</v>
      </c>
      <c r="D2979" s="38" t="s">
        <v>369</v>
      </c>
      <c r="E2979" s="41">
        <v>8491030</v>
      </c>
      <c r="F2979" s="38" t="s">
        <v>8026</v>
      </c>
      <c r="G2979" s="38" t="s">
        <v>68</v>
      </c>
      <c r="H2979" s="42">
        <v>23820.09</v>
      </c>
      <c r="I2979" s="42">
        <v>19209.75</v>
      </c>
      <c r="J2979" s="42">
        <v>4610.34</v>
      </c>
      <c r="K2979" s="86">
        <v>0.19354838709677419</v>
      </c>
      <c r="L2979" s="128" t="s">
        <v>8185</v>
      </c>
      <c r="M2979" s="128" t="s">
        <v>5906</v>
      </c>
      <c r="N2979" s="38" t="s">
        <v>2763</v>
      </c>
    </row>
    <row r="2980" spans="1:14" s="128" customFormat="1" x14ac:dyDescent="0.2">
      <c r="A2980" s="38" t="s">
        <v>353</v>
      </c>
      <c r="B2980" s="38" t="s">
        <v>367</v>
      </c>
      <c r="C2980" s="38" t="s">
        <v>368</v>
      </c>
      <c r="D2980" s="38" t="s">
        <v>369</v>
      </c>
      <c r="E2980" s="41">
        <v>8491030</v>
      </c>
      <c r="F2980" s="38" t="s">
        <v>8026</v>
      </c>
      <c r="G2980" s="38" t="s">
        <v>68</v>
      </c>
      <c r="H2980" s="42">
        <v>50205.4</v>
      </c>
      <c r="I2980" s="42">
        <v>40488.22</v>
      </c>
      <c r="J2980" s="42">
        <v>9717.18</v>
      </c>
      <c r="K2980" s="86">
        <v>0.19354850275070012</v>
      </c>
      <c r="L2980" s="128" t="s">
        <v>8185</v>
      </c>
      <c r="M2980" s="128" t="s">
        <v>5906</v>
      </c>
      <c r="N2980" s="38" t="s">
        <v>2856</v>
      </c>
    </row>
    <row r="2981" spans="1:14" s="128" customFormat="1" x14ac:dyDescent="0.2">
      <c r="A2981" s="38" t="s">
        <v>353</v>
      </c>
      <c r="B2981" s="38" t="s">
        <v>367</v>
      </c>
      <c r="C2981" s="38" t="s">
        <v>1514</v>
      </c>
      <c r="D2981" s="38" t="s">
        <v>369</v>
      </c>
      <c r="E2981" s="41">
        <v>6760731</v>
      </c>
      <c r="F2981" s="38" t="s">
        <v>1515</v>
      </c>
      <c r="G2981" s="38" t="s">
        <v>68</v>
      </c>
      <c r="H2981" s="42">
        <v>9600</v>
      </c>
      <c r="I2981" s="42">
        <v>9000</v>
      </c>
      <c r="J2981" s="42">
        <v>600</v>
      </c>
      <c r="K2981" s="86">
        <v>6.25E-2</v>
      </c>
      <c r="L2981" s="128" t="s">
        <v>1516</v>
      </c>
      <c r="M2981" s="128" t="s">
        <v>5906</v>
      </c>
      <c r="N2981" s="38" t="s">
        <v>2739</v>
      </c>
    </row>
    <row r="2982" spans="1:14" s="128" customFormat="1" x14ac:dyDescent="0.2">
      <c r="A2982" s="38" t="s">
        <v>382</v>
      </c>
      <c r="B2982" s="38" t="s">
        <v>394</v>
      </c>
      <c r="C2982" s="38" t="s">
        <v>395</v>
      </c>
      <c r="D2982" s="38" t="s">
        <v>397</v>
      </c>
      <c r="E2982" s="41">
        <v>8147711</v>
      </c>
      <c r="F2982" s="38" t="s">
        <v>399</v>
      </c>
      <c r="G2982" s="38" t="s">
        <v>68</v>
      </c>
      <c r="H2982" s="42">
        <v>0</v>
      </c>
      <c r="I2982" s="42">
        <v>0</v>
      </c>
      <c r="J2982" s="42">
        <v>0</v>
      </c>
      <c r="K2982" s="86" t="e">
        <v>#DIV/0!</v>
      </c>
      <c r="L2982" s="128" t="s">
        <v>2779</v>
      </c>
      <c r="M2982" s="128" t="s">
        <v>5906</v>
      </c>
      <c r="N2982" s="38" t="s">
        <v>2780</v>
      </c>
    </row>
    <row r="2983" spans="1:14" s="128" customFormat="1" x14ac:dyDescent="0.2">
      <c r="A2983" s="38" t="s">
        <v>382</v>
      </c>
      <c r="B2983" s="38" t="s">
        <v>394</v>
      </c>
      <c r="C2983" s="38" t="s">
        <v>395</v>
      </c>
      <c r="D2983" s="38" t="s">
        <v>397</v>
      </c>
      <c r="E2983" s="41">
        <v>8147711</v>
      </c>
      <c r="F2983" s="38" t="s">
        <v>399</v>
      </c>
      <c r="G2983" s="38" t="s">
        <v>68</v>
      </c>
      <c r="H2983" s="42">
        <v>0</v>
      </c>
      <c r="I2983" s="42">
        <v>0</v>
      </c>
      <c r="J2983" s="42">
        <v>0</v>
      </c>
      <c r="K2983" s="86" t="e">
        <v>#DIV/0!</v>
      </c>
      <c r="L2983" s="128" t="s">
        <v>2779</v>
      </c>
      <c r="M2983" s="128" t="s">
        <v>5906</v>
      </c>
      <c r="N2983" s="38" t="s">
        <v>2778</v>
      </c>
    </row>
    <row r="2984" spans="1:14" s="128" customFormat="1" x14ac:dyDescent="0.2">
      <c r="A2984" s="38" t="s">
        <v>382</v>
      </c>
      <c r="B2984" s="38" t="s">
        <v>394</v>
      </c>
      <c r="C2984" s="38" t="s">
        <v>407</v>
      </c>
      <c r="D2984" s="38" t="s">
        <v>397</v>
      </c>
      <c r="E2984" s="41">
        <v>7297173</v>
      </c>
      <c r="F2984" s="38" t="s">
        <v>2782</v>
      </c>
      <c r="G2984" s="38" t="s">
        <v>68</v>
      </c>
      <c r="H2984" s="42">
        <v>1451.1</v>
      </c>
      <c r="I2984" s="42">
        <v>1350</v>
      </c>
      <c r="J2984" s="42">
        <v>101.09999999999991</v>
      </c>
      <c r="K2984" s="86">
        <v>6.9671283853628224E-2</v>
      </c>
      <c r="L2984" s="128" t="s">
        <v>2783</v>
      </c>
      <c r="M2984" s="128" t="s">
        <v>5906</v>
      </c>
      <c r="N2984" s="38" t="s">
        <v>2771</v>
      </c>
    </row>
    <row r="2985" spans="1:14" s="128" customFormat="1" x14ac:dyDescent="0.2">
      <c r="A2985" s="38" t="s">
        <v>382</v>
      </c>
      <c r="B2985" s="38" t="s">
        <v>394</v>
      </c>
      <c r="C2985" s="38" t="s">
        <v>2784</v>
      </c>
      <c r="D2985" s="38" t="s">
        <v>397</v>
      </c>
      <c r="E2985" s="41">
        <v>7287317</v>
      </c>
      <c r="F2985" s="38" t="s">
        <v>2785</v>
      </c>
      <c r="G2985" s="38" t="s">
        <v>68</v>
      </c>
      <c r="H2985" s="42">
        <v>20780.73</v>
      </c>
      <c r="I2985" s="42">
        <v>20700</v>
      </c>
      <c r="J2985" s="42">
        <v>80.729999999999563</v>
      </c>
      <c r="K2985" s="86">
        <v>3.884849088554616E-3</v>
      </c>
      <c r="L2985" s="128" t="s">
        <v>2786</v>
      </c>
      <c r="M2985" s="128" t="s">
        <v>5906</v>
      </c>
      <c r="N2985" s="38" t="s">
        <v>2739</v>
      </c>
    </row>
    <row r="2986" spans="1:14" s="128" customFormat="1" x14ac:dyDescent="0.2">
      <c r="A2986" s="38" t="s">
        <v>353</v>
      </c>
      <c r="B2986" s="38" t="s">
        <v>1529</v>
      </c>
      <c r="C2986" s="38" t="s">
        <v>2787</v>
      </c>
      <c r="D2986" s="38" t="s">
        <v>1530</v>
      </c>
      <c r="E2986" s="41">
        <v>7329370</v>
      </c>
      <c r="F2986" s="38" t="s">
        <v>2788</v>
      </c>
      <c r="G2986" s="38" t="s">
        <v>68</v>
      </c>
      <c r="H2986" s="42">
        <v>0</v>
      </c>
      <c r="I2986" s="42">
        <v>23826</v>
      </c>
      <c r="J2986" s="42">
        <v>-23826</v>
      </c>
      <c r="K2986" s="86" t="e">
        <v>#DIV/0!</v>
      </c>
      <c r="L2986" s="128" t="s">
        <v>2789</v>
      </c>
      <c r="M2986" s="128" t="s">
        <v>5906</v>
      </c>
      <c r="N2986" s="38" t="s">
        <v>2739</v>
      </c>
    </row>
    <row r="2987" spans="1:14" s="128" customFormat="1" x14ac:dyDescent="0.2">
      <c r="A2987" s="38" t="s">
        <v>382</v>
      </c>
      <c r="B2987" s="38" t="s">
        <v>406</v>
      </c>
      <c r="C2987" s="38" t="s">
        <v>408</v>
      </c>
      <c r="D2987" s="38" t="s">
        <v>5918</v>
      </c>
      <c r="E2987" s="41">
        <v>8408520</v>
      </c>
      <c r="F2987" s="38" t="s">
        <v>9175</v>
      </c>
      <c r="G2987" s="38" t="s">
        <v>59</v>
      </c>
      <c r="H2987" s="42">
        <v>429473.04</v>
      </c>
      <c r="I2987" s="42">
        <v>324796.56</v>
      </c>
      <c r="J2987" s="42">
        <v>104676.47999999998</v>
      </c>
      <c r="K2987" s="86">
        <v>0.24373236559854836</v>
      </c>
      <c r="L2987" s="128" t="s">
        <v>9206</v>
      </c>
      <c r="M2987" s="128" t="s">
        <v>5906</v>
      </c>
      <c r="N2987" s="38" t="s">
        <v>2856</v>
      </c>
    </row>
    <row r="2988" spans="1:14" s="128" customFormat="1" x14ac:dyDescent="0.2">
      <c r="A2988" s="38" t="s">
        <v>382</v>
      </c>
      <c r="B2988" s="38" t="s">
        <v>406</v>
      </c>
      <c r="C2988" s="38" t="s">
        <v>407</v>
      </c>
      <c r="D2988" s="38" t="s">
        <v>5918</v>
      </c>
      <c r="E2988" s="41">
        <v>8009016</v>
      </c>
      <c r="F2988" s="38" t="s">
        <v>1536</v>
      </c>
      <c r="G2988" s="38" t="s">
        <v>68</v>
      </c>
      <c r="H2988" s="42">
        <v>65074.05</v>
      </c>
      <c r="I2988" s="42">
        <v>62699.94</v>
      </c>
      <c r="J2988" s="42">
        <v>2374.1100000000006</v>
      </c>
      <c r="K2988" s="86">
        <v>3.6483206439433237E-2</v>
      </c>
      <c r="L2988" s="128" t="s">
        <v>1537</v>
      </c>
      <c r="M2988" s="128" t="s">
        <v>5906</v>
      </c>
      <c r="N2988" s="38" t="s">
        <v>2739</v>
      </c>
    </row>
    <row r="2989" spans="1:14" s="128" customFormat="1" x14ac:dyDescent="0.2">
      <c r="A2989" s="38" t="s">
        <v>382</v>
      </c>
      <c r="B2989" s="38" t="s">
        <v>406</v>
      </c>
      <c r="C2989" s="38" t="s">
        <v>408</v>
      </c>
      <c r="D2989" s="38" t="s">
        <v>5918</v>
      </c>
      <c r="E2989" s="41">
        <v>8329927</v>
      </c>
      <c r="F2989" s="38" t="s">
        <v>9176</v>
      </c>
      <c r="G2989" s="38" t="s">
        <v>68</v>
      </c>
      <c r="H2989" s="42">
        <v>5820</v>
      </c>
      <c r="I2989" s="42">
        <v>3500</v>
      </c>
      <c r="J2989" s="42">
        <v>2320</v>
      </c>
      <c r="K2989" s="86">
        <v>0.39862542955326463</v>
      </c>
      <c r="L2989" s="128" t="s">
        <v>9207</v>
      </c>
      <c r="M2989" s="128" t="s">
        <v>5906</v>
      </c>
      <c r="N2989" s="38" t="s">
        <v>2763</v>
      </c>
    </row>
    <row r="2990" spans="1:14" s="128" customFormat="1" x14ac:dyDescent="0.2">
      <c r="A2990" s="38" t="s">
        <v>382</v>
      </c>
      <c r="B2990" s="38" t="s">
        <v>406</v>
      </c>
      <c r="C2990" s="38" t="s">
        <v>408</v>
      </c>
      <c r="D2990" s="38" t="s">
        <v>5918</v>
      </c>
      <c r="E2990" s="41">
        <v>8440796</v>
      </c>
      <c r="F2990" s="38" t="s">
        <v>9177</v>
      </c>
      <c r="G2990" s="38" t="s">
        <v>68</v>
      </c>
      <c r="H2990" s="42">
        <v>273780</v>
      </c>
      <c r="I2990" s="42">
        <v>3991</v>
      </c>
      <c r="J2990" s="42">
        <v>269789</v>
      </c>
      <c r="K2990" s="86">
        <v>0.9854226020892688</v>
      </c>
      <c r="L2990" s="128" t="s">
        <v>9208</v>
      </c>
      <c r="M2990" s="128" t="s">
        <v>5906</v>
      </c>
      <c r="N2990" s="38" t="s">
        <v>2856</v>
      </c>
    </row>
    <row r="2991" spans="1:14" s="128" customFormat="1" x14ac:dyDescent="0.2">
      <c r="A2991" s="38" t="s">
        <v>382</v>
      </c>
      <c r="B2991" s="38" t="s">
        <v>406</v>
      </c>
      <c r="C2991" s="38" t="s">
        <v>407</v>
      </c>
      <c r="D2991" s="38" t="s">
        <v>5918</v>
      </c>
      <c r="E2991" s="41">
        <v>8458384</v>
      </c>
      <c r="F2991" s="38" t="s">
        <v>9178</v>
      </c>
      <c r="G2991" s="38" t="s">
        <v>68</v>
      </c>
      <c r="H2991" s="42">
        <v>996765.84</v>
      </c>
      <c r="I2991" s="42">
        <v>905520</v>
      </c>
      <c r="J2991" s="42">
        <v>91245.839999999967</v>
      </c>
      <c r="K2991" s="86">
        <v>9.1541901155039559E-2</v>
      </c>
      <c r="L2991" s="128" t="s">
        <v>9209</v>
      </c>
      <c r="M2991" s="128" t="s">
        <v>5906</v>
      </c>
      <c r="N2991" s="38" t="s">
        <v>2739</v>
      </c>
    </row>
    <row r="2992" spans="1:14" s="128" customFormat="1" x14ac:dyDescent="0.2">
      <c r="A2992" s="38" t="s">
        <v>382</v>
      </c>
      <c r="B2992" s="38" t="s">
        <v>406</v>
      </c>
      <c r="C2992" s="38" t="s">
        <v>407</v>
      </c>
      <c r="D2992" s="38" t="s">
        <v>5918</v>
      </c>
      <c r="E2992" s="41">
        <v>8494657</v>
      </c>
      <c r="F2992" s="38" t="s">
        <v>8549</v>
      </c>
      <c r="G2992" s="38" t="s">
        <v>68</v>
      </c>
      <c r="H2992" s="42">
        <v>1172400</v>
      </c>
      <c r="I2992" s="42">
        <v>939600</v>
      </c>
      <c r="J2992" s="42">
        <v>232800</v>
      </c>
      <c r="K2992" s="86">
        <v>0.19856704196519959</v>
      </c>
      <c r="L2992" s="128" t="s">
        <v>9210</v>
      </c>
      <c r="M2992" s="128" t="s">
        <v>5906</v>
      </c>
      <c r="N2992" s="38" t="s">
        <v>2856</v>
      </c>
    </row>
    <row r="2993" spans="1:14" s="128" customFormat="1" x14ac:dyDescent="0.2">
      <c r="A2993" s="38" t="s">
        <v>353</v>
      </c>
      <c r="B2993" s="38" t="s">
        <v>432</v>
      </c>
      <c r="C2993" s="38" t="s">
        <v>433</v>
      </c>
      <c r="D2993" s="38" t="s">
        <v>434</v>
      </c>
      <c r="E2993" s="41">
        <v>7922679</v>
      </c>
      <c r="F2993" s="38" t="s">
        <v>2806</v>
      </c>
      <c r="G2993" s="38" t="s">
        <v>68</v>
      </c>
      <c r="H2993" s="42">
        <v>410.9</v>
      </c>
      <c r="I2993" s="42">
        <v>373.8</v>
      </c>
      <c r="J2993" s="42">
        <v>37.099999999999966</v>
      </c>
      <c r="K2993" s="86">
        <v>9.0289608177171979E-2</v>
      </c>
      <c r="L2993" s="128" t="s">
        <v>2807</v>
      </c>
      <c r="M2993" s="128" t="s">
        <v>5906</v>
      </c>
      <c r="N2993" s="38" t="s">
        <v>2739</v>
      </c>
    </row>
    <row r="2994" spans="1:14" s="128" customFormat="1" x14ac:dyDescent="0.2">
      <c r="A2994" s="38" t="s">
        <v>353</v>
      </c>
      <c r="B2994" s="38" t="s">
        <v>432</v>
      </c>
      <c r="C2994" s="38" t="s">
        <v>433</v>
      </c>
      <c r="D2994" s="38" t="s">
        <v>434</v>
      </c>
      <c r="E2994" s="41">
        <v>8479246</v>
      </c>
      <c r="F2994" s="38" t="s">
        <v>8945</v>
      </c>
      <c r="G2994" s="38" t="s">
        <v>68</v>
      </c>
      <c r="H2994" s="42">
        <v>5123.92</v>
      </c>
      <c r="I2994" s="42">
        <v>4640</v>
      </c>
      <c r="J2994" s="42">
        <v>483.92000000000007</v>
      </c>
      <c r="K2994" s="86">
        <v>9.4443316835547797E-2</v>
      </c>
      <c r="L2994" s="128" t="s">
        <v>8995</v>
      </c>
      <c r="M2994" s="128" t="s">
        <v>5906</v>
      </c>
      <c r="N2994" s="38" t="s">
        <v>2763</v>
      </c>
    </row>
    <row r="2995" spans="1:14" s="128" customFormat="1" x14ac:dyDescent="0.2">
      <c r="A2995" s="38" t="s">
        <v>353</v>
      </c>
      <c r="B2995" s="38" t="s">
        <v>432</v>
      </c>
      <c r="C2995" s="38" t="s">
        <v>433</v>
      </c>
      <c r="D2995" s="38" t="s">
        <v>434</v>
      </c>
      <c r="E2995" s="41">
        <v>8479246</v>
      </c>
      <c r="F2995" s="38" t="s">
        <v>8945</v>
      </c>
      <c r="G2995" s="38" t="s">
        <v>68</v>
      </c>
      <c r="H2995" s="42">
        <v>8300.7199999999993</v>
      </c>
      <c r="I2995" s="42">
        <v>9392</v>
      </c>
      <c r="J2995" s="42">
        <v>-1091.2800000000007</v>
      </c>
      <c r="K2995" s="86">
        <v>-0.13146811360942193</v>
      </c>
      <c r="L2995" s="128" t="s">
        <v>8995</v>
      </c>
      <c r="M2995" s="128" t="s">
        <v>5906</v>
      </c>
      <c r="N2995" s="38" t="s">
        <v>2771</v>
      </c>
    </row>
    <row r="2996" spans="1:14" s="128" customFormat="1" x14ac:dyDescent="0.2">
      <c r="A2996" s="38" t="s">
        <v>353</v>
      </c>
      <c r="B2996" s="38" t="s">
        <v>432</v>
      </c>
      <c r="C2996" s="38" t="s">
        <v>433</v>
      </c>
      <c r="D2996" s="38" t="s">
        <v>434</v>
      </c>
      <c r="E2996" s="41">
        <v>8479246</v>
      </c>
      <c r="F2996" s="38" t="s">
        <v>8945</v>
      </c>
      <c r="G2996" s="38" t="s">
        <v>68</v>
      </c>
      <c r="H2996" s="42">
        <v>57429.64</v>
      </c>
      <c r="I2996" s="42">
        <v>38404</v>
      </c>
      <c r="J2996" s="42">
        <v>19025.64</v>
      </c>
      <c r="K2996" s="86">
        <v>0.3312860745775178</v>
      </c>
      <c r="L2996" s="128" t="s">
        <v>8995</v>
      </c>
      <c r="M2996" s="128" t="s">
        <v>5906</v>
      </c>
      <c r="N2996" s="38" t="s">
        <v>2771</v>
      </c>
    </row>
    <row r="2997" spans="1:14" s="128" customFormat="1" x14ac:dyDescent="0.2">
      <c r="A2997" s="38" t="s">
        <v>353</v>
      </c>
      <c r="B2997" s="38" t="s">
        <v>432</v>
      </c>
      <c r="C2997" s="38" t="s">
        <v>433</v>
      </c>
      <c r="D2997" s="38" t="s">
        <v>434</v>
      </c>
      <c r="E2997" s="41">
        <v>8479246</v>
      </c>
      <c r="F2997" s="38" t="s">
        <v>8945</v>
      </c>
      <c r="G2997" s="38" t="s">
        <v>68</v>
      </c>
      <c r="H2997" s="42">
        <v>5546.88</v>
      </c>
      <c r="I2997" s="42">
        <v>4632</v>
      </c>
      <c r="J2997" s="42">
        <v>914.88000000000011</v>
      </c>
      <c r="K2997" s="86">
        <v>0.16493596400138458</v>
      </c>
      <c r="L2997" s="128" t="s">
        <v>8995</v>
      </c>
      <c r="M2997" s="128" t="s">
        <v>5906</v>
      </c>
      <c r="N2997" s="38" t="s">
        <v>2780</v>
      </c>
    </row>
    <row r="2998" spans="1:14" s="128" customFormat="1" x14ac:dyDescent="0.2">
      <c r="A2998" s="38" t="s">
        <v>353</v>
      </c>
      <c r="B2998" s="38" t="s">
        <v>432</v>
      </c>
      <c r="C2998" s="38" t="s">
        <v>433</v>
      </c>
      <c r="D2998" s="38" t="s">
        <v>434</v>
      </c>
      <c r="E2998" s="41">
        <v>8479246</v>
      </c>
      <c r="F2998" s="38" t="s">
        <v>8945</v>
      </c>
      <c r="G2998" s="38" t="s">
        <v>68</v>
      </c>
      <c r="H2998" s="42">
        <v>0</v>
      </c>
      <c r="I2998" s="42">
        <v>568</v>
      </c>
      <c r="J2998" s="42">
        <v>-568</v>
      </c>
      <c r="K2998" s="86" t="e">
        <v>#DIV/0!</v>
      </c>
      <c r="L2998" s="128" t="s">
        <v>8995</v>
      </c>
      <c r="M2998" s="128" t="s">
        <v>5906</v>
      </c>
      <c r="N2998" s="38" t="s">
        <v>2780</v>
      </c>
    </row>
    <row r="2999" spans="1:14" s="128" customFormat="1" x14ac:dyDescent="0.2">
      <c r="A2999" s="38" t="s">
        <v>353</v>
      </c>
      <c r="B2999" s="38" t="s">
        <v>432</v>
      </c>
      <c r="C2999" s="38" t="s">
        <v>433</v>
      </c>
      <c r="D2999" s="38" t="s">
        <v>434</v>
      </c>
      <c r="E2999" s="41">
        <v>8479246</v>
      </c>
      <c r="F2999" s="38" t="s">
        <v>8945</v>
      </c>
      <c r="G2999" s="38" t="s">
        <v>68</v>
      </c>
      <c r="H2999" s="42">
        <v>0</v>
      </c>
      <c r="I2999" s="42">
        <v>596</v>
      </c>
      <c r="J2999" s="42">
        <v>-596</v>
      </c>
      <c r="K2999" s="86" t="e">
        <v>#DIV/0!</v>
      </c>
      <c r="L2999" s="128" t="s">
        <v>8995</v>
      </c>
      <c r="M2999" s="128" t="s">
        <v>5906</v>
      </c>
      <c r="N2999" s="38" t="s">
        <v>2780</v>
      </c>
    </row>
    <row r="3000" spans="1:14" s="128" customFormat="1" x14ac:dyDescent="0.2">
      <c r="A3000" s="38" t="s">
        <v>353</v>
      </c>
      <c r="B3000" s="38" t="s">
        <v>645</v>
      </c>
      <c r="C3000" s="38" t="s">
        <v>433</v>
      </c>
      <c r="D3000" s="38" t="s">
        <v>434</v>
      </c>
      <c r="E3000" s="41">
        <v>8353476</v>
      </c>
      <c r="F3000" s="38" t="s">
        <v>9063</v>
      </c>
      <c r="G3000" s="38" t="s">
        <v>68</v>
      </c>
      <c r="H3000" s="42">
        <v>14477.4</v>
      </c>
      <c r="I3000" s="42">
        <v>16959</v>
      </c>
      <c r="J3000" s="42">
        <v>-2481.6000000000004</v>
      </c>
      <c r="K3000" s="86">
        <v>-0.17141199386630199</v>
      </c>
      <c r="L3000" s="128" t="s">
        <v>9211</v>
      </c>
      <c r="M3000" s="128" t="s">
        <v>5906</v>
      </c>
      <c r="N3000" s="38" t="s">
        <v>2739</v>
      </c>
    </row>
    <row r="3001" spans="1:14" s="128" customFormat="1" x14ac:dyDescent="0.2">
      <c r="A3001" s="38" t="s">
        <v>353</v>
      </c>
      <c r="B3001" s="38" t="s">
        <v>645</v>
      </c>
      <c r="C3001" s="38" t="s">
        <v>433</v>
      </c>
      <c r="D3001" s="38" t="s">
        <v>434</v>
      </c>
      <c r="E3001" s="41">
        <v>8024795</v>
      </c>
      <c r="F3001" s="38" t="s">
        <v>1635</v>
      </c>
      <c r="G3001" s="38" t="s">
        <v>68</v>
      </c>
      <c r="H3001" s="42">
        <v>241.29</v>
      </c>
      <c r="I3001" s="42">
        <v>187.53</v>
      </c>
      <c r="J3001" s="42">
        <v>53.759999999999991</v>
      </c>
      <c r="K3001" s="86">
        <v>0.22280243690165358</v>
      </c>
      <c r="L3001" s="128" t="s">
        <v>1636</v>
      </c>
      <c r="M3001" s="128" t="s">
        <v>5906</v>
      </c>
      <c r="N3001" s="38" t="s">
        <v>2739</v>
      </c>
    </row>
    <row r="3002" spans="1:14" s="128" customFormat="1" x14ac:dyDescent="0.2">
      <c r="A3002" s="38" t="s">
        <v>353</v>
      </c>
      <c r="B3002" s="38" t="s">
        <v>645</v>
      </c>
      <c r="C3002" s="38" t="s">
        <v>663</v>
      </c>
      <c r="D3002" s="38" t="s">
        <v>434</v>
      </c>
      <c r="E3002" s="41">
        <v>8250230</v>
      </c>
      <c r="F3002" s="38" t="s">
        <v>9179</v>
      </c>
      <c r="G3002" s="38" t="s">
        <v>68</v>
      </c>
      <c r="H3002" s="42">
        <v>11595</v>
      </c>
      <c r="I3002" s="42">
        <v>10500</v>
      </c>
      <c r="J3002" s="42">
        <v>1095</v>
      </c>
      <c r="K3002" s="86">
        <v>9.4437257438551095E-2</v>
      </c>
      <c r="L3002" s="128" t="s">
        <v>9212</v>
      </c>
      <c r="M3002" s="128" t="s">
        <v>5906</v>
      </c>
      <c r="N3002" s="38" t="s">
        <v>2739</v>
      </c>
    </row>
    <row r="3003" spans="1:14" s="128" customFormat="1" x14ac:dyDescent="0.2">
      <c r="A3003" s="38" t="s">
        <v>353</v>
      </c>
      <c r="B3003" s="38" t="s">
        <v>645</v>
      </c>
      <c r="C3003" s="38" t="s">
        <v>433</v>
      </c>
      <c r="D3003" s="38" t="s">
        <v>434</v>
      </c>
      <c r="E3003" s="41">
        <v>8396481</v>
      </c>
      <c r="F3003" s="38" t="s">
        <v>9179</v>
      </c>
      <c r="G3003" s="38" t="s">
        <v>68</v>
      </c>
      <c r="H3003" s="42">
        <v>13527.5</v>
      </c>
      <c r="I3003" s="42">
        <v>12250</v>
      </c>
      <c r="J3003" s="42">
        <v>1277.5</v>
      </c>
      <c r="K3003" s="86">
        <v>9.4437257438551095E-2</v>
      </c>
      <c r="L3003" s="128" t="s">
        <v>9213</v>
      </c>
      <c r="M3003" s="128" t="s">
        <v>5906</v>
      </c>
      <c r="N3003" s="38" t="s">
        <v>2739</v>
      </c>
    </row>
    <row r="3004" spans="1:14" s="128" customFormat="1" x14ac:dyDescent="0.2">
      <c r="A3004" s="38" t="s">
        <v>353</v>
      </c>
      <c r="B3004" s="38" t="s">
        <v>645</v>
      </c>
      <c r="C3004" s="38" t="s">
        <v>433</v>
      </c>
      <c r="D3004" s="38" t="s">
        <v>434</v>
      </c>
      <c r="E3004" s="41">
        <v>8337683</v>
      </c>
      <c r="F3004" s="38" t="s">
        <v>9180</v>
      </c>
      <c r="G3004" s="38" t="s">
        <v>68</v>
      </c>
      <c r="H3004" s="42">
        <v>0</v>
      </c>
      <c r="I3004" s="42">
        <v>4127.25</v>
      </c>
      <c r="J3004" s="42">
        <v>-4127.25</v>
      </c>
      <c r="K3004" s="86" t="e">
        <v>#DIV/0!</v>
      </c>
      <c r="L3004" s="128" t="s">
        <v>9214</v>
      </c>
      <c r="M3004" s="128" t="s">
        <v>5906</v>
      </c>
      <c r="N3004" s="38" t="s">
        <v>2739</v>
      </c>
    </row>
    <row r="3005" spans="1:14" s="128" customFormat="1" x14ac:dyDescent="0.2">
      <c r="A3005" s="38" t="s">
        <v>353</v>
      </c>
      <c r="B3005" s="38" t="s">
        <v>645</v>
      </c>
      <c r="C3005" s="38" t="s">
        <v>433</v>
      </c>
      <c r="D3005" s="38" t="s">
        <v>434</v>
      </c>
      <c r="E3005" s="41">
        <v>8419141</v>
      </c>
      <c r="F3005" s="38" t="s">
        <v>9181</v>
      </c>
      <c r="G3005" s="38" t="s">
        <v>68</v>
      </c>
      <c r="H3005" s="42">
        <v>0</v>
      </c>
      <c r="I3005" s="42">
        <v>25423.86</v>
      </c>
      <c r="J3005" s="42">
        <v>-25423.86</v>
      </c>
      <c r="K3005" s="86" t="e">
        <v>#DIV/0!</v>
      </c>
      <c r="L3005" s="128" t="s">
        <v>9215</v>
      </c>
      <c r="M3005" s="128" t="s">
        <v>5906</v>
      </c>
      <c r="N3005" s="38" t="s">
        <v>2739</v>
      </c>
    </row>
    <row r="3006" spans="1:14" s="128" customFormat="1" x14ac:dyDescent="0.2">
      <c r="A3006" s="38" t="s">
        <v>353</v>
      </c>
      <c r="B3006" s="38" t="s">
        <v>645</v>
      </c>
      <c r="C3006" s="38" t="s">
        <v>433</v>
      </c>
      <c r="D3006" s="38" t="s">
        <v>434</v>
      </c>
      <c r="E3006" s="41">
        <v>8508042</v>
      </c>
      <c r="F3006" s="38" t="s">
        <v>8564</v>
      </c>
      <c r="G3006" s="38" t="s">
        <v>68</v>
      </c>
      <c r="H3006" s="42">
        <v>983.88</v>
      </c>
      <c r="I3006" s="42">
        <v>4073.62</v>
      </c>
      <c r="J3006" s="42">
        <v>-3089.74</v>
      </c>
      <c r="K3006" s="86">
        <v>-3.1403626458511198</v>
      </c>
      <c r="L3006" s="128" t="s">
        <v>9216</v>
      </c>
      <c r="M3006" s="128" t="s">
        <v>5906</v>
      </c>
      <c r="N3006" s="38" t="s">
        <v>2739</v>
      </c>
    </row>
    <row r="3007" spans="1:14" s="128" customFormat="1" x14ac:dyDescent="0.2">
      <c r="A3007" s="38" t="s">
        <v>353</v>
      </c>
      <c r="B3007" s="38" t="s">
        <v>645</v>
      </c>
      <c r="C3007" s="38" t="s">
        <v>433</v>
      </c>
      <c r="D3007" s="38" t="s">
        <v>434</v>
      </c>
      <c r="E3007" s="41">
        <v>8114621</v>
      </c>
      <c r="F3007" s="38" t="s">
        <v>1650</v>
      </c>
      <c r="G3007" s="38" t="s">
        <v>68</v>
      </c>
      <c r="H3007" s="42">
        <v>0</v>
      </c>
      <c r="I3007" s="42">
        <v>9000</v>
      </c>
      <c r="J3007" s="42">
        <v>-9000</v>
      </c>
      <c r="K3007" s="86" t="e">
        <v>#DIV/0!</v>
      </c>
      <c r="L3007" s="128" t="s">
        <v>1651</v>
      </c>
      <c r="M3007" s="128" t="s">
        <v>5906</v>
      </c>
      <c r="N3007" s="38" t="s">
        <v>2739</v>
      </c>
    </row>
    <row r="3008" spans="1:14" s="128" customFormat="1" x14ac:dyDescent="0.2">
      <c r="A3008" s="38" t="s">
        <v>353</v>
      </c>
      <c r="B3008" s="38" t="s">
        <v>1654</v>
      </c>
      <c r="C3008" s="38" t="s">
        <v>1453</v>
      </c>
      <c r="D3008" s="38" t="s">
        <v>434</v>
      </c>
      <c r="E3008" s="41">
        <v>8018504</v>
      </c>
      <c r="F3008" s="38" t="s">
        <v>1655</v>
      </c>
      <c r="G3008" s="38" t="s">
        <v>68</v>
      </c>
      <c r="H3008" s="42">
        <v>89802.35</v>
      </c>
      <c r="I3008" s="42">
        <v>75347.58</v>
      </c>
      <c r="J3008" s="42">
        <v>14454.770000000004</v>
      </c>
      <c r="K3008" s="86">
        <v>0.16096204609344858</v>
      </c>
      <c r="L3008" s="128" t="s">
        <v>1657</v>
      </c>
      <c r="M3008" s="128" t="s">
        <v>5906</v>
      </c>
      <c r="N3008" s="38" t="s">
        <v>2739</v>
      </c>
    </row>
    <row r="3009" spans="1:14" s="128" customFormat="1" x14ac:dyDescent="0.2">
      <c r="A3009" s="38" t="s">
        <v>353</v>
      </c>
      <c r="B3009" s="38" t="s">
        <v>1654</v>
      </c>
      <c r="C3009" s="38" t="s">
        <v>1453</v>
      </c>
      <c r="D3009" s="38" t="s">
        <v>434</v>
      </c>
      <c r="E3009" s="41">
        <v>8018561</v>
      </c>
      <c r="F3009" s="38" t="s">
        <v>1655</v>
      </c>
      <c r="G3009" s="38" t="s">
        <v>68</v>
      </c>
      <c r="H3009" s="42">
        <v>82948.210000000006</v>
      </c>
      <c r="I3009" s="42">
        <v>75104.600000000006</v>
      </c>
      <c r="J3009" s="42">
        <v>7843.6100000000006</v>
      </c>
      <c r="K3009" s="86">
        <v>9.4560328667731341E-2</v>
      </c>
      <c r="L3009" s="128" t="s">
        <v>1658</v>
      </c>
      <c r="M3009" s="128" t="s">
        <v>5906</v>
      </c>
      <c r="N3009" s="38" t="s">
        <v>2739</v>
      </c>
    </row>
    <row r="3010" spans="1:14" s="128" customFormat="1" x14ac:dyDescent="0.2">
      <c r="A3010" s="38" t="s">
        <v>353</v>
      </c>
      <c r="B3010" s="38" t="s">
        <v>1654</v>
      </c>
      <c r="C3010" s="38" t="s">
        <v>1659</v>
      </c>
      <c r="D3010" s="38" t="s">
        <v>434</v>
      </c>
      <c r="E3010" s="41">
        <v>8010250</v>
      </c>
      <c r="F3010" s="38" t="s">
        <v>1660</v>
      </c>
      <c r="G3010" s="38" t="s">
        <v>68</v>
      </c>
      <c r="H3010" s="42">
        <v>208332</v>
      </c>
      <c r="I3010" s="42">
        <v>192180.6</v>
      </c>
      <c r="J3010" s="42">
        <v>16151.399999999994</v>
      </c>
      <c r="K3010" s="86">
        <v>7.7527216174183483E-2</v>
      </c>
      <c r="L3010" s="128" t="s">
        <v>1661</v>
      </c>
      <c r="M3010" s="128" t="s">
        <v>5906</v>
      </c>
      <c r="N3010" s="38" t="s">
        <v>2739</v>
      </c>
    </row>
    <row r="3011" spans="1:14" s="128" customFormat="1" x14ac:dyDescent="0.2">
      <c r="A3011" s="38" t="s">
        <v>382</v>
      </c>
      <c r="B3011" s="38" t="s">
        <v>1668</v>
      </c>
      <c r="C3011" s="38" t="s">
        <v>8472</v>
      </c>
      <c r="D3011" s="38" t="s">
        <v>1669</v>
      </c>
      <c r="E3011" s="41">
        <v>8520253</v>
      </c>
      <c r="F3011" s="38" t="s">
        <v>8573</v>
      </c>
      <c r="G3011" s="38" t="s">
        <v>68</v>
      </c>
      <c r="H3011" s="42">
        <v>863.5</v>
      </c>
      <c r="I3011" s="42">
        <v>785</v>
      </c>
      <c r="J3011" s="42">
        <v>78.5</v>
      </c>
      <c r="K3011" s="86">
        <v>9.0909090909090912E-2</v>
      </c>
      <c r="L3011" s="128" t="s">
        <v>8815</v>
      </c>
      <c r="M3011" s="128" t="s">
        <v>5906</v>
      </c>
      <c r="N3011" s="38" t="s">
        <v>2763</v>
      </c>
    </row>
    <row r="3012" spans="1:14" s="128" customFormat="1" x14ac:dyDescent="0.2">
      <c r="A3012" s="38" t="s">
        <v>382</v>
      </c>
      <c r="B3012" s="38" t="s">
        <v>1668</v>
      </c>
      <c r="C3012" s="38" t="s">
        <v>8472</v>
      </c>
      <c r="D3012" s="38" t="s">
        <v>1669</v>
      </c>
      <c r="E3012" s="41">
        <v>8520253</v>
      </c>
      <c r="F3012" s="38" t="s">
        <v>8573</v>
      </c>
      <c r="G3012" s="38" t="s">
        <v>68</v>
      </c>
      <c r="H3012" s="42">
        <v>4936.25</v>
      </c>
      <c r="I3012" s="42">
        <v>4487.5</v>
      </c>
      <c r="J3012" s="42">
        <v>448.75</v>
      </c>
      <c r="K3012" s="86">
        <v>9.0909090909090912E-2</v>
      </c>
      <c r="L3012" s="128" t="s">
        <v>8815</v>
      </c>
      <c r="M3012" s="128" t="s">
        <v>5906</v>
      </c>
      <c r="N3012" s="38" t="s">
        <v>2763</v>
      </c>
    </row>
    <row r="3013" spans="1:14" s="128" customFormat="1" x14ac:dyDescent="0.2">
      <c r="A3013" s="38" t="s">
        <v>382</v>
      </c>
      <c r="B3013" s="38" t="s">
        <v>1668</v>
      </c>
      <c r="C3013" s="38" t="s">
        <v>1670</v>
      </c>
      <c r="D3013" s="38" t="s">
        <v>1669</v>
      </c>
      <c r="E3013" s="41">
        <v>7325027</v>
      </c>
      <c r="F3013" s="38" t="s">
        <v>1673</v>
      </c>
      <c r="G3013" s="38" t="s">
        <v>68</v>
      </c>
      <c r="H3013" s="42">
        <v>48440.36</v>
      </c>
      <c r="I3013" s="42">
        <v>43081.3</v>
      </c>
      <c r="J3013" s="42">
        <v>5359.0599999999977</v>
      </c>
      <c r="K3013" s="86">
        <v>0.11063212577280593</v>
      </c>
      <c r="L3013" s="128" t="s">
        <v>1674</v>
      </c>
      <c r="M3013" s="128" t="s">
        <v>5906</v>
      </c>
      <c r="N3013" s="38" t="s">
        <v>2780</v>
      </c>
    </row>
    <row r="3014" spans="1:14" s="128" customFormat="1" x14ac:dyDescent="0.2">
      <c r="A3014" s="38" t="s">
        <v>382</v>
      </c>
      <c r="B3014" s="38" t="s">
        <v>698</v>
      </c>
      <c r="C3014" s="38" t="s">
        <v>1684</v>
      </c>
      <c r="D3014" s="38" t="s">
        <v>700</v>
      </c>
      <c r="E3014" s="41">
        <v>6909633</v>
      </c>
      <c r="F3014" s="38" t="s">
        <v>1685</v>
      </c>
      <c r="G3014" s="38" t="s">
        <v>68</v>
      </c>
      <c r="H3014" s="42">
        <v>4.04</v>
      </c>
      <c r="I3014" s="42">
        <v>3.08</v>
      </c>
      <c r="J3014" s="42">
        <v>0.96</v>
      </c>
      <c r="K3014" s="86">
        <v>0.23762376237623761</v>
      </c>
      <c r="L3014" s="128" t="s">
        <v>1686</v>
      </c>
      <c r="M3014" s="128" t="s">
        <v>5906</v>
      </c>
      <c r="N3014" s="38" t="s">
        <v>2771</v>
      </c>
    </row>
    <row r="3015" spans="1:14" s="128" customFormat="1" x14ac:dyDescent="0.2">
      <c r="A3015" s="38" t="s">
        <v>382</v>
      </c>
      <c r="B3015" s="38" t="s">
        <v>698</v>
      </c>
      <c r="C3015" s="38" t="s">
        <v>734</v>
      </c>
      <c r="D3015" s="38" t="s">
        <v>700</v>
      </c>
      <c r="E3015" s="41">
        <v>8302915</v>
      </c>
      <c r="F3015" s="38" t="s">
        <v>9182</v>
      </c>
      <c r="G3015" s="38" t="s">
        <v>68</v>
      </c>
      <c r="H3015" s="42">
        <v>99348.479999999996</v>
      </c>
      <c r="I3015" s="42">
        <v>69348.479999999996</v>
      </c>
      <c r="J3015" s="42">
        <v>30000</v>
      </c>
      <c r="K3015" s="86">
        <v>0.30196737786023503</v>
      </c>
      <c r="L3015" s="128" t="s">
        <v>9217</v>
      </c>
      <c r="M3015" s="128" t="s">
        <v>5906</v>
      </c>
      <c r="N3015" s="38" t="s">
        <v>2739</v>
      </c>
    </row>
    <row r="3016" spans="1:14" s="128" customFormat="1" x14ac:dyDescent="0.2">
      <c r="A3016" s="38" t="s">
        <v>382</v>
      </c>
      <c r="B3016" s="38" t="s">
        <v>698</v>
      </c>
      <c r="C3016" s="38" t="s">
        <v>734</v>
      </c>
      <c r="D3016" s="38" t="s">
        <v>700</v>
      </c>
      <c r="E3016" s="41">
        <v>8428433</v>
      </c>
      <c r="F3016" s="38" t="s">
        <v>9183</v>
      </c>
      <c r="G3016" s="38" t="s">
        <v>68</v>
      </c>
      <c r="H3016" s="42">
        <v>79403.399999999994</v>
      </c>
      <c r="I3016" s="42">
        <v>53076.800000000003</v>
      </c>
      <c r="J3016" s="42">
        <v>26326.599999999991</v>
      </c>
      <c r="K3016" s="86">
        <v>0.33155507194906003</v>
      </c>
      <c r="L3016" s="128" t="s">
        <v>9218</v>
      </c>
      <c r="M3016" s="128" t="s">
        <v>5906</v>
      </c>
      <c r="N3016" s="38" t="s">
        <v>2739</v>
      </c>
    </row>
    <row r="3017" spans="1:14" s="128" customFormat="1" x14ac:dyDescent="0.2">
      <c r="A3017" s="38" t="s">
        <v>382</v>
      </c>
      <c r="B3017" s="38" t="s">
        <v>698</v>
      </c>
      <c r="C3017" s="38" t="s">
        <v>707</v>
      </c>
      <c r="D3017" s="38" t="s">
        <v>700</v>
      </c>
      <c r="E3017" s="41">
        <v>8338478</v>
      </c>
      <c r="F3017" s="38" t="s">
        <v>8580</v>
      </c>
      <c r="G3017" s="38" t="s">
        <v>68</v>
      </c>
      <c r="H3017" s="42">
        <v>156423.79999999999</v>
      </c>
      <c r="I3017" s="42">
        <v>140000</v>
      </c>
      <c r="J3017" s="42">
        <v>16423.799999999988</v>
      </c>
      <c r="K3017" s="86">
        <v>0.10499553137054585</v>
      </c>
      <c r="L3017" s="128" t="s">
        <v>9219</v>
      </c>
      <c r="M3017" s="128" t="s">
        <v>5906</v>
      </c>
      <c r="N3017" s="38" t="s">
        <v>2739</v>
      </c>
    </row>
    <row r="3018" spans="1:14" s="128" customFormat="1" x14ac:dyDescent="0.2">
      <c r="A3018" s="38" t="s">
        <v>382</v>
      </c>
      <c r="B3018" s="38" t="s">
        <v>698</v>
      </c>
      <c r="C3018" s="38" t="s">
        <v>707</v>
      </c>
      <c r="D3018" s="38" t="s">
        <v>700</v>
      </c>
      <c r="E3018" s="41">
        <v>8134094</v>
      </c>
      <c r="F3018" s="38" t="s">
        <v>9184</v>
      </c>
      <c r="G3018" s="38" t="s">
        <v>59</v>
      </c>
      <c r="H3018" s="42">
        <v>0</v>
      </c>
      <c r="I3018" s="42">
        <v>4</v>
      </c>
      <c r="J3018" s="42">
        <v>-4</v>
      </c>
      <c r="K3018" s="86" t="e">
        <v>#DIV/0!</v>
      </c>
      <c r="L3018" s="128" t="s">
        <v>2838</v>
      </c>
      <c r="M3018" s="128" t="s">
        <v>5906</v>
      </c>
      <c r="N3018" s="38" t="s">
        <v>2778</v>
      </c>
    </row>
    <row r="3019" spans="1:14" s="128" customFormat="1" x14ac:dyDescent="0.2">
      <c r="A3019" s="38" t="s">
        <v>382</v>
      </c>
      <c r="B3019" s="38" t="s">
        <v>698</v>
      </c>
      <c r="C3019" s="38" t="s">
        <v>707</v>
      </c>
      <c r="D3019" s="38" t="s">
        <v>700</v>
      </c>
      <c r="E3019" s="41">
        <v>8134094</v>
      </c>
      <c r="F3019" s="38" t="s">
        <v>9184</v>
      </c>
      <c r="G3019" s="38" t="s">
        <v>59</v>
      </c>
      <c r="H3019" s="42">
        <v>0</v>
      </c>
      <c r="I3019" s="42">
        <v>0</v>
      </c>
      <c r="J3019" s="42">
        <v>0</v>
      </c>
      <c r="K3019" s="86" t="e">
        <v>#DIV/0!</v>
      </c>
      <c r="L3019" s="128" t="s">
        <v>9220</v>
      </c>
      <c r="M3019" s="128" t="s">
        <v>5906</v>
      </c>
      <c r="N3019" s="38" t="s">
        <v>2778</v>
      </c>
    </row>
    <row r="3020" spans="1:14" s="128" customFormat="1" x14ac:dyDescent="0.2">
      <c r="A3020" s="38" t="s">
        <v>382</v>
      </c>
      <c r="B3020" s="38" t="s">
        <v>698</v>
      </c>
      <c r="C3020" s="38" t="s">
        <v>707</v>
      </c>
      <c r="D3020" s="38" t="s">
        <v>700</v>
      </c>
      <c r="E3020" s="41">
        <v>8134094</v>
      </c>
      <c r="F3020" s="38" t="s">
        <v>9184</v>
      </c>
      <c r="G3020" s="38" t="s">
        <v>59</v>
      </c>
      <c r="H3020" s="42">
        <v>0</v>
      </c>
      <c r="I3020" s="42">
        <v>674</v>
      </c>
      <c r="J3020" s="42">
        <v>-674</v>
      </c>
      <c r="K3020" s="86" t="e">
        <v>#DIV/0!</v>
      </c>
      <c r="L3020" s="128" t="s">
        <v>9221</v>
      </c>
      <c r="M3020" s="128" t="s">
        <v>5906</v>
      </c>
      <c r="N3020" s="38" t="s">
        <v>2778</v>
      </c>
    </row>
    <row r="3021" spans="1:14" s="128" customFormat="1" x14ac:dyDescent="0.2">
      <c r="A3021" s="38" t="s">
        <v>382</v>
      </c>
      <c r="B3021" s="38" t="s">
        <v>698</v>
      </c>
      <c r="C3021" s="38" t="s">
        <v>707</v>
      </c>
      <c r="D3021" s="38" t="s">
        <v>700</v>
      </c>
      <c r="E3021" s="41">
        <v>8134094</v>
      </c>
      <c r="F3021" s="38" t="s">
        <v>9184</v>
      </c>
      <c r="G3021" s="38" t="s">
        <v>59</v>
      </c>
      <c r="H3021" s="42">
        <v>0</v>
      </c>
      <c r="I3021" s="42">
        <v>184</v>
      </c>
      <c r="J3021" s="42">
        <v>-184</v>
      </c>
      <c r="K3021" s="86" t="e">
        <v>#DIV/0!</v>
      </c>
      <c r="L3021" s="128" t="s">
        <v>2839</v>
      </c>
      <c r="M3021" s="128" t="s">
        <v>5906</v>
      </c>
      <c r="N3021" s="38" t="s">
        <v>2778</v>
      </c>
    </row>
    <row r="3022" spans="1:14" s="128" customFormat="1" x14ac:dyDescent="0.2">
      <c r="A3022" s="38" t="s">
        <v>382</v>
      </c>
      <c r="B3022" s="38" t="s">
        <v>698</v>
      </c>
      <c r="C3022" s="38" t="s">
        <v>707</v>
      </c>
      <c r="D3022" s="38" t="s">
        <v>700</v>
      </c>
      <c r="E3022" s="41">
        <v>8134094</v>
      </c>
      <c r="F3022" s="38" t="s">
        <v>9184</v>
      </c>
      <c r="G3022" s="38" t="s">
        <v>59</v>
      </c>
      <c r="H3022" s="42">
        <v>0</v>
      </c>
      <c r="I3022" s="42">
        <v>0</v>
      </c>
      <c r="J3022" s="42">
        <v>0</v>
      </c>
      <c r="K3022" s="86" t="e">
        <v>#DIV/0!</v>
      </c>
      <c r="L3022" s="128" t="s">
        <v>2840</v>
      </c>
      <c r="M3022" s="128" t="s">
        <v>5906</v>
      </c>
      <c r="N3022" s="38" t="s">
        <v>2778</v>
      </c>
    </row>
    <row r="3023" spans="1:14" s="128" customFormat="1" x14ac:dyDescent="0.2">
      <c r="A3023" s="38" t="s">
        <v>382</v>
      </c>
      <c r="B3023" s="38" t="s">
        <v>1710</v>
      </c>
      <c r="C3023" s="38" t="s">
        <v>1712</v>
      </c>
      <c r="D3023" s="38" t="s">
        <v>1711</v>
      </c>
      <c r="E3023" s="41">
        <v>7983665</v>
      </c>
      <c r="F3023" s="38" t="s">
        <v>1713</v>
      </c>
      <c r="G3023" s="38" t="s">
        <v>68</v>
      </c>
      <c r="H3023" s="42">
        <v>654</v>
      </c>
      <c r="I3023" s="42">
        <v>600</v>
      </c>
      <c r="J3023" s="42">
        <v>54</v>
      </c>
      <c r="K3023" s="86">
        <v>8.2568807339449546E-2</v>
      </c>
      <c r="L3023" s="128" t="s">
        <v>1714</v>
      </c>
      <c r="M3023" s="128" t="s">
        <v>5906</v>
      </c>
      <c r="N3023" s="38" t="s">
        <v>2739</v>
      </c>
    </row>
    <row r="3024" spans="1:14" s="128" customFormat="1" x14ac:dyDescent="0.2">
      <c r="A3024" s="38" t="s">
        <v>382</v>
      </c>
      <c r="B3024" s="38" t="s">
        <v>744</v>
      </c>
      <c r="C3024" s="38" t="s">
        <v>745</v>
      </c>
      <c r="D3024" s="38" t="s">
        <v>746</v>
      </c>
      <c r="E3024" s="41">
        <v>8038860</v>
      </c>
      <c r="F3024" s="38" t="s">
        <v>1717</v>
      </c>
      <c r="G3024" s="38" t="s">
        <v>68</v>
      </c>
      <c r="H3024" s="42">
        <v>10000</v>
      </c>
      <c r="I3024" s="42">
        <v>10000</v>
      </c>
      <c r="J3024" s="42">
        <v>0</v>
      </c>
      <c r="K3024" s="86">
        <v>0</v>
      </c>
      <c r="L3024" s="128" t="s">
        <v>1718</v>
      </c>
      <c r="M3024" s="128" t="s">
        <v>5906</v>
      </c>
      <c r="N3024" s="38" t="s">
        <v>2739</v>
      </c>
    </row>
    <row r="3025" spans="1:14" s="128" customFormat="1" x14ac:dyDescent="0.2">
      <c r="A3025" s="38" t="s">
        <v>382</v>
      </c>
      <c r="B3025" s="38" t="s">
        <v>744</v>
      </c>
      <c r="C3025" s="38" t="s">
        <v>745</v>
      </c>
      <c r="D3025" s="38" t="s">
        <v>746</v>
      </c>
      <c r="E3025" s="41">
        <v>7521071</v>
      </c>
      <c r="F3025" s="38" t="s">
        <v>1753</v>
      </c>
      <c r="G3025" s="38" t="s">
        <v>68</v>
      </c>
      <c r="H3025" s="42">
        <v>11519.75</v>
      </c>
      <c r="I3025" s="42">
        <v>11250</v>
      </c>
      <c r="J3025" s="42">
        <v>269.75</v>
      </c>
      <c r="K3025" s="86">
        <v>2.341630677749083E-2</v>
      </c>
      <c r="L3025" s="128" t="s">
        <v>1754</v>
      </c>
      <c r="M3025" s="128" t="s">
        <v>5906</v>
      </c>
      <c r="N3025" s="38" t="s">
        <v>2739</v>
      </c>
    </row>
    <row r="3026" spans="1:14" s="128" customFormat="1" x14ac:dyDescent="0.2">
      <c r="A3026" s="38" t="s">
        <v>382</v>
      </c>
      <c r="B3026" s="38" t="s">
        <v>791</v>
      </c>
      <c r="C3026" s="38" t="s">
        <v>9167</v>
      </c>
      <c r="D3026" s="38" t="s">
        <v>794</v>
      </c>
      <c r="E3026" s="41">
        <v>8448819</v>
      </c>
      <c r="F3026" s="38" t="s">
        <v>9185</v>
      </c>
      <c r="G3026" s="38" t="s">
        <v>68</v>
      </c>
      <c r="H3026" s="42">
        <v>32040.54</v>
      </c>
      <c r="I3026" s="42">
        <v>30808.2</v>
      </c>
      <c r="J3026" s="42">
        <v>1232.3400000000001</v>
      </c>
      <c r="K3026" s="86">
        <v>3.8461898582233638E-2</v>
      </c>
      <c r="L3026" s="128" t="s">
        <v>9222</v>
      </c>
      <c r="M3026" s="128" t="s">
        <v>5906</v>
      </c>
      <c r="N3026" s="38" t="s">
        <v>2739</v>
      </c>
    </row>
    <row r="3027" spans="1:14" s="128" customFormat="1" x14ac:dyDescent="0.2">
      <c r="A3027" s="38" t="s">
        <v>382</v>
      </c>
      <c r="B3027" s="38" t="s">
        <v>791</v>
      </c>
      <c r="C3027" s="38" t="s">
        <v>8473</v>
      </c>
      <c r="D3027" s="38" t="s">
        <v>794</v>
      </c>
      <c r="E3027" s="41">
        <v>8486053</v>
      </c>
      <c r="F3027" s="38" t="s">
        <v>9186</v>
      </c>
      <c r="G3027" s="38" t="s">
        <v>68</v>
      </c>
      <c r="H3027" s="42">
        <v>2998.95</v>
      </c>
      <c r="I3027" s="42">
        <v>2726.32</v>
      </c>
      <c r="J3027" s="42">
        <v>272.62999999999965</v>
      </c>
      <c r="K3027" s="86">
        <v>9.0908484636289255E-2</v>
      </c>
      <c r="L3027" s="128" t="s">
        <v>9223</v>
      </c>
      <c r="M3027" s="128" t="s">
        <v>5906</v>
      </c>
      <c r="N3027" s="38" t="s">
        <v>2739</v>
      </c>
    </row>
    <row r="3028" spans="1:14" s="128" customFormat="1" x14ac:dyDescent="0.2">
      <c r="A3028" s="38" t="s">
        <v>382</v>
      </c>
      <c r="B3028" s="38" t="s">
        <v>791</v>
      </c>
      <c r="C3028" s="38" t="s">
        <v>298</v>
      </c>
      <c r="D3028" s="38" t="s">
        <v>794</v>
      </c>
      <c r="E3028" s="41">
        <v>8431165</v>
      </c>
      <c r="F3028" s="38" t="s">
        <v>8061</v>
      </c>
      <c r="G3028" s="38" t="s">
        <v>68</v>
      </c>
      <c r="H3028" s="42">
        <v>88293.18</v>
      </c>
      <c r="I3028" s="42">
        <v>85052.04</v>
      </c>
      <c r="J3028" s="42">
        <v>3241.1399999999994</v>
      </c>
      <c r="K3028" s="86">
        <v>3.6708837534224041E-2</v>
      </c>
      <c r="L3028" s="128" t="s">
        <v>8362</v>
      </c>
      <c r="M3028" s="128" t="s">
        <v>5906</v>
      </c>
      <c r="N3028" s="38" t="s">
        <v>2763</v>
      </c>
    </row>
    <row r="3029" spans="1:14" s="128" customFormat="1" x14ac:dyDescent="0.2">
      <c r="A3029" s="38" t="s">
        <v>382</v>
      </c>
      <c r="B3029" s="38" t="s">
        <v>813</v>
      </c>
      <c r="C3029" s="38" t="s">
        <v>408</v>
      </c>
      <c r="D3029" s="38" t="s">
        <v>5918</v>
      </c>
      <c r="E3029" s="41">
        <v>8501703</v>
      </c>
      <c r="F3029" s="38" t="s">
        <v>9187</v>
      </c>
      <c r="G3029" s="38" t="s">
        <v>68</v>
      </c>
      <c r="H3029" s="42">
        <v>6315.6</v>
      </c>
      <c r="I3029" s="42">
        <v>5540</v>
      </c>
      <c r="J3029" s="42">
        <v>775.60000000000036</v>
      </c>
      <c r="K3029" s="86">
        <v>0.1228070175438597</v>
      </c>
      <c r="L3029" s="128" t="s">
        <v>9224</v>
      </c>
      <c r="M3029" s="128" t="s">
        <v>5906</v>
      </c>
      <c r="N3029" s="38" t="s">
        <v>2763</v>
      </c>
    </row>
    <row r="3030" spans="1:14" s="128" customFormat="1" x14ac:dyDescent="0.2">
      <c r="A3030" s="38" t="s">
        <v>382</v>
      </c>
      <c r="B3030" s="38" t="s">
        <v>813</v>
      </c>
      <c r="C3030" s="38" t="s">
        <v>408</v>
      </c>
      <c r="D3030" s="38" t="s">
        <v>5918</v>
      </c>
      <c r="E3030" s="41">
        <v>8511363</v>
      </c>
      <c r="F3030" s="38" t="s">
        <v>9188</v>
      </c>
      <c r="G3030" s="38" t="s">
        <v>68</v>
      </c>
      <c r="H3030" s="42">
        <v>1219.8</v>
      </c>
      <c r="I3030" s="42">
        <v>1070</v>
      </c>
      <c r="J3030" s="42">
        <v>149.79999999999995</v>
      </c>
      <c r="K3030" s="86">
        <v>0.12280701754385961</v>
      </c>
      <c r="L3030" s="128" t="s">
        <v>9225</v>
      </c>
      <c r="M3030" s="128" t="s">
        <v>5906</v>
      </c>
      <c r="N3030" s="38" t="s">
        <v>2763</v>
      </c>
    </row>
    <row r="3031" spans="1:14" s="128" customFormat="1" x14ac:dyDescent="0.2">
      <c r="A3031" s="38" t="s">
        <v>382</v>
      </c>
      <c r="B3031" s="38" t="s">
        <v>813</v>
      </c>
      <c r="C3031" s="38" t="s">
        <v>408</v>
      </c>
      <c r="D3031" s="38" t="s">
        <v>5918</v>
      </c>
      <c r="E3031" s="41">
        <v>8008839</v>
      </c>
      <c r="F3031" s="38" t="s">
        <v>1763</v>
      </c>
      <c r="G3031" s="38" t="s">
        <v>68</v>
      </c>
      <c r="H3031" s="42">
        <v>30533.7</v>
      </c>
      <c r="I3031" s="42">
        <v>29250</v>
      </c>
      <c r="J3031" s="42">
        <v>1283.7000000000007</v>
      </c>
      <c r="K3031" s="86">
        <v>4.2042071547175763E-2</v>
      </c>
      <c r="L3031" s="128" t="s">
        <v>1764</v>
      </c>
      <c r="M3031" s="128" t="s">
        <v>5906</v>
      </c>
      <c r="N3031" s="38" t="s">
        <v>2739</v>
      </c>
    </row>
    <row r="3032" spans="1:14" s="128" customFormat="1" x14ac:dyDescent="0.2">
      <c r="A3032" s="38" t="s">
        <v>382</v>
      </c>
      <c r="B3032" s="38" t="s">
        <v>813</v>
      </c>
      <c r="C3032" s="38" t="s">
        <v>408</v>
      </c>
      <c r="D3032" s="38" t="s">
        <v>5918</v>
      </c>
      <c r="E3032" s="41">
        <v>8344017</v>
      </c>
      <c r="F3032" s="38" t="s">
        <v>9189</v>
      </c>
      <c r="G3032" s="38" t="s">
        <v>68</v>
      </c>
      <c r="H3032" s="42">
        <v>2007.48</v>
      </c>
      <c r="I3032" s="42">
        <v>2000</v>
      </c>
      <c r="J3032" s="42">
        <v>7.4800000000000182</v>
      </c>
      <c r="K3032" s="86">
        <v>3.7260645187000706E-3</v>
      </c>
      <c r="L3032" s="128" t="s">
        <v>9226</v>
      </c>
      <c r="M3032" s="128" t="s">
        <v>5906</v>
      </c>
      <c r="N3032" s="38" t="s">
        <v>2739</v>
      </c>
    </row>
    <row r="3033" spans="1:14" s="128" customFormat="1" x14ac:dyDescent="0.2">
      <c r="A3033" s="38" t="s">
        <v>382</v>
      </c>
      <c r="B3033" s="38" t="s">
        <v>813</v>
      </c>
      <c r="C3033" s="38" t="s">
        <v>408</v>
      </c>
      <c r="D3033" s="38" t="s">
        <v>5918</v>
      </c>
      <c r="E3033" s="41">
        <v>8498893</v>
      </c>
      <c r="F3033" s="38" t="s">
        <v>8065</v>
      </c>
      <c r="G3033" s="38" t="s">
        <v>59</v>
      </c>
      <c r="H3033" s="42">
        <v>896076.94</v>
      </c>
      <c r="I3033" s="42">
        <v>790498.77</v>
      </c>
      <c r="J3033" s="42">
        <v>105578.16999999993</v>
      </c>
      <c r="K3033" s="86">
        <v>0.11782266152279282</v>
      </c>
      <c r="L3033" s="128" t="s">
        <v>9227</v>
      </c>
      <c r="M3033" s="128" t="s">
        <v>5906</v>
      </c>
      <c r="N3033" s="38" t="s">
        <v>2856</v>
      </c>
    </row>
    <row r="3034" spans="1:14" s="128" customFormat="1" x14ac:dyDescent="0.2">
      <c r="A3034" s="38" t="s">
        <v>382</v>
      </c>
      <c r="B3034" s="38" t="s">
        <v>813</v>
      </c>
      <c r="C3034" s="38" t="s">
        <v>408</v>
      </c>
      <c r="D3034" s="38" t="s">
        <v>5918</v>
      </c>
      <c r="E3034" s="41">
        <v>8498893</v>
      </c>
      <c r="F3034" s="38" t="s">
        <v>8065</v>
      </c>
      <c r="G3034" s="38" t="s">
        <v>59</v>
      </c>
      <c r="H3034" s="42">
        <v>1746585.98</v>
      </c>
      <c r="I3034" s="42">
        <v>1334653.92</v>
      </c>
      <c r="J3034" s="42">
        <v>411932.06000000006</v>
      </c>
      <c r="K3034" s="86">
        <v>0.23584986065215069</v>
      </c>
      <c r="L3034" s="128" t="s">
        <v>8367</v>
      </c>
      <c r="M3034" s="128" t="s">
        <v>5906</v>
      </c>
      <c r="N3034" s="38" t="s">
        <v>2856</v>
      </c>
    </row>
    <row r="3035" spans="1:14" s="128" customFormat="1" x14ac:dyDescent="0.2">
      <c r="A3035" s="38" t="s">
        <v>382</v>
      </c>
      <c r="B3035" s="38" t="s">
        <v>813</v>
      </c>
      <c r="C3035" s="38" t="s">
        <v>408</v>
      </c>
      <c r="D3035" s="38" t="s">
        <v>5918</v>
      </c>
      <c r="E3035" s="41">
        <v>8498893</v>
      </c>
      <c r="F3035" s="38" t="s">
        <v>8065</v>
      </c>
      <c r="G3035" s="38" t="s">
        <v>59</v>
      </c>
      <c r="H3035" s="42">
        <v>388161.58</v>
      </c>
      <c r="I3035" s="42">
        <v>216870.42</v>
      </c>
      <c r="J3035" s="42">
        <v>171291.16</v>
      </c>
      <c r="K3035" s="86">
        <v>0.44128829030425937</v>
      </c>
      <c r="L3035" s="128" t="s">
        <v>9228</v>
      </c>
      <c r="M3035" s="128" t="s">
        <v>5906</v>
      </c>
      <c r="N3035" s="38" t="s">
        <v>2856</v>
      </c>
    </row>
    <row r="3036" spans="1:14" s="128" customFormat="1" x14ac:dyDescent="0.2">
      <c r="A3036" s="38" t="s">
        <v>382</v>
      </c>
      <c r="B3036" s="38" t="s">
        <v>813</v>
      </c>
      <c r="C3036" s="38" t="s">
        <v>408</v>
      </c>
      <c r="D3036" s="38" t="s">
        <v>5918</v>
      </c>
      <c r="E3036" s="41">
        <v>8498893</v>
      </c>
      <c r="F3036" s="38" t="s">
        <v>8065</v>
      </c>
      <c r="G3036" s="38" t="s">
        <v>59</v>
      </c>
      <c r="H3036" s="42">
        <v>254292.9</v>
      </c>
      <c r="I3036" s="42">
        <v>173999.88</v>
      </c>
      <c r="J3036" s="42">
        <v>80293.01999999999</v>
      </c>
      <c r="K3036" s="86">
        <v>0.31575014481332347</v>
      </c>
      <c r="L3036" s="128" t="s">
        <v>9229</v>
      </c>
      <c r="M3036" s="128" t="s">
        <v>5906</v>
      </c>
      <c r="N3036" s="38" t="s">
        <v>2856</v>
      </c>
    </row>
    <row r="3037" spans="1:14" s="128" customFormat="1" x14ac:dyDescent="0.2">
      <c r="A3037" s="38" t="s">
        <v>836</v>
      </c>
      <c r="B3037" s="38" t="s">
        <v>2547</v>
      </c>
      <c r="C3037" s="38" t="s">
        <v>2553</v>
      </c>
      <c r="D3037" s="38" t="s">
        <v>55</v>
      </c>
      <c r="E3037" s="41">
        <v>6007750</v>
      </c>
      <c r="F3037" s="38" t="s">
        <v>2854</v>
      </c>
      <c r="G3037" s="38" t="s">
        <v>68</v>
      </c>
      <c r="H3037" s="42">
        <v>28857.27</v>
      </c>
      <c r="I3037" s="42">
        <v>26675.35</v>
      </c>
      <c r="J3037" s="42">
        <v>2181.9200000000019</v>
      </c>
      <c r="K3037" s="86">
        <v>7.5610755972411875E-2</v>
      </c>
      <c r="L3037" s="128" t="s">
        <v>2855</v>
      </c>
      <c r="M3037" s="128" t="s">
        <v>5906</v>
      </c>
      <c r="N3037" s="38" t="s">
        <v>2739</v>
      </c>
    </row>
    <row r="3038" spans="1:14" s="128" customFormat="1" x14ac:dyDescent="0.2">
      <c r="A3038" s="38" t="s">
        <v>884</v>
      </c>
      <c r="B3038" s="38" t="s">
        <v>885</v>
      </c>
      <c r="C3038" s="38" t="s">
        <v>886</v>
      </c>
      <c r="D3038" s="38" t="s">
        <v>887</v>
      </c>
      <c r="E3038" s="41">
        <v>8445467</v>
      </c>
      <c r="F3038" s="38" t="s">
        <v>9190</v>
      </c>
      <c r="G3038" s="38" t="s">
        <v>68</v>
      </c>
      <c r="H3038" s="42">
        <v>5300.86</v>
      </c>
      <c r="I3038" s="42">
        <v>5146.46</v>
      </c>
      <c r="J3038" s="42">
        <v>154.39999999999964</v>
      </c>
      <c r="K3038" s="86">
        <v>2.9127349147119456E-2</v>
      </c>
      <c r="L3038" s="128" t="s">
        <v>9230</v>
      </c>
      <c r="M3038" s="128" t="s">
        <v>5906</v>
      </c>
      <c r="N3038" s="38" t="s">
        <v>5822</v>
      </c>
    </row>
    <row r="3039" spans="1:14" s="128" customFormat="1" x14ac:dyDescent="0.2">
      <c r="A3039" s="38" t="s">
        <v>884</v>
      </c>
      <c r="B3039" s="38" t="s">
        <v>885</v>
      </c>
      <c r="C3039" s="38" t="s">
        <v>8478</v>
      </c>
      <c r="D3039" s="38" t="s">
        <v>887</v>
      </c>
      <c r="E3039" s="41">
        <v>8510726</v>
      </c>
      <c r="F3039" s="38" t="s">
        <v>8070</v>
      </c>
      <c r="G3039" s="38" t="s">
        <v>68</v>
      </c>
      <c r="H3039" s="42">
        <v>244513.4</v>
      </c>
      <c r="I3039" s="42">
        <v>216787.36</v>
      </c>
      <c r="J3039" s="42">
        <v>27726.040000000008</v>
      </c>
      <c r="K3039" s="86">
        <v>0.11339272203486601</v>
      </c>
      <c r="L3039" s="128" t="s">
        <v>8861</v>
      </c>
      <c r="M3039" s="128" t="s">
        <v>5906</v>
      </c>
      <c r="N3039" s="38" t="s">
        <v>2856</v>
      </c>
    </row>
    <row r="3040" spans="1:14" s="128" customFormat="1" x14ac:dyDescent="0.2">
      <c r="A3040" s="38" t="s">
        <v>884</v>
      </c>
      <c r="B3040" s="38" t="s">
        <v>885</v>
      </c>
      <c r="C3040" s="38" t="s">
        <v>8478</v>
      </c>
      <c r="D3040" s="38" t="s">
        <v>887</v>
      </c>
      <c r="E3040" s="41">
        <v>8510726</v>
      </c>
      <c r="F3040" s="38" t="s">
        <v>8070</v>
      </c>
      <c r="G3040" s="38" t="s">
        <v>68</v>
      </c>
      <c r="H3040" s="42">
        <v>17045.560000000001</v>
      </c>
      <c r="I3040" s="42">
        <v>14783.82</v>
      </c>
      <c r="J3040" s="42">
        <v>2261.7400000000016</v>
      </c>
      <c r="K3040" s="86">
        <v>0.13268792577069932</v>
      </c>
      <c r="L3040" s="128" t="s">
        <v>8861</v>
      </c>
      <c r="M3040" s="128" t="s">
        <v>5906</v>
      </c>
      <c r="N3040" s="38" t="s">
        <v>2856</v>
      </c>
    </row>
    <row r="3041" spans="1:14" s="128" customFormat="1" x14ac:dyDescent="0.2">
      <c r="A3041" s="38" t="s">
        <v>884</v>
      </c>
      <c r="B3041" s="38" t="s">
        <v>923</v>
      </c>
      <c r="C3041" s="38" t="s">
        <v>924</v>
      </c>
      <c r="D3041" s="38" t="s">
        <v>5916</v>
      </c>
      <c r="E3041" s="41">
        <v>8421570</v>
      </c>
      <c r="F3041" s="38" t="s">
        <v>8609</v>
      </c>
      <c r="G3041" s="38" t="s">
        <v>68</v>
      </c>
      <c r="H3041" s="42">
        <v>0</v>
      </c>
      <c r="I3041" s="42">
        <v>0</v>
      </c>
      <c r="J3041" s="42">
        <v>0</v>
      </c>
      <c r="K3041" s="86" t="e">
        <v>#DIV/0!</v>
      </c>
      <c r="L3041" s="128" t="s">
        <v>8864</v>
      </c>
      <c r="M3041" s="128" t="s">
        <v>5906</v>
      </c>
      <c r="N3041" s="38" t="s">
        <v>2739</v>
      </c>
    </row>
    <row r="3042" spans="1:14" s="128" customFormat="1" x14ac:dyDescent="0.2">
      <c r="A3042" s="38" t="s">
        <v>884</v>
      </c>
      <c r="B3042" s="38" t="s">
        <v>923</v>
      </c>
      <c r="C3042" s="38" t="s">
        <v>924</v>
      </c>
      <c r="D3042" s="38" t="s">
        <v>5916</v>
      </c>
      <c r="E3042" s="41">
        <v>8421570</v>
      </c>
      <c r="F3042" s="38" t="s">
        <v>8609</v>
      </c>
      <c r="G3042" s="38" t="s">
        <v>68</v>
      </c>
      <c r="H3042" s="42">
        <v>31673.47</v>
      </c>
      <c r="I3042" s="42">
        <v>31673.47</v>
      </c>
      <c r="J3042" s="42">
        <v>0</v>
      </c>
      <c r="K3042" s="86">
        <v>0</v>
      </c>
      <c r="L3042" s="128" t="s">
        <v>8864</v>
      </c>
      <c r="M3042" s="128" t="s">
        <v>5906</v>
      </c>
      <c r="N3042" s="38" t="s">
        <v>2856</v>
      </c>
    </row>
    <row r="3043" spans="1:14" s="128" customFormat="1" x14ac:dyDescent="0.2">
      <c r="A3043" s="38" t="s">
        <v>884</v>
      </c>
      <c r="B3043" s="38" t="s">
        <v>1862</v>
      </c>
      <c r="C3043" s="38" t="s">
        <v>1005</v>
      </c>
      <c r="D3043" s="38" t="s">
        <v>1863</v>
      </c>
      <c r="E3043" s="41">
        <v>8510663</v>
      </c>
      <c r="F3043" s="38" t="s">
        <v>8085</v>
      </c>
      <c r="G3043" s="38" t="s">
        <v>68</v>
      </c>
      <c r="H3043" s="42">
        <v>43.12</v>
      </c>
      <c r="I3043" s="42">
        <v>43.12</v>
      </c>
      <c r="J3043" s="42">
        <v>0</v>
      </c>
      <c r="K3043" s="86">
        <v>0</v>
      </c>
      <c r="L3043" s="128" t="s">
        <v>8874</v>
      </c>
      <c r="M3043" s="128" t="s">
        <v>5906</v>
      </c>
      <c r="N3043" s="38" t="s">
        <v>2763</v>
      </c>
    </row>
    <row r="3044" spans="1:14" s="128" customFormat="1" x14ac:dyDescent="0.2">
      <c r="A3044" s="38" t="s">
        <v>884</v>
      </c>
      <c r="B3044" s="38" t="s">
        <v>1034</v>
      </c>
      <c r="C3044" s="38" t="s">
        <v>1035</v>
      </c>
      <c r="D3044" s="38" t="s">
        <v>1036</v>
      </c>
      <c r="E3044" s="41">
        <v>7792475</v>
      </c>
      <c r="F3044" s="38" t="s">
        <v>2628</v>
      </c>
      <c r="G3044" s="38" t="s">
        <v>68</v>
      </c>
      <c r="H3044" s="42">
        <v>2258</v>
      </c>
      <c r="I3044" s="42">
        <v>2052.73</v>
      </c>
      <c r="J3044" s="42">
        <v>205.26999999999998</v>
      </c>
      <c r="K3044" s="86">
        <v>9.0907883082373769E-2</v>
      </c>
      <c r="L3044" s="128" t="s">
        <v>2629</v>
      </c>
      <c r="M3044" s="128" t="s">
        <v>5906</v>
      </c>
      <c r="N3044" s="38" t="s">
        <v>5914</v>
      </c>
    </row>
    <row r="3045" spans="1:14" s="128" customFormat="1" x14ac:dyDescent="0.2">
      <c r="A3045" s="38" t="s">
        <v>884</v>
      </c>
      <c r="B3045" s="38" t="s">
        <v>1034</v>
      </c>
      <c r="C3045" s="38" t="s">
        <v>1035</v>
      </c>
      <c r="D3045" s="38" t="s">
        <v>1036</v>
      </c>
      <c r="E3045" s="41">
        <v>8325366</v>
      </c>
      <c r="F3045" s="38" t="s">
        <v>9191</v>
      </c>
      <c r="G3045" s="38" t="s">
        <v>68</v>
      </c>
      <c r="H3045" s="42">
        <v>108000</v>
      </c>
      <c r="I3045" s="42">
        <v>102000</v>
      </c>
      <c r="J3045" s="42">
        <v>6000</v>
      </c>
      <c r="K3045" s="86">
        <v>5.5555555555555552E-2</v>
      </c>
      <c r="L3045" s="128" t="s">
        <v>9231</v>
      </c>
      <c r="M3045" s="128" t="s">
        <v>5906</v>
      </c>
      <c r="N3045" s="38" t="s">
        <v>5924</v>
      </c>
    </row>
    <row r="3046" spans="1:14" s="128" customFormat="1" x14ac:dyDescent="0.2">
      <c r="A3046" s="38" t="s">
        <v>884</v>
      </c>
      <c r="B3046" s="38" t="s">
        <v>1034</v>
      </c>
      <c r="C3046" s="38" t="s">
        <v>1035</v>
      </c>
      <c r="D3046" s="38" t="s">
        <v>1036</v>
      </c>
      <c r="E3046" s="41">
        <v>8391572</v>
      </c>
      <c r="F3046" s="38" t="s">
        <v>9191</v>
      </c>
      <c r="G3046" s="38" t="s">
        <v>68</v>
      </c>
      <c r="H3046" s="42">
        <v>36000</v>
      </c>
      <c r="I3046" s="42">
        <v>34000</v>
      </c>
      <c r="J3046" s="42">
        <v>2000</v>
      </c>
      <c r="K3046" s="86">
        <v>5.5555555555555552E-2</v>
      </c>
      <c r="L3046" s="128" t="s">
        <v>9232</v>
      </c>
      <c r="M3046" s="128" t="s">
        <v>5906</v>
      </c>
      <c r="N3046" s="38" t="s">
        <v>2856</v>
      </c>
    </row>
    <row r="3047" spans="1:14" s="128" customFormat="1" x14ac:dyDescent="0.2">
      <c r="A3047" s="38" t="s">
        <v>41</v>
      </c>
      <c r="B3047" s="38" t="s">
        <v>1148</v>
      </c>
      <c r="C3047" s="38" t="s">
        <v>8484</v>
      </c>
      <c r="D3047" s="38" t="s">
        <v>1150</v>
      </c>
      <c r="E3047" s="41">
        <v>8412092</v>
      </c>
      <c r="F3047" s="38" t="s">
        <v>9192</v>
      </c>
      <c r="G3047" s="38" t="s">
        <v>68</v>
      </c>
      <c r="H3047" s="42">
        <v>84989.28</v>
      </c>
      <c r="I3047" s="42">
        <v>77971.820000000007</v>
      </c>
      <c r="J3047" s="42">
        <v>7017.4599999999919</v>
      </c>
      <c r="K3047" s="86">
        <v>8.2568766319705167E-2</v>
      </c>
      <c r="L3047" s="128" t="s">
        <v>9233</v>
      </c>
      <c r="M3047" s="128" t="s">
        <v>5906</v>
      </c>
      <c r="N3047" s="38" t="s">
        <v>2856</v>
      </c>
    </row>
    <row r="3048" spans="1:14" s="128" customFormat="1" x14ac:dyDescent="0.2">
      <c r="A3048" s="38" t="s">
        <v>41</v>
      </c>
      <c r="B3048" s="38" t="s">
        <v>1148</v>
      </c>
      <c r="C3048" s="38" t="s">
        <v>1188</v>
      </c>
      <c r="D3048" s="38" t="s">
        <v>1150</v>
      </c>
      <c r="E3048" s="41">
        <v>8446916</v>
      </c>
      <c r="F3048" s="38" t="s">
        <v>9193</v>
      </c>
      <c r="G3048" s="38" t="s">
        <v>68</v>
      </c>
      <c r="H3048" s="42">
        <v>31400.1</v>
      </c>
      <c r="I3048" s="42">
        <v>30769.200000000001</v>
      </c>
      <c r="J3048" s="42">
        <v>630.89999999999782</v>
      </c>
      <c r="K3048" s="86">
        <v>2.0092292699704709E-2</v>
      </c>
      <c r="L3048" s="128" t="s">
        <v>9234</v>
      </c>
      <c r="M3048" s="128" t="s">
        <v>5906</v>
      </c>
      <c r="N3048" s="38" t="s">
        <v>2763</v>
      </c>
    </row>
    <row r="3049" spans="1:14" s="128" customFormat="1" x14ac:dyDescent="0.2">
      <c r="A3049" s="38" t="s">
        <v>41</v>
      </c>
      <c r="B3049" s="38" t="s">
        <v>1148</v>
      </c>
      <c r="C3049" s="38" t="s">
        <v>1188</v>
      </c>
      <c r="D3049" s="38" t="s">
        <v>1150</v>
      </c>
      <c r="E3049" s="41">
        <v>8446916</v>
      </c>
      <c r="F3049" s="38" t="s">
        <v>9193</v>
      </c>
      <c r="G3049" s="38" t="s">
        <v>68</v>
      </c>
      <c r="H3049" s="42">
        <v>9970.5</v>
      </c>
      <c r="I3049" s="42">
        <v>9770.1</v>
      </c>
      <c r="J3049" s="42">
        <v>200.39999999999964</v>
      </c>
      <c r="K3049" s="86">
        <v>2.009929291409655E-2</v>
      </c>
      <c r="L3049" s="128" t="s">
        <v>9235</v>
      </c>
      <c r="M3049" s="128" t="s">
        <v>5906</v>
      </c>
      <c r="N3049" s="38" t="s">
        <v>2763</v>
      </c>
    </row>
    <row r="3050" spans="1:14" s="128" customFormat="1" x14ac:dyDescent="0.2">
      <c r="A3050" s="38" t="s">
        <v>41</v>
      </c>
      <c r="B3050" s="38" t="s">
        <v>1148</v>
      </c>
      <c r="C3050" s="38" t="s">
        <v>1918</v>
      </c>
      <c r="D3050" s="38" t="s">
        <v>1150</v>
      </c>
      <c r="E3050" s="41">
        <v>7874496</v>
      </c>
      <c r="F3050" s="38" t="s">
        <v>1919</v>
      </c>
      <c r="G3050" s="38" t="s">
        <v>68</v>
      </c>
      <c r="H3050" s="42">
        <v>64742.67</v>
      </c>
      <c r="I3050" s="42">
        <v>62856.800000000003</v>
      </c>
      <c r="J3050" s="42">
        <v>1885.8699999999953</v>
      </c>
      <c r="K3050" s="86">
        <v>2.9128702909533934E-2</v>
      </c>
      <c r="L3050" s="128" t="s">
        <v>1920</v>
      </c>
      <c r="M3050" s="128" t="s">
        <v>5906</v>
      </c>
      <c r="N3050" s="38" t="s">
        <v>2739</v>
      </c>
    </row>
    <row r="3051" spans="1:14" s="128" customFormat="1" x14ac:dyDescent="0.2">
      <c r="A3051" s="38" t="s">
        <v>41</v>
      </c>
      <c r="B3051" s="38" t="s">
        <v>1164</v>
      </c>
      <c r="C3051" s="38" t="s">
        <v>1165</v>
      </c>
      <c r="D3051" s="38" t="s">
        <v>1167</v>
      </c>
      <c r="E3051" s="41">
        <v>8491314</v>
      </c>
      <c r="F3051" s="38" t="s">
        <v>8631</v>
      </c>
      <c r="G3051" s="38" t="s">
        <v>68</v>
      </c>
      <c r="H3051" s="42">
        <v>52858.080000000002</v>
      </c>
      <c r="I3051" s="42">
        <v>40044</v>
      </c>
      <c r="J3051" s="42">
        <v>12814.080000000002</v>
      </c>
      <c r="K3051" s="86">
        <v>0.24242424242424246</v>
      </c>
      <c r="L3051" s="128" t="s">
        <v>9236</v>
      </c>
      <c r="M3051" s="128" t="s">
        <v>5906</v>
      </c>
      <c r="N3051" s="38" t="s">
        <v>2856</v>
      </c>
    </row>
    <row r="3052" spans="1:14" s="128" customFormat="1" x14ac:dyDescent="0.2">
      <c r="A3052" s="38" t="s">
        <v>41</v>
      </c>
      <c r="B3052" s="38" t="s">
        <v>1164</v>
      </c>
      <c r="C3052" s="38" t="s">
        <v>298</v>
      </c>
      <c r="D3052" s="38" t="s">
        <v>1167</v>
      </c>
      <c r="E3052" s="41">
        <v>7333008</v>
      </c>
      <c r="F3052" s="38" t="s">
        <v>2874</v>
      </c>
      <c r="G3052" s="38" t="s">
        <v>68</v>
      </c>
      <c r="H3052" s="42">
        <v>35120.14</v>
      </c>
      <c r="I3052" s="42">
        <v>28941.200000000001</v>
      </c>
      <c r="J3052" s="42">
        <v>6178.9399999999987</v>
      </c>
      <c r="K3052" s="86">
        <v>0.17593722576276744</v>
      </c>
      <c r="L3052" s="128" t="s">
        <v>2875</v>
      </c>
      <c r="M3052" s="128" t="s">
        <v>5906</v>
      </c>
      <c r="N3052" s="38" t="s">
        <v>2739</v>
      </c>
    </row>
    <row r="3053" spans="1:14" s="128" customFormat="1" x14ac:dyDescent="0.2">
      <c r="A3053" s="38" t="s">
        <v>41</v>
      </c>
      <c r="B3053" s="38" t="s">
        <v>1164</v>
      </c>
      <c r="C3053" s="38" t="s">
        <v>1188</v>
      </c>
      <c r="D3053" s="38" t="s">
        <v>1167</v>
      </c>
      <c r="E3053" s="41">
        <v>7328507</v>
      </c>
      <c r="F3053" s="38" t="s">
        <v>2876</v>
      </c>
      <c r="G3053" s="38" t="s">
        <v>68</v>
      </c>
      <c r="H3053" s="42">
        <v>6073.2</v>
      </c>
      <c r="I3053" s="42">
        <v>5040</v>
      </c>
      <c r="J3053" s="42">
        <v>1033.1999999999998</v>
      </c>
      <c r="K3053" s="86">
        <v>0.17012448132780081</v>
      </c>
      <c r="L3053" s="128" t="s">
        <v>2877</v>
      </c>
      <c r="M3053" s="128" t="s">
        <v>5906</v>
      </c>
      <c r="N3053" s="38" t="s">
        <v>2739</v>
      </c>
    </row>
    <row r="3054" spans="1:14" s="128" customFormat="1" x14ac:dyDescent="0.2">
      <c r="A3054" s="38" t="s">
        <v>41</v>
      </c>
      <c r="B3054" s="38" t="s">
        <v>1164</v>
      </c>
      <c r="C3054" s="38" t="s">
        <v>1188</v>
      </c>
      <c r="D3054" s="38" t="s">
        <v>1167</v>
      </c>
      <c r="E3054" s="41">
        <v>7938890</v>
      </c>
      <c r="F3054" s="38" t="s">
        <v>2878</v>
      </c>
      <c r="G3054" s="38" t="s">
        <v>68</v>
      </c>
      <c r="H3054" s="42">
        <v>0</v>
      </c>
      <c r="I3054" s="42">
        <v>0</v>
      </c>
      <c r="J3054" s="42">
        <v>0</v>
      </c>
      <c r="K3054" s="86" t="e">
        <v>#DIV/0!</v>
      </c>
      <c r="L3054" s="128" t="s">
        <v>2879</v>
      </c>
      <c r="M3054" s="128" t="s">
        <v>5906</v>
      </c>
      <c r="N3054" s="38" t="s">
        <v>2856</v>
      </c>
    </row>
    <row r="3055" spans="1:14" s="128" customFormat="1" x14ac:dyDescent="0.2">
      <c r="A3055" s="38" t="s">
        <v>41</v>
      </c>
      <c r="B3055" s="38" t="s">
        <v>1164</v>
      </c>
      <c r="C3055" s="38" t="s">
        <v>1188</v>
      </c>
      <c r="D3055" s="38" t="s">
        <v>1167</v>
      </c>
      <c r="E3055" s="41">
        <v>8492219</v>
      </c>
      <c r="F3055" s="38" t="s">
        <v>8101</v>
      </c>
      <c r="G3055" s="38" t="s">
        <v>68</v>
      </c>
      <c r="H3055" s="42">
        <v>107394.92</v>
      </c>
      <c r="I3055" s="42">
        <v>95764.4</v>
      </c>
      <c r="J3055" s="42">
        <v>11630.520000000004</v>
      </c>
      <c r="K3055" s="86">
        <v>0.10829674252748644</v>
      </c>
      <c r="L3055" s="128" t="s">
        <v>8900</v>
      </c>
      <c r="M3055" s="128" t="s">
        <v>5906</v>
      </c>
      <c r="N3055" s="38" t="s">
        <v>2763</v>
      </c>
    </row>
    <row r="3056" spans="1:14" s="128" customFormat="1" x14ac:dyDescent="0.2">
      <c r="A3056" s="38" t="s">
        <v>41</v>
      </c>
      <c r="B3056" s="38" t="s">
        <v>1164</v>
      </c>
      <c r="C3056" s="38" t="s">
        <v>1188</v>
      </c>
      <c r="D3056" s="38" t="s">
        <v>1167</v>
      </c>
      <c r="E3056" s="41">
        <v>8492219</v>
      </c>
      <c r="F3056" s="38" t="s">
        <v>8101</v>
      </c>
      <c r="G3056" s="38" t="s">
        <v>68</v>
      </c>
      <c r="H3056" s="42">
        <v>16020.2</v>
      </c>
      <c r="I3056" s="42">
        <v>16020.2</v>
      </c>
      <c r="J3056" s="42">
        <v>0</v>
      </c>
      <c r="K3056" s="86">
        <v>0</v>
      </c>
      <c r="L3056" s="128" t="s">
        <v>8900</v>
      </c>
      <c r="M3056" s="128" t="s">
        <v>5906</v>
      </c>
      <c r="N3056" s="38" t="s">
        <v>2856</v>
      </c>
    </row>
    <row r="3057" spans="1:14" s="128" customFormat="1" x14ac:dyDescent="0.2">
      <c r="A3057" s="38" t="s">
        <v>41</v>
      </c>
      <c r="B3057" s="38" t="s">
        <v>1216</v>
      </c>
      <c r="C3057" s="38" t="s">
        <v>1225</v>
      </c>
      <c r="D3057" s="38" t="s">
        <v>1218</v>
      </c>
      <c r="E3057" s="41">
        <v>8196134</v>
      </c>
      <c r="F3057" s="38" t="s">
        <v>1235</v>
      </c>
      <c r="G3057" s="38" t="s">
        <v>68</v>
      </c>
      <c r="H3057" s="42">
        <v>30921.22</v>
      </c>
      <c r="I3057" s="42">
        <v>28225.67</v>
      </c>
      <c r="J3057" s="42">
        <v>2695.5500000000029</v>
      </c>
      <c r="K3057" s="86">
        <v>8.7174762185968174E-2</v>
      </c>
      <c r="L3057" s="128" t="s">
        <v>2880</v>
      </c>
      <c r="M3057" s="128" t="s">
        <v>5906</v>
      </c>
      <c r="N3057" s="38" t="s">
        <v>2743</v>
      </c>
    </row>
    <row r="3058" spans="1:14" s="128" customFormat="1" x14ac:dyDescent="0.2">
      <c r="A3058" s="38" t="s">
        <v>41</v>
      </c>
      <c r="B3058" s="38" t="s">
        <v>1216</v>
      </c>
      <c r="C3058" s="38" t="s">
        <v>1225</v>
      </c>
      <c r="D3058" s="38" t="s">
        <v>1218</v>
      </c>
      <c r="E3058" s="41">
        <v>6715040</v>
      </c>
      <c r="F3058" s="38" t="s">
        <v>2882</v>
      </c>
      <c r="G3058" s="38" t="s">
        <v>68</v>
      </c>
      <c r="H3058" s="42">
        <v>2095.79</v>
      </c>
      <c r="I3058" s="42">
        <v>2054.6999999999998</v>
      </c>
      <c r="J3058" s="42">
        <v>41.090000000000146</v>
      </c>
      <c r="K3058" s="86">
        <v>1.9605971972382799E-2</v>
      </c>
      <c r="L3058" s="128" t="s">
        <v>2883</v>
      </c>
      <c r="M3058" s="128" t="s">
        <v>5906</v>
      </c>
      <c r="N3058" s="38" t="s">
        <v>2881</v>
      </c>
    </row>
    <row r="3059" spans="1:14" s="128" customFormat="1" x14ac:dyDescent="0.2">
      <c r="A3059" s="38" t="s">
        <v>41</v>
      </c>
      <c r="B3059" s="38" t="s">
        <v>1216</v>
      </c>
      <c r="C3059" s="38" t="s">
        <v>1217</v>
      </c>
      <c r="D3059" s="38" t="s">
        <v>1218</v>
      </c>
      <c r="E3059" s="41">
        <v>8467857</v>
      </c>
      <c r="F3059" s="38" t="s">
        <v>9194</v>
      </c>
      <c r="G3059" s="38" t="s">
        <v>59</v>
      </c>
      <c r="H3059" s="42">
        <v>176880.56</v>
      </c>
      <c r="I3059" s="42">
        <v>158915.94</v>
      </c>
      <c r="J3059" s="42">
        <v>17964.619999999995</v>
      </c>
      <c r="K3059" s="86">
        <v>0.1015635635708073</v>
      </c>
      <c r="L3059" s="128" t="s">
        <v>9237</v>
      </c>
      <c r="M3059" s="128" t="s">
        <v>5906</v>
      </c>
      <c r="N3059" s="38" t="s">
        <v>2763</v>
      </c>
    </row>
    <row r="3060" spans="1:14" s="128" customFormat="1" x14ac:dyDescent="0.2">
      <c r="A3060" s="38" t="s">
        <v>41</v>
      </c>
      <c r="B3060" s="38" t="s">
        <v>1216</v>
      </c>
      <c r="C3060" s="38" t="s">
        <v>1217</v>
      </c>
      <c r="D3060" s="38" t="s">
        <v>1218</v>
      </c>
      <c r="E3060" s="41">
        <v>8467857</v>
      </c>
      <c r="F3060" s="38" t="s">
        <v>9194</v>
      </c>
      <c r="G3060" s="38" t="s">
        <v>59</v>
      </c>
      <c r="H3060" s="42">
        <v>898</v>
      </c>
      <c r="I3060" s="42">
        <v>898</v>
      </c>
      <c r="J3060" s="42">
        <v>0</v>
      </c>
      <c r="K3060" s="86">
        <v>0</v>
      </c>
      <c r="L3060" s="128" t="s">
        <v>9238</v>
      </c>
      <c r="M3060" s="128" t="s">
        <v>5906</v>
      </c>
      <c r="N3060" s="38" t="s">
        <v>2763</v>
      </c>
    </row>
    <row r="3061" spans="1:14" s="128" customFormat="1" x14ac:dyDescent="0.2">
      <c r="A3061" s="38" t="s">
        <v>41</v>
      </c>
      <c r="B3061" s="38" t="s">
        <v>1254</v>
      </c>
      <c r="C3061" s="38" t="s">
        <v>1978</v>
      </c>
      <c r="D3061" s="38" t="s">
        <v>5919</v>
      </c>
      <c r="E3061" s="41">
        <v>7378030</v>
      </c>
      <c r="F3061" s="38" t="s">
        <v>1979</v>
      </c>
      <c r="G3061" s="38" t="s">
        <v>68</v>
      </c>
      <c r="H3061" s="42">
        <v>26326.799999999999</v>
      </c>
      <c r="I3061" s="42">
        <v>24750</v>
      </c>
      <c r="J3061" s="42">
        <v>1576.7999999999993</v>
      </c>
      <c r="K3061" s="86">
        <v>5.9893340626281939E-2</v>
      </c>
      <c r="L3061" s="128" t="s">
        <v>1980</v>
      </c>
      <c r="M3061" s="128" t="s">
        <v>5906</v>
      </c>
      <c r="N3061" s="38" t="s">
        <v>2739</v>
      </c>
    </row>
    <row r="3062" spans="1:14" s="128" customFormat="1" x14ac:dyDescent="0.2">
      <c r="A3062" s="38" t="s">
        <v>41</v>
      </c>
      <c r="B3062" s="38" t="s">
        <v>1254</v>
      </c>
      <c r="C3062" s="38" t="s">
        <v>2000</v>
      </c>
      <c r="D3062" s="38" t="s">
        <v>5919</v>
      </c>
      <c r="E3062" s="41">
        <v>7489911</v>
      </c>
      <c r="F3062" s="38" t="s">
        <v>2886</v>
      </c>
      <c r="G3062" s="38" t="s">
        <v>68</v>
      </c>
      <c r="H3062" s="42">
        <v>7735.47</v>
      </c>
      <c r="I3062" s="42">
        <v>7097.55</v>
      </c>
      <c r="J3062" s="42">
        <v>637.92000000000007</v>
      </c>
      <c r="K3062" s="86">
        <v>8.2466870144929788E-2</v>
      </c>
      <c r="L3062" s="128" t="s">
        <v>2887</v>
      </c>
      <c r="M3062" s="128" t="s">
        <v>5906</v>
      </c>
      <c r="N3062" s="38" t="s">
        <v>2739</v>
      </c>
    </row>
    <row r="3063" spans="1:14" s="128" customFormat="1" x14ac:dyDescent="0.2">
      <c r="A3063" s="38" t="s">
        <v>41</v>
      </c>
      <c r="B3063" s="38" t="s">
        <v>1254</v>
      </c>
      <c r="C3063" s="38" t="s">
        <v>407</v>
      </c>
      <c r="D3063" s="38" t="s">
        <v>5919</v>
      </c>
      <c r="E3063" s="41">
        <v>6718089</v>
      </c>
      <c r="F3063" s="38" t="s">
        <v>9195</v>
      </c>
      <c r="G3063" s="38" t="s">
        <v>68</v>
      </c>
      <c r="H3063" s="42">
        <v>34425</v>
      </c>
      <c r="I3063" s="42">
        <v>33750</v>
      </c>
      <c r="J3063" s="42">
        <v>675</v>
      </c>
      <c r="K3063" s="86">
        <v>1.9607843137254902E-2</v>
      </c>
      <c r="L3063" s="128" t="s">
        <v>9239</v>
      </c>
      <c r="M3063" s="128" t="s">
        <v>5906</v>
      </c>
      <c r="N3063" s="38" t="s">
        <v>2739</v>
      </c>
    </row>
    <row r="3064" spans="1:14" s="128" customFormat="1" x14ac:dyDescent="0.2">
      <c r="A3064" s="38" t="s">
        <v>41</v>
      </c>
      <c r="B3064" s="38" t="s">
        <v>1254</v>
      </c>
      <c r="C3064" s="38" t="s">
        <v>1994</v>
      </c>
      <c r="D3064" s="38" t="s">
        <v>5919</v>
      </c>
      <c r="E3064" s="41">
        <v>7553496</v>
      </c>
      <c r="F3064" s="38" t="s">
        <v>2888</v>
      </c>
      <c r="G3064" s="38" t="s">
        <v>68</v>
      </c>
      <c r="H3064" s="42">
        <v>22317.75</v>
      </c>
      <c r="I3064" s="42">
        <v>21255</v>
      </c>
      <c r="J3064" s="42">
        <v>1062.75</v>
      </c>
      <c r="K3064" s="86">
        <v>4.7619047619047616E-2</v>
      </c>
      <c r="L3064" s="128" t="s">
        <v>2889</v>
      </c>
      <c r="M3064" s="128" t="s">
        <v>5906</v>
      </c>
      <c r="N3064" s="38" t="s">
        <v>2856</v>
      </c>
    </row>
    <row r="3065" spans="1:14" s="128" customFormat="1" x14ac:dyDescent="0.2">
      <c r="A3065" s="38" t="s">
        <v>41</v>
      </c>
      <c r="B3065" s="38" t="s">
        <v>1254</v>
      </c>
      <c r="C3065" s="38" t="s">
        <v>1188</v>
      </c>
      <c r="D3065" s="38" t="s">
        <v>5919</v>
      </c>
      <c r="E3065" s="41">
        <v>8452206</v>
      </c>
      <c r="F3065" s="38" t="s">
        <v>9196</v>
      </c>
      <c r="G3065" s="38" t="s">
        <v>68</v>
      </c>
      <c r="H3065" s="42">
        <v>50544</v>
      </c>
      <c r="I3065" s="42">
        <v>49245.36</v>
      </c>
      <c r="J3065" s="42">
        <v>1298.6399999999994</v>
      </c>
      <c r="K3065" s="86">
        <v>2.5693257359924015E-2</v>
      </c>
      <c r="L3065" s="128" t="s">
        <v>9240</v>
      </c>
      <c r="M3065" s="128" t="s">
        <v>5906</v>
      </c>
      <c r="N3065" s="38" t="s">
        <v>2743</v>
      </c>
    </row>
  </sheetData>
  <autoFilter ref="A2:N3065" xr:uid="{00000000-0009-0000-0000-000003000000}"/>
  <mergeCells count="1">
    <mergeCell ref="A1:B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326"/>
  <sheetViews>
    <sheetView topLeftCell="L2" workbookViewId="0">
      <selection activeCell="AC27" sqref="AC27"/>
    </sheetView>
  </sheetViews>
  <sheetFormatPr defaultRowHeight="11.25" x14ac:dyDescent="0.2"/>
  <cols>
    <col min="1" max="1" width="21.140625" style="2" bestFit="1" customWidth="1"/>
    <col min="2" max="2" width="13.28515625" style="2" bestFit="1" customWidth="1"/>
    <col min="3" max="3" width="23.5703125" style="2" bestFit="1" customWidth="1"/>
    <col min="4" max="4" width="37.140625" style="2" bestFit="1" customWidth="1"/>
    <col min="5" max="5" width="16.5703125" style="2" bestFit="1" customWidth="1"/>
    <col min="6" max="6" width="32.140625" style="2" bestFit="1" customWidth="1"/>
    <col min="7" max="7" width="31.28515625" style="2" bestFit="1" customWidth="1"/>
    <col min="8" max="8" width="22.5703125" style="2" bestFit="1" customWidth="1"/>
    <col min="9" max="9" width="30.5703125" style="2" bestFit="1" customWidth="1"/>
    <col min="10" max="10" width="22.5703125" style="2" bestFit="1" customWidth="1"/>
    <col min="11" max="11" width="9.28515625" style="2" bestFit="1" customWidth="1"/>
    <col min="12" max="13" width="9.5703125" style="2" bestFit="1" customWidth="1"/>
    <col min="14" max="14" width="16.28515625" style="2" bestFit="1" customWidth="1"/>
    <col min="15" max="15" width="8.140625" style="2" bestFit="1" customWidth="1"/>
    <col min="16" max="16" width="23.140625" style="2" bestFit="1" customWidth="1"/>
    <col min="17" max="17" width="26.28515625" style="2" hidden="1" customWidth="1"/>
    <col min="18" max="18" width="14.42578125" style="2" bestFit="1" customWidth="1"/>
    <col min="19" max="21" width="15.140625" style="3" bestFit="1" customWidth="1"/>
    <col min="22" max="22" width="18.42578125" style="5" bestFit="1" customWidth="1"/>
    <col min="23" max="23" width="17" style="3" bestFit="1" customWidth="1"/>
    <col min="24" max="24" width="14.42578125" style="3" bestFit="1" customWidth="1"/>
    <col min="25" max="25" width="13.42578125" style="3" hidden="1" customWidth="1"/>
    <col min="26" max="26" width="14.5703125" style="3" hidden="1" customWidth="1"/>
    <col min="27" max="27" width="14" style="3" hidden="1" customWidth="1"/>
    <col min="28" max="28" width="10.42578125" style="2" bestFit="1" customWidth="1"/>
    <col min="29" max="29" width="17.7109375" style="2" customWidth="1"/>
    <col min="30" max="30" width="14.42578125" style="2" bestFit="1" customWidth="1"/>
    <col min="31" max="31" width="26.28515625" style="2" bestFit="1" customWidth="1"/>
    <col min="32" max="33" width="9.28515625" style="2" bestFit="1" customWidth="1"/>
    <col min="34" max="36" width="12.42578125" style="3" bestFit="1" customWidth="1"/>
    <col min="37" max="37" width="8.85546875" style="5" bestFit="1" customWidth="1"/>
    <col min="38" max="38" width="14.28515625" style="3" bestFit="1" customWidth="1"/>
    <col min="39" max="39" width="64.85546875" style="2" bestFit="1" customWidth="1"/>
    <col min="40" max="16384" width="9.140625" style="2"/>
  </cols>
  <sheetData>
    <row r="1" spans="1:39" x14ac:dyDescent="0.2">
      <c r="A1" s="1" t="s">
        <v>0</v>
      </c>
      <c r="C1" s="1" t="s">
        <v>0</v>
      </c>
      <c r="S1" s="3">
        <f>SUBTOTAL(9,S3:S1048576)</f>
        <v>10121627.739999996</v>
      </c>
      <c r="T1" s="3">
        <f>SUBTOTAL(9,T3:T1048576)</f>
        <v>9125898.7300000023</v>
      </c>
      <c r="U1" s="4">
        <f>S1-T1</f>
        <v>995729.00999999419</v>
      </c>
      <c r="V1" s="5">
        <f>U1/S1</f>
        <v>9.8376371427388073E-2</v>
      </c>
      <c r="W1" s="3">
        <f>SUBTOTAL(9,W3:W1048576)</f>
        <v>8900344.2100000065</v>
      </c>
      <c r="X1" s="3">
        <f>SUBTOTAL(9,X3:X1048576)</f>
        <v>-94081.649999999936</v>
      </c>
      <c r="Y1" s="3">
        <f>SUBTOTAL(9,Y3:Y1048576)</f>
        <v>0</v>
      </c>
      <c r="Z1" s="3">
        <f>SUBTOTAL(9,Z3:Z1048576)</f>
        <v>0</v>
      </c>
      <c r="AA1" s="3">
        <f>SUBTOTAL(9,AA3:AA1048576)</f>
        <v>0</v>
      </c>
      <c r="AH1" s="3">
        <f>SUBTOTAL(9,AH3:AH1048576)</f>
        <v>9302479.1799999978</v>
      </c>
      <c r="AI1" s="3">
        <f>SUBTOTAL(9,AI3:AI1048576)</f>
        <v>8486365.6699999999</v>
      </c>
      <c r="AJ1" s="3">
        <f>AH1-AI1</f>
        <v>816113.50999999791</v>
      </c>
      <c r="AK1" s="5">
        <f>AJ1/AH1</f>
        <v>8.7730753727953859E-2</v>
      </c>
      <c r="AL1" s="3">
        <f>U1-AJ1</f>
        <v>179615.49999999627</v>
      </c>
      <c r="AM1" s="6"/>
    </row>
    <row r="2" spans="1:39" s="10" customFormat="1" ht="28.5" customHeight="1" x14ac:dyDescent="0.25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7" t="s">
        <v>16</v>
      </c>
      <c r="Q2" s="7" t="s">
        <v>17</v>
      </c>
      <c r="R2" s="7" t="s">
        <v>18</v>
      </c>
      <c r="S2" s="8" t="s">
        <v>19</v>
      </c>
      <c r="T2" s="8" t="s">
        <v>20</v>
      </c>
      <c r="U2" s="8" t="s">
        <v>21</v>
      </c>
      <c r="V2" s="9" t="s">
        <v>22</v>
      </c>
      <c r="W2" s="8" t="s">
        <v>23</v>
      </c>
      <c r="X2" s="8" t="s">
        <v>24</v>
      </c>
      <c r="Y2" s="8" t="s">
        <v>25</v>
      </c>
      <c r="Z2" s="8" t="s">
        <v>26</v>
      </c>
      <c r="AA2" s="8" t="s">
        <v>27</v>
      </c>
      <c r="AB2" s="7" t="s">
        <v>28</v>
      </c>
      <c r="AC2" s="7" t="s">
        <v>29</v>
      </c>
      <c r="AD2" s="7" t="s">
        <v>30</v>
      </c>
      <c r="AE2" s="7" t="s">
        <v>31</v>
      </c>
      <c r="AF2" s="7" t="s">
        <v>32</v>
      </c>
      <c r="AG2" s="7" t="s">
        <v>33</v>
      </c>
      <c r="AH2" s="8" t="s">
        <v>34</v>
      </c>
      <c r="AI2" s="8" t="s">
        <v>35</v>
      </c>
      <c r="AJ2" s="8" t="s">
        <v>36</v>
      </c>
      <c r="AK2" s="9" t="s">
        <v>37</v>
      </c>
      <c r="AL2" s="8" t="s">
        <v>38</v>
      </c>
    </row>
    <row r="3" spans="1:39" s="15" customFormat="1" x14ac:dyDescent="0.2">
      <c r="A3" s="11" t="s">
        <v>39</v>
      </c>
      <c r="B3" s="11" t="s">
        <v>40</v>
      </c>
      <c r="C3" s="11" t="s">
        <v>41</v>
      </c>
      <c r="D3" s="11" t="s">
        <v>42</v>
      </c>
      <c r="E3" s="11" t="s">
        <v>43</v>
      </c>
      <c r="F3" s="11" t="s">
        <v>44</v>
      </c>
      <c r="G3" s="11" t="s">
        <v>45</v>
      </c>
      <c r="H3" s="11" t="s">
        <v>46</v>
      </c>
      <c r="I3" s="11" t="s">
        <v>47</v>
      </c>
      <c r="J3" s="11" t="s">
        <v>48</v>
      </c>
      <c r="K3" s="11" t="s">
        <v>49</v>
      </c>
      <c r="L3" s="12">
        <v>43501</v>
      </c>
      <c r="M3" s="12">
        <v>43501</v>
      </c>
      <c r="N3" s="12">
        <v>43487</v>
      </c>
      <c r="O3" s="11" t="s">
        <v>50</v>
      </c>
      <c r="P3" s="11" t="s">
        <v>51</v>
      </c>
      <c r="Q3" s="11" t="s">
        <v>52</v>
      </c>
      <c r="R3" s="11" t="s">
        <v>53</v>
      </c>
      <c r="S3" s="13">
        <v>0</v>
      </c>
      <c r="T3" s="13">
        <v>6.9</v>
      </c>
      <c r="U3" s="13">
        <f t="shared" ref="U3:U11" si="0">S3-T3</f>
        <v>-6.9</v>
      </c>
      <c r="V3" s="14" t="e">
        <f t="shared" ref="V3:V59" si="1">U3/S3</f>
        <v>#DIV/0!</v>
      </c>
      <c r="W3" s="13">
        <v>6.9</v>
      </c>
      <c r="X3" s="13">
        <v>0</v>
      </c>
      <c r="Y3" s="13">
        <v>0</v>
      </c>
      <c r="Z3" s="13" t="s">
        <v>54</v>
      </c>
      <c r="AA3" s="13">
        <v>0</v>
      </c>
      <c r="AB3" s="11" t="s">
        <v>55</v>
      </c>
      <c r="AC3" s="11" t="s">
        <v>56</v>
      </c>
      <c r="AD3" s="11" t="s">
        <v>57</v>
      </c>
      <c r="AE3" s="11" t="s">
        <v>58</v>
      </c>
      <c r="AF3" s="11" t="s">
        <v>59</v>
      </c>
      <c r="AG3" s="11" t="s">
        <v>55</v>
      </c>
      <c r="AH3" s="13">
        <v>0</v>
      </c>
      <c r="AI3" s="13">
        <v>0</v>
      </c>
      <c r="AJ3" s="13">
        <f t="shared" ref="AJ3:AJ11" si="2">AH3-AI3</f>
        <v>0</v>
      </c>
      <c r="AK3" s="14" t="e">
        <f t="shared" ref="AK3:AK59" si="3">AJ3/AH3</f>
        <v>#DIV/0!</v>
      </c>
      <c r="AL3" s="13">
        <f t="shared" ref="AL3:AL11" si="4">U3-AJ3</f>
        <v>-6.9</v>
      </c>
    </row>
    <row r="4" spans="1:39" s="15" customFormat="1" x14ac:dyDescent="0.2">
      <c r="A4" s="11" t="s">
        <v>39</v>
      </c>
      <c r="B4" s="11" t="s">
        <v>40</v>
      </c>
      <c r="C4" s="11" t="s">
        <v>41</v>
      </c>
      <c r="D4" s="11" t="s">
        <v>42</v>
      </c>
      <c r="E4" s="11" t="s">
        <v>43</v>
      </c>
      <c r="F4" s="11" t="s">
        <v>44</v>
      </c>
      <c r="G4" s="11" t="s">
        <v>45</v>
      </c>
      <c r="H4" s="11" t="s">
        <v>46</v>
      </c>
      <c r="I4" s="11" t="s">
        <v>47</v>
      </c>
      <c r="J4" s="11" t="s">
        <v>48</v>
      </c>
      <c r="K4" s="11" t="s">
        <v>55</v>
      </c>
      <c r="L4" s="12">
        <v>43501</v>
      </c>
      <c r="M4" s="12">
        <v>43501</v>
      </c>
      <c r="N4" s="12">
        <v>43487</v>
      </c>
      <c r="O4" s="11" t="s">
        <v>50</v>
      </c>
      <c r="P4" s="11" t="s">
        <v>51</v>
      </c>
      <c r="Q4" s="11" t="s">
        <v>52</v>
      </c>
      <c r="R4" s="11" t="s">
        <v>53</v>
      </c>
      <c r="S4" s="13">
        <v>0</v>
      </c>
      <c r="T4" s="13">
        <v>41.09</v>
      </c>
      <c r="U4" s="13">
        <f t="shared" si="0"/>
        <v>-41.09</v>
      </c>
      <c r="V4" s="14" t="e">
        <f t="shared" si="1"/>
        <v>#DIV/0!</v>
      </c>
      <c r="W4" s="13">
        <v>41.09</v>
      </c>
      <c r="X4" s="13">
        <v>0</v>
      </c>
      <c r="Y4" s="13">
        <v>0</v>
      </c>
      <c r="Z4" s="13" t="s">
        <v>54</v>
      </c>
      <c r="AA4" s="13">
        <v>0</v>
      </c>
      <c r="AB4" s="11" t="s">
        <v>55</v>
      </c>
      <c r="AC4" s="11" t="s">
        <v>56</v>
      </c>
      <c r="AD4" s="11" t="s">
        <v>60</v>
      </c>
      <c r="AE4" s="11" t="s">
        <v>58</v>
      </c>
      <c r="AF4" s="11" t="s">
        <v>59</v>
      </c>
      <c r="AG4" s="11" t="s">
        <v>55</v>
      </c>
      <c r="AH4" s="13">
        <v>0</v>
      </c>
      <c r="AI4" s="13">
        <v>0</v>
      </c>
      <c r="AJ4" s="13">
        <f t="shared" si="2"/>
        <v>0</v>
      </c>
      <c r="AK4" s="14" t="e">
        <f t="shared" si="3"/>
        <v>#DIV/0!</v>
      </c>
      <c r="AL4" s="13">
        <f t="shared" si="4"/>
        <v>-41.09</v>
      </c>
    </row>
    <row r="5" spans="1:39" s="20" customFormat="1" x14ac:dyDescent="0.2">
      <c r="A5" s="16" t="s">
        <v>39</v>
      </c>
      <c r="B5" s="16" t="s">
        <v>40</v>
      </c>
      <c r="C5" s="16" t="s">
        <v>41</v>
      </c>
      <c r="D5" s="16" t="s">
        <v>42</v>
      </c>
      <c r="E5" s="16" t="s">
        <v>43</v>
      </c>
      <c r="F5" s="16" t="s">
        <v>44</v>
      </c>
      <c r="G5" s="16" t="s">
        <v>61</v>
      </c>
      <c r="H5" s="16" t="s">
        <v>46</v>
      </c>
      <c r="I5" s="16" t="s">
        <v>47</v>
      </c>
      <c r="J5" s="16" t="s">
        <v>48</v>
      </c>
      <c r="K5" s="16" t="s">
        <v>62</v>
      </c>
      <c r="L5" s="17">
        <v>43501</v>
      </c>
      <c r="M5" s="17">
        <v>43501</v>
      </c>
      <c r="N5" s="17">
        <v>43371</v>
      </c>
      <c r="O5" s="16" t="s">
        <v>50</v>
      </c>
      <c r="P5" s="16" t="s">
        <v>63</v>
      </c>
      <c r="Q5" s="16" t="s">
        <v>52</v>
      </c>
      <c r="R5" s="16" t="s">
        <v>64</v>
      </c>
      <c r="S5" s="18">
        <v>4552610.22</v>
      </c>
      <c r="T5" s="18">
        <v>0</v>
      </c>
      <c r="U5" s="18">
        <f t="shared" si="0"/>
        <v>4552610.22</v>
      </c>
      <c r="V5" s="19">
        <f t="shared" si="1"/>
        <v>1</v>
      </c>
      <c r="W5" s="18">
        <v>0</v>
      </c>
      <c r="X5" s="18">
        <v>0</v>
      </c>
      <c r="Y5" s="18">
        <v>0</v>
      </c>
      <c r="Z5" s="18" t="s">
        <v>54</v>
      </c>
      <c r="AA5" s="18">
        <v>0</v>
      </c>
      <c r="AB5" s="16" t="s">
        <v>65</v>
      </c>
      <c r="AC5" s="16" t="s">
        <v>66</v>
      </c>
      <c r="AD5" s="16" t="s">
        <v>57</v>
      </c>
      <c r="AE5" s="16" t="s">
        <v>67</v>
      </c>
      <c r="AF5" s="16" t="s">
        <v>68</v>
      </c>
      <c r="AG5" s="16" t="s">
        <v>69</v>
      </c>
      <c r="AH5" s="18">
        <v>0</v>
      </c>
      <c r="AI5" s="18">
        <v>0</v>
      </c>
      <c r="AJ5" s="18">
        <f t="shared" si="2"/>
        <v>0</v>
      </c>
      <c r="AK5" s="19" t="e">
        <f t="shared" si="3"/>
        <v>#DIV/0!</v>
      </c>
      <c r="AL5" s="18">
        <f t="shared" si="4"/>
        <v>4552610.22</v>
      </c>
      <c r="AM5" s="20" t="s">
        <v>70</v>
      </c>
    </row>
    <row r="6" spans="1:39" s="15" customFormat="1" x14ac:dyDescent="0.2">
      <c r="A6" s="11" t="s">
        <v>39</v>
      </c>
      <c r="B6" s="11" t="s">
        <v>40</v>
      </c>
      <c r="C6" s="11" t="s">
        <v>41</v>
      </c>
      <c r="D6" s="11" t="s">
        <v>42</v>
      </c>
      <c r="E6" s="11" t="s">
        <v>43</v>
      </c>
      <c r="F6" s="11" t="s">
        <v>44</v>
      </c>
      <c r="G6" s="11" t="s">
        <v>61</v>
      </c>
      <c r="H6" s="11" t="s">
        <v>46</v>
      </c>
      <c r="I6" s="11" t="s">
        <v>47</v>
      </c>
      <c r="J6" s="11" t="s">
        <v>48</v>
      </c>
      <c r="K6" s="11" t="s">
        <v>62</v>
      </c>
      <c r="L6" s="12">
        <v>43501</v>
      </c>
      <c r="M6" s="12">
        <v>43501</v>
      </c>
      <c r="N6" s="12">
        <v>43371</v>
      </c>
      <c r="O6" s="11" t="s">
        <v>50</v>
      </c>
      <c r="P6" s="11" t="s">
        <v>63</v>
      </c>
      <c r="Q6" s="11" t="s">
        <v>52</v>
      </c>
      <c r="R6" s="11" t="s">
        <v>64</v>
      </c>
      <c r="S6" s="13">
        <v>-683588.88</v>
      </c>
      <c r="T6" s="13">
        <v>0</v>
      </c>
      <c r="U6" s="13">
        <f t="shared" si="0"/>
        <v>-683588.88</v>
      </c>
      <c r="V6" s="14">
        <f t="shared" si="1"/>
        <v>1</v>
      </c>
      <c r="W6" s="13">
        <v>0</v>
      </c>
      <c r="X6" s="13">
        <v>0</v>
      </c>
      <c r="Y6" s="13">
        <v>0</v>
      </c>
      <c r="Z6" s="13" t="s">
        <v>54</v>
      </c>
      <c r="AA6" s="13">
        <v>0</v>
      </c>
      <c r="AB6" s="11" t="s">
        <v>65</v>
      </c>
      <c r="AC6" s="11" t="s">
        <v>66</v>
      </c>
      <c r="AD6" s="11" t="s">
        <v>57</v>
      </c>
      <c r="AE6" s="11" t="s">
        <v>67</v>
      </c>
      <c r="AF6" s="11" t="s">
        <v>68</v>
      </c>
      <c r="AG6" s="11" t="s">
        <v>69</v>
      </c>
      <c r="AH6" s="13">
        <v>0</v>
      </c>
      <c r="AI6" s="13">
        <v>0</v>
      </c>
      <c r="AJ6" s="13">
        <f t="shared" si="2"/>
        <v>0</v>
      </c>
      <c r="AK6" s="14" t="e">
        <f t="shared" si="3"/>
        <v>#DIV/0!</v>
      </c>
      <c r="AL6" s="13">
        <f t="shared" si="4"/>
        <v>-683588.88</v>
      </c>
      <c r="AM6" s="15" t="s">
        <v>71</v>
      </c>
    </row>
    <row r="7" spans="1:39" s="15" customFormat="1" x14ac:dyDescent="0.2">
      <c r="A7" s="11" t="s">
        <v>39</v>
      </c>
      <c r="B7" s="11" t="s">
        <v>40</v>
      </c>
      <c r="C7" s="11" t="s">
        <v>41</v>
      </c>
      <c r="D7" s="11" t="s">
        <v>42</v>
      </c>
      <c r="E7" s="11" t="s">
        <v>43</v>
      </c>
      <c r="F7" s="11" t="s">
        <v>44</v>
      </c>
      <c r="G7" s="11" t="s">
        <v>61</v>
      </c>
      <c r="H7" s="11" t="s">
        <v>46</v>
      </c>
      <c r="I7" s="11" t="s">
        <v>47</v>
      </c>
      <c r="J7" s="11" t="s">
        <v>48</v>
      </c>
      <c r="K7" s="11" t="s">
        <v>72</v>
      </c>
      <c r="L7" s="12">
        <v>43501</v>
      </c>
      <c r="M7" s="12">
        <v>43501</v>
      </c>
      <c r="N7" s="12">
        <v>43371</v>
      </c>
      <c r="O7" s="11" t="s">
        <v>50</v>
      </c>
      <c r="P7" s="11" t="s">
        <v>63</v>
      </c>
      <c r="Q7" s="11" t="s">
        <v>52</v>
      </c>
      <c r="R7" s="11" t="s">
        <v>73</v>
      </c>
      <c r="S7" s="13">
        <v>-1110737.06</v>
      </c>
      <c r="T7" s="13">
        <v>0</v>
      </c>
      <c r="U7" s="13">
        <f t="shared" si="0"/>
        <v>-1110737.06</v>
      </c>
      <c r="V7" s="14">
        <f t="shared" si="1"/>
        <v>1</v>
      </c>
      <c r="W7" s="13">
        <v>0</v>
      </c>
      <c r="X7" s="13">
        <v>0</v>
      </c>
      <c r="Y7" s="13">
        <v>0</v>
      </c>
      <c r="Z7" s="13" t="s">
        <v>54</v>
      </c>
      <c r="AA7" s="13">
        <v>0</v>
      </c>
      <c r="AB7" s="11" t="s">
        <v>74</v>
      </c>
      <c r="AC7" s="11" t="s">
        <v>75</v>
      </c>
      <c r="AD7" s="11" t="s">
        <v>57</v>
      </c>
      <c r="AE7" s="11" t="s">
        <v>67</v>
      </c>
      <c r="AF7" s="11" t="s">
        <v>68</v>
      </c>
      <c r="AG7" s="11" t="s">
        <v>55</v>
      </c>
      <c r="AH7" s="13">
        <v>0</v>
      </c>
      <c r="AI7" s="13">
        <v>0</v>
      </c>
      <c r="AJ7" s="13">
        <f t="shared" si="2"/>
        <v>0</v>
      </c>
      <c r="AK7" s="14" t="e">
        <f t="shared" si="3"/>
        <v>#DIV/0!</v>
      </c>
      <c r="AL7" s="13">
        <f t="shared" si="4"/>
        <v>-1110737.06</v>
      </c>
      <c r="AM7" s="15" t="s">
        <v>71</v>
      </c>
    </row>
    <row r="8" spans="1:39" s="15" customFormat="1" x14ac:dyDescent="0.2">
      <c r="A8" s="11" t="s">
        <v>39</v>
      </c>
      <c r="B8" s="11" t="s">
        <v>40</v>
      </c>
      <c r="C8" s="11" t="s">
        <v>41</v>
      </c>
      <c r="D8" s="11" t="s">
        <v>42</v>
      </c>
      <c r="E8" s="11" t="s">
        <v>43</v>
      </c>
      <c r="F8" s="11" t="s">
        <v>44</v>
      </c>
      <c r="G8" s="11" t="s">
        <v>61</v>
      </c>
      <c r="H8" s="11" t="s">
        <v>46</v>
      </c>
      <c r="I8" s="11" t="s">
        <v>47</v>
      </c>
      <c r="J8" s="11" t="s">
        <v>48</v>
      </c>
      <c r="K8" s="11" t="s">
        <v>76</v>
      </c>
      <c r="L8" s="12">
        <v>43501</v>
      </c>
      <c r="M8" s="12">
        <v>43501</v>
      </c>
      <c r="N8" s="12">
        <v>43371</v>
      </c>
      <c r="O8" s="11" t="s">
        <v>50</v>
      </c>
      <c r="P8" s="11" t="s">
        <v>63</v>
      </c>
      <c r="Q8" s="11" t="s">
        <v>52</v>
      </c>
      <c r="R8" s="11" t="s">
        <v>77</v>
      </c>
      <c r="S8" s="13">
        <v>-560125.28</v>
      </c>
      <c r="T8" s="13">
        <v>0</v>
      </c>
      <c r="U8" s="13">
        <f t="shared" si="0"/>
        <v>-560125.28</v>
      </c>
      <c r="V8" s="14">
        <f t="shared" si="1"/>
        <v>1</v>
      </c>
      <c r="W8" s="13">
        <v>0</v>
      </c>
      <c r="X8" s="13">
        <v>0</v>
      </c>
      <c r="Y8" s="13">
        <v>0</v>
      </c>
      <c r="Z8" s="13" t="s">
        <v>54</v>
      </c>
      <c r="AA8" s="13">
        <v>0</v>
      </c>
      <c r="AB8" s="11" t="s">
        <v>78</v>
      </c>
      <c r="AC8" s="11" t="s">
        <v>79</v>
      </c>
      <c r="AD8" s="11" t="s">
        <v>57</v>
      </c>
      <c r="AE8" s="11" t="s">
        <v>67</v>
      </c>
      <c r="AF8" s="11" t="s">
        <v>68</v>
      </c>
      <c r="AG8" s="11" t="s">
        <v>55</v>
      </c>
      <c r="AH8" s="13">
        <v>0</v>
      </c>
      <c r="AI8" s="13">
        <v>0</v>
      </c>
      <c r="AJ8" s="13">
        <f t="shared" si="2"/>
        <v>0</v>
      </c>
      <c r="AK8" s="14" t="e">
        <f t="shared" si="3"/>
        <v>#DIV/0!</v>
      </c>
      <c r="AL8" s="13">
        <f t="shared" si="4"/>
        <v>-560125.28</v>
      </c>
      <c r="AM8" s="15" t="s">
        <v>71</v>
      </c>
    </row>
    <row r="9" spans="1:39" s="15" customFormat="1" x14ac:dyDescent="0.2">
      <c r="A9" s="11" t="s">
        <v>39</v>
      </c>
      <c r="B9" s="11" t="s">
        <v>40</v>
      </c>
      <c r="C9" s="11" t="s">
        <v>41</v>
      </c>
      <c r="D9" s="11" t="s">
        <v>42</v>
      </c>
      <c r="E9" s="11" t="s">
        <v>43</v>
      </c>
      <c r="F9" s="11" t="s">
        <v>44</v>
      </c>
      <c r="G9" s="11" t="s">
        <v>61</v>
      </c>
      <c r="H9" s="11" t="s">
        <v>46</v>
      </c>
      <c r="I9" s="11" t="s">
        <v>47</v>
      </c>
      <c r="J9" s="11" t="s">
        <v>48</v>
      </c>
      <c r="K9" s="11" t="s">
        <v>80</v>
      </c>
      <c r="L9" s="12">
        <v>43501</v>
      </c>
      <c r="M9" s="12">
        <v>43501</v>
      </c>
      <c r="N9" s="12">
        <v>43373</v>
      </c>
      <c r="O9" s="11" t="s">
        <v>50</v>
      </c>
      <c r="P9" s="11" t="s">
        <v>63</v>
      </c>
      <c r="Q9" s="11" t="s">
        <v>52</v>
      </c>
      <c r="R9" s="11" t="s">
        <v>81</v>
      </c>
      <c r="S9" s="13">
        <v>-100401.7</v>
      </c>
      <c r="T9" s="13">
        <v>0</v>
      </c>
      <c r="U9" s="13">
        <f t="shared" si="0"/>
        <v>-100401.7</v>
      </c>
      <c r="V9" s="14">
        <f t="shared" si="1"/>
        <v>1</v>
      </c>
      <c r="W9" s="13">
        <v>0</v>
      </c>
      <c r="X9" s="13">
        <v>0</v>
      </c>
      <c r="Y9" s="13">
        <v>0</v>
      </c>
      <c r="Z9" s="13" t="s">
        <v>54</v>
      </c>
      <c r="AA9" s="13">
        <v>0</v>
      </c>
      <c r="AB9" s="11" t="s">
        <v>78</v>
      </c>
      <c r="AC9" s="11" t="s">
        <v>79</v>
      </c>
      <c r="AD9" s="11" t="s">
        <v>57</v>
      </c>
      <c r="AE9" s="11" t="s">
        <v>67</v>
      </c>
      <c r="AF9" s="11" t="s">
        <v>68</v>
      </c>
      <c r="AG9" s="11" t="s">
        <v>55</v>
      </c>
      <c r="AH9" s="13">
        <v>0</v>
      </c>
      <c r="AI9" s="13">
        <v>0</v>
      </c>
      <c r="AJ9" s="13">
        <f t="shared" si="2"/>
        <v>0</v>
      </c>
      <c r="AK9" s="14" t="e">
        <f t="shared" si="3"/>
        <v>#DIV/0!</v>
      </c>
      <c r="AL9" s="13">
        <f t="shared" si="4"/>
        <v>-100401.7</v>
      </c>
      <c r="AM9" s="15" t="s">
        <v>71</v>
      </c>
    </row>
    <row r="10" spans="1:39" s="15" customFormat="1" x14ac:dyDescent="0.2">
      <c r="A10" s="11" t="s">
        <v>39</v>
      </c>
      <c r="B10" s="11" t="s">
        <v>40</v>
      </c>
      <c r="C10" s="11" t="s">
        <v>41</v>
      </c>
      <c r="D10" s="11" t="s">
        <v>42</v>
      </c>
      <c r="E10" s="11" t="s">
        <v>43</v>
      </c>
      <c r="F10" s="11" t="s">
        <v>44</v>
      </c>
      <c r="G10" s="11" t="s">
        <v>61</v>
      </c>
      <c r="H10" s="11" t="s">
        <v>46</v>
      </c>
      <c r="I10" s="11" t="s">
        <v>47</v>
      </c>
      <c r="J10" s="11" t="s">
        <v>48</v>
      </c>
      <c r="K10" s="11" t="s">
        <v>82</v>
      </c>
      <c r="L10" s="12">
        <v>43501</v>
      </c>
      <c r="M10" s="12">
        <v>43501</v>
      </c>
      <c r="N10" s="12">
        <v>43373</v>
      </c>
      <c r="O10" s="11" t="s">
        <v>50</v>
      </c>
      <c r="P10" s="11" t="s">
        <v>63</v>
      </c>
      <c r="Q10" s="11" t="s">
        <v>52</v>
      </c>
      <c r="R10" s="11" t="s">
        <v>83</v>
      </c>
      <c r="S10" s="13">
        <v>-1647007.78</v>
      </c>
      <c r="T10" s="13">
        <v>0</v>
      </c>
      <c r="U10" s="13">
        <f t="shared" si="0"/>
        <v>-1647007.78</v>
      </c>
      <c r="V10" s="14">
        <f t="shared" si="1"/>
        <v>1</v>
      </c>
      <c r="W10" s="13">
        <v>0</v>
      </c>
      <c r="X10" s="13">
        <v>0</v>
      </c>
      <c r="Y10" s="13">
        <v>0</v>
      </c>
      <c r="Z10" s="13" t="s">
        <v>54</v>
      </c>
      <c r="AA10" s="13">
        <v>0</v>
      </c>
      <c r="AB10" s="11" t="s">
        <v>78</v>
      </c>
      <c r="AC10" s="11" t="s">
        <v>79</v>
      </c>
      <c r="AD10" s="11" t="s">
        <v>57</v>
      </c>
      <c r="AE10" s="11" t="s">
        <v>67</v>
      </c>
      <c r="AF10" s="11" t="s">
        <v>68</v>
      </c>
      <c r="AG10" s="11" t="s">
        <v>55</v>
      </c>
      <c r="AH10" s="13">
        <v>0</v>
      </c>
      <c r="AI10" s="13">
        <v>0</v>
      </c>
      <c r="AJ10" s="13">
        <f t="shared" si="2"/>
        <v>0</v>
      </c>
      <c r="AK10" s="14" t="e">
        <f t="shared" si="3"/>
        <v>#DIV/0!</v>
      </c>
      <c r="AL10" s="13">
        <f t="shared" si="4"/>
        <v>-1647007.78</v>
      </c>
      <c r="AM10" s="15" t="s">
        <v>71</v>
      </c>
    </row>
    <row r="11" spans="1:39" s="15" customFormat="1" x14ac:dyDescent="0.2">
      <c r="A11" s="11" t="s">
        <v>39</v>
      </c>
      <c r="B11" s="11" t="s">
        <v>40</v>
      </c>
      <c r="C11" s="11" t="s">
        <v>41</v>
      </c>
      <c r="D11" s="11" t="s">
        <v>42</v>
      </c>
      <c r="E11" s="11" t="s">
        <v>43</v>
      </c>
      <c r="F11" s="11" t="s">
        <v>44</v>
      </c>
      <c r="G11" s="11" t="s">
        <v>61</v>
      </c>
      <c r="H11" s="11" t="s">
        <v>46</v>
      </c>
      <c r="I11" s="11" t="s">
        <v>47</v>
      </c>
      <c r="J11" s="11" t="s">
        <v>48</v>
      </c>
      <c r="K11" s="11" t="s">
        <v>84</v>
      </c>
      <c r="L11" s="12">
        <v>43501</v>
      </c>
      <c r="M11" s="12">
        <v>43501</v>
      </c>
      <c r="N11" s="12">
        <v>43396</v>
      </c>
      <c r="O11" s="11" t="s">
        <v>50</v>
      </c>
      <c r="P11" s="11" t="s">
        <v>63</v>
      </c>
      <c r="Q11" s="11" t="s">
        <v>52</v>
      </c>
      <c r="R11" s="11" t="s">
        <v>85</v>
      </c>
      <c r="S11" s="13">
        <v>-450749.52</v>
      </c>
      <c r="T11" s="13">
        <v>0</v>
      </c>
      <c r="U11" s="13">
        <f t="shared" si="0"/>
        <v>-450749.52</v>
      </c>
      <c r="V11" s="14">
        <f t="shared" si="1"/>
        <v>1</v>
      </c>
      <c r="W11" s="13">
        <v>0</v>
      </c>
      <c r="X11" s="13">
        <v>0</v>
      </c>
      <c r="Y11" s="13">
        <v>0</v>
      </c>
      <c r="Z11" s="13" t="s">
        <v>54</v>
      </c>
      <c r="AA11" s="13">
        <v>0</v>
      </c>
      <c r="AB11" s="11" t="s">
        <v>86</v>
      </c>
      <c r="AC11" s="11" t="s">
        <v>87</v>
      </c>
      <c r="AD11" s="11" t="s">
        <v>57</v>
      </c>
      <c r="AE11" s="11" t="s">
        <v>67</v>
      </c>
      <c r="AF11" s="11" t="s">
        <v>68</v>
      </c>
      <c r="AG11" s="11" t="s">
        <v>88</v>
      </c>
      <c r="AH11" s="13">
        <v>0</v>
      </c>
      <c r="AI11" s="13">
        <v>0</v>
      </c>
      <c r="AJ11" s="13">
        <f t="shared" si="2"/>
        <v>0</v>
      </c>
      <c r="AK11" s="14" t="e">
        <f t="shared" si="3"/>
        <v>#DIV/0!</v>
      </c>
      <c r="AL11" s="13">
        <f t="shared" si="4"/>
        <v>-450749.52</v>
      </c>
      <c r="AM11" s="15" t="s">
        <v>71</v>
      </c>
    </row>
    <row r="12" spans="1:39" s="15" customFormat="1" x14ac:dyDescent="0.2">
      <c r="A12" s="11" t="s">
        <v>39</v>
      </c>
      <c r="B12" s="11" t="s">
        <v>40</v>
      </c>
      <c r="C12" s="11" t="s">
        <v>89</v>
      </c>
      <c r="D12" s="11" t="s">
        <v>90</v>
      </c>
      <c r="E12" s="11" t="s">
        <v>43</v>
      </c>
      <c r="F12" s="11" t="s">
        <v>91</v>
      </c>
      <c r="G12" s="11" t="s">
        <v>91</v>
      </c>
      <c r="H12" s="11" t="s">
        <v>92</v>
      </c>
      <c r="I12" s="11" t="s">
        <v>93</v>
      </c>
      <c r="J12" s="11" t="s">
        <v>94</v>
      </c>
      <c r="K12" s="11" t="s">
        <v>95</v>
      </c>
      <c r="L12" s="12">
        <v>43497</v>
      </c>
      <c r="M12" s="12">
        <v>43497</v>
      </c>
      <c r="N12" s="12">
        <v>43474</v>
      </c>
      <c r="O12" s="11" t="s">
        <v>50</v>
      </c>
      <c r="P12" s="11" t="s">
        <v>96</v>
      </c>
      <c r="Q12" s="11" t="s">
        <v>52</v>
      </c>
      <c r="R12" s="11" t="s">
        <v>97</v>
      </c>
      <c r="S12" s="13">
        <v>3800.6</v>
      </c>
      <c r="T12" s="13">
        <v>3555.4</v>
      </c>
      <c r="U12" s="13">
        <f>S12-T12</f>
        <v>245.19999999999982</v>
      </c>
      <c r="V12" s="14">
        <f t="shared" si="1"/>
        <v>6.4516129032258021E-2</v>
      </c>
      <c r="W12" s="13">
        <v>3007.8</v>
      </c>
      <c r="X12" s="13">
        <v>547.6</v>
      </c>
      <c r="Y12" s="13">
        <v>0</v>
      </c>
      <c r="Z12" s="13" t="s">
        <v>54</v>
      </c>
      <c r="AA12" s="13">
        <v>0</v>
      </c>
      <c r="AB12" s="11" t="s">
        <v>98</v>
      </c>
      <c r="AC12" s="11" t="s">
        <v>99</v>
      </c>
      <c r="AD12" s="11" t="s">
        <v>100</v>
      </c>
      <c r="AE12" s="11" t="s">
        <v>58</v>
      </c>
      <c r="AF12" s="11" t="s">
        <v>68</v>
      </c>
      <c r="AG12" s="11" t="s">
        <v>101</v>
      </c>
      <c r="AH12" s="13">
        <v>3800.6</v>
      </c>
      <c r="AI12" s="13">
        <v>3555.4</v>
      </c>
      <c r="AJ12" s="13">
        <f>AH12-AI12</f>
        <v>245.19999999999982</v>
      </c>
      <c r="AK12" s="14">
        <f t="shared" si="3"/>
        <v>6.4516129032258021E-2</v>
      </c>
      <c r="AL12" s="13">
        <f>U12-AJ12</f>
        <v>0</v>
      </c>
    </row>
    <row r="13" spans="1:39" s="15" customFormat="1" x14ac:dyDescent="0.2">
      <c r="A13" s="11" t="s">
        <v>39</v>
      </c>
      <c r="B13" s="11" t="s">
        <v>40</v>
      </c>
      <c r="C13" s="11" t="s">
        <v>89</v>
      </c>
      <c r="D13" s="11" t="s">
        <v>90</v>
      </c>
      <c r="E13" s="11" t="s">
        <v>43</v>
      </c>
      <c r="F13" s="11" t="s">
        <v>44</v>
      </c>
      <c r="G13" s="11" t="s">
        <v>91</v>
      </c>
      <c r="H13" s="11" t="s">
        <v>92</v>
      </c>
      <c r="I13" s="11" t="s">
        <v>93</v>
      </c>
      <c r="J13" s="11" t="s">
        <v>94</v>
      </c>
      <c r="K13" s="11" t="s">
        <v>102</v>
      </c>
      <c r="L13" s="12">
        <v>43500</v>
      </c>
      <c r="M13" s="12">
        <v>43500</v>
      </c>
      <c r="N13" s="12">
        <v>43487</v>
      </c>
      <c r="O13" s="11" t="s">
        <v>50</v>
      </c>
      <c r="P13" s="11" t="s">
        <v>103</v>
      </c>
      <c r="Q13" s="11" t="s">
        <v>52</v>
      </c>
      <c r="R13" s="11" t="s">
        <v>104</v>
      </c>
      <c r="S13" s="13">
        <v>574.75</v>
      </c>
      <c r="T13" s="13">
        <v>551</v>
      </c>
      <c r="U13" s="13">
        <f>S13-T13</f>
        <v>23.75</v>
      </c>
      <c r="V13" s="14">
        <f t="shared" si="1"/>
        <v>4.1322314049586778E-2</v>
      </c>
      <c r="W13" s="13">
        <v>483.21</v>
      </c>
      <c r="X13" s="13">
        <v>67.790000000000006</v>
      </c>
      <c r="Y13" s="13">
        <v>0</v>
      </c>
      <c r="Z13" s="13" t="s">
        <v>54</v>
      </c>
      <c r="AA13" s="13">
        <v>0</v>
      </c>
      <c r="AB13" s="11" t="s">
        <v>105</v>
      </c>
      <c r="AC13" s="11" t="s">
        <v>99</v>
      </c>
      <c r="AD13" s="11" t="s">
        <v>100</v>
      </c>
      <c r="AE13" s="11" t="s">
        <v>58</v>
      </c>
      <c r="AF13" s="11" t="s">
        <v>68</v>
      </c>
      <c r="AG13" s="11" t="s">
        <v>106</v>
      </c>
      <c r="AH13" s="13">
        <v>574.75</v>
      </c>
      <c r="AI13" s="13">
        <v>551</v>
      </c>
      <c r="AJ13" s="13">
        <f>AH13-AI13</f>
        <v>23.75</v>
      </c>
      <c r="AK13" s="14">
        <f t="shared" si="3"/>
        <v>4.1322314049586778E-2</v>
      </c>
      <c r="AL13" s="13">
        <f>U13-AJ13</f>
        <v>0</v>
      </c>
    </row>
    <row r="14" spans="1:39" s="15" customFormat="1" x14ac:dyDescent="0.2">
      <c r="A14" s="11" t="s">
        <v>39</v>
      </c>
      <c r="B14" s="11" t="s">
        <v>40</v>
      </c>
      <c r="C14" s="11" t="s">
        <v>89</v>
      </c>
      <c r="D14" s="11" t="s">
        <v>90</v>
      </c>
      <c r="E14" s="11" t="s">
        <v>43</v>
      </c>
      <c r="F14" s="11" t="s">
        <v>44</v>
      </c>
      <c r="G14" s="11" t="s">
        <v>91</v>
      </c>
      <c r="H14" s="11" t="s">
        <v>92</v>
      </c>
      <c r="I14" s="11" t="s">
        <v>93</v>
      </c>
      <c r="J14" s="11" t="s">
        <v>94</v>
      </c>
      <c r="K14" s="11" t="s">
        <v>107</v>
      </c>
      <c r="L14" s="12">
        <v>43501</v>
      </c>
      <c r="M14" s="12">
        <v>43501</v>
      </c>
      <c r="N14" s="12">
        <v>43487</v>
      </c>
      <c r="O14" s="11" t="s">
        <v>50</v>
      </c>
      <c r="P14" s="11" t="s">
        <v>103</v>
      </c>
      <c r="Q14" s="11" t="s">
        <v>52</v>
      </c>
      <c r="R14" s="11" t="s">
        <v>104</v>
      </c>
      <c r="S14" s="13">
        <v>5593.56</v>
      </c>
      <c r="T14" s="13">
        <v>5263.7</v>
      </c>
      <c r="U14" s="13">
        <f>S14-T14</f>
        <v>329.86000000000058</v>
      </c>
      <c r="V14" s="14">
        <f t="shared" si="1"/>
        <v>5.8971388525375708E-2</v>
      </c>
      <c r="W14" s="13">
        <v>3949.4</v>
      </c>
      <c r="X14" s="13">
        <v>1314.3</v>
      </c>
      <c r="Y14" s="13">
        <v>0</v>
      </c>
      <c r="Z14" s="13" t="s">
        <v>54</v>
      </c>
      <c r="AA14" s="13">
        <v>0</v>
      </c>
      <c r="AB14" s="11" t="s">
        <v>108</v>
      </c>
      <c r="AC14" s="11" t="s">
        <v>109</v>
      </c>
      <c r="AD14" s="11" t="s">
        <v>100</v>
      </c>
      <c r="AE14" s="11" t="s">
        <v>58</v>
      </c>
      <c r="AF14" s="11" t="s">
        <v>68</v>
      </c>
      <c r="AG14" s="11" t="s">
        <v>106</v>
      </c>
      <c r="AH14" s="13">
        <v>5593.56</v>
      </c>
      <c r="AI14" s="13">
        <v>5263.7</v>
      </c>
      <c r="AJ14" s="13">
        <f>AH14-AI14</f>
        <v>329.86000000000058</v>
      </c>
      <c r="AK14" s="14">
        <f t="shared" si="3"/>
        <v>5.8971388525375708E-2</v>
      </c>
      <c r="AL14" s="13">
        <f>U14-AJ14</f>
        <v>0</v>
      </c>
    </row>
    <row r="15" spans="1:39" s="15" customFormat="1" x14ac:dyDescent="0.2">
      <c r="A15" s="11" t="s">
        <v>39</v>
      </c>
      <c r="B15" s="11" t="s">
        <v>40</v>
      </c>
      <c r="C15" s="11" t="s">
        <v>89</v>
      </c>
      <c r="D15" s="11" t="s">
        <v>90</v>
      </c>
      <c r="E15" s="11" t="s">
        <v>43</v>
      </c>
      <c r="F15" s="11" t="s">
        <v>44</v>
      </c>
      <c r="G15" s="11" t="s">
        <v>110</v>
      </c>
      <c r="H15" s="11" t="s">
        <v>92</v>
      </c>
      <c r="I15" s="11" t="s">
        <v>93</v>
      </c>
      <c r="J15" s="11" t="s">
        <v>94</v>
      </c>
      <c r="K15" s="11" t="s">
        <v>111</v>
      </c>
      <c r="L15" s="12">
        <v>43497</v>
      </c>
      <c r="M15" s="12">
        <v>43497</v>
      </c>
      <c r="N15" s="12">
        <v>43473</v>
      </c>
      <c r="O15" s="11" t="s">
        <v>50</v>
      </c>
      <c r="P15" s="11" t="s">
        <v>112</v>
      </c>
      <c r="Q15" s="11" t="s">
        <v>52</v>
      </c>
      <c r="R15" s="11" t="s">
        <v>113</v>
      </c>
      <c r="S15" s="13">
        <v>79107.199999999997</v>
      </c>
      <c r="T15" s="13">
        <v>71209.759999999995</v>
      </c>
      <c r="U15" s="13">
        <f>S15-T15</f>
        <v>7897.4400000000023</v>
      </c>
      <c r="V15" s="14">
        <f t="shared" si="1"/>
        <v>9.9832126532098248E-2</v>
      </c>
      <c r="W15" s="13">
        <v>71046.179999999993</v>
      </c>
      <c r="X15" s="13">
        <v>163.58000000000001</v>
      </c>
      <c r="Y15" s="13">
        <v>0</v>
      </c>
      <c r="Z15" s="13" t="s">
        <v>54</v>
      </c>
      <c r="AA15" s="13">
        <v>0</v>
      </c>
      <c r="AB15" s="11" t="s">
        <v>114</v>
      </c>
      <c r="AC15" s="11" t="s">
        <v>99</v>
      </c>
      <c r="AD15" s="11" t="s">
        <v>100</v>
      </c>
      <c r="AE15" s="11" t="s">
        <v>58</v>
      </c>
      <c r="AF15" s="11" t="s">
        <v>68</v>
      </c>
      <c r="AG15" s="11" t="s">
        <v>115</v>
      </c>
      <c r="AH15" s="13">
        <v>79107.199999999997</v>
      </c>
      <c r="AI15" s="13">
        <v>71209.759999999995</v>
      </c>
      <c r="AJ15" s="13">
        <f>AH15-AI15</f>
        <v>7897.4400000000023</v>
      </c>
      <c r="AK15" s="14">
        <f t="shared" si="3"/>
        <v>9.9832126532098248E-2</v>
      </c>
      <c r="AL15" s="13">
        <f>U15-AJ15</f>
        <v>0</v>
      </c>
    </row>
    <row r="16" spans="1:39" s="15" customFormat="1" x14ac:dyDescent="0.2">
      <c r="A16" s="11" t="s">
        <v>39</v>
      </c>
      <c r="B16" s="11" t="s">
        <v>40</v>
      </c>
      <c r="C16" s="11" t="s">
        <v>89</v>
      </c>
      <c r="D16" s="11" t="s">
        <v>90</v>
      </c>
      <c r="E16" s="11" t="s">
        <v>43</v>
      </c>
      <c r="F16" s="11" t="s">
        <v>44</v>
      </c>
      <c r="G16" s="11" t="s">
        <v>110</v>
      </c>
      <c r="H16" s="11" t="s">
        <v>92</v>
      </c>
      <c r="I16" s="11" t="s">
        <v>93</v>
      </c>
      <c r="J16" s="11" t="s">
        <v>94</v>
      </c>
      <c r="K16" s="11" t="s">
        <v>116</v>
      </c>
      <c r="L16" s="12">
        <v>43498</v>
      </c>
      <c r="M16" s="12">
        <v>43498</v>
      </c>
      <c r="N16" s="12">
        <v>43473</v>
      </c>
      <c r="O16" s="11" t="s">
        <v>50</v>
      </c>
      <c r="P16" s="11" t="s">
        <v>112</v>
      </c>
      <c r="Q16" s="11" t="s">
        <v>52</v>
      </c>
      <c r="R16" s="11" t="s">
        <v>113</v>
      </c>
      <c r="S16" s="13">
        <v>0</v>
      </c>
      <c r="T16" s="13">
        <v>0</v>
      </c>
      <c r="U16" s="13">
        <f>S16-T16</f>
        <v>0</v>
      </c>
      <c r="V16" s="14" t="e">
        <f t="shared" si="1"/>
        <v>#DIV/0!</v>
      </c>
      <c r="W16" s="13">
        <v>0</v>
      </c>
      <c r="X16" s="13">
        <v>0</v>
      </c>
      <c r="Y16" s="13">
        <v>0</v>
      </c>
      <c r="Z16" s="13" t="s">
        <v>54</v>
      </c>
      <c r="AA16" s="13">
        <v>0</v>
      </c>
      <c r="AB16" s="11" t="s">
        <v>114</v>
      </c>
      <c r="AC16" s="11" t="s">
        <v>99</v>
      </c>
      <c r="AD16" s="11" t="s">
        <v>100</v>
      </c>
      <c r="AE16" s="11" t="s">
        <v>58</v>
      </c>
      <c r="AF16" s="11" t="s">
        <v>68</v>
      </c>
      <c r="AG16" s="11" t="s">
        <v>115</v>
      </c>
      <c r="AH16" s="13">
        <v>0</v>
      </c>
      <c r="AI16" s="13">
        <v>0</v>
      </c>
      <c r="AJ16" s="13">
        <f>AH16-AI16</f>
        <v>0</v>
      </c>
      <c r="AK16" s="14" t="e">
        <f t="shared" si="3"/>
        <v>#DIV/0!</v>
      </c>
      <c r="AL16" s="13">
        <f>U16-AJ16</f>
        <v>0</v>
      </c>
    </row>
    <row r="17" spans="1:39" s="15" customFormat="1" x14ac:dyDescent="0.2">
      <c r="A17" s="11" t="s">
        <v>39</v>
      </c>
      <c r="B17" s="11" t="s">
        <v>40</v>
      </c>
      <c r="C17" s="11" t="s">
        <v>89</v>
      </c>
      <c r="D17" s="11" t="s">
        <v>117</v>
      </c>
      <c r="E17" s="11" t="s">
        <v>43</v>
      </c>
      <c r="F17" s="11" t="s">
        <v>118</v>
      </c>
      <c r="G17" s="11" t="s">
        <v>119</v>
      </c>
      <c r="H17" s="11" t="s">
        <v>120</v>
      </c>
      <c r="I17" s="11" t="s">
        <v>121</v>
      </c>
      <c r="J17" s="11" t="s">
        <v>48</v>
      </c>
      <c r="K17" s="11" t="s">
        <v>122</v>
      </c>
      <c r="L17" s="12">
        <v>43501</v>
      </c>
      <c r="M17" s="12">
        <v>43501</v>
      </c>
      <c r="N17" s="12">
        <v>43501</v>
      </c>
      <c r="O17" s="11" t="s">
        <v>50</v>
      </c>
      <c r="P17" s="11" t="s">
        <v>123</v>
      </c>
      <c r="Q17" s="11" t="s">
        <v>52</v>
      </c>
      <c r="R17" s="11" t="s">
        <v>124</v>
      </c>
      <c r="S17" s="13">
        <v>13000</v>
      </c>
      <c r="T17" s="13">
        <v>0</v>
      </c>
      <c r="U17" s="13">
        <f t="shared" ref="U17:U25" si="5">S17-T17</f>
        <v>13000</v>
      </c>
      <c r="V17" s="14">
        <f t="shared" si="1"/>
        <v>1</v>
      </c>
      <c r="W17" s="13">
        <v>0</v>
      </c>
      <c r="X17" s="13">
        <v>0</v>
      </c>
      <c r="Y17" s="13">
        <v>0</v>
      </c>
      <c r="Z17" s="13" t="s">
        <v>54</v>
      </c>
      <c r="AA17" s="13">
        <v>0</v>
      </c>
      <c r="AB17" s="11" t="s">
        <v>55</v>
      </c>
      <c r="AC17" s="11" t="s">
        <v>56</v>
      </c>
      <c r="AD17" s="11" t="s">
        <v>100</v>
      </c>
      <c r="AE17" s="11" t="s">
        <v>58</v>
      </c>
      <c r="AF17" s="11" t="s">
        <v>59</v>
      </c>
      <c r="AG17" s="11" t="s">
        <v>55</v>
      </c>
      <c r="AH17" s="13">
        <v>0</v>
      </c>
      <c r="AI17" s="13">
        <v>0</v>
      </c>
      <c r="AJ17" s="13">
        <f t="shared" ref="AJ17:AJ25" si="6">AH17-AI17</f>
        <v>0</v>
      </c>
      <c r="AK17" s="14" t="e">
        <f t="shared" si="3"/>
        <v>#DIV/0!</v>
      </c>
      <c r="AL17" s="13">
        <f t="shared" ref="AL17:AL25" si="7">U17-AJ17</f>
        <v>13000</v>
      </c>
      <c r="AM17" s="15" t="s">
        <v>125</v>
      </c>
    </row>
    <row r="18" spans="1:39" s="15" customFormat="1" x14ac:dyDescent="0.2">
      <c r="A18" s="11" t="s">
        <v>39</v>
      </c>
      <c r="B18" s="11" t="s">
        <v>40</v>
      </c>
      <c r="C18" s="11" t="s">
        <v>89</v>
      </c>
      <c r="D18" s="11" t="s">
        <v>117</v>
      </c>
      <c r="E18" s="11" t="s">
        <v>43</v>
      </c>
      <c r="F18" s="11" t="s">
        <v>118</v>
      </c>
      <c r="G18" s="11" t="s">
        <v>119</v>
      </c>
      <c r="H18" s="11" t="s">
        <v>120</v>
      </c>
      <c r="I18" s="11" t="s">
        <v>121</v>
      </c>
      <c r="J18" s="11" t="s">
        <v>48</v>
      </c>
      <c r="K18" s="11" t="s">
        <v>122</v>
      </c>
      <c r="L18" s="12">
        <v>43501</v>
      </c>
      <c r="M18" s="12">
        <v>43501</v>
      </c>
      <c r="N18" s="12">
        <v>43501</v>
      </c>
      <c r="O18" s="11" t="s">
        <v>50</v>
      </c>
      <c r="P18" s="11" t="s">
        <v>123</v>
      </c>
      <c r="Q18" s="11" t="s">
        <v>52</v>
      </c>
      <c r="R18" s="11" t="s">
        <v>124</v>
      </c>
      <c r="S18" s="13">
        <v>161730</v>
      </c>
      <c r="T18" s="13">
        <v>137770</v>
      </c>
      <c r="U18" s="13">
        <f t="shared" si="5"/>
        <v>23960</v>
      </c>
      <c r="V18" s="14">
        <f t="shared" si="1"/>
        <v>0.14814814814814814</v>
      </c>
      <c r="W18" s="13">
        <v>137770</v>
      </c>
      <c r="X18" s="13">
        <v>0</v>
      </c>
      <c r="Y18" s="13">
        <v>0</v>
      </c>
      <c r="Z18" s="13" t="s">
        <v>54</v>
      </c>
      <c r="AA18" s="13">
        <v>0</v>
      </c>
      <c r="AB18" s="11" t="s">
        <v>126</v>
      </c>
      <c r="AC18" s="11" t="s">
        <v>56</v>
      </c>
      <c r="AD18" s="11" t="s">
        <v>100</v>
      </c>
      <c r="AE18" s="11" t="s">
        <v>58</v>
      </c>
      <c r="AF18" s="11" t="s">
        <v>59</v>
      </c>
      <c r="AG18" s="11" t="s">
        <v>55</v>
      </c>
      <c r="AH18" s="13">
        <v>0</v>
      </c>
      <c r="AI18" s="13">
        <v>0</v>
      </c>
      <c r="AJ18" s="13">
        <f t="shared" si="6"/>
        <v>0</v>
      </c>
      <c r="AK18" s="14" t="e">
        <f t="shared" si="3"/>
        <v>#DIV/0!</v>
      </c>
      <c r="AL18" s="13">
        <f t="shared" si="7"/>
        <v>23960</v>
      </c>
    </row>
    <row r="19" spans="1:39" s="15" customFormat="1" x14ac:dyDescent="0.2">
      <c r="A19" s="11" t="s">
        <v>39</v>
      </c>
      <c r="B19" s="11" t="s">
        <v>40</v>
      </c>
      <c r="C19" s="11" t="s">
        <v>89</v>
      </c>
      <c r="D19" s="11" t="s">
        <v>117</v>
      </c>
      <c r="E19" s="11" t="s">
        <v>43</v>
      </c>
      <c r="F19" s="11" t="s">
        <v>127</v>
      </c>
      <c r="G19" s="11" t="s">
        <v>119</v>
      </c>
      <c r="H19" s="11" t="s">
        <v>120</v>
      </c>
      <c r="I19" s="11" t="s">
        <v>121</v>
      </c>
      <c r="J19" s="11" t="s">
        <v>48</v>
      </c>
      <c r="K19" s="11" t="s">
        <v>128</v>
      </c>
      <c r="L19" s="12">
        <v>43497</v>
      </c>
      <c r="M19" s="12">
        <v>43497</v>
      </c>
      <c r="N19" s="12">
        <v>43488</v>
      </c>
      <c r="O19" s="11" t="s">
        <v>50</v>
      </c>
      <c r="P19" s="11" t="s">
        <v>129</v>
      </c>
      <c r="Q19" s="11" t="s">
        <v>52</v>
      </c>
      <c r="R19" s="11" t="s">
        <v>130</v>
      </c>
      <c r="S19" s="13">
        <v>1288.2</v>
      </c>
      <c r="T19" s="13">
        <v>926.6</v>
      </c>
      <c r="U19" s="13">
        <f t="shared" si="5"/>
        <v>361.6</v>
      </c>
      <c r="V19" s="14">
        <f t="shared" si="1"/>
        <v>0.2807017543859649</v>
      </c>
      <c r="W19" s="13">
        <v>926.6</v>
      </c>
      <c r="X19" s="13">
        <v>0</v>
      </c>
      <c r="Y19" s="13">
        <v>0</v>
      </c>
      <c r="Z19" s="13" t="s">
        <v>54</v>
      </c>
      <c r="AA19" s="13">
        <v>0</v>
      </c>
      <c r="AB19" s="11" t="s">
        <v>131</v>
      </c>
      <c r="AC19" s="11" t="s">
        <v>99</v>
      </c>
      <c r="AD19" s="11" t="s">
        <v>100</v>
      </c>
      <c r="AE19" s="11" t="s">
        <v>58</v>
      </c>
      <c r="AF19" s="11" t="s">
        <v>68</v>
      </c>
      <c r="AG19" s="11" t="s">
        <v>132</v>
      </c>
      <c r="AH19" s="13">
        <v>1288.2</v>
      </c>
      <c r="AI19" s="13">
        <v>926.6</v>
      </c>
      <c r="AJ19" s="13">
        <f t="shared" si="6"/>
        <v>361.6</v>
      </c>
      <c r="AK19" s="14">
        <f t="shared" si="3"/>
        <v>0.2807017543859649</v>
      </c>
      <c r="AL19" s="13">
        <f t="shared" si="7"/>
        <v>0</v>
      </c>
    </row>
    <row r="20" spans="1:39" s="15" customFormat="1" x14ac:dyDescent="0.2">
      <c r="A20" s="11" t="s">
        <v>39</v>
      </c>
      <c r="B20" s="11" t="s">
        <v>40</v>
      </c>
      <c r="C20" s="11" t="s">
        <v>89</v>
      </c>
      <c r="D20" s="11" t="s">
        <v>117</v>
      </c>
      <c r="E20" s="11" t="s">
        <v>43</v>
      </c>
      <c r="F20" s="11" t="s">
        <v>127</v>
      </c>
      <c r="G20" s="11" t="s">
        <v>119</v>
      </c>
      <c r="H20" s="11" t="s">
        <v>120</v>
      </c>
      <c r="I20" s="11" t="s">
        <v>121</v>
      </c>
      <c r="J20" s="11" t="s">
        <v>48</v>
      </c>
      <c r="K20" s="11" t="s">
        <v>133</v>
      </c>
      <c r="L20" s="12">
        <v>43500</v>
      </c>
      <c r="M20" s="12">
        <v>43500</v>
      </c>
      <c r="N20" s="12">
        <v>43488</v>
      </c>
      <c r="O20" s="11" t="s">
        <v>50</v>
      </c>
      <c r="P20" s="11" t="s">
        <v>129</v>
      </c>
      <c r="Q20" s="11" t="s">
        <v>52</v>
      </c>
      <c r="R20" s="11" t="s">
        <v>130</v>
      </c>
      <c r="S20" s="13">
        <v>79942.5</v>
      </c>
      <c r="T20" s="13">
        <v>60389.4</v>
      </c>
      <c r="U20" s="13">
        <f t="shared" si="5"/>
        <v>19553.099999999999</v>
      </c>
      <c r="V20" s="14">
        <f t="shared" si="1"/>
        <v>0.24458954873815553</v>
      </c>
      <c r="W20" s="13">
        <v>60263.67</v>
      </c>
      <c r="X20" s="13">
        <v>125.73</v>
      </c>
      <c r="Y20" s="13">
        <v>0</v>
      </c>
      <c r="Z20" s="13" t="s">
        <v>54</v>
      </c>
      <c r="AA20" s="13">
        <v>0</v>
      </c>
      <c r="AB20" s="11" t="s">
        <v>131</v>
      </c>
      <c r="AC20" s="11" t="s">
        <v>99</v>
      </c>
      <c r="AD20" s="11" t="s">
        <v>100</v>
      </c>
      <c r="AE20" s="11" t="s">
        <v>58</v>
      </c>
      <c r="AF20" s="11" t="s">
        <v>68</v>
      </c>
      <c r="AG20" s="11" t="s">
        <v>132</v>
      </c>
      <c r="AH20" s="13">
        <v>79942.5</v>
      </c>
      <c r="AI20" s="13">
        <v>60389.4</v>
      </c>
      <c r="AJ20" s="13">
        <f t="shared" si="6"/>
        <v>19553.099999999999</v>
      </c>
      <c r="AK20" s="14">
        <f t="shared" si="3"/>
        <v>0.24458954873815553</v>
      </c>
      <c r="AL20" s="13">
        <f t="shared" si="7"/>
        <v>0</v>
      </c>
    </row>
    <row r="21" spans="1:39" s="15" customFormat="1" x14ac:dyDescent="0.2">
      <c r="A21" s="11" t="s">
        <v>39</v>
      </c>
      <c r="B21" s="11" t="s">
        <v>40</v>
      </c>
      <c r="C21" s="11" t="s">
        <v>89</v>
      </c>
      <c r="D21" s="11" t="s">
        <v>117</v>
      </c>
      <c r="E21" s="11" t="s">
        <v>43</v>
      </c>
      <c r="F21" s="11" t="s">
        <v>127</v>
      </c>
      <c r="G21" s="11" t="s">
        <v>119</v>
      </c>
      <c r="H21" s="11" t="s">
        <v>120</v>
      </c>
      <c r="I21" s="11" t="s">
        <v>121</v>
      </c>
      <c r="J21" s="11" t="s">
        <v>48</v>
      </c>
      <c r="K21" s="11" t="s">
        <v>134</v>
      </c>
      <c r="L21" s="12">
        <v>43501</v>
      </c>
      <c r="M21" s="12">
        <v>43501</v>
      </c>
      <c r="N21" s="12">
        <v>43488</v>
      </c>
      <c r="O21" s="11" t="s">
        <v>50</v>
      </c>
      <c r="P21" s="11" t="s">
        <v>129</v>
      </c>
      <c r="Q21" s="11" t="s">
        <v>52</v>
      </c>
      <c r="R21" s="11" t="s">
        <v>130</v>
      </c>
      <c r="S21" s="13">
        <v>0</v>
      </c>
      <c r="T21" s="13">
        <v>0</v>
      </c>
      <c r="U21" s="13">
        <f t="shared" si="5"/>
        <v>0</v>
      </c>
      <c r="V21" s="14" t="e">
        <f t="shared" si="1"/>
        <v>#DIV/0!</v>
      </c>
      <c r="W21" s="13">
        <v>0</v>
      </c>
      <c r="X21" s="13">
        <v>0</v>
      </c>
      <c r="Y21" s="13">
        <v>0</v>
      </c>
      <c r="Z21" s="13" t="s">
        <v>54</v>
      </c>
      <c r="AA21" s="13">
        <v>0</v>
      </c>
      <c r="AB21" s="11" t="s">
        <v>131</v>
      </c>
      <c r="AC21" s="11" t="s">
        <v>99</v>
      </c>
      <c r="AD21" s="11" t="s">
        <v>100</v>
      </c>
      <c r="AE21" s="11" t="s">
        <v>58</v>
      </c>
      <c r="AF21" s="11" t="s">
        <v>68</v>
      </c>
      <c r="AG21" s="11" t="s">
        <v>132</v>
      </c>
      <c r="AH21" s="13">
        <v>0</v>
      </c>
      <c r="AI21" s="13">
        <v>0</v>
      </c>
      <c r="AJ21" s="13">
        <f t="shared" si="6"/>
        <v>0</v>
      </c>
      <c r="AK21" s="14" t="e">
        <f t="shared" si="3"/>
        <v>#DIV/0!</v>
      </c>
      <c r="AL21" s="13">
        <f t="shared" si="7"/>
        <v>0</v>
      </c>
    </row>
    <row r="22" spans="1:39" s="15" customFormat="1" x14ac:dyDescent="0.2">
      <c r="A22" s="11" t="s">
        <v>39</v>
      </c>
      <c r="B22" s="11" t="s">
        <v>40</v>
      </c>
      <c r="C22" s="11" t="s">
        <v>89</v>
      </c>
      <c r="D22" s="11" t="s">
        <v>117</v>
      </c>
      <c r="E22" s="11" t="s">
        <v>43</v>
      </c>
      <c r="F22" s="11" t="s">
        <v>127</v>
      </c>
      <c r="G22" s="11" t="s">
        <v>119</v>
      </c>
      <c r="H22" s="11" t="s">
        <v>120</v>
      </c>
      <c r="I22" s="11" t="s">
        <v>121</v>
      </c>
      <c r="J22" s="11" t="s">
        <v>48</v>
      </c>
      <c r="K22" s="11" t="s">
        <v>135</v>
      </c>
      <c r="L22" s="12">
        <v>43498</v>
      </c>
      <c r="M22" s="12">
        <v>43498</v>
      </c>
      <c r="N22" s="12">
        <v>43488</v>
      </c>
      <c r="O22" s="11" t="s">
        <v>50</v>
      </c>
      <c r="P22" s="11" t="s">
        <v>129</v>
      </c>
      <c r="Q22" s="11" t="s">
        <v>52</v>
      </c>
      <c r="R22" s="11" t="s">
        <v>130</v>
      </c>
      <c r="S22" s="13">
        <v>33037.199999999997</v>
      </c>
      <c r="T22" s="13">
        <v>28980</v>
      </c>
      <c r="U22" s="13">
        <f t="shared" si="5"/>
        <v>4057.1999999999971</v>
      </c>
      <c r="V22" s="14">
        <f t="shared" si="1"/>
        <v>0.12280701754385957</v>
      </c>
      <c r="W22" s="13">
        <v>28980</v>
      </c>
      <c r="X22" s="13">
        <v>0</v>
      </c>
      <c r="Y22" s="13">
        <v>0</v>
      </c>
      <c r="Z22" s="13" t="s">
        <v>54</v>
      </c>
      <c r="AA22" s="13">
        <v>0</v>
      </c>
      <c r="AB22" s="11" t="s">
        <v>131</v>
      </c>
      <c r="AC22" s="11" t="s">
        <v>99</v>
      </c>
      <c r="AD22" s="11" t="s">
        <v>100</v>
      </c>
      <c r="AE22" s="11" t="s">
        <v>58</v>
      </c>
      <c r="AF22" s="11" t="s">
        <v>68</v>
      </c>
      <c r="AG22" s="11" t="s">
        <v>132</v>
      </c>
      <c r="AH22" s="13">
        <v>33037.199999999997</v>
      </c>
      <c r="AI22" s="13">
        <v>28980</v>
      </c>
      <c r="AJ22" s="13">
        <f t="shared" si="6"/>
        <v>4057.1999999999971</v>
      </c>
      <c r="AK22" s="14">
        <f t="shared" si="3"/>
        <v>0.12280701754385957</v>
      </c>
      <c r="AL22" s="13">
        <f t="shared" si="7"/>
        <v>0</v>
      </c>
    </row>
    <row r="23" spans="1:39" s="15" customFormat="1" x14ac:dyDescent="0.2">
      <c r="A23" s="11" t="s">
        <v>39</v>
      </c>
      <c r="B23" s="11" t="s">
        <v>40</v>
      </c>
      <c r="C23" s="11" t="s">
        <v>89</v>
      </c>
      <c r="D23" s="11" t="s">
        <v>117</v>
      </c>
      <c r="E23" s="11" t="s">
        <v>43</v>
      </c>
      <c r="F23" s="11" t="s">
        <v>127</v>
      </c>
      <c r="G23" s="11" t="s">
        <v>119</v>
      </c>
      <c r="H23" s="11" t="s">
        <v>120</v>
      </c>
      <c r="I23" s="11" t="s">
        <v>121</v>
      </c>
      <c r="J23" s="11" t="s">
        <v>48</v>
      </c>
      <c r="K23" s="11" t="s">
        <v>133</v>
      </c>
      <c r="L23" s="12">
        <v>43500</v>
      </c>
      <c r="M23" s="12">
        <v>43500</v>
      </c>
      <c r="N23" s="12">
        <v>43488</v>
      </c>
      <c r="O23" s="11" t="s">
        <v>50</v>
      </c>
      <c r="P23" s="11" t="s">
        <v>129</v>
      </c>
      <c r="Q23" s="11" t="s">
        <v>52</v>
      </c>
      <c r="R23" s="11" t="s">
        <v>130</v>
      </c>
      <c r="S23" s="13">
        <v>14.49</v>
      </c>
      <c r="T23" s="13">
        <v>41.04</v>
      </c>
      <c r="U23" s="13">
        <f t="shared" si="5"/>
        <v>-26.549999999999997</v>
      </c>
      <c r="V23" s="14">
        <f t="shared" si="1"/>
        <v>-1.8322981366459625</v>
      </c>
      <c r="W23" s="13">
        <v>41.04</v>
      </c>
      <c r="X23" s="13">
        <v>0</v>
      </c>
      <c r="Y23" s="13">
        <v>0</v>
      </c>
      <c r="Z23" s="13" t="s">
        <v>54</v>
      </c>
      <c r="AA23" s="13">
        <v>0</v>
      </c>
      <c r="AB23" s="11" t="s">
        <v>136</v>
      </c>
      <c r="AC23" s="11" t="s">
        <v>137</v>
      </c>
      <c r="AD23" s="11" t="s">
        <v>100</v>
      </c>
      <c r="AE23" s="11" t="s">
        <v>58</v>
      </c>
      <c r="AF23" s="11" t="s">
        <v>68</v>
      </c>
      <c r="AG23" s="11" t="s">
        <v>132</v>
      </c>
      <c r="AH23" s="13">
        <v>14.49</v>
      </c>
      <c r="AI23" s="13">
        <v>41.04</v>
      </c>
      <c r="AJ23" s="13">
        <f t="shared" si="6"/>
        <v>-26.549999999999997</v>
      </c>
      <c r="AK23" s="14">
        <f t="shared" si="3"/>
        <v>-1.8322981366459625</v>
      </c>
      <c r="AL23" s="13">
        <f t="shared" si="7"/>
        <v>0</v>
      </c>
    </row>
    <row r="24" spans="1:39" s="15" customFormat="1" x14ac:dyDescent="0.2">
      <c r="A24" s="11" t="s">
        <v>39</v>
      </c>
      <c r="B24" s="11" t="s">
        <v>40</v>
      </c>
      <c r="C24" s="11" t="s">
        <v>89</v>
      </c>
      <c r="D24" s="11" t="s">
        <v>117</v>
      </c>
      <c r="E24" s="11" t="s">
        <v>43</v>
      </c>
      <c r="F24" s="11" t="s">
        <v>127</v>
      </c>
      <c r="G24" s="11" t="s">
        <v>119</v>
      </c>
      <c r="H24" s="11" t="s">
        <v>120</v>
      </c>
      <c r="I24" s="11" t="s">
        <v>121</v>
      </c>
      <c r="J24" s="11" t="s">
        <v>48</v>
      </c>
      <c r="K24" s="11" t="s">
        <v>138</v>
      </c>
      <c r="L24" s="12">
        <v>43498</v>
      </c>
      <c r="M24" s="12">
        <v>43498</v>
      </c>
      <c r="N24" s="12">
        <v>43496</v>
      </c>
      <c r="O24" s="11" t="s">
        <v>50</v>
      </c>
      <c r="P24" s="11" t="s">
        <v>139</v>
      </c>
      <c r="Q24" s="11" t="s">
        <v>52</v>
      </c>
      <c r="R24" s="11" t="s">
        <v>140</v>
      </c>
      <c r="S24" s="13">
        <v>10003.5</v>
      </c>
      <c r="T24" s="13">
        <v>6669</v>
      </c>
      <c r="U24" s="13">
        <f t="shared" si="5"/>
        <v>3334.5</v>
      </c>
      <c r="V24" s="14">
        <f t="shared" si="1"/>
        <v>0.33333333333333331</v>
      </c>
      <c r="W24" s="13">
        <v>6669</v>
      </c>
      <c r="X24" s="13">
        <v>0</v>
      </c>
      <c r="Y24" s="13">
        <v>0</v>
      </c>
      <c r="Z24" s="13" t="s">
        <v>54</v>
      </c>
      <c r="AA24" s="13">
        <v>0</v>
      </c>
      <c r="AB24" s="11" t="s">
        <v>141</v>
      </c>
      <c r="AC24" s="11" t="s">
        <v>99</v>
      </c>
      <c r="AD24" s="11" t="s">
        <v>100</v>
      </c>
      <c r="AE24" s="11" t="s">
        <v>58</v>
      </c>
      <c r="AF24" s="11" t="s">
        <v>68</v>
      </c>
      <c r="AG24" s="11" t="s">
        <v>142</v>
      </c>
      <c r="AH24" s="13">
        <v>10003.5</v>
      </c>
      <c r="AI24" s="13">
        <v>6669</v>
      </c>
      <c r="AJ24" s="13">
        <f t="shared" si="6"/>
        <v>3334.5</v>
      </c>
      <c r="AK24" s="14">
        <f t="shared" si="3"/>
        <v>0.33333333333333331</v>
      </c>
      <c r="AL24" s="13">
        <f t="shared" si="7"/>
        <v>0</v>
      </c>
    </row>
    <row r="25" spans="1:39" s="15" customFormat="1" x14ac:dyDescent="0.2">
      <c r="A25" s="11" t="s">
        <v>39</v>
      </c>
      <c r="B25" s="11" t="s">
        <v>40</v>
      </c>
      <c r="C25" s="11" t="s">
        <v>89</v>
      </c>
      <c r="D25" s="11" t="s">
        <v>117</v>
      </c>
      <c r="E25" s="11" t="s">
        <v>43</v>
      </c>
      <c r="F25" s="11" t="s">
        <v>127</v>
      </c>
      <c r="G25" s="11" t="s">
        <v>119</v>
      </c>
      <c r="H25" s="11" t="s">
        <v>120</v>
      </c>
      <c r="I25" s="11" t="s">
        <v>121</v>
      </c>
      <c r="J25" s="11" t="s">
        <v>48</v>
      </c>
      <c r="K25" s="11" t="s">
        <v>143</v>
      </c>
      <c r="L25" s="12">
        <v>43499</v>
      </c>
      <c r="M25" s="12">
        <v>43499</v>
      </c>
      <c r="N25" s="12">
        <v>43496</v>
      </c>
      <c r="O25" s="11" t="s">
        <v>50</v>
      </c>
      <c r="P25" s="11" t="s">
        <v>139</v>
      </c>
      <c r="Q25" s="11" t="s">
        <v>52</v>
      </c>
      <c r="R25" s="11" t="s">
        <v>140</v>
      </c>
      <c r="S25" s="13">
        <v>0</v>
      </c>
      <c r="T25" s="13">
        <v>0</v>
      </c>
      <c r="U25" s="13">
        <f t="shared" si="5"/>
        <v>0</v>
      </c>
      <c r="V25" s="14" t="e">
        <f t="shared" si="1"/>
        <v>#DIV/0!</v>
      </c>
      <c r="W25" s="13">
        <v>0</v>
      </c>
      <c r="X25" s="13">
        <v>0</v>
      </c>
      <c r="Y25" s="13">
        <v>0</v>
      </c>
      <c r="Z25" s="13" t="s">
        <v>54</v>
      </c>
      <c r="AA25" s="13">
        <v>0</v>
      </c>
      <c r="AB25" s="11" t="s">
        <v>141</v>
      </c>
      <c r="AC25" s="11" t="s">
        <v>99</v>
      </c>
      <c r="AD25" s="11" t="s">
        <v>100</v>
      </c>
      <c r="AE25" s="11" t="s">
        <v>58</v>
      </c>
      <c r="AF25" s="11" t="s">
        <v>68</v>
      </c>
      <c r="AG25" s="11" t="s">
        <v>142</v>
      </c>
      <c r="AH25" s="13">
        <v>0</v>
      </c>
      <c r="AI25" s="13">
        <v>0</v>
      </c>
      <c r="AJ25" s="13">
        <f t="shared" si="6"/>
        <v>0</v>
      </c>
      <c r="AK25" s="14" t="e">
        <f t="shared" si="3"/>
        <v>#DIV/0!</v>
      </c>
      <c r="AL25" s="13">
        <f t="shared" si="7"/>
        <v>0</v>
      </c>
    </row>
    <row r="26" spans="1:39" s="15" customFormat="1" x14ac:dyDescent="0.2">
      <c r="A26" s="11" t="s">
        <v>39</v>
      </c>
      <c r="B26" s="11" t="s">
        <v>40</v>
      </c>
      <c r="C26" s="11" t="s">
        <v>144</v>
      </c>
      <c r="D26" s="11" t="s">
        <v>145</v>
      </c>
      <c r="E26" s="11" t="s">
        <v>43</v>
      </c>
      <c r="F26" s="11" t="s">
        <v>146</v>
      </c>
      <c r="G26" s="11" t="s">
        <v>147</v>
      </c>
      <c r="H26" s="11" t="s">
        <v>148</v>
      </c>
      <c r="I26" s="11" t="s">
        <v>149</v>
      </c>
      <c r="J26" s="11" t="s">
        <v>48</v>
      </c>
      <c r="K26" s="11" t="s">
        <v>150</v>
      </c>
      <c r="L26" s="12">
        <v>43498</v>
      </c>
      <c r="M26" s="12">
        <v>43498</v>
      </c>
      <c r="N26" s="12">
        <v>43369</v>
      </c>
      <c r="O26" s="11" t="s">
        <v>50</v>
      </c>
      <c r="P26" s="11" t="s">
        <v>151</v>
      </c>
      <c r="Q26" s="11" t="s">
        <v>52</v>
      </c>
      <c r="R26" s="11" t="s">
        <v>152</v>
      </c>
      <c r="S26" s="13">
        <v>567.63</v>
      </c>
      <c r="T26" s="13">
        <v>532.53</v>
      </c>
      <c r="U26" s="13">
        <f t="shared" ref="U26:U32" si="8">S26-T26</f>
        <v>35.100000000000023</v>
      </c>
      <c r="V26" s="14">
        <f t="shared" si="1"/>
        <v>6.1836055176787738E-2</v>
      </c>
      <c r="W26" s="13">
        <v>532.53</v>
      </c>
      <c r="X26" s="13">
        <v>0</v>
      </c>
      <c r="Y26" s="13">
        <v>0</v>
      </c>
      <c r="Z26" s="13" t="s">
        <v>54</v>
      </c>
      <c r="AA26" s="13">
        <v>0</v>
      </c>
      <c r="AB26" s="11" t="s">
        <v>153</v>
      </c>
      <c r="AC26" s="11" t="s">
        <v>154</v>
      </c>
      <c r="AD26" s="11" t="s">
        <v>155</v>
      </c>
      <c r="AE26" s="11" t="s">
        <v>58</v>
      </c>
      <c r="AF26" s="11" t="s">
        <v>68</v>
      </c>
      <c r="AG26" s="11" t="s">
        <v>156</v>
      </c>
      <c r="AH26" s="13">
        <v>567.63</v>
      </c>
      <c r="AI26" s="13">
        <v>516.03</v>
      </c>
      <c r="AJ26" s="13">
        <f t="shared" ref="AJ26:AJ32" si="9">AH26-AI26</f>
        <v>51.600000000000023</v>
      </c>
      <c r="AK26" s="14">
        <f t="shared" si="3"/>
        <v>9.0904286242799046E-2</v>
      </c>
      <c r="AL26" s="13">
        <f t="shared" ref="AL26:AL32" si="10">U26-AJ26</f>
        <v>-16.5</v>
      </c>
    </row>
    <row r="27" spans="1:39" s="15" customFormat="1" x14ac:dyDescent="0.2">
      <c r="A27" s="11" t="s">
        <v>39</v>
      </c>
      <c r="B27" s="11" t="s">
        <v>40</v>
      </c>
      <c r="C27" s="11" t="s">
        <v>144</v>
      </c>
      <c r="D27" s="11" t="s">
        <v>145</v>
      </c>
      <c r="E27" s="11" t="s">
        <v>43</v>
      </c>
      <c r="F27" s="11" t="s">
        <v>157</v>
      </c>
      <c r="G27" s="11" t="s">
        <v>157</v>
      </c>
      <c r="H27" s="11" t="s">
        <v>148</v>
      </c>
      <c r="I27" s="11" t="s">
        <v>149</v>
      </c>
      <c r="J27" s="11" t="s">
        <v>48</v>
      </c>
      <c r="K27" s="11" t="s">
        <v>158</v>
      </c>
      <c r="L27" s="12">
        <v>43501</v>
      </c>
      <c r="M27" s="12">
        <v>43501</v>
      </c>
      <c r="N27" s="12">
        <v>43437</v>
      </c>
      <c r="O27" s="11" t="s">
        <v>50</v>
      </c>
      <c r="P27" s="11" t="s">
        <v>159</v>
      </c>
      <c r="Q27" s="11" t="s">
        <v>52</v>
      </c>
      <c r="R27" s="11" t="s">
        <v>160</v>
      </c>
      <c r="S27" s="13">
        <v>72517.5</v>
      </c>
      <c r="T27" s="13">
        <v>65925</v>
      </c>
      <c r="U27" s="13">
        <f t="shared" si="8"/>
        <v>6592.5</v>
      </c>
      <c r="V27" s="14">
        <f t="shared" si="1"/>
        <v>9.0909090909090912E-2</v>
      </c>
      <c r="W27" s="13">
        <v>65925</v>
      </c>
      <c r="X27" s="13">
        <v>0</v>
      </c>
      <c r="Y27" s="13">
        <v>0</v>
      </c>
      <c r="Z27" s="13" t="s">
        <v>54</v>
      </c>
      <c r="AA27" s="13">
        <v>0</v>
      </c>
      <c r="AB27" s="11" t="s">
        <v>161</v>
      </c>
      <c r="AC27" s="11" t="s">
        <v>162</v>
      </c>
      <c r="AD27" s="11" t="s">
        <v>155</v>
      </c>
      <c r="AE27" s="11" t="s">
        <v>58</v>
      </c>
      <c r="AF27" s="11" t="s">
        <v>68</v>
      </c>
      <c r="AG27" s="11" t="s">
        <v>163</v>
      </c>
      <c r="AH27" s="13">
        <v>72517.5</v>
      </c>
      <c r="AI27" s="13">
        <v>65925</v>
      </c>
      <c r="AJ27" s="13">
        <f t="shared" si="9"/>
        <v>6592.5</v>
      </c>
      <c r="AK27" s="14">
        <f t="shared" si="3"/>
        <v>9.0909090909090912E-2</v>
      </c>
      <c r="AL27" s="13">
        <f t="shared" si="10"/>
        <v>0</v>
      </c>
    </row>
    <row r="28" spans="1:39" s="15" customFormat="1" x14ac:dyDescent="0.2">
      <c r="A28" s="11" t="s">
        <v>39</v>
      </c>
      <c r="B28" s="11" t="s">
        <v>40</v>
      </c>
      <c r="C28" s="11" t="s">
        <v>144</v>
      </c>
      <c r="D28" s="11" t="s">
        <v>145</v>
      </c>
      <c r="E28" s="11" t="s">
        <v>43</v>
      </c>
      <c r="F28" s="11" t="s">
        <v>146</v>
      </c>
      <c r="G28" s="11" t="s">
        <v>147</v>
      </c>
      <c r="H28" s="11" t="s">
        <v>148</v>
      </c>
      <c r="I28" s="11" t="s">
        <v>149</v>
      </c>
      <c r="J28" s="11" t="s">
        <v>48</v>
      </c>
      <c r="K28" s="11" t="s">
        <v>164</v>
      </c>
      <c r="L28" s="12">
        <v>43498</v>
      </c>
      <c r="M28" s="12">
        <v>43498</v>
      </c>
      <c r="N28" s="12">
        <v>43494</v>
      </c>
      <c r="O28" s="11" t="s">
        <v>50</v>
      </c>
      <c r="P28" s="11" t="s">
        <v>165</v>
      </c>
      <c r="Q28" s="11" t="s">
        <v>52</v>
      </c>
      <c r="R28" s="11" t="s">
        <v>166</v>
      </c>
      <c r="S28" s="13">
        <v>19566.580000000002</v>
      </c>
      <c r="T28" s="13">
        <v>17819.099999999999</v>
      </c>
      <c r="U28" s="13">
        <f t="shared" si="8"/>
        <v>1747.4800000000032</v>
      </c>
      <c r="V28" s="14">
        <f t="shared" si="1"/>
        <v>8.9309424539188914E-2</v>
      </c>
      <c r="W28" s="13">
        <v>17934.05</v>
      </c>
      <c r="X28" s="13">
        <v>-114.95</v>
      </c>
      <c r="Y28" s="13">
        <v>0</v>
      </c>
      <c r="Z28" s="13" t="s">
        <v>54</v>
      </c>
      <c r="AA28" s="13">
        <v>0</v>
      </c>
      <c r="AB28" s="11" t="s">
        <v>167</v>
      </c>
      <c r="AC28" s="11" t="s">
        <v>99</v>
      </c>
      <c r="AD28" s="11" t="s">
        <v>155</v>
      </c>
      <c r="AE28" s="11" t="s">
        <v>58</v>
      </c>
      <c r="AF28" s="11" t="s">
        <v>68</v>
      </c>
      <c r="AG28" s="11" t="s">
        <v>168</v>
      </c>
      <c r="AH28" s="13">
        <v>19566.580000000002</v>
      </c>
      <c r="AI28" s="13">
        <v>17819.099999999999</v>
      </c>
      <c r="AJ28" s="13">
        <f t="shared" si="9"/>
        <v>1747.4800000000032</v>
      </c>
      <c r="AK28" s="14">
        <f t="shared" si="3"/>
        <v>8.9309424539188914E-2</v>
      </c>
      <c r="AL28" s="13">
        <f t="shared" si="10"/>
        <v>0</v>
      </c>
    </row>
    <row r="29" spans="1:39" s="15" customFormat="1" x14ac:dyDescent="0.2">
      <c r="A29" s="11" t="s">
        <v>39</v>
      </c>
      <c r="B29" s="11" t="s">
        <v>40</v>
      </c>
      <c r="C29" s="11" t="s">
        <v>144</v>
      </c>
      <c r="D29" s="11" t="s">
        <v>145</v>
      </c>
      <c r="E29" s="11" t="s">
        <v>43</v>
      </c>
      <c r="F29" s="11" t="s">
        <v>146</v>
      </c>
      <c r="G29" s="11" t="s">
        <v>147</v>
      </c>
      <c r="H29" s="11" t="s">
        <v>148</v>
      </c>
      <c r="I29" s="11" t="s">
        <v>149</v>
      </c>
      <c r="J29" s="11" t="s">
        <v>48</v>
      </c>
      <c r="K29" s="11" t="s">
        <v>169</v>
      </c>
      <c r="L29" s="12">
        <v>43499</v>
      </c>
      <c r="M29" s="12">
        <v>43499</v>
      </c>
      <c r="N29" s="12">
        <v>43494</v>
      </c>
      <c r="O29" s="11" t="s">
        <v>50</v>
      </c>
      <c r="P29" s="11" t="s">
        <v>165</v>
      </c>
      <c r="Q29" s="11" t="s">
        <v>52</v>
      </c>
      <c r="R29" s="11" t="s">
        <v>166</v>
      </c>
      <c r="S29" s="13">
        <v>0</v>
      </c>
      <c r="T29" s="13">
        <v>0</v>
      </c>
      <c r="U29" s="13">
        <f t="shared" si="8"/>
        <v>0</v>
      </c>
      <c r="V29" s="14" t="e">
        <f t="shared" si="1"/>
        <v>#DIV/0!</v>
      </c>
      <c r="W29" s="13">
        <v>0</v>
      </c>
      <c r="X29" s="13">
        <v>0</v>
      </c>
      <c r="Y29" s="13">
        <v>0</v>
      </c>
      <c r="Z29" s="13" t="s">
        <v>54</v>
      </c>
      <c r="AA29" s="13">
        <v>0</v>
      </c>
      <c r="AB29" s="11" t="s">
        <v>167</v>
      </c>
      <c r="AC29" s="11" t="s">
        <v>99</v>
      </c>
      <c r="AD29" s="11" t="s">
        <v>155</v>
      </c>
      <c r="AE29" s="11" t="s">
        <v>58</v>
      </c>
      <c r="AF29" s="11" t="s">
        <v>68</v>
      </c>
      <c r="AG29" s="11" t="s">
        <v>168</v>
      </c>
      <c r="AH29" s="13">
        <v>0</v>
      </c>
      <c r="AI29" s="13">
        <v>0</v>
      </c>
      <c r="AJ29" s="13">
        <f t="shared" si="9"/>
        <v>0</v>
      </c>
      <c r="AK29" s="14" t="e">
        <f t="shared" si="3"/>
        <v>#DIV/0!</v>
      </c>
      <c r="AL29" s="13">
        <f t="shared" si="10"/>
        <v>0</v>
      </c>
    </row>
    <row r="30" spans="1:39" s="15" customFormat="1" x14ac:dyDescent="0.2">
      <c r="A30" s="11" t="s">
        <v>39</v>
      </c>
      <c r="B30" s="11" t="s">
        <v>40</v>
      </c>
      <c r="C30" s="11" t="s">
        <v>144</v>
      </c>
      <c r="D30" s="11" t="s">
        <v>145</v>
      </c>
      <c r="E30" s="11" t="s">
        <v>43</v>
      </c>
      <c r="F30" s="11" t="s">
        <v>146</v>
      </c>
      <c r="G30" s="11" t="s">
        <v>147</v>
      </c>
      <c r="H30" s="11" t="s">
        <v>148</v>
      </c>
      <c r="I30" s="11" t="s">
        <v>149</v>
      </c>
      <c r="J30" s="11" t="s">
        <v>48</v>
      </c>
      <c r="K30" s="11" t="s">
        <v>170</v>
      </c>
      <c r="L30" s="12">
        <v>43500</v>
      </c>
      <c r="M30" s="12">
        <v>43500</v>
      </c>
      <c r="N30" s="12">
        <v>43494</v>
      </c>
      <c r="O30" s="11" t="s">
        <v>50</v>
      </c>
      <c r="P30" s="11" t="s">
        <v>165</v>
      </c>
      <c r="Q30" s="11" t="s">
        <v>52</v>
      </c>
      <c r="R30" s="11" t="s">
        <v>166</v>
      </c>
      <c r="S30" s="13">
        <v>2308.4</v>
      </c>
      <c r="T30" s="13">
        <v>1990</v>
      </c>
      <c r="U30" s="13">
        <f t="shared" si="8"/>
        <v>318.40000000000009</v>
      </c>
      <c r="V30" s="14">
        <f t="shared" si="1"/>
        <v>0.13793103448275865</v>
      </c>
      <c r="W30" s="13">
        <v>1708.46</v>
      </c>
      <c r="X30" s="13">
        <v>281.54000000000002</v>
      </c>
      <c r="Y30" s="13">
        <v>0</v>
      </c>
      <c r="Z30" s="13" t="s">
        <v>54</v>
      </c>
      <c r="AA30" s="13">
        <v>0</v>
      </c>
      <c r="AB30" s="11" t="s">
        <v>167</v>
      </c>
      <c r="AC30" s="11" t="s">
        <v>99</v>
      </c>
      <c r="AD30" s="11" t="s">
        <v>155</v>
      </c>
      <c r="AE30" s="11" t="s">
        <v>58</v>
      </c>
      <c r="AF30" s="11" t="s">
        <v>68</v>
      </c>
      <c r="AG30" s="11" t="s">
        <v>168</v>
      </c>
      <c r="AH30" s="13">
        <v>2308.4</v>
      </c>
      <c r="AI30" s="13">
        <v>1990</v>
      </c>
      <c r="AJ30" s="13">
        <f t="shared" si="9"/>
        <v>318.40000000000009</v>
      </c>
      <c r="AK30" s="14">
        <f t="shared" si="3"/>
        <v>0.13793103448275865</v>
      </c>
      <c r="AL30" s="13">
        <f t="shared" si="10"/>
        <v>0</v>
      </c>
    </row>
    <row r="31" spans="1:39" s="15" customFormat="1" x14ac:dyDescent="0.2">
      <c r="A31" s="11" t="s">
        <v>39</v>
      </c>
      <c r="B31" s="11" t="s">
        <v>40</v>
      </c>
      <c r="C31" s="11" t="s">
        <v>144</v>
      </c>
      <c r="D31" s="11" t="s">
        <v>145</v>
      </c>
      <c r="E31" s="11" t="s">
        <v>43</v>
      </c>
      <c r="F31" s="11" t="s">
        <v>171</v>
      </c>
      <c r="G31" s="11" t="s">
        <v>172</v>
      </c>
      <c r="H31" s="11" t="s">
        <v>148</v>
      </c>
      <c r="I31" s="11" t="s">
        <v>149</v>
      </c>
      <c r="J31" s="11" t="s">
        <v>48</v>
      </c>
      <c r="K31" s="11" t="s">
        <v>173</v>
      </c>
      <c r="L31" s="12">
        <v>43500</v>
      </c>
      <c r="M31" s="12">
        <v>43500</v>
      </c>
      <c r="N31" s="12">
        <v>43494</v>
      </c>
      <c r="O31" s="11" t="s">
        <v>50</v>
      </c>
      <c r="P31" s="11" t="s">
        <v>174</v>
      </c>
      <c r="Q31" s="11" t="s">
        <v>52</v>
      </c>
      <c r="R31" s="11" t="s">
        <v>175</v>
      </c>
      <c r="S31" s="13">
        <v>12401.6</v>
      </c>
      <c r="T31" s="13">
        <v>10827.6</v>
      </c>
      <c r="U31" s="13">
        <f t="shared" si="8"/>
        <v>1574</v>
      </c>
      <c r="V31" s="14">
        <f t="shared" si="1"/>
        <v>0.12691910721197264</v>
      </c>
      <c r="W31" s="13">
        <v>10481.469999999999</v>
      </c>
      <c r="X31" s="13">
        <v>346.13</v>
      </c>
      <c r="Y31" s="13">
        <v>0</v>
      </c>
      <c r="Z31" s="13" t="s">
        <v>54</v>
      </c>
      <c r="AA31" s="13">
        <v>0</v>
      </c>
      <c r="AB31" s="11" t="s">
        <v>176</v>
      </c>
      <c r="AC31" s="11" t="s">
        <v>99</v>
      </c>
      <c r="AD31" s="11" t="s">
        <v>155</v>
      </c>
      <c r="AE31" s="11" t="s">
        <v>58</v>
      </c>
      <c r="AF31" s="11" t="s">
        <v>68</v>
      </c>
      <c r="AG31" s="11" t="s">
        <v>177</v>
      </c>
      <c r="AH31" s="13">
        <v>12401.6</v>
      </c>
      <c r="AI31" s="13">
        <v>10827.6</v>
      </c>
      <c r="AJ31" s="13">
        <f t="shared" si="9"/>
        <v>1574</v>
      </c>
      <c r="AK31" s="14">
        <f t="shared" si="3"/>
        <v>0.12691910721197264</v>
      </c>
      <c r="AL31" s="13">
        <f t="shared" si="10"/>
        <v>0</v>
      </c>
    </row>
    <row r="32" spans="1:39" s="15" customFormat="1" x14ac:dyDescent="0.2">
      <c r="A32" s="11" t="s">
        <v>39</v>
      </c>
      <c r="B32" s="11" t="s">
        <v>40</v>
      </c>
      <c r="C32" s="11" t="s">
        <v>144</v>
      </c>
      <c r="D32" s="11" t="s">
        <v>145</v>
      </c>
      <c r="E32" s="11" t="s">
        <v>43</v>
      </c>
      <c r="F32" s="11" t="s">
        <v>171</v>
      </c>
      <c r="G32" s="11" t="s">
        <v>172</v>
      </c>
      <c r="H32" s="11" t="s">
        <v>148</v>
      </c>
      <c r="I32" s="11" t="s">
        <v>149</v>
      </c>
      <c r="J32" s="11" t="s">
        <v>48</v>
      </c>
      <c r="K32" s="11" t="s">
        <v>178</v>
      </c>
      <c r="L32" s="12">
        <v>43501</v>
      </c>
      <c r="M32" s="12">
        <v>43501</v>
      </c>
      <c r="N32" s="12">
        <v>43494</v>
      </c>
      <c r="O32" s="11" t="s">
        <v>50</v>
      </c>
      <c r="P32" s="11" t="s">
        <v>174</v>
      </c>
      <c r="Q32" s="11" t="s">
        <v>52</v>
      </c>
      <c r="R32" s="11" t="s">
        <v>175</v>
      </c>
      <c r="S32" s="13">
        <v>0</v>
      </c>
      <c r="T32" s="13">
        <v>0</v>
      </c>
      <c r="U32" s="13">
        <f t="shared" si="8"/>
        <v>0</v>
      </c>
      <c r="V32" s="14" t="e">
        <f t="shared" si="1"/>
        <v>#DIV/0!</v>
      </c>
      <c r="W32" s="13">
        <v>0</v>
      </c>
      <c r="X32" s="13">
        <v>0</v>
      </c>
      <c r="Y32" s="13">
        <v>0</v>
      </c>
      <c r="Z32" s="13" t="s">
        <v>54</v>
      </c>
      <c r="AA32" s="13">
        <v>0</v>
      </c>
      <c r="AB32" s="11" t="s">
        <v>176</v>
      </c>
      <c r="AC32" s="11" t="s">
        <v>99</v>
      </c>
      <c r="AD32" s="11" t="s">
        <v>155</v>
      </c>
      <c r="AE32" s="11" t="s">
        <v>58</v>
      </c>
      <c r="AF32" s="11" t="s">
        <v>68</v>
      </c>
      <c r="AG32" s="11" t="s">
        <v>177</v>
      </c>
      <c r="AH32" s="13">
        <v>0</v>
      </c>
      <c r="AI32" s="13">
        <v>0</v>
      </c>
      <c r="AJ32" s="13">
        <f t="shared" si="9"/>
        <v>0</v>
      </c>
      <c r="AK32" s="14" t="e">
        <f t="shared" si="3"/>
        <v>#DIV/0!</v>
      </c>
      <c r="AL32" s="13">
        <f t="shared" si="10"/>
        <v>0</v>
      </c>
    </row>
    <row r="33" spans="1:38" s="15" customFormat="1" x14ac:dyDescent="0.2">
      <c r="A33" s="11" t="s">
        <v>39</v>
      </c>
      <c r="B33" s="11" t="s">
        <v>40</v>
      </c>
      <c r="C33" s="11" t="s">
        <v>89</v>
      </c>
      <c r="D33" s="11" t="s">
        <v>179</v>
      </c>
      <c r="E33" s="11" t="s">
        <v>43</v>
      </c>
      <c r="F33" s="11" t="s">
        <v>44</v>
      </c>
      <c r="G33" s="11" t="s">
        <v>180</v>
      </c>
      <c r="H33" s="11" t="s">
        <v>181</v>
      </c>
      <c r="I33" s="11" t="s">
        <v>182</v>
      </c>
      <c r="J33" s="11" t="s">
        <v>183</v>
      </c>
      <c r="K33" s="11" t="s">
        <v>184</v>
      </c>
      <c r="L33" s="12">
        <v>43500</v>
      </c>
      <c r="M33" s="12">
        <v>43500</v>
      </c>
      <c r="N33" s="12">
        <v>42998</v>
      </c>
      <c r="O33" s="11" t="s">
        <v>50</v>
      </c>
      <c r="P33" s="11" t="s">
        <v>185</v>
      </c>
      <c r="Q33" s="11" t="s">
        <v>52</v>
      </c>
      <c r="R33" s="11" t="s">
        <v>186</v>
      </c>
      <c r="S33" s="13">
        <v>4325.04</v>
      </c>
      <c r="T33" s="13">
        <v>4104</v>
      </c>
      <c r="U33" s="13">
        <f t="shared" ref="U33:U41" si="11">S33-T33</f>
        <v>221.03999999999996</v>
      </c>
      <c r="V33" s="14">
        <f t="shared" si="1"/>
        <v>5.1107041784584646E-2</v>
      </c>
      <c r="W33" s="13">
        <v>4104</v>
      </c>
      <c r="X33" s="13">
        <v>0</v>
      </c>
      <c r="Y33" s="13">
        <v>0</v>
      </c>
      <c r="Z33" s="13" t="s">
        <v>54</v>
      </c>
      <c r="AA33" s="13">
        <v>0</v>
      </c>
      <c r="AB33" s="11" t="s">
        <v>187</v>
      </c>
      <c r="AC33" s="11" t="s">
        <v>188</v>
      </c>
      <c r="AD33" s="11" t="s">
        <v>100</v>
      </c>
      <c r="AE33" s="11" t="s">
        <v>58</v>
      </c>
      <c r="AF33" s="11" t="s">
        <v>68</v>
      </c>
      <c r="AG33" s="11" t="s">
        <v>189</v>
      </c>
      <c r="AH33" s="13">
        <v>4325.04</v>
      </c>
      <c r="AI33" s="13">
        <v>4104</v>
      </c>
      <c r="AJ33" s="13">
        <f t="shared" ref="AJ33:AJ41" si="12">AH33-AI33</f>
        <v>221.03999999999996</v>
      </c>
      <c r="AK33" s="14">
        <f t="shared" si="3"/>
        <v>5.1107041784584646E-2</v>
      </c>
      <c r="AL33" s="13">
        <f t="shared" ref="AL33:AL41" si="13">U33-AJ33</f>
        <v>0</v>
      </c>
    </row>
    <row r="34" spans="1:38" s="15" customFormat="1" x14ac:dyDescent="0.2">
      <c r="A34" s="11" t="s">
        <v>39</v>
      </c>
      <c r="B34" s="11" t="s">
        <v>40</v>
      </c>
      <c r="C34" s="11" t="s">
        <v>89</v>
      </c>
      <c r="D34" s="11" t="s">
        <v>179</v>
      </c>
      <c r="E34" s="11" t="s">
        <v>43</v>
      </c>
      <c r="F34" s="11" t="s">
        <v>146</v>
      </c>
      <c r="G34" s="11" t="s">
        <v>190</v>
      </c>
      <c r="H34" s="11" t="s">
        <v>181</v>
      </c>
      <c r="I34" s="11" t="s">
        <v>182</v>
      </c>
      <c r="J34" s="11" t="s">
        <v>191</v>
      </c>
      <c r="K34" s="11" t="s">
        <v>192</v>
      </c>
      <c r="L34" s="12">
        <v>43500</v>
      </c>
      <c r="M34" s="12">
        <v>43500</v>
      </c>
      <c r="N34" s="12">
        <v>43411</v>
      </c>
      <c r="O34" s="11" t="s">
        <v>50</v>
      </c>
      <c r="P34" s="11" t="s">
        <v>193</v>
      </c>
      <c r="Q34" s="11" t="s">
        <v>52</v>
      </c>
      <c r="R34" s="11" t="s">
        <v>194</v>
      </c>
      <c r="S34" s="13">
        <v>0</v>
      </c>
      <c r="T34" s="13">
        <v>0</v>
      </c>
      <c r="U34" s="13">
        <f t="shared" si="11"/>
        <v>0</v>
      </c>
      <c r="V34" s="14" t="e">
        <f t="shared" si="1"/>
        <v>#DIV/0!</v>
      </c>
      <c r="W34" s="13">
        <v>0</v>
      </c>
      <c r="X34" s="13">
        <v>0</v>
      </c>
      <c r="Y34" s="13">
        <v>0</v>
      </c>
      <c r="Z34" s="13" t="s">
        <v>54</v>
      </c>
      <c r="AA34" s="13">
        <v>0</v>
      </c>
      <c r="AB34" s="11" t="s">
        <v>55</v>
      </c>
      <c r="AC34" s="11" t="s">
        <v>56</v>
      </c>
      <c r="AD34" s="11" t="s">
        <v>100</v>
      </c>
      <c r="AE34" s="11" t="s">
        <v>58</v>
      </c>
      <c r="AF34" s="11" t="s">
        <v>68</v>
      </c>
      <c r="AG34" s="11" t="s">
        <v>195</v>
      </c>
      <c r="AH34" s="13">
        <v>0</v>
      </c>
      <c r="AI34" s="13">
        <v>20</v>
      </c>
      <c r="AJ34" s="13">
        <f t="shared" si="12"/>
        <v>-20</v>
      </c>
      <c r="AK34" s="14" t="e">
        <f t="shared" si="3"/>
        <v>#DIV/0!</v>
      </c>
      <c r="AL34" s="13">
        <f t="shared" si="13"/>
        <v>20</v>
      </c>
    </row>
    <row r="35" spans="1:38" s="15" customFormat="1" x14ac:dyDescent="0.2">
      <c r="A35" s="11" t="s">
        <v>39</v>
      </c>
      <c r="B35" s="11" t="s">
        <v>40</v>
      </c>
      <c r="C35" s="11" t="s">
        <v>89</v>
      </c>
      <c r="D35" s="11" t="s">
        <v>179</v>
      </c>
      <c r="E35" s="11" t="s">
        <v>43</v>
      </c>
      <c r="F35" s="11" t="s">
        <v>146</v>
      </c>
      <c r="G35" s="11" t="s">
        <v>190</v>
      </c>
      <c r="H35" s="11" t="s">
        <v>181</v>
      </c>
      <c r="I35" s="11" t="s">
        <v>55</v>
      </c>
      <c r="J35" s="11" t="s">
        <v>55</v>
      </c>
      <c r="K35" s="11" t="s">
        <v>196</v>
      </c>
      <c r="L35" s="12">
        <v>43497</v>
      </c>
      <c r="M35" s="12">
        <v>43497</v>
      </c>
      <c r="N35" s="21" t="s">
        <v>54</v>
      </c>
      <c r="O35" s="11" t="s">
        <v>50</v>
      </c>
      <c r="P35" s="11" t="s">
        <v>193</v>
      </c>
      <c r="Q35" s="11" t="s">
        <v>52</v>
      </c>
      <c r="R35" s="11" t="s">
        <v>197</v>
      </c>
      <c r="S35" s="13">
        <v>0</v>
      </c>
      <c r="T35" s="13">
        <v>0</v>
      </c>
      <c r="U35" s="13">
        <f t="shared" si="11"/>
        <v>0</v>
      </c>
      <c r="V35" s="14" t="e">
        <f t="shared" si="1"/>
        <v>#DIV/0!</v>
      </c>
      <c r="W35" s="13">
        <v>0</v>
      </c>
      <c r="X35" s="13">
        <v>0</v>
      </c>
      <c r="Y35" s="13">
        <v>0</v>
      </c>
      <c r="Z35" s="13" t="s">
        <v>54</v>
      </c>
      <c r="AA35" s="13">
        <v>0</v>
      </c>
      <c r="AB35" s="11" t="s">
        <v>55</v>
      </c>
      <c r="AC35" s="11" t="s">
        <v>56</v>
      </c>
      <c r="AD35" s="11" t="s">
        <v>100</v>
      </c>
      <c r="AE35" s="11" t="s">
        <v>58</v>
      </c>
      <c r="AF35" s="11" t="s">
        <v>56</v>
      </c>
      <c r="AG35" s="11" t="s">
        <v>55</v>
      </c>
      <c r="AH35" s="13">
        <v>0</v>
      </c>
      <c r="AI35" s="13">
        <v>0</v>
      </c>
      <c r="AJ35" s="13">
        <f t="shared" si="12"/>
        <v>0</v>
      </c>
      <c r="AK35" s="14" t="e">
        <f t="shared" si="3"/>
        <v>#DIV/0!</v>
      </c>
      <c r="AL35" s="13">
        <f t="shared" si="13"/>
        <v>0</v>
      </c>
    </row>
    <row r="36" spans="1:38" s="15" customFormat="1" x14ac:dyDescent="0.2">
      <c r="A36" s="11" t="s">
        <v>39</v>
      </c>
      <c r="B36" s="11" t="s">
        <v>40</v>
      </c>
      <c r="C36" s="11" t="s">
        <v>89</v>
      </c>
      <c r="D36" s="11" t="s">
        <v>179</v>
      </c>
      <c r="E36" s="11" t="s">
        <v>43</v>
      </c>
      <c r="F36" s="11" t="s">
        <v>146</v>
      </c>
      <c r="G36" s="11" t="s">
        <v>146</v>
      </c>
      <c r="H36" s="11" t="s">
        <v>181</v>
      </c>
      <c r="I36" s="11" t="s">
        <v>182</v>
      </c>
      <c r="J36" s="11" t="s">
        <v>183</v>
      </c>
      <c r="K36" s="11" t="s">
        <v>198</v>
      </c>
      <c r="L36" s="12">
        <v>43501</v>
      </c>
      <c r="M36" s="12">
        <v>43501</v>
      </c>
      <c r="N36" s="12">
        <v>43488</v>
      </c>
      <c r="O36" s="11" t="s">
        <v>50</v>
      </c>
      <c r="P36" s="11" t="s">
        <v>199</v>
      </c>
      <c r="Q36" s="11" t="s">
        <v>52</v>
      </c>
      <c r="R36" s="11" t="s">
        <v>200</v>
      </c>
      <c r="S36" s="13">
        <v>0</v>
      </c>
      <c r="T36" s="13">
        <v>0</v>
      </c>
      <c r="U36" s="13">
        <f t="shared" si="11"/>
        <v>0</v>
      </c>
      <c r="V36" s="14" t="e">
        <f t="shared" si="1"/>
        <v>#DIV/0!</v>
      </c>
      <c r="W36" s="13">
        <v>0</v>
      </c>
      <c r="X36" s="13">
        <v>0</v>
      </c>
      <c r="Y36" s="13">
        <v>0</v>
      </c>
      <c r="Z36" s="13" t="s">
        <v>54</v>
      </c>
      <c r="AA36" s="13">
        <v>0</v>
      </c>
      <c r="AB36" s="11" t="s">
        <v>201</v>
      </c>
      <c r="AC36" s="11" t="s">
        <v>99</v>
      </c>
      <c r="AD36" s="11" t="s">
        <v>100</v>
      </c>
      <c r="AE36" s="11" t="s">
        <v>58</v>
      </c>
      <c r="AF36" s="11" t="s">
        <v>68</v>
      </c>
      <c r="AG36" s="11" t="s">
        <v>202</v>
      </c>
      <c r="AH36" s="13">
        <v>0</v>
      </c>
      <c r="AI36" s="13">
        <v>0</v>
      </c>
      <c r="AJ36" s="13">
        <f t="shared" si="12"/>
        <v>0</v>
      </c>
      <c r="AK36" s="14" t="e">
        <f t="shared" si="3"/>
        <v>#DIV/0!</v>
      </c>
      <c r="AL36" s="13">
        <f t="shared" si="13"/>
        <v>0</v>
      </c>
    </row>
    <row r="37" spans="1:38" s="15" customFormat="1" x14ac:dyDescent="0.2">
      <c r="A37" s="11" t="s">
        <v>39</v>
      </c>
      <c r="B37" s="11" t="s">
        <v>40</v>
      </c>
      <c r="C37" s="11" t="s">
        <v>89</v>
      </c>
      <c r="D37" s="11" t="s">
        <v>179</v>
      </c>
      <c r="E37" s="11" t="s">
        <v>43</v>
      </c>
      <c r="F37" s="11" t="s">
        <v>146</v>
      </c>
      <c r="G37" s="11" t="s">
        <v>146</v>
      </c>
      <c r="H37" s="11" t="s">
        <v>181</v>
      </c>
      <c r="I37" s="11" t="s">
        <v>182</v>
      </c>
      <c r="J37" s="11" t="s">
        <v>183</v>
      </c>
      <c r="K37" s="11" t="s">
        <v>198</v>
      </c>
      <c r="L37" s="12">
        <v>43501</v>
      </c>
      <c r="M37" s="12">
        <v>43501</v>
      </c>
      <c r="N37" s="12">
        <v>43488</v>
      </c>
      <c r="O37" s="11" t="s">
        <v>50</v>
      </c>
      <c r="P37" s="11" t="s">
        <v>199</v>
      </c>
      <c r="Q37" s="11" t="s">
        <v>52</v>
      </c>
      <c r="R37" s="11" t="s">
        <v>200</v>
      </c>
      <c r="S37" s="13">
        <v>5357.66</v>
      </c>
      <c r="T37" s="13">
        <v>5201.71</v>
      </c>
      <c r="U37" s="13">
        <f t="shared" si="11"/>
        <v>155.94999999999982</v>
      </c>
      <c r="V37" s="14">
        <f t="shared" si="1"/>
        <v>2.9107856788224678E-2</v>
      </c>
      <c r="W37" s="13">
        <v>5201.71</v>
      </c>
      <c r="X37" s="13">
        <v>0</v>
      </c>
      <c r="Y37" s="13">
        <v>0</v>
      </c>
      <c r="Z37" s="13" t="s">
        <v>54</v>
      </c>
      <c r="AA37" s="13">
        <v>0</v>
      </c>
      <c r="AB37" s="11" t="s">
        <v>203</v>
      </c>
      <c r="AC37" s="11" t="s">
        <v>204</v>
      </c>
      <c r="AD37" s="11" t="s">
        <v>100</v>
      </c>
      <c r="AE37" s="11" t="s">
        <v>58</v>
      </c>
      <c r="AF37" s="11" t="s">
        <v>68</v>
      </c>
      <c r="AG37" s="11" t="s">
        <v>202</v>
      </c>
      <c r="AH37" s="13">
        <v>5357.66</v>
      </c>
      <c r="AI37" s="13">
        <v>5201.71</v>
      </c>
      <c r="AJ37" s="13">
        <f t="shared" si="12"/>
        <v>155.94999999999982</v>
      </c>
      <c r="AK37" s="14">
        <f t="shared" si="3"/>
        <v>2.9107856788224678E-2</v>
      </c>
      <c r="AL37" s="13">
        <f t="shared" si="13"/>
        <v>0</v>
      </c>
    </row>
    <row r="38" spans="1:38" s="15" customFormat="1" x14ac:dyDescent="0.2">
      <c r="A38" s="11" t="s">
        <v>39</v>
      </c>
      <c r="B38" s="11" t="s">
        <v>40</v>
      </c>
      <c r="C38" s="11" t="s">
        <v>89</v>
      </c>
      <c r="D38" s="11" t="s">
        <v>179</v>
      </c>
      <c r="E38" s="11" t="s">
        <v>43</v>
      </c>
      <c r="F38" s="11" t="s">
        <v>146</v>
      </c>
      <c r="G38" s="11" t="s">
        <v>146</v>
      </c>
      <c r="H38" s="11" t="s">
        <v>181</v>
      </c>
      <c r="I38" s="11" t="s">
        <v>182</v>
      </c>
      <c r="J38" s="11" t="s">
        <v>183</v>
      </c>
      <c r="K38" s="11" t="s">
        <v>205</v>
      </c>
      <c r="L38" s="12">
        <v>43500</v>
      </c>
      <c r="M38" s="12">
        <v>43500</v>
      </c>
      <c r="N38" s="12">
        <v>43488</v>
      </c>
      <c r="O38" s="11" t="s">
        <v>50</v>
      </c>
      <c r="P38" s="11" t="s">
        <v>199</v>
      </c>
      <c r="Q38" s="11" t="s">
        <v>52</v>
      </c>
      <c r="R38" s="11" t="s">
        <v>200</v>
      </c>
      <c r="S38" s="13">
        <v>398.3</v>
      </c>
      <c r="T38" s="13">
        <v>386.65</v>
      </c>
      <c r="U38" s="13">
        <f t="shared" si="11"/>
        <v>11.650000000000034</v>
      </c>
      <c r="V38" s="14">
        <f t="shared" si="1"/>
        <v>2.9249309565654115E-2</v>
      </c>
      <c r="W38" s="13">
        <v>386.65</v>
      </c>
      <c r="X38" s="13">
        <v>0</v>
      </c>
      <c r="Y38" s="13">
        <v>0</v>
      </c>
      <c r="Z38" s="13" t="s">
        <v>54</v>
      </c>
      <c r="AA38" s="13">
        <v>0</v>
      </c>
      <c r="AB38" s="11" t="s">
        <v>206</v>
      </c>
      <c r="AC38" s="11" t="s">
        <v>137</v>
      </c>
      <c r="AD38" s="11" t="s">
        <v>100</v>
      </c>
      <c r="AE38" s="11" t="s">
        <v>58</v>
      </c>
      <c r="AF38" s="11" t="s">
        <v>68</v>
      </c>
      <c r="AG38" s="11" t="s">
        <v>202</v>
      </c>
      <c r="AH38" s="13">
        <v>398.3</v>
      </c>
      <c r="AI38" s="13">
        <v>386.65</v>
      </c>
      <c r="AJ38" s="13">
        <f t="shared" si="12"/>
        <v>11.650000000000034</v>
      </c>
      <c r="AK38" s="14">
        <f t="shared" si="3"/>
        <v>2.9249309565654115E-2</v>
      </c>
      <c r="AL38" s="13">
        <f t="shared" si="13"/>
        <v>0</v>
      </c>
    </row>
    <row r="39" spans="1:38" s="15" customFormat="1" x14ac:dyDescent="0.2">
      <c r="A39" s="11" t="s">
        <v>39</v>
      </c>
      <c r="B39" s="11" t="s">
        <v>40</v>
      </c>
      <c r="C39" s="11" t="s">
        <v>89</v>
      </c>
      <c r="D39" s="11" t="s">
        <v>179</v>
      </c>
      <c r="E39" s="11" t="s">
        <v>43</v>
      </c>
      <c r="F39" s="11" t="s">
        <v>146</v>
      </c>
      <c r="G39" s="11" t="s">
        <v>146</v>
      </c>
      <c r="H39" s="11" t="s">
        <v>181</v>
      </c>
      <c r="I39" s="11" t="s">
        <v>182</v>
      </c>
      <c r="J39" s="11" t="s">
        <v>183</v>
      </c>
      <c r="K39" s="11" t="s">
        <v>205</v>
      </c>
      <c r="L39" s="12">
        <v>43500</v>
      </c>
      <c r="M39" s="12">
        <v>43500</v>
      </c>
      <c r="N39" s="12">
        <v>43488</v>
      </c>
      <c r="O39" s="11" t="s">
        <v>50</v>
      </c>
      <c r="P39" s="11" t="s">
        <v>199</v>
      </c>
      <c r="Q39" s="11" t="s">
        <v>52</v>
      </c>
      <c r="R39" s="11" t="s">
        <v>200</v>
      </c>
      <c r="S39" s="13">
        <v>106323.04</v>
      </c>
      <c r="T39" s="13">
        <v>101804.65</v>
      </c>
      <c r="U39" s="13">
        <f t="shared" si="11"/>
        <v>4518.3899999999994</v>
      </c>
      <c r="V39" s="14">
        <f t="shared" si="1"/>
        <v>4.2496809722521102E-2</v>
      </c>
      <c r="W39" s="13">
        <v>100396.76</v>
      </c>
      <c r="X39" s="13">
        <v>1407.89</v>
      </c>
      <c r="Y39" s="13">
        <v>0</v>
      </c>
      <c r="Z39" s="13" t="s">
        <v>54</v>
      </c>
      <c r="AA39" s="13">
        <v>0</v>
      </c>
      <c r="AB39" s="11" t="s">
        <v>201</v>
      </c>
      <c r="AC39" s="11" t="s">
        <v>99</v>
      </c>
      <c r="AD39" s="11" t="s">
        <v>100</v>
      </c>
      <c r="AE39" s="11" t="s">
        <v>58</v>
      </c>
      <c r="AF39" s="11" t="s">
        <v>68</v>
      </c>
      <c r="AG39" s="11" t="s">
        <v>202</v>
      </c>
      <c r="AH39" s="13">
        <v>106323.04</v>
      </c>
      <c r="AI39" s="13">
        <v>101804.65</v>
      </c>
      <c r="AJ39" s="13">
        <f t="shared" si="12"/>
        <v>4518.3899999999994</v>
      </c>
      <c r="AK39" s="14">
        <f t="shared" si="3"/>
        <v>4.2496809722521102E-2</v>
      </c>
      <c r="AL39" s="13">
        <f t="shared" si="13"/>
        <v>0</v>
      </c>
    </row>
    <row r="40" spans="1:38" s="15" customFormat="1" x14ac:dyDescent="0.2">
      <c r="A40" s="11" t="s">
        <v>39</v>
      </c>
      <c r="B40" s="11" t="s">
        <v>40</v>
      </c>
      <c r="C40" s="11" t="s">
        <v>89</v>
      </c>
      <c r="D40" s="11" t="s">
        <v>179</v>
      </c>
      <c r="E40" s="11" t="s">
        <v>43</v>
      </c>
      <c r="F40" s="11" t="s">
        <v>146</v>
      </c>
      <c r="G40" s="11" t="s">
        <v>146</v>
      </c>
      <c r="H40" s="11" t="s">
        <v>181</v>
      </c>
      <c r="I40" s="11" t="s">
        <v>182</v>
      </c>
      <c r="J40" s="11" t="s">
        <v>183</v>
      </c>
      <c r="K40" s="11" t="s">
        <v>198</v>
      </c>
      <c r="L40" s="12">
        <v>43501</v>
      </c>
      <c r="M40" s="12">
        <v>43501</v>
      </c>
      <c r="N40" s="12">
        <v>43488</v>
      </c>
      <c r="O40" s="11" t="s">
        <v>50</v>
      </c>
      <c r="P40" s="11" t="s">
        <v>199</v>
      </c>
      <c r="Q40" s="11" t="s">
        <v>52</v>
      </c>
      <c r="R40" s="11" t="s">
        <v>200</v>
      </c>
      <c r="S40" s="13">
        <v>32.79</v>
      </c>
      <c r="T40" s="13">
        <v>31.86</v>
      </c>
      <c r="U40" s="13">
        <f t="shared" si="11"/>
        <v>0.92999999999999972</v>
      </c>
      <c r="V40" s="14">
        <f t="shared" si="1"/>
        <v>2.8362305580969801E-2</v>
      </c>
      <c r="W40" s="13">
        <v>31.86</v>
      </c>
      <c r="X40" s="13">
        <v>0</v>
      </c>
      <c r="Y40" s="13">
        <v>0</v>
      </c>
      <c r="Z40" s="13" t="s">
        <v>54</v>
      </c>
      <c r="AA40" s="13">
        <v>0</v>
      </c>
      <c r="AB40" s="11" t="s">
        <v>207</v>
      </c>
      <c r="AC40" s="11" t="s">
        <v>208</v>
      </c>
      <c r="AD40" s="11" t="s">
        <v>100</v>
      </c>
      <c r="AE40" s="11" t="s">
        <v>58</v>
      </c>
      <c r="AF40" s="11" t="s">
        <v>68</v>
      </c>
      <c r="AG40" s="11" t="s">
        <v>202</v>
      </c>
      <c r="AH40" s="13">
        <v>32.79</v>
      </c>
      <c r="AI40" s="13">
        <v>31.86</v>
      </c>
      <c r="AJ40" s="13">
        <f t="shared" si="12"/>
        <v>0.92999999999999972</v>
      </c>
      <c r="AK40" s="14">
        <f t="shared" si="3"/>
        <v>2.8362305580969801E-2</v>
      </c>
      <c r="AL40" s="13">
        <f t="shared" si="13"/>
        <v>0</v>
      </c>
    </row>
    <row r="41" spans="1:38" s="15" customFormat="1" x14ac:dyDescent="0.2">
      <c r="A41" s="11" t="s">
        <v>39</v>
      </c>
      <c r="B41" s="11" t="s">
        <v>40</v>
      </c>
      <c r="C41" s="11" t="s">
        <v>89</v>
      </c>
      <c r="D41" s="11" t="s">
        <v>179</v>
      </c>
      <c r="E41" s="11" t="s">
        <v>43</v>
      </c>
      <c r="F41" s="11" t="s">
        <v>146</v>
      </c>
      <c r="G41" s="11" t="s">
        <v>146</v>
      </c>
      <c r="H41" s="11" t="s">
        <v>181</v>
      </c>
      <c r="I41" s="11" t="s">
        <v>182</v>
      </c>
      <c r="J41" s="11" t="s">
        <v>183</v>
      </c>
      <c r="K41" s="11" t="s">
        <v>209</v>
      </c>
      <c r="L41" s="12">
        <v>43497</v>
      </c>
      <c r="M41" s="12">
        <v>43497</v>
      </c>
      <c r="N41" s="12">
        <v>43488</v>
      </c>
      <c r="O41" s="11" t="s">
        <v>50</v>
      </c>
      <c r="P41" s="11" t="s">
        <v>199</v>
      </c>
      <c r="Q41" s="11" t="s">
        <v>52</v>
      </c>
      <c r="R41" s="11" t="s">
        <v>200</v>
      </c>
      <c r="S41" s="13">
        <v>6609.1</v>
      </c>
      <c r="T41" s="13">
        <v>4899.8500000000004</v>
      </c>
      <c r="U41" s="13">
        <f t="shared" si="11"/>
        <v>1709.25</v>
      </c>
      <c r="V41" s="14">
        <f t="shared" si="1"/>
        <v>0.25862068965517238</v>
      </c>
      <c r="W41" s="13">
        <v>6047.6</v>
      </c>
      <c r="X41" s="13">
        <v>-1147.75</v>
      </c>
      <c r="Y41" s="13">
        <v>0</v>
      </c>
      <c r="Z41" s="13" t="s">
        <v>54</v>
      </c>
      <c r="AA41" s="13">
        <v>0</v>
      </c>
      <c r="AB41" s="11" t="s">
        <v>201</v>
      </c>
      <c r="AC41" s="11" t="s">
        <v>99</v>
      </c>
      <c r="AD41" s="11" t="s">
        <v>100</v>
      </c>
      <c r="AE41" s="11" t="s">
        <v>58</v>
      </c>
      <c r="AF41" s="11" t="s">
        <v>68</v>
      </c>
      <c r="AG41" s="11" t="s">
        <v>202</v>
      </c>
      <c r="AH41" s="13">
        <v>6609.1</v>
      </c>
      <c r="AI41" s="13">
        <v>4899.8500000000004</v>
      </c>
      <c r="AJ41" s="13">
        <f t="shared" si="12"/>
        <v>1709.25</v>
      </c>
      <c r="AK41" s="14">
        <f t="shared" si="3"/>
        <v>0.25862068965517238</v>
      </c>
      <c r="AL41" s="13">
        <f t="shared" si="13"/>
        <v>0</v>
      </c>
    </row>
    <row r="42" spans="1:38" s="15" customFormat="1" x14ac:dyDescent="0.2">
      <c r="A42" s="11" t="s">
        <v>39</v>
      </c>
      <c r="B42" s="11" t="s">
        <v>40</v>
      </c>
      <c r="C42" s="11" t="s">
        <v>89</v>
      </c>
      <c r="D42" s="11" t="s">
        <v>210</v>
      </c>
      <c r="E42" s="11" t="s">
        <v>43</v>
      </c>
      <c r="F42" s="11" t="s">
        <v>211</v>
      </c>
      <c r="G42" s="11" t="s">
        <v>211</v>
      </c>
      <c r="H42" s="11" t="s">
        <v>212</v>
      </c>
      <c r="I42" s="11" t="s">
        <v>213</v>
      </c>
      <c r="J42" s="11" t="s">
        <v>48</v>
      </c>
      <c r="K42" s="11" t="s">
        <v>214</v>
      </c>
      <c r="L42" s="12">
        <v>43501</v>
      </c>
      <c r="M42" s="12">
        <v>43501</v>
      </c>
      <c r="N42" s="12">
        <v>43454</v>
      </c>
      <c r="O42" s="11" t="s">
        <v>50</v>
      </c>
      <c r="P42" s="11" t="s">
        <v>215</v>
      </c>
      <c r="Q42" s="11" t="s">
        <v>52</v>
      </c>
      <c r="R42" s="11" t="s">
        <v>216</v>
      </c>
      <c r="S42" s="13">
        <v>417.6</v>
      </c>
      <c r="T42" s="13">
        <v>386.68</v>
      </c>
      <c r="U42" s="13">
        <f t="shared" ref="U42:U49" si="14">S42-T42</f>
        <v>30.920000000000016</v>
      </c>
      <c r="V42" s="14">
        <f t="shared" si="1"/>
        <v>7.4042145593869763E-2</v>
      </c>
      <c r="W42" s="13">
        <v>386.68</v>
      </c>
      <c r="X42" s="13">
        <v>0</v>
      </c>
      <c r="Y42" s="13">
        <v>0</v>
      </c>
      <c r="Z42" s="13" t="s">
        <v>54</v>
      </c>
      <c r="AA42" s="13">
        <v>0</v>
      </c>
      <c r="AB42" s="11" t="s">
        <v>217</v>
      </c>
      <c r="AC42" s="11" t="s">
        <v>137</v>
      </c>
      <c r="AD42" s="11" t="s">
        <v>100</v>
      </c>
      <c r="AE42" s="11" t="s">
        <v>58</v>
      </c>
      <c r="AF42" s="11" t="s">
        <v>68</v>
      </c>
      <c r="AG42" s="11" t="s">
        <v>218</v>
      </c>
      <c r="AH42" s="13">
        <v>417.6</v>
      </c>
      <c r="AI42" s="13">
        <v>386.68</v>
      </c>
      <c r="AJ42" s="13">
        <f t="shared" ref="AJ42:AJ49" si="15">AH42-AI42</f>
        <v>30.920000000000016</v>
      </c>
      <c r="AK42" s="14">
        <f t="shared" si="3"/>
        <v>7.4042145593869763E-2</v>
      </c>
      <c r="AL42" s="13">
        <f t="shared" ref="AL42:AL49" si="16">U42-AJ42</f>
        <v>0</v>
      </c>
    </row>
    <row r="43" spans="1:38" s="15" customFormat="1" x14ac:dyDescent="0.2">
      <c r="A43" s="11" t="s">
        <v>39</v>
      </c>
      <c r="B43" s="11" t="s">
        <v>40</v>
      </c>
      <c r="C43" s="11" t="s">
        <v>89</v>
      </c>
      <c r="D43" s="11" t="s">
        <v>210</v>
      </c>
      <c r="E43" s="11" t="s">
        <v>43</v>
      </c>
      <c r="F43" s="11" t="s">
        <v>219</v>
      </c>
      <c r="G43" s="11" t="s">
        <v>219</v>
      </c>
      <c r="H43" s="11" t="s">
        <v>212</v>
      </c>
      <c r="I43" s="11" t="s">
        <v>213</v>
      </c>
      <c r="J43" s="11" t="s">
        <v>48</v>
      </c>
      <c r="K43" s="11" t="s">
        <v>220</v>
      </c>
      <c r="L43" s="12">
        <v>43500</v>
      </c>
      <c r="M43" s="12">
        <v>43500</v>
      </c>
      <c r="N43" s="12">
        <v>43453</v>
      </c>
      <c r="O43" s="11" t="s">
        <v>50</v>
      </c>
      <c r="P43" s="11" t="s">
        <v>221</v>
      </c>
      <c r="Q43" s="11" t="s">
        <v>52</v>
      </c>
      <c r="R43" s="11" t="s">
        <v>222</v>
      </c>
      <c r="S43" s="13">
        <v>255.78</v>
      </c>
      <c r="T43" s="13">
        <v>243.6</v>
      </c>
      <c r="U43" s="13">
        <f t="shared" si="14"/>
        <v>12.180000000000007</v>
      </c>
      <c r="V43" s="14">
        <f t="shared" si="1"/>
        <v>4.7619047619047644E-2</v>
      </c>
      <c r="W43" s="13">
        <v>243.6</v>
      </c>
      <c r="X43" s="13">
        <v>0</v>
      </c>
      <c r="Y43" s="13">
        <v>0</v>
      </c>
      <c r="Z43" s="13" t="s">
        <v>54</v>
      </c>
      <c r="AA43" s="13">
        <v>0</v>
      </c>
      <c r="AB43" s="11" t="s">
        <v>223</v>
      </c>
      <c r="AC43" s="11" t="s">
        <v>99</v>
      </c>
      <c r="AD43" s="11" t="s">
        <v>100</v>
      </c>
      <c r="AE43" s="11" t="s">
        <v>58</v>
      </c>
      <c r="AF43" s="11" t="s">
        <v>68</v>
      </c>
      <c r="AG43" s="11" t="s">
        <v>224</v>
      </c>
      <c r="AH43" s="13">
        <v>255.78</v>
      </c>
      <c r="AI43" s="13">
        <v>243.6</v>
      </c>
      <c r="AJ43" s="13">
        <f t="shared" si="15"/>
        <v>12.180000000000007</v>
      </c>
      <c r="AK43" s="14">
        <f t="shared" si="3"/>
        <v>4.7619047619047644E-2</v>
      </c>
      <c r="AL43" s="13">
        <f t="shared" si="16"/>
        <v>0</v>
      </c>
    </row>
    <row r="44" spans="1:38" s="15" customFormat="1" x14ac:dyDescent="0.2">
      <c r="A44" s="11" t="s">
        <v>39</v>
      </c>
      <c r="B44" s="11" t="s">
        <v>40</v>
      </c>
      <c r="C44" s="11" t="s">
        <v>89</v>
      </c>
      <c r="D44" s="11" t="s">
        <v>210</v>
      </c>
      <c r="E44" s="11" t="s">
        <v>43</v>
      </c>
      <c r="F44" s="11" t="s">
        <v>219</v>
      </c>
      <c r="G44" s="11" t="s">
        <v>219</v>
      </c>
      <c r="H44" s="11" t="s">
        <v>212</v>
      </c>
      <c r="I44" s="11" t="s">
        <v>213</v>
      </c>
      <c r="J44" s="11" t="s">
        <v>48</v>
      </c>
      <c r="K44" s="11" t="s">
        <v>225</v>
      </c>
      <c r="L44" s="12">
        <v>43501</v>
      </c>
      <c r="M44" s="12">
        <v>43501</v>
      </c>
      <c r="N44" s="12">
        <v>43453</v>
      </c>
      <c r="O44" s="11" t="s">
        <v>50</v>
      </c>
      <c r="P44" s="11" t="s">
        <v>221</v>
      </c>
      <c r="Q44" s="11" t="s">
        <v>52</v>
      </c>
      <c r="R44" s="11" t="s">
        <v>222</v>
      </c>
      <c r="S44" s="13">
        <v>0</v>
      </c>
      <c r="T44" s="13">
        <v>0</v>
      </c>
      <c r="U44" s="13">
        <f t="shared" si="14"/>
        <v>0</v>
      </c>
      <c r="V44" s="14" t="e">
        <f t="shared" si="1"/>
        <v>#DIV/0!</v>
      </c>
      <c r="W44" s="13">
        <v>0</v>
      </c>
      <c r="X44" s="13">
        <v>0</v>
      </c>
      <c r="Y44" s="13">
        <v>0</v>
      </c>
      <c r="Z44" s="13" t="s">
        <v>54</v>
      </c>
      <c r="AA44" s="13">
        <v>0</v>
      </c>
      <c r="AB44" s="11" t="s">
        <v>223</v>
      </c>
      <c r="AC44" s="11" t="s">
        <v>99</v>
      </c>
      <c r="AD44" s="11" t="s">
        <v>100</v>
      </c>
      <c r="AE44" s="11" t="s">
        <v>58</v>
      </c>
      <c r="AF44" s="11" t="s">
        <v>68</v>
      </c>
      <c r="AG44" s="11" t="s">
        <v>224</v>
      </c>
      <c r="AH44" s="13">
        <v>0</v>
      </c>
      <c r="AI44" s="13">
        <v>0</v>
      </c>
      <c r="AJ44" s="13">
        <f t="shared" si="15"/>
        <v>0</v>
      </c>
      <c r="AK44" s="14" t="e">
        <f t="shared" si="3"/>
        <v>#DIV/0!</v>
      </c>
      <c r="AL44" s="13">
        <f t="shared" si="16"/>
        <v>0</v>
      </c>
    </row>
    <row r="45" spans="1:38" s="15" customFormat="1" x14ac:dyDescent="0.2">
      <c r="A45" s="11" t="s">
        <v>39</v>
      </c>
      <c r="B45" s="11" t="s">
        <v>40</v>
      </c>
      <c r="C45" s="11" t="s">
        <v>89</v>
      </c>
      <c r="D45" s="11" t="s">
        <v>210</v>
      </c>
      <c r="E45" s="11" t="s">
        <v>43</v>
      </c>
      <c r="F45" s="11" t="s">
        <v>226</v>
      </c>
      <c r="G45" s="11" t="s">
        <v>226</v>
      </c>
      <c r="H45" s="11" t="s">
        <v>212</v>
      </c>
      <c r="I45" s="11" t="s">
        <v>213</v>
      </c>
      <c r="J45" s="11" t="s">
        <v>48</v>
      </c>
      <c r="K45" s="11" t="s">
        <v>227</v>
      </c>
      <c r="L45" s="12">
        <v>43501</v>
      </c>
      <c r="M45" s="12">
        <v>43501</v>
      </c>
      <c r="N45" s="12">
        <v>43497</v>
      </c>
      <c r="O45" s="11" t="s">
        <v>50</v>
      </c>
      <c r="P45" s="11" t="s">
        <v>228</v>
      </c>
      <c r="Q45" s="11" t="s">
        <v>52</v>
      </c>
      <c r="R45" s="11" t="s">
        <v>229</v>
      </c>
      <c r="S45" s="13">
        <v>115</v>
      </c>
      <c r="T45" s="13">
        <v>101.5</v>
      </c>
      <c r="U45" s="13">
        <f t="shared" si="14"/>
        <v>13.5</v>
      </c>
      <c r="V45" s="14">
        <f t="shared" si="1"/>
        <v>0.11739130434782609</v>
      </c>
      <c r="W45" s="13">
        <v>101.5</v>
      </c>
      <c r="X45" s="13">
        <v>0</v>
      </c>
      <c r="Y45" s="13">
        <v>0</v>
      </c>
      <c r="Z45" s="13" t="s">
        <v>54</v>
      </c>
      <c r="AA45" s="13">
        <v>0</v>
      </c>
      <c r="AB45" s="11" t="s">
        <v>230</v>
      </c>
      <c r="AC45" s="11" t="s">
        <v>109</v>
      </c>
      <c r="AD45" s="11" t="s">
        <v>100</v>
      </c>
      <c r="AE45" s="11" t="s">
        <v>58</v>
      </c>
      <c r="AF45" s="11" t="s">
        <v>68</v>
      </c>
      <c r="AG45" s="11" t="s">
        <v>231</v>
      </c>
      <c r="AH45" s="13">
        <v>115</v>
      </c>
      <c r="AI45" s="13">
        <v>101.5</v>
      </c>
      <c r="AJ45" s="13">
        <f t="shared" si="15"/>
        <v>13.5</v>
      </c>
      <c r="AK45" s="14">
        <f t="shared" si="3"/>
        <v>0.11739130434782609</v>
      </c>
      <c r="AL45" s="13">
        <f t="shared" si="16"/>
        <v>0</v>
      </c>
    </row>
    <row r="46" spans="1:38" s="15" customFormat="1" x14ac:dyDescent="0.2">
      <c r="A46" s="11" t="s">
        <v>39</v>
      </c>
      <c r="B46" s="11" t="s">
        <v>40</v>
      </c>
      <c r="C46" s="11" t="s">
        <v>89</v>
      </c>
      <c r="D46" s="11" t="s">
        <v>210</v>
      </c>
      <c r="E46" s="11" t="s">
        <v>43</v>
      </c>
      <c r="F46" s="11" t="s">
        <v>44</v>
      </c>
      <c r="G46" s="11" t="s">
        <v>219</v>
      </c>
      <c r="H46" s="11" t="s">
        <v>212</v>
      </c>
      <c r="I46" s="11" t="s">
        <v>213</v>
      </c>
      <c r="J46" s="11" t="s">
        <v>48</v>
      </c>
      <c r="K46" s="11" t="s">
        <v>232</v>
      </c>
      <c r="L46" s="12">
        <v>43501</v>
      </c>
      <c r="M46" s="12">
        <v>43501</v>
      </c>
      <c r="N46" s="12">
        <v>43375</v>
      </c>
      <c r="O46" s="11" t="s">
        <v>50</v>
      </c>
      <c r="P46" s="11" t="s">
        <v>233</v>
      </c>
      <c r="Q46" s="11" t="s">
        <v>52</v>
      </c>
      <c r="R46" s="11" t="s">
        <v>234</v>
      </c>
      <c r="S46" s="13">
        <v>4571.43</v>
      </c>
      <c r="T46" s="13">
        <v>3500</v>
      </c>
      <c r="U46" s="13">
        <f t="shared" si="14"/>
        <v>1071.4300000000003</v>
      </c>
      <c r="V46" s="14">
        <f t="shared" si="1"/>
        <v>0.23437523925773779</v>
      </c>
      <c r="W46" s="13">
        <v>3500</v>
      </c>
      <c r="X46" s="13">
        <v>0</v>
      </c>
      <c r="Y46" s="13">
        <v>0</v>
      </c>
      <c r="Z46" s="13" t="s">
        <v>54</v>
      </c>
      <c r="AA46" s="13">
        <v>0</v>
      </c>
      <c r="AB46" s="11" t="s">
        <v>235</v>
      </c>
      <c r="AC46" s="11" t="s">
        <v>236</v>
      </c>
      <c r="AD46" s="11" t="s">
        <v>100</v>
      </c>
      <c r="AE46" s="11" t="s">
        <v>58</v>
      </c>
      <c r="AF46" s="11" t="s">
        <v>68</v>
      </c>
      <c r="AG46" s="11" t="s">
        <v>237</v>
      </c>
      <c r="AH46" s="13">
        <v>4571.43</v>
      </c>
      <c r="AI46" s="13">
        <v>3500</v>
      </c>
      <c r="AJ46" s="13">
        <f t="shared" si="15"/>
        <v>1071.4300000000003</v>
      </c>
      <c r="AK46" s="14">
        <f t="shared" si="3"/>
        <v>0.23437523925773779</v>
      </c>
      <c r="AL46" s="13">
        <f t="shared" si="16"/>
        <v>0</v>
      </c>
    </row>
    <row r="47" spans="1:38" s="15" customFormat="1" x14ac:dyDescent="0.2">
      <c r="A47" s="11" t="s">
        <v>39</v>
      </c>
      <c r="B47" s="11" t="s">
        <v>40</v>
      </c>
      <c r="C47" s="11" t="s">
        <v>144</v>
      </c>
      <c r="D47" s="11" t="s">
        <v>238</v>
      </c>
      <c r="E47" s="11" t="s">
        <v>43</v>
      </c>
      <c r="F47" s="11" t="s">
        <v>239</v>
      </c>
      <c r="G47" s="11" t="s">
        <v>239</v>
      </c>
      <c r="H47" s="11" t="s">
        <v>240</v>
      </c>
      <c r="I47" s="11" t="s">
        <v>241</v>
      </c>
      <c r="J47" s="11" t="s">
        <v>48</v>
      </c>
      <c r="K47" s="11" t="s">
        <v>242</v>
      </c>
      <c r="L47" s="12">
        <v>43499</v>
      </c>
      <c r="M47" s="12">
        <v>43499</v>
      </c>
      <c r="N47" s="12">
        <v>43496</v>
      </c>
      <c r="O47" s="11" t="s">
        <v>50</v>
      </c>
      <c r="P47" s="11" t="s">
        <v>243</v>
      </c>
      <c r="Q47" s="11" t="s">
        <v>52</v>
      </c>
      <c r="R47" s="11" t="s">
        <v>244</v>
      </c>
      <c r="S47" s="13">
        <v>0</v>
      </c>
      <c r="T47" s="13">
        <v>0</v>
      </c>
      <c r="U47" s="13">
        <f t="shared" si="14"/>
        <v>0</v>
      </c>
      <c r="V47" s="14" t="e">
        <f t="shared" si="1"/>
        <v>#DIV/0!</v>
      </c>
      <c r="W47" s="13">
        <v>0</v>
      </c>
      <c r="X47" s="13">
        <v>0</v>
      </c>
      <c r="Y47" s="13">
        <v>0</v>
      </c>
      <c r="Z47" s="13" t="s">
        <v>54</v>
      </c>
      <c r="AA47" s="13">
        <v>0</v>
      </c>
      <c r="AB47" s="11" t="s">
        <v>245</v>
      </c>
      <c r="AC47" s="11" t="s">
        <v>99</v>
      </c>
      <c r="AD47" s="11" t="s">
        <v>155</v>
      </c>
      <c r="AE47" s="11" t="s">
        <v>58</v>
      </c>
      <c r="AF47" s="11" t="s">
        <v>68</v>
      </c>
      <c r="AG47" s="11" t="s">
        <v>246</v>
      </c>
      <c r="AH47" s="13">
        <v>0</v>
      </c>
      <c r="AI47" s="13">
        <v>0</v>
      </c>
      <c r="AJ47" s="13">
        <f t="shared" si="15"/>
        <v>0</v>
      </c>
      <c r="AK47" s="14" t="e">
        <f t="shared" si="3"/>
        <v>#DIV/0!</v>
      </c>
      <c r="AL47" s="13">
        <f t="shared" si="16"/>
        <v>0</v>
      </c>
    </row>
    <row r="48" spans="1:38" s="15" customFormat="1" x14ac:dyDescent="0.2">
      <c r="A48" s="11" t="s">
        <v>39</v>
      </c>
      <c r="B48" s="11" t="s">
        <v>40</v>
      </c>
      <c r="C48" s="11" t="s">
        <v>144</v>
      </c>
      <c r="D48" s="11" t="s">
        <v>238</v>
      </c>
      <c r="E48" s="11" t="s">
        <v>43</v>
      </c>
      <c r="F48" s="11" t="s">
        <v>239</v>
      </c>
      <c r="G48" s="11" t="s">
        <v>239</v>
      </c>
      <c r="H48" s="11" t="s">
        <v>240</v>
      </c>
      <c r="I48" s="11" t="s">
        <v>241</v>
      </c>
      <c r="J48" s="11" t="s">
        <v>48</v>
      </c>
      <c r="K48" s="11" t="s">
        <v>247</v>
      </c>
      <c r="L48" s="12">
        <v>43498</v>
      </c>
      <c r="M48" s="12">
        <v>43498</v>
      </c>
      <c r="N48" s="12">
        <v>43496</v>
      </c>
      <c r="O48" s="11" t="s">
        <v>50</v>
      </c>
      <c r="P48" s="11" t="s">
        <v>243</v>
      </c>
      <c r="Q48" s="11" t="s">
        <v>52</v>
      </c>
      <c r="R48" s="11" t="s">
        <v>244</v>
      </c>
      <c r="S48" s="13">
        <v>526.16</v>
      </c>
      <c r="T48" s="13">
        <v>487.2</v>
      </c>
      <c r="U48" s="13">
        <f t="shared" si="14"/>
        <v>38.95999999999998</v>
      </c>
      <c r="V48" s="14">
        <f t="shared" si="1"/>
        <v>7.4045917591607086E-2</v>
      </c>
      <c r="W48" s="13">
        <v>487.2</v>
      </c>
      <c r="X48" s="13">
        <v>0</v>
      </c>
      <c r="Y48" s="13">
        <v>0</v>
      </c>
      <c r="Z48" s="13" t="s">
        <v>54</v>
      </c>
      <c r="AA48" s="13">
        <v>0</v>
      </c>
      <c r="AB48" s="11" t="s">
        <v>245</v>
      </c>
      <c r="AC48" s="11" t="s">
        <v>99</v>
      </c>
      <c r="AD48" s="11" t="s">
        <v>155</v>
      </c>
      <c r="AE48" s="11" t="s">
        <v>58</v>
      </c>
      <c r="AF48" s="11" t="s">
        <v>68</v>
      </c>
      <c r="AG48" s="11" t="s">
        <v>246</v>
      </c>
      <c r="AH48" s="13">
        <v>526.16</v>
      </c>
      <c r="AI48" s="13">
        <v>487.2</v>
      </c>
      <c r="AJ48" s="13">
        <f t="shared" si="15"/>
        <v>38.95999999999998</v>
      </c>
      <c r="AK48" s="14">
        <f t="shared" si="3"/>
        <v>7.4045917591607086E-2</v>
      </c>
      <c r="AL48" s="13">
        <f t="shared" si="16"/>
        <v>0</v>
      </c>
    </row>
    <row r="49" spans="1:38" s="15" customFormat="1" x14ac:dyDescent="0.2">
      <c r="A49" s="11" t="s">
        <v>39</v>
      </c>
      <c r="B49" s="11" t="s">
        <v>40</v>
      </c>
      <c r="C49" s="11" t="s">
        <v>144</v>
      </c>
      <c r="D49" s="11" t="s">
        <v>238</v>
      </c>
      <c r="E49" s="11" t="s">
        <v>43</v>
      </c>
      <c r="F49" s="11" t="s">
        <v>239</v>
      </c>
      <c r="G49" s="11" t="s">
        <v>239</v>
      </c>
      <c r="H49" s="11" t="s">
        <v>240</v>
      </c>
      <c r="I49" s="11" t="s">
        <v>241</v>
      </c>
      <c r="J49" s="11" t="s">
        <v>48</v>
      </c>
      <c r="K49" s="11" t="s">
        <v>248</v>
      </c>
      <c r="L49" s="12">
        <v>43497</v>
      </c>
      <c r="M49" s="12">
        <v>43497</v>
      </c>
      <c r="N49" s="12">
        <v>43496</v>
      </c>
      <c r="O49" s="11" t="s">
        <v>50</v>
      </c>
      <c r="P49" s="11" t="s">
        <v>243</v>
      </c>
      <c r="Q49" s="11" t="s">
        <v>52</v>
      </c>
      <c r="R49" s="11" t="s">
        <v>244</v>
      </c>
      <c r="S49" s="13">
        <v>95.2</v>
      </c>
      <c r="T49" s="13">
        <v>81.2</v>
      </c>
      <c r="U49" s="13">
        <f t="shared" si="14"/>
        <v>14</v>
      </c>
      <c r="V49" s="14">
        <f t="shared" si="1"/>
        <v>0.14705882352941177</v>
      </c>
      <c r="W49" s="13">
        <v>81.2</v>
      </c>
      <c r="X49" s="13">
        <v>0</v>
      </c>
      <c r="Y49" s="13">
        <v>0</v>
      </c>
      <c r="Z49" s="13" t="s">
        <v>54</v>
      </c>
      <c r="AA49" s="13">
        <v>0</v>
      </c>
      <c r="AB49" s="11" t="s">
        <v>249</v>
      </c>
      <c r="AC49" s="11" t="s">
        <v>109</v>
      </c>
      <c r="AD49" s="11" t="s">
        <v>155</v>
      </c>
      <c r="AE49" s="11" t="s">
        <v>58</v>
      </c>
      <c r="AF49" s="11" t="s">
        <v>68</v>
      </c>
      <c r="AG49" s="11" t="s">
        <v>246</v>
      </c>
      <c r="AH49" s="13">
        <v>95.2</v>
      </c>
      <c r="AI49" s="13">
        <v>81.2</v>
      </c>
      <c r="AJ49" s="13">
        <f t="shared" si="15"/>
        <v>14</v>
      </c>
      <c r="AK49" s="14">
        <f t="shared" si="3"/>
        <v>0.14705882352941177</v>
      </c>
      <c r="AL49" s="13">
        <f t="shared" si="16"/>
        <v>0</v>
      </c>
    </row>
    <row r="50" spans="1:38" s="15" customFormat="1" x14ac:dyDescent="0.2">
      <c r="A50" s="11" t="s">
        <v>39</v>
      </c>
      <c r="B50" s="11" t="s">
        <v>40</v>
      </c>
      <c r="C50" s="11" t="s">
        <v>89</v>
      </c>
      <c r="D50" s="11" t="s">
        <v>250</v>
      </c>
      <c r="E50" s="11" t="s">
        <v>43</v>
      </c>
      <c r="F50" s="11" t="s">
        <v>251</v>
      </c>
      <c r="G50" s="11" t="s">
        <v>252</v>
      </c>
      <c r="H50" s="11" t="s">
        <v>253</v>
      </c>
      <c r="I50" s="11" t="s">
        <v>254</v>
      </c>
      <c r="J50" s="11" t="s">
        <v>48</v>
      </c>
      <c r="K50" s="11" t="s">
        <v>255</v>
      </c>
      <c r="L50" s="12">
        <v>43500</v>
      </c>
      <c r="M50" s="12">
        <v>43500</v>
      </c>
      <c r="N50" s="12">
        <v>43475</v>
      </c>
      <c r="O50" s="11" t="s">
        <v>50</v>
      </c>
      <c r="P50" s="11" t="s">
        <v>256</v>
      </c>
      <c r="Q50" s="11" t="s">
        <v>52</v>
      </c>
      <c r="R50" s="11" t="s">
        <v>257</v>
      </c>
      <c r="S50" s="13">
        <v>4119.5</v>
      </c>
      <c r="T50" s="13">
        <v>3961</v>
      </c>
      <c r="U50" s="13">
        <f t="shared" ref="U50:U61" si="17">S50-T50</f>
        <v>158.5</v>
      </c>
      <c r="V50" s="14">
        <f t="shared" si="1"/>
        <v>3.8475543148440344E-2</v>
      </c>
      <c r="W50" s="13">
        <v>3961</v>
      </c>
      <c r="X50" s="13">
        <v>0</v>
      </c>
      <c r="Y50" s="13">
        <v>0</v>
      </c>
      <c r="Z50" s="13" t="s">
        <v>54</v>
      </c>
      <c r="AA50" s="13">
        <v>0</v>
      </c>
      <c r="AB50" s="11" t="s">
        <v>258</v>
      </c>
      <c r="AC50" s="11" t="s">
        <v>137</v>
      </c>
      <c r="AD50" s="11" t="s">
        <v>100</v>
      </c>
      <c r="AE50" s="11" t="s">
        <v>58</v>
      </c>
      <c r="AF50" s="11" t="s">
        <v>68</v>
      </c>
      <c r="AG50" s="11" t="s">
        <v>259</v>
      </c>
      <c r="AH50" s="13">
        <v>4119.5</v>
      </c>
      <c r="AI50" s="13">
        <v>3961</v>
      </c>
      <c r="AJ50" s="13">
        <f t="shared" ref="AJ50:AJ61" si="18">AH50-AI50</f>
        <v>158.5</v>
      </c>
      <c r="AK50" s="14">
        <f t="shared" si="3"/>
        <v>3.8475543148440344E-2</v>
      </c>
      <c r="AL50" s="13">
        <f t="shared" ref="AL50:AL61" si="19">U50-AJ50</f>
        <v>0</v>
      </c>
    </row>
    <row r="51" spans="1:38" s="15" customFormat="1" x14ac:dyDescent="0.2">
      <c r="A51" s="11" t="s">
        <v>39</v>
      </c>
      <c r="B51" s="11" t="s">
        <v>40</v>
      </c>
      <c r="C51" s="11" t="s">
        <v>89</v>
      </c>
      <c r="D51" s="11" t="s">
        <v>250</v>
      </c>
      <c r="E51" s="11" t="s">
        <v>43</v>
      </c>
      <c r="F51" s="11" t="s">
        <v>251</v>
      </c>
      <c r="G51" s="11" t="s">
        <v>252</v>
      </c>
      <c r="H51" s="11" t="s">
        <v>253</v>
      </c>
      <c r="I51" s="11" t="s">
        <v>254</v>
      </c>
      <c r="J51" s="11" t="s">
        <v>48</v>
      </c>
      <c r="K51" s="11" t="s">
        <v>260</v>
      </c>
      <c r="L51" s="12">
        <v>43498</v>
      </c>
      <c r="M51" s="12">
        <v>43498</v>
      </c>
      <c r="N51" s="12">
        <v>43475</v>
      </c>
      <c r="O51" s="11" t="s">
        <v>50</v>
      </c>
      <c r="P51" s="11" t="s">
        <v>256</v>
      </c>
      <c r="Q51" s="11" t="s">
        <v>52</v>
      </c>
      <c r="R51" s="11" t="s">
        <v>257</v>
      </c>
      <c r="S51" s="13">
        <v>3364.4</v>
      </c>
      <c r="T51" s="13">
        <v>3235</v>
      </c>
      <c r="U51" s="13">
        <f t="shared" si="17"/>
        <v>129.40000000000009</v>
      </c>
      <c r="V51" s="14">
        <f t="shared" si="1"/>
        <v>3.8461538461538484E-2</v>
      </c>
      <c r="W51" s="13">
        <v>2940.71</v>
      </c>
      <c r="X51" s="13">
        <v>294.29000000000002</v>
      </c>
      <c r="Y51" s="13">
        <v>0</v>
      </c>
      <c r="Z51" s="13" t="s">
        <v>54</v>
      </c>
      <c r="AA51" s="13">
        <v>0</v>
      </c>
      <c r="AB51" s="11" t="s">
        <v>261</v>
      </c>
      <c r="AC51" s="11" t="s">
        <v>99</v>
      </c>
      <c r="AD51" s="11" t="s">
        <v>100</v>
      </c>
      <c r="AE51" s="11" t="s">
        <v>58</v>
      </c>
      <c r="AF51" s="11" t="s">
        <v>68</v>
      </c>
      <c r="AG51" s="11" t="s">
        <v>259</v>
      </c>
      <c r="AH51" s="13">
        <v>3364.4</v>
      </c>
      <c r="AI51" s="13">
        <v>3235</v>
      </c>
      <c r="AJ51" s="13">
        <f t="shared" si="18"/>
        <v>129.40000000000009</v>
      </c>
      <c r="AK51" s="14">
        <f t="shared" si="3"/>
        <v>3.8461538461538484E-2</v>
      </c>
      <c r="AL51" s="13">
        <f t="shared" si="19"/>
        <v>0</v>
      </c>
    </row>
    <row r="52" spans="1:38" s="15" customFormat="1" x14ac:dyDescent="0.2">
      <c r="A52" s="11" t="s">
        <v>39</v>
      </c>
      <c r="B52" s="11" t="s">
        <v>40</v>
      </c>
      <c r="C52" s="11" t="s">
        <v>89</v>
      </c>
      <c r="D52" s="11" t="s">
        <v>250</v>
      </c>
      <c r="E52" s="11" t="s">
        <v>43</v>
      </c>
      <c r="F52" s="11" t="s">
        <v>251</v>
      </c>
      <c r="G52" s="11" t="s">
        <v>262</v>
      </c>
      <c r="H52" s="11" t="s">
        <v>253</v>
      </c>
      <c r="I52" s="11" t="s">
        <v>254</v>
      </c>
      <c r="J52" s="11" t="s">
        <v>48</v>
      </c>
      <c r="K52" s="11" t="s">
        <v>263</v>
      </c>
      <c r="L52" s="12">
        <v>43501</v>
      </c>
      <c r="M52" s="12">
        <v>43501</v>
      </c>
      <c r="N52" s="12">
        <v>43475</v>
      </c>
      <c r="O52" s="11" t="s">
        <v>50</v>
      </c>
      <c r="P52" s="11" t="s">
        <v>264</v>
      </c>
      <c r="Q52" s="11" t="s">
        <v>52</v>
      </c>
      <c r="R52" s="11" t="s">
        <v>265</v>
      </c>
      <c r="S52" s="13">
        <v>1387.2</v>
      </c>
      <c r="T52" s="13">
        <v>1285.51</v>
      </c>
      <c r="U52" s="13">
        <f t="shared" si="17"/>
        <v>101.69000000000005</v>
      </c>
      <c r="V52" s="14">
        <f t="shared" si="1"/>
        <v>7.3305940023068089E-2</v>
      </c>
      <c r="W52" s="13">
        <v>1285.51</v>
      </c>
      <c r="X52" s="13">
        <v>0</v>
      </c>
      <c r="Y52" s="13">
        <v>0</v>
      </c>
      <c r="Z52" s="13" t="s">
        <v>54</v>
      </c>
      <c r="AA52" s="13">
        <v>0</v>
      </c>
      <c r="AB52" s="11" t="s">
        <v>266</v>
      </c>
      <c r="AC52" s="11" t="s">
        <v>137</v>
      </c>
      <c r="AD52" s="11" t="s">
        <v>100</v>
      </c>
      <c r="AE52" s="11" t="s">
        <v>58</v>
      </c>
      <c r="AF52" s="11" t="s">
        <v>68</v>
      </c>
      <c r="AG52" s="11" t="s">
        <v>267</v>
      </c>
      <c r="AH52" s="13">
        <v>1387.2</v>
      </c>
      <c r="AI52" s="13">
        <v>1285.51</v>
      </c>
      <c r="AJ52" s="13">
        <f t="shared" si="18"/>
        <v>101.69000000000005</v>
      </c>
      <c r="AK52" s="14">
        <f t="shared" si="3"/>
        <v>7.3305940023068089E-2</v>
      </c>
      <c r="AL52" s="13">
        <f t="shared" si="19"/>
        <v>0</v>
      </c>
    </row>
    <row r="53" spans="1:38" s="15" customFormat="1" x14ac:dyDescent="0.2">
      <c r="A53" s="11" t="s">
        <v>39</v>
      </c>
      <c r="B53" s="11" t="s">
        <v>40</v>
      </c>
      <c r="C53" s="11" t="s">
        <v>89</v>
      </c>
      <c r="D53" s="11" t="s">
        <v>250</v>
      </c>
      <c r="E53" s="11" t="s">
        <v>43</v>
      </c>
      <c r="F53" s="11" t="s">
        <v>268</v>
      </c>
      <c r="G53" s="11" t="s">
        <v>269</v>
      </c>
      <c r="H53" s="11" t="s">
        <v>253</v>
      </c>
      <c r="I53" s="11" t="s">
        <v>254</v>
      </c>
      <c r="J53" s="11" t="s">
        <v>48</v>
      </c>
      <c r="K53" s="11" t="s">
        <v>270</v>
      </c>
      <c r="L53" s="12">
        <v>43500</v>
      </c>
      <c r="M53" s="12">
        <v>43500</v>
      </c>
      <c r="N53" s="12">
        <v>43496</v>
      </c>
      <c r="O53" s="11" t="s">
        <v>50</v>
      </c>
      <c r="P53" s="11" t="s">
        <v>271</v>
      </c>
      <c r="Q53" s="11" t="s">
        <v>52</v>
      </c>
      <c r="R53" s="11" t="s">
        <v>272</v>
      </c>
      <c r="S53" s="13">
        <v>0</v>
      </c>
      <c r="T53" s="13">
        <v>2402.4</v>
      </c>
      <c r="U53" s="13">
        <f t="shared" si="17"/>
        <v>-2402.4</v>
      </c>
      <c r="V53" s="14" t="e">
        <f t="shared" si="1"/>
        <v>#DIV/0!</v>
      </c>
      <c r="W53" s="13">
        <v>2402.4</v>
      </c>
      <c r="X53" s="13">
        <v>0</v>
      </c>
      <c r="Y53" s="13">
        <v>0</v>
      </c>
      <c r="Z53" s="13" t="s">
        <v>54</v>
      </c>
      <c r="AA53" s="13">
        <v>0</v>
      </c>
      <c r="AB53" s="11" t="s">
        <v>273</v>
      </c>
      <c r="AC53" s="11" t="s">
        <v>99</v>
      </c>
      <c r="AD53" s="11" t="s">
        <v>100</v>
      </c>
      <c r="AE53" s="11" t="s">
        <v>58</v>
      </c>
      <c r="AF53" s="11" t="s">
        <v>68</v>
      </c>
      <c r="AG53" s="11" t="s">
        <v>274</v>
      </c>
      <c r="AH53" s="13">
        <v>0</v>
      </c>
      <c r="AI53" s="13">
        <v>2402.4</v>
      </c>
      <c r="AJ53" s="13">
        <f t="shared" si="18"/>
        <v>-2402.4</v>
      </c>
      <c r="AK53" s="14" t="e">
        <f t="shared" si="3"/>
        <v>#DIV/0!</v>
      </c>
      <c r="AL53" s="13">
        <f t="shared" si="19"/>
        <v>0</v>
      </c>
    </row>
    <row r="54" spans="1:38" s="15" customFormat="1" x14ac:dyDescent="0.2">
      <c r="A54" s="11" t="s">
        <v>39</v>
      </c>
      <c r="B54" s="11" t="s">
        <v>40</v>
      </c>
      <c r="C54" s="11" t="s">
        <v>89</v>
      </c>
      <c r="D54" s="11" t="s">
        <v>250</v>
      </c>
      <c r="E54" s="11" t="s">
        <v>43</v>
      </c>
      <c r="F54" s="11" t="s">
        <v>268</v>
      </c>
      <c r="G54" s="11" t="s">
        <v>269</v>
      </c>
      <c r="H54" s="11" t="s">
        <v>253</v>
      </c>
      <c r="I54" s="11" t="s">
        <v>254</v>
      </c>
      <c r="J54" s="11" t="s">
        <v>48</v>
      </c>
      <c r="K54" s="11" t="s">
        <v>275</v>
      </c>
      <c r="L54" s="12">
        <v>43498</v>
      </c>
      <c r="M54" s="12">
        <v>43498</v>
      </c>
      <c r="N54" s="12">
        <v>43496</v>
      </c>
      <c r="O54" s="11" t="s">
        <v>50</v>
      </c>
      <c r="P54" s="11" t="s">
        <v>271</v>
      </c>
      <c r="Q54" s="11" t="s">
        <v>52</v>
      </c>
      <c r="R54" s="11" t="s">
        <v>272</v>
      </c>
      <c r="S54" s="13">
        <v>9500.4</v>
      </c>
      <c r="T54" s="13">
        <v>9048</v>
      </c>
      <c r="U54" s="13">
        <f t="shared" si="17"/>
        <v>452.39999999999964</v>
      </c>
      <c r="V54" s="14">
        <f t="shared" si="1"/>
        <v>4.7619047619047582E-2</v>
      </c>
      <c r="W54" s="13">
        <v>9048</v>
      </c>
      <c r="X54" s="13">
        <v>0</v>
      </c>
      <c r="Y54" s="13">
        <v>0</v>
      </c>
      <c r="Z54" s="13" t="s">
        <v>54</v>
      </c>
      <c r="AA54" s="13">
        <v>0</v>
      </c>
      <c r="AB54" s="11" t="s">
        <v>273</v>
      </c>
      <c r="AC54" s="11" t="s">
        <v>99</v>
      </c>
      <c r="AD54" s="11" t="s">
        <v>100</v>
      </c>
      <c r="AE54" s="11" t="s">
        <v>58</v>
      </c>
      <c r="AF54" s="11" t="s">
        <v>68</v>
      </c>
      <c r="AG54" s="11" t="s">
        <v>274</v>
      </c>
      <c r="AH54" s="13">
        <v>9500.4</v>
      </c>
      <c r="AI54" s="13">
        <v>9048</v>
      </c>
      <c r="AJ54" s="13">
        <f t="shared" si="18"/>
        <v>452.39999999999964</v>
      </c>
      <c r="AK54" s="14">
        <f t="shared" si="3"/>
        <v>4.7619047619047582E-2</v>
      </c>
      <c r="AL54" s="13">
        <f t="shared" si="19"/>
        <v>0</v>
      </c>
    </row>
    <row r="55" spans="1:38" s="15" customFormat="1" x14ac:dyDescent="0.2">
      <c r="A55" s="11" t="s">
        <v>39</v>
      </c>
      <c r="B55" s="11" t="s">
        <v>40</v>
      </c>
      <c r="C55" s="11" t="s">
        <v>89</v>
      </c>
      <c r="D55" s="11" t="s">
        <v>250</v>
      </c>
      <c r="E55" s="11" t="s">
        <v>43</v>
      </c>
      <c r="F55" s="11" t="s">
        <v>276</v>
      </c>
      <c r="G55" s="11" t="s">
        <v>277</v>
      </c>
      <c r="H55" s="11" t="s">
        <v>253</v>
      </c>
      <c r="I55" s="11" t="s">
        <v>254</v>
      </c>
      <c r="J55" s="11" t="s">
        <v>48</v>
      </c>
      <c r="K55" s="11" t="s">
        <v>278</v>
      </c>
      <c r="L55" s="12">
        <v>43497</v>
      </c>
      <c r="M55" s="12">
        <v>43497</v>
      </c>
      <c r="N55" s="12">
        <v>43468</v>
      </c>
      <c r="O55" s="11" t="s">
        <v>50</v>
      </c>
      <c r="P55" s="11" t="s">
        <v>279</v>
      </c>
      <c r="Q55" s="11" t="s">
        <v>52</v>
      </c>
      <c r="R55" s="11" t="s">
        <v>280</v>
      </c>
      <c r="S55" s="13">
        <v>39559.800000000003</v>
      </c>
      <c r="T55" s="13">
        <v>38407.599999999999</v>
      </c>
      <c r="U55" s="13">
        <f t="shared" si="17"/>
        <v>1152.2000000000044</v>
      </c>
      <c r="V55" s="14">
        <f t="shared" si="1"/>
        <v>2.912552641823276E-2</v>
      </c>
      <c r="W55" s="13">
        <v>38407.599999999999</v>
      </c>
      <c r="X55" s="13">
        <v>0</v>
      </c>
      <c r="Y55" s="13">
        <v>0</v>
      </c>
      <c r="Z55" s="13" t="s">
        <v>54</v>
      </c>
      <c r="AA55" s="13">
        <v>0</v>
      </c>
      <c r="AB55" s="11" t="s">
        <v>281</v>
      </c>
      <c r="AC55" s="11" t="s">
        <v>99</v>
      </c>
      <c r="AD55" s="11" t="s">
        <v>100</v>
      </c>
      <c r="AE55" s="11" t="s">
        <v>58</v>
      </c>
      <c r="AF55" s="11" t="s">
        <v>68</v>
      </c>
      <c r="AG55" s="11" t="s">
        <v>282</v>
      </c>
      <c r="AH55" s="13">
        <v>39559.800000000003</v>
      </c>
      <c r="AI55" s="13">
        <v>38407.599999999999</v>
      </c>
      <c r="AJ55" s="13">
        <f t="shared" si="18"/>
        <v>1152.2000000000044</v>
      </c>
      <c r="AK55" s="14">
        <f t="shared" si="3"/>
        <v>2.912552641823276E-2</v>
      </c>
      <c r="AL55" s="13">
        <f t="shared" si="19"/>
        <v>0</v>
      </c>
    </row>
    <row r="56" spans="1:38" s="15" customFormat="1" x14ac:dyDescent="0.2">
      <c r="A56" s="11" t="s">
        <v>39</v>
      </c>
      <c r="B56" s="11" t="s">
        <v>40</v>
      </c>
      <c r="C56" s="11" t="s">
        <v>89</v>
      </c>
      <c r="D56" s="11" t="s">
        <v>250</v>
      </c>
      <c r="E56" s="11" t="s">
        <v>43</v>
      </c>
      <c r="F56" s="11" t="s">
        <v>276</v>
      </c>
      <c r="G56" s="11" t="s">
        <v>277</v>
      </c>
      <c r="H56" s="11" t="s">
        <v>253</v>
      </c>
      <c r="I56" s="11" t="s">
        <v>254</v>
      </c>
      <c r="J56" s="11" t="s">
        <v>48</v>
      </c>
      <c r="K56" s="11" t="s">
        <v>283</v>
      </c>
      <c r="L56" s="12">
        <v>43498</v>
      </c>
      <c r="M56" s="12">
        <v>43498</v>
      </c>
      <c r="N56" s="12">
        <v>43468</v>
      </c>
      <c r="O56" s="11" t="s">
        <v>50</v>
      </c>
      <c r="P56" s="11" t="s">
        <v>279</v>
      </c>
      <c r="Q56" s="11" t="s">
        <v>52</v>
      </c>
      <c r="R56" s="11" t="s">
        <v>280</v>
      </c>
      <c r="S56" s="13">
        <v>0</v>
      </c>
      <c r="T56" s="13">
        <v>0</v>
      </c>
      <c r="U56" s="13">
        <f t="shared" si="17"/>
        <v>0</v>
      </c>
      <c r="V56" s="14" t="e">
        <f t="shared" si="1"/>
        <v>#DIV/0!</v>
      </c>
      <c r="W56" s="13">
        <v>0</v>
      </c>
      <c r="X56" s="13">
        <v>0</v>
      </c>
      <c r="Y56" s="13">
        <v>0</v>
      </c>
      <c r="Z56" s="13" t="s">
        <v>54</v>
      </c>
      <c r="AA56" s="13">
        <v>0</v>
      </c>
      <c r="AB56" s="11" t="s">
        <v>281</v>
      </c>
      <c r="AC56" s="11" t="s">
        <v>99</v>
      </c>
      <c r="AD56" s="11" t="s">
        <v>100</v>
      </c>
      <c r="AE56" s="11" t="s">
        <v>58</v>
      </c>
      <c r="AF56" s="11" t="s">
        <v>68</v>
      </c>
      <c r="AG56" s="11" t="s">
        <v>282</v>
      </c>
      <c r="AH56" s="13">
        <v>0</v>
      </c>
      <c r="AI56" s="13">
        <v>0</v>
      </c>
      <c r="AJ56" s="13">
        <f t="shared" si="18"/>
        <v>0</v>
      </c>
      <c r="AK56" s="14" t="e">
        <f t="shared" si="3"/>
        <v>#DIV/0!</v>
      </c>
      <c r="AL56" s="13">
        <f t="shared" si="19"/>
        <v>0</v>
      </c>
    </row>
    <row r="57" spans="1:38" s="15" customFormat="1" x14ac:dyDescent="0.2">
      <c r="A57" s="11" t="s">
        <v>39</v>
      </c>
      <c r="B57" s="11" t="s">
        <v>40</v>
      </c>
      <c r="C57" s="11" t="s">
        <v>89</v>
      </c>
      <c r="D57" s="11" t="s">
        <v>250</v>
      </c>
      <c r="E57" s="11" t="s">
        <v>43</v>
      </c>
      <c r="F57" s="11" t="s">
        <v>276</v>
      </c>
      <c r="G57" s="11" t="s">
        <v>277</v>
      </c>
      <c r="H57" s="11" t="s">
        <v>253</v>
      </c>
      <c r="I57" s="11" t="s">
        <v>254</v>
      </c>
      <c r="J57" s="11" t="s">
        <v>48</v>
      </c>
      <c r="K57" s="11" t="s">
        <v>284</v>
      </c>
      <c r="L57" s="12">
        <v>43501</v>
      </c>
      <c r="M57" s="12">
        <v>43501</v>
      </c>
      <c r="N57" s="12">
        <v>43468</v>
      </c>
      <c r="O57" s="11" t="s">
        <v>50</v>
      </c>
      <c r="P57" s="11" t="s">
        <v>279</v>
      </c>
      <c r="Q57" s="11" t="s">
        <v>52</v>
      </c>
      <c r="R57" s="11" t="s">
        <v>280</v>
      </c>
      <c r="S57" s="13">
        <v>0</v>
      </c>
      <c r="T57" s="13">
        <v>0</v>
      </c>
      <c r="U57" s="13">
        <f t="shared" si="17"/>
        <v>0</v>
      </c>
      <c r="V57" s="14" t="e">
        <f t="shared" si="1"/>
        <v>#DIV/0!</v>
      </c>
      <c r="W57" s="13">
        <v>0</v>
      </c>
      <c r="X57" s="13">
        <v>0</v>
      </c>
      <c r="Y57" s="13">
        <v>0</v>
      </c>
      <c r="Z57" s="13" t="s">
        <v>54</v>
      </c>
      <c r="AA57" s="13">
        <v>0</v>
      </c>
      <c r="AB57" s="11" t="s">
        <v>281</v>
      </c>
      <c r="AC57" s="11" t="s">
        <v>99</v>
      </c>
      <c r="AD57" s="11" t="s">
        <v>100</v>
      </c>
      <c r="AE57" s="11" t="s">
        <v>58</v>
      </c>
      <c r="AF57" s="11" t="s">
        <v>68</v>
      </c>
      <c r="AG57" s="11" t="s">
        <v>282</v>
      </c>
      <c r="AH57" s="13">
        <v>0</v>
      </c>
      <c r="AI57" s="13">
        <v>0</v>
      </c>
      <c r="AJ57" s="13">
        <f t="shared" si="18"/>
        <v>0</v>
      </c>
      <c r="AK57" s="14" t="e">
        <f t="shared" si="3"/>
        <v>#DIV/0!</v>
      </c>
      <c r="AL57" s="13">
        <f t="shared" si="19"/>
        <v>0</v>
      </c>
    </row>
    <row r="58" spans="1:38" s="15" customFormat="1" x14ac:dyDescent="0.2">
      <c r="A58" s="11" t="s">
        <v>39</v>
      </c>
      <c r="B58" s="11" t="s">
        <v>40</v>
      </c>
      <c r="C58" s="11" t="s">
        <v>89</v>
      </c>
      <c r="D58" s="11" t="s">
        <v>250</v>
      </c>
      <c r="E58" s="11" t="s">
        <v>43</v>
      </c>
      <c r="F58" s="11" t="s">
        <v>276</v>
      </c>
      <c r="G58" s="11" t="s">
        <v>277</v>
      </c>
      <c r="H58" s="11" t="s">
        <v>253</v>
      </c>
      <c r="I58" s="11" t="s">
        <v>254</v>
      </c>
      <c r="J58" s="11" t="s">
        <v>48</v>
      </c>
      <c r="K58" s="11" t="s">
        <v>285</v>
      </c>
      <c r="L58" s="12">
        <v>43500</v>
      </c>
      <c r="M58" s="12">
        <v>43500</v>
      </c>
      <c r="N58" s="12">
        <v>43468</v>
      </c>
      <c r="O58" s="11" t="s">
        <v>50</v>
      </c>
      <c r="P58" s="11" t="s">
        <v>279</v>
      </c>
      <c r="Q58" s="11" t="s">
        <v>52</v>
      </c>
      <c r="R58" s="11" t="s">
        <v>280</v>
      </c>
      <c r="S58" s="13">
        <v>41056.870000000003</v>
      </c>
      <c r="T58" s="13">
        <v>39861</v>
      </c>
      <c r="U58" s="13">
        <f t="shared" si="17"/>
        <v>1195.8700000000026</v>
      </c>
      <c r="V58" s="14">
        <f t="shared" si="1"/>
        <v>2.9127159474163583E-2</v>
      </c>
      <c r="W58" s="13">
        <v>38050.120000000003</v>
      </c>
      <c r="X58" s="13">
        <v>1810.88</v>
      </c>
      <c r="Y58" s="13">
        <v>0</v>
      </c>
      <c r="Z58" s="13" t="s">
        <v>54</v>
      </c>
      <c r="AA58" s="13">
        <v>0</v>
      </c>
      <c r="AB58" s="11" t="s">
        <v>281</v>
      </c>
      <c r="AC58" s="11" t="s">
        <v>99</v>
      </c>
      <c r="AD58" s="11" t="s">
        <v>100</v>
      </c>
      <c r="AE58" s="11" t="s">
        <v>58</v>
      </c>
      <c r="AF58" s="11" t="s">
        <v>68</v>
      </c>
      <c r="AG58" s="11" t="s">
        <v>282</v>
      </c>
      <c r="AH58" s="13">
        <v>41056.870000000003</v>
      </c>
      <c r="AI58" s="13">
        <v>39861</v>
      </c>
      <c r="AJ58" s="13">
        <f t="shared" si="18"/>
        <v>1195.8700000000026</v>
      </c>
      <c r="AK58" s="14">
        <f t="shared" si="3"/>
        <v>2.9127159474163583E-2</v>
      </c>
      <c r="AL58" s="13">
        <f t="shared" si="19"/>
        <v>0</v>
      </c>
    </row>
    <row r="59" spans="1:38" s="15" customFormat="1" x14ac:dyDescent="0.2">
      <c r="A59" s="11" t="s">
        <v>39</v>
      </c>
      <c r="B59" s="11" t="s">
        <v>40</v>
      </c>
      <c r="C59" s="11" t="s">
        <v>89</v>
      </c>
      <c r="D59" s="11" t="s">
        <v>250</v>
      </c>
      <c r="E59" s="11" t="s">
        <v>43</v>
      </c>
      <c r="F59" s="11" t="s">
        <v>276</v>
      </c>
      <c r="G59" s="11" t="s">
        <v>262</v>
      </c>
      <c r="H59" s="11" t="s">
        <v>253</v>
      </c>
      <c r="I59" s="11" t="s">
        <v>254</v>
      </c>
      <c r="J59" s="11" t="s">
        <v>48</v>
      </c>
      <c r="K59" s="11" t="s">
        <v>286</v>
      </c>
      <c r="L59" s="12">
        <v>43500</v>
      </c>
      <c r="M59" s="12">
        <v>43500</v>
      </c>
      <c r="N59" s="12">
        <v>43483</v>
      </c>
      <c r="O59" s="11" t="s">
        <v>50</v>
      </c>
      <c r="P59" s="11" t="s">
        <v>287</v>
      </c>
      <c r="Q59" s="11" t="s">
        <v>52</v>
      </c>
      <c r="R59" s="11" t="s">
        <v>288</v>
      </c>
      <c r="S59" s="13">
        <v>28618.43</v>
      </c>
      <c r="T59" s="13">
        <v>27784.85</v>
      </c>
      <c r="U59" s="13">
        <f t="shared" si="17"/>
        <v>833.58000000000175</v>
      </c>
      <c r="V59" s="14">
        <f t="shared" si="1"/>
        <v>2.9127383996955868E-2</v>
      </c>
      <c r="W59" s="13">
        <v>26984.2</v>
      </c>
      <c r="X59" s="13">
        <v>800.66</v>
      </c>
      <c r="Y59" s="13">
        <v>0</v>
      </c>
      <c r="Z59" s="13" t="s">
        <v>54</v>
      </c>
      <c r="AA59" s="13">
        <v>0</v>
      </c>
      <c r="AB59" s="11" t="s">
        <v>289</v>
      </c>
      <c r="AC59" s="11" t="s">
        <v>99</v>
      </c>
      <c r="AD59" s="11" t="s">
        <v>100</v>
      </c>
      <c r="AE59" s="11" t="s">
        <v>58</v>
      </c>
      <c r="AF59" s="11" t="s">
        <v>68</v>
      </c>
      <c r="AG59" s="11" t="s">
        <v>290</v>
      </c>
      <c r="AH59" s="13">
        <v>28618.43</v>
      </c>
      <c r="AI59" s="13">
        <v>27784.85</v>
      </c>
      <c r="AJ59" s="13">
        <f t="shared" si="18"/>
        <v>833.58000000000175</v>
      </c>
      <c r="AK59" s="14">
        <f t="shared" si="3"/>
        <v>2.9127383996955868E-2</v>
      </c>
      <c r="AL59" s="13">
        <f t="shared" si="19"/>
        <v>0</v>
      </c>
    </row>
    <row r="60" spans="1:38" s="15" customFormat="1" x14ac:dyDescent="0.2">
      <c r="A60" s="11" t="s">
        <v>39</v>
      </c>
      <c r="B60" s="11" t="s">
        <v>40</v>
      </c>
      <c r="C60" s="11" t="s">
        <v>89</v>
      </c>
      <c r="D60" s="11" t="s">
        <v>250</v>
      </c>
      <c r="E60" s="11" t="s">
        <v>43</v>
      </c>
      <c r="F60" s="11" t="s">
        <v>276</v>
      </c>
      <c r="G60" s="11" t="s">
        <v>262</v>
      </c>
      <c r="H60" s="11" t="s">
        <v>253</v>
      </c>
      <c r="I60" s="11" t="s">
        <v>254</v>
      </c>
      <c r="J60" s="11" t="s">
        <v>48</v>
      </c>
      <c r="K60" s="11" t="s">
        <v>291</v>
      </c>
      <c r="L60" s="12">
        <v>43497</v>
      </c>
      <c r="M60" s="12">
        <v>43497</v>
      </c>
      <c r="N60" s="12">
        <v>43483</v>
      </c>
      <c r="O60" s="11" t="s">
        <v>50</v>
      </c>
      <c r="P60" s="11" t="s">
        <v>287</v>
      </c>
      <c r="Q60" s="11" t="s">
        <v>52</v>
      </c>
      <c r="R60" s="11" t="s">
        <v>288</v>
      </c>
      <c r="S60" s="13">
        <v>38138.04</v>
      </c>
      <c r="T60" s="13">
        <v>36644.400000000001</v>
      </c>
      <c r="U60" s="13">
        <f t="shared" si="17"/>
        <v>1493.6399999999994</v>
      </c>
      <c r="V60" s="14">
        <f t="shared" ref="V60:V112" si="20">U60/S60</f>
        <v>3.9164047234729403E-2</v>
      </c>
      <c r="W60" s="13">
        <v>31358.97</v>
      </c>
      <c r="X60" s="13">
        <v>5285.43</v>
      </c>
      <c r="Y60" s="13">
        <v>0</v>
      </c>
      <c r="Z60" s="13" t="s">
        <v>54</v>
      </c>
      <c r="AA60" s="13">
        <v>0</v>
      </c>
      <c r="AB60" s="11" t="s">
        <v>289</v>
      </c>
      <c r="AC60" s="11" t="s">
        <v>99</v>
      </c>
      <c r="AD60" s="11" t="s">
        <v>100</v>
      </c>
      <c r="AE60" s="11" t="s">
        <v>58</v>
      </c>
      <c r="AF60" s="11" t="s">
        <v>68</v>
      </c>
      <c r="AG60" s="11" t="s">
        <v>290</v>
      </c>
      <c r="AH60" s="13">
        <v>38138.04</v>
      </c>
      <c r="AI60" s="13">
        <v>36644.400000000001</v>
      </c>
      <c r="AJ60" s="13">
        <f t="shared" si="18"/>
        <v>1493.6399999999994</v>
      </c>
      <c r="AK60" s="14">
        <f t="shared" ref="AK60:AK112" si="21">AJ60/AH60</f>
        <v>3.9164047234729403E-2</v>
      </c>
      <c r="AL60" s="13">
        <f t="shared" si="19"/>
        <v>0</v>
      </c>
    </row>
    <row r="61" spans="1:38" s="15" customFormat="1" x14ac:dyDescent="0.2">
      <c r="A61" s="11" t="s">
        <v>39</v>
      </c>
      <c r="B61" s="11" t="s">
        <v>40</v>
      </c>
      <c r="C61" s="11" t="s">
        <v>89</v>
      </c>
      <c r="D61" s="11" t="s">
        <v>250</v>
      </c>
      <c r="E61" s="11" t="s">
        <v>43</v>
      </c>
      <c r="F61" s="11" t="s">
        <v>44</v>
      </c>
      <c r="G61" s="11" t="s">
        <v>269</v>
      </c>
      <c r="H61" s="11" t="s">
        <v>253</v>
      </c>
      <c r="I61" s="11" t="s">
        <v>254</v>
      </c>
      <c r="J61" s="11" t="s">
        <v>48</v>
      </c>
      <c r="K61" s="11" t="s">
        <v>292</v>
      </c>
      <c r="L61" s="12">
        <v>43500</v>
      </c>
      <c r="M61" s="12">
        <v>43500</v>
      </c>
      <c r="N61" s="12">
        <v>43312</v>
      </c>
      <c r="O61" s="11" t="s">
        <v>50</v>
      </c>
      <c r="P61" s="11" t="s">
        <v>293</v>
      </c>
      <c r="Q61" s="11" t="s">
        <v>52</v>
      </c>
      <c r="R61" s="11" t="s">
        <v>294</v>
      </c>
      <c r="S61" s="13">
        <v>175119.84</v>
      </c>
      <c r="T61" s="13">
        <v>151200</v>
      </c>
      <c r="U61" s="13">
        <f t="shared" si="17"/>
        <v>23919.839999999997</v>
      </c>
      <c r="V61" s="14">
        <f t="shared" si="20"/>
        <v>0.13659126230357449</v>
      </c>
      <c r="W61" s="13">
        <v>151200</v>
      </c>
      <c r="X61" s="13">
        <v>0</v>
      </c>
      <c r="Y61" s="13">
        <v>0</v>
      </c>
      <c r="Z61" s="13" t="s">
        <v>54</v>
      </c>
      <c r="AA61" s="13">
        <v>0</v>
      </c>
      <c r="AB61" s="11" t="s">
        <v>295</v>
      </c>
      <c r="AC61" s="11" t="s">
        <v>99</v>
      </c>
      <c r="AD61" s="11" t="s">
        <v>100</v>
      </c>
      <c r="AE61" s="11" t="s">
        <v>58</v>
      </c>
      <c r="AF61" s="11" t="s">
        <v>68</v>
      </c>
      <c r="AG61" s="11" t="s">
        <v>296</v>
      </c>
      <c r="AH61" s="13">
        <v>175119.84</v>
      </c>
      <c r="AI61" s="13">
        <v>151200</v>
      </c>
      <c r="AJ61" s="13">
        <f t="shared" si="18"/>
        <v>23919.839999999997</v>
      </c>
      <c r="AK61" s="14">
        <f t="shared" si="21"/>
        <v>0.13659126230357449</v>
      </c>
      <c r="AL61" s="13">
        <f t="shared" si="19"/>
        <v>0</v>
      </c>
    </row>
    <row r="62" spans="1:38" s="15" customFormat="1" x14ac:dyDescent="0.2">
      <c r="A62" s="11" t="s">
        <v>39</v>
      </c>
      <c r="B62" s="11" t="s">
        <v>40</v>
      </c>
      <c r="C62" s="11" t="s">
        <v>144</v>
      </c>
      <c r="D62" s="11" t="s">
        <v>297</v>
      </c>
      <c r="E62" s="11" t="s">
        <v>43</v>
      </c>
      <c r="F62" s="11" t="s">
        <v>298</v>
      </c>
      <c r="G62" s="11" t="s">
        <v>299</v>
      </c>
      <c r="H62" s="11" t="s">
        <v>300</v>
      </c>
      <c r="I62" s="11" t="s">
        <v>301</v>
      </c>
      <c r="J62" s="11" t="s">
        <v>302</v>
      </c>
      <c r="K62" s="11" t="s">
        <v>303</v>
      </c>
      <c r="L62" s="12">
        <v>43498</v>
      </c>
      <c r="M62" s="12">
        <v>43498</v>
      </c>
      <c r="N62" s="12">
        <v>43423</v>
      </c>
      <c r="O62" s="11" t="s">
        <v>50</v>
      </c>
      <c r="P62" s="11" t="s">
        <v>304</v>
      </c>
      <c r="Q62" s="11" t="s">
        <v>52</v>
      </c>
      <c r="R62" s="11" t="s">
        <v>305</v>
      </c>
      <c r="S62" s="13">
        <v>6984.75</v>
      </c>
      <c r="T62" s="13">
        <v>6437.5</v>
      </c>
      <c r="U62" s="13">
        <f t="shared" ref="U62:U86" si="22">S62-T62</f>
        <v>547.25</v>
      </c>
      <c r="V62" s="14">
        <f t="shared" si="20"/>
        <v>7.834926088979563E-2</v>
      </c>
      <c r="W62" s="13">
        <v>6731.79</v>
      </c>
      <c r="X62" s="13">
        <v>-294.29000000000002</v>
      </c>
      <c r="Y62" s="13">
        <v>0</v>
      </c>
      <c r="Z62" s="13" t="s">
        <v>54</v>
      </c>
      <c r="AA62" s="13">
        <v>0</v>
      </c>
      <c r="AB62" s="11" t="s">
        <v>306</v>
      </c>
      <c r="AC62" s="11" t="s">
        <v>99</v>
      </c>
      <c r="AD62" s="11" t="s">
        <v>155</v>
      </c>
      <c r="AE62" s="11" t="s">
        <v>58</v>
      </c>
      <c r="AF62" s="11" t="s">
        <v>68</v>
      </c>
      <c r="AG62" s="11" t="s">
        <v>307</v>
      </c>
      <c r="AH62" s="13">
        <v>6984.75</v>
      </c>
      <c r="AI62" s="13">
        <v>6437.5</v>
      </c>
      <c r="AJ62" s="13">
        <f t="shared" ref="AJ62:AJ86" si="23">AH62-AI62</f>
        <v>547.25</v>
      </c>
      <c r="AK62" s="14">
        <f t="shared" si="21"/>
        <v>7.834926088979563E-2</v>
      </c>
      <c r="AL62" s="13">
        <f t="shared" ref="AL62:AL86" si="24">U62-AJ62</f>
        <v>0</v>
      </c>
    </row>
    <row r="63" spans="1:38" s="15" customFormat="1" x14ac:dyDescent="0.2">
      <c r="A63" s="11" t="s">
        <v>39</v>
      </c>
      <c r="B63" s="11" t="s">
        <v>40</v>
      </c>
      <c r="C63" s="11" t="s">
        <v>144</v>
      </c>
      <c r="D63" s="11" t="s">
        <v>297</v>
      </c>
      <c r="E63" s="11" t="s">
        <v>43</v>
      </c>
      <c r="F63" s="11" t="s">
        <v>44</v>
      </c>
      <c r="G63" s="11" t="s">
        <v>308</v>
      </c>
      <c r="H63" s="11" t="s">
        <v>300</v>
      </c>
      <c r="I63" s="11" t="s">
        <v>301</v>
      </c>
      <c r="J63" s="11" t="s">
        <v>309</v>
      </c>
      <c r="K63" s="11" t="s">
        <v>310</v>
      </c>
      <c r="L63" s="12">
        <v>43500</v>
      </c>
      <c r="M63" s="12">
        <v>43500</v>
      </c>
      <c r="N63" s="12">
        <v>43490</v>
      </c>
      <c r="O63" s="11" t="s">
        <v>50</v>
      </c>
      <c r="P63" s="11" t="s">
        <v>311</v>
      </c>
      <c r="Q63" s="11" t="s">
        <v>52</v>
      </c>
      <c r="R63" s="11" t="s">
        <v>312</v>
      </c>
      <c r="S63" s="13">
        <v>48213</v>
      </c>
      <c r="T63" s="13">
        <v>43125</v>
      </c>
      <c r="U63" s="13">
        <f t="shared" si="22"/>
        <v>5088</v>
      </c>
      <c r="V63" s="14">
        <f t="shared" si="20"/>
        <v>0.10553170306763736</v>
      </c>
      <c r="W63" s="13">
        <v>43125</v>
      </c>
      <c r="X63" s="13">
        <v>0</v>
      </c>
      <c r="Y63" s="13">
        <v>0</v>
      </c>
      <c r="Z63" s="13" t="s">
        <v>54</v>
      </c>
      <c r="AA63" s="13">
        <v>0</v>
      </c>
      <c r="AB63" s="11" t="s">
        <v>313</v>
      </c>
      <c r="AC63" s="11" t="s">
        <v>99</v>
      </c>
      <c r="AD63" s="11" t="s">
        <v>155</v>
      </c>
      <c r="AE63" s="11" t="s">
        <v>58</v>
      </c>
      <c r="AF63" s="11" t="s">
        <v>68</v>
      </c>
      <c r="AG63" s="11" t="s">
        <v>314</v>
      </c>
      <c r="AH63" s="13">
        <v>48213</v>
      </c>
      <c r="AI63" s="13">
        <v>43125</v>
      </c>
      <c r="AJ63" s="13">
        <f t="shared" si="23"/>
        <v>5088</v>
      </c>
      <c r="AK63" s="14">
        <f t="shared" si="21"/>
        <v>0.10553170306763736</v>
      </c>
      <c r="AL63" s="13">
        <f t="shared" si="24"/>
        <v>0</v>
      </c>
    </row>
    <row r="64" spans="1:38" s="15" customFormat="1" x14ac:dyDescent="0.2">
      <c r="A64" s="11" t="s">
        <v>39</v>
      </c>
      <c r="B64" s="11" t="s">
        <v>40</v>
      </c>
      <c r="C64" s="11" t="s">
        <v>144</v>
      </c>
      <c r="D64" s="11" t="s">
        <v>297</v>
      </c>
      <c r="E64" s="11" t="s">
        <v>43</v>
      </c>
      <c r="F64" s="11" t="s">
        <v>44</v>
      </c>
      <c r="G64" s="11" t="s">
        <v>308</v>
      </c>
      <c r="H64" s="11" t="s">
        <v>300</v>
      </c>
      <c r="I64" s="11" t="s">
        <v>301</v>
      </c>
      <c r="J64" s="11" t="s">
        <v>309</v>
      </c>
      <c r="K64" s="11" t="s">
        <v>315</v>
      </c>
      <c r="L64" s="12">
        <v>43497</v>
      </c>
      <c r="M64" s="12">
        <v>43497</v>
      </c>
      <c r="N64" s="12">
        <v>43490</v>
      </c>
      <c r="O64" s="11" t="s">
        <v>50</v>
      </c>
      <c r="P64" s="11" t="s">
        <v>311</v>
      </c>
      <c r="Q64" s="11" t="s">
        <v>52</v>
      </c>
      <c r="R64" s="11" t="s">
        <v>312</v>
      </c>
      <c r="S64" s="13">
        <v>34516</v>
      </c>
      <c r="T64" s="13">
        <v>31200</v>
      </c>
      <c r="U64" s="13">
        <f t="shared" si="22"/>
        <v>3316</v>
      </c>
      <c r="V64" s="14">
        <f t="shared" si="20"/>
        <v>9.6071387182755819E-2</v>
      </c>
      <c r="W64" s="13">
        <v>31200</v>
      </c>
      <c r="X64" s="13">
        <v>0</v>
      </c>
      <c r="Y64" s="13">
        <v>0</v>
      </c>
      <c r="Z64" s="13" t="s">
        <v>54</v>
      </c>
      <c r="AA64" s="13">
        <v>0</v>
      </c>
      <c r="AB64" s="11" t="s">
        <v>313</v>
      </c>
      <c r="AC64" s="11" t="s">
        <v>99</v>
      </c>
      <c r="AD64" s="11" t="s">
        <v>155</v>
      </c>
      <c r="AE64" s="11" t="s">
        <v>58</v>
      </c>
      <c r="AF64" s="11" t="s">
        <v>68</v>
      </c>
      <c r="AG64" s="11" t="s">
        <v>314</v>
      </c>
      <c r="AH64" s="13">
        <v>34516</v>
      </c>
      <c r="AI64" s="13">
        <v>31200</v>
      </c>
      <c r="AJ64" s="13">
        <f t="shared" si="23"/>
        <v>3316</v>
      </c>
      <c r="AK64" s="14">
        <f t="shared" si="21"/>
        <v>9.6071387182755819E-2</v>
      </c>
      <c r="AL64" s="13">
        <f t="shared" si="24"/>
        <v>0</v>
      </c>
    </row>
    <row r="65" spans="1:39" s="15" customFormat="1" x14ac:dyDescent="0.2">
      <c r="A65" s="11" t="s">
        <v>39</v>
      </c>
      <c r="B65" s="11" t="s">
        <v>40</v>
      </c>
      <c r="C65" s="11" t="s">
        <v>144</v>
      </c>
      <c r="D65" s="11" t="s">
        <v>297</v>
      </c>
      <c r="E65" s="11" t="s">
        <v>43</v>
      </c>
      <c r="F65" s="11" t="s">
        <v>44</v>
      </c>
      <c r="G65" s="11" t="s">
        <v>316</v>
      </c>
      <c r="H65" s="11" t="s">
        <v>300</v>
      </c>
      <c r="I65" s="11" t="s">
        <v>301</v>
      </c>
      <c r="J65" s="11" t="s">
        <v>48</v>
      </c>
      <c r="K65" s="11" t="s">
        <v>317</v>
      </c>
      <c r="L65" s="12">
        <v>43500</v>
      </c>
      <c r="M65" s="12">
        <v>43500</v>
      </c>
      <c r="N65" s="12">
        <v>43329</v>
      </c>
      <c r="O65" s="11" t="s">
        <v>50</v>
      </c>
      <c r="P65" s="11" t="s">
        <v>318</v>
      </c>
      <c r="Q65" s="11" t="s">
        <v>52</v>
      </c>
      <c r="R65" s="11" t="s">
        <v>319</v>
      </c>
      <c r="S65" s="13">
        <v>21262.5</v>
      </c>
      <c r="T65" s="13">
        <v>20250</v>
      </c>
      <c r="U65" s="13">
        <f t="shared" si="22"/>
        <v>1012.5</v>
      </c>
      <c r="V65" s="14">
        <f t="shared" si="20"/>
        <v>4.7619047619047616E-2</v>
      </c>
      <c r="W65" s="13">
        <v>20250</v>
      </c>
      <c r="X65" s="13">
        <v>0</v>
      </c>
      <c r="Y65" s="13">
        <v>0</v>
      </c>
      <c r="Z65" s="13" t="s">
        <v>54</v>
      </c>
      <c r="AA65" s="13">
        <v>0</v>
      </c>
      <c r="AB65" s="11" t="s">
        <v>320</v>
      </c>
      <c r="AC65" s="11" t="s">
        <v>321</v>
      </c>
      <c r="AD65" s="11" t="s">
        <v>155</v>
      </c>
      <c r="AE65" s="11" t="s">
        <v>58</v>
      </c>
      <c r="AF65" s="11" t="s">
        <v>68</v>
      </c>
      <c r="AG65" s="11" t="s">
        <v>322</v>
      </c>
      <c r="AH65" s="13">
        <v>21262.5</v>
      </c>
      <c r="AI65" s="13">
        <v>20250</v>
      </c>
      <c r="AJ65" s="13">
        <f t="shared" si="23"/>
        <v>1012.5</v>
      </c>
      <c r="AK65" s="14">
        <f t="shared" si="21"/>
        <v>4.7619047619047616E-2</v>
      </c>
      <c r="AL65" s="13">
        <f t="shared" si="24"/>
        <v>0</v>
      </c>
    </row>
    <row r="66" spans="1:39" s="15" customFormat="1" x14ac:dyDescent="0.2">
      <c r="A66" s="11" t="s">
        <v>39</v>
      </c>
      <c r="B66" s="11" t="s">
        <v>40</v>
      </c>
      <c r="C66" s="11" t="s">
        <v>144</v>
      </c>
      <c r="D66" s="11" t="s">
        <v>323</v>
      </c>
      <c r="E66" s="11" t="s">
        <v>43</v>
      </c>
      <c r="F66" s="11" t="s">
        <v>299</v>
      </c>
      <c r="G66" s="11" t="s">
        <v>299</v>
      </c>
      <c r="H66" s="11" t="s">
        <v>324</v>
      </c>
      <c r="I66" s="11" t="s">
        <v>241</v>
      </c>
      <c r="J66" s="11" t="s">
        <v>48</v>
      </c>
      <c r="K66" s="11" t="s">
        <v>325</v>
      </c>
      <c r="L66" s="12">
        <v>43500</v>
      </c>
      <c r="M66" s="12">
        <v>43500</v>
      </c>
      <c r="N66" s="12">
        <v>43483</v>
      </c>
      <c r="O66" s="11" t="s">
        <v>50</v>
      </c>
      <c r="P66" s="11" t="s">
        <v>326</v>
      </c>
      <c r="Q66" s="11" t="s">
        <v>52</v>
      </c>
      <c r="R66" s="11" t="s">
        <v>327</v>
      </c>
      <c r="S66" s="13">
        <v>1868.48</v>
      </c>
      <c r="T66" s="13">
        <v>1779.5</v>
      </c>
      <c r="U66" s="13">
        <f t="shared" si="22"/>
        <v>88.980000000000018</v>
      </c>
      <c r="V66" s="14">
        <f t="shared" si="20"/>
        <v>4.7621596163726673E-2</v>
      </c>
      <c r="W66" s="13">
        <v>1779.5</v>
      </c>
      <c r="X66" s="13">
        <v>0</v>
      </c>
      <c r="Y66" s="13">
        <v>0</v>
      </c>
      <c r="Z66" s="13" t="s">
        <v>54</v>
      </c>
      <c r="AA66" s="13">
        <v>0</v>
      </c>
      <c r="AB66" s="11" t="s">
        <v>328</v>
      </c>
      <c r="AC66" s="11" t="s">
        <v>99</v>
      </c>
      <c r="AD66" s="11" t="s">
        <v>155</v>
      </c>
      <c r="AE66" s="11" t="s">
        <v>58</v>
      </c>
      <c r="AF66" s="11" t="s">
        <v>68</v>
      </c>
      <c r="AG66" s="11" t="s">
        <v>329</v>
      </c>
      <c r="AH66" s="13">
        <v>1868.48</v>
      </c>
      <c r="AI66" s="13">
        <v>1779.5</v>
      </c>
      <c r="AJ66" s="13">
        <f t="shared" si="23"/>
        <v>88.980000000000018</v>
      </c>
      <c r="AK66" s="14">
        <f t="shared" si="21"/>
        <v>4.7621596163726673E-2</v>
      </c>
      <c r="AL66" s="13">
        <f t="shared" si="24"/>
        <v>0</v>
      </c>
    </row>
    <row r="67" spans="1:39" s="15" customFormat="1" x14ac:dyDescent="0.2">
      <c r="A67" s="11" t="s">
        <v>39</v>
      </c>
      <c r="B67" s="11" t="s">
        <v>40</v>
      </c>
      <c r="C67" s="11" t="s">
        <v>144</v>
      </c>
      <c r="D67" s="11" t="s">
        <v>323</v>
      </c>
      <c r="E67" s="11" t="s">
        <v>43</v>
      </c>
      <c r="F67" s="11" t="s">
        <v>299</v>
      </c>
      <c r="G67" s="11" t="s">
        <v>299</v>
      </c>
      <c r="H67" s="11" t="s">
        <v>324</v>
      </c>
      <c r="I67" s="11" t="s">
        <v>241</v>
      </c>
      <c r="J67" s="11" t="s">
        <v>48</v>
      </c>
      <c r="K67" s="11" t="s">
        <v>330</v>
      </c>
      <c r="L67" s="12">
        <v>43497</v>
      </c>
      <c r="M67" s="12">
        <v>43497</v>
      </c>
      <c r="N67" s="12">
        <v>43472</v>
      </c>
      <c r="O67" s="11" t="s">
        <v>50</v>
      </c>
      <c r="P67" s="11" t="s">
        <v>331</v>
      </c>
      <c r="Q67" s="11" t="s">
        <v>52</v>
      </c>
      <c r="R67" s="11" t="s">
        <v>332</v>
      </c>
      <c r="S67" s="13">
        <v>4540.2</v>
      </c>
      <c r="T67" s="13">
        <v>4324</v>
      </c>
      <c r="U67" s="13">
        <f t="shared" si="22"/>
        <v>216.19999999999982</v>
      </c>
      <c r="V67" s="14">
        <f t="shared" si="20"/>
        <v>4.7619047619047582E-2</v>
      </c>
      <c r="W67" s="13">
        <v>4324</v>
      </c>
      <c r="X67" s="13">
        <v>0</v>
      </c>
      <c r="Y67" s="13">
        <v>0</v>
      </c>
      <c r="Z67" s="13" t="s">
        <v>54</v>
      </c>
      <c r="AA67" s="13">
        <v>0</v>
      </c>
      <c r="AB67" s="11" t="s">
        <v>333</v>
      </c>
      <c r="AC67" s="11" t="s">
        <v>99</v>
      </c>
      <c r="AD67" s="11" t="s">
        <v>155</v>
      </c>
      <c r="AE67" s="11" t="s">
        <v>58</v>
      </c>
      <c r="AF67" s="11" t="s">
        <v>68</v>
      </c>
      <c r="AG67" s="11" t="s">
        <v>334</v>
      </c>
      <c r="AH67" s="13">
        <v>4540.2</v>
      </c>
      <c r="AI67" s="13">
        <v>4324</v>
      </c>
      <c r="AJ67" s="13">
        <f t="shared" si="23"/>
        <v>216.19999999999982</v>
      </c>
      <c r="AK67" s="14">
        <f t="shared" si="21"/>
        <v>4.7619047619047582E-2</v>
      </c>
      <c r="AL67" s="13">
        <f t="shared" si="24"/>
        <v>0</v>
      </c>
    </row>
    <row r="68" spans="1:39" s="15" customFormat="1" x14ac:dyDescent="0.2">
      <c r="A68" s="11" t="s">
        <v>39</v>
      </c>
      <c r="B68" s="11" t="s">
        <v>40</v>
      </c>
      <c r="C68" s="11" t="s">
        <v>144</v>
      </c>
      <c r="D68" s="11" t="s">
        <v>323</v>
      </c>
      <c r="E68" s="11" t="s">
        <v>43</v>
      </c>
      <c r="F68" s="11" t="s">
        <v>299</v>
      </c>
      <c r="G68" s="11" t="s">
        <v>299</v>
      </c>
      <c r="H68" s="11" t="s">
        <v>324</v>
      </c>
      <c r="I68" s="11" t="s">
        <v>241</v>
      </c>
      <c r="J68" s="11" t="s">
        <v>48</v>
      </c>
      <c r="K68" s="11" t="s">
        <v>335</v>
      </c>
      <c r="L68" s="12">
        <v>43498</v>
      </c>
      <c r="M68" s="12">
        <v>43498</v>
      </c>
      <c r="N68" s="12">
        <v>43472</v>
      </c>
      <c r="O68" s="11" t="s">
        <v>50</v>
      </c>
      <c r="P68" s="11" t="s">
        <v>331</v>
      </c>
      <c r="Q68" s="11" t="s">
        <v>52</v>
      </c>
      <c r="R68" s="11" t="s">
        <v>332</v>
      </c>
      <c r="S68" s="13">
        <v>0</v>
      </c>
      <c r="T68" s="13">
        <v>0</v>
      </c>
      <c r="U68" s="13">
        <f t="shared" si="22"/>
        <v>0</v>
      </c>
      <c r="V68" s="14" t="e">
        <f t="shared" si="20"/>
        <v>#DIV/0!</v>
      </c>
      <c r="W68" s="13">
        <v>0</v>
      </c>
      <c r="X68" s="13">
        <v>0</v>
      </c>
      <c r="Y68" s="13">
        <v>0</v>
      </c>
      <c r="Z68" s="13" t="s">
        <v>54</v>
      </c>
      <c r="AA68" s="13">
        <v>0</v>
      </c>
      <c r="AB68" s="11" t="s">
        <v>333</v>
      </c>
      <c r="AC68" s="11" t="s">
        <v>99</v>
      </c>
      <c r="AD68" s="11" t="s">
        <v>155</v>
      </c>
      <c r="AE68" s="11" t="s">
        <v>58</v>
      </c>
      <c r="AF68" s="11" t="s">
        <v>68</v>
      </c>
      <c r="AG68" s="11" t="s">
        <v>334</v>
      </c>
      <c r="AH68" s="13">
        <v>0</v>
      </c>
      <c r="AI68" s="13">
        <v>0</v>
      </c>
      <c r="AJ68" s="13">
        <f t="shared" si="23"/>
        <v>0</v>
      </c>
      <c r="AK68" s="14" t="e">
        <f t="shared" si="21"/>
        <v>#DIV/0!</v>
      </c>
      <c r="AL68" s="13">
        <f t="shared" si="24"/>
        <v>0</v>
      </c>
    </row>
    <row r="69" spans="1:39" s="15" customFormat="1" x14ac:dyDescent="0.2">
      <c r="A69" s="11" t="s">
        <v>39</v>
      </c>
      <c r="B69" s="11" t="s">
        <v>40</v>
      </c>
      <c r="C69" s="11" t="s">
        <v>144</v>
      </c>
      <c r="D69" s="11" t="s">
        <v>336</v>
      </c>
      <c r="E69" s="11" t="s">
        <v>43</v>
      </c>
      <c r="F69" s="11" t="s">
        <v>44</v>
      </c>
      <c r="G69" s="11" t="s">
        <v>337</v>
      </c>
      <c r="H69" s="11" t="s">
        <v>240</v>
      </c>
      <c r="I69" s="11" t="s">
        <v>301</v>
      </c>
      <c r="J69" s="11" t="s">
        <v>48</v>
      </c>
      <c r="K69" s="11" t="s">
        <v>338</v>
      </c>
      <c r="L69" s="12">
        <v>43500</v>
      </c>
      <c r="M69" s="12">
        <v>43500</v>
      </c>
      <c r="N69" s="12">
        <v>43482</v>
      </c>
      <c r="O69" s="11" t="s">
        <v>50</v>
      </c>
      <c r="P69" s="11" t="s">
        <v>339</v>
      </c>
      <c r="Q69" s="11" t="s">
        <v>52</v>
      </c>
      <c r="R69" s="11" t="s">
        <v>340</v>
      </c>
      <c r="S69" s="13">
        <v>28839.68</v>
      </c>
      <c r="T69" s="13">
        <v>26863.8</v>
      </c>
      <c r="U69" s="13">
        <f t="shared" si="22"/>
        <v>1975.880000000001</v>
      </c>
      <c r="V69" s="14">
        <f t="shared" si="20"/>
        <v>6.8512549376414753E-2</v>
      </c>
      <c r="W69" s="13">
        <v>25865.52</v>
      </c>
      <c r="X69" s="13">
        <v>998.28</v>
      </c>
      <c r="Y69" s="13">
        <v>0</v>
      </c>
      <c r="Z69" s="13" t="s">
        <v>54</v>
      </c>
      <c r="AA69" s="13">
        <v>0</v>
      </c>
      <c r="AB69" s="11" t="s">
        <v>341</v>
      </c>
      <c r="AC69" s="11" t="s">
        <v>99</v>
      </c>
      <c r="AD69" s="11" t="s">
        <v>155</v>
      </c>
      <c r="AE69" s="11" t="s">
        <v>58</v>
      </c>
      <c r="AF69" s="11" t="s">
        <v>68</v>
      </c>
      <c r="AG69" s="11" t="s">
        <v>342</v>
      </c>
      <c r="AH69" s="13">
        <v>28839.68</v>
      </c>
      <c r="AI69" s="13">
        <v>26863.8</v>
      </c>
      <c r="AJ69" s="13">
        <f t="shared" si="23"/>
        <v>1975.880000000001</v>
      </c>
      <c r="AK69" s="14">
        <f t="shared" si="21"/>
        <v>6.8512549376414753E-2</v>
      </c>
      <c r="AL69" s="13">
        <f t="shared" si="24"/>
        <v>0</v>
      </c>
    </row>
    <row r="70" spans="1:39" s="15" customFormat="1" x14ac:dyDescent="0.2">
      <c r="A70" s="11" t="s">
        <v>39</v>
      </c>
      <c r="B70" s="11" t="s">
        <v>40</v>
      </c>
      <c r="C70" s="11" t="s">
        <v>144</v>
      </c>
      <c r="D70" s="11" t="s">
        <v>336</v>
      </c>
      <c r="E70" s="11" t="s">
        <v>43</v>
      </c>
      <c r="F70" s="11" t="s">
        <v>44</v>
      </c>
      <c r="G70" s="11" t="s">
        <v>337</v>
      </c>
      <c r="H70" s="11" t="s">
        <v>240</v>
      </c>
      <c r="I70" s="11" t="s">
        <v>301</v>
      </c>
      <c r="J70" s="11" t="s">
        <v>48</v>
      </c>
      <c r="K70" s="11" t="s">
        <v>343</v>
      </c>
      <c r="L70" s="12">
        <v>43501</v>
      </c>
      <c r="M70" s="12">
        <v>43501</v>
      </c>
      <c r="N70" s="12">
        <v>43482</v>
      </c>
      <c r="O70" s="11" t="s">
        <v>50</v>
      </c>
      <c r="P70" s="11" t="s">
        <v>339</v>
      </c>
      <c r="Q70" s="11" t="s">
        <v>52</v>
      </c>
      <c r="R70" s="11" t="s">
        <v>340</v>
      </c>
      <c r="S70" s="13">
        <v>0</v>
      </c>
      <c r="T70" s="13">
        <v>0</v>
      </c>
      <c r="U70" s="13">
        <f t="shared" si="22"/>
        <v>0</v>
      </c>
      <c r="V70" s="14" t="e">
        <f t="shared" si="20"/>
        <v>#DIV/0!</v>
      </c>
      <c r="W70" s="13">
        <v>0</v>
      </c>
      <c r="X70" s="13">
        <v>0</v>
      </c>
      <c r="Y70" s="13">
        <v>0</v>
      </c>
      <c r="Z70" s="13" t="s">
        <v>54</v>
      </c>
      <c r="AA70" s="13">
        <v>0</v>
      </c>
      <c r="AB70" s="11" t="s">
        <v>341</v>
      </c>
      <c r="AC70" s="11" t="s">
        <v>99</v>
      </c>
      <c r="AD70" s="11" t="s">
        <v>155</v>
      </c>
      <c r="AE70" s="11" t="s">
        <v>58</v>
      </c>
      <c r="AF70" s="11" t="s">
        <v>68</v>
      </c>
      <c r="AG70" s="11" t="s">
        <v>342</v>
      </c>
      <c r="AH70" s="13">
        <v>0</v>
      </c>
      <c r="AI70" s="13">
        <v>0</v>
      </c>
      <c r="AJ70" s="13">
        <f t="shared" si="23"/>
        <v>0</v>
      </c>
      <c r="AK70" s="14" t="e">
        <f t="shared" si="21"/>
        <v>#DIV/0!</v>
      </c>
      <c r="AL70" s="13">
        <f t="shared" si="24"/>
        <v>0</v>
      </c>
    </row>
    <row r="71" spans="1:39" s="15" customFormat="1" x14ac:dyDescent="0.2">
      <c r="A71" s="11" t="s">
        <v>39</v>
      </c>
      <c r="B71" s="11" t="s">
        <v>40</v>
      </c>
      <c r="C71" s="11" t="s">
        <v>89</v>
      </c>
      <c r="D71" s="11" t="s">
        <v>344</v>
      </c>
      <c r="E71" s="11" t="s">
        <v>43</v>
      </c>
      <c r="F71" s="11" t="s">
        <v>345</v>
      </c>
      <c r="G71" s="11" t="s">
        <v>346</v>
      </c>
      <c r="H71" s="11" t="s">
        <v>92</v>
      </c>
      <c r="I71" s="11" t="s">
        <v>347</v>
      </c>
      <c r="J71" s="11" t="s">
        <v>94</v>
      </c>
      <c r="K71" s="11" t="s">
        <v>348</v>
      </c>
      <c r="L71" s="12">
        <v>43500</v>
      </c>
      <c r="M71" s="12">
        <v>43500</v>
      </c>
      <c r="N71" s="12">
        <v>43372</v>
      </c>
      <c r="O71" s="11" t="s">
        <v>50</v>
      </c>
      <c r="P71" s="11" t="s">
        <v>349</v>
      </c>
      <c r="Q71" s="11" t="s">
        <v>52</v>
      </c>
      <c r="R71" s="11" t="s">
        <v>350</v>
      </c>
      <c r="S71" s="13">
        <v>9878</v>
      </c>
      <c r="T71" s="13">
        <v>7543.2</v>
      </c>
      <c r="U71" s="13">
        <f t="shared" si="22"/>
        <v>2334.8000000000002</v>
      </c>
      <c r="V71" s="14">
        <f t="shared" si="20"/>
        <v>0.23636363636363639</v>
      </c>
      <c r="W71" s="13">
        <v>7543.2</v>
      </c>
      <c r="X71" s="13">
        <v>0</v>
      </c>
      <c r="Y71" s="13">
        <v>0</v>
      </c>
      <c r="Z71" s="13" t="s">
        <v>54</v>
      </c>
      <c r="AA71" s="13">
        <v>0</v>
      </c>
      <c r="AB71" s="11" t="s">
        <v>351</v>
      </c>
      <c r="AC71" s="11" t="s">
        <v>99</v>
      </c>
      <c r="AD71" s="11" t="s">
        <v>100</v>
      </c>
      <c r="AE71" s="11" t="s">
        <v>58</v>
      </c>
      <c r="AF71" s="11" t="s">
        <v>59</v>
      </c>
      <c r="AG71" s="11" t="s">
        <v>352</v>
      </c>
      <c r="AH71" s="13">
        <v>9878</v>
      </c>
      <c r="AI71" s="13">
        <v>7543.2</v>
      </c>
      <c r="AJ71" s="13">
        <f t="shared" si="23"/>
        <v>2334.8000000000002</v>
      </c>
      <c r="AK71" s="14">
        <f t="shared" si="21"/>
        <v>0.23636363636363639</v>
      </c>
      <c r="AL71" s="13">
        <f t="shared" si="24"/>
        <v>0</v>
      </c>
    </row>
    <row r="72" spans="1:39" s="15" customFormat="1" x14ac:dyDescent="0.2">
      <c r="A72" s="11" t="s">
        <v>39</v>
      </c>
      <c r="B72" s="11" t="s">
        <v>40</v>
      </c>
      <c r="C72" s="11" t="s">
        <v>353</v>
      </c>
      <c r="D72" s="11" t="s">
        <v>354</v>
      </c>
      <c r="E72" s="11" t="s">
        <v>43</v>
      </c>
      <c r="F72" s="11" t="s">
        <v>355</v>
      </c>
      <c r="G72" s="11" t="s">
        <v>356</v>
      </c>
      <c r="H72" s="11" t="s">
        <v>357</v>
      </c>
      <c r="I72" s="11" t="s">
        <v>358</v>
      </c>
      <c r="J72" s="11" t="s">
        <v>359</v>
      </c>
      <c r="K72" s="11" t="s">
        <v>360</v>
      </c>
      <c r="L72" s="12">
        <v>43501</v>
      </c>
      <c r="M72" s="12">
        <v>43501</v>
      </c>
      <c r="N72" s="12">
        <v>43496</v>
      </c>
      <c r="O72" s="11" t="s">
        <v>50</v>
      </c>
      <c r="P72" s="11" t="s">
        <v>361</v>
      </c>
      <c r="Q72" s="11" t="s">
        <v>52</v>
      </c>
      <c r="R72" s="11" t="s">
        <v>362</v>
      </c>
      <c r="S72" s="13">
        <v>324324</v>
      </c>
      <c r="T72" s="13">
        <v>294912.90000000002</v>
      </c>
      <c r="U72" s="13">
        <f t="shared" si="22"/>
        <v>29411.099999999977</v>
      </c>
      <c r="V72" s="14">
        <f t="shared" si="20"/>
        <v>9.0684315684315606E-2</v>
      </c>
      <c r="W72" s="13">
        <v>294912.90000000002</v>
      </c>
      <c r="X72" s="13">
        <v>0</v>
      </c>
      <c r="Y72" s="13">
        <v>0</v>
      </c>
      <c r="Z72" s="13" t="s">
        <v>54</v>
      </c>
      <c r="AA72" s="13">
        <v>0</v>
      </c>
      <c r="AB72" s="11" t="s">
        <v>363</v>
      </c>
      <c r="AC72" s="11" t="s">
        <v>364</v>
      </c>
      <c r="AD72" s="11" t="s">
        <v>365</v>
      </c>
      <c r="AE72" s="11" t="s">
        <v>58</v>
      </c>
      <c r="AF72" s="11" t="s">
        <v>68</v>
      </c>
      <c r="AG72" s="11" t="s">
        <v>55</v>
      </c>
      <c r="AH72" s="13">
        <v>0</v>
      </c>
      <c r="AI72" s="13">
        <v>0</v>
      </c>
      <c r="AJ72" s="13">
        <f t="shared" si="23"/>
        <v>0</v>
      </c>
      <c r="AK72" s="14" t="e">
        <f t="shared" si="21"/>
        <v>#DIV/0!</v>
      </c>
      <c r="AL72" s="13">
        <f t="shared" si="24"/>
        <v>29411.099999999977</v>
      </c>
      <c r="AM72" s="15" t="s">
        <v>366</v>
      </c>
    </row>
    <row r="73" spans="1:39" s="15" customFormat="1" x14ac:dyDescent="0.2">
      <c r="A73" s="11" t="s">
        <v>39</v>
      </c>
      <c r="B73" s="11" t="s">
        <v>40</v>
      </c>
      <c r="C73" s="11" t="s">
        <v>353</v>
      </c>
      <c r="D73" s="11" t="s">
        <v>367</v>
      </c>
      <c r="E73" s="11" t="s">
        <v>43</v>
      </c>
      <c r="F73" s="11" t="s">
        <v>368</v>
      </c>
      <c r="G73" s="11" t="s">
        <v>368</v>
      </c>
      <c r="H73" s="11" t="s">
        <v>369</v>
      </c>
      <c r="I73" s="11" t="s">
        <v>370</v>
      </c>
      <c r="J73" s="11" t="s">
        <v>359</v>
      </c>
      <c r="K73" s="11" t="s">
        <v>371</v>
      </c>
      <c r="L73" s="12">
        <v>43498</v>
      </c>
      <c r="M73" s="12">
        <v>43498</v>
      </c>
      <c r="N73" s="12">
        <v>43473</v>
      </c>
      <c r="O73" s="11" t="s">
        <v>50</v>
      </c>
      <c r="P73" s="11" t="s">
        <v>372</v>
      </c>
      <c r="Q73" s="11" t="s">
        <v>52</v>
      </c>
      <c r="R73" s="11" t="s">
        <v>373</v>
      </c>
      <c r="S73" s="13">
        <v>0</v>
      </c>
      <c r="T73" s="13">
        <v>0</v>
      </c>
      <c r="U73" s="13">
        <f t="shared" si="22"/>
        <v>0</v>
      </c>
      <c r="V73" s="14" t="e">
        <f t="shared" si="20"/>
        <v>#DIV/0!</v>
      </c>
      <c r="W73" s="13">
        <v>0</v>
      </c>
      <c r="X73" s="13">
        <v>0</v>
      </c>
      <c r="Y73" s="13">
        <v>0</v>
      </c>
      <c r="Z73" s="13" t="s">
        <v>54</v>
      </c>
      <c r="AA73" s="13">
        <v>0</v>
      </c>
      <c r="AB73" s="11" t="s">
        <v>374</v>
      </c>
      <c r="AC73" s="11" t="s">
        <v>99</v>
      </c>
      <c r="AD73" s="11" t="s">
        <v>365</v>
      </c>
      <c r="AE73" s="11" t="s">
        <v>58</v>
      </c>
      <c r="AF73" s="11" t="s">
        <v>68</v>
      </c>
      <c r="AG73" s="11" t="s">
        <v>375</v>
      </c>
      <c r="AH73" s="13">
        <v>0</v>
      </c>
      <c r="AI73" s="13">
        <v>0</v>
      </c>
      <c r="AJ73" s="13">
        <f t="shared" si="23"/>
        <v>0</v>
      </c>
      <c r="AK73" s="14" t="e">
        <f t="shared" si="21"/>
        <v>#DIV/0!</v>
      </c>
      <c r="AL73" s="13">
        <f t="shared" si="24"/>
        <v>0</v>
      </c>
    </row>
    <row r="74" spans="1:39" s="15" customFormat="1" x14ac:dyDescent="0.2">
      <c r="A74" s="11" t="s">
        <v>39</v>
      </c>
      <c r="B74" s="11" t="s">
        <v>40</v>
      </c>
      <c r="C74" s="11" t="s">
        <v>353</v>
      </c>
      <c r="D74" s="11" t="s">
        <v>367</v>
      </c>
      <c r="E74" s="11" t="s">
        <v>43</v>
      </c>
      <c r="F74" s="11" t="s">
        <v>368</v>
      </c>
      <c r="G74" s="11" t="s">
        <v>368</v>
      </c>
      <c r="H74" s="11" t="s">
        <v>369</v>
      </c>
      <c r="I74" s="11" t="s">
        <v>370</v>
      </c>
      <c r="J74" s="11" t="s">
        <v>359</v>
      </c>
      <c r="K74" s="11" t="s">
        <v>376</v>
      </c>
      <c r="L74" s="12">
        <v>43497</v>
      </c>
      <c r="M74" s="12">
        <v>43497</v>
      </c>
      <c r="N74" s="12">
        <v>43473</v>
      </c>
      <c r="O74" s="11" t="s">
        <v>50</v>
      </c>
      <c r="P74" s="11" t="s">
        <v>372</v>
      </c>
      <c r="Q74" s="11" t="s">
        <v>52</v>
      </c>
      <c r="R74" s="11" t="s">
        <v>373</v>
      </c>
      <c r="S74" s="13">
        <v>683.43</v>
      </c>
      <c r="T74" s="13">
        <v>693.37</v>
      </c>
      <c r="U74" s="13">
        <f t="shared" si="22"/>
        <v>-9.9400000000000546</v>
      </c>
      <c r="V74" s="14">
        <f t="shared" si="20"/>
        <v>-1.4544283979339588E-2</v>
      </c>
      <c r="W74" s="13">
        <v>627.04</v>
      </c>
      <c r="X74" s="13">
        <v>66.33</v>
      </c>
      <c r="Y74" s="13">
        <v>0</v>
      </c>
      <c r="Z74" s="13" t="s">
        <v>54</v>
      </c>
      <c r="AA74" s="13">
        <v>0</v>
      </c>
      <c r="AB74" s="11" t="s">
        <v>374</v>
      </c>
      <c r="AC74" s="11" t="s">
        <v>99</v>
      </c>
      <c r="AD74" s="11" t="s">
        <v>365</v>
      </c>
      <c r="AE74" s="11" t="s">
        <v>58</v>
      </c>
      <c r="AF74" s="11" t="s">
        <v>68</v>
      </c>
      <c r="AG74" s="11" t="s">
        <v>375</v>
      </c>
      <c r="AH74" s="13">
        <v>683.43</v>
      </c>
      <c r="AI74" s="13">
        <v>693.37</v>
      </c>
      <c r="AJ74" s="13">
        <f t="shared" si="23"/>
        <v>-9.9400000000000546</v>
      </c>
      <c r="AK74" s="14">
        <f t="shared" si="21"/>
        <v>-1.4544283979339588E-2</v>
      </c>
      <c r="AL74" s="13">
        <f t="shared" si="24"/>
        <v>0</v>
      </c>
    </row>
    <row r="75" spans="1:39" s="15" customFormat="1" x14ac:dyDescent="0.2">
      <c r="A75" s="11" t="s">
        <v>39</v>
      </c>
      <c r="B75" s="11" t="s">
        <v>40</v>
      </c>
      <c r="C75" s="11" t="s">
        <v>353</v>
      </c>
      <c r="D75" s="11" t="s">
        <v>367</v>
      </c>
      <c r="E75" s="11" t="s">
        <v>43</v>
      </c>
      <c r="F75" s="11" t="s">
        <v>368</v>
      </c>
      <c r="G75" s="11" t="s">
        <v>368</v>
      </c>
      <c r="H75" s="11" t="s">
        <v>369</v>
      </c>
      <c r="I75" s="11" t="s">
        <v>370</v>
      </c>
      <c r="J75" s="11" t="s">
        <v>359</v>
      </c>
      <c r="K75" s="11" t="s">
        <v>377</v>
      </c>
      <c r="L75" s="12">
        <v>43497</v>
      </c>
      <c r="M75" s="12">
        <v>43497</v>
      </c>
      <c r="N75" s="12">
        <v>43481</v>
      </c>
      <c r="O75" s="11" t="s">
        <v>50</v>
      </c>
      <c r="P75" s="11" t="s">
        <v>378</v>
      </c>
      <c r="Q75" s="11" t="s">
        <v>52</v>
      </c>
      <c r="R75" s="11" t="s">
        <v>379</v>
      </c>
      <c r="S75" s="13">
        <v>2389.6</v>
      </c>
      <c r="T75" s="13">
        <v>2320</v>
      </c>
      <c r="U75" s="13">
        <f t="shared" si="22"/>
        <v>69.599999999999909</v>
      </c>
      <c r="V75" s="14">
        <f t="shared" si="20"/>
        <v>2.9126213592232972E-2</v>
      </c>
      <c r="W75" s="13">
        <v>1630.8</v>
      </c>
      <c r="X75" s="13">
        <v>689.2</v>
      </c>
      <c r="Y75" s="13">
        <v>0</v>
      </c>
      <c r="Z75" s="13" t="s">
        <v>54</v>
      </c>
      <c r="AA75" s="13">
        <v>0</v>
      </c>
      <c r="AB75" s="11" t="s">
        <v>380</v>
      </c>
      <c r="AC75" s="11" t="s">
        <v>99</v>
      </c>
      <c r="AD75" s="11" t="s">
        <v>365</v>
      </c>
      <c r="AE75" s="11" t="s">
        <v>58</v>
      </c>
      <c r="AF75" s="11" t="s">
        <v>68</v>
      </c>
      <c r="AG75" s="11" t="s">
        <v>381</v>
      </c>
      <c r="AH75" s="13">
        <v>2389.6</v>
      </c>
      <c r="AI75" s="13">
        <v>2320</v>
      </c>
      <c r="AJ75" s="13">
        <f t="shared" si="23"/>
        <v>69.599999999999909</v>
      </c>
      <c r="AK75" s="14">
        <f t="shared" si="21"/>
        <v>2.9126213592232972E-2</v>
      </c>
      <c r="AL75" s="13">
        <f t="shared" si="24"/>
        <v>0</v>
      </c>
    </row>
    <row r="76" spans="1:39" s="15" customFormat="1" x14ac:dyDescent="0.2">
      <c r="A76" s="11" t="s">
        <v>39</v>
      </c>
      <c r="B76" s="11" t="s">
        <v>40</v>
      </c>
      <c r="C76" s="11" t="s">
        <v>382</v>
      </c>
      <c r="D76" s="11" t="s">
        <v>383</v>
      </c>
      <c r="E76" s="11" t="s">
        <v>43</v>
      </c>
      <c r="F76" s="11" t="s">
        <v>384</v>
      </c>
      <c r="G76" s="11" t="s">
        <v>384</v>
      </c>
      <c r="H76" s="11" t="s">
        <v>385</v>
      </c>
      <c r="I76" s="11" t="s">
        <v>386</v>
      </c>
      <c r="J76" s="11" t="s">
        <v>359</v>
      </c>
      <c r="K76" s="11" t="s">
        <v>387</v>
      </c>
      <c r="L76" s="12">
        <v>43497</v>
      </c>
      <c r="M76" s="12">
        <v>43497</v>
      </c>
      <c r="N76" s="12">
        <v>43396</v>
      </c>
      <c r="O76" s="11" t="s">
        <v>50</v>
      </c>
      <c r="P76" s="11" t="s">
        <v>388</v>
      </c>
      <c r="Q76" s="11" t="s">
        <v>52</v>
      </c>
      <c r="R76" s="11" t="s">
        <v>389</v>
      </c>
      <c r="S76" s="13">
        <v>34123</v>
      </c>
      <c r="T76" s="13">
        <v>35159.11</v>
      </c>
      <c r="U76" s="13">
        <f t="shared" si="22"/>
        <v>-1036.1100000000006</v>
      </c>
      <c r="V76" s="14">
        <f t="shared" si="20"/>
        <v>-3.0363977375963445E-2</v>
      </c>
      <c r="W76" s="13">
        <v>35159.11</v>
      </c>
      <c r="X76" s="13">
        <v>0</v>
      </c>
      <c r="Y76" s="13">
        <v>0</v>
      </c>
      <c r="Z76" s="13" t="s">
        <v>54</v>
      </c>
      <c r="AA76" s="13">
        <v>0</v>
      </c>
      <c r="AB76" s="11" t="s">
        <v>390</v>
      </c>
      <c r="AC76" s="11" t="s">
        <v>391</v>
      </c>
      <c r="AD76" s="11" t="s">
        <v>392</v>
      </c>
      <c r="AE76" s="11" t="s">
        <v>58</v>
      </c>
      <c r="AF76" s="11" t="s">
        <v>68</v>
      </c>
      <c r="AG76" s="11" t="s">
        <v>393</v>
      </c>
      <c r="AH76" s="13">
        <v>34123</v>
      </c>
      <c r="AI76" s="13">
        <v>35159.11</v>
      </c>
      <c r="AJ76" s="13">
        <f t="shared" si="23"/>
        <v>-1036.1100000000006</v>
      </c>
      <c r="AK76" s="14">
        <f t="shared" si="21"/>
        <v>-3.0363977375963445E-2</v>
      </c>
      <c r="AL76" s="13">
        <f t="shared" si="24"/>
        <v>0</v>
      </c>
    </row>
    <row r="77" spans="1:39" s="26" customFormat="1" x14ac:dyDescent="0.2">
      <c r="A77" s="22" t="s">
        <v>39</v>
      </c>
      <c r="B77" s="22" t="s">
        <v>40</v>
      </c>
      <c r="C77" s="22" t="s">
        <v>382</v>
      </c>
      <c r="D77" s="22" t="s">
        <v>394</v>
      </c>
      <c r="E77" s="22" t="s">
        <v>43</v>
      </c>
      <c r="F77" s="22" t="s">
        <v>395</v>
      </c>
      <c r="G77" s="22" t="s">
        <v>396</v>
      </c>
      <c r="H77" s="22" t="s">
        <v>397</v>
      </c>
      <c r="I77" s="22" t="s">
        <v>370</v>
      </c>
      <c r="J77" s="22" t="s">
        <v>359</v>
      </c>
      <c r="K77" s="22" t="s">
        <v>398</v>
      </c>
      <c r="L77" s="23">
        <v>43497</v>
      </c>
      <c r="M77" s="23">
        <v>43497</v>
      </c>
      <c r="N77" s="23">
        <v>43468</v>
      </c>
      <c r="O77" s="22" t="s">
        <v>50</v>
      </c>
      <c r="P77" s="22" t="s">
        <v>399</v>
      </c>
      <c r="Q77" s="22" t="s">
        <v>52</v>
      </c>
      <c r="R77" s="22" t="s">
        <v>400</v>
      </c>
      <c r="S77" s="24">
        <v>0</v>
      </c>
      <c r="T77" s="24">
        <v>110244.44</v>
      </c>
      <c r="U77" s="24">
        <f t="shared" si="22"/>
        <v>-110244.44</v>
      </c>
      <c r="V77" s="25" t="e">
        <f t="shared" si="20"/>
        <v>#DIV/0!</v>
      </c>
      <c r="W77" s="24">
        <v>110244.44</v>
      </c>
      <c r="X77" s="24">
        <v>0</v>
      </c>
      <c r="Y77" s="24">
        <v>0</v>
      </c>
      <c r="Z77" s="24" t="s">
        <v>54</v>
      </c>
      <c r="AA77" s="24">
        <v>0</v>
      </c>
      <c r="AB77" s="22" t="s">
        <v>401</v>
      </c>
      <c r="AC77" s="22" t="s">
        <v>99</v>
      </c>
      <c r="AD77" s="22" t="s">
        <v>392</v>
      </c>
      <c r="AE77" s="22" t="s">
        <v>58</v>
      </c>
      <c r="AF77" s="22" t="s">
        <v>68</v>
      </c>
      <c r="AG77" s="22" t="s">
        <v>402</v>
      </c>
      <c r="AH77" s="24">
        <v>0</v>
      </c>
      <c r="AI77" s="24">
        <v>110244.44</v>
      </c>
      <c r="AJ77" s="24">
        <f t="shared" si="23"/>
        <v>-110244.44</v>
      </c>
      <c r="AK77" s="25" t="e">
        <f t="shared" si="21"/>
        <v>#DIV/0!</v>
      </c>
      <c r="AL77" s="24">
        <f t="shared" si="24"/>
        <v>0</v>
      </c>
    </row>
    <row r="78" spans="1:39" s="26" customFormat="1" x14ac:dyDescent="0.2">
      <c r="A78" s="22" t="s">
        <v>39</v>
      </c>
      <c r="B78" s="22" t="s">
        <v>40</v>
      </c>
      <c r="C78" s="22" t="s">
        <v>382</v>
      </c>
      <c r="D78" s="22" t="s">
        <v>394</v>
      </c>
      <c r="E78" s="22" t="s">
        <v>43</v>
      </c>
      <c r="F78" s="22" t="s">
        <v>395</v>
      </c>
      <c r="G78" s="22" t="s">
        <v>396</v>
      </c>
      <c r="H78" s="22" t="s">
        <v>397</v>
      </c>
      <c r="I78" s="22" t="s">
        <v>55</v>
      </c>
      <c r="J78" s="22" t="s">
        <v>55</v>
      </c>
      <c r="K78" s="22" t="s">
        <v>403</v>
      </c>
      <c r="L78" s="23">
        <v>43501</v>
      </c>
      <c r="M78" s="23">
        <v>43501</v>
      </c>
      <c r="N78" s="27" t="s">
        <v>54</v>
      </c>
      <c r="O78" s="22" t="s">
        <v>50</v>
      </c>
      <c r="P78" s="22" t="s">
        <v>399</v>
      </c>
      <c r="Q78" s="22" t="s">
        <v>52</v>
      </c>
      <c r="R78" s="22" t="s">
        <v>404</v>
      </c>
      <c r="S78" s="24">
        <v>367581.63</v>
      </c>
      <c r="T78" s="18">
        <v>319636.2</v>
      </c>
      <c r="U78" s="24">
        <f t="shared" si="22"/>
        <v>47945.429999999993</v>
      </c>
      <c r="V78" s="25">
        <f t="shared" si="20"/>
        <v>0.13043478260869562</v>
      </c>
      <c r="W78" s="24">
        <v>0</v>
      </c>
      <c r="X78" s="24">
        <v>0</v>
      </c>
      <c r="Y78" s="24">
        <v>0</v>
      </c>
      <c r="Z78" s="24" t="s">
        <v>54</v>
      </c>
      <c r="AA78" s="24">
        <v>0</v>
      </c>
      <c r="AB78" s="22" t="s">
        <v>55</v>
      </c>
      <c r="AC78" s="22" t="s">
        <v>56</v>
      </c>
      <c r="AD78" s="22" t="s">
        <v>392</v>
      </c>
      <c r="AE78" s="22" t="s">
        <v>58</v>
      </c>
      <c r="AF78" s="22" t="s">
        <v>56</v>
      </c>
      <c r="AG78" s="22" t="s">
        <v>55</v>
      </c>
      <c r="AH78" s="24">
        <v>0</v>
      </c>
      <c r="AI78" s="24">
        <v>0</v>
      </c>
      <c r="AJ78" s="24">
        <f t="shared" si="23"/>
        <v>0</v>
      </c>
      <c r="AK78" s="25" t="e">
        <f t="shared" si="21"/>
        <v>#DIV/0!</v>
      </c>
      <c r="AL78" s="24">
        <f t="shared" si="24"/>
        <v>47945.429999999993</v>
      </c>
      <c r="AM78" s="26" t="s">
        <v>405</v>
      </c>
    </row>
    <row r="79" spans="1:39" s="15" customFormat="1" x14ac:dyDescent="0.2">
      <c r="A79" s="11" t="s">
        <v>39</v>
      </c>
      <c r="B79" s="11" t="s">
        <v>40</v>
      </c>
      <c r="C79" s="11" t="s">
        <v>382</v>
      </c>
      <c r="D79" s="11" t="s">
        <v>406</v>
      </c>
      <c r="E79" s="11" t="s">
        <v>43</v>
      </c>
      <c r="F79" s="11" t="s">
        <v>407</v>
      </c>
      <c r="G79" s="11" t="s">
        <v>408</v>
      </c>
      <c r="H79" s="11" t="s">
        <v>409</v>
      </c>
      <c r="I79" s="11" t="s">
        <v>410</v>
      </c>
      <c r="J79" s="11" t="s">
        <v>359</v>
      </c>
      <c r="K79" s="11" t="s">
        <v>411</v>
      </c>
      <c r="L79" s="12">
        <v>43500</v>
      </c>
      <c r="M79" s="12">
        <v>43500</v>
      </c>
      <c r="N79" s="12">
        <v>43365</v>
      </c>
      <c r="O79" s="11" t="s">
        <v>50</v>
      </c>
      <c r="P79" s="11" t="s">
        <v>412</v>
      </c>
      <c r="Q79" s="11" t="s">
        <v>52</v>
      </c>
      <c r="R79" s="11" t="s">
        <v>413</v>
      </c>
      <c r="S79" s="13">
        <v>756.02</v>
      </c>
      <c r="T79" s="13">
        <v>684.74</v>
      </c>
      <c r="U79" s="13">
        <f t="shared" si="22"/>
        <v>71.279999999999973</v>
      </c>
      <c r="V79" s="14">
        <f t="shared" si="20"/>
        <v>9.4283220020634342E-2</v>
      </c>
      <c r="W79" s="13">
        <v>684.74</v>
      </c>
      <c r="X79" s="13">
        <v>0</v>
      </c>
      <c r="Y79" s="13">
        <v>0</v>
      </c>
      <c r="Z79" s="13" t="s">
        <v>54</v>
      </c>
      <c r="AA79" s="13">
        <v>0</v>
      </c>
      <c r="AB79" s="11" t="s">
        <v>414</v>
      </c>
      <c r="AC79" s="11" t="s">
        <v>236</v>
      </c>
      <c r="AD79" s="11" t="s">
        <v>392</v>
      </c>
      <c r="AE79" s="11" t="s">
        <v>58</v>
      </c>
      <c r="AF79" s="11" t="s">
        <v>68</v>
      </c>
      <c r="AG79" s="11" t="s">
        <v>415</v>
      </c>
      <c r="AH79" s="13">
        <v>756.02</v>
      </c>
      <c r="AI79" s="13">
        <v>684.74</v>
      </c>
      <c r="AJ79" s="13">
        <f t="shared" si="23"/>
        <v>71.279999999999973</v>
      </c>
      <c r="AK79" s="14">
        <f t="shared" si="21"/>
        <v>9.4283220020634342E-2</v>
      </c>
      <c r="AL79" s="13">
        <f t="shared" si="24"/>
        <v>0</v>
      </c>
    </row>
    <row r="80" spans="1:39" s="15" customFormat="1" x14ac:dyDescent="0.2">
      <c r="A80" s="11" t="s">
        <v>39</v>
      </c>
      <c r="B80" s="11" t="s">
        <v>40</v>
      </c>
      <c r="C80" s="11" t="s">
        <v>382</v>
      </c>
      <c r="D80" s="11" t="s">
        <v>406</v>
      </c>
      <c r="E80" s="11" t="s">
        <v>43</v>
      </c>
      <c r="F80" s="11" t="s">
        <v>407</v>
      </c>
      <c r="G80" s="11" t="s">
        <v>408</v>
      </c>
      <c r="H80" s="11" t="s">
        <v>409</v>
      </c>
      <c r="I80" s="11" t="s">
        <v>410</v>
      </c>
      <c r="J80" s="11" t="s">
        <v>359</v>
      </c>
      <c r="K80" s="11" t="s">
        <v>416</v>
      </c>
      <c r="L80" s="12">
        <v>43500</v>
      </c>
      <c r="M80" s="12">
        <v>43500</v>
      </c>
      <c r="N80" s="12">
        <v>43376</v>
      </c>
      <c r="O80" s="11" t="s">
        <v>50</v>
      </c>
      <c r="P80" s="11" t="s">
        <v>417</v>
      </c>
      <c r="Q80" s="11" t="s">
        <v>52</v>
      </c>
      <c r="R80" s="11" t="s">
        <v>418</v>
      </c>
      <c r="S80" s="13">
        <v>19794.88</v>
      </c>
      <c r="T80" s="13">
        <v>18766.04</v>
      </c>
      <c r="U80" s="13">
        <f t="shared" si="22"/>
        <v>1028.8400000000001</v>
      </c>
      <c r="V80" s="14">
        <f t="shared" si="20"/>
        <v>5.1975056176142523E-2</v>
      </c>
      <c r="W80" s="13">
        <v>18766.04</v>
      </c>
      <c r="X80" s="13">
        <v>0</v>
      </c>
      <c r="Y80" s="13">
        <v>0</v>
      </c>
      <c r="Z80" s="13" t="s">
        <v>54</v>
      </c>
      <c r="AA80" s="13">
        <v>0</v>
      </c>
      <c r="AB80" s="11" t="s">
        <v>419</v>
      </c>
      <c r="AC80" s="11" t="s">
        <v>236</v>
      </c>
      <c r="AD80" s="11" t="s">
        <v>392</v>
      </c>
      <c r="AE80" s="11" t="s">
        <v>58</v>
      </c>
      <c r="AF80" s="11" t="s">
        <v>68</v>
      </c>
      <c r="AG80" s="11" t="s">
        <v>420</v>
      </c>
      <c r="AH80" s="13">
        <v>19794.88</v>
      </c>
      <c r="AI80" s="13">
        <v>18766.04</v>
      </c>
      <c r="AJ80" s="13">
        <f t="shared" si="23"/>
        <v>1028.8400000000001</v>
      </c>
      <c r="AK80" s="14">
        <f t="shared" si="21"/>
        <v>5.1975056176142523E-2</v>
      </c>
      <c r="AL80" s="13">
        <f t="shared" si="24"/>
        <v>0</v>
      </c>
    </row>
    <row r="81" spans="1:38" s="15" customFormat="1" x14ac:dyDescent="0.2">
      <c r="A81" s="11" t="s">
        <v>39</v>
      </c>
      <c r="B81" s="11" t="s">
        <v>40</v>
      </c>
      <c r="C81" s="11" t="s">
        <v>382</v>
      </c>
      <c r="D81" s="11" t="s">
        <v>406</v>
      </c>
      <c r="E81" s="11" t="s">
        <v>43</v>
      </c>
      <c r="F81" s="11" t="s">
        <v>407</v>
      </c>
      <c r="G81" s="11" t="s">
        <v>408</v>
      </c>
      <c r="H81" s="11" t="s">
        <v>409</v>
      </c>
      <c r="I81" s="11" t="s">
        <v>410</v>
      </c>
      <c r="J81" s="11" t="s">
        <v>359</v>
      </c>
      <c r="K81" s="11" t="s">
        <v>421</v>
      </c>
      <c r="L81" s="12">
        <v>43498</v>
      </c>
      <c r="M81" s="12">
        <v>43498</v>
      </c>
      <c r="N81" s="12">
        <v>43474</v>
      </c>
      <c r="O81" s="11" t="s">
        <v>50</v>
      </c>
      <c r="P81" s="11" t="s">
        <v>422</v>
      </c>
      <c r="Q81" s="11" t="s">
        <v>52</v>
      </c>
      <c r="R81" s="11" t="s">
        <v>423</v>
      </c>
      <c r="S81" s="13">
        <v>250.88</v>
      </c>
      <c r="T81" s="13">
        <v>225</v>
      </c>
      <c r="U81" s="13">
        <f t="shared" si="22"/>
        <v>25.879999999999995</v>
      </c>
      <c r="V81" s="14">
        <f t="shared" si="20"/>
        <v>0.10315688775510203</v>
      </c>
      <c r="W81" s="13">
        <v>207</v>
      </c>
      <c r="X81" s="13">
        <v>18</v>
      </c>
      <c r="Y81" s="13">
        <v>0</v>
      </c>
      <c r="Z81" s="13" t="s">
        <v>54</v>
      </c>
      <c r="AA81" s="13">
        <v>0</v>
      </c>
      <c r="AB81" s="11" t="s">
        <v>424</v>
      </c>
      <c r="AC81" s="11" t="s">
        <v>99</v>
      </c>
      <c r="AD81" s="11" t="s">
        <v>392</v>
      </c>
      <c r="AE81" s="11" t="s">
        <v>58</v>
      </c>
      <c r="AF81" s="11" t="s">
        <v>68</v>
      </c>
      <c r="AG81" s="11" t="s">
        <v>425</v>
      </c>
      <c r="AH81" s="13">
        <v>250.88</v>
      </c>
      <c r="AI81" s="13">
        <v>225</v>
      </c>
      <c r="AJ81" s="13">
        <f t="shared" si="23"/>
        <v>25.879999999999995</v>
      </c>
      <c r="AK81" s="14">
        <f t="shared" si="21"/>
        <v>0.10315688775510203</v>
      </c>
      <c r="AL81" s="13">
        <f t="shared" si="24"/>
        <v>0</v>
      </c>
    </row>
    <row r="82" spans="1:38" s="15" customFormat="1" x14ac:dyDescent="0.2">
      <c r="A82" s="11" t="s">
        <v>39</v>
      </c>
      <c r="B82" s="11" t="s">
        <v>40</v>
      </c>
      <c r="C82" s="11" t="s">
        <v>382</v>
      </c>
      <c r="D82" s="11" t="s">
        <v>406</v>
      </c>
      <c r="E82" s="11" t="s">
        <v>43</v>
      </c>
      <c r="F82" s="11" t="s">
        <v>408</v>
      </c>
      <c r="G82" s="11" t="s">
        <v>408</v>
      </c>
      <c r="H82" s="11" t="s">
        <v>409</v>
      </c>
      <c r="I82" s="11" t="s">
        <v>410</v>
      </c>
      <c r="J82" s="11" t="s">
        <v>359</v>
      </c>
      <c r="K82" s="11" t="s">
        <v>426</v>
      </c>
      <c r="L82" s="12">
        <v>43498</v>
      </c>
      <c r="M82" s="12">
        <v>43498</v>
      </c>
      <c r="N82" s="12">
        <v>43451</v>
      </c>
      <c r="O82" s="11" t="s">
        <v>50</v>
      </c>
      <c r="P82" s="11" t="s">
        <v>427</v>
      </c>
      <c r="Q82" s="11" t="s">
        <v>52</v>
      </c>
      <c r="R82" s="11" t="s">
        <v>428</v>
      </c>
      <c r="S82" s="13">
        <v>2663.38</v>
      </c>
      <c r="T82" s="13">
        <v>2353</v>
      </c>
      <c r="U82" s="13">
        <f t="shared" si="22"/>
        <v>310.38000000000011</v>
      </c>
      <c r="V82" s="14">
        <f t="shared" si="20"/>
        <v>0.11653613078118785</v>
      </c>
      <c r="W82" s="13">
        <v>2249.8000000000002</v>
      </c>
      <c r="X82" s="13">
        <v>103.2</v>
      </c>
      <c r="Y82" s="13">
        <v>0</v>
      </c>
      <c r="Z82" s="13" t="s">
        <v>54</v>
      </c>
      <c r="AA82" s="13">
        <v>0</v>
      </c>
      <c r="AB82" s="11" t="s">
        <v>429</v>
      </c>
      <c r="AC82" s="11" t="s">
        <v>99</v>
      </c>
      <c r="AD82" s="11" t="s">
        <v>392</v>
      </c>
      <c r="AE82" s="11" t="s">
        <v>58</v>
      </c>
      <c r="AF82" s="11" t="s">
        <v>68</v>
      </c>
      <c r="AG82" s="11" t="s">
        <v>430</v>
      </c>
      <c r="AH82" s="13">
        <v>2663.38</v>
      </c>
      <c r="AI82" s="13">
        <v>2353</v>
      </c>
      <c r="AJ82" s="13">
        <f t="shared" si="23"/>
        <v>310.38000000000011</v>
      </c>
      <c r="AK82" s="14">
        <f t="shared" si="21"/>
        <v>0.11653613078118785</v>
      </c>
      <c r="AL82" s="13">
        <f t="shared" si="24"/>
        <v>0</v>
      </c>
    </row>
    <row r="83" spans="1:38" s="15" customFormat="1" x14ac:dyDescent="0.2">
      <c r="A83" s="11" t="s">
        <v>39</v>
      </c>
      <c r="B83" s="11" t="s">
        <v>40</v>
      </c>
      <c r="C83" s="11" t="s">
        <v>382</v>
      </c>
      <c r="D83" s="11" t="s">
        <v>406</v>
      </c>
      <c r="E83" s="11" t="s">
        <v>43</v>
      </c>
      <c r="F83" s="11" t="s">
        <v>408</v>
      </c>
      <c r="G83" s="11" t="s">
        <v>408</v>
      </c>
      <c r="H83" s="11" t="s">
        <v>409</v>
      </c>
      <c r="I83" s="11" t="s">
        <v>410</v>
      </c>
      <c r="J83" s="11" t="s">
        <v>359</v>
      </c>
      <c r="K83" s="11" t="s">
        <v>431</v>
      </c>
      <c r="L83" s="12">
        <v>43499</v>
      </c>
      <c r="M83" s="12">
        <v>43499</v>
      </c>
      <c r="N83" s="12">
        <v>43451</v>
      </c>
      <c r="O83" s="11" t="s">
        <v>50</v>
      </c>
      <c r="P83" s="11" t="s">
        <v>427</v>
      </c>
      <c r="Q83" s="11" t="s">
        <v>52</v>
      </c>
      <c r="R83" s="11" t="s">
        <v>428</v>
      </c>
      <c r="S83" s="13">
        <v>0</v>
      </c>
      <c r="T83" s="13">
        <v>0</v>
      </c>
      <c r="U83" s="13">
        <f t="shared" si="22"/>
        <v>0</v>
      </c>
      <c r="V83" s="14" t="e">
        <f t="shared" si="20"/>
        <v>#DIV/0!</v>
      </c>
      <c r="W83" s="13">
        <v>0</v>
      </c>
      <c r="X83" s="13">
        <v>0</v>
      </c>
      <c r="Y83" s="13">
        <v>0</v>
      </c>
      <c r="Z83" s="13" t="s">
        <v>54</v>
      </c>
      <c r="AA83" s="13">
        <v>0</v>
      </c>
      <c r="AB83" s="11" t="s">
        <v>429</v>
      </c>
      <c r="AC83" s="11" t="s">
        <v>99</v>
      </c>
      <c r="AD83" s="11" t="s">
        <v>392</v>
      </c>
      <c r="AE83" s="11" t="s">
        <v>58</v>
      </c>
      <c r="AF83" s="11" t="s">
        <v>68</v>
      </c>
      <c r="AG83" s="11" t="s">
        <v>430</v>
      </c>
      <c r="AH83" s="13">
        <v>0</v>
      </c>
      <c r="AI83" s="13">
        <v>0</v>
      </c>
      <c r="AJ83" s="13">
        <f t="shared" si="23"/>
        <v>0</v>
      </c>
      <c r="AK83" s="14" t="e">
        <f t="shared" si="21"/>
        <v>#DIV/0!</v>
      </c>
      <c r="AL83" s="13">
        <f t="shared" si="24"/>
        <v>0</v>
      </c>
    </row>
    <row r="84" spans="1:38" s="15" customFormat="1" x14ac:dyDescent="0.2">
      <c r="A84" s="11" t="s">
        <v>39</v>
      </c>
      <c r="B84" s="11" t="s">
        <v>40</v>
      </c>
      <c r="C84" s="11" t="s">
        <v>353</v>
      </c>
      <c r="D84" s="11" t="s">
        <v>432</v>
      </c>
      <c r="E84" s="11" t="s">
        <v>43</v>
      </c>
      <c r="F84" s="11" t="s">
        <v>433</v>
      </c>
      <c r="G84" s="11" t="s">
        <v>433</v>
      </c>
      <c r="H84" s="11" t="s">
        <v>434</v>
      </c>
      <c r="I84" s="11" t="s">
        <v>435</v>
      </c>
      <c r="J84" s="11" t="s">
        <v>436</v>
      </c>
      <c r="K84" s="11" t="s">
        <v>437</v>
      </c>
      <c r="L84" s="12">
        <v>43498</v>
      </c>
      <c r="M84" s="12">
        <v>43498</v>
      </c>
      <c r="N84" s="12">
        <v>43496</v>
      </c>
      <c r="O84" s="11" t="s">
        <v>50</v>
      </c>
      <c r="P84" s="11" t="s">
        <v>438</v>
      </c>
      <c r="Q84" s="11" t="s">
        <v>52</v>
      </c>
      <c r="R84" s="11" t="s">
        <v>439</v>
      </c>
      <c r="S84" s="13">
        <v>3480.42</v>
      </c>
      <c r="T84" s="13">
        <v>3252.8</v>
      </c>
      <c r="U84" s="13">
        <f t="shared" si="22"/>
        <v>227.61999999999989</v>
      </c>
      <c r="V84" s="14">
        <f t="shared" si="20"/>
        <v>6.5400152855115148E-2</v>
      </c>
      <c r="W84" s="13">
        <v>3252.8</v>
      </c>
      <c r="X84" s="13">
        <v>0</v>
      </c>
      <c r="Y84" s="13">
        <v>0</v>
      </c>
      <c r="Z84" s="13" t="s">
        <v>54</v>
      </c>
      <c r="AA84" s="13">
        <v>0</v>
      </c>
      <c r="AB84" s="11" t="s">
        <v>440</v>
      </c>
      <c r="AC84" s="11" t="s">
        <v>154</v>
      </c>
      <c r="AD84" s="11" t="s">
        <v>365</v>
      </c>
      <c r="AE84" s="11" t="s">
        <v>58</v>
      </c>
      <c r="AF84" s="11" t="s">
        <v>68</v>
      </c>
      <c r="AG84" s="11" t="s">
        <v>441</v>
      </c>
      <c r="AH84" s="13">
        <v>3480.42</v>
      </c>
      <c r="AI84" s="13">
        <v>3252.8</v>
      </c>
      <c r="AJ84" s="13">
        <f t="shared" si="23"/>
        <v>227.61999999999989</v>
      </c>
      <c r="AK84" s="14">
        <f t="shared" si="21"/>
        <v>6.5400152855115148E-2</v>
      </c>
      <c r="AL84" s="13">
        <f t="shared" si="24"/>
        <v>0</v>
      </c>
    </row>
    <row r="85" spans="1:38" s="15" customFormat="1" x14ac:dyDescent="0.2">
      <c r="A85" s="11" t="s">
        <v>39</v>
      </c>
      <c r="B85" s="11" t="s">
        <v>40</v>
      </c>
      <c r="C85" s="11" t="s">
        <v>353</v>
      </c>
      <c r="D85" s="11" t="s">
        <v>432</v>
      </c>
      <c r="E85" s="11" t="s">
        <v>43</v>
      </c>
      <c r="F85" s="11" t="s">
        <v>433</v>
      </c>
      <c r="G85" s="11" t="s">
        <v>433</v>
      </c>
      <c r="H85" s="11" t="s">
        <v>434</v>
      </c>
      <c r="I85" s="11" t="s">
        <v>435</v>
      </c>
      <c r="J85" s="11" t="s">
        <v>436</v>
      </c>
      <c r="K85" s="11" t="s">
        <v>442</v>
      </c>
      <c r="L85" s="12">
        <v>43498</v>
      </c>
      <c r="M85" s="12">
        <v>43498</v>
      </c>
      <c r="N85" s="12">
        <v>43496</v>
      </c>
      <c r="O85" s="11" t="s">
        <v>50</v>
      </c>
      <c r="P85" s="11" t="s">
        <v>443</v>
      </c>
      <c r="Q85" s="11" t="s">
        <v>52</v>
      </c>
      <c r="R85" s="11" t="s">
        <v>439</v>
      </c>
      <c r="S85" s="13">
        <v>1997.2</v>
      </c>
      <c r="T85" s="13">
        <v>1866.56</v>
      </c>
      <c r="U85" s="13">
        <f t="shared" si="22"/>
        <v>130.6400000000001</v>
      </c>
      <c r="V85" s="14">
        <f t="shared" si="20"/>
        <v>6.5411576206689415E-2</v>
      </c>
      <c r="W85" s="13">
        <v>1866.56</v>
      </c>
      <c r="X85" s="13">
        <v>0</v>
      </c>
      <c r="Y85" s="13">
        <v>0</v>
      </c>
      <c r="Z85" s="13" t="s">
        <v>54</v>
      </c>
      <c r="AA85" s="13">
        <v>0</v>
      </c>
      <c r="AB85" s="11" t="s">
        <v>440</v>
      </c>
      <c r="AC85" s="11" t="s">
        <v>154</v>
      </c>
      <c r="AD85" s="11" t="s">
        <v>365</v>
      </c>
      <c r="AE85" s="11" t="s">
        <v>58</v>
      </c>
      <c r="AF85" s="11" t="s">
        <v>68</v>
      </c>
      <c r="AG85" s="11" t="s">
        <v>441</v>
      </c>
      <c r="AH85" s="13">
        <v>1997.2</v>
      </c>
      <c r="AI85" s="13">
        <v>1866.56</v>
      </c>
      <c r="AJ85" s="13">
        <f t="shared" si="23"/>
        <v>130.6400000000001</v>
      </c>
      <c r="AK85" s="14">
        <f t="shared" si="21"/>
        <v>6.5411576206689415E-2</v>
      </c>
      <c r="AL85" s="13">
        <f t="shared" si="24"/>
        <v>0</v>
      </c>
    </row>
    <row r="86" spans="1:38" s="15" customFormat="1" x14ac:dyDescent="0.2">
      <c r="A86" s="11" t="s">
        <v>39</v>
      </c>
      <c r="B86" s="11" t="s">
        <v>40</v>
      </c>
      <c r="C86" s="11" t="s">
        <v>353</v>
      </c>
      <c r="D86" s="11" t="s">
        <v>432</v>
      </c>
      <c r="E86" s="11" t="s">
        <v>43</v>
      </c>
      <c r="F86" s="11" t="s">
        <v>433</v>
      </c>
      <c r="G86" s="11" t="s">
        <v>433</v>
      </c>
      <c r="H86" s="11" t="s">
        <v>434</v>
      </c>
      <c r="I86" s="11" t="s">
        <v>435</v>
      </c>
      <c r="J86" s="11" t="s">
        <v>436</v>
      </c>
      <c r="K86" s="11" t="s">
        <v>444</v>
      </c>
      <c r="L86" s="12">
        <v>43501</v>
      </c>
      <c r="M86" s="12">
        <v>43501</v>
      </c>
      <c r="N86" s="12">
        <v>43496</v>
      </c>
      <c r="O86" s="11" t="s">
        <v>50</v>
      </c>
      <c r="P86" s="11" t="s">
        <v>445</v>
      </c>
      <c r="Q86" s="11" t="s">
        <v>52</v>
      </c>
      <c r="R86" s="11" t="s">
        <v>439</v>
      </c>
      <c r="S86" s="13">
        <v>5809.06</v>
      </c>
      <c r="T86" s="13">
        <v>5429.06</v>
      </c>
      <c r="U86" s="13">
        <f t="shared" si="22"/>
        <v>380</v>
      </c>
      <c r="V86" s="14">
        <f t="shared" si="20"/>
        <v>6.5415058546477389E-2</v>
      </c>
      <c r="W86" s="13">
        <v>5429.06</v>
      </c>
      <c r="X86" s="13">
        <v>0</v>
      </c>
      <c r="Y86" s="13">
        <v>0</v>
      </c>
      <c r="Z86" s="13" t="s">
        <v>54</v>
      </c>
      <c r="AA86" s="13">
        <v>0</v>
      </c>
      <c r="AB86" s="11" t="s">
        <v>440</v>
      </c>
      <c r="AC86" s="11" t="s">
        <v>154</v>
      </c>
      <c r="AD86" s="11" t="s">
        <v>365</v>
      </c>
      <c r="AE86" s="11" t="s">
        <v>58</v>
      </c>
      <c r="AF86" s="11" t="s">
        <v>68</v>
      </c>
      <c r="AG86" s="11" t="s">
        <v>441</v>
      </c>
      <c r="AH86" s="13">
        <v>5809.06</v>
      </c>
      <c r="AI86" s="13">
        <v>5429.06</v>
      </c>
      <c r="AJ86" s="13">
        <f t="shared" si="23"/>
        <v>380</v>
      </c>
      <c r="AK86" s="14">
        <f t="shared" si="21"/>
        <v>6.5415058546477389E-2</v>
      </c>
      <c r="AL86" s="13">
        <f t="shared" si="24"/>
        <v>0</v>
      </c>
    </row>
    <row r="87" spans="1:38" s="15" customFormat="1" x14ac:dyDescent="0.2">
      <c r="A87" s="11" t="s">
        <v>39</v>
      </c>
      <c r="B87" s="11" t="s">
        <v>40</v>
      </c>
      <c r="C87" s="11" t="s">
        <v>353</v>
      </c>
      <c r="D87" s="11" t="s">
        <v>446</v>
      </c>
      <c r="E87" s="11" t="s">
        <v>43</v>
      </c>
      <c r="F87" s="11" t="s">
        <v>433</v>
      </c>
      <c r="G87" s="11" t="s">
        <v>433</v>
      </c>
      <c r="H87" s="11" t="s">
        <v>434</v>
      </c>
      <c r="I87" s="11" t="s">
        <v>435</v>
      </c>
      <c r="J87" s="11" t="s">
        <v>436</v>
      </c>
      <c r="K87" s="11" t="s">
        <v>447</v>
      </c>
      <c r="L87" s="12">
        <v>43497</v>
      </c>
      <c r="M87" s="12">
        <v>43497</v>
      </c>
      <c r="N87" s="12">
        <v>43493</v>
      </c>
      <c r="O87" s="11" t="s">
        <v>50</v>
      </c>
      <c r="P87" s="11" t="s">
        <v>448</v>
      </c>
      <c r="Q87" s="11" t="s">
        <v>52</v>
      </c>
      <c r="R87" s="11" t="s">
        <v>449</v>
      </c>
      <c r="S87" s="13">
        <v>504</v>
      </c>
      <c r="T87" s="13">
        <v>0</v>
      </c>
      <c r="U87" s="13">
        <f t="shared" ref="U87:U146" si="25">S87-T87</f>
        <v>504</v>
      </c>
      <c r="V87" s="14">
        <f t="shared" si="20"/>
        <v>1</v>
      </c>
      <c r="W87" s="13">
        <v>0</v>
      </c>
      <c r="X87" s="13">
        <v>0</v>
      </c>
      <c r="Y87" s="13">
        <v>0</v>
      </c>
      <c r="Z87" s="13" t="s">
        <v>54</v>
      </c>
      <c r="AA87" s="13">
        <v>0</v>
      </c>
      <c r="AB87" s="11" t="s">
        <v>55</v>
      </c>
      <c r="AC87" s="11" t="s">
        <v>56</v>
      </c>
      <c r="AD87" s="11" t="s">
        <v>365</v>
      </c>
      <c r="AE87" s="11" t="s">
        <v>58</v>
      </c>
      <c r="AF87" s="11" t="s">
        <v>59</v>
      </c>
      <c r="AG87" s="11" t="s">
        <v>450</v>
      </c>
      <c r="AH87" s="13">
        <v>0</v>
      </c>
      <c r="AI87" s="13">
        <v>0</v>
      </c>
      <c r="AJ87" s="13">
        <f t="shared" ref="AJ87:AJ146" si="26">AH87-AI87</f>
        <v>0</v>
      </c>
      <c r="AK87" s="14" t="e">
        <f t="shared" si="21"/>
        <v>#DIV/0!</v>
      </c>
      <c r="AL87" s="13">
        <f t="shared" ref="AL87:AL146" si="27">U87-AJ87</f>
        <v>504</v>
      </c>
    </row>
    <row r="88" spans="1:38" s="15" customFormat="1" x14ac:dyDescent="0.2">
      <c r="A88" s="11" t="s">
        <v>39</v>
      </c>
      <c r="B88" s="11" t="s">
        <v>40</v>
      </c>
      <c r="C88" s="11" t="s">
        <v>353</v>
      </c>
      <c r="D88" s="11" t="s">
        <v>446</v>
      </c>
      <c r="E88" s="11" t="s">
        <v>43</v>
      </c>
      <c r="F88" s="11" t="s">
        <v>433</v>
      </c>
      <c r="G88" s="11" t="s">
        <v>433</v>
      </c>
      <c r="H88" s="11" t="s">
        <v>434</v>
      </c>
      <c r="I88" s="11" t="s">
        <v>435</v>
      </c>
      <c r="J88" s="11" t="s">
        <v>436</v>
      </c>
      <c r="K88" s="11" t="s">
        <v>447</v>
      </c>
      <c r="L88" s="12">
        <v>43497</v>
      </c>
      <c r="M88" s="12">
        <v>43497</v>
      </c>
      <c r="N88" s="12">
        <v>43493</v>
      </c>
      <c r="O88" s="11" t="s">
        <v>50</v>
      </c>
      <c r="P88" s="11" t="s">
        <v>448</v>
      </c>
      <c r="Q88" s="11" t="s">
        <v>52</v>
      </c>
      <c r="R88" s="11" t="s">
        <v>449</v>
      </c>
      <c r="S88" s="13">
        <v>64.989999999999995</v>
      </c>
      <c r="T88" s="13">
        <v>1201.99</v>
      </c>
      <c r="U88" s="13">
        <f t="shared" si="25"/>
        <v>-1137</v>
      </c>
      <c r="V88" s="14">
        <f t="shared" si="20"/>
        <v>-17.494999230650869</v>
      </c>
      <c r="W88" s="13">
        <v>1201.99</v>
      </c>
      <c r="X88" s="13">
        <v>0</v>
      </c>
      <c r="Y88" s="13">
        <v>0</v>
      </c>
      <c r="Z88" s="13" t="s">
        <v>54</v>
      </c>
      <c r="AA88" s="13">
        <v>0</v>
      </c>
      <c r="AB88" s="11" t="s">
        <v>451</v>
      </c>
      <c r="AC88" s="11" t="s">
        <v>154</v>
      </c>
      <c r="AD88" s="11" t="s">
        <v>365</v>
      </c>
      <c r="AE88" s="11" t="s">
        <v>58</v>
      </c>
      <c r="AF88" s="11" t="s">
        <v>59</v>
      </c>
      <c r="AG88" s="11" t="s">
        <v>450</v>
      </c>
      <c r="AH88" s="13">
        <v>64.989999999999995</v>
      </c>
      <c r="AI88" s="13">
        <v>1201.99</v>
      </c>
      <c r="AJ88" s="13">
        <f t="shared" si="26"/>
        <v>-1137</v>
      </c>
      <c r="AK88" s="14">
        <f t="shared" si="21"/>
        <v>-17.494999230650869</v>
      </c>
      <c r="AL88" s="13">
        <f t="shared" si="27"/>
        <v>0</v>
      </c>
    </row>
    <row r="89" spans="1:38" s="15" customFormat="1" x14ac:dyDescent="0.2">
      <c r="A89" s="11" t="s">
        <v>39</v>
      </c>
      <c r="B89" s="11" t="s">
        <v>40</v>
      </c>
      <c r="C89" s="11" t="s">
        <v>353</v>
      </c>
      <c r="D89" s="11" t="s">
        <v>446</v>
      </c>
      <c r="E89" s="11" t="s">
        <v>43</v>
      </c>
      <c r="F89" s="11" t="s">
        <v>433</v>
      </c>
      <c r="G89" s="11" t="s">
        <v>433</v>
      </c>
      <c r="H89" s="11" t="s">
        <v>434</v>
      </c>
      <c r="I89" s="11" t="s">
        <v>435</v>
      </c>
      <c r="J89" s="11" t="s">
        <v>452</v>
      </c>
      <c r="K89" s="11" t="s">
        <v>453</v>
      </c>
      <c r="L89" s="12">
        <v>43497</v>
      </c>
      <c r="M89" s="12">
        <v>43497</v>
      </c>
      <c r="N89" s="12">
        <v>43496</v>
      </c>
      <c r="O89" s="11" t="s">
        <v>50</v>
      </c>
      <c r="P89" s="11" t="s">
        <v>454</v>
      </c>
      <c r="Q89" s="11" t="s">
        <v>52</v>
      </c>
      <c r="R89" s="11" t="s">
        <v>455</v>
      </c>
      <c r="S89" s="13">
        <v>15.07</v>
      </c>
      <c r="T89" s="13">
        <v>13.68</v>
      </c>
      <c r="U89" s="13">
        <f t="shared" si="25"/>
        <v>1.3900000000000006</v>
      </c>
      <c r="V89" s="14">
        <f t="shared" si="20"/>
        <v>9.2236230922362342E-2</v>
      </c>
      <c r="W89" s="13">
        <v>13.68</v>
      </c>
      <c r="X89" s="13">
        <v>0</v>
      </c>
      <c r="Y89" s="13">
        <v>0</v>
      </c>
      <c r="Z89" s="13" t="s">
        <v>54</v>
      </c>
      <c r="AA89" s="13">
        <v>0</v>
      </c>
      <c r="AB89" s="11" t="s">
        <v>456</v>
      </c>
      <c r="AC89" s="11" t="s">
        <v>154</v>
      </c>
      <c r="AD89" s="11" t="s">
        <v>365</v>
      </c>
      <c r="AE89" s="11" t="s">
        <v>58</v>
      </c>
      <c r="AF89" s="11" t="s">
        <v>68</v>
      </c>
      <c r="AG89" s="11" t="s">
        <v>457</v>
      </c>
      <c r="AH89" s="13">
        <v>15.07</v>
      </c>
      <c r="AI89" s="13">
        <v>13.68</v>
      </c>
      <c r="AJ89" s="13">
        <f t="shared" si="26"/>
        <v>1.3900000000000006</v>
      </c>
      <c r="AK89" s="14">
        <f t="shared" si="21"/>
        <v>9.2236230922362342E-2</v>
      </c>
      <c r="AL89" s="13">
        <f t="shared" si="27"/>
        <v>0</v>
      </c>
    </row>
    <row r="90" spans="1:38" s="15" customFormat="1" x14ac:dyDescent="0.2">
      <c r="A90" s="11" t="s">
        <v>39</v>
      </c>
      <c r="B90" s="11" t="s">
        <v>40</v>
      </c>
      <c r="C90" s="11" t="s">
        <v>353</v>
      </c>
      <c r="D90" s="11" t="s">
        <v>446</v>
      </c>
      <c r="E90" s="11" t="s">
        <v>43</v>
      </c>
      <c r="F90" s="11" t="s">
        <v>433</v>
      </c>
      <c r="G90" s="11" t="s">
        <v>433</v>
      </c>
      <c r="H90" s="11" t="s">
        <v>434</v>
      </c>
      <c r="I90" s="11" t="s">
        <v>435</v>
      </c>
      <c r="J90" s="11" t="s">
        <v>436</v>
      </c>
      <c r="K90" s="11" t="s">
        <v>458</v>
      </c>
      <c r="L90" s="12">
        <v>43497</v>
      </c>
      <c r="M90" s="12">
        <v>43497</v>
      </c>
      <c r="N90" s="12">
        <v>43495</v>
      </c>
      <c r="O90" s="11" t="s">
        <v>50</v>
      </c>
      <c r="P90" s="11" t="s">
        <v>459</v>
      </c>
      <c r="Q90" s="11" t="s">
        <v>52</v>
      </c>
      <c r="R90" s="11" t="s">
        <v>460</v>
      </c>
      <c r="S90" s="13">
        <v>774.96</v>
      </c>
      <c r="T90" s="13">
        <v>724.26</v>
      </c>
      <c r="U90" s="13">
        <f t="shared" si="25"/>
        <v>50.700000000000045</v>
      </c>
      <c r="V90" s="14">
        <f t="shared" si="20"/>
        <v>6.5422731495819189E-2</v>
      </c>
      <c r="W90" s="13">
        <v>724.26</v>
      </c>
      <c r="X90" s="13">
        <v>0</v>
      </c>
      <c r="Y90" s="13">
        <v>0</v>
      </c>
      <c r="Z90" s="13" t="s">
        <v>54</v>
      </c>
      <c r="AA90" s="13">
        <v>0</v>
      </c>
      <c r="AB90" s="11" t="s">
        <v>461</v>
      </c>
      <c r="AC90" s="11" t="s">
        <v>154</v>
      </c>
      <c r="AD90" s="11" t="s">
        <v>365</v>
      </c>
      <c r="AE90" s="11" t="s">
        <v>58</v>
      </c>
      <c r="AF90" s="11" t="s">
        <v>68</v>
      </c>
      <c r="AG90" s="11" t="s">
        <v>462</v>
      </c>
      <c r="AH90" s="13">
        <v>774.96</v>
      </c>
      <c r="AI90" s="13">
        <v>724.26</v>
      </c>
      <c r="AJ90" s="13">
        <f t="shared" si="26"/>
        <v>50.700000000000045</v>
      </c>
      <c r="AK90" s="14">
        <f t="shared" si="21"/>
        <v>6.5422731495819189E-2</v>
      </c>
      <c r="AL90" s="13">
        <f t="shared" si="27"/>
        <v>0</v>
      </c>
    </row>
    <row r="91" spans="1:38" s="15" customFormat="1" x14ac:dyDescent="0.2">
      <c r="A91" s="11" t="s">
        <v>39</v>
      </c>
      <c r="B91" s="11" t="s">
        <v>40</v>
      </c>
      <c r="C91" s="11" t="s">
        <v>353</v>
      </c>
      <c r="D91" s="11" t="s">
        <v>446</v>
      </c>
      <c r="E91" s="11" t="s">
        <v>43</v>
      </c>
      <c r="F91" s="11" t="s">
        <v>433</v>
      </c>
      <c r="G91" s="11" t="s">
        <v>433</v>
      </c>
      <c r="H91" s="11" t="s">
        <v>434</v>
      </c>
      <c r="I91" s="11" t="s">
        <v>435</v>
      </c>
      <c r="J91" s="11" t="s">
        <v>436</v>
      </c>
      <c r="K91" s="11" t="s">
        <v>463</v>
      </c>
      <c r="L91" s="12">
        <v>43497</v>
      </c>
      <c r="M91" s="12">
        <v>43497</v>
      </c>
      <c r="N91" s="12">
        <v>43495</v>
      </c>
      <c r="O91" s="11" t="s">
        <v>50</v>
      </c>
      <c r="P91" s="11" t="s">
        <v>464</v>
      </c>
      <c r="Q91" s="11" t="s">
        <v>52</v>
      </c>
      <c r="R91" s="11" t="s">
        <v>465</v>
      </c>
      <c r="S91" s="13">
        <v>774.96</v>
      </c>
      <c r="T91" s="13">
        <v>724.26</v>
      </c>
      <c r="U91" s="13">
        <f t="shared" si="25"/>
        <v>50.700000000000045</v>
      </c>
      <c r="V91" s="14">
        <f t="shared" si="20"/>
        <v>6.5422731495819189E-2</v>
      </c>
      <c r="W91" s="13">
        <v>724.26</v>
      </c>
      <c r="X91" s="13">
        <v>0</v>
      </c>
      <c r="Y91" s="13">
        <v>0</v>
      </c>
      <c r="Z91" s="13" t="s">
        <v>54</v>
      </c>
      <c r="AA91" s="13">
        <v>0</v>
      </c>
      <c r="AB91" s="11" t="s">
        <v>466</v>
      </c>
      <c r="AC91" s="11" t="s">
        <v>154</v>
      </c>
      <c r="AD91" s="11" t="s">
        <v>365</v>
      </c>
      <c r="AE91" s="11" t="s">
        <v>58</v>
      </c>
      <c r="AF91" s="11" t="s">
        <v>68</v>
      </c>
      <c r="AG91" s="11" t="s">
        <v>467</v>
      </c>
      <c r="AH91" s="13">
        <v>774.96</v>
      </c>
      <c r="AI91" s="13">
        <v>724.26</v>
      </c>
      <c r="AJ91" s="13">
        <f t="shared" si="26"/>
        <v>50.700000000000045</v>
      </c>
      <c r="AK91" s="14">
        <f t="shared" si="21"/>
        <v>6.5422731495819189E-2</v>
      </c>
      <c r="AL91" s="13">
        <f t="shared" si="27"/>
        <v>0</v>
      </c>
    </row>
    <row r="92" spans="1:38" s="15" customFormat="1" x14ac:dyDescent="0.2">
      <c r="A92" s="11" t="s">
        <v>39</v>
      </c>
      <c r="B92" s="11" t="s">
        <v>40</v>
      </c>
      <c r="C92" s="11" t="s">
        <v>353</v>
      </c>
      <c r="D92" s="11" t="s">
        <v>446</v>
      </c>
      <c r="E92" s="11" t="s">
        <v>43</v>
      </c>
      <c r="F92" s="11" t="s">
        <v>433</v>
      </c>
      <c r="G92" s="11" t="s">
        <v>433</v>
      </c>
      <c r="H92" s="11" t="s">
        <v>434</v>
      </c>
      <c r="I92" s="11" t="s">
        <v>435</v>
      </c>
      <c r="J92" s="11" t="s">
        <v>436</v>
      </c>
      <c r="K92" s="11" t="s">
        <v>468</v>
      </c>
      <c r="L92" s="12">
        <v>43497</v>
      </c>
      <c r="M92" s="12">
        <v>43497</v>
      </c>
      <c r="N92" s="12">
        <v>43495</v>
      </c>
      <c r="O92" s="11" t="s">
        <v>50</v>
      </c>
      <c r="P92" s="11" t="s">
        <v>469</v>
      </c>
      <c r="Q92" s="11" t="s">
        <v>52</v>
      </c>
      <c r="R92" s="11" t="s">
        <v>470</v>
      </c>
      <c r="S92" s="13">
        <v>774.96</v>
      </c>
      <c r="T92" s="13">
        <v>724.26</v>
      </c>
      <c r="U92" s="13">
        <f t="shared" si="25"/>
        <v>50.700000000000045</v>
      </c>
      <c r="V92" s="14">
        <f t="shared" si="20"/>
        <v>6.5422731495819189E-2</v>
      </c>
      <c r="W92" s="13">
        <v>724.26</v>
      </c>
      <c r="X92" s="13">
        <v>0</v>
      </c>
      <c r="Y92" s="13">
        <v>0</v>
      </c>
      <c r="Z92" s="13" t="s">
        <v>54</v>
      </c>
      <c r="AA92" s="13">
        <v>0</v>
      </c>
      <c r="AB92" s="11" t="s">
        <v>471</v>
      </c>
      <c r="AC92" s="11" t="s">
        <v>154</v>
      </c>
      <c r="AD92" s="11" t="s">
        <v>365</v>
      </c>
      <c r="AE92" s="11" t="s">
        <v>58</v>
      </c>
      <c r="AF92" s="11" t="s">
        <v>68</v>
      </c>
      <c r="AG92" s="11" t="s">
        <v>472</v>
      </c>
      <c r="AH92" s="13">
        <v>774.96</v>
      </c>
      <c r="AI92" s="13">
        <v>724.26</v>
      </c>
      <c r="AJ92" s="13">
        <f t="shared" si="26"/>
        <v>50.700000000000045</v>
      </c>
      <c r="AK92" s="14">
        <f t="shared" si="21"/>
        <v>6.5422731495819189E-2</v>
      </c>
      <c r="AL92" s="13">
        <f t="shared" si="27"/>
        <v>0</v>
      </c>
    </row>
    <row r="93" spans="1:38" s="15" customFormat="1" x14ac:dyDescent="0.2">
      <c r="A93" s="11" t="s">
        <v>39</v>
      </c>
      <c r="B93" s="11" t="s">
        <v>40</v>
      </c>
      <c r="C93" s="11" t="s">
        <v>353</v>
      </c>
      <c r="D93" s="11" t="s">
        <v>446</v>
      </c>
      <c r="E93" s="11" t="s">
        <v>43</v>
      </c>
      <c r="F93" s="11" t="s">
        <v>433</v>
      </c>
      <c r="G93" s="11" t="s">
        <v>433</v>
      </c>
      <c r="H93" s="11" t="s">
        <v>434</v>
      </c>
      <c r="I93" s="11" t="s">
        <v>435</v>
      </c>
      <c r="J93" s="11" t="s">
        <v>452</v>
      </c>
      <c r="K93" s="11" t="s">
        <v>473</v>
      </c>
      <c r="L93" s="12">
        <v>43497</v>
      </c>
      <c r="M93" s="12">
        <v>43497</v>
      </c>
      <c r="N93" s="12">
        <v>43494</v>
      </c>
      <c r="O93" s="11" t="s">
        <v>50</v>
      </c>
      <c r="P93" s="11" t="s">
        <v>474</v>
      </c>
      <c r="Q93" s="11" t="s">
        <v>52</v>
      </c>
      <c r="R93" s="11" t="s">
        <v>475</v>
      </c>
      <c r="S93" s="13">
        <v>232.97</v>
      </c>
      <c r="T93" s="13">
        <v>222.65</v>
      </c>
      <c r="U93" s="13">
        <f t="shared" si="25"/>
        <v>10.319999999999993</v>
      </c>
      <c r="V93" s="14">
        <f t="shared" si="20"/>
        <v>4.4297549040648983E-2</v>
      </c>
      <c r="W93" s="13">
        <v>222.65</v>
      </c>
      <c r="X93" s="13">
        <v>0</v>
      </c>
      <c r="Y93" s="13">
        <v>0</v>
      </c>
      <c r="Z93" s="13" t="s">
        <v>54</v>
      </c>
      <c r="AA93" s="13">
        <v>0</v>
      </c>
      <c r="AB93" s="11" t="s">
        <v>476</v>
      </c>
      <c r="AC93" s="11" t="s">
        <v>154</v>
      </c>
      <c r="AD93" s="11" t="s">
        <v>365</v>
      </c>
      <c r="AE93" s="11" t="s">
        <v>58</v>
      </c>
      <c r="AF93" s="11" t="s">
        <v>68</v>
      </c>
      <c r="AG93" s="11" t="s">
        <v>477</v>
      </c>
      <c r="AH93" s="13">
        <v>0</v>
      </c>
      <c r="AI93" s="13">
        <v>43</v>
      </c>
      <c r="AJ93" s="13">
        <f t="shared" si="26"/>
        <v>-43</v>
      </c>
      <c r="AK93" s="14" t="e">
        <f t="shared" si="21"/>
        <v>#DIV/0!</v>
      </c>
      <c r="AL93" s="13">
        <f t="shared" si="27"/>
        <v>53.319999999999993</v>
      </c>
    </row>
    <row r="94" spans="1:38" s="15" customFormat="1" x14ac:dyDescent="0.2">
      <c r="A94" s="11" t="s">
        <v>39</v>
      </c>
      <c r="B94" s="11" t="s">
        <v>40</v>
      </c>
      <c r="C94" s="11" t="s">
        <v>353</v>
      </c>
      <c r="D94" s="11" t="s">
        <v>446</v>
      </c>
      <c r="E94" s="11" t="s">
        <v>43</v>
      </c>
      <c r="F94" s="11" t="s">
        <v>433</v>
      </c>
      <c r="G94" s="11" t="s">
        <v>433</v>
      </c>
      <c r="H94" s="11" t="s">
        <v>434</v>
      </c>
      <c r="I94" s="11" t="s">
        <v>435</v>
      </c>
      <c r="J94" s="11" t="s">
        <v>452</v>
      </c>
      <c r="K94" s="11" t="s">
        <v>478</v>
      </c>
      <c r="L94" s="12">
        <v>43497</v>
      </c>
      <c r="M94" s="12">
        <v>43497</v>
      </c>
      <c r="N94" s="12">
        <v>43495</v>
      </c>
      <c r="O94" s="11" t="s">
        <v>50</v>
      </c>
      <c r="P94" s="11" t="s">
        <v>474</v>
      </c>
      <c r="Q94" s="11" t="s">
        <v>52</v>
      </c>
      <c r="R94" s="11" t="s">
        <v>479</v>
      </c>
      <c r="S94" s="13">
        <v>232.97</v>
      </c>
      <c r="T94" s="13">
        <v>222.65</v>
      </c>
      <c r="U94" s="13">
        <f t="shared" si="25"/>
        <v>10.319999999999993</v>
      </c>
      <c r="V94" s="14">
        <f t="shared" si="20"/>
        <v>4.4297549040648983E-2</v>
      </c>
      <c r="W94" s="13">
        <v>222.65</v>
      </c>
      <c r="X94" s="13">
        <v>0</v>
      </c>
      <c r="Y94" s="13">
        <v>0</v>
      </c>
      <c r="Z94" s="13" t="s">
        <v>54</v>
      </c>
      <c r="AA94" s="13">
        <v>0</v>
      </c>
      <c r="AB94" s="11" t="s">
        <v>480</v>
      </c>
      <c r="AC94" s="11" t="s">
        <v>154</v>
      </c>
      <c r="AD94" s="11" t="s">
        <v>365</v>
      </c>
      <c r="AE94" s="11" t="s">
        <v>58</v>
      </c>
      <c r="AF94" s="11" t="s">
        <v>68</v>
      </c>
      <c r="AG94" s="11" t="s">
        <v>481</v>
      </c>
      <c r="AH94" s="13">
        <v>232.97</v>
      </c>
      <c r="AI94" s="13">
        <v>222.65</v>
      </c>
      <c r="AJ94" s="13">
        <f t="shared" si="26"/>
        <v>10.319999999999993</v>
      </c>
      <c r="AK94" s="14">
        <f t="shared" si="21"/>
        <v>4.4297549040648983E-2</v>
      </c>
      <c r="AL94" s="13">
        <f t="shared" si="27"/>
        <v>0</v>
      </c>
    </row>
    <row r="95" spans="1:38" s="15" customFormat="1" x14ac:dyDescent="0.2">
      <c r="A95" s="11" t="s">
        <v>39</v>
      </c>
      <c r="B95" s="11" t="s">
        <v>40</v>
      </c>
      <c r="C95" s="11" t="s">
        <v>353</v>
      </c>
      <c r="D95" s="11" t="s">
        <v>446</v>
      </c>
      <c r="E95" s="11" t="s">
        <v>43</v>
      </c>
      <c r="F95" s="11" t="s">
        <v>433</v>
      </c>
      <c r="G95" s="11" t="s">
        <v>433</v>
      </c>
      <c r="H95" s="11" t="s">
        <v>434</v>
      </c>
      <c r="I95" s="11" t="s">
        <v>435</v>
      </c>
      <c r="J95" s="11" t="s">
        <v>452</v>
      </c>
      <c r="K95" s="11" t="s">
        <v>482</v>
      </c>
      <c r="L95" s="12">
        <v>43497</v>
      </c>
      <c r="M95" s="12">
        <v>43497</v>
      </c>
      <c r="N95" s="12">
        <v>43495</v>
      </c>
      <c r="O95" s="11" t="s">
        <v>50</v>
      </c>
      <c r="P95" s="11" t="s">
        <v>474</v>
      </c>
      <c r="Q95" s="11" t="s">
        <v>52</v>
      </c>
      <c r="R95" s="11" t="s">
        <v>483</v>
      </c>
      <c r="S95" s="13">
        <v>168.29</v>
      </c>
      <c r="T95" s="13">
        <v>160.85</v>
      </c>
      <c r="U95" s="13">
        <f t="shared" si="25"/>
        <v>7.4399999999999977</v>
      </c>
      <c r="V95" s="14">
        <f t="shared" si="20"/>
        <v>4.4209400439717141E-2</v>
      </c>
      <c r="W95" s="13">
        <v>160.85</v>
      </c>
      <c r="X95" s="13">
        <v>0</v>
      </c>
      <c r="Y95" s="13">
        <v>0</v>
      </c>
      <c r="Z95" s="13" t="s">
        <v>54</v>
      </c>
      <c r="AA95" s="13">
        <v>0</v>
      </c>
      <c r="AB95" s="11" t="s">
        <v>484</v>
      </c>
      <c r="AC95" s="11" t="s">
        <v>154</v>
      </c>
      <c r="AD95" s="11" t="s">
        <v>365</v>
      </c>
      <c r="AE95" s="11" t="s">
        <v>58</v>
      </c>
      <c r="AF95" s="11" t="s">
        <v>68</v>
      </c>
      <c r="AG95" s="11" t="s">
        <v>481</v>
      </c>
      <c r="AH95" s="13">
        <v>232.97</v>
      </c>
      <c r="AI95" s="13">
        <v>222.65</v>
      </c>
      <c r="AJ95" s="13">
        <f t="shared" si="26"/>
        <v>10.319999999999993</v>
      </c>
      <c r="AK95" s="14">
        <f t="shared" si="21"/>
        <v>4.4297549040648983E-2</v>
      </c>
      <c r="AL95" s="13">
        <f t="shared" si="27"/>
        <v>-2.8799999999999955</v>
      </c>
    </row>
    <row r="96" spans="1:38" s="15" customFormat="1" x14ac:dyDescent="0.2">
      <c r="A96" s="11" t="s">
        <v>39</v>
      </c>
      <c r="B96" s="11" t="s">
        <v>40</v>
      </c>
      <c r="C96" s="11" t="s">
        <v>353</v>
      </c>
      <c r="D96" s="11" t="s">
        <v>446</v>
      </c>
      <c r="E96" s="11" t="s">
        <v>43</v>
      </c>
      <c r="F96" s="11" t="s">
        <v>433</v>
      </c>
      <c r="G96" s="11" t="s">
        <v>433</v>
      </c>
      <c r="H96" s="11" t="s">
        <v>434</v>
      </c>
      <c r="I96" s="11" t="s">
        <v>435</v>
      </c>
      <c r="J96" s="11" t="s">
        <v>452</v>
      </c>
      <c r="K96" s="11" t="s">
        <v>485</v>
      </c>
      <c r="L96" s="12">
        <v>43497</v>
      </c>
      <c r="M96" s="12">
        <v>43497</v>
      </c>
      <c r="N96" s="12">
        <v>43495</v>
      </c>
      <c r="O96" s="11" t="s">
        <v>50</v>
      </c>
      <c r="P96" s="11" t="s">
        <v>474</v>
      </c>
      <c r="Q96" s="11" t="s">
        <v>52</v>
      </c>
      <c r="R96" s="11" t="s">
        <v>486</v>
      </c>
      <c r="S96" s="13">
        <v>232.97</v>
      </c>
      <c r="T96" s="13">
        <v>222.65</v>
      </c>
      <c r="U96" s="13">
        <f t="shared" si="25"/>
        <v>10.319999999999993</v>
      </c>
      <c r="V96" s="14">
        <f t="shared" si="20"/>
        <v>4.4297549040648983E-2</v>
      </c>
      <c r="W96" s="13">
        <v>222.65</v>
      </c>
      <c r="X96" s="13">
        <v>0</v>
      </c>
      <c r="Y96" s="13">
        <v>0</v>
      </c>
      <c r="Z96" s="13" t="s">
        <v>54</v>
      </c>
      <c r="AA96" s="13">
        <v>0</v>
      </c>
      <c r="AB96" s="11" t="s">
        <v>487</v>
      </c>
      <c r="AC96" s="11" t="s">
        <v>154</v>
      </c>
      <c r="AD96" s="11" t="s">
        <v>365</v>
      </c>
      <c r="AE96" s="11" t="s">
        <v>58</v>
      </c>
      <c r="AF96" s="11" t="s">
        <v>68</v>
      </c>
      <c r="AG96" s="11" t="s">
        <v>481</v>
      </c>
      <c r="AH96" s="13">
        <v>232.97</v>
      </c>
      <c r="AI96" s="13">
        <v>222.65</v>
      </c>
      <c r="AJ96" s="13">
        <f t="shared" si="26"/>
        <v>10.319999999999993</v>
      </c>
      <c r="AK96" s="14">
        <f t="shared" si="21"/>
        <v>4.4297549040648983E-2</v>
      </c>
      <c r="AL96" s="13">
        <f t="shared" si="27"/>
        <v>0</v>
      </c>
    </row>
    <row r="97" spans="1:38" s="15" customFormat="1" x14ac:dyDescent="0.2">
      <c r="A97" s="11" t="s">
        <v>39</v>
      </c>
      <c r="B97" s="11" t="s">
        <v>40</v>
      </c>
      <c r="C97" s="11" t="s">
        <v>353</v>
      </c>
      <c r="D97" s="11" t="s">
        <v>446</v>
      </c>
      <c r="E97" s="11" t="s">
        <v>43</v>
      </c>
      <c r="F97" s="11" t="s">
        <v>433</v>
      </c>
      <c r="G97" s="11" t="s">
        <v>433</v>
      </c>
      <c r="H97" s="11" t="s">
        <v>434</v>
      </c>
      <c r="I97" s="11" t="s">
        <v>435</v>
      </c>
      <c r="J97" s="11" t="s">
        <v>452</v>
      </c>
      <c r="K97" s="11" t="s">
        <v>488</v>
      </c>
      <c r="L97" s="12">
        <v>43497</v>
      </c>
      <c r="M97" s="12">
        <v>43497</v>
      </c>
      <c r="N97" s="12">
        <v>43495</v>
      </c>
      <c r="O97" s="11" t="s">
        <v>50</v>
      </c>
      <c r="P97" s="11" t="s">
        <v>474</v>
      </c>
      <c r="Q97" s="11" t="s">
        <v>52</v>
      </c>
      <c r="R97" s="11" t="s">
        <v>489</v>
      </c>
      <c r="S97" s="13">
        <v>569.54999999999995</v>
      </c>
      <c r="T97" s="13">
        <v>544.35</v>
      </c>
      <c r="U97" s="13">
        <f t="shared" si="25"/>
        <v>25.199999999999932</v>
      </c>
      <c r="V97" s="14">
        <f t="shared" si="20"/>
        <v>4.4245456939689114E-2</v>
      </c>
      <c r="W97" s="13">
        <v>544.35</v>
      </c>
      <c r="X97" s="13">
        <v>0</v>
      </c>
      <c r="Y97" s="13">
        <v>0</v>
      </c>
      <c r="Z97" s="13" t="s">
        <v>54</v>
      </c>
      <c r="AA97" s="13">
        <v>0</v>
      </c>
      <c r="AB97" s="11" t="s">
        <v>490</v>
      </c>
      <c r="AC97" s="11" t="s">
        <v>154</v>
      </c>
      <c r="AD97" s="11" t="s">
        <v>365</v>
      </c>
      <c r="AE97" s="11" t="s">
        <v>58</v>
      </c>
      <c r="AF97" s="11" t="s">
        <v>68</v>
      </c>
      <c r="AG97" s="11" t="s">
        <v>481</v>
      </c>
      <c r="AH97" s="13">
        <v>698.9</v>
      </c>
      <c r="AI97" s="13">
        <v>667.95</v>
      </c>
      <c r="AJ97" s="13">
        <f t="shared" si="26"/>
        <v>30.949999999999932</v>
      </c>
      <c r="AK97" s="14">
        <f t="shared" si="21"/>
        <v>4.4283874660180189E-2</v>
      </c>
      <c r="AL97" s="13">
        <f t="shared" si="27"/>
        <v>-5.75</v>
      </c>
    </row>
    <row r="98" spans="1:38" s="15" customFormat="1" x14ac:dyDescent="0.2">
      <c r="A98" s="11" t="s">
        <v>39</v>
      </c>
      <c r="B98" s="11" t="s">
        <v>40</v>
      </c>
      <c r="C98" s="11" t="s">
        <v>353</v>
      </c>
      <c r="D98" s="11" t="s">
        <v>446</v>
      </c>
      <c r="E98" s="11" t="s">
        <v>43</v>
      </c>
      <c r="F98" s="11" t="s">
        <v>433</v>
      </c>
      <c r="G98" s="11" t="s">
        <v>433</v>
      </c>
      <c r="H98" s="11" t="s">
        <v>434</v>
      </c>
      <c r="I98" s="11" t="s">
        <v>435</v>
      </c>
      <c r="J98" s="11" t="s">
        <v>452</v>
      </c>
      <c r="K98" s="11" t="s">
        <v>491</v>
      </c>
      <c r="L98" s="12">
        <v>43497</v>
      </c>
      <c r="M98" s="12">
        <v>43497</v>
      </c>
      <c r="N98" s="12">
        <v>43495</v>
      </c>
      <c r="O98" s="11" t="s">
        <v>50</v>
      </c>
      <c r="P98" s="11" t="s">
        <v>474</v>
      </c>
      <c r="Q98" s="11" t="s">
        <v>52</v>
      </c>
      <c r="R98" s="11" t="s">
        <v>492</v>
      </c>
      <c r="S98" s="13">
        <v>232.97</v>
      </c>
      <c r="T98" s="13">
        <v>222.65</v>
      </c>
      <c r="U98" s="13">
        <f t="shared" si="25"/>
        <v>10.319999999999993</v>
      </c>
      <c r="V98" s="14">
        <f t="shared" si="20"/>
        <v>4.4297549040648983E-2</v>
      </c>
      <c r="W98" s="13">
        <v>222.65</v>
      </c>
      <c r="X98" s="13">
        <v>0</v>
      </c>
      <c r="Y98" s="13">
        <v>0</v>
      </c>
      <c r="Z98" s="13" t="s">
        <v>54</v>
      </c>
      <c r="AA98" s="13">
        <v>0</v>
      </c>
      <c r="AB98" s="11" t="s">
        <v>493</v>
      </c>
      <c r="AC98" s="11" t="s">
        <v>154</v>
      </c>
      <c r="AD98" s="11" t="s">
        <v>365</v>
      </c>
      <c r="AE98" s="11" t="s">
        <v>58</v>
      </c>
      <c r="AF98" s="11" t="s">
        <v>68</v>
      </c>
      <c r="AG98" s="11" t="s">
        <v>481</v>
      </c>
      <c r="AH98" s="13">
        <v>232.97</v>
      </c>
      <c r="AI98" s="13">
        <v>222.65</v>
      </c>
      <c r="AJ98" s="13">
        <f t="shared" si="26"/>
        <v>10.319999999999993</v>
      </c>
      <c r="AK98" s="14">
        <f t="shared" si="21"/>
        <v>4.4297549040648983E-2</v>
      </c>
      <c r="AL98" s="13">
        <f t="shared" si="27"/>
        <v>0</v>
      </c>
    </row>
    <row r="99" spans="1:38" s="15" customFormat="1" x14ac:dyDescent="0.2">
      <c r="A99" s="11" t="s">
        <v>39</v>
      </c>
      <c r="B99" s="11" t="s">
        <v>40</v>
      </c>
      <c r="C99" s="11" t="s">
        <v>353</v>
      </c>
      <c r="D99" s="11" t="s">
        <v>446</v>
      </c>
      <c r="E99" s="11" t="s">
        <v>43</v>
      </c>
      <c r="F99" s="11" t="s">
        <v>433</v>
      </c>
      <c r="G99" s="11" t="s">
        <v>433</v>
      </c>
      <c r="H99" s="11" t="s">
        <v>434</v>
      </c>
      <c r="I99" s="11" t="s">
        <v>435</v>
      </c>
      <c r="J99" s="11" t="s">
        <v>452</v>
      </c>
      <c r="K99" s="11" t="s">
        <v>494</v>
      </c>
      <c r="L99" s="12">
        <v>43497</v>
      </c>
      <c r="M99" s="12">
        <v>43497</v>
      </c>
      <c r="N99" s="12">
        <v>43495</v>
      </c>
      <c r="O99" s="11" t="s">
        <v>50</v>
      </c>
      <c r="P99" s="11" t="s">
        <v>474</v>
      </c>
      <c r="Q99" s="11" t="s">
        <v>52</v>
      </c>
      <c r="R99" s="11" t="s">
        <v>495</v>
      </c>
      <c r="S99" s="13">
        <v>168.29</v>
      </c>
      <c r="T99" s="13">
        <v>160.85</v>
      </c>
      <c r="U99" s="13">
        <f t="shared" si="25"/>
        <v>7.4399999999999977</v>
      </c>
      <c r="V99" s="14">
        <f t="shared" si="20"/>
        <v>4.4209400439717141E-2</v>
      </c>
      <c r="W99" s="13">
        <v>160.85</v>
      </c>
      <c r="X99" s="13">
        <v>0</v>
      </c>
      <c r="Y99" s="13">
        <v>0</v>
      </c>
      <c r="Z99" s="13" t="s">
        <v>54</v>
      </c>
      <c r="AA99" s="13">
        <v>0</v>
      </c>
      <c r="AB99" s="11" t="s">
        <v>496</v>
      </c>
      <c r="AC99" s="11" t="s">
        <v>154</v>
      </c>
      <c r="AD99" s="11" t="s">
        <v>365</v>
      </c>
      <c r="AE99" s="11" t="s">
        <v>58</v>
      </c>
      <c r="AF99" s="11" t="s">
        <v>68</v>
      </c>
      <c r="AG99" s="11" t="s">
        <v>481</v>
      </c>
      <c r="AH99" s="13">
        <v>232.97</v>
      </c>
      <c r="AI99" s="13">
        <v>222.65</v>
      </c>
      <c r="AJ99" s="13">
        <f t="shared" si="26"/>
        <v>10.319999999999993</v>
      </c>
      <c r="AK99" s="14">
        <f t="shared" si="21"/>
        <v>4.4297549040648983E-2</v>
      </c>
      <c r="AL99" s="13">
        <f t="shared" si="27"/>
        <v>-2.8799999999999955</v>
      </c>
    </row>
    <row r="100" spans="1:38" s="15" customFormat="1" x14ac:dyDescent="0.2">
      <c r="A100" s="11" t="s">
        <v>39</v>
      </c>
      <c r="B100" s="11" t="s">
        <v>40</v>
      </c>
      <c r="C100" s="11" t="s">
        <v>353</v>
      </c>
      <c r="D100" s="11" t="s">
        <v>446</v>
      </c>
      <c r="E100" s="11" t="s">
        <v>43</v>
      </c>
      <c r="F100" s="11" t="s">
        <v>433</v>
      </c>
      <c r="G100" s="11" t="s">
        <v>433</v>
      </c>
      <c r="H100" s="11" t="s">
        <v>434</v>
      </c>
      <c r="I100" s="11" t="s">
        <v>435</v>
      </c>
      <c r="J100" s="11" t="s">
        <v>452</v>
      </c>
      <c r="K100" s="11" t="s">
        <v>497</v>
      </c>
      <c r="L100" s="12">
        <v>43497</v>
      </c>
      <c r="M100" s="12">
        <v>43497</v>
      </c>
      <c r="N100" s="12">
        <v>43495</v>
      </c>
      <c r="O100" s="11" t="s">
        <v>50</v>
      </c>
      <c r="P100" s="11" t="s">
        <v>474</v>
      </c>
      <c r="Q100" s="11" t="s">
        <v>52</v>
      </c>
      <c r="R100" s="11" t="s">
        <v>498</v>
      </c>
      <c r="S100" s="13">
        <v>168.29</v>
      </c>
      <c r="T100" s="13">
        <v>160.85</v>
      </c>
      <c r="U100" s="13">
        <f t="shared" si="25"/>
        <v>7.4399999999999977</v>
      </c>
      <c r="V100" s="14">
        <f t="shared" si="20"/>
        <v>4.4209400439717141E-2</v>
      </c>
      <c r="W100" s="13">
        <v>160.85</v>
      </c>
      <c r="X100" s="13">
        <v>0</v>
      </c>
      <c r="Y100" s="13">
        <v>0</v>
      </c>
      <c r="Z100" s="13" t="s">
        <v>54</v>
      </c>
      <c r="AA100" s="13">
        <v>0</v>
      </c>
      <c r="AB100" s="11" t="s">
        <v>499</v>
      </c>
      <c r="AC100" s="11" t="s">
        <v>154</v>
      </c>
      <c r="AD100" s="11" t="s">
        <v>365</v>
      </c>
      <c r="AE100" s="11" t="s">
        <v>58</v>
      </c>
      <c r="AF100" s="11" t="s">
        <v>68</v>
      </c>
      <c r="AG100" s="11" t="s">
        <v>481</v>
      </c>
      <c r="AH100" s="13">
        <v>232.97</v>
      </c>
      <c r="AI100" s="13">
        <v>222.65</v>
      </c>
      <c r="AJ100" s="13">
        <f t="shared" si="26"/>
        <v>10.319999999999993</v>
      </c>
      <c r="AK100" s="14">
        <f t="shared" si="21"/>
        <v>4.4297549040648983E-2</v>
      </c>
      <c r="AL100" s="13">
        <f t="shared" si="27"/>
        <v>-2.8799999999999955</v>
      </c>
    </row>
    <row r="101" spans="1:38" s="15" customFormat="1" x14ac:dyDescent="0.2">
      <c r="A101" s="11" t="s">
        <v>39</v>
      </c>
      <c r="B101" s="11" t="s">
        <v>40</v>
      </c>
      <c r="C101" s="11" t="s">
        <v>353</v>
      </c>
      <c r="D101" s="11" t="s">
        <v>446</v>
      </c>
      <c r="E101" s="11" t="s">
        <v>43</v>
      </c>
      <c r="F101" s="11" t="s">
        <v>433</v>
      </c>
      <c r="G101" s="11" t="s">
        <v>433</v>
      </c>
      <c r="H101" s="11" t="s">
        <v>434</v>
      </c>
      <c r="I101" s="11" t="s">
        <v>435</v>
      </c>
      <c r="J101" s="11" t="s">
        <v>452</v>
      </c>
      <c r="K101" s="11" t="s">
        <v>500</v>
      </c>
      <c r="L101" s="12">
        <v>43497</v>
      </c>
      <c r="M101" s="12">
        <v>43497</v>
      </c>
      <c r="N101" s="12">
        <v>43495</v>
      </c>
      <c r="O101" s="11" t="s">
        <v>50</v>
      </c>
      <c r="P101" s="11" t="s">
        <v>474</v>
      </c>
      <c r="Q101" s="11" t="s">
        <v>52</v>
      </c>
      <c r="R101" s="11" t="s">
        <v>501</v>
      </c>
      <c r="S101" s="13">
        <v>802.52</v>
      </c>
      <c r="T101" s="13">
        <v>767</v>
      </c>
      <c r="U101" s="13">
        <f t="shared" si="25"/>
        <v>35.519999999999982</v>
      </c>
      <c r="V101" s="14">
        <f t="shared" si="20"/>
        <v>4.4260579175596851E-2</v>
      </c>
      <c r="W101" s="13">
        <v>767</v>
      </c>
      <c r="X101" s="13">
        <v>0</v>
      </c>
      <c r="Y101" s="13">
        <v>0</v>
      </c>
      <c r="Z101" s="13" t="s">
        <v>54</v>
      </c>
      <c r="AA101" s="13">
        <v>0</v>
      </c>
      <c r="AB101" s="11" t="s">
        <v>502</v>
      </c>
      <c r="AC101" s="11" t="s">
        <v>154</v>
      </c>
      <c r="AD101" s="11" t="s">
        <v>365</v>
      </c>
      <c r="AE101" s="11" t="s">
        <v>58</v>
      </c>
      <c r="AF101" s="11" t="s">
        <v>68</v>
      </c>
      <c r="AG101" s="11" t="s">
        <v>481</v>
      </c>
      <c r="AH101" s="13">
        <v>698.9</v>
      </c>
      <c r="AI101" s="13">
        <v>718.66</v>
      </c>
      <c r="AJ101" s="13">
        <f t="shared" si="26"/>
        <v>-19.759999999999991</v>
      </c>
      <c r="AK101" s="14">
        <f t="shared" si="21"/>
        <v>-2.8273000429245947E-2</v>
      </c>
      <c r="AL101" s="13">
        <f t="shared" si="27"/>
        <v>55.279999999999973</v>
      </c>
    </row>
    <row r="102" spans="1:38" s="15" customFormat="1" x14ac:dyDescent="0.2">
      <c r="A102" s="11" t="s">
        <v>39</v>
      </c>
      <c r="B102" s="11" t="s">
        <v>40</v>
      </c>
      <c r="C102" s="11" t="s">
        <v>353</v>
      </c>
      <c r="D102" s="11" t="s">
        <v>446</v>
      </c>
      <c r="E102" s="11" t="s">
        <v>43</v>
      </c>
      <c r="F102" s="11" t="s">
        <v>433</v>
      </c>
      <c r="G102" s="11" t="s">
        <v>433</v>
      </c>
      <c r="H102" s="11" t="s">
        <v>434</v>
      </c>
      <c r="I102" s="11" t="s">
        <v>435</v>
      </c>
      <c r="J102" s="11" t="s">
        <v>452</v>
      </c>
      <c r="K102" s="11" t="s">
        <v>503</v>
      </c>
      <c r="L102" s="12">
        <v>43497</v>
      </c>
      <c r="M102" s="12">
        <v>43497</v>
      </c>
      <c r="N102" s="12">
        <v>43495</v>
      </c>
      <c r="O102" s="11" t="s">
        <v>50</v>
      </c>
      <c r="P102" s="11" t="s">
        <v>474</v>
      </c>
      <c r="Q102" s="11" t="s">
        <v>52</v>
      </c>
      <c r="R102" s="11" t="s">
        <v>504</v>
      </c>
      <c r="S102" s="13">
        <v>336.58</v>
      </c>
      <c r="T102" s="13">
        <v>321.7</v>
      </c>
      <c r="U102" s="13">
        <f t="shared" si="25"/>
        <v>14.879999999999995</v>
      </c>
      <c r="V102" s="14">
        <f t="shared" si="20"/>
        <v>4.4209400439717141E-2</v>
      </c>
      <c r="W102" s="13">
        <v>321.7</v>
      </c>
      <c r="X102" s="13">
        <v>0</v>
      </c>
      <c r="Y102" s="13">
        <v>0</v>
      </c>
      <c r="Z102" s="13" t="s">
        <v>54</v>
      </c>
      <c r="AA102" s="13">
        <v>0</v>
      </c>
      <c r="AB102" s="11" t="s">
        <v>505</v>
      </c>
      <c r="AC102" s="11" t="s">
        <v>154</v>
      </c>
      <c r="AD102" s="11" t="s">
        <v>365</v>
      </c>
      <c r="AE102" s="11" t="s">
        <v>58</v>
      </c>
      <c r="AF102" s="11" t="s">
        <v>68</v>
      </c>
      <c r="AG102" s="11" t="s">
        <v>481</v>
      </c>
      <c r="AH102" s="13">
        <v>465.93</v>
      </c>
      <c r="AI102" s="13">
        <v>445.3</v>
      </c>
      <c r="AJ102" s="13">
        <f t="shared" si="26"/>
        <v>20.629999999999995</v>
      </c>
      <c r="AK102" s="14">
        <f t="shared" si="21"/>
        <v>4.4277037323203046E-2</v>
      </c>
      <c r="AL102" s="13">
        <f t="shared" si="27"/>
        <v>-5.75</v>
      </c>
    </row>
    <row r="103" spans="1:38" s="15" customFormat="1" x14ac:dyDescent="0.2">
      <c r="A103" s="11" t="s">
        <v>39</v>
      </c>
      <c r="B103" s="11" t="s">
        <v>40</v>
      </c>
      <c r="C103" s="11" t="s">
        <v>353</v>
      </c>
      <c r="D103" s="11" t="s">
        <v>446</v>
      </c>
      <c r="E103" s="11" t="s">
        <v>43</v>
      </c>
      <c r="F103" s="11" t="s">
        <v>433</v>
      </c>
      <c r="G103" s="11" t="s">
        <v>433</v>
      </c>
      <c r="H103" s="11" t="s">
        <v>434</v>
      </c>
      <c r="I103" s="11" t="s">
        <v>435</v>
      </c>
      <c r="J103" s="11" t="s">
        <v>452</v>
      </c>
      <c r="K103" s="11" t="s">
        <v>506</v>
      </c>
      <c r="L103" s="12">
        <v>43497</v>
      </c>
      <c r="M103" s="12">
        <v>43497</v>
      </c>
      <c r="N103" s="12">
        <v>43495</v>
      </c>
      <c r="O103" s="11" t="s">
        <v>50</v>
      </c>
      <c r="P103" s="11" t="s">
        <v>474</v>
      </c>
      <c r="Q103" s="11" t="s">
        <v>52</v>
      </c>
      <c r="R103" s="11" t="s">
        <v>507</v>
      </c>
      <c r="S103" s="13">
        <v>232.97</v>
      </c>
      <c r="T103" s="13">
        <v>222.65</v>
      </c>
      <c r="U103" s="13">
        <f t="shared" si="25"/>
        <v>10.319999999999993</v>
      </c>
      <c r="V103" s="14">
        <f t="shared" si="20"/>
        <v>4.4297549040648983E-2</v>
      </c>
      <c r="W103" s="13">
        <v>222.65</v>
      </c>
      <c r="X103" s="13">
        <v>0</v>
      </c>
      <c r="Y103" s="13">
        <v>0</v>
      </c>
      <c r="Z103" s="13" t="s">
        <v>54</v>
      </c>
      <c r="AA103" s="13">
        <v>0</v>
      </c>
      <c r="AB103" s="11" t="s">
        <v>508</v>
      </c>
      <c r="AC103" s="11" t="s">
        <v>154</v>
      </c>
      <c r="AD103" s="11" t="s">
        <v>365</v>
      </c>
      <c r="AE103" s="11" t="s">
        <v>58</v>
      </c>
      <c r="AF103" s="11" t="s">
        <v>68</v>
      </c>
      <c r="AG103" s="11" t="s">
        <v>481</v>
      </c>
      <c r="AH103" s="13">
        <v>232.97</v>
      </c>
      <c r="AI103" s="13">
        <v>222.65</v>
      </c>
      <c r="AJ103" s="13">
        <f t="shared" si="26"/>
        <v>10.319999999999993</v>
      </c>
      <c r="AK103" s="14">
        <f t="shared" si="21"/>
        <v>4.4297549040648983E-2</v>
      </c>
      <c r="AL103" s="13">
        <f t="shared" si="27"/>
        <v>0</v>
      </c>
    </row>
    <row r="104" spans="1:38" s="15" customFormat="1" x14ac:dyDescent="0.2">
      <c r="A104" s="11" t="s">
        <v>39</v>
      </c>
      <c r="B104" s="11" t="s">
        <v>40</v>
      </c>
      <c r="C104" s="11" t="s">
        <v>353</v>
      </c>
      <c r="D104" s="11" t="s">
        <v>446</v>
      </c>
      <c r="E104" s="11" t="s">
        <v>43</v>
      </c>
      <c r="F104" s="11" t="s">
        <v>433</v>
      </c>
      <c r="G104" s="11" t="s">
        <v>433</v>
      </c>
      <c r="H104" s="11" t="s">
        <v>434</v>
      </c>
      <c r="I104" s="11" t="s">
        <v>435</v>
      </c>
      <c r="J104" s="11" t="s">
        <v>452</v>
      </c>
      <c r="K104" s="11" t="s">
        <v>509</v>
      </c>
      <c r="L104" s="12">
        <v>43497</v>
      </c>
      <c r="M104" s="12">
        <v>43497</v>
      </c>
      <c r="N104" s="12">
        <v>43495</v>
      </c>
      <c r="O104" s="11" t="s">
        <v>50</v>
      </c>
      <c r="P104" s="11" t="s">
        <v>474</v>
      </c>
      <c r="Q104" s="11" t="s">
        <v>52</v>
      </c>
      <c r="R104" s="11" t="s">
        <v>510</v>
      </c>
      <c r="S104" s="13">
        <v>168.29</v>
      </c>
      <c r="T104" s="13">
        <v>160.85</v>
      </c>
      <c r="U104" s="13">
        <f t="shared" si="25"/>
        <v>7.4399999999999977</v>
      </c>
      <c r="V104" s="14">
        <f t="shared" si="20"/>
        <v>4.4209400439717141E-2</v>
      </c>
      <c r="W104" s="13">
        <v>160.85</v>
      </c>
      <c r="X104" s="13">
        <v>0</v>
      </c>
      <c r="Y104" s="13">
        <v>0</v>
      </c>
      <c r="Z104" s="13" t="s">
        <v>54</v>
      </c>
      <c r="AA104" s="13">
        <v>0</v>
      </c>
      <c r="AB104" s="11" t="s">
        <v>511</v>
      </c>
      <c r="AC104" s="11" t="s">
        <v>154</v>
      </c>
      <c r="AD104" s="11" t="s">
        <v>365</v>
      </c>
      <c r="AE104" s="11" t="s">
        <v>58</v>
      </c>
      <c r="AF104" s="11" t="s">
        <v>68</v>
      </c>
      <c r="AG104" s="11" t="s">
        <v>481</v>
      </c>
      <c r="AH104" s="13">
        <v>232.97</v>
      </c>
      <c r="AI104" s="13">
        <v>222.65</v>
      </c>
      <c r="AJ104" s="13">
        <f t="shared" si="26"/>
        <v>10.319999999999993</v>
      </c>
      <c r="AK104" s="14">
        <f t="shared" si="21"/>
        <v>4.4297549040648983E-2</v>
      </c>
      <c r="AL104" s="13">
        <f t="shared" si="27"/>
        <v>-2.8799999999999955</v>
      </c>
    </row>
    <row r="105" spans="1:38" s="15" customFormat="1" x14ac:dyDescent="0.2">
      <c r="A105" s="11" t="s">
        <v>39</v>
      </c>
      <c r="B105" s="11" t="s">
        <v>40</v>
      </c>
      <c r="C105" s="11" t="s">
        <v>353</v>
      </c>
      <c r="D105" s="11" t="s">
        <v>446</v>
      </c>
      <c r="E105" s="11" t="s">
        <v>43</v>
      </c>
      <c r="F105" s="11" t="s">
        <v>433</v>
      </c>
      <c r="G105" s="11" t="s">
        <v>433</v>
      </c>
      <c r="H105" s="11" t="s">
        <v>434</v>
      </c>
      <c r="I105" s="11" t="s">
        <v>435</v>
      </c>
      <c r="J105" s="11" t="s">
        <v>452</v>
      </c>
      <c r="K105" s="11" t="s">
        <v>512</v>
      </c>
      <c r="L105" s="12">
        <v>43497</v>
      </c>
      <c r="M105" s="12">
        <v>43497</v>
      </c>
      <c r="N105" s="12">
        <v>43495</v>
      </c>
      <c r="O105" s="11" t="s">
        <v>50</v>
      </c>
      <c r="P105" s="11" t="s">
        <v>474</v>
      </c>
      <c r="Q105" s="11" t="s">
        <v>52</v>
      </c>
      <c r="R105" s="11" t="s">
        <v>513</v>
      </c>
      <c r="S105" s="13">
        <v>168.29</v>
      </c>
      <c r="T105" s="13">
        <v>160.85</v>
      </c>
      <c r="U105" s="13">
        <f t="shared" si="25"/>
        <v>7.4399999999999977</v>
      </c>
      <c r="V105" s="14">
        <f t="shared" si="20"/>
        <v>4.4209400439717141E-2</v>
      </c>
      <c r="W105" s="13">
        <v>160.85</v>
      </c>
      <c r="X105" s="13">
        <v>0</v>
      </c>
      <c r="Y105" s="13">
        <v>0</v>
      </c>
      <c r="Z105" s="13" t="s">
        <v>54</v>
      </c>
      <c r="AA105" s="13">
        <v>0</v>
      </c>
      <c r="AB105" s="11" t="s">
        <v>514</v>
      </c>
      <c r="AC105" s="11" t="s">
        <v>154</v>
      </c>
      <c r="AD105" s="11" t="s">
        <v>365</v>
      </c>
      <c r="AE105" s="11" t="s">
        <v>58</v>
      </c>
      <c r="AF105" s="11" t="s">
        <v>68</v>
      </c>
      <c r="AG105" s="11" t="s">
        <v>481</v>
      </c>
      <c r="AH105" s="13">
        <v>232.97</v>
      </c>
      <c r="AI105" s="13">
        <v>222.65</v>
      </c>
      <c r="AJ105" s="13">
        <f t="shared" si="26"/>
        <v>10.319999999999993</v>
      </c>
      <c r="AK105" s="14">
        <f t="shared" si="21"/>
        <v>4.4297549040648983E-2</v>
      </c>
      <c r="AL105" s="13">
        <f t="shared" si="27"/>
        <v>-2.8799999999999955</v>
      </c>
    </row>
    <row r="106" spans="1:38" s="15" customFormat="1" x14ac:dyDescent="0.2">
      <c r="A106" s="11" t="s">
        <v>39</v>
      </c>
      <c r="B106" s="11" t="s">
        <v>40</v>
      </c>
      <c r="C106" s="11" t="s">
        <v>353</v>
      </c>
      <c r="D106" s="11" t="s">
        <v>446</v>
      </c>
      <c r="E106" s="11" t="s">
        <v>43</v>
      </c>
      <c r="F106" s="11" t="s">
        <v>433</v>
      </c>
      <c r="G106" s="11" t="s">
        <v>433</v>
      </c>
      <c r="H106" s="11" t="s">
        <v>434</v>
      </c>
      <c r="I106" s="11" t="s">
        <v>435</v>
      </c>
      <c r="J106" s="11" t="s">
        <v>452</v>
      </c>
      <c r="K106" s="11" t="s">
        <v>515</v>
      </c>
      <c r="L106" s="12">
        <v>43497</v>
      </c>
      <c r="M106" s="12">
        <v>43497</v>
      </c>
      <c r="N106" s="12">
        <v>43495</v>
      </c>
      <c r="O106" s="11" t="s">
        <v>50</v>
      </c>
      <c r="P106" s="11" t="s">
        <v>474</v>
      </c>
      <c r="Q106" s="11" t="s">
        <v>52</v>
      </c>
      <c r="R106" s="11" t="s">
        <v>516</v>
      </c>
      <c r="S106" s="13">
        <v>168.29</v>
      </c>
      <c r="T106" s="13">
        <v>160.85</v>
      </c>
      <c r="U106" s="13">
        <f t="shared" si="25"/>
        <v>7.4399999999999977</v>
      </c>
      <c r="V106" s="14">
        <f t="shared" si="20"/>
        <v>4.4209400439717141E-2</v>
      </c>
      <c r="W106" s="13">
        <v>160.85</v>
      </c>
      <c r="X106" s="13">
        <v>0</v>
      </c>
      <c r="Y106" s="13">
        <v>0</v>
      </c>
      <c r="Z106" s="13" t="s">
        <v>54</v>
      </c>
      <c r="AA106" s="13">
        <v>0</v>
      </c>
      <c r="AB106" s="11" t="s">
        <v>517</v>
      </c>
      <c r="AC106" s="11" t="s">
        <v>154</v>
      </c>
      <c r="AD106" s="11" t="s">
        <v>365</v>
      </c>
      <c r="AE106" s="11" t="s">
        <v>58</v>
      </c>
      <c r="AF106" s="11" t="s">
        <v>68</v>
      </c>
      <c r="AG106" s="11" t="s">
        <v>481</v>
      </c>
      <c r="AH106" s="13">
        <v>232.97</v>
      </c>
      <c r="AI106" s="13">
        <v>222.65</v>
      </c>
      <c r="AJ106" s="13">
        <f t="shared" si="26"/>
        <v>10.319999999999993</v>
      </c>
      <c r="AK106" s="14">
        <f t="shared" si="21"/>
        <v>4.4297549040648983E-2</v>
      </c>
      <c r="AL106" s="13">
        <f t="shared" si="27"/>
        <v>-2.8799999999999955</v>
      </c>
    </row>
    <row r="107" spans="1:38" s="15" customFormat="1" x14ac:dyDescent="0.2">
      <c r="A107" s="11" t="s">
        <v>39</v>
      </c>
      <c r="B107" s="11" t="s">
        <v>40</v>
      </c>
      <c r="C107" s="11" t="s">
        <v>353</v>
      </c>
      <c r="D107" s="11" t="s">
        <v>446</v>
      </c>
      <c r="E107" s="11" t="s">
        <v>43</v>
      </c>
      <c r="F107" s="11" t="s">
        <v>433</v>
      </c>
      <c r="G107" s="11" t="s">
        <v>433</v>
      </c>
      <c r="H107" s="11" t="s">
        <v>434</v>
      </c>
      <c r="I107" s="11" t="s">
        <v>435</v>
      </c>
      <c r="J107" s="11" t="s">
        <v>452</v>
      </c>
      <c r="K107" s="11" t="s">
        <v>518</v>
      </c>
      <c r="L107" s="12">
        <v>43497</v>
      </c>
      <c r="M107" s="12">
        <v>43497</v>
      </c>
      <c r="N107" s="12">
        <v>43495</v>
      </c>
      <c r="O107" s="11" t="s">
        <v>50</v>
      </c>
      <c r="P107" s="11" t="s">
        <v>474</v>
      </c>
      <c r="Q107" s="11" t="s">
        <v>52</v>
      </c>
      <c r="R107" s="11" t="s">
        <v>519</v>
      </c>
      <c r="S107" s="13">
        <v>168.29</v>
      </c>
      <c r="T107" s="13">
        <v>160.85</v>
      </c>
      <c r="U107" s="13">
        <f t="shared" si="25"/>
        <v>7.4399999999999977</v>
      </c>
      <c r="V107" s="14">
        <f t="shared" si="20"/>
        <v>4.4209400439717141E-2</v>
      </c>
      <c r="W107" s="13">
        <v>160.85</v>
      </c>
      <c r="X107" s="13">
        <v>0</v>
      </c>
      <c r="Y107" s="13">
        <v>0</v>
      </c>
      <c r="Z107" s="13" t="s">
        <v>54</v>
      </c>
      <c r="AA107" s="13">
        <v>0</v>
      </c>
      <c r="AB107" s="11" t="s">
        <v>520</v>
      </c>
      <c r="AC107" s="11" t="s">
        <v>154</v>
      </c>
      <c r="AD107" s="11" t="s">
        <v>365</v>
      </c>
      <c r="AE107" s="11" t="s">
        <v>58</v>
      </c>
      <c r="AF107" s="11" t="s">
        <v>68</v>
      </c>
      <c r="AG107" s="11" t="s">
        <v>481</v>
      </c>
      <c r="AH107" s="13">
        <v>232.97</v>
      </c>
      <c r="AI107" s="13">
        <v>222.65</v>
      </c>
      <c r="AJ107" s="13">
        <f t="shared" si="26"/>
        <v>10.319999999999993</v>
      </c>
      <c r="AK107" s="14">
        <f t="shared" si="21"/>
        <v>4.4297549040648983E-2</v>
      </c>
      <c r="AL107" s="13">
        <f t="shared" si="27"/>
        <v>-2.8799999999999955</v>
      </c>
    </row>
    <row r="108" spans="1:38" s="15" customFormat="1" x14ac:dyDescent="0.2">
      <c r="A108" s="11" t="s">
        <v>39</v>
      </c>
      <c r="B108" s="11" t="s">
        <v>40</v>
      </c>
      <c r="C108" s="11" t="s">
        <v>353</v>
      </c>
      <c r="D108" s="11" t="s">
        <v>446</v>
      </c>
      <c r="E108" s="11" t="s">
        <v>43</v>
      </c>
      <c r="F108" s="11" t="s">
        <v>433</v>
      </c>
      <c r="G108" s="11" t="s">
        <v>433</v>
      </c>
      <c r="H108" s="11" t="s">
        <v>434</v>
      </c>
      <c r="I108" s="11" t="s">
        <v>435</v>
      </c>
      <c r="J108" s="11" t="s">
        <v>452</v>
      </c>
      <c r="K108" s="11" t="s">
        <v>521</v>
      </c>
      <c r="L108" s="12">
        <v>43497</v>
      </c>
      <c r="M108" s="12">
        <v>43497</v>
      </c>
      <c r="N108" s="12">
        <v>43495</v>
      </c>
      <c r="O108" s="11" t="s">
        <v>50</v>
      </c>
      <c r="P108" s="11" t="s">
        <v>474</v>
      </c>
      <c r="Q108" s="11" t="s">
        <v>52</v>
      </c>
      <c r="R108" s="11" t="s">
        <v>522</v>
      </c>
      <c r="S108" s="13">
        <v>232.97</v>
      </c>
      <c r="T108" s="13">
        <v>222.65</v>
      </c>
      <c r="U108" s="13">
        <f t="shared" si="25"/>
        <v>10.319999999999993</v>
      </c>
      <c r="V108" s="14">
        <f t="shared" si="20"/>
        <v>4.4297549040648983E-2</v>
      </c>
      <c r="W108" s="13">
        <v>222.65</v>
      </c>
      <c r="X108" s="13">
        <v>0</v>
      </c>
      <c r="Y108" s="13">
        <v>0</v>
      </c>
      <c r="Z108" s="13" t="s">
        <v>54</v>
      </c>
      <c r="AA108" s="13">
        <v>0</v>
      </c>
      <c r="AB108" s="11" t="s">
        <v>523</v>
      </c>
      <c r="AC108" s="11" t="s">
        <v>154</v>
      </c>
      <c r="AD108" s="11" t="s">
        <v>365</v>
      </c>
      <c r="AE108" s="11" t="s">
        <v>58</v>
      </c>
      <c r="AF108" s="11" t="s">
        <v>68</v>
      </c>
      <c r="AG108" s="11" t="s">
        <v>481</v>
      </c>
      <c r="AH108" s="13">
        <v>232.97</v>
      </c>
      <c r="AI108" s="13">
        <v>222.65</v>
      </c>
      <c r="AJ108" s="13">
        <f t="shared" si="26"/>
        <v>10.319999999999993</v>
      </c>
      <c r="AK108" s="14">
        <f t="shared" si="21"/>
        <v>4.4297549040648983E-2</v>
      </c>
      <c r="AL108" s="13">
        <f t="shared" si="27"/>
        <v>0</v>
      </c>
    </row>
    <row r="109" spans="1:38" s="15" customFormat="1" x14ac:dyDescent="0.2">
      <c r="A109" s="11" t="s">
        <v>39</v>
      </c>
      <c r="B109" s="11" t="s">
        <v>40</v>
      </c>
      <c r="C109" s="11" t="s">
        <v>353</v>
      </c>
      <c r="D109" s="11" t="s">
        <v>446</v>
      </c>
      <c r="E109" s="11" t="s">
        <v>43</v>
      </c>
      <c r="F109" s="11" t="s">
        <v>433</v>
      </c>
      <c r="G109" s="11" t="s">
        <v>433</v>
      </c>
      <c r="H109" s="11" t="s">
        <v>434</v>
      </c>
      <c r="I109" s="11" t="s">
        <v>435</v>
      </c>
      <c r="J109" s="11" t="s">
        <v>452</v>
      </c>
      <c r="K109" s="11" t="s">
        <v>524</v>
      </c>
      <c r="L109" s="12">
        <v>43498</v>
      </c>
      <c r="M109" s="12">
        <v>43498</v>
      </c>
      <c r="N109" s="12">
        <v>43496</v>
      </c>
      <c r="O109" s="11" t="s">
        <v>50</v>
      </c>
      <c r="P109" s="11" t="s">
        <v>474</v>
      </c>
      <c r="Q109" s="11" t="s">
        <v>52</v>
      </c>
      <c r="R109" s="11" t="s">
        <v>525</v>
      </c>
      <c r="S109" s="13">
        <v>698.91</v>
      </c>
      <c r="T109" s="13">
        <v>667.95</v>
      </c>
      <c r="U109" s="13">
        <f t="shared" si="25"/>
        <v>30.959999999999923</v>
      </c>
      <c r="V109" s="14">
        <f t="shared" si="20"/>
        <v>4.4297549040648899E-2</v>
      </c>
      <c r="W109" s="13">
        <v>667.95</v>
      </c>
      <c r="X109" s="13">
        <v>0</v>
      </c>
      <c r="Y109" s="13">
        <v>0</v>
      </c>
      <c r="Z109" s="13" t="s">
        <v>54</v>
      </c>
      <c r="AA109" s="13">
        <v>0</v>
      </c>
      <c r="AB109" s="11" t="s">
        <v>526</v>
      </c>
      <c r="AC109" s="11" t="s">
        <v>154</v>
      </c>
      <c r="AD109" s="11" t="s">
        <v>365</v>
      </c>
      <c r="AE109" s="11" t="s">
        <v>58</v>
      </c>
      <c r="AF109" s="11" t="s">
        <v>68</v>
      </c>
      <c r="AG109" s="11" t="s">
        <v>527</v>
      </c>
      <c r="AH109" s="13">
        <v>0</v>
      </c>
      <c r="AI109" s="13">
        <v>152.13</v>
      </c>
      <c r="AJ109" s="13">
        <f t="shared" si="26"/>
        <v>-152.13</v>
      </c>
      <c r="AK109" s="14" t="e">
        <f t="shared" si="21"/>
        <v>#DIV/0!</v>
      </c>
      <c r="AL109" s="13">
        <f t="shared" si="27"/>
        <v>183.08999999999992</v>
      </c>
    </row>
    <row r="110" spans="1:38" s="15" customFormat="1" x14ac:dyDescent="0.2">
      <c r="A110" s="11" t="s">
        <v>39</v>
      </c>
      <c r="B110" s="11" t="s">
        <v>40</v>
      </c>
      <c r="C110" s="11" t="s">
        <v>353</v>
      </c>
      <c r="D110" s="11" t="s">
        <v>446</v>
      </c>
      <c r="E110" s="11" t="s">
        <v>43</v>
      </c>
      <c r="F110" s="11" t="s">
        <v>433</v>
      </c>
      <c r="G110" s="11" t="s">
        <v>433</v>
      </c>
      <c r="H110" s="11" t="s">
        <v>434</v>
      </c>
      <c r="I110" s="11" t="s">
        <v>435</v>
      </c>
      <c r="J110" s="11" t="s">
        <v>452</v>
      </c>
      <c r="K110" s="11" t="s">
        <v>528</v>
      </c>
      <c r="L110" s="12">
        <v>43498</v>
      </c>
      <c r="M110" s="12">
        <v>43498</v>
      </c>
      <c r="N110" s="12">
        <v>43496</v>
      </c>
      <c r="O110" s="11" t="s">
        <v>50</v>
      </c>
      <c r="P110" s="11" t="s">
        <v>474</v>
      </c>
      <c r="Q110" s="11" t="s">
        <v>52</v>
      </c>
      <c r="R110" s="11" t="s">
        <v>529</v>
      </c>
      <c r="S110" s="13">
        <v>168.29</v>
      </c>
      <c r="T110" s="13">
        <v>160.85</v>
      </c>
      <c r="U110" s="13">
        <f t="shared" si="25"/>
        <v>7.4399999999999977</v>
      </c>
      <c r="V110" s="14">
        <f t="shared" si="20"/>
        <v>4.4209400439717141E-2</v>
      </c>
      <c r="W110" s="13">
        <v>160.85</v>
      </c>
      <c r="X110" s="13">
        <v>0</v>
      </c>
      <c r="Y110" s="13">
        <v>0</v>
      </c>
      <c r="Z110" s="13" t="s">
        <v>54</v>
      </c>
      <c r="AA110" s="13">
        <v>0</v>
      </c>
      <c r="AB110" s="11" t="s">
        <v>530</v>
      </c>
      <c r="AC110" s="11" t="s">
        <v>154</v>
      </c>
      <c r="AD110" s="11" t="s">
        <v>365</v>
      </c>
      <c r="AE110" s="11" t="s">
        <v>58</v>
      </c>
      <c r="AF110" s="11" t="s">
        <v>68</v>
      </c>
      <c r="AG110" s="11" t="s">
        <v>527</v>
      </c>
      <c r="AH110" s="13">
        <v>0</v>
      </c>
      <c r="AI110" s="13">
        <v>50.71</v>
      </c>
      <c r="AJ110" s="13">
        <f t="shared" si="26"/>
        <v>-50.71</v>
      </c>
      <c r="AK110" s="14" t="e">
        <f t="shared" si="21"/>
        <v>#DIV/0!</v>
      </c>
      <c r="AL110" s="13">
        <f t="shared" si="27"/>
        <v>58.15</v>
      </c>
    </row>
    <row r="111" spans="1:38" s="15" customFormat="1" x14ac:dyDescent="0.2">
      <c r="A111" s="11" t="s">
        <v>39</v>
      </c>
      <c r="B111" s="11" t="s">
        <v>40</v>
      </c>
      <c r="C111" s="11" t="s">
        <v>353</v>
      </c>
      <c r="D111" s="11" t="s">
        <v>446</v>
      </c>
      <c r="E111" s="11" t="s">
        <v>43</v>
      </c>
      <c r="F111" s="11" t="s">
        <v>433</v>
      </c>
      <c r="G111" s="11" t="s">
        <v>433</v>
      </c>
      <c r="H111" s="11" t="s">
        <v>434</v>
      </c>
      <c r="I111" s="11" t="s">
        <v>435</v>
      </c>
      <c r="J111" s="11" t="s">
        <v>452</v>
      </c>
      <c r="K111" s="11" t="s">
        <v>531</v>
      </c>
      <c r="L111" s="12">
        <v>43498</v>
      </c>
      <c r="M111" s="12">
        <v>43498</v>
      </c>
      <c r="N111" s="12">
        <v>43496</v>
      </c>
      <c r="O111" s="11" t="s">
        <v>50</v>
      </c>
      <c r="P111" s="11" t="s">
        <v>474</v>
      </c>
      <c r="Q111" s="11" t="s">
        <v>52</v>
      </c>
      <c r="R111" s="11" t="s">
        <v>532</v>
      </c>
      <c r="S111" s="13">
        <v>168.29</v>
      </c>
      <c r="T111" s="13">
        <v>160.85</v>
      </c>
      <c r="U111" s="13">
        <f t="shared" si="25"/>
        <v>7.4399999999999977</v>
      </c>
      <c r="V111" s="14">
        <f t="shared" si="20"/>
        <v>4.4209400439717141E-2</v>
      </c>
      <c r="W111" s="13">
        <v>160.85</v>
      </c>
      <c r="X111" s="13">
        <v>0</v>
      </c>
      <c r="Y111" s="13">
        <v>0</v>
      </c>
      <c r="Z111" s="13" t="s">
        <v>54</v>
      </c>
      <c r="AA111" s="13">
        <v>0</v>
      </c>
      <c r="AB111" s="11" t="s">
        <v>533</v>
      </c>
      <c r="AC111" s="11" t="s">
        <v>154</v>
      </c>
      <c r="AD111" s="11" t="s">
        <v>365</v>
      </c>
      <c r="AE111" s="11" t="s">
        <v>58</v>
      </c>
      <c r="AF111" s="11" t="s">
        <v>68</v>
      </c>
      <c r="AG111" s="11" t="s">
        <v>527</v>
      </c>
      <c r="AH111" s="13">
        <v>0</v>
      </c>
      <c r="AI111" s="13">
        <v>50.71</v>
      </c>
      <c r="AJ111" s="13">
        <f t="shared" si="26"/>
        <v>-50.71</v>
      </c>
      <c r="AK111" s="14" t="e">
        <f t="shared" si="21"/>
        <v>#DIV/0!</v>
      </c>
      <c r="AL111" s="13">
        <f t="shared" si="27"/>
        <v>58.15</v>
      </c>
    </row>
    <row r="112" spans="1:38" s="15" customFormat="1" x14ac:dyDescent="0.2">
      <c r="A112" s="11" t="s">
        <v>39</v>
      </c>
      <c r="B112" s="11" t="s">
        <v>40</v>
      </c>
      <c r="C112" s="11" t="s">
        <v>353</v>
      </c>
      <c r="D112" s="11" t="s">
        <v>446</v>
      </c>
      <c r="E112" s="11" t="s">
        <v>43</v>
      </c>
      <c r="F112" s="11" t="s">
        <v>433</v>
      </c>
      <c r="G112" s="11" t="s">
        <v>433</v>
      </c>
      <c r="H112" s="11" t="s">
        <v>434</v>
      </c>
      <c r="I112" s="11" t="s">
        <v>435</v>
      </c>
      <c r="J112" s="11" t="s">
        <v>452</v>
      </c>
      <c r="K112" s="11" t="s">
        <v>534</v>
      </c>
      <c r="L112" s="12">
        <v>43498</v>
      </c>
      <c r="M112" s="12">
        <v>43498</v>
      </c>
      <c r="N112" s="12">
        <v>43496</v>
      </c>
      <c r="O112" s="11" t="s">
        <v>50</v>
      </c>
      <c r="P112" s="11" t="s">
        <v>474</v>
      </c>
      <c r="Q112" s="11" t="s">
        <v>52</v>
      </c>
      <c r="R112" s="11" t="s">
        <v>535</v>
      </c>
      <c r="S112" s="13">
        <v>168.29</v>
      </c>
      <c r="T112" s="13">
        <v>160.85</v>
      </c>
      <c r="U112" s="13">
        <f t="shared" si="25"/>
        <v>7.4399999999999977</v>
      </c>
      <c r="V112" s="14">
        <f t="shared" si="20"/>
        <v>4.4209400439717141E-2</v>
      </c>
      <c r="W112" s="13">
        <v>160.85</v>
      </c>
      <c r="X112" s="13">
        <v>0</v>
      </c>
      <c r="Y112" s="13">
        <v>0</v>
      </c>
      <c r="Z112" s="13" t="s">
        <v>54</v>
      </c>
      <c r="AA112" s="13">
        <v>0</v>
      </c>
      <c r="AB112" s="11" t="s">
        <v>536</v>
      </c>
      <c r="AC112" s="11" t="s">
        <v>154</v>
      </c>
      <c r="AD112" s="11" t="s">
        <v>365</v>
      </c>
      <c r="AE112" s="11" t="s">
        <v>58</v>
      </c>
      <c r="AF112" s="11" t="s">
        <v>68</v>
      </c>
      <c r="AG112" s="11" t="s">
        <v>527</v>
      </c>
      <c r="AH112" s="13">
        <v>0</v>
      </c>
      <c r="AI112" s="13">
        <v>50.71</v>
      </c>
      <c r="AJ112" s="13">
        <f t="shared" si="26"/>
        <v>-50.71</v>
      </c>
      <c r="AK112" s="14" t="e">
        <f t="shared" si="21"/>
        <v>#DIV/0!</v>
      </c>
      <c r="AL112" s="13">
        <f t="shared" si="27"/>
        <v>58.15</v>
      </c>
    </row>
    <row r="113" spans="1:38" s="15" customFormat="1" x14ac:dyDescent="0.2">
      <c r="A113" s="11" t="s">
        <v>39</v>
      </c>
      <c r="B113" s="11" t="s">
        <v>40</v>
      </c>
      <c r="C113" s="11" t="s">
        <v>353</v>
      </c>
      <c r="D113" s="11" t="s">
        <v>446</v>
      </c>
      <c r="E113" s="11" t="s">
        <v>43</v>
      </c>
      <c r="F113" s="11" t="s">
        <v>433</v>
      </c>
      <c r="G113" s="11" t="s">
        <v>433</v>
      </c>
      <c r="H113" s="11" t="s">
        <v>434</v>
      </c>
      <c r="I113" s="11" t="s">
        <v>435</v>
      </c>
      <c r="J113" s="11" t="s">
        <v>452</v>
      </c>
      <c r="K113" s="11" t="s">
        <v>537</v>
      </c>
      <c r="L113" s="12">
        <v>43498</v>
      </c>
      <c r="M113" s="12">
        <v>43498</v>
      </c>
      <c r="N113" s="12">
        <v>43496</v>
      </c>
      <c r="O113" s="11" t="s">
        <v>50</v>
      </c>
      <c r="P113" s="11" t="s">
        <v>474</v>
      </c>
      <c r="Q113" s="11" t="s">
        <v>52</v>
      </c>
      <c r="R113" s="11" t="s">
        <v>538</v>
      </c>
      <c r="S113" s="13">
        <v>168.29</v>
      </c>
      <c r="T113" s="13">
        <v>160.85</v>
      </c>
      <c r="U113" s="13">
        <f t="shared" si="25"/>
        <v>7.4399999999999977</v>
      </c>
      <c r="V113" s="14">
        <f t="shared" ref="V113:V173" si="28">U113/S113</f>
        <v>4.4209400439717141E-2</v>
      </c>
      <c r="W113" s="13">
        <v>160.85</v>
      </c>
      <c r="X113" s="13">
        <v>0</v>
      </c>
      <c r="Y113" s="13">
        <v>0</v>
      </c>
      <c r="Z113" s="13" t="s">
        <v>54</v>
      </c>
      <c r="AA113" s="13">
        <v>0</v>
      </c>
      <c r="AB113" s="11" t="s">
        <v>539</v>
      </c>
      <c r="AC113" s="11" t="s">
        <v>154</v>
      </c>
      <c r="AD113" s="11" t="s">
        <v>365</v>
      </c>
      <c r="AE113" s="11" t="s">
        <v>58</v>
      </c>
      <c r="AF113" s="11" t="s">
        <v>68</v>
      </c>
      <c r="AG113" s="11" t="s">
        <v>527</v>
      </c>
      <c r="AH113" s="13">
        <v>0</v>
      </c>
      <c r="AI113" s="13">
        <v>50.71</v>
      </c>
      <c r="AJ113" s="13">
        <f t="shared" si="26"/>
        <v>-50.71</v>
      </c>
      <c r="AK113" s="14" t="e">
        <f t="shared" ref="AK113:AK173" si="29">AJ113/AH113</f>
        <v>#DIV/0!</v>
      </c>
      <c r="AL113" s="13">
        <f t="shared" si="27"/>
        <v>58.15</v>
      </c>
    </row>
    <row r="114" spans="1:38" s="15" customFormat="1" x14ac:dyDescent="0.2">
      <c r="A114" s="11" t="s">
        <v>39</v>
      </c>
      <c r="B114" s="11" t="s">
        <v>40</v>
      </c>
      <c r="C114" s="11" t="s">
        <v>353</v>
      </c>
      <c r="D114" s="11" t="s">
        <v>446</v>
      </c>
      <c r="E114" s="11" t="s">
        <v>43</v>
      </c>
      <c r="F114" s="11" t="s">
        <v>433</v>
      </c>
      <c r="G114" s="11" t="s">
        <v>433</v>
      </c>
      <c r="H114" s="11" t="s">
        <v>434</v>
      </c>
      <c r="I114" s="11" t="s">
        <v>435</v>
      </c>
      <c r="J114" s="11" t="s">
        <v>452</v>
      </c>
      <c r="K114" s="11" t="s">
        <v>540</v>
      </c>
      <c r="L114" s="12">
        <v>43498</v>
      </c>
      <c r="M114" s="12">
        <v>43498</v>
      </c>
      <c r="N114" s="12">
        <v>43496</v>
      </c>
      <c r="O114" s="11" t="s">
        <v>50</v>
      </c>
      <c r="P114" s="11" t="s">
        <v>474</v>
      </c>
      <c r="Q114" s="11" t="s">
        <v>52</v>
      </c>
      <c r="R114" s="11" t="s">
        <v>541</v>
      </c>
      <c r="S114" s="13">
        <v>737.84</v>
      </c>
      <c r="T114" s="13">
        <v>705.2</v>
      </c>
      <c r="U114" s="13">
        <f t="shared" si="25"/>
        <v>32.639999999999986</v>
      </c>
      <c r="V114" s="14">
        <f t="shared" si="28"/>
        <v>4.4237233004445389E-2</v>
      </c>
      <c r="W114" s="13">
        <v>705.2</v>
      </c>
      <c r="X114" s="13">
        <v>0</v>
      </c>
      <c r="Y114" s="13">
        <v>0</v>
      </c>
      <c r="Z114" s="13" t="s">
        <v>54</v>
      </c>
      <c r="AA114" s="13">
        <v>0</v>
      </c>
      <c r="AB114" s="11" t="s">
        <v>542</v>
      </c>
      <c r="AC114" s="11" t="s">
        <v>154</v>
      </c>
      <c r="AD114" s="11" t="s">
        <v>365</v>
      </c>
      <c r="AE114" s="11" t="s">
        <v>58</v>
      </c>
      <c r="AF114" s="11" t="s">
        <v>68</v>
      </c>
      <c r="AG114" s="11" t="s">
        <v>527</v>
      </c>
      <c r="AH114" s="13">
        <v>0</v>
      </c>
      <c r="AI114" s="13">
        <v>117.42</v>
      </c>
      <c r="AJ114" s="13">
        <f t="shared" si="26"/>
        <v>-117.42</v>
      </c>
      <c r="AK114" s="14" t="e">
        <f t="shared" si="29"/>
        <v>#DIV/0!</v>
      </c>
      <c r="AL114" s="13">
        <f t="shared" si="27"/>
        <v>150.06</v>
      </c>
    </row>
    <row r="115" spans="1:38" s="15" customFormat="1" x14ac:dyDescent="0.2">
      <c r="A115" s="11" t="s">
        <v>39</v>
      </c>
      <c r="B115" s="11" t="s">
        <v>40</v>
      </c>
      <c r="C115" s="11" t="s">
        <v>353</v>
      </c>
      <c r="D115" s="11" t="s">
        <v>446</v>
      </c>
      <c r="E115" s="11" t="s">
        <v>43</v>
      </c>
      <c r="F115" s="11" t="s">
        <v>433</v>
      </c>
      <c r="G115" s="11" t="s">
        <v>433</v>
      </c>
      <c r="H115" s="11" t="s">
        <v>434</v>
      </c>
      <c r="I115" s="11" t="s">
        <v>435</v>
      </c>
      <c r="J115" s="11" t="s">
        <v>452</v>
      </c>
      <c r="K115" s="11" t="s">
        <v>543</v>
      </c>
      <c r="L115" s="12">
        <v>43498</v>
      </c>
      <c r="M115" s="12">
        <v>43498</v>
      </c>
      <c r="N115" s="12">
        <v>43496</v>
      </c>
      <c r="O115" s="11" t="s">
        <v>50</v>
      </c>
      <c r="P115" s="11" t="s">
        <v>474</v>
      </c>
      <c r="Q115" s="11" t="s">
        <v>52</v>
      </c>
      <c r="R115" s="11" t="s">
        <v>544</v>
      </c>
      <c r="S115" s="13">
        <v>168.29</v>
      </c>
      <c r="T115" s="13">
        <v>160.85</v>
      </c>
      <c r="U115" s="13">
        <f t="shared" si="25"/>
        <v>7.4399999999999977</v>
      </c>
      <c r="V115" s="14">
        <f t="shared" si="28"/>
        <v>4.4209400439717141E-2</v>
      </c>
      <c r="W115" s="13">
        <v>160.85</v>
      </c>
      <c r="X115" s="13">
        <v>0</v>
      </c>
      <c r="Y115" s="13">
        <v>0</v>
      </c>
      <c r="Z115" s="13" t="s">
        <v>54</v>
      </c>
      <c r="AA115" s="13">
        <v>0</v>
      </c>
      <c r="AB115" s="11" t="s">
        <v>545</v>
      </c>
      <c r="AC115" s="11" t="s">
        <v>154</v>
      </c>
      <c r="AD115" s="11" t="s">
        <v>365</v>
      </c>
      <c r="AE115" s="11" t="s">
        <v>58</v>
      </c>
      <c r="AF115" s="11" t="s">
        <v>68</v>
      </c>
      <c r="AG115" s="11" t="s">
        <v>527</v>
      </c>
      <c r="AH115" s="13">
        <v>0</v>
      </c>
      <c r="AI115" s="13">
        <v>50.71</v>
      </c>
      <c r="AJ115" s="13">
        <f t="shared" si="26"/>
        <v>-50.71</v>
      </c>
      <c r="AK115" s="14" t="e">
        <f t="shared" si="29"/>
        <v>#DIV/0!</v>
      </c>
      <c r="AL115" s="13">
        <f t="shared" si="27"/>
        <v>58.15</v>
      </c>
    </row>
    <row r="116" spans="1:38" s="15" customFormat="1" x14ac:dyDescent="0.2">
      <c r="A116" s="11" t="s">
        <v>39</v>
      </c>
      <c r="B116" s="11" t="s">
        <v>40</v>
      </c>
      <c r="C116" s="11" t="s">
        <v>353</v>
      </c>
      <c r="D116" s="11" t="s">
        <v>446</v>
      </c>
      <c r="E116" s="11" t="s">
        <v>43</v>
      </c>
      <c r="F116" s="11" t="s">
        <v>433</v>
      </c>
      <c r="G116" s="11" t="s">
        <v>433</v>
      </c>
      <c r="H116" s="11" t="s">
        <v>434</v>
      </c>
      <c r="I116" s="11" t="s">
        <v>435</v>
      </c>
      <c r="J116" s="11" t="s">
        <v>452</v>
      </c>
      <c r="K116" s="11" t="s">
        <v>546</v>
      </c>
      <c r="L116" s="12">
        <v>43498</v>
      </c>
      <c r="M116" s="12">
        <v>43498</v>
      </c>
      <c r="N116" s="12">
        <v>43496</v>
      </c>
      <c r="O116" s="11" t="s">
        <v>50</v>
      </c>
      <c r="P116" s="11" t="s">
        <v>474</v>
      </c>
      <c r="Q116" s="11" t="s">
        <v>52</v>
      </c>
      <c r="R116" s="11" t="s">
        <v>547</v>
      </c>
      <c r="S116" s="13">
        <v>168.29</v>
      </c>
      <c r="T116" s="13">
        <v>160.85</v>
      </c>
      <c r="U116" s="13">
        <f t="shared" si="25"/>
        <v>7.4399999999999977</v>
      </c>
      <c r="V116" s="14">
        <f t="shared" si="28"/>
        <v>4.4209400439717141E-2</v>
      </c>
      <c r="W116" s="13">
        <v>160.85</v>
      </c>
      <c r="X116" s="13">
        <v>0</v>
      </c>
      <c r="Y116" s="13">
        <v>0</v>
      </c>
      <c r="Z116" s="13" t="s">
        <v>54</v>
      </c>
      <c r="AA116" s="13">
        <v>0</v>
      </c>
      <c r="AB116" s="11" t="s">
        <v>548</v>
      </c>
      <c r="AC116" s="11" t="s">
        <v>154</v>
      </c>
      <c r="AD116" s="11" t="s">
        <v>365</v>
      </c>
      <c r="AE116" s="11" t="s">
        <v>58</v>
      </c>
      <c r="AF116" s="11" t="s">
        <v>68</v>
      </c>
      <c r="AG116" s="11" t="s">
        <v>527</v>
      </c>
      <c r="AH116" s="13">
        <v>0</v>
      </c>
      <c r="AI116" s="13">
        <v>50.71</v>
      </c>
      <c r="AJ116" s="13">
        <f t="shared" si="26"/>
        <v>-50.71</v>
      </c>
      <c r="AK116" s="14" t="e">
        <f t="shared" si="29"/>
        <v>#DIV/0!</v>
      </c>
      <c r="AL116" s="13">
        <f t="shared" si="27"/>
        <v>58.15</v>
      </c>
    </row>
    <row r="117" spans="1:38" s="15" customFormat="1" x14ac:dyDescent="0.2">
      <c r="A117" s="11" t="s">
        <v>39</v>
      </c>
      <c r="B117" s="11" t="s">
        <v>40</v>
      </c>
      <c r="C117" s="11" t="s">
        <v>353</v>
      </c>
      <c r="D117" s="11" t="s">
        <v>446</v>
      </c>
      <c r="E117" s="11" t="s">
        <v>43</v>
      </c>
      <c r="F117" s="11" t="s">
        <v>433</v>
      </c>
      <c r="G117" s="11" t="s">
        <v>433</v>
      </c>
      <c r="H117" s="11" t="s">
        <v>434</v>
      </c>
      <c r="I117" s="11" t="s">
        <v>435</v>
      </c>
      <c r="J117" s="11" t="s">
        <v>452</v>
      </c>
      <c r="K117" s="11" t="s">
        <v>549</v>
      </c>
      <c r="L117" s="12">
        <v>43498</v>
      </c>
      <c r="M117" s="12">
        <v>43498</v>
      </c>
      <c r="N117" s="12">
        <v>43496</v>
      </c>
      <c r="O117" s="11" t="s">
        <v>50</v>
      </c>
      <c r="P117" s="11" t="s">
        <v>474</v>
      </c>
      <c r="Q117" s="11" t="s">
        <v>52</v>
      </c>
      <c r="R117" s="11" t="s">
        <v>550</v>
      </c>
      <c r="S117" s="13">
        <v>168.29</v>
      </c>
      <c r="T117" s="13">
        <v>160.85</v>
      </c>
      <c r="U117" s="13">
        <f t="shared" si="25"/>
        <v>7.4399999999999977</v>
      </c>
      <c r="V117" s="14">
        <f t="shared" si="28"/>
        <v>4.4209400439717141E-2</v>
      </c>
      <c r="W117" s="13">
        <v>160.85</v>
      </c>
      <c r="X117" s="13">
        <v>0</v>
      </c>
      <c r="Y117" s="13">
        <v>0</v>
      </c>
      <c r="Z117" s="13" t="s">
        <v>54</v>
      </c>
      <c r="AA117" s="13">
        <v>0</v>
      </c>
      <c r="AB117" s="11" t="s">
        <v>551</v>
      </c>
      <c r="AC117" s="11" t="s">
        <v>154</v>
      </c>
      <c r="AD117" s="11" t="s">
        <v>365</v>
      </c>
      <c r="AE117" s="11" t="s">
        <v>58</v>
      </c>
      <c r="AF117" s="11" t="s">
        <v>68</v>
      </c>
      <c r="AG117" s="11" t="s">
        <v>527</v>
      </c>
      <c r="AH117" s="13">
        <v>0</v>
      </c>
      <c r="AI117" s="13">
        <v>50.71</v>
      </c>
      <c r="AJ117" s="13">
        <f t="shared" si="26"/>
        <v>-50.71</v>
      </c>
      <c r="AK117" s="14" t="e">
        <f t="shared" si="29"/>
        <v>#DIV/0!</v>
      </c>
      <c r="AL117" s="13">
        <f t="shared" si="27"/>
        <v>58.15</v>
      </c>
    </row>
    <row r="118" spans="1:38" s="15" customFormat="1" x14ac:dyDescent="0.2">
      <c r="A118" s="11" t="s">
        <v>39</v>
      </c>
      <c r="B118" s="11" t="s">
        <v>40</v>
      </c>
      <c r="C118" s="11" t="s">
        <v>353</v>
      </c>
      <c r="D118" s="11" t="s">
        <v>446</v>
      </c>
      <c r="E118" s="11" t="s">
        <v>43</v>
      </c>
      <c r="F118" s="11" t="s">
        <v>433</v>
      </c>
      <c r="G118" s="11" t="s">
        <v>433</v>
      </c>
      <c r="H118" s="11" t="s">
        <v>434</v>
      </c>
      <c r="I118" s="11" t="s">
        <v>435</v>
      </c>
      <c r="J118" s="11" t="s">
        <v>452</v>
      </c>
      <c r="K118" s="11" t="s">
        <v>552</v>
      </c>
      <c r="L118" s="12">
        <v>43498</v>
      </c>
      <c r="M118" s="12">
        <v>43498</v>
      </c>
      <c r="N118" s="12">
        <v>43496</v>
      </c>
      <c r="O118" s="11" t="s">
        <v>50</v>
      </c>
      <c r="P118" s="11" t="s">
        <v>474</v>
      </c>
      <c r="Q118" s="11" t="s">
        <v>52</v>
      </c>
      <c r="R118" s="11" t="s">
        <v>553</v>
      </c>
      <c r="S118" s="13">
        <v>168.29</v>
      </c>
      <c r="T118" s="13">
        <v>160.85</v>
      </c>
      <c r="U118" s="13">
        <f t="shared" si="25"/>
        <v>7.4399999999999977</v>
      </c>
      <c r="V118" s="14">
        <f t="shared" si="28"/>
        <v>4.4209400439717141E-2</v>
      </c>
      <c r="W118" s="13">
        <v>160.85</v>
      </c>
      <c r="X118" s="13">
        <v>0</v>
      </c>
      <c r="Y118" s="13">
        <v>0</v>
      </c>
      <c r="Z118" s="13" t="s">
        <v>54</v>
      </c>
      <c r="AA118" s="13">
        <v>0</v>
      </c>
      <c r="AB118" s="11" t="s">
        <v>554</v>
      </c>
      <c r="AC118" s="11" t="s">
        <v>154</v>
      </c>
      <c r="AD118" s="11" t="s">
        <v>365</v>
      </c>
      <c r="AE118" s="11" t="s">
        <v>58</v>
      </c>
      <c r="AF118" s="11" t="s">
        <v>68</v>
      </c>
      <c r="AG118" s="11" t="s">
        <v>527</v>
      </c>
      <c r="AH118" s="13">
        <v>0</v>
      </c>
      <c r="AI118" s="13">
        <v>50.71</v>
      </c>
      <c r="AJ118" s="13">
        <f t="shared" si="26"/>
        <v>-50.71</v>
      </c>
      <c r="AK118" s="14" t="e">
        <f t="shared" si="29"/>
        <v>#DIV/0!</v>
      </c>
      <c r="AL118" s="13">
        <f t="shared" si="27"/>
        <v>58.15</v>
      </c>
    </row>
    <row r="119" spans="1:38" s="15" customFormat="1" x14ac:dyDescent="0.2">
      <c r="A119" s="11" t="s">
        <v>39</v>
      </c>
      <c r="B119" s="11" t="s">
        <v>40</v>
      </c>
      <c r="C119" s="11" t="s">
        <v>353</v>
      </c>
      <c r="D119" s="11" t="s">
        <v>446</v>
      </c>
      <c r="E119" s="11" t="s">
        <v>43</v>
      </c>
      <c r="F119" s="11" t="s">
        <v>433</v>
      </c>
      <c r="G119" s="11" t="s">
        <v>433</v>
      </c>
      <c r="H119" s="11" t="s">
        <v>434</v>
      </c>
      <c r="I119" s="11" t="s">
        <v>435</v>
      </c>
      <c r="J119" s="11" t="s">
        <v>452</v>
      </c>
      <c r="K119" s="11" t="s">
        <v>555</v>
      </c>
      <c r="L119" s="12">
        <v>43498</v>
      </c>
      <c r="M119" s="12">
        <v>43498</v>
      </c>
      <c r="N119" s="12">
        <v>43496</v>
      </c>
      <c r="O119" s="11" t="s">
        <v>50</v>
      </c>
      <c r="P119" s="11" t="s">
        <v>474</v>
      </c>
      <c r="Q119" s="11" t="s">
        <v>52</v>
      </c>
      <c r="R119" s="11" t="s">
        <v>556</v>
      </c>
      <c r="S119" s="13">
        <v>232.97</v>
      </c>
      <c r="T119" s="13">
        <v>222.65</v>
      </c>
      <c r="U119" s="13">
        <f t="shared" si="25"/>
        <v>10.319999999999993</v>
      </c>
      <c r="V119" s="14">
        <f t="shared" si="28"/>
        <v>4.4297549040648983E-2</v>
      </c>
      <c r="W119" s="13">
        <v>222.65</v>
      </c>
      <c r="X119" s="13">
        <v>0</v>
      </c>
      <c r="Y119" s="13">
        <v>0</v>
      </c>
      <c r="Z119" s="13" t="s">
        <v>54</v>
      </c>
      <c r="AA119" s="13">
        <v>0</v>
      </c>
      <c r="AB119" s="11" t="s">
        <v>557</v>
      </c>
      <c r="AC119" s="11" t="s">
        <v>154</v>
      </c>
      <c r="AD119" s="11" t="s">
        <v>365</v>
      </c>
      <c r="AE119" s="11" t="s">
        <v>58</v>
      </c>
      <c r="AF119" s="11" t="s">
        <v>68</v>
      </c>
      <c r="AG119" s="11" t="s">
        <v>527</v>
      </c>
      <c r="AH119" s="13">
        <v>0</v>
      </c>
      <c r="AI119" s="13">
        <v>50.71</v>
      </c>
      <c r="AJ119" s="13">
        <f t="shared" si="26"/>
        <v>-50.71</v>
      </c>
      <c r="AK119" s="14" t="e">
        <f t="shared" si="29"/>
        <v>#DIV/0!</v>
      </c>
      <c r="AL119" s="13">
        <f t="shared" si="27"/>
        <v>61.029999999999994</v>
      </c>
    </row>
    <row r="120" spans="1:38" s="15" customFormat="1" x14ac:dyDescent="0.2">
      <c r="A120" s="11" t="s">
        <v>39</v>
      </c>
      <c r="B120" s="11" t="s">
        <v>40</v>
      </c>
      <c r="C120" s="11" t="s">
        <v>353</v>
      </c>
      <c r="D120" s="11" t="s">
        <v>446</v>
      </c>
      <c r="E120" s="11" t="s">
        <v>43</v>
      </c>
      <c r="F120" s="11" t="s">
        <v>433</v>
      </c>
      <c r="G120" s="11" t="s">
        <v>433</v>
      </c>
      <c r="H120" s="11" t="s">
        <v>434</v>
      </c>
      <c r="I120" s="11" t="s">
        <v>435</v>
      </c>
      <c r="J120" s="11" t="s">
        <v>452</v>
      </c>
      <c r="K120" s="11" t="s">
        <v>558</v>
      </c>
      <c r="L120" s="12">
        <v>43497</v>
      </c>
      <c r="M120" s="12">
        <v>43497</v>
      </c>
      <c r="N120" s="12">
        <v>43496</v>
      </c>
      <c r="O120" s="11" t="s">
        <v>50</v>
      </c>
      <c r="P120" s="11" t="s">
        <v>474</v>
      </c>
      <c r="Q120" s="11" t="s">
        <v>52</v>
      </c>
      <c r="R120" s="11" t="s">
        <v>559</v>
      </c>
      <c r="S120" s="13">
        <v>232.97</v>
      </c>
      <c r="T120" s="13">
        <v>222.65</v>
      </c>
      <c r="U120" s="13">
        <f t="shared" si="25"/>
        <v>10.319999999999993</v>
      </c>
      <c r="V120" s="14">
        <f t="shared" si="28"/>
        <v>4.4297549040648983E-2</v>
      </c>
      <c r="W120" s="13">
        <v>222.65</v>
      </c>
      <c r="X120" s="13">
        <v>0</v>
      </c>
      <c r="Y120" s="13">
        <v>0</v>
      </c>
      <c r="Z120" s="13" t="s">
        <v>54</v>
      </c>
      <c r="AA120" s="13">
        <v>0</v>
      </c>
      <c r="AB120" s="11" t="s">
        <v>560</v>
      </c>
      <c r="AC120" s="11" t="s">
        <v>154</v>
      </c>
      <c r="AD120" s="11" t="s">
        <v>365</v>
      </c>
      <c r="AE120" s="11" t="s">
        <v>58</v>
      </c>
      <c r="AF120" s="11" t="s">
        <v>68</v>
      </c>
      <c r="AG120" s="11" t="s">
        <v>527</v>
      </c>
      <c r="AH120" s="13">
        <v>0</v>
      </c>
      <c r="AI120" s="13">
        <v>50.71</v>
      </c>
      <c r="AJ120" s="13">
        <f t="shared" si="26"/>
        <v>-50.71</v>
      </c>
      <c r="AK120" s="14" t="e">
        <f t="shared" si="29"/>
        <v>#DIV/0!</v>
      </c>
      <c r="AL120" s="13">
        <f t="shared" si="27"/>
        <v>61.029999999999994</v>
      </c>
    </row>
    <row r="121" spans="1:38" s="15" customFormat="1" x14ac:dyDescent="0.2">
      <c r="A121" s="11" t="s">
        <v>39</v>
      </c>
      <c r="B121" s="11" t="s">
        <v>40</v>
      </c>
      <c r="C121" s="11" t="s">
        <v>353</v>
      </c>
      <c r="D121" s="11" t="s">
        <v>446</v>
      </c>
      <c r="E121" s="11" t="s">
        <v>43</v>
      </c>
      <c r="F121" s="11" t="s">
        <v>433</v>
      </c>
      <c r="G121" s="11" t="s">
        <v>433</v>
      </c>
      <c r="H121" s="11" t="s">
        <v>434</v>
      </c>
      <c r="I121" s="11" t="s">
        <v>435</v>
      </c>
      <c r="J121" s="11" t="s">
        <v>452</v>
      </c>
      <c r="K121" s="11" t="s">
        <v>561</v>
      </c>
      <c r="L121" s="12">
        <v>43498</v>
      </c>
      <c r="M121" s="12">
        <v>43498</v>
      </c>
      <c r="N121" s="12">
        <v>43496</v>
      </c>
      <c r="O121" s="11" t="s">
        <v>50</v>
      </c>
      <c r="P121" s="11" t="s">
        <v>474</v>
      </c>
      <c r="Q121" s="11" t="s">
        <v>52</v>
      </c>
      <c r="R121" s="11" t="s">
        <v>562</v>
      </c>
      <c r="S121" s="13">
        <v>168.29</v>
      </c>
      <c r="T121" s="13">
        <v>160.85</v>
      </c>
      <c r="U121" s="13">
        <f t="shared" si="25"/>
        <v>7.4399999999999977</v>
      </c>
      <c r="V121" s="14">
        <f t="shared" si="28"/>
        <v>4.4209400439717141E-2</v>
      </c>
      <c r="W121" s="13">
        <v>160.85</v>
      </c>
      <c r="X121" s="13">
        <v>0</v>
      </c>
      <c r="Y121" s="13">
        <v>0</v>
      </c>
      <c r="Z121" s="13" t="s">
        <v>54</v>
      </c>
      <c r="AA121" s="13">
        <v>0</v>
      </c>
      <c r="AB121" s="11" t="s">
        <v>563</v>
      </c>
      <c r="AC121" s="11" t="s">
        <v>154</v>
      </c>
      <c r="AD121" s="11" t="s">
        <v>365</v>
      </c>
      <c r="AE121" s="11" t="s">
        <v>58</v>
      </c>
      <c r="AF121" s="11" t="s">
        <v>68</v>
      </c>
      <c r="AG121" s="11" t="s">
        <v>527</v>
      </c>
      <c r="AH121" s="13">
        <v>0</v>
      </c>
      <c r="AI121" s="13">
        <v>50.71</v>
      </c>
      <c r="AJ121" s="13">
        <f t="shared" si="26"/>
        <v>-50.71</v>
      </c>
      <c r="AK121" s="14" t="e">
        <f t="shared" si="29"/>
        <v>#DIV/0!</v>
      </c>
      <c r="AL121" s="13">
        <f t="shared" si="27"/>
        <v>58.15</v>
      </c>
    </row>
    <row r="122" spans="1:38" s="15" customFormat="1" x14ac:dyDescent="0.2">
      <c r="A122" s="11" t="s">
        <v>39</v>
      </c>
      <c r="B122" s="11" t="s">
        <v>40</v>
      </c>
      <c r="C122" s="11" t="s">
        <v>353</v>
      </c>
      <c r="D122" s="11" t="s">
        <v>446</v>
      </c>
      <c r="E122" s="11" t="s">
        <v>43</v>
      </c>
      <c r="F122" s="11" t="s">
        <v>433</v>
      </c>
      <c r="G122" s="11" t="s">
        <v>433</v>
      </c>
      <c r="H122" s="11" t="s">
        <v>434</v>
      </c>
      <c r="I122" s="11" t="s">
        <v>435</v>
      </c>
      <c r="J122" s="11" t="s">
        <v>452</v>
      </c>
      <c r="K122" s="11" t="s">
        <v>564</v>
      </c>
      <c r="L122" s="12">
        <v>43501</v>
      </c>
      <c r="M122" s="12">
        <v>43501</v>
      </c>
      <c r="N122" s="12">
        <v>43497</v>
      </c>
      <c r="O122" s="11" t="s">
        <v>50</v>
      </c>
      <c r="P122" s="11" t="s">
        <v>474</v>
      </c>
      <c r="Q122" s="11" t="s">
        <v>52</v>
      </c>
      <c r="R122" s="11" t="s">
        <v>565</v>
      </c>
      <c r="S122" s="13">
        <v>168.29</v>
      </c>
      <c r="T122" s="13">
        <v>160.85</v>
      </c>
      <c r="U122" s="13">
        <f t="shared" si="25"/>
        <v>7.4399999999999977</v>
      </c>
      <c r="V122" s="14">
        <f t="shared" si="28"/>
        <v>4.4209400439717141E-2</v>
      </c>
      <c r="W122" s="13">
        <v>160.85</v>
      </c>
      <c r="X122" s="13">
        <v>0</v>
      </c>
      <c r="Y122" s="13">
        <v>0</v>
      </c>
      <c r="Z122" s="13" t="s">
        <v>54</v>
      </c>
      <c r="AA122" s="13">
        <v>0</v>
      </c>
      <c r="AB122" s="11" t="s">
        <v>566</v>
      </c>
      <c r="AC122" s="11" t="s">
        <v>154</v>
      </c>
      <c r="AD122" s="11" t="s">
        <v>365</v>
      </c>
      <c r="AE122" s="11" t="s">
        <v>58</v>
      </c>
      <c r="AF122" s="11" t="s">
        <v>68</v>
      </c>
      <c r="AG122" s="11" t="s">
        <v>567</v>
      </c>
      <c r="AH122" s="13">
        <v>0</v>
      </c>
      <c r="AI122" s="13">
        <v>50.7</v>
      </c>
      <c r="AJ122" s="13">
        <f t="shared" si="26"/>
        <v>-50.7</v>
      </c>
      <c r="AK122" s="14" t="e">
        <f t="shared" si="29"/>
        <v>#DIV/0!</v>
      </c>
      <c r="AL122" s="13">
        <f t="shared" si="27"/>
        <v>58.14</v>
      </c>
    </row>
    <row r="123" spans="1:38" s="15" customFormat="1" x14ac:dyDescent="0.2">
      <c r="A123" s="11" t="s">
        <v>39</v>
      </c>
      <c r="B123" s="11" t="s">
        <v>40</v>
      </c>
      <c r="C123" s="11" t="s">
        <v>353</v>
      </c>
      <c r="D123" s="11" t="s">
        <v>446</v>
      </c>
      <c r="E123" s="11" t="s">
        <v>43</v>
      </c>
      <c r="F123" s="11" t="s">
        <v>433</v>
      </c>
      <c r="G123" s="11" t="s">
        <v>433</v>
      </c>
      <c r="H123" s="11" t="s">
        <v>434</v>
      </c>
      <c r="I123" s="11" t="s">
        <v>435</v>
      </c>
      <c r="J123" s="11" t="s">
        <v>452</v>
      </c>
      <c r="K123" s="11" t="s">
        <v>568</v>
      </c>
      <c r="L123" s="12">
        <v>43498</v>
      </c>
      <c r="M123" s="12">
        <v>43498</v>
      </c>
      <c r="N123" s="12">
        <v>43497</v>
      </c>
      <c r="O123" s="11" t="s">
        <v>50</v>
      </c>
      <c r="P123" s="11" t="s">
        <v>474</v>
      </c>
      <c r="Q123" s="11" t="s">
        <v>52</v>
      </c>
      <c r="R123" s="11" t="s">
        <v>569</v>
      </c>
      <c r="S123" s="13">
        <v>168.29</v>
      </c>
      <c r="T123" s="13">
        <v>160.85</v>
      </c>
      <c r="U123" s="13">
        <f t="shared" si="25"/>
        <v>7.4399999999999977</v>
      </c>
      <c r="V123" s="14">
        <f t="shared" si="28"/>
        <v>4.4209400439717141E-2</v>
      </c>
      <c r="W123" s="13">
        <v>160.85</v>
      </c>
      <c r="X123" s="13">
        <v>0</v>
      </c>
      <c r="Y123" s="13">
        <v>0</v>
      </c>
      <c r="Z123" s="13" t="s">
        <v>54</v>
      </c>
      <c r="AA123" s="13">
        <v>0</v>
      </c>
      <c r="AB123" s="11" t="s">
        <v>570</v>
      </c>
      <c r="AC123" s="11" t="s">
        <v>154</v>
      </c>
      <c r="AD123" s="11" t="s">
        <v>365</v>
      </c>
      <c r="AE123" s="11" t="s">
        <v>58</v>
      </c>
      <c r="AF123" s="11" t="s">
        <v>68</v>
      </c>
      <c r="AG123" s="11" t="s">
        <v>567</v>
      </c>
      <c r="AH123" s="13">
        <v>0</v>
      </c>
      <c r="AI123" s="13">
        <v>50.7</v>
      </c>
      <c r="AJ123" s="13">
        <f t="shared" si="26"/>
        <v>-50.7</v>
      </c>
      <c r="AK123" s="14" t="e">
        <f t="shared" si="29"/>
        <v>#DIV/0!</v>
      </c>
      <c r="AL123" s="13">
        <f t="shared" si="27"/>
        <v>58.14</v>
      </c>
    </row>
    <row r="124" spans="1:38" s="15" customFormat="1" x14ac:dyDescent="0.2">
      <c r="A124" s="11" t="s">
        <v>39</v>
      </c>
      <c r="B124" s="11" t="s">
        <v>40</v>
      </c>
      <c r="C124" s="11" t="s">
        <v>353</v>
      </c>
      <c r="D124" s="11" t="s">
        <v>446</v>
      </c>
      <c r="E124" s="11" t="s">
        <v>43</v>
      </c>
      <c r="F124" s="11" t="s">
        <v>433</v>
      </c>
      <c r="G124" s="11" t="s">
        <v>433</v>
      </c>
      <c r="H124" s="11" t="s">
        <v>434</v>
      </c>
      <c r="I124" s="11" t="s">
        <v>435</v>
      </c>
      <c r="J124" s="11" t="s">
        <v>452</v>
      </c>
      <c r="K124" s="11" t="s">
        <v>571</v>
      </c>
      <c r="L124" s="12">
        <v>43501</v>
      </c>
      <c r="M124" s="12">
        <v>43501</v>
      </c>
      <c r="N124" s="12">
        <v>43497</v>
      </c>
      <c r="O124" s="11" t="s">
        <v>50</v>
      </c>
      <c r="P124" s="11" t="s">
        <v>474</v>
      </c>
      <c r="Q124" s="11" t="s">
        <v>52</v>
      </c>
      <c r="R124" s="11" t="s">
        <v>572</v>
      </c>
      <c r="S124" s="13">
        <v>168.29</v>
      </c>
      <c r="T124" s="13">
        <v>160.85</v>
      </c>
      <c r="U124" s="13">
        <f t="shared" si="25"/>
        <v>7.4399999999999977</v>
      </c>
      <c r="V124" s="14">
        <f t="shared" si="28"/>
        <v>4.4209400439717141E-2</v>
      </c>
      <c r="W124" s="13">
        <v>160.85</v>
      </c>
      <c r="X124" s="13">
        <v>0</v>
      </c>
      <c r="Y124" s="13">
        <v>0</v>
      </c>
      <c r="Z124" s="13" t="s">
        <v>54</v>
      </c>
      <c r="AA124" s="13">
        <v>0</v>
      </c>
      <c r="AB124" s="11" t="s">
        <v>573</v>
      </c>
      <c r="AC124" s="11" t="s">
        <v>154</v>
      </c>
      <c r="AD124" s="11" t="s">
        <v>365</v>
      </c>
      <c r="AE124" s="11" t="s">
        <v>58</v>
      </c>
      <c r="AF124" s="11" t="s">
        <v>68</v>
      </c>
      <c r="AG124" s="11" t="s">
        <v>567</v>
      </c>
      <c r="AH124" s="13">
        <v>0</v>
      </c>
      <c r="AI124" s="13">
        <v>50.7</v>
      </c>
      <c r="AJ124" s="13">
        <f t="shared" si="26"/>
        <v>-50.7</v>
      </c>
      <c r="AK124" s="14" t="e">
        <f t="shared" si="29"/>
        <v>#DIV/0!</v>
      </c>
      <c r="AL124" s="13">
        <f t="shared" si="27"/>
        <v>58.14</v>
      </c>
    </row>
    <row r="125" spans="1:38" s="15" customFormat="1" x14ac:dyDescent="0.2">
      <c r="A125" s="11" t="s">
        <v>39</v>
      </c>
      <c r="B125" s="11" t="s">
        <v>40</v>
      </c>
      <c r="C125" s="11" t="s">
        <v>353</v>
      </c>
      <c r="D125" s="11" t="s">
        <v>446</v>
      </c>
      <c r="E125" s="11" t="s">
        <v>43</v>
      </c>
      <c r="F125" s="11" t="s">
        <v>433</v>
      </c>
      <c r="G125" s="11" t="s">
        <v>433</v>
      </c>
      <c r="H125" s="11" t="s">
        <v>434</v>
      </c>
      <c r="I125" s="11" t="s">
        <v>435</v>
      </c>
      <c r="J125" s="11" t="s">
        <v>452</v>
      </c>
      <c r="K125" s="11" t="s">
        <v>574</v>
      </c>
      <c r="L125" s="12">
        <v>43501</v>
      </c>
      <c r="M125" s="12">
        <v>43501</v>
      </c>
      <c r="N125" s="12">
        <v>43497</v>
      </c>
      <c r="O125" s="11" t="s">
        <v>50</v>
      </c>
      <c r="P125" s="11" t="s">
        <v>474</v>
      </c>
      <c r="Q125" s="11" t="s">
        <v>52</v>
      </c>
      <c r="R125" s="11" t="s">
        <v>575</v>
      </c>
      <c r="S125" s="13">
        <v>404.89</v>
      </c>
      <c r="T125" s="13">
        <v>320.22000000000003</v>
      </c>
      <c r="U125" s="13">
        <f t="shared" si="25"/>
        <v>84.669999999999959</v>
      </c>
      <c r="V125" s="14">
        <f t="shared" si="28"/>
        <v>0.20911852601941258</v>
      </c>
      <c r="W125" s="13">
        <v>320.22000000000003</v>
      </c>
      <c r="X125" s="13">
        <v>0</v>
      </c>
      <c r="Y125" s="13">
        <v>0</v>
      </c>
      <c r="Z125" s="13" t="s">
        <v>54</v>
      </c>
      <c r="AA125" s="13">
        <v>0</v>
      </c>
      <c r="AB125" s="11" t="s">
        <v>576</v>
      </c>
      <c r="AC125" s="11" t="s">
        <v>154</v>
      </c>
      <c r="AD125" s="11" t="s">
        <v>365</v>
      </c>
      <c r="AE125" s="11" t="s">
        <v>58</v>
      </c>
      <c r="AF125" s="11" t="s">
        <v>68</v>
      </c>
      <c r="AG125" s="11" t="s">
        <v>567</v>
      </c>
      <c r="AH125" s="13">
        <v>0</v>
      </c>
      <c r="AI125" s="13">
        <v>101.4</v>
      </c>
      <c r="AJ125" s="13">
        <f t="shared" si="26"/>
        <v>-101.4</v>
      </c>
      <c r="AK125" s="14" t="e">
        <f t="shared" si="29"/>
        <v>#DIV/0!</v>
      </c>
      <c r="AL125" s="13">
        <f t="shared" si="27"/>
        <v>186.06999999999996</v>
      </c>
    </row>
    <row r="126" spans="1:38" s="15" customFormat="1" x14ac:dyDescent="0.2">
      <c r="A126" s="11" t="s">
        <v>39</v>
      </c>
      <c r="B126" s="11" t="s">
        <v>40</v>
      </c>
      <c r="C126" s="11" t="s">
        <v>353</v>
      </c>
      <c r="D126" s="11" t="s">
        <v>446</v>
      </c>
      <c r="E126" s="11" t="s">
        <v>43</v>
      </c>
      <c r="F126" s="11" t="s">
        <v>433</v>
      </c>
      <c r="G126" s="11" t="s">
        <v>433</v>
      </c>
      <c r="H126" s="11" t="s">
        <v>434</v>
      </c>
      <c r="I126" s="11" t="s">
        <v>435</v>
      </c>
      <c r="J126" s="11" t="s">
        <v>452</v>
      </c>
      <c r="K126" s="11" t="s">
        <v>577</v>
      </c>
      <c r="L126" s="12">
        <v>43501</v>
      </c>
      <c r="M126" s="12">
        <v>43501</v>
      </c>
      <c r="N126" s="12">
        <v>43497</v>
      </c>
      <c r="O126" s="11" t="s">
        <v>50</v>
      </c>
      <c r="P126" s="11" t="s">
        <v>474</v>
      </c>
      <c r="Q126" s="11" t="s">
        <v>52</v>
      </c>
      <c r="R126" s="11" t="s">
        <v>578</v>
      </c>
      <c r="S126" s="13">
        <v>232.97</v>
      </c>
      <c r="T126" s="13">
        <v>222.65</v>
      </c>
      <c r="U126" s="13">
        <f t="shared" si="25"/>
        <v>10.319999999999993</v>
      </c>
      <c r="V126" s="14">
        <f t="shared" si="28"/>
        <v>4.4297549040648983E-2</v>
      </c>
      <c r="W126" s="13">
        <v>222.65</v>
      </c>
      <c r="X126" s="13">
        <v>0</v>
      </c>
      <c r="Y126" s="13">
        <v>0</v>
      </c>
      <c r="Z126" s="13" t="s">
        <v>54</v>
      </c>
      <c r="AA126" s="13">
        <v>0</v>
      </c>
      <c r="AB126" s="11" t="s">
        <v>579</v>
      </c>
      <c r="AC126" s="11" t="s">
        <v>154</v>
      </c>
      <c r="AD126" s="11" t="s">
        <v>365</v>
      </c>
      <c r="AE126" s="11" t="s">
        <v>58</v>
      </c>
      <c r="AF126" s="11" t="s">
        <v>68</v>
      </c>
      <c r="AG126" s="11" t="s">
        <v>567</v>
      </c>
      <c r="AH126" s="13">
        <v>0</v>
      </c>
      <c r="AI126" s="13">
        <v>50.7</v>
      </c>
      <c r="AJ126" s="13">
        <f t="shared" si="26"/>
        <v>-50.7</v>
      </c>
      <c r="AK126" s="14" t="e">
        <f t="shared" si="29"/>
        <v>#DIV/0!</v>
      </c>
      <c r="AL126" s="13">
        <f t="shared" si="27"/>
        <v>61.019999999999996</v>
      </c>
    </row>
    <row r="127" spans="1:38" s="15" customFormat="1" x14ac:dyDescent="0.2">
      <c r="A127" s="11" t="s">
        <v>39</v>
      </c>
      <c r="B127" s="11" t="s">
        <v>40</v>
      </c>
      <c r="C127" s="11" t="s">
        <v>353</v>
      </c>
      <c r="D127" s="11" t="s">
        <v>446</v>
      </c>
      <c r="E127" s="11" t="s">
        <v>43</v>
      </c>
      <c r="F127" s="11" t="s">
        <v>433</v>
      </c>
      <c r="G127" s="11" t="s">
        <v>433</v>
      </c>
      <c r="H127" s="11" t="s">
        <v>434</v>
      </c>
      <c r="I127" s="11" t="s">
        <v>435</v>
      </c>
      <c r="J127" s="11" t="s">
        <v>452</v>
      </c>
      <c r="K127" s="11" t="s">
        <v>580</v>
      </c>
      <c r="L127" s="12">
        <v>43501</v>
      </c>
      <c r="M127" s="12">
        <v>43501</v>
      </c>
      <c r="N127" s="12">
        <v>43497</v>
      </c>
      <c r="O127" s="11" t="s">
        <v>50</v>
      </c>
      <c r="P127" s="11" t="s">
        <v>474</v>
      </c>
      <c r="Q127" s="11" t="s">
        <v>52</v>
      </c>
      <c r="R127" s="11" t="s">
        <v>581</v>
      </c>
      <c r="S127" s="13">
        <v>469.57</v>
      </c>
      <c r="T127" s="13">
        <v>382.02</v>
      </c>
      <c r="U127" s="13">
        <f t="shared" si="25"/>
        <v>87.550000000000011</v>
      </c>
      <c r="V127" s="14">
        <f t="shared" si="28"/>
        <v>0.18644717507506869</v>
      </c>
      <c r="W127" s="13">
        <v>382.02</v>
      </c>
      <c r="X127" s="13">
        <v>0</v>
      </c>
      <c r="Y127" s="13">
        <v>0</v>
      </c>
      <c r="Z127" s="13" t="s">
        <v>54</v>
      </c>
      <c r="AA127" s="13">
        <v>0</v>
      </c>
      <c r="AB127" s="11" t="s">
        <v>582</v>
      </c>
      <c r="AC127" s="11" t="s">
        <v>154</v>
      </c>
      <c r="AD127" s="11" t="s">
        <v>365</v>
      </c>
      <c r="AE127" s="11" t="s">
        <v>58</v>
      </c>
      <c r="AF127" s="11" t="s">
        <v>68</v>
      </c>
      <c r="AG127" s="11" t="s">
        <v>567</v>
      </c>
      <c r="AH127" s="13">
        <v>0</v>
      </c>
      <c r="AI127" s="13">
        <v>101.4</v>
      </c>
      <c r="AJ127" s="13">
        <f t="shared" si="26"/>
        <v>-101.4</v>
      </c>
      <c r="AK127" s="14" t="e">
        <f t="shared" si="29"/>
        <v>#DIV/0!</v>
      </c>
      <c r="AL127" s="13">
        <f t="shared" si="27"/>
        <v>188.95000000000002</v>
      </c>
    </row>
    <row r="128" spans="1:38" s="15" customFormat="1" x14ac:dyDescent="0.2">
      <c r="A128" s="11" t="s">
        <v>39</v>
      </c>
      <c r="B128" s="11" t="s">
        <v>40</v>
      </c>
      <c r="C128" s="11" t="s">
        <v>353</v>
      </c>
      <c r="D128" s="11" t="s">
        <v>446</v>
      </c>
      <c r="E128" s="11" t="s">
        <v>43</v>
      </c>
      <c r="F128" s="11" t="s">
        <v>433</v>
      </c>
      <c r="G128" s="11" t="s">
        <v>433</v>
      </c>
      <c r="H128" s="11" t="s">
        <v>434</v>
      </c>
      <c r="I128" s="11" t="s">
        <v>435</v>
      </c>
      <c r="J128" s="11" t="s">
        <v>452</v>
      </c>
      <c r="K128" s="11" t="s">
        <v>583</v>
      </c>
      <c r="L128" s="12">
        <v>43501</v>
      </c>
      <c r="M128" s="12">
        <v>43501</v>
      </c>
      <c r="N128" s="12">
        <v>43497</v>
      </c>
      <c r="O128" s="11" t="s">
        <v>50</v>
      </c>
      <c r="P128" s="11" t="s">
        <v>474</v>
      </c>
      <c r="Q128" s="11" t="s">
        <v>52</v>
      </c>
      <c r="R128" s="11" t="s">
        <v>584</v>
      </c>
      <c r="S128" s="13">
        <v>168.29</v>
      </c>
      <c r="T128" s="13">
        <v>160.85</v>
      </c>
      <c r="U128" s="13">
        <f t="shared" si="25"/>
        <v>7.4399999999999977</v>
      </c>
      <c r="V128" s="14">
        <f t="shared" si="28"/>
        <v>4.4209400439717141E-2</v>
      </c>
      <c r="W128" s="13">
        <v>160.85</v>
      </c>
      <c r="X128" s="13">
        <v>0</v>
      </c>
      <c r="Y128" s="13">
        <v>0</v>
      </c>
      <c r="Z128" s="13" t="s">
        <v>54</v>
      </c>
      <c r="AA128" s="13">
        <v>0</v>
      </c>
      <c r="AB128" s="11" t="s">
        <v>585</v>
      </c>
      <c r="AC128" s="11" t="s">
        <v>154</v>
      </c>
      <c r="AD128" s="11" t="s">
        <v>365</v>
      </c>
      <c r="AE128" s="11" t="s">
        <v>58</v>
      </c>
      <c r="AF128" s="11" t="s">
        <v>68</v>
      </c>
      <c r="AG128" s="11" t="s">
        <v>567</v>
      </c>
      <c r="AH128" s="13">
        <v>0</v>
      </c>
      <c r="AI128" s="13">
        <v>50.7</v>
      </c>
      <c r="AJ128" s="13">
        <f t="shared" si="26"/>
        <v>-50.7</v>
      </c>
      <c r="AK128" s="14" t="e">
        <f t="shared" si="29"/>
        <v>#DIV/0!</v>
      </c>
      <c r="AL128" s="13">
        <f t="shared" si="27"/>
        <v>58.14</v>
      </c>
    </row>
    <row r="129" spans="1:38" s="15" customFormat="1" x14ac:dyDescent="0.2">
      <c r="A129" s="11" t="s">
        <v>39</v>
      </c>
      <c r="B129" s="11" t="s">
        <v>40</v>
      </c>
      <c r="C129" s="11" t="s">
        <v>353</v>
      </c>
      <c r="D129" s="11" t="s">
        <v>446</v>
      </c>
      <c r="E129" s="11" t="s">
        <v>43</v>
      </c>
      <c r="F129" s="11" t="s">
        <v>433</v>
      </c>
      <c r="G129" s="11" t="s">
        <v>433</v>
      </c>
      <c r="H129" s="11" t="s">
        <v>434</v>
      </c>
      <c r="I129" s="11" t="s">
        <v>435</v>
      </c>
      <c r="J129" s="11" t="s">
        <v>452</v>
      </c>
      <c r="K129" s="11" t="s">
        <v>586</v>
      </c>
      <c r="L129" s="12">
        <v>43501</v>
      </c>
      <c r="M129" s="12">
        <v>43501</v>
      </c>
      <c r="N129" s="12">
        <v>43497</v>
      </c>
      <c r="O129" s="11" t="s">
        <v>50</v>
      </c>
      <c r="P129" s="11" t="s">
        <v>474</v>
      </c>
      <c r="Q129" s="11" t="s">
        <v>52</v>
      </c>
      <c r="R129" s="11" t="s">
        <v>587</v>
      </c>
      <c r="S129" s="13">
        <v>401.26</v>
      </c>
      <c r="T129" s="13">
        <v>383.5</v>
      </c>
      <c r="U129" s="13">
        <f t="shared" si="25"/>
        <v>17.759999999999991</v>
      </c>
      <c r="V129" s="14">
        <f t="shared" si="28"/>
        <v>4.4260579175596851E-2</v>
      </c>
      <c r="W129" s="13">
        <v>383.5</v>
      </c>
      <c r="X129" s="13">
        <v>0</v>
      </c>
      <c r="Y129" s="13">
        <v>0</v>
      </c>
      <c r="Z129" s="13" t="s">
        <v>54</v>
      </c>
      <c r="AA129" s="13">
        <v>0</v>
      </c>
      <c r="AB129" s="11" t="s">
        <v>588</v>
      </c>
      <c r="AC129" s="11" t="s">
        <v>154</v>
      </c>
      <c r="AD129" s="11" t="s">
        <v>365</v>
      </c>
      <c r="AE129" s="11" t="s">
        <v>58</v>
      </c>
      <c r="AF129" s="11" t="s">
        <v>68</v>
      </c>
      <c r="AG129" s="11" t="s">
        <v>567</v>
      </c>
      <c r="AH129" s="13">
        <v>0</v>
      </c>
      <c r="AI129" s="13">
        <v>101.4</v>
      </c>
      <c r="AJ129" s="13">
        <f t="shared" si="26"/>
        <v>-101.4</v>
      </c>
      <c r="AK129" s="14" t="e">
        <f t="shared" si="29"/>
        <v>#DIV/0!</v>
      </c>
      <c r="AL129" s="13">
        <f t="shared" si="27"/>
        <v>119.16</v>
      </c>
    </row>
    <row r="130" spans="1:38" s="15" customFormat="1" x14ac:dyDescent="0.2">
      <c r="A130" s="11" t="s">
        <v>39</v>
      </c>
      <c r="B130" s="11" t="s">
        <v>40</v>
      </c>
      <c r="C130" s="11" t="s">
        <v>353</v>
      </c>
      <c r="D130" s="11" t="s">
        <v>446</v>
      </c>
      <c r="E130" s="11" t="s">
        <v>43</v>
      </c>
      <c r="F130" s="11" t="s">
        <v>433</v>
      </c>
      <c r="G130" s="11" t="s">
        <v>433</v>
      </c>
      <c r="H130" s="11" t="s">
        <v>434</v>
      </c>
      <c r="I130" s="11" t="s">
        <v>435</v>
      </c>
      <c r="J130" s="11" t="s">
        <v>452</v>
      </c>
      <c r="K130" s="11" t="s">
        <v>589</v>
      </c>
      <c r="L130" s="12">
        <v>43498</v>
      </c>
      <c r="M130" s="12">
        <v>43498</v>
      </c>
      <c r="N130" s="12">
        <v>43497</v>
      </c>
      <c r="O130" s="11" t="s">
        <v>50</v>
      </c>
      <c r="P130" s="11" t="s">
        <v>474</v>
      </c>
      <c r="Q130" s="11" t="s">
        <v>52</v>
      </c>
      <c r="R130" s="11" t="s">
        <v>590</v>
      </c>
      <c r="S130" s="13">
        <v>236.6</v>
      </c>
      <c r="T130" s="13">
        <v>159.37</v>
      </c>
      <c r="U130" s="13">
        <f t="shared" si="25"/>
        <v>77.22999999999999</v>
      </c>
      <c r="V130" s="14">
        <f t="shared" si="28"/>
        <v>0.32641589180050717</v>
      </c>
      <c r="W130" s="13">
        <v>159.37</v>
      </c>
      <c r="X130" s="13">
        <v>0</v>
      </c>
      <c r="Y130" s="13">
        <v>0</v>
      </c>
      <c r="Z130" s="13" t="s">
        <v>54</v>
      </c>
      <c r="AA130" s="13">
        <v>0</v>
      </c>
      <c r="AB130" s="11" t="s">
        <v>591</v>
      </c>
      <c r="AC130" s="11" t="s">
        <v>154</v>
      </c>
      <c r="AD130" s="11" t="s">
        <v>365</v>
      </c>
      <c r="AE130" s="11" t="s">
        <v>58</v>
      </c>
      <c r="AF130" s="11" t="s">
        <v>68</v>
      </c>
      <c r="AG130" s="11" t="s">
        <v>567</v>
      </c>
      <c r="AH130" s="13">
        <v>0</v>
      </c>
      <c r="AI130" s="13">
        <v>50.7</v>
      </c>
      <c r="AJ130" s="13">
        <f t="shared" si="26"/>
        <v>-50.7</v>
      </c>
      <c r="AK130" s="14" t="e">
        <f t="shared" si="29"/>
        <v>#DIV/0!</v>
      </c>
      <c r="AL130" s="13">
        <f t="shared" si="27"/>
        <v>127.92999999999999</v>
      </c>
    </row>
    <row r="131" spans="1:38" s="15" customFormat="1" x14ac:dyDescent="0.2">
      <c r="A131" s="11" t="s">
        <v>39</v>
      </c>
      <c r="B131" s="11" t="s">
        <v>40</v>
      </c>
      <c r="C131" s="11" t="s">
        <v>353</v>
      </c>
      <c r="D131" s="11" t="s">
        <v>446</v>
      </c>
      <c r="E131" s="11" t="s">
        <v>43</v>
      </c>
      <c r="F131" s="11" t="s">
        <v>433</v>
      </c>
      <c r="G131" s="11" t="s">
        <v>433</v>
      </c>
      <c r="H131" s="11" t="s">
        <v>434</v>
      </c>
      <c r="I131" s="11" t="s">
        <v>435</v>
      </c>
      <c r="J131" s="11" t="s">
        <v>452</v>
      </c>
      <c r="K131" s="11" t="s">
        <v>592</v>
      </c>
      <c r="L131" s="12">
        <v>43501</v>
      </c>
      <c r="M131" s="12">
        <v>43501</v>
      </c>
      <c r="N131" s="12">
        <v>43497</v>
      </c>
      <c r="O131" s="11" t="s">
        <v>50</v>
      </c>
      <c r="P131" s="11" t="s">
        <v>474</v>
      </c>
      <c r="Q131" s="11" t="s">
        <v>52</v>
      </c>
      <c r="R131" s="11" t="s">
        <v>593</v>
      </c>
      <c r="S131" s="13">
        <v>168.29</v>
      </c>
      <c r="T131" s="13">
        <v>160.85</v>
      </c>
      <c r="U131" s="13">
        <f t="shared" si="25"/>
        <v>7.4399999999999977</v>
      </c>
      <c r="V131" s="14">
        <f t="shared" si="28"/>
        <v>4.4209400439717141E-2</v>
      </c>
      <c r="W131" s="13">
        <v>160.85</v>
      </c>
      <c r="X131" s="13">
        <v>0</v>
      </c>
      <c r="Y131" s="13">
        <v>0</v>
      </c>
      <c r="Z131" s="13" t="s">
        <v>54</v>
      </c>
      <c r="AA131" s="13">
        <v>0</v>
      </c>
      <c r="AB131" s="11" t="s">
        <v>594</v>
      </c>
      <c r="AC131" s="11" t="s">
        <v>154</v>
      </c>
      <c r="AD131" s="11" t="s">
        <v>365</v>
      </c>
      <c r="AE131" s="11" t="s">
        <v>58</v>
      </c>
      <c r="AF131" s="11" t="s">
        <v>68</v>
      </c>
      <c r="AG131" s="11" t="s">
        <v>567</v>
      </c>
      <c r="AH131" s="13">
        <v>0</v>
      </c>
      <c r="AI131" s="13">
        <v>50.7</v>
      </c>
      <c r="AJ131" s="13">
        <f t="shared" si="26"/>
        <v>-50.7</v>
      </c>
      <c r="AK131" s="14" t="e">
        <f t="shared" si="29"/>
        <v>#DIV/0!</v>
      </c>
      <c r="AL131" s="13">
        <f t="shared" si="27"/>
        <v>58.14</v>
      </c>
    </row>
    <row r="132" spans="1:38" s="15" customFormat="1" x14ac:dyDescent="0.2">
      <c r="A132" s="11" t="s">
        <v>39</v>
      </c>
      <c r="B132" s="11" t="s">
        <v>40</v>
      </c>
      <c r="C132" s="11" t="s">
        <v>353</v>
      </c>
      <c r="D132" s="11" t="s">
        <v>446</v>
      </c>
      <c r="E132" s="11" t="s">
        <v>43</v>
      </c>
      <c r="F132" s="11" t="s">
        <v>433</v>
      </c>
      <c r="G132" s="11" t="s">
        <v>433</v>
      </c>
      <c r="H132" s="11" t="s">
        <v>434</v>
      </c>
      <c r="I132" s="11" t="s">
        <v>435</v>
      </c>
      <c r="J132" s="11" t="s">
        <v>452</v>
      </c>
      <c r="K132" s="11" t="s">
        <v>595</v>
      </c>
      <c r="L132" s="12">
        <v>43501</v>
      </c>
      <c r="M132" s="12">
        <v>43501</v>
      </c>
      <c r="N132" s="12">
        <v>43497</v>
      </c>
      <c r="O132" s="11" t="s">
        <v>50</v>
      </c>
      <c r="P132" s="11" t="s">
        <v>474</v>
      </c>
      <c r="Q132" s="11" t="s">
        <v>52</v>
      </c>
      <c r="R132" s="11" t="s">
        <v>596</v>
      </c>
      <c r="S132" s="13">
        <v>232.97</v>
      </c>
      <c r="T132" s="13">
        <v>222.65</v>
      </c>
      <c r="U132" s="13">
        <f t="shared" si="25"/>
        <v>10.319999999999993</v>
      </c>
      <c r="V132" s="14">
        <f t="shared" si="28"/>
        <v>4.4297549040648983E-2</v>
      </c>
      <c r="W132" s="13">
        <v>222.65</v>
      </c>
      <c r="X132" s="13">
        <v>0</v>
      </c>
      <c r="Y132" s="13">
        <v>0</v>
      </c>
      <c r="Z132" s="13" t="s">
        <v>54</v>
      </c>
      <c r="AA132" s="13">
        <v>0</v>
      </c>
      <c r="AB132" s="11" t="s">
        <v>597</v>
      </c>
      <c r="AC132" s="11" t="s">
        <v>154</v>
      </c>
      <c r="AD132" s="11" t="s">
        <v>365</v>
      </c>
      <c r="AE132" s="11" t="s">
        <v>58</v>
      </c>
      <c r="AF132" s="11" t="s">
        <v>68</v>
      </c>
      <c r="AG132" s="11" t="s">
        <v>567</v>
      </c>
      <c r="AH132" s="13">
        <v>0</v>
      </c>
      <c r="AI132" s="13">
        <v>50.7</v>
      </c>
      <c r="AJ132" s="13">
        <f t="shared" si="26"/>
        <v>-50.7</v>
      </c>
      <c r="AK132" s="14" t="e">
        <f t="shared" si="29"/>
        <v>#DIV/0!</v>
      </c>
      <c r="AL132" s="13">
        <f t="shared" si="27"/>
        <v>61.019999999999996</v>
      </c>
    </row>
    <row r="133" spans="1:38" s="15" customFormat="1" x14ac:dyDescent="0.2">
      <c r="A133" s="11" t="s">
        <v>39</v>
      </c>
      <c r="B133" s="11" t="s">
        <v>40</v>
      </c>
      <c r="C133" s="11" t="s">
        <v>353</v>
      </c>
      <c r="D133" s="11" t="s">
        <v>446</v>
      </c>
      <c r="E133" s="11" t="s">
        <v>43</v>
      </c>
      <c r="F133" s="11" t="s">
        <v>433</v>
      </c>
      <c r="G133" s="11" t="s">
        <v>433</v>
      </c>
      <c r="H133" s="11" t="s">
        <v>434</v>
      </c>
      <c r="I133" s="11" t="s">
        <v>435</v>
      </c>
      <c r="J133" s="11" t="s">
        <v>452</v>
      </c>
      <c r="K133" s="11" t="s">
        <v>598</v>
      </c>
      <c r="L133" s="12">
        <v>43501</v>
      </c>
      <c r="M133" s="12">
        <v>43501</v>
      </c>
      <c r="N133" s="12">
        <v>43497</v>
      </c>
      <c r="O133" s="11" t="s">
        <v>50</v>
      </c>
      <c r="P133" s="11" t="s">
        <v>474</v>
      </c>
      <c r="Q133" s="11" t="s">
        <v>52</v>
      </c>
      <c r="R133" s="11" t="s">
        <v>599</v>
      </c>
      <c r="S133" s="13">
        <v>168.29</v>
      </c>
      <c r="T133" s="13">
        <v>160.85</v>
      </c>
      <c r="U133" s="13">
        <f t="shared" si="25"/>
        <v>7.4399999999999977</v>
      </c>
      <c r="V133" s="14">
        <f t="shared" si="28"/>
        <v>4.4209400439717141E-2</v>
      </c>
      <c r="W133" s="13">
        <v>160.85</v>
      </c>
      <c r="X133" s="13">
        <v>0</v>
      </c>
      <c r="Y133" s="13">
        <v>0</v>
      </c>
      <c r="Z133" s="13" t="s">
        <v>54</v>
      </c>
      <c r="AA133" s="13">
        <v>0</v>
      </c>
      <c r="AB133" s="11" t="s">
        <v>600</v>
      </c>
      <c r="AC133" s="11" t="s">
        <v>154</v>
      </c>
      <c r="AD133" s="11" t="s">
        <v>365</v>
      </c>
      <c r="AE133" s="11" t="s">
        <v>58</v>
      </c>
      <c r="AF133" s="11" t="s">
        <v>68</v>
      </c>
      <c r="AG133" s="11" t="s">
        <v>567</v>
      </c>
      <c r="AH133" s="13">
        <v>0</v>
      </c>
      <c r="AI133" s="13">
        <v>50.7</v>
      </c>
      <c r="AJ133" s="13">
        <f t="shared" si="26"/>
        <v>-50.7</v>
      </c>
      <c r="AK133" s="14" t="e">
        <f t="shared" si="29"/>
        <v>#DIV/0!</v>
      </c>
      <c r="AL133" s="13">
        <f t="shared" si="27"/>
        <v>58.14</v>
      </c>
    </row>
    <row r="134" spans="1:38" s="15" customFormat="1" x14ac:dyDescent="0.2">
      <c r="A134" s="11" t="s">
        <v>39</v>
      </c>
      <c r="B134" s="11" t="s">
        <v>40</v>
      </c>
      <c r="C134" s="11" t="s">
        <v>353</v>
      </c>
      <c r="D134" s="11" t="s">
        <v>446</v>
      </c>
      <c r="E134" s="11" t="s">
        <v>43</v>
      </c>
      <c r="F134" s="11" t="s">
        <v>433</v>
      </c>
      <c r="G134" s="11" t="s">
        <v>433</v>
      </c>
      <c r="H134" s="11" t="s">
        <v>434</v>
      </c>
      <c r="I134" s="11" t="s">
        <v>435</v>
      </c>
      <c r="J134" s="11" t="s">
        <v>452</v>
      </c>
      <c r="K134" s="11" t="s">
        <v>601</v>
      </c>
      <c r="L134" s="12">
        <v>43501</v>
      </c>
      <c r="M134" s="12">
        <v>43501</v>
      </c>
      <c r="N134" s="12">
        <v>43497</v>
      </c>
      <c r="O134" s="11" t="s">
        <v>50</v>
      </c>
      <c r="P134" s="11" t="s">
        <v>474</v>
      </c>
      <c r="Q134" s="11" t="s">
        <v>52</v>
      </c>
      <c r="R134" s="11" t="s">
        <v>602</v>
      </c>
      <c r="S134" s="13">
        <v>236.6</v>
      </c>
      <c r="T134" s="13">
        <v>159.37</v>
      </c>
      <c r="U134" s="13">
        <f t="shared" si="25"/>
        <v>77.22999999999999</v>
      </c>
      <c r="V134" s="14">
        <f t="shared" si="28"/>
        <v>0.32641589180050717</v>
      </c>
      <c r="W134" s="13">
        <v>159.37</v>
      </c>
      <c r="X134" s="13">
        <v>0</v>
      </c>
      <c r="Y134" s="13">
        <v>0</v>
      </c>
      <c r="Z134" s="13" t="s">
        <v>54</v>
      </c>
      <c r="AA134" s="13">
        <v>0</v>
      </c>
      <c r="AB134" s="11" t="s">
        <v>603</v>
      </c>
      <c r="AC134" s="11" t="s">
        <v>154</v>
      </c>
      <c r="AD134" s="11" t="s">
        <v>365</v>
      </c>
      <c r="AE134" s="11" t="s">
        <v>58</v>
      </c>
      <c r="AF134" s="11" t="s">
        <v>68</v>
      </c>
      <c r="AG134" s="11" t="s">
        <v>567</v>
      </c>
      <c r="AH134" s="13">
        <v>0</v>
      </c>
      <c r="AI134" s="13">
        <v>50.7</v>
      </c>
      <c r="AJ134" s="13">
        <f t="shared" si="26"/>
        <v>-50.7</v>
      </c>
      <c r="AK134" s="14" t="e">
        <f t="shared" si="29"/>
        <v>#DIV/0!</v>
      </c>
      <c r="AL134" s="13">
        <f t="shared" si="27"/>
        <v>127.92999999999999</v>
      </c>
    </row>
    <row r="135" spans="1:38" s="15" customFormat="1" x14ac:dyDescent="0.2">
      <c r="A135" s="11" t="s">
        <v>39</v>
      </c>
      <c r="B135" s="11" t="s">
        <v>40</v>
      </c>
      <c r="C135" s="11" t="s">
        <v>353</v>
      </c>
      <c r="D135" s="11" t="s">
        <v>446</v>
      </c>
      <c r="E135" s="11" t="s">
        <v>43</v>
      </c>
      <c r="F135" s="11" t="s">
        <v>433</v>
      </c>
      <c r="G135" s="11" t="s">
        <v>433</v>
      </c>
      <c r="H135" s="11" t="s">
        <v>434</v>
      </c>
      <c r="I135" s="11" t="s">
        <v>435</v>
      </c>
      <c r="J135" s="11" t="s">
        <v>452</v>
      </c>
      <c r="K135" s="11" t="s">
        <v>604</v>
      </c>
      <c r="L135" s="12">
        <v>43501</v>
      </c>
      <c r="M135" s="12">
        <v>43501</v>
      </c>
      <c r="N135" s="12">
        <v>43497</v>
      </c>
      <c r="O135" s="11" t="s">
        <v>50</v>
      </c>
      <c r="P135" s="11" t="s">
        <v>474</v>
      </c>
      <c r="Q135" s="11" t="s">
        <v>52</v>
      </c>
      <c r="R135" s="11" t="s">
        <v>605</v>
      </c>
      <c r="S135" s="13">
        <v>232.97</v>
      </c>
      <c r="T135" s="13">
        <v>222.65</v>
      </c>
      <c r="U135" s="13">
        <f t="shared" si="25"/>
        <v>10.319999999999993</v>
      </c>
      <c r="V135" s="14">
        <f t="shared" si="28"/>
        <v>4.4297549040648983E-2</v>
      </c>
      <c r="W135" s="13">
        <v>222.65</v>
      </c>
      <c r="X135" s="13">
        <v>0</v>
      </c>
      <c r="Y135" s="13">
        <v>0</v>
      </c>
      <c r="Z135" s="13" t="s">
        <v>54</v>
      </c>
      <c r="AA135" s="13">
        <v>0</v>
      </c>
      <c r="AB135" s="11" t="s">
        <v>606</v>
      </c>
      <c r="AC135" s="11" t="s">
        <v>154</v>
      </c>
      <c r="AD135" s="11" t="s">
        <v>365</v>
      </c>
      <c r="AE135" s="11" t="s">
        <v>58</v>
      </c>
      <c r="AF135" s="11" t="s">
        <v>68</v>
      </c>
      <c r="AG135" s="11" t="s">
        <v>567</v>
      </c>
      <c r="AH135" s="13">
        <v>0</v>
      </c>
      <c r="AI135" s="13">
        <v>50.7</v>
      </c>
      <c r="AJ135" s="13">
        <f t="shared" si="26"/>
        <v>-50.7</v>
      </c>
      <c r="AK135" s="14" t="e">
        <f t="shared" si="29"/>
        <v>#DIV/0!</v>
      </c>
      <c r="AL135" s="13">
        <f t="shared" si="27"/>
        <v>61.019999999999996</v>
      </c>
    </row>
    <row r="136" spans="1:38" s="15" customFormat="1" x14ac:dyDescent="0.2">
      <c r="A136" s="11" t="s">
        <v>39</v>
      </c>
      <c r="B136" s="11" t="s">
        <v>40</v>
      </c>
      <c r="C136" s="11" t="s">
        <v>353</v>
      </c>
      <c r="D136" s="11" t="s">
        <v>446</v>
      </c>
      <c r="E136" s="11" t="s">
        <v>43</v>
      </c>
      <c r="F136" s="11" t="s">
        <v>433</v>
      </c>
      <c r="G136" s="11" t="s">
        <v>433</v>
      </c>
      <c r="H136" s="11" t="s">
        <v>434</v>
      </c>
      <c r="I136" s="11" t="s">
        <v>435</v>
      </c>
      <c r="J136" s="11" t="s">
        <v>452</v>
      </c>
      <c r="K136" s="11" t="s">
        <v>607</v>
      </c>
      <c r="L136" s="12">
        <v>43501</v>
      </c>
      <c r="M136" s="12">
        <v>43501</v>
      </c>
      <c r="N136" s="12">
        <v>43497</v>
      </c>
      <c r="O136" s="11" t="s">
        <v>50</v>
      </c>
      <c r="P136" s="11" t="s">
        <v>474</v>
      </c>
      <c r="Q136" s="11" t="s">
        <v>52</v>
      </c>
      <c r="R136" s="11" t="s">
        <v>608</v>
      </c>
      <c r="S136" s="13">
        <v>168.29</v>
      </c>
      <c r="T136" s="13">
        <v>160.85</v>
      </c>
      <c r="U136" s="13">
        <f t="shared" si="25"/>
        <v>7.4399999999999977</v>
      </c>
      <c r="V136" s="14">
        <f t="shared" si="28"/>
        <v>4.4209400439717141E-2</v>
      </c>
      <c r="W136" s="13">
        <v>160.85</v>
      </c>
      <c r="X136" s="13">
        <v>0</v>
      </c>
      <c r="Y136" s="13">
        <v>0</v>
      </c>
      <c r="Z136" s="13" t="s">
        <v>54</v>
      </c>
      <c r="AA136" s="13">
        <v>0</v>
      </c>
      <c r="AB136" s="11" t="s">
        <v>609</v>
      </c>
      <c r="AC136" s="11" t="s">
        <v>154</v>
      </c>
      <c r="AD136" s="11" t="s">
        <v>365</v>
      </c>
      <c r="AE136" s="11" t="s">
        <v>58</v>
      </c>
      <c r="AF136" s="11" t="s">
        <v>68</v>
      </c>
      <c r="AG136" s="11" t="s">
        <v>567</v>
      </c>
      <c r="AH136" s="13">
        <v>0</v>
      </c>
      <c r="AI136" s="13">
        <v>50.7</v>
      </c>
      <c r="AJ136" s="13">
        <f t="shared" si="26"/>
        <v>-50.7</v>
      </c>
      <c r="AK136" s="14" t="e">
        <f t="shared" si="29"/>
        <v>#DIV/0!</v>
      </c>
      <c r="AL136" s="13">
        <f t="shared" si="27"/>
        <v>58.14</v>
      </c>
    </row>
    <row r="137" spans="1:38" s="15" customFormat="1" x14ac:dyDescent="0.2">
      <c r="A137" s="11" t="s">
        <v>39</v>
      </c>
      <c r="B137" s="11" t="s">
        <v>40</v>
      </c>
      <c r="C137" s="11" t="s">
        <v>353</v>
      </c>
      <c r="D137" s="11" t="s">
        <v>446</v>
      </c>
      <c r="E137" s="11" t="s">
        <v>43</v>
      </c>
      <c r="F137" s="11" t="s">
        <v>433</v>
      </c>
      <c r="G137" s="11" t="s">
        <v>433</v>
      </c>
      <c r="H137" s="11" t="s">
        <v>434</v>
      </c>
      <c r="I137" s="11" t="s">
        <v>435</v>
      </c>
      <c r="J137" s="11" t="s">
        <v>452</v>
      </c>
      <c r="K137" s="11" t="s">
        <v>610</v>
      </c>
      <c r="L137" s="12">
        <v>43501</v>
      </c>
      <c r="M137" s="12">
        <v>43501</v>
      </c>
      <c r="N137" s="12">
        <v>43497</v>
      </c>
      <c r="O137" s="11" t="s">
        <v>50</v>
      </c>
      <c r="P137" s="11" t="s">
        <v>474</v>
      </c>
      <c r="Q137" s="11" t="s">
        <v>52</v>
      </c>
      <c r="R137" s="11" t="s">
        <v>611</v>
      </c>
      <c r="S137" s="13">
        <v>236.6</v>
      </c>
      <c r="T137" s="13">
        <v>159.37</v>
      </c>
      <c r="U137" s="13">
        <f t="shared" si="25"/>
        <v>77.22999999999999</v>
      </c>
      <c r="V137" s="14">
        <f t="shared" si="28"/>
        <v>0.32641589180050717</v>
      </c>
      <c r="W137" s="13">
        <v>159.37</v>
      </c>
      <c r="X137" s="13">
        <v>0</v>
      </c>
      <c r="Y137" s="13">
        <v>0</v>
      </c>
      <c r="Z137" s="13" t="s">
        <v>54</v>
      </c>
      <c r="AA137" s="13">
        <v>0</v>
      </c>
      <c r="AB137" s="11" t="s">
        <v>612</v>
      </c>
      <c r="AC137" s="11" t="s">
        <v>154</v>
      </c>
      <c r="AD137" s="11" t="s">
        <v>365</v>
      </c>
      <c r="AE137" s="11" t="s">
        <v>58</v>
      </c>
      <c r="AF137" s="11" t="s">
        <v>68</v>
      </c>
      <c r="AG137" s="11" t="s">
        <v>567</v>
      </c>
      <c r="AH137" s="13">
        <v>0</v>
      </c>
      <c r="AI137" s="13">
        <v>50.7</v>
      </c>
      <c r="AJ137" s="13">
        <f t="shared" si="26"/>
        <v>-50.7</v>
      </c>
      <c r="AK137" s="14" t="e">
        <f t="shared" si="29"/>
        <v>#DIV/0!</v>
      </c>
      <c r="AL137" s="13">
        <f t="shared" si="27"/>
        <v>127.92999999999999</v>
      </c>
    </row>
    <row r="138" spans="1:38" s="15" customFormat="1" x14ac:dyDescent="0.2">
      <c r="A138" s="11" t="s">
        <v>39</v>
      </c>
      <c r="B138" s="11" t="s">
        <v>40</v>
      </c>
      <c r="C138" s="11" t="s">
        <v>353</v>
      </c>
      <c r="D138" s="11" t="s">
        <v>446</v>
      </c>
      <c r="E138" s="11" t="s">
        <v>43</v>
      </c>
      <c r="F138" s="11" t="s">
        <v>433</v>
      </c>
      <c r="G138" s="11" t="s">
        <v>433</v>
      </c>
      <c r="H138" s="11" t="s">
        <v>434</v>
      </c>
      <c r="I138" s="11" t="s">
        <v>435</v>
      </c>
      <c r="J138" s="11" t="s">
        <v>452</v>
      </c>
      <c r="K138" s="11" t="s">
        <v>613</v>
      </c>
      <c r="L138" s="12">
        <v>43501</v>
      </c>
      <c r="M138" s="12">
        <v>43501</v>
      </c>
      <c r="N138" s="12">
        <v>43497</v>
      </c>
      <c r="O138" s="11" t="s">
        <v>50</v>
      </c>
      <c r="P138" s="11" t="s">
        <v>474</v>
      </c>
      <c r="Q138" s="11" t="s">
        <v>52</v>
      </c>
      <c r="R138" s="11" t="s">
        <v>614</v>
      </c>
      <c r="S138" s="13">
        <v>168.29</v>
      </c>
      <c r="T138" s="13">
        <v>160.85</v>
      </c>
      <c r="U138" s="13">
        <f t="shared" si="25"/>
        <v>7.4399999999999977</v>
      </c>
      <c r="V138" s="14">
        <f t="shared" si="28"/>
        <v>4.4209400439717141E-2</v>
      </c>
      <c r="W138" s="13">
        <v>160.85</v>
      </c>
      <c r="X138" s="13">
        <v>0</v>
      </c>
      <c r="Y138" s="13">
        <v>0</v>
      </c>
      <c r="Z138" s="13" t="s">
        <v>54</v>
      </c>
      <c r="AA138" s="13">
        <v>0</v>
      </c>
      <c r="AB138" s="11" t="s">
        <v>615</v>
      </c>
      <c r="AC138" s="11" t="s">
        <v>154</v>
      </c>
      <c r="AD138" s="11" t="s">
        <v>365</v>
      </c>
      <c r="AE138" s="11" t="s">
        <v>58</v>
      </c>
      <c r="AF138" s="11" t="s">
        <v>68</v>
      </c>
      <c r="AG138" s="11" t="s">
        <v>567</v>
      </c>
      <c r="AH138" s="13">
        <v>0</v>
      </c>
      <c r="AI138" s="13">
        <v>50.7</v>
      </c>
      <c r="AJ138" s="13">
        <f t="shared" si="26"/>
        <v>-50.7</v>
      </c>
      <c r="AK138" s="14" t="e">
        <f t="shared" si="29"/>
        <v>#DIV/0!</v>
      </c>
      <c r="AL138" s="13">
        <f t="shared" si="27"/>
        <v>58.14</v>
      </c>
    </row>
    <row r="139" spans="1:38" s="15" customFormat="1" x14ac:dyDescent="0.2">
      <c r="A139" s="11" t="s">
        <v>39</v>
      </c>
      <c r="B139" s="11" t="s">
        <v>40</v>
      </c>
      <c r="C139" s="11" t="s">
        <v>353</v>
      </c>
      <c r="D139" s="11" t="s">
        <v>446</v>
      </c>
      <c r="E139" s="11" t="s">
        <v>43</v>
      </c>
      <c r="F139" s="11" t="s">
        <v>433</v>
      </c>
      <c r="G139" s="11" t="s">
        <v>433</v>
      </c>
      <c r="H139" s="11" t="s">
        <v>434</v>
      </c>
      <c r="I139" s="11" t="s">
        <v>435</v>
      </c>
      <c r="J139" s="11" t="s">
        <v>452</v>
      </c>
      <c r="K139" s="11" t="s">
        <v>616</v>
      </c>
      <c r="L139" s="12">
        <v>43501</v>
      </c>
      <c r="M139" s="12">
        <v>43501</v>
      </c>
      <c r="N139" s="12">
        <v>43500</v>
      </c>
      <c r="O139" s="11" t="s">
        <v>50</v>
      </c>
      <c r="P139" s="11" t="s">
        <v>474</v>
      </c>
      <c r="Q139" s="11" t="s">
        <v>52</v>
      </c>
      <c r="R139" s="11" t="s">
        <v>617</v>
      </c>
      <c r="S139" s="13">
        <v>236.6</v>
      </c>
      <c r="T139" s="13">
        <v>159.37</v>
      </c>
      <c r="U139" s="13">
        <f t="shared" si="25"/>
        <v>77.22999999999999</v>
      </c>
      <c r="V139" s="14">
        <f t="shared" si="28"/>
        <v>0.32641589180050717</v>
      </c>
      <c r="W139" s="13">
        <v>159.37</v>
      </c>
      <c r="X139" s="13">
        <v>0</v>
      </c>
      <c r="Y139" s="13">
        <v>0</v>
      </c>
      <c r="Z139" s="13" t="s">
        <v>54</v>
      </c>
      <c r="AA139" s="13">
        <v>0</v>
      </c>
      <c r="AB139" s="11" t="s">
        <v>618</v>
      </c>
      <c r="AC139" s="11" t="s">
        <v>154</v>
      </c>
      <c r="AD139" s="11" t="s">
        <v>365</v>
      </c>
      <c r="AE139" s="11" t="s">
        <v>58</v>
      </c>
      <c r="AF139" s="11" t="s">
        <v>68</v>
      </c>
      <c r="AG139" s="11" t="s">
        <v>619</v>
      </c>
      <c r="AH139" s="13">
        <v>0</v>
      </c>
      <c r="AI139" s="13">
        <v>50.7</v>
      </c>
      <c r="AJ139" s="13">
        <f t="shared" si="26"/>
        <v>-50.7</v>
      </c>
      <c r="AK139" s="14" t="e">
        <f t="shared" si="29"/>
        <v>#DIV/0!</v>
      </c>
      <c r="AL139" s="13">
        <f t="shared" si="27"/>
        <v>127.92999999999999</v>
      </c>
    </row>
    <row r="140" spans="1:38" s="15" customFormat="1" x14ac:dyDescent="0.2">
      <c r="A140" s="11" t="s">
        <v>39</v>
      </c>
      <c r="B140" s="11" t="s">
        <v>40</v>
      </c>
      <c r="C140" s="11" t="s">
        <v>353</v>
      </c>
      <c r="D140" s="11" t="s">
        <v>446</v>
      </c>
      <c r="E140" s="11" t="s">
        <v>43</v>
      </c>
      <c r="F140" s="11" t="s">
        <v>433</v>
      </c>
      <c r="G140" s="11" t="s">
        <v>433</v>
      </c>
      <c r="H140" s="11" t="s">
        <v>434</v>
      </c>
      <c r="I140" s="11" t="s">
        <v>435</v>
      </c>
      <c r="J140" s="11" t="s">
        <v>452</v>
      </c>
      <c r="K140" s="11" t="s">
        <v>620</v>
      </c>
      <c r="L140" s="12">
        <v>43501</v>
      </c>
      <c r="M140" s="12">
        <v>43501</v>
      </c>
      <c r="N140" s="12">
        <v>43500</v>
      </c>
      <c r="O140" s="11" t="s">
        <v>50</v>
      </c>
      <c r="P140" s="11" t="s">
        <v>474</v>
      </c>
      <c r="Q140" s="11" t="s">
        <v>52</v>
      </c>
      <c r="R140" s="11" t="s">
        <v>621</v>
      </c>
      <c r="S140" s="13">
        <v>404.89</v>
      </c>
      <c r="T140" s="13">
        <v>320.31</v>
      </c>
      <c r="U140" s="13">
        <f t="shared" si="25"/>
        <v>84.579999999999984</v>
      </c>
      <c r="V140" s="14">
        <f t="shared" si="28"/>
        <v>0.20889624342413987</v>
      </c>
      <c r="W140" s="13">
        <v>320.31</v>
      </c>
      <c r="X140" s="13">
        <v>0</v>
      </c>
      <c r="Y140" s="13">
        <v>0</v>
      </c>
      <c r="Z140" s="13" t="s">
        <v>54</v>
      </c>
      <c r="AA140" s="13">
        <v>0</v>
      </c>
      <c r="AB140" s="11" t="s">
        <v>622</v>
      </c>
      <c r="AC140" s="11" t="s">
        <v>154</v>
      </c>
      <c r="AD140" s="11" t="s">
        <v>365</v>
      </c>
      <c r="AE140" s="11" t="s">
        <v>58</v>
      </c>
      <c r="AF140" s="11" t="s">
        <v>68</v>
      </c>
      <c r="AG140" s="11" t="s">
        <v>619</v>
      </c>
      <c r="AH140" s="13">
        <v>0</v>
      </c>
      <c r="AI140" s="13">
        <v>101.4</v>
      </c>
      <c r="AJ140" s="13">
        <f t="shared" si="26"/>
        <v>-101.4</v>
      </c>
      <c r="AK140" s="14" t="e">
        <f t="shared" si="29"/>
        <v>#DIV/0!</v>
      </c>
      <c r="AL140" s="13">
        <f t="shared" si="27"/>
        <v>185.98</v>
      </c>
    </row>
    <row r="141" spans="1:38" s="15" customFormat="1" x14ac:dyDescent="0.2">
      <c r="A141" s="11" t="s">
        <v>39</v>
      </c>
      <c r="B141" s="11" t="s">
        <v>40</v>
      </c>
      <c r="C141" s="11" t="s">
        <v>353</v>
      </c>
      <c r="D141" s="11" t="s">
        <v>446</v>
      </c>
      <c r="E141" s="11" t="s">
        <v>43</v>
      </c>
      <c r="F141" s="11" t="s">
        <v>433</v>
      </c>
      <c r="G141" s="11" t="s">
        <v>433</v>
      </c>
      <c r="H141" s="11" t="s">
        <v>434</v>
      </c>
      <c r="I141" s="11" t="s">
        <v>435</v>
      </c>
      <c r="J141" s="11" t="s">
        <v>452</v>
      </c>
      <c r="K141" s="11" t="s">
        <v>623</v>
      </c>
      <c r="L141" s="12">
        <v>43501</v>
      </c>
      <c r="M141" s="12">
        <v>43501</v>
      </c>
      <c r="N141" s="12">
        <v>43500</v>
      </c>
      <c r="O141" s="11" t="s">
        <v>50</v>
      </c>
      <c r="P141" s="11" t="s">
        <v>474</v>
      </c>
      <c r="Q141" s="11" t="s">
        <v>52</v>
      </c>
      <c r="R141" s="11" t="s">
        <v>624</v>
      </c>
      <c r="S141" s="13">
        <v>236.6</v>
      </c>
      <c r="T141" s="13">
        <v>159.46</v>
      </c>
      <c r="U141" s="13">
        <f t="shared" si="25"/>
        <v>77.139999999999986</v>
      </c>
      <c r="V141" s="14">
        <f t="shared" si="28"/>
        <v>0.32603550295857986</v>
      </c>
      <c r="W141" s="13">
        <v>159.46</v>
      </c>
      <c r="X141" s="13">
        <v>0</v>
      </c>
      <c r="Y141" s="13">
        <v>0</v>
      </c>
      <c r="Z141" s="13" t="s">
        <v>54</v>
      </c>
      <c r="AA141" s="13">
        <v>0</v>
      </c>
      <c r="AB141" s="11" t="s">
        <v>625</v>
      </c>
      <c r="AC141" s="11" t="s">
        <v>154</v>
      </c>
      <c r="AD141" s="11" t="s">
        <v>365</v>
      </c>
      <c r="AE141" s="11" t="s">
        <v>58</v>
      </c>
      <c r="AF141" s="11" t="s">
        <v>68</v>
      </c>
      <c r="AG141" s="11" t="s">
        <v>619</v>
      </c>
      <c r="AH141" s="13">
        <v>0</v>
      </c>
      <c r="AI141" s="13">
        <v>50.7</v>
      </c>
      <c r="AJ141" s="13">
        <f t="shared" si="26"/>
        <v>-50.7</v>
      </c>
      <c r="AK141" s="14" t="e">
        <f t="shared" si="29"/>
        <v>#DIV/0!</v>
      </c>
      <c r="AL141" s="13">
        <f t="shared" si="27"/>
        <v>127.83999999999999</v>
      </c>
    </row>
    <row r="142" spans="1:38" s="15" customFormat="1" x14ac:dyDescent="0.2">
      <c r="A142" s="11" t="s">
        <v>39</v>
      </c>
      <c r="B142" s="11" t="s">
        <v>40</v>
      </c>
      <c r="C142" s="11" t="s">
        <v>353</v>
      </c>
      <c r="D142" s="11" t="s">
        <v>446</v>
      </c>
      <c r="E142" s="11" t="s">
        <v>43</v>
      </c>
      <c r="F142" s="11" t="s">
        <v>433</v>
      </c>
      <c r="G142" s="11" t="s">
        <v>433</v>
      </c>
      <c r="H142" s="11" t="s">
        <v>434</v>
      </c>
      <c r="I142" s="11" t="s">
        <v>435</v>
      </c>
      <c r="J142" s="11" t="s">
        <v>452</v>
      </c>
      <c r="K142" s="11" t="s">
        <v>626</v>
      </c>
      <c r="L142" s="12">
        <v>43501</v>
      </c>
      <c r="M142" s="12">
        <v>43501</v>
      </c>
      <c r="N142" s="12">
        <v>43500</v>
      </c>
      <c r="O142" s="11" t="s">
        <v>50</v>
      </c>
      <c r="P142" s="11" t="s">
        <v>474</v>
      </c>
      <c r="Q142" s="11" t="s">
        <v>52</v>
      </c>
      <c r="R142" s="11" t="s">
        <v>627</v>
      </c>
      <c r="S142" s="13">
        <v>236.6</v>
      </c>
      <c r="T142" s="13">
        <v>159.37</v>
      </c>
      <c r="U142" s="13">
        <f t="shared" si="25"/>
        <v>77.22999999999999</v>
      </c>
      <c r="V142" s="14">
        <f t="shared" si="28"/>
        <v>0.32641589180050717</v>
      </c>
      <c r="W142" s="13">
        <v>159.37</v>
      </c>
      <c r="X142" s="13">
        <v>0</v>
      </c>
      <c r="Y142" s="13">
        <v>0</v>
      </c>
      <c r="Z142" s="13" t="s">
        <v>54</v>
      </c>
      <c r="AA142" s="13">
        <v>0</v>
      </c>
      <c r="AB142" s="11" t="s">
        <v>628</v>
      </c>
      <c r="AC142" s="11" t="s">
        <v>154</v>
      </c>
      <c r="AD142" s="11" t="s">
        <v>365</v>
      </c>
      <c r="AE142" s="11" t="s">
        <v>58</v>
      </c>
      <c r="AF142" s="11" t="s">
        <v>68</v>
      </c>
      <c r="AG142" s="11" t="s">
        <v>619</v>
      </c>
      <c r="AH142" s="13">
        <v>0</v>
      </c>
      <c r="AI142" s="13">
        <v>50.7</v>
      </c>
      <c r="AJ142" s="13">
        <f t="shared" si="26"/>
        <v>-50.7</v>
      </c>
      <c r="AK142" s="14" t="e">
        <f t="shared" si="29"/>
        <v>#DIV/0!</v>
      </c>
      <c r="AL142" s="13">
        <f t="shared" si="27"/>
        <v>127.92999999999999</v>
      </c>
    </row>
    <row r="143" spans="1:38" s="15" customFormat="1" x14ac:dyDescent="0.2">
      <c r="A143" s="11" t="s">
        <v>39</v>
      </c>
      <c r="B143" s="11" t="s">
        <v>40</v>
      </c>
      <c r="C143" s="11" t="s">
        <v>353</v>
      </c>
      <c r="D143" s="11" t="s">
        <v>446</v>
      </c>
      <c r="E143" s="11" t="s">
        <v>43</v>
      </c>
      <c r="F143" s="11" t="s">
        <v>433</v>
      </c>
      <c r="G143" s="11" t="s">
        <v>433</v>
      </c>
      <c r="H143" s="11" t="s">
        <v>434</v>
      </c>
      <c r="I143" s="11" t="s">
        <v>435</v>
      </c>
      <c r="J143" s="11" t="s">
        <v>452</v>
      </c>
      <c r="K143" s="11" t="s">
        <v>629</v>
      </c>
      <c r="L143" s="12">
        <v>43501</v>
      </c>
      <c r="M143" s="12">
        <v>43501</v>
      </c>
      <c r="N143" s="12">
        <v>43500</v>
      </c>
      <c r="O143" s="11" t="s">
        <v>50</v>
      </c>
      <c r="P143" s="11" t="s">
        <v>474</v>
      </c>
      <c r="Q143" s="11" t="s">
        <v>52</v>
      </c>
      <c r="R143" s="11" t="s">
        <v>630</v>
      </c>
      <c r="S143" s="13">
        <v>473.2</v>
      </c>
      <c r="T143" s="13">
        <v>318.7</v>
      </c>
      <c r="U143" s="13">
        <f t="shared" si="25"/>
        <v>154.5</v>
      </c>
      <c r="V143" s="14">
        <f t="shared" si="28"/>
        <v>0.32650042265426882</v>
      </c>
      <c r="W143" s="13">
        <v>318.7</v>
      </c>
      <c r="X143" s="13">
        <v>0</v>
      </c>
      <c r="Y143" s="13">
        <v>0</v>
      </c>
      <c r="Z143" s="13" t="s">
        <v>54</v>
      </c>
      <c r="AA143" s="13">
        <v>0</v>
      </c>
      <c r="AB143" s="11" t="s">
        <v>631</v>
      </c>
      <c r="AC143" s="11" t="s">
        <v>154</v>
      </c>
      <c r="AD143" s="11" t="s">
        <v>365</v>
      </c>
      <c r="AE143" s="11" t="s">
        <v>58</v>
      </c>
      <c r="AF143" s="11" t="s">
        <v>68</v>
      </c>
      <c r="AG143" s="11" t="s">
        <v>619</v>
      </c>
      <c r="AH143" s="13">
        <v>0</v>
      </c>
      <c r="AI143" s="13">
        <v>101.4</v>
      </c>
      <c r="AJ143" s="13">
        <f t="shared" si="26"/>
        <v>-101.4</v>
      </c>
      <c r="AK143" s="14" t="e">
        <f t="shared" si="29"/>
        <v>#DIV/0!</v>
      </c>
      <c r="AL143" s="13">
        <f t="shared" si="27"/>
        <v>255.9</v>
      </c>
    </row>
    <row r="144" spans="1:38" s="15" customFormat="1" x14ac:dyDescent="0.2">
      <c r="A144" s="11" t="s">
        <v>39</v>
      </c>
      <c r="B144" s="11" t="s">
        <v>40</v>
      </c>
      <c r="C144" s="11" t="s">
        <v>353</v>
      </c>
      <c r="D144" s="11" t="s">
        <v>446</v>
      </c>
      <c r="E144" s="11" t="s">
        <v>43</v>
      </c>
      <c r="F144" s="11" t="s">
        <v>433</v>
      </c>
      <c r="G144" s="11" t="s">
        <v>433</v>
      </c>
      <c r="H144" s="11" t="s">
        <v>434</v>
      </c>
      <c r="I144" s="11" t="s">
        <v>435</v>
      </c>
      <c r="J144" s="11" t="s">
        <v>452</v>
      </c>
      <c r="K144" s="11" t="s">
        <v>632</v>
      </c>
      <c r="L144" s="12">
        <v>43501</v>
      </c>
      <c r="M144" s="12">
        <v>43501</v>
      </c>
      <c r="N144" s="12">
        <v>43500</v>
      </c>
      <c r="O144" s="11" t="s">
        <v>50</v>
      </c>
      <c r="P144" s="11" t="s">
        <v>474</v>
      </c>
      <c r="Q144" s="11" t="s">
        <v>52</v>
      </c>
      <c r="R144" s="11" t="s">
        <v>633</v>
      </c>
      <c r="S144" s="13">
        <v>232.97</v>
      </c>
      <c r="T144" s="13">
        <v>222.65</v>
      </c>
      <c r="U144" s="13">
        <f t="shared" si="25"/>
        <v>10.319999999999993</v>
      </c>
      <c r="V144" s="14">
        <f t="shared" si="28"/>
        <v>4.4297549040648983E-2</v>
      </c>
      <c r="W144" s="13">
        <v>222.65</v>
      </c>
      <c r="X144" s="13">
        <v>0</v>
      </c>
      <c r="Y144" s="13">
        <v>0</v>
      </c>
      <c r="Z144" s="13" t="s">
        <v>54</v>
      </c>
      <c r="AA144" s="13">
        <v>0</v>
      </c>
      <c r="AB144" s="11" t="s">
        <v>634</v>
      </c>
      <c r="AC144" s="11" t="s">
        <v>154</v>
      </c>
      <c r="AD144" s="11" t="s">
        <v>365</v>
      </c>
      <c r="AE144" s="11" t="s">
        <v>58</v>
      </c>
      <c r="AF144" s="11" t="s">
        <v>68</v>
      </c>
      <c r="AG144" s="11" t="s">
        <v>619</v>
      </c>
      <c r="AH144" s="13">
        <v>0</v>
      </c>
      <c r="AI144" s="13">
        <v>50.7</v>
      </c>
      <c r="AJ144" s="13">
        <f t="shared" si="26"/>
        <v>-50.7</v>
      </c>
      <c r="AK144" s="14" t="e">
        <f t="shared" si="29"/>
        <v>#DIV/0!</v>
      </c>
      <c r="AL144" s="13">
        <f t="shared" si="27"/>
        <v>61.019999999999996</v>
      </c>
    </row>
    <row r="145" spans="1:39" s="15" customFormat="1" x14ac:dyDescent="0.2">
      <c r="A145" s="11" t="s">
        <v>39</v>
      </c>
      <c r="B145" s="11" t="s">
        <v>40</v>
      </c>
      <c r="C145" s="11" t="s">
        <v>353</v>
      </c>
      <c r="D145" s="11" t="s">
        <v>446</v>
      </c>
      <c r="E145" s="11" t="s">
        <v>43</v>
      </c>
      <c r="F145" s="11" t="s">
        <v>433</v>
      </c>
      <c r="G145" s="11" t="s">
        <v>433</v>
      </c>
      <c r="H145" s="11" t="s">
        <v>434</v>
      </c>
      <c r="I145" s="11" t="s">
        <v>435</v>
      </c>
      <c r="J145" s="11" t="s">
        <v>452</v>
      </c>
      <c r="K145" s="11" t="s">
        <v>635</v>
      </c>
      <c r="L145" s="12">
        <v>43497</v>
      </c>
      <c r="M145" s="12">
        <v>43497</v>
      </c>
      <c r="N145" s="12">
        <v>43496</v>
      </c>
      <c r="O145" s="11" t="s">
        <v>50</v>
      </c>
      <c r="P145" s="11" t="s">
        <v>636</v>
      </c>
      <c r="Q145" s="11" t="s">
        <v>52</v>
      </c>
      <c r="R145" s="11" t="s">
        <v>637</v>
      </c>
      <c r="S145" s="13">
        <v>75.37</v>
      </c>
      <c r="T145" s="13">
        <v>74.13</v>
      </c>
      <c r="U145" s="13">
        <f t="shared" si="25"/>
        <v>1.2400000000000091</v>
      </c>
      <c r="V145" s="14">
        <f t="shared" si="28"/>
        <v>1.645216929812935E-2</v>
      </c>
      <c r="W145" s="13">
        <v>74.13</v>
      </c>
      <c r="X145" s="13">
        <v>0</v>
      </c>
      <c r="Y145" s="13">
        <v>0</v>
      </c>
      <c r="Z145" s="13" t="s">
        <v>54</v>
      </c>
      <c r="AA145" s="13">
        <v>0</v>
      </c>
      <c r="AB145" s="11" t="s">
        <v>638</v>
      </c>
      <c r="AC145" s="11" t="s">
        <v>154</v>
      </c>
      <c r="AD145" s="11" t="s">
        <v>365</v>
      </c>
      <c r="AE145" s="11" t="s">
        <v>58</v>
      </c>
      <c r="AF145" s="11" t="s">
        <v>68</v>
      </c>
      <c r="AG145" s="11" t="s">
        <v>639</v>
      </c>
      <c r="AH145" s="13">
        <v>75.37</v>
      </c>
      <c r="AI145" s="13">
        <v>74.13</v>
      </c>
      <c r="AJ145" s="13">
        <f t="shared" si="26"/>
        <v>1.2400000000000091</v>
      </c>
      <c r="AK145" s="14">
        <f t="shared" si="29"/>
        <v>1.645216929812935E-2</v>
      </c>
      <c r="AL145" s="13">
        <f t="shared" si="27"/>
        <v>0</v>
      </c>
    </row>
    <row r="146" spans="1:39" s="15" customFormat="1" x14ac:dyDescent="0.2">
      <c r="A146" s="11" t="s">
        <v>39</v>
      </c>
      <c r="B146" s="11" t="s">
        <v>40</v>
      </c>
      <c r="C146" s="11" t="s">
        <v>353</v>
      </c>
      <c r="D146" s="11" t="s">
        <v>446</v>
      </c>
      <c r="E146" s="11" t="s">
        <v>43</v>
      </c>
      <c r="F146" s="11" t="s">
        <v>433</v>
      </c>
      <c r="G146" s="11" t="s">
        <v>433</v>
      </c>
      <c r="H146" s="11" t="s">
        <v>434</v>
      </c>
      <c r="I146" s="11" t="s">
        <v>435</v>
      </c>
      <c r="J146" s="11" t="s">
        <v>452</v>
      </c>
      <c r="K146" s="11" t="s">
        <v>640</v>
      </c>
      <c r="L146" s="12">
        <v>43498</v>
      </c>
      <c r="M146" s="12">
        <v>43498</v>
      </c>
      <c r="N146" s="12">
        <v>43496</v>
      </c>
      <c r="O146" s="11" t="s">
        <v>50</v>
      </c>
      <c r="P146" s="11" t="s">
        <v>641</v>
      </c>
      <c r="Q146" s="11" t="s">
        <v>52</v>
      </c>
      <c r="R146" s="11" t="s">
        <v>642</v>
      </c>
      <c r="S146" s="13">
        <v>40.200000000000003</v>
      </c>
      <c r="T146" s="13">
        <v>40.299999999999997</v>
      </c>
      <c r="U146" s="13">
        <f t="shared" si="25"/>
        <v>-9.9999999999994316E-2</v>
      </c>
      <c r="V146" s="14">
        <f t="shared" si="28"/>
        <v>-2.4875621890545849E-3</v>
      </c>
      <c r="W146" s="13">
        <v>40.299999999999997</v>
      </c>
      <c r="X146" s="13">
        <v>0</v>
      </c>
      <c r="Y146" s="13">
        <v>0</v>
      </c>
      <c r="Z146" s="13" t="s">
        <v>54</v>
      </c>
      <c r="AA146" s="13">
        <v>0</v>
      </c>
      <c r="AB146" s="11" t="s">
        <v>643</v>
      </c>
      <c r="AC146" s="11" t="s">
        <v>154</v>
      </c>
      <c r="AD146" s="11" t="s">
        <v>365</v>
      </c>
      <c r="AE146" s="11" t="s">
        <v>58</v>
      </c>
      <c r="AF146" s="11" t="s">
        <v>68</v>
      </c>
      <c r="AG146" s="11" t="s">
        <v>644</v>
      </c>
      <c r="AH146" s="13">
        <v>40.200000000000003</v>
      </c>
      <c r="AI146" s="13">
        <v>40.299999999999997</v>
      </c>
      <c r="AJ146" s="13">
        <f t="shared" si="26"/>
        <v>-9.9999999999994316E-2</v>
      </c>
      <c r="AK146" s="14">
        <f t="shared" si="29"/>
        <v>-2.4875621890545849E-3</v>
      </c>
      <c r="AL146" s="13">
        <f t="shared" si="27"/>
        <v>0</v>
      </c>
    </row>
    <row r="147" spans="1:39" s="15" customFormat="1" x14ac:dyDescent="0.2">
      <c r="A147" s="11" t="s">
        <v>39</v>
      </c>
      <c r="B147" s="11" t="s">
        <v>40</v>
      </c>
      <c r="C147" s="11" t="s">
        <v>353</v>
      </c>
      <c r="D147" s="11" t="s">
        <v>645</v>
      </c>
      <c r="E147" s="11" t="s">
        <v>43</v>
      </c>
      <c r="F147" s="11" t="s">
        <v>433</v>
      </c>
      <c r="G147" s="11" t="s">
        <v>433</v>
      </c>
      <c r="H147" s="11" t="s">
        <v>434</v>
      </c>
      <c r="I147" s="11" t="s">
        <v>435</v>
      </c>
      <c r="J147" s="11" t="s">
        <v>436</v>
      </c>
      <c r="K147" s="11" t="s">
        <v>646</v>
      </c>
      <c r="L147" s="12">
        <v>43498</v>
      </c>
      <c r="M147" s="12">
        <v>43498</v>
      </c>
      <c r="N147" s="12">
        <v>43294</v>
      </c>
      <c r="O147" s="11" t="s">
        <v>50</v>
      </c>
      <c r="P147" s="11" t="s">
        <v>647</v>
      </c>
      <c r="Q147" s="11" t="s">
        <v>52</v>
      </c>
      <c r="R147" s="11" t="s">
        <v>648</v>
      </c>
      <c r="S147" s="13">
        <v>5375.25</v>
      </c>
      <c r="T147" s="13">
        <v>4913.55</v>
      </c>
      <c r="U147" s="13">
        <f t="shared" ref="U147:U157" si="30">S147-T147</f>
        <v>461.69999999999982</v>
      </c>
      <c r="V147" s="14">
        <f t="shared" si="28"/>
        <v>8.5893679363750489E-2</v>
      </c>
      <c r="W147" s="13">
        <v>4913.55</v>
      </c>
      <c r="X147" s="13">
        <v>0</v>
      </c>
      <c r="Y147" s="13">
        <v>0</v>
      </c>
      <c r="Z147" s="13" t="s">
        <v>54</v>
      </c>
      <c r="AA147" s="13">
        <v>0</v>
      </c>
      <c r="AB147" s="11" t="s">
        <v>649</v>
      </c>
      <c r="AC147" s="11" t="s">
        <v>154</v>
      </c>
      <c r="AD147" s="11" t="s">
        <v>365</v>
      </c>
      <c r="AE147" s="11" t="s">
        <v>58</v>
      </c>
      <c r="AF147" s="11" t="s">
        <v>68</v>
      </c>
      <c r="AG147" s="11" t="s">
        <v>650</v>
      </c>
      <c r="AH147" s="13">
        <v>5375.25</v>
      </c>
      <c r="AI147" s="13">
        <v>4913.55</v>
      </c>
      <c r="AJ147" s="13">
        <f t="shared" ref="AJ147:AJ157" si="31">AH147-AI147</f>
        <v>461.69999999999982</v>
      </c>
      <c r="AK147" s="14">
        <f t="shared" si="29"/>
        <v>8.5893679363750489E-2</v>
      </c>
      <c r="AL147" s="13">
        <f t="shared" ref="AL147:AL157" si="32">U147-AJ147</f>
        <v>0</v>
      </c>
    </row>
    <row r="148" spans="1:39" s="15" customFormat="1" x14ac:dyDescent="0.2">
      <c r="A148" s="11" t="s">
        <v>39</v>
      </c>
      <c r="B148" s="11" t="s">
        <v>40</v>
      </c>
      <c r="C148" s="11" t="s">
        <v>353</v>
      </c>
      <c r="D148" s="11" t="s">
        <v>645</v>
      </c>
      <c r="E148" s="11" t="s">
        <v>43</v>
      </c>
      <c r="F148" s="11" t="s">
        <v>433</v>
      </c>
      <c r="G148" s="11" t="s">
        <v>433</v>
      </c>
      <c r="H148" s="11" t="s">
        <v>434</v>
      </c>
      <c r="I148" s="11" t="s">
        <v>435</v>
      </c>
      <c r="J148" s="11" t="s">
        <v>436</v>
      </c>
      <c r="K148" s="11" t="s">
        <v>651</v>
      </c>
      <c r="L148" s="12">
        <v>43498</v>
      </c>
      <c r="M148" s="12">
        <v>43498</v>
      </c>
      <c r="N148" s="12">
        <v>43300</v>
      </c>
      <c r="O148" s="11" t="s">
        <v>50</v>
      </c>
      <c r="P148" s="11" t="s">
        <v>652</v>
      </c>
      <c r="Q148" s="11" t="s">
        <v>52</v>
      </c>
      <c r="R148" s="11" t="s">
        <v>653</v>
      </c>
      <c r="S148" s="13">
        <v>2389</v>
      </c>
      <c r="T148" s="13">
        <v>2183.8000000000002</v>
      </c>
      <c r="U148" s="13">
        <f t="shared" si="30"/>
        <v>205.19999999999982</v>
      </c>
      <c r="V148" s="14">
        <f t="shared" si="28"/>
        <v>8.5893679363750447E-2</v>
      </c>
      <c r="W148" s="13">
        <v>2183.8000000000002</v>
      </c>
      <c r="X148" s="13">
        <v>0</v>
      </c>
      <c r="Y148" s="13">
        <v>0</v>
      </c>
      <c r="Z148" s="13" t="s">
        <v>54</v>
      </c>
      <c r="AA148" s="13">
        <v>0</v>
      </c>
      <c r="AB148" s="11" t="s">
        <v>654</v>
      </c>
      <c r="AC148" s="11" t="s">
        <v>154</v>
      </c>
      <c r="AD148" s="11" t="s">
        <v>365</v>
      </c>
      <c r="AE148" s="11" t="s">
        <v>58</v>
      </c>
      <c r="AF148" s="11" t="s">
        <v>68</v>
      </c>
      <c r="AG148" s="11" t="s">
        <v>655</v>
      </c>
      <c r="AH148" s="13">
        <v>2389</v>
      </c>
      <c r="AI148" s="13">
        <v>2183.8000000000002</v>
      </c>
      <c r="AJ148" s="13">
        <f t="shared" si="31"/>
        <v>205.19999999999982</v>
      </c>
      <c r="AK148" s="14">
        <f t="shared" si="29"/>
        <v>8.5893679363750447E-2</v>
      </c>
      <c r="AL148" s="13">
        <f t="shared" si="32"/>
        <v>0</v>
      </c>
    </row>
    <row r="149" spans="1:39" s="15" customFormat="1" x14ac:dyDescent="0.2">
      <c r="A149" s="11" t="s">
        <v>39</v>
      </c>
      <c r="B149" s="11" t="s">
        <v>40</v>
      </c>
      <c r="C149" s="11" t="s">
        <v>353</v>
      </c>
      <c r="D149" s="11" t="s">
        <v>645</v>
      </c>
      <c r="E149" s="11" t="s">
        <v>43</v>
      </c>
      <c r="F149" s="11" t="s">
        <v>433</v>
      </c>
      <c r="G149" s="11" t="s">
        <v>433</v>
      </c>
      <c r="H149" s="11" t="s">
        <v>434</v>
      </c>
      <c r="I149" s="11" t="s">
        <v>435</v>
      </c>
      <c r="J149" s="11" t="s">
        <v>436</v>
      </c>
      <c r="K149" s="11" t="s">
        <v>656</v>
      </c>
      <c r="L149" s="12">
        <v>43501</v>
      </c>
      <c r="M149" s="12">
        <v>43501</v>
      </c>
      <c r="N149" s="12">
        <v>43363</v>
      </c>
      <c r="O149" s="11" t="s">
        <v>50</v>
      </c>
      <c r="P149" s="11" t="s">
        <v>657</v>
      </c>
      <c r="Q149" s="11" t="s">
        <v>52</v>
      </c>
      <c r="R149" s="11" t="s">
        <v>658</v>
      </c>
      <c r="S149" s="13">
        <v>11952</v>
      </c>
      <c r="T149" s="13">
        <v>7573.44</v>
      </c>
      <c r="U149" s="13">
        <f t="shared" si="30"/>
        <v>4378.5600000000004</v>
      </c>
      <c r="V149" s="14">
        <f t="shared" si="28"/>
        <v>0.36634538152610446</v>
      </c>
      <c r="W149" s="13">
        <v>7573.44</v>
      </c>
      <c r="X149" s="13">
        <v>0</v>
      </c>
      <c r="Y149" s="13">
        <v>0</v>
      </c>
      <c r="Z149" s="13" t="s">
        <v>54</v>
      </c>
      <c r="AA149" s="13">
        <v>0</v>
      </c>
      <c r="AB149" s="11" t="s">
        <v>659</v>
      </c>
      <c r="AC149" s="11" t="s">
        <v>660</v>
      </c>
      <c r="AD149" s="11" t="s">
        <v>365</v>
      </c>
      <c r="AE149" s="11" t="s">
        <v>58</v>
      </c>
      <c r="AF149" s="11" t="s">
        <v>59</v>
      </c>
      <c r="AG149" s="11" t="s">
        <v>661</v>
      </c>
      <c r="AH149" s="13">
        <v>0</v>
      </c>
      <c r="AI149" s="13">
        <v>0</v>
      </c>
      <c r="AJ149" s="13">
        <f t="shared" si="31"/>
        <v>0</v>
      </c>
      <c r="AK149" s="14" t="e">
        <f t="shared" si="29"/>
        <v>#DIV/0!</v>
      </c>
      <c r="AL149" s="13">
        <f t="shared" si="32"/>
        <v>4378.5600000000004</v>
      </c>
    </row>
    <row r="150" spans="1:39" s="15" customFormat="1" x14ac:dyDescent="0.2">
      <c r="A150" s="11" t="s">
        <v>39</v>
      </c>
      <c r="B150" s="11" t="s">
        <v>40</v>
      </c>
      <c r="C150" s="11" t="s">
        <v>353</v>
      </c>
      <c r="D150" s="11" t="s">
        <v>645</v>
      </c>
      <c r="E150" s="11" t="s">
        <v>43</v>
      </c>
      <c r="F150" s="11" t="s">
        <v>433</v>
      </c>
      <c r="G150" s="11" t="s">
        <v>433</v>
      </c>
      <c r="H150" s="11" t="s">
        <v>434</v>
      </c>
      <c r="I150" s="11" t="s">
        <v>435</v>
      </c>
      <c r="J150" s="11" t="s">
        <v>436</v>
      </c>
      <c r="K150" s="11" t="s">
        <v>662</v>
      </c>
      <c r="L150" s="12">
        <v>43500</v>
      </c>
      <c r="M150" s="12">
        <v>43500</v>
      </c>
      <c r="N150" s="12">
        <v>43363</v>
      </c>
      <c r="O150" s="11" t="s">
        <v>50</v>
      </c>
      <c r="P150" s="11" t="s">
        <v>657</v>
      </c>
      <c r="Q150" s="11" t="s">
        <v>52</v>
      </c>
      <c r="R150" s="11" t="s">
        <v>658</v>
      </c>
      <c r="S150" s="13">
        <v>1743</v>
      </c>
      <c r="T150" s="13">
        <v>1104.46</v>
      </c>
      <c r="U150" s="13">
        <f t="shared" si="30"/>
        <v>638.54</v>
      </c>
      <c r="V150" s="14">
        <f t="shared" si="28"/>
        <v>0.36634538152610441</v>
      </c>
      <c r="W150" s="13">
        <v>1104.46</v>
      </c>
      <c r="X150" s="13">
        <v>0</v>
      </c>
      <c r="Y150" s="13">
        <v>0</v>
      </c>
      <c r="Z150" s="13" t="s">
        <v>54</v>
      </c>
      <c r="AA150" s="13">
        <v>0</v>
      </c>
      <c r="AB150" s="11" t="s">
        <v>659</v>
      </c>
      <c r="AC150" s="11" t="s">
        <v>660</v>
      </c>
      <c r="AD150" s="11" t="s">
        <v>365</v>
      </c>
      <c r="AE150" s="11" t="s">
        <v>58</v>
      </c>
      <c r="AF150" s="11" t="s">
        <v>59</v>
      </c>
      <c r="AG150" s="11" t="s">
        <v>661</v>
      </c>
      <c r="AH150" s="13">
        <v>0</v>
      </c>
      <c r="AI150" s="13">
        <v>0</v>
      </c>
      <c r="AJ150" s="13">
        <f t="shared" si="31"/>
        <v>0</v>
      </c>
      <c r="AK150" s="14" t="e">
        <f t="shared" si="29"/>
        <v>#DIV/0!</v>
      </c>
      <c r="AL150" s="13">
        <f t="shared" si="32"/>
        <v>638.54</v>
      </c>
    </row>
    <row r="151" spans="1:39" s="15" customFormat="1" x14ac:dyDescent="0.2">
      <c r="A151" s="11" t="s">
        <v>39</v>
      </c>
      <c r="B151" s="11" t="s">
        <v>40</v>
      </c>
      <c r="C151" s="11" t="s">
        <v>353</v>
      </c>
      <c r="D151" s="11" t="s">
        <v>645</v>
      </c>
      <c r="E151" s="11" t="s">
        <v>43</v>
      </c>
      <c r="F151" s="11" t="s">
        <v>433</v>
      </c>
      <c r="G151" s="11" t="s">
        <v>663</v>
      </c>
      <c r="H151" s="11" t="s">
        <v>434</v>
      </c>
      <c r="I151" s="11" t="s">
        <v>435</v>
      </c>
      <c r="J151" s="11" t="s">
        <v>436</v>
      </c>
      <c r="K151" s="11" t="s">
        <v>664</v>
      </c>
      <c r="L151" s="12">
        <v>43501</v>
      </c>
      <c r="M151" s="12">
        <v>43501</v>
      </c>
      <c r="N151" s="12">
        <v>43370</v>
      </c>
      <c r="O151" s="11" t="s">
        <v>50</v>
      </c>
      <c r="P151" s="11" t="s">
        <v>665</v>
      </c>
      <c r="Q151" s="11" t="s">
        <v>52</v>
      </c>
      <c r="R151" s="11" t="s">
        <v>666</v>
      </c>
      <c r="S151" s="13">
        <v>53912.12</v>
      </c>
      <c r="T151" s="13">
        <v>48665.04</v>
      </c>
      <c r="U151" s="13">
        <f t="shared" si="30"/>
        <v>5247.0800000000017</v>
      </c>
      <c r="V151" s="14">
        <f t="shared" si="28"/>
        <v>9.7326538077152247E-2</v>
      </c>
      <c r="W151" s="13">
        <v>48665.04</v>
      </c>
      <c r="X151" s="13">
        <v>0</v>
      </c>
      <c r="Y151" s="13">
        <v>0</v>
      </c>
      <c r="Z151" s="13" t="s">
        <v>54</v>
      </c>
      <c r="AA151" s="13">
        <v>0</v>
      </c>
      <c r="AB151" s="11" t="s">
        <v>667</v>
      </c>
      <c r="AC151" s="11" t="s">
        <v>99</v>
      </c>
      <c r="AD151" s="11" t="s">
        <v>365</v>
      </c>
      <c r="AE151" s="11" t="s">
        <v>58</v>
      </c>
      <c r="AF151" s="11" t="s">
        <v>59</v>
      </c>
      <c r="AG151" s="11" t="s">
        <v>668</v>
      </c>
      <c r="AH151" s="13">
        <v>53912.12</v>
      </c>
      <c r="AI151" s="13">
        <v>48665.04</v>
      </c>
      <c r="AJ151" s="13">
        <f t="shared" si="31"/>
        <v>5247.0800000000017</v>
      </c>
      <c r="AK151" s="14">
        <f t="shared" si="29"/>
        <v>9.7326538077152247E-2</v>
      </c>
      <c r="AL151" s="13">
        <f t="shared" si="32"/>
        <v>0</v>
      </c>
    </row>
    <row r="152" spans="1:39" s="15" customFormat="1" x14ac:dyDescent="0.2">
      <c r="A152" s="11" t="s">
        <v>39</v>
      </c>
      <c r="B152" s="11" t="s">
        <v>40</v>
      </c>
      <c r="C152" s="11" t="s">
        <v>353</v>
      </c>
      <c r="D152" s="11" t="s">
        <v>645</v>
      </c>
      <c r="E152" s="11" t="s">
        <v>43</v>
      </c>
      <c r="F152" s="11" t="s">
        <v>433</v>
      </c>
      <c r="G152" s="11" t="s">
        <v>433</v>
      </c>
      <c r="H152" s="11" t="s">
        <v>434</v>
      </c>
      <c r="I152" s="11" t="s">
        <v>435</v>
      </c>
      <c r="J152" s="11" t="s">
        <v>436</v>
      </c>
      <c r="K152" s="11" t="s">
        <v>669</v>
      </c>
      <c r="L152" s="12">
        <v>43501</v>
      </c>
      <c r="M152" s="12">
        <v>43501</v>
      </c>
      <c r="N152" s="12">
        <v>43437</v>
      </c>
      <c r="O152" s="11" t="s">
        <v>50</v>
      </c>
      <c r="P152" s="11" t="s">
        <v>448</v>
      </c>
      <c r="Q152" s="11" t="s">
        <v>52</v>
      </c>
      <c r="R152" s="11" t="s">
        <v>670</v>
      </c>
      <c r="S152" s="13">
        <v>0</v>
      </c>
      <c r="T152" s="13">
        <v>-4590</v>
      </c>
      <c r="U152" s="13">
        <f t="shared" si="30"/>
        <v>4590</v>
      </c>
      <c r="V152" s="14" t="e">
        <f t="shared" si="28"/>
        <v>#DIV/0!</v>
      </c>
      <c r="W152" s="13">
        <v>-4590</v>
      </c>
      <c r="X152" s="13">
        <v>0</v>
      </c>
      <c r="Y152" s="13">
        <v>0</v>
      </c>
      <c r="Z152" s="13" t="s">
        <v>54</v>
      </c>
      <c r="AA152" s="13" t="s">
        <v>54</v>
      </c>
      <c r="AB152" s="11" t="s">
        <v>55</v>
      </c>
      <c r="AC152" s="11" t="s">
        <v>56</v>
      </c>
      <c r="AD152" s="11" t="s">
        <v>365</v>
      </c>
      <c r="AE152" s="11" t="s">
        <v>58</v>
      </c>
      <c r="AF152" s="11" t="s">
        <v>59</v>
      </c>
      <c r="AG152" s="11" t="s">
        <v>55</v>
      </c>
      <c r="AH152" s="13">
        <v>0</v>
      </c>
      <c r="AI152" s="13">
        <v>0</v>
      </c>
      <c r="AJ152" s="13">
        <f t="shared" si="31"/>
        <v>0</v>
      </c>
      <c r="AK152" s="14" t="e">
        <f t="shared" si="29"/>
        <v>#DIV/0!</v>
      </c>
      <c r="AL152" s="13">
        <f t="shared" si="32"/>
        <v>4590</v>
      </c>
    </row>
    <row r="153" spans="1:39" s="15" customFormat="1" x14ac:dyDescent="0.2">
      <c r="A153" s="11" t="s">
        <v>39</v>
      </c>
      <c r="B153" s="11" t="s">
        <v>40</v>
      </c>
      <c r="C153" s="11" t="s">
        <v>353</v>
      </c>
      <c r="D153" s="11" t="s">
        <v>645</v>
      </c>
      <c r="E153" s="11" t="s">
        <v>43</v>
      </c>
      <c r="F153" s="11" t="s">
        <v>433</v>
      </c>
      <c r="G153" s="11" t="s">
        <v>433</v>
      </c>
      <c r="H153" s="11" t="s">
        <v>434</v>
      </c>
      <c r="I153" s="11" t="s">
        <v>435</v>
      </c>
      <c r="J153" s="11" t="s">
        <v>436</v>
      </c>
      <c r="K153" s="11" t="s">
        <v>671</v>
      </c>
      <c r="L153" s="12">
        <v>43501</v>
      </c>
      <c r="M153" s="12">
        <v>43501</v>
      </c>
      <c r="N153" s="12">
        <v>43451</v>
      </c>
      <c r="O153" s="11" t="s">
        <v>50</v>
      </c>
      <c r="P153" s="11" t="s">
        <v>448</v>
      </c>
      <c r="Q153" s="11" t="s">
        <v>52</v>
      </c>
      <c r="R153" s="11" t="s">
        <v>672</v>
      </c>
      <c r="S153" s="13">
        <v>0</v>
      </c>
      <c r="T153" s="13">
        <v>-255</v>
      </c>
      <c r="U153" s="13">
        <f t="shared" si="30"/>
        <v>255</v>
      </c>
      <c r="V153" s="14" t="e">
        <f t="shared" si="28"/>
        <v>#DIV/0!</v>
      </c>
      <c r="W153" s="13">
        <v>-255</v>
      </c>
      <c r="X153" s="13">
        <v>0</v>
      </c>
      <c r="Y153" s="13">
        <v>0</v>
      </c>
      <c r="Z153" s="13" t="s">
        <v>54</v>
      </c>
      <c r="AA153" s="13" t="s">
        <v>54</v>
      </c>
      <c r="AB153" s="11" t="s">
        <v>55</v>
      </c>
      <c r="AC153" s="11" t="s">
        <v>56</v>
      </c>
      <c r="AD153" s="11" t="s">
        <v>365</v>
      </c>
      <c r="AE153" s="11" t="s">
        <v>58</v>
      </c>
      <c r="AF153" s="11" t="s">
        <v>59</v>
      </c>
      <c r="AG153" s="11" t="s">
        <v>55</v>
      </c>
      <c r="AH153" s="13">
        <v>0</v>
      </c>
      <c r="AI153" s="13">
        <v>0</v>
      </c>
      <c r="AJ153" s="13">
        <f t="shared" si="31"/>
        <v>0</v>
      </c>
      <c r="AK153" s="14" t="e">
        <f t="shared" si="29"/>
        <v>#DIV/0!</v>
      </c>
      <c r="AL153" s="13">
        <f t="shared" si="32"/>
        <v>255</v>
      </c>
    </row>
    <row r="154" spans="1:39" s="15" customFormat="1" x14ac:dyDescent="0.2">
      <c r="A154" s="11" t="s">
        <v>39</v>
      </c>
      <c r="B154" s="11" t="s">
        <v>40</v>
      </c>
      <c r="C154" s="11" t="s">
        <v>353</v>
      </c>
      <c r="D154" s="11" t="s">
        <v>645</v>
      </c>
      <c r="E154" s="11" t="s">
        <v>43</v>
      </c>
      <c r="F154" s="11" t="s">
        <v>433</v>
      </c>
      <c r="G154" s="11" t="s">
        <v>433</v>
      </c>
      <c r="H154" s="11" t="s">
        <v>434</v>
      </c>
      <c r="I154" s="11" t="s">
        <v>435</v>
      </c>
      <c r="J154" s="11" t="s">
        <v>436</v>
      </c>
      <c r="K154" s="11" t="s">
        <v>673</v>
      </c>
      <c r="L154" s="12">
        <v>43501</v>
      </c>
      <c r="M154" s="12">
        <v>43501</v>
      </c>
      <c r="N154" s="12">
        <v>43454</v>
      </c>
      <c r="O154" s="11" t="s">
        <v>50</v>
      </c>
      <c r="P154" s="11" t="s">
        <v>674</v>
      </c>
      <c r="Q154" s="11" t="s">
        <v>52</v>
      </c>
      <c r="R154" s="11" t="s">
        <v>675</v>
      </c>
      <c r="S154" s="13">
        <v>12556.54</v>
      </c>
      <c r="T154" s="13">
        <v>10860.11</v>
      </c>
      <c r="U154" s="13">
        <f t="shared" si="30"/>
        <v>1696.4300000000003</v>
      </c>
      <c r="V154" s="14">
        <f t="shared" si="28"/>
        <v>0.13510330075004739</v>
      </c>
      <c r="W154" s="13">
        <v>10928.11</v>
      </c>
      <c r="X154" s="13">
        <v>-68</v>
      </c>
      <c r="Y154" s="13">
        <v>0</v>
      </c>
      <c r="Z154" s="13" t="s">
        <v>54</v>
      </c>
      <c r="AA154" s="13">
        <v>0</v>
      </c>
      <c r="AB154" s="11" t="s">
        <v>676</v>
      </c>
      <c r="AC154" s="11" t="s">
        <v>154</v>
      </c>
      <c r="AD154" s="11" t="s">
        <v>365</v>
      </c>
      <c r="AE154" s="11" t="s">
        <v>58</v>
      </c>
      <c r="AF154" s="11" t="s">
        <v>59</v>
      </c>
      <c r="AG154" s="11" t="s">
        <v>677</v>
      </c>
      <c r="AH154" s="13">
        <v>12556.54</v>
      </c>
      <c r="AI154" s="13">
        <v>10860.11</v>
      </c>
      <c r="AJ154" s="13">
        <f t="shared" si="31"/>
        <v>1696.4300000000003</v>
      </c>
      <c r="AK154" s="14">
        <f t="shared" si="29"/>
        <v>0.13510330075004739</v>
      </c>
      <c r="AL154" s="13">
        <f t="shared" si="32"/>
        <v>0</v>
      </c>
    </row>
    <row r="155" spans="1:39" s="15" customFormat="1" x14ac:dyDescent="0.2">
      <c r="A155" s="11" t="s">
        <v>39</v>
      </c>
      <c r="B155" s="11" t="s">
        <v>40</v>
      </c>
      <c r="C155" s="11" t="s">
        <v>353</v>
      </c>
      <c r="D155" s="11" t="s">
        <v>645</v>
      </c>
      <c r="E155" s="11" t="s">
        <v>43</v>
      </c>
      <c r="F155" s="11" t="s">
        <v>433</v>
      </c>
      <c r="G155" s="11" t="s">
        <v>433</v>
      </c>
      <c r="H155" s="11" t="s">
        <v>434</v>
      </c>
      <c r="I155" s="11" t="s">
        <v>435</v>
      </c>
      <c r="J155" s="11" t="s">
        <v>436</v>
      </c>
      <c r="K155" s="11" t="s">
        <v>678</v>
      </c>
      <c r="L155" s="12">
        <v>43500</v>
      </c>
      <c r="M155" s="12">
        <v>43500</v>
      </c>
      <c r="N155" s="12">
        <v>43454</v>
      </c>
      <c r="O155" s="11" t="s">
        <v>50</v>
      </c>
      <c r="P155" s="11" t="s">
        <v>679</v>
      </c>
      <c r="Q155" s="11" t="s">
        <v>52</v>
      </c>
      <c r="R155" s="11" t="s">
        <v>680</v>
      </c>
      <c r="S155" s="13">
        <v>5366.37</v>
      </c>
      <c r="T155" s="13">
        <v>5566.44</v>
      </c>
      <c r="U155" s="13">
        <f t="shared" si="30"/>
        <v>-200.06999999999971</v>
      </c>
      <c r="V155" s="14">
        <f t="shared" si="28"/>
        <v>-3.7282185164273E-2</v>
      </c>
      <c r="W155" s="13">
        <v>5566.44</v>
      </c>
      <c r="X155" s="13">
        <v>0</v>
      </c>
      <c r="Y155" s="13">
        <v>0</v>
      </c>
      <c r="Z155" s="13" t="s">
        <v>54</v>
      </c>
      <c r="AA155" s="13">
        <v>0</v>
      </c>
      <c r="AB155" s="11" t="s">
        <v>681</v>
      </c>
      <c r="AC155" s="11" t="s">
        <v>99</v>
      </c>
      <c r="AD155" s="11" t="s">
        <v>365</v>
      </c>
      <c r="AE155" s="11" t="s">
        <v>58</v>
      </c>
      <c r="AF155" s="11" t="s">
        <v>59</v>
      </c>
      <c r="AG155" s="11" t="s">
        <v>682</v>
      </c>
      <c r="AH155" s="13">
        <v>5366.37</v>
      </c>
      <c r="AI155" s="13">
        <v>5566.44</v>
      </c>
      <c r="AJ155" s="13">
        <f t="shared" si="31"/>
        <v>-200.06999999999971</v>
      </c>
      <c r="AK155" s="14">
        <f t="shared" si="29"/>
        <v>-3.7282185164273E-2</v>
      </c>
      <c r="AL155" s="13">
        <f t="shared" si="32"/>
        <v>0</v>
      </c>
    </row>
    <row r="156" spans="1:39" s="15" customFormat="1" x14ac:dyDescent="0.2">
      <c r="A156" s="11" t="s">
        <v>39</v>
      </c>
      <c r="B156" s="11" t="s">
        <v>40</v>
      </c>
      <c r="C156" s="11" t="s">
        <v>353</v>
      </c>
      <c r="D156" s="11" t="s">
        <v>645</v>
      </c>
      <c r="E156" s="11" t="s">
        <v>43</v>
      </c>
      <c r="F156" s="11" t="s">
        <v>433</v>
      </c>
      <c r="G156" s="11" t="s">
        <v>433</v>
      </c>
      <c r="H156" s="11" t="s">
        <v>434</v>
      </c>
      <c r="I156" s="11" t="s">
        <v>435</v>
      </c>
      <c r="J156" s="11" t="s">
        <v>436</v>
      </c>
      <c r="K156" s="11" t="s">
        <v>678</v>
      </c>
      <c r="L156" s="12">
        <v>43500</v>
      </c>
      <c r="M156" s="12">
        <v>43500</v>
      </c>
      <c r="N156" s="12">
        <v>43454</v>
      </c>
      <c r="O156" s="11" t="s">
        <v>50</v>
      </c>
      <c r="P156" s="11" t="s">
        <v>679</v>
      </c>
      <c r="Q156" s="11" t="s">
        <v>52</v>
      </c>
      <c r="R156" s="11" t="s">
        <v>680</v>
      </c>
      <c r="S156" s="13">
        <v>52.27</v>
      </c>
      <c r="T156" s="13">
        <v>48.4</v>
      </c>
      <c r="U156" s="13">
        <f t="shared" si="30"/>
        <v>3.8700000000000045</v>
      </c>
      <c r="V156" s="14">
        <f t="shared" si="28"/>
        <v>7.4038645494547625E-2</v>
      </c>
      <c r="W156" s="13">
        <v>48.4</v>
      </c>
      <c r="X156" s="13">
        <v>0</v>
      </c>
      <c r="Y156" s="13">
        <v>0</v>
      </c>
      <c r="Z156" s="13" t="s">
        <v>54</v>
      </c>
      <c r="AA156" s="13">
        <v>0</v>
      </c>
      <c r="AB156" s="11" t="s">
        <v>683</v>
      </c>
      <c r="AC156" s="11" t="s">
        <v>154</v>
      </c>
      <c r="AD156" s="11" t="s">
        <v>365</v>
      </c>
      <c r="AE156" s="11" t="s">
        <v>58</v>
      </c>
      <c r="AF156" s="11" t="s">
        <v>59</v>
      </c>
      <c r="AG156" s="11" t="s">
        <v>682</v>
      </c>
      <c r="AH156" s="13">
        <v>52.27</v>
      </c>
      <c r="AI156" s="13">
        <v>48.4</v>
      </c>
      <c r="AJ156" s="13">
        <f t="shared" si="31"/>
        <v>3.8700000000000045</v>
      </c>
      <c r="AK156" s="14">
        <f t="shared" si="29"/>
        <v>7.4038645494547625E-2</v>
      </c>
      <c r="AL156" s="13">
        <f t="shared" si="32"/>
        <v>0</v>
      </c>
    </row>
    <row r="157" spans="1:39" s="15" customFormat="1" x14ac:dyDescent="0.2">
      <c r="A157" s="11" t="s">
        <v>39</v>
      </c>
      <c r="B157" s="11" t="s">
        <v>40</v>
      </c>
      <c r="C157" s="11" t="s">
        <v>353</v>
      </c>
      <c r="D157" s="11" t="s">
        <v>645</v>
      </c>
      <c r="E157" s="11" t="s">
        <v>43</v>
      </c>
      <c r="F157" s="11" t="s">
        <v>433</v>
      </c>
      <c r="G157" s="11" t="s">
        <v>433</v>
      </c>
      <c r="H157" s="11" t="s">
        <v>434</v>
      </c>
      <c r="I157" s="11" t="s">
        <v>435</v>
      </c>
      <c r="J157" s="11" t="s">
        <v>436</v>
      </c>
      <c r="K157" s="11" t="s">
        <v>684</v>
      </c>
      <c r="L157" s="12">
        <v>43497</v>
      </c>
      <c r="M157" s="12">
        <v>43497</v>
      </c>
      <c r="N157" s="12">
        <v>43370</v>
      </c>
      <c r="O157" s="11" t="s">
        <v>50</v>
      </c>
      <c r="P157" s="11" t="s">
        <v>685</v>
      </c>
      <c r="Q157" s="11" t="s">
        <v>52</v>
      </c>
      <c r="R157" s="11" t="s">
        <v>686</v>
      </c>
      <c r="S157" s="13">
        <v>55824.09</v>
      </c>
      <c r="T157" s="13">
        <v>0</v>
      </c>
      <c r="U157" s="13">
        <f t="shared" si="30"/>
        <v>55824.09</v>
      </c>
      <c r="V157" s="14">
        <f t="shared" si="28"/>
        <v>1</v>
      </c>
      <c r="W157" s="13">
        <v>0</v>
      </c>
      <c r="X157" s="13">
        <v>0</v>
      </c>
      <c r="Y157" s="13">
        <v>0</v>
      </c>
      <c r="Z157" s="13" t="s">
        <v>54</v>
      </c>
      <c r="AA157" s="13">
        <v>0</v>
      </c>
      <c r="AB157" s="11" t="s">
        <v>55</v>
      </c>
      <c r="AC157" s="11" t="s">
        <v>56</v>
      </c>
      <c r="AD157" s="11" t="s">
        <v>365</v>
      </c>
      <c r="AE157" s="11" t="s">
        <v>58</v>
      </c>
      <c r="AF157" s="11" t="s">
        <v>59</v>
      </c>
      <c r="AG157" s="11" t="s">
        <v>687</v>
      </c>
      <c r="AH157" s="13">
        <v>0</v>
      </c>
      <c r="AI157" s="13">
        <v>0</v>
      </c>
      <c r="AJ157" s="13">
        <f t="shared" si="31"/>
        <v>0</v>
      </c>
      <c r="AK157" s="14" t="e">
        <f t="shared" si="29"/>
        <v>#DIV/0!</v>
      </c>
      <c r="AL157" s="13">
        <f t="shared" si="32"/>
        <v>55824.09</v>
      </c>
      <c r="AM157" s="15" t="s">
        <v>688</v>
      </c>
    </row>
    <row r="158" spans="1:39" s="15" customFormat="1" x14ac:dyDescent="0.2">
      <c r="A158" s="11" t="s">
        <v>39</v>
      </c>
      <c r="B158" s="11" t="s">
        <v>40</v>
      </c>
      <c r="C158" s="11" t="s">
        <v>689</v>
      </c>
      <c r="D158" s="11" t="s">
        <v>689</v>
      </c>
      <c r="E158" s="11" t="s">
        <v>43</v>
      </c>
      <c r="F158" s="11" t="s">
        <v>384</v>
      </c>
      <c r="G158" s="11" t="s">
        <v>384</v>
      </c>
      <c r="H158" s="11" t="s">
        <v>690</v>
      </c>
      <c r="I158" s="11" t="s">
        <v>386</v>
      </c>
      <c r="J158" s="11" t="s">
        <v>359</v>
      </c>
      <c r="K158" s="11" t="s">
        <v>691</v>
      </c>
      <c r="L158" s="12">
        <v>43497</v>
      </c>
      <c r="M158" s="12">
        <v>43497</v>
      </c>
      <c r="N158" s="12">
        <v>43480</v>
      </c>
      <c r="O158" s="11" t="s">
        <v>50</v>
      </c>
      <c r="P158" s="11" t="s">
        <v>692</v>
      </c>
      <c r="Q158" s="11" t="s">
        <v>52</v>
      </c>
      <c r="R158" s="11" t="s">
        <v>693</v>
      </c>
      <c r="S158" s="13">
        <v>27562.66</v>
      </c>
      <c r="T158" s="13">
        <v>23741.1</v>
      </c>
      <c r="U158" s="13">
        <f>S158-T158</f>
        <v>3821.5600000000013</v>
      </c>
      <c r="V158" s="14">
        <f t="shared" si="28"/>
        <v>0.13864989808675945</v>
      </c>
      <c r="W158" s="13">
        <v>23704</v>
      </c>
      <c r="X158" s="13">
        <v>37.1</v>
      </c>
      <c r="Y158" s="13">
        <v>0</v>
      </c>
      <c r="Z158" s="13" t="s">
        <v>54</v>
      </c>
      <c r="AA158" s="13">
        <v>0</v>
      </c>
      <c r="AB158" s="11" t="s">
        <v>694</v>
      </c>
      <c r="AC158" s="11" t="s">
        <v>109</v>
      </c>
      <c r="AD158" s="11" t="s">
        <v>695</v>
      </c>
      <c r="AE158" s="11" t="s">
        <v>58</v>
      </c>
      <c r="AF158" s="11" t="s">
        <v>68</v>
      </c>
      <c r="AG158" s="11" t="s">
        <v>696</v>
      </c>
      <c r="AH158" s="13">
        <v>27562.66</v>
      </c>
      <c r="AI158" s="13">
        <v>23741.1</v>
      </c>
      <c r="AJ158" s="13">
        <f>AH158-AI158</f>
        <v>3821.5600000000013</v>
      </c>
      <c r="AK158" s="14">
        <f t="shared" si="29"/>
        <v>0.13864989808675945</v>
      </c>
      <c r="AL158" s="13">
        <f>U158-AJ158</f>
        <v>0</v>
      </c>
    </row>
    <row r="159" spans="1:39" s="15" customFormat="1" x14ac:dyDescent="0.2">
      <c r="A159" s="11" t="s">
        <v>39</v>
      </c>
      <c r="B159" s="11" t="s">
        <v>40</v>
      </c>
      <c r="C159" s="11" t="s">
        <v>689</v>
      </c>
      <c r="D159" s="11" t="s">
        <v>689</v>
      </c>
      <c r="E159" s="11" t="s">
        <v>43</v>
      </c>
      <c r="F159" s="11" t="s">
        <v>384</v>
      </c>
      <c r="G159" s="11" t="s">
        <v>384</v>
      </c>
      <c r="H159" s="11" t="s">
        <v>690</v>
      </c>
      <c r="I159" s="11" t="s">
        <v>386</v>
      </c>
      <c r="J159" s="11" t="s">
        <v>359</v>
      </c>
      <c r="K159" s="11" t="s">
        <v>697</v>
      </c>
      <c r="L159" s="12">
        <v>43498</v>
      </c>
      <c r="M159" s="12">
        <v>43498</v>
      </c>
      <c r="N159" s="12">
        <v>43480</v>
      </c>
      <c r="O159" s="11" t="s">
        <v>50</v>
      </c>
      <c r="P159" s="11" t="s">
        <v>692</v>
      </c>
      <c r="Q159" s="11" t="s">
        <v>52</v>
      </c>
      <c r="R159" s="11" t="s">
        <v>693</v>
      </c>
      <c r="S159" s="13">
        <v>0</v>
      </c>
      <c r="T159" s="13">
        <v>0</v>
      </c>
      <c r="U159" s="13">
        <f>S159-T159</f>
        <v>0</v>
      </c>
      <c r="V159" s="14" t="e">
        <f t="shared" si="28"/>
        <v>#DIV/0!</v>
      </c>
      <c r="W159" s="13">
        <v>0</v>
      </c>
      <c r="X159" s="13">
        <v>0</v>
      </c>
      <c r="Y159" s="13">
        <v>0</v>
      </c>
      <c r="Z159" s="13" t="s">
        <v>54</v>
      </c>
      <c r="AA159" s="13">
        <v>0</v>
      </c>
      <c r="AB159" s="11" t="s">
        <v>694</v>
      </c>
      <c r="AC159" s="11" t="s">
        <v>109</v>
      </c>
      <c r="AD159" s="11" t="s">
        <v>695</v>
      </c>
      <c r="AE159" s="11" t="s">
        <v>58</v>
      </c>
      <c r="AF159" s="11" t="s">
        <v>68</v>
      </c>
      <c r="AG159" s="11" t="s">
        <v>696</v>
      </c>
      <c r="AH159" s="13">
        <v>0</v>
      </c>
      <c r="AI159" s="13">
        <v>0</v>
      </c>
      <c r="AJ159" s="13">
        <f>AH159-AI159</f>
        <v>0</v>
      </c>
      <c r="AK159" s="14" t="e">
        <f t="shared" si="29"/>
        <v>#DIV/0!</v>
      </c>
      <c r="AL159" s="13">
        <f>U159-AJ159</f>
        <v>0</v>
      </c>
    </row>
    <row r="160" spans="1:39" s="15" customFormat="1" x14ac:dyDescent="0.2">
      <c r="A160" s="11" t="s">
        <v>39</v>
      </c>
      <c r="B160" s="11" t="s">
        <v>40</v>
      </c>
      <c r="C160" s="11" t="s">
        <v>382</v>
      </c>
      <c r="D160" s="11" t="s">
        <v>698</v>
      </c>
      <c r="E160" s="11" t="s">
        <v>43</v>
      </c>
      <c r="F160" s="11" t="s">
        <v>699</v>
      </c>
      <c r="G160" s="11" t="s">
        <v>699</v>
      </c>
      <c r="H160" s="11" t="s">
        <v>700</v>
      </c>
      <c r="I160" s="11" t="s">
        <v>701</v>
      </c>
      <c r="J160" s="11" t="s">
        <v>359</v>
      </c>
      <c r="K160" s="11" t="s">
        <v>702</v>
      </c>
      <c r="L160" s="12">
        <v>43498</v>
      </c>
      <c r="M160" s="12">
        <v>43498</v>
      </c>
      <c r="N160" s="12">
        <v>43496</v>
      </c>
      <c r="O160" s="11" t="s">
        <v>50</v>
      </c>
      <c r="P160" s="11" t="s">
        <v>703</v>
      </c>
      <c r="Q160" s="11" t="s">
        <v>52</v>
      </c>
      <c r="R160" s="11" t="s">
        <v>704</v>
      </c>
      <c r="S160" s="13">
        <v>26449.89</v>
      </c>
      <c r="T160" s="13">
        <v>25679.5</v>
      </c>
      <c r="U160" s="13">
        <f t="shared" ref="U160:U174" si="33">S160-T160</f>
        <v>770.38999999999942</v>
      </c>
      <c r="V160" s="14">
        <f t="shared" si="28"/>
        <v>2.9126397123012588E-2</v>
      </c>
      <c r="W160" s="13">
        <v>25679.5</v>
      </c>
      <c r="X160" s="13">
        <v>0</v>
      </c>
      <c r="Y160" s="13">
        <v>0</v>
      </c>
      <c r="Z160" s="13" t="s">
        <v>54</v>
      </c>
      <c r="AA160" s="13">
        <v>0</v>
      </c>
      <c r="AB160" s="11" t="s">
        <v>705</v>
      </c>
      <c r="AC160" s="11" t="s">
        <v>99</v>
      </c>
      <c r="AD160" s="11" t="s">
        <v>392</v>
      </c>
      <c r="AE160" s="11" t="s">
        <v>58</v>
      </c>
      <c r="AF160" s="11" t="s">
        <v>68</v>
      </c>
      <c r="AG160" s="11" t="s">
        <v>706</v>
      </c>
      <c r="AH160" s="13">
        <v>26449.89</v>
      </c>
      <c r="AI160" s="13">
        <v>25679.5</v>
      </c>
      <c r="AJ160" s="13">
        <f t="shared" ref="AJ160:AJ174" si="34">AH160-AI160</f>
        <v>770.38999999999942</v>
      </c>
      <c r="AK160" s="14">
        <f t="shared" si="29"/>
        <v>2.9126397123012588E-2</v>
      </c>
      <c r="AL160" s="13">
        <f t="shared" ref="AL160:AL174" si="35">U160-AJ160</f>
        <v>0</v>
      </c>
    </row>
    <row r="161" spans="1:38" s="15" customFormat="1" x14ac:dyDescent="0.2">
      <c r="A161" s="11" t="s">
        <v>39</v>
      </c>
      <c r="B161" s="11" t="s">
        <v>40</v>
      </c>
      <c r="C161" s="11" t="s">
        <v>382</v>
      </c>
      <c r="D161" s="11" t="s">
        <v>698</v>
      </c>
      <c r="E161" s="11" t="s">
        <v>43</v>
      </c>
      <c r="F161" s="11" t="s">
        <v>707</v>
      </c>
      <c r="G161" s="11" t="s">
        <v>708</v>
      </c>
      <c r="H161" s="11" t="s">
        <v>700</v>
      </c>
      <c r="I161" s="11" t="s">
        <v>701</v>
      </c>
      <c r="J161" s="11" t="s">
        <v>309</v>
      </c>
      <c r="K161" s="11" t="s">
        <v>55</v>
      </c>
      <c r="L161" s="12">
        <v>43500</v>
      </c>
      <c r="M161" s="12">
        <v>43500</v>
      </c>
      <c r="N161" s="12">
        <v>43500</v>
      </c>
      <c r="O161" s="11" t="s">
        <v>50</v>
      </c>
      <c r="P161" s="11" t="s">
        <v>709</v>
      </c>
      <c r="Q161" s="11" t="s">
        <v>52</v>
      </c>
      <c r="R161" s="11" t="s">
        <v>710</v>
      </c>
      <c r="S161" s="13">
        <v>0</v>
      </c>
      <c r="T161" s="13">
        <v>1901.21</v>
      </c>
      <c r="U161" s="13">
        <f t="shared" si="33"/>
        <v>-1901.21</v>
      </c>
      <c r="V161" s="14" t="e">
        <f t="shared" si="28"/>
        <v>#DIV/0!</v>
      </c>
      <c r="W161" s="13">
        <v>1901.21</v>
      </c>
      <c r="X161" s="13">
        <v>0</v>
      </c>
      <c r="Y161" s="13">
        <v>0</v>
      </c>
      <c r="Z161" s="13" t="s">
        <v>54</v>
      </c>
      <c r="AA161" s="13">
        <v>0</v>
      </c>
      <c r="AB161" s="11" t="s">
        <v>55</v>
      </c>
      <c r="AC161" s="11" t="s">
        <v>56</v>
      </c>
      <c r="AD161" s="11" t="s">
        <v>711</v>
      </c>
      <c r="AE161" s="11" t="s">
        <v>58</v>
      </c>
      <c r="AF161" s="11" t="s">
        <v>59</v>
      </c>
      <c r="AG161" s="11" t="s">
        <v>55</v>
      </c>
      <c r="AH161" s="13">
        <v>0</v>
      </c>
      <c r="AI161" s="13">
        <v>0</v>
      </c>
      <c r="AJ161" s="13">
        <f t="shared" si="34"/>
        <v>0</v>
      </c>
      <c r="AK161" s="14" t="e">
        <f t="shared" si="29"/>
        <v>#DIV/0!</v>
      </c>
      <c r="AL161" s="13">
        <f t="shared" si="35"/>
        <v>-1901.21</v>
      </c>
    </row>
    <row r="162" spans="1:38" s="15" customFormat="1" x14ac:dyDescent="0.2">
      <c r="A162" s="11" t="s">
        <v>39</v>
      </c>
      <c r="B162" s="11" t="s">
        <v>40</v>
      </c>
      <c r="C162" s="11" t="s">
        <v>382</v>
      </c>
      <c r="D162" s="11" t="s">
        <v>698</v>
      </c>
      <c r="E162" s="11" t="s">
        <v>43</v>
      </c>
      <c r="F162" s="11" t="s">
        <v>707</v>
      </c>
      <c r="G162" s="11" t="s">
        <v>712</v>
      </c>
      <c r="H162" s="11" t="s">
        <v>700</v>
      </c>
      <c r="I162" s="11" t="s">
        <v>701</v>
      </c>
      <c r="J162" s="11" t="s">
        <v>309</v>
      </c>
      <c r="K162" s="11" t="s">
        <v>713</v>
      </c>
      <c r="L162" s="12">
        <v>43501</v>
      </c>
      <c r="M162" s="12">
        <v>43501</v>
      </c>
      <c r="N162" s="12">
        <v>43403</v>
      </c>
      <c r="O162" s="11" t="s">
        <v>50</v>
      </c>
      <c r="P162" s="11" t="s">
        <v>714</v>
      </c>
      <c r="Q162" s="11" t="s">
        <v>52</v>
      </c>
      <c r="R162" s="11" t="s">
        <v>715</v>
      </c>
      <c r="S162" s="13">
        <v>471.58</v>
      </c>
      <c r="T162" s="13">
        <v>440.8</v>
      </c>
      <c r="U162" s="13">
        <f t="shared" si="33"/>
        <v>30.779999999999973</v>
      </c>
      <c r="V162" s="14">
        <f t="shared" si="28"/>
        <v>6.5269943593875848E-2</v>
      </c>
      <c r="W162" s="13">
        <v>440.8</v>
      </c>
      <c r="X162" s="13">
        <v>0</v>
      </c>
      <c r="Y162" s="13">
        <v>0</v>
      </c>
      <c r="Z162" s="13" t="s">
        <v>54</v>
      </c>
      <c r="AA162" s="13">
        <v>0</v>
      </c>
      <c r="AB162" s="11" t="s">
        <v>716</v>
      </c>
      <c r="AC162" s="11" t="s">
        <v>109</v>
      </c>
      <c r="AD162" s="11" t="s">
        <v>392</v>
      </c>
      <c r="AE162" s="11" t="s">
        <v>58</v>
      </c>
      <c r="AF162" s="11" t="s">
        <v>59</v>
      </c>
      <c r="AG162" s="11" t="s">
        <v>717</v>
      </c>
      <c r="AH162" s="13">
        <v>0</v>
      </c>
      <c r="AI162" s="13">
        <v>0</v>
      </c>
      <c r="AJ162" s="13">
        <f t="shared" si="34"/>
        <v>0</v>
      </c>
      <c r="AK162" s="14" t="e">
        <f t="shared" si="29"/>
        <v>#DIV/0!</v>
      </c>
      <c r="AL162" s="13">
        <f t="shared" si="35"/>
        <v>30.779999999999973</v>
      </c>
    </row>
    <row r="163" spans="1:38" s="15" customFormat="1" x14ac:dyDescent="0.2">
      <c r="A163" s="11" t="s">
        <v>39</v>
      </c>
      <c r="B163" s="11" t="s">
        <v>40</v>
      </c>
      <c r="C163" s="11" t="s">
        <v>382</v>
      </c>
      <c r="D163" s="11" t="s">
        <v>698</v>
      </c>
      <c r="E163" s="11" t="s">
        <v>43</v>
      </c>
      <c r="F163" s="11" t="s">
        <v>707</v>
      </c>
      <c r="G163" s="11" t="s">
        <v>712</v>
      </c>
      <c r="H163" s="11" t="s">
        <v>700</v>
      </c>
      <c r="I163" s="11" t="s">
        <v>701</v>
      </c>
      <c r="J163" s="11" t="s">
        <v>309</v>
      </c>
      <c r="K163" s="11" t="s">
        <v>718</v>
      </c>
      <c r="L163" s="12">
        <v>43497</v>
      </c>
      <c r="M163" s="12">
        <v>43497</v>
      </c>
      <c r="N163" s="12">
        <v>43403</v>
      </c>
      <c r="O163" s="11" t="s">
        <v>50</v>
      </c>
      <c r="P163" s="11" t="s">
        <v>714</v>
      </c>
      <c r="Q163" s="11" t="s">
        <v>52</v>
      </c>
      <c r="R163" s="11" t="s">
        <v>715</v>
      </c>
      <c r="S163" s="13">
        <v>2829.48</v>
      </c>
      <c r="T163" s="13">
        <v>2644.8</v>
      </c>
      <c r="U163" s="13">
        <f t="shared" si="33"/>
        <v>184.67999999999984</v>
      </c>
      <c r="V163" s="14">
        <f t="shared" si="28"/>
        <v>6.5269943593875848E-2</v>
      </c>
      <c r="W163" s="13">
        <v>2644.8</v>
      </c>
      <c r="X163" s="13">
        <v>0</v>
      </c>
      <c r="Y163" s="13">
        <v>0</v>
      </c>
      <c r="Z163" s="13" t="s">
        <v>54</v>
      </c>
      <c r="AA163" s="13">
        <v>0</v>
      </c>
      <c r="AB163" s="11" t="s">
        <v>716</v>
      </c>
      <c r="AC163" s="11" t="s">
        <v>109</v>
      </c>
      <c r="AD163" s="11" t="s">
        <v>392</v>
      </c>
      <c r="AE163" s="11" t="s">
        <v>58</v>
      </c>
      <c r="AF163" s="11" t="s">
        <v>59</v>
      </c>
      <c r="AG163" s="11" t="s">
        <v>717</v>
      </c>
      <c r="AH163" s="13">
        <v>2829.48</v>
      </c>
      <c r="AI163" s="13">
        <v>2644.8</v>
      </c>
      <c r="AJ163" s="13">
        <f t="shared" si="34"/>
        <v>184.67999999999984</v>
      </c>
      <c r="AK163" s="14">
        <f t="shared" si="29"/>
        <v>6.5269943593875848E-2</v>
      </c>
      <c r="AL163" s="13">
        <f t="shared" si="35"/>
        <v>0</v>
      </c>
    </row>
    <row r="164" spans="1:38" s="15" customFormat="1" x14ac:dyDescent="0.2">
      <c r="A164" s="11" t="s">
        <v>39</v>
      </c>
      <c r="B164" s="11" t="s">
        <v>40</v>
      </c>
      <c r="C164" s="11" t="s">
        <v>382</v>
      </c>
      <c r="D164" s="11" t="s">
        <v>698</v>
      </c>
      <c r="E164" s="11" t="s">
        <v>43</v>
      </c>
      <c r="F164" s="11" t="s">
        <v>707</v>
      </c>
      <c r="G164" s="11" t="s">
        <v>708</v>
      </c>
      <c r="H164" s="11" t="s">
        <v>700</v>
      </c>
      <c r="I164" s="11" t="s">
        <v>701</v>
      </c>
      <c r="J164" s="11" t="s">
        <v>309</v>
      </c>
      <c r="K164" s="11" t="s">
        <v>719</v>
      </c>
      <c r="L164" s="12">
        <v>43500</v>
      </c>
      <c r="M164" s="12">
        <v>43500</v>
      </c>
      <c r="N164" s="12">
        <v>43488</v>
      </c>
      <c r="O164" s="11" t="s">
        <v>50</v>
      </c>
      <c r="P164" s="11" t="s">
        <v>720</v>
      </c>
      <c r="Q164" s="11" t="s">
        <v>52</v>
      </c>
      <c r="R164" s="11" t="s">
        <v>721</v>
      </c>
      <c r="S164" s="13">
        <v>963.8</v>
      </c>
      <c r="T164" s="13">
        <v>689.3</v>
      </c>
      <c r="U164" s="13">
        <f t="shared" si="33"/>
        <v>274.5</v>
      </c>
      <c r="V164" s="14">
        <f t="shared" si="28"/>
        <v>0.2848101265822785</v>
      </c>
      <c r="W164" s="13">
        <v>690.2</v>
      </c>
      <c r="X164" s="13">
        <v>-0.9</v>
      </c>
      <c r="Y164" s="13">
        <v>0</v>
      </c>
      <c r="Z164" s="13" t="s">
        <v>54</v>
      </c>
      <c r="AA164" s="13">
        <v>0</v>
      </c>
      <c r="AB164" s="11" t="s">
        <v>722</v>
      </c>
      <c r="AC164" s="11" t="s">
        <v>109</v>
      </c>
      <c r="AD164" s="11" t="s">
        <v>392</v>
      </c>
      <c r="AE164" s="11" t="s">
        <v>58</v>
      </c>
      <c r="AF164" s="11" t="s">
        <v>59</v>
      </c>
      <c r="AG164" s="11" t="s">
        <v>723</v>
      </c>
      <c r="AH164" s="13">
        <v>963.8</v>
      </c>
      <c r="AI164" s="13">
        <v>689.3</v>
      </c>
      <c r="AJ164" s="13">
        <f t="shared" si="34"/>
        <v>274.5</v>
      </c>
      <c r="AK164" s="14">
        <f t="shared" si="29"/>
        <v>0.2848101265822785</v>
      </c>
      <c r="AL164" s="13">
        <f t="shared" si="35"/>
        <v>0</v>
      </c>
    </row>
    <row r="165" spans="1:38" s="15" customFormat="1" x14ac:dyDescent="0.2">
      <c r="A165" s="11" t="s">
        <v>39</v>
      </c>
      <c r="B165" s="11" t="s">
        <v>40</v>
      </c>
      <c r="C165" s="11" t="s">
        <v>382</v>
      </c>
      <c r="D165" s="11" t="s">
        <v>698</v>
      </c>
      <c r="E165" s="11" t="s">
        <v>43</v>
      </c>
      <c r="F165" s="11" t="s">
        <v>707</v>
      </c>
      <c r="G165" s="11" t="s">
        <v>708</v>
      </c>
      <c r="H165" s="11" t="s">
        <v>700</v>
      </c>
      <c r="I165" s="11" t="s">
        <v>701</v>
      </c>
      <c r="J165" s="11" t="s">
        <v>309</v>
      </c>
      <c r="K165" s="11" t="s">
        <v>724</v>
      </c>
      <c r="L165" s="12">
        <v>43501</v>
      </c>
      <c r="M165" s="12">
        <v>43501</v>
      </c>
      <c r="N165" s="12">
        <v>43488</v>
      </c>
      <c r="O165" s="11" t="s">
        <v>50</v>
      </c>
      <c r="P165" s="11" t="s">
        <v>720</v>
      </c>
      <c r="Q165" s="11" t="s">
        <v>52</v>
      </c>
      <c r="R165" s="11" t="s">
        <v>721</v>
      </c>
      <c r="S165" s="13">
        <v>83185.25</v>
      </c>
      <c r="T165" s="13">
        <v>78292</v>
      </c>
      <c r="U165" s="13">
        <f t="shared" si="33"/>
        <v>4893.25</v>
      </c>
      <c r="V165" s="14">
        <f t="shared" si="28"/>
        <v>5.8823529411764705E-2</v>
      </c>
      <c r="W165" s="13">
        <v>78292</v>
      </c>
      <c r="X165" s="13">
        <v>0</v>
      </c>
      <c r="Y165" s="13">
        <v>0</v>
      </c>
      <c r="Z165" s="13" t="s">
        <v>54</v>
      </c>
      <c r="AA165" s="13">
        <v>0</v>
      </c>
      <c r="AB165" s="11" t="s">
        <v>725</v>
      </c>
      <c r="AC165" s="11" t="s">
        <v>660</v>
      </c>
      <c r="AD165" s="11" t="s">
        <v>392</v>
      </c>
      <c r="AE165" s="11" t="s">
        <v>58</v>
      </c>
      <c r="AF165" s="11" t="s">
        <v>59</v>
      </c>
      <c r="AG165" s="11" t="s">
        <v>723</v>
      </c>
      <c r="AH165" s="13">
        <v>83185.25</v>
      </c>
      <c r="AI165" s="13">
        <v>78292</v>
      </c>
      <c r="AJ165" s="13">
        <f t="shared" si="34"/>
        <v>4893.25</v>
      </c>
      <c r="AK165" s="14">
        <f t="shared" si="29"/>
        <v>5.8823529411764705E-2</v>
      </c>
      <c r="AL165" s="13">
        <f t="shared" si="35"/>
        <v>0</v>
      </c>
    </row>
    <row r="166" spans="1:38" s="15" customFormat="1" x14ac:dyDescent="0.2">
      <c r="A166" s="11" t="s">
        <v>39</v>
      </c>
      <c r="B166" s="11" t="s">
        <v>40</v>
      </c>
      <c r="C166" s="11" t="s">
        <v>382</v>
      </c>
      <c r="D166" s="11" t="s">
        <v>698</v>
      </c>
      <c r="E166" s="11" t="s">
        <v>43</v>
      </c>
      <c r="F166" s="11" t="s">
        <v>707</v>
      </c>
      <c r="G166" s="11" t="s">
        <v>708</v>
      </c>
      <c r="H166" s="11" t="s">
        <v>700</v>
      </c>
      <c r="I166" s="11" t="s">
        <v>701</v>
      </c>
      <c r="J166" s="11" t="s">
        <v>309</v>
      </c>
      <c r="K166" s="11" t="s">
        <v>726</v>
      </c>
      <c r="L166" s="12">
        <v>43497</v>
      </c>
      <c r="M166" s="12">
        <v>43497</v>
      </c>
      <c r="N166" s="12">
        <v>43488</v>
      </c>
      <c r="O166" s="11" t="s">
        <v>50</v>
      </c>
      <c r="P166" s="11" t="s">
        <v>720</v>
      </c>
      <c r="Q166" s="11" t="s">
        <v>52</v>
      </c>
      <c r="R166" s="11" t="s">
        <v>721</v>
      </c>
      <c r="S166" s="13">
        <v>99864</v>
      </c>
      <c r="T166" s="13">
        <v>81000</v>
      </c>
      <c r="U166" s="13">
        <f t="shared" si="33"/>
        <v>18864</v>
      </c>
      <c r="V166" s="14">
        <f t="shared" si="28"/>
        <v>0.18889689978370583</v>
      </c>
      <c r="W166" s="13">
        <v>81000</v>
      </c>
      <c r="X166" s="13">
        <v>0</v>
      </c>
      <c r="Y166" s="13">
        <v>0</v>
      </c>
      <c r="Z166" s="13" t="s">
        <v>54</v>
      </c>
      <c r="AA166" s="13">
        <v>0</v>
      </c>
      <c r="AB166" s="11" t="s">
        <v>725</v>
      </c>
      <c r="AC166" s="11" t="s">
        <v>660</v>
      </c>
      <c r="AD166" s="11" t="s">
        <v>392</v>
      </c>
      <c r="AE166" s="11" t="s">
        <v>58</v>
      </c>
      <c r="AF166" s="11" t="s">
        <v>59</v>
      </c>
      <c r="AG166" s="11" t="s">
        <v>723</v>
      </c>
      <c r="AH166" s="13">
        <v>99864</v>
      </c>
      <c r="AI166" s="13">
        <v>81000</v>
      </c>
      <c r="AJ166" s="13">
        <f t="shared" si="34"/>
        <v>18864</v>
      </c>
      <c r="AK166" s="14">
        <f t="shared" si="29"/>
        <v>0.18889689978370583</v>
      </c>
      <c r="AL166" s="13">
        <f t="shared" si="35"/>
        <v>0</v>
      </c>
    </row>
    <row r="167" spans="1:38" s="15" customFormat="1" x14ac:dyDescent="0.2">
      <c r="A167" s="11" t="s">
        <v>39</v>
      </c>
      <c r="B167" s="11" t="s">
        <v>40</v>
      </c>
      <c r="C167" s="11" t="s">
        <v>382</v>
      </c>
      <c r="D167" s="11" t="s">
        <v>698</v>
      </c>
      <c r="E167" s="11" t="s">
        <v>43</v>
      </c>
      <c r="F167" s="11" t="s">
        <v>707</v>
      </c>
      <c r="G167" s="11" t="s">
        <v>708</v>
      </c>
      <c r="H167" s="11" t="s">
        <v>700</v>
      </c>
      <c r="I167" s="11" t="s">
        <v>701</v>
      </c>
      <c r="J167" s="11" t="s">
        <v>309</v>
      </c>
      <c r="K167" s="11" t="s">
        <v>726</v>
      </c>
      <c r="L167" s="12">
        <v>43497</v>
      </c>
      <c r="M167" s="12">
        <v>43497</v>
      </c>
      <c r="N167" s="12">
        <v>43488</v>
      </c>
      <c r="O167" s="11" t="s">
        <v>50</v>
      </c>
      <c r="P167" s="11" t="s">
        <v>720</v>
      </c>
      <c r="Q167" s="11" t="s">
        <v>52</v>
      </c>
      <c r="R167" s="11" t="s">
        <v>721</v>
      </c>
      <c r="S167" s="13">
        <v>966.96</v>
      </c>
      <c r="T167" s="13">
        <v>691.56</v>
      </c>
      <c r="U167" s="13">
        <f t="shared" si="33"/>
        <v>275.40000000000009</v>
      </c>
      <c r="V167" s="14">
        <f t="shared" si="28"/>
        <v>0.28481012658227856</v>
      </c>
      <c r="W167" s="13">
        <v>691.56</v>
      </c>
      <c r="X167" s="13">
        <v>0</v>
      </c>
      <c r="Y167" s="13">
        <v>0</v>
      </c>
      <c r="Z167" s="13" t="s">
        <v>54</v>
      </c>
      <c r="AA167" s="13">
        <v>0</v>
      </c>
      <c r="AB167" s="11" t="s">
        <v>722</v>
      </c>
      <c r="AC167" s="11" t="s">
        <v>109</v>
      </c>
      <c r="AD167" s="11" t="s">
        <v>392</v>
      </c>
      <c r="AE167" s="11" t="s">
        <v>58</v>
      </c>
      <c r="AF167" s="11" t="s">
        <v>59</v>
      </c>
      <c r="AG167" s="11" t="s">
        <v>723</v>
      </c>
      <c r="AH167" s="13">
        <v>966.96</v>
      </c>
      <c r="AI167" s="13">
        <v>691.56</v>
      </c>
      <c r="AJ167" s="13">
        <f t="shared" si="34"/>
        <v>275.40000000000009</v>
      </c>
      <c r="AK167" s="14">
        <f t="shared" si="29"/>
        <v>0.28481012658227856</v>
      </c>
      <c r="AL167" s="13">
        <f t="shared" si="35"/>
        <v>0</v>
      </c>
    </row>
    <row r="168" spans="1:38" s="15" customFormat="1" x14ac:dyDescent="0.2">
      <c r="A168" s="11" t="s">
        <v>39</v>
      </c>
      <c r="B168" s="11" t="s">
        <v>40</v>
      </c>
      <c r="C168" s="11" t="s">
        <v>382</v>
      </c>
      <c r="D168" s="11" t="s">
        <v>698</v>
      </c>
      <c r="E168" s="11" t="s">
        <v>43</v>
      </c>
      <c r="F168" s="11" t="s">
        <v>707</v>
      </c>
      <c r="G168" s="11" t="s">
        <v>708</v>
      </c>
      <c r="H168" s="11" t="s">
        <v>700</v>
      </c>
      <c r="I168" s="11" t="s">
        <v>701</v>
      </c>
      <c r="J168" s="11" t="s">
        <v>309</v>
      </c>
      <c r="K168" s="11" t="s">
        <v>726</v>
      </c>
      <c r="L168" s="12">
        <v>43497</v>
      </c>
      <c r="M168" s="12">
        <v>43497</v>
      </c>
      <c r="N168" s="12">
        <v>43488</v>
      </c>
      <c r="O168" s="11" t="s">
        <v>50</v>
      </c>
      <c r="P168" s="11" t="s">
        <v>720</v>
      </c>
      <c r="Q168" s="11" t="s">
        <v>52</v>
      </c>
      <c r="R168" s="11" t="s">
        <v>721</v>
      </c>
      <c r="S168" s="13">
        <v>14738.08</v>
      </c>
      <c r="T168" s="13">
        <v>14036.4</v>
      </c>
      <c r="U168" s="13">
        <f t="shared" si="33"/>
        <v>701.68000000000029</v>
      </c>
      <c r="V168" s="14">
        <f t="shared" si="28"/>
        <v>4.7610000759936183E-2</v>
      </c>
      <c r="W168" s="13">
        <v>14036.4</v>
      </c>
      <c r="X168" s="13">
        <v>0</v>
      </c>
      <c r="Y168" s="13">
        <v>0</v>
      </c>
      <c r="Z168" s="13" t="s">
        <v>54</v>
      </c>
      <c r="AA168" s="13">
        <v>0</v>
      </c>
      <c r="AB168" s="11" t="s">
        <v>727</v>
      </c>
      <c r="AC168" s="11" t="s">
        <v>109</v>
      </c>
      <c r="AD168" s="11" t="s">
        <v>392</v>
      </c>
      <c r="AE168" s="11" t="s">
        <v>58</v>
      </c>
      <c r="AF168" s="11" t="s">
        <v>59</v>
      </c>
      <c r="AG168" s="11" t="s">
        <v>723</v>
      </c>
      <c r="AH168" s="13">
        <v>14738.08</v>
      </c>
      <c r="AI168" s="13">
        <v>14036.4</v>
      </c>
      <c r="AJ168" s="13">
        <f t="shared" si="34"/>
        <v>701.68000000000029</v>
      </c>
      <c r="AK168" s="14">
        <f t="shared" si="29"/>
        <v>4.7610000759936183E-2</v>
      </c>
      <c r="AL168" s="13">
        <f t="shared" si="35"/>
        <v>0</v>
      </c>
    </row>
    <row r="169" spans="1:38" s="15" customFormat="1" x14ac:dyDescent="0.2">
      <c r="A169" s="11" t="s">
        <v>39</v>
      </c>
      <c r="B169" s="11" t="s">
        <v>40</v>
      </c>
      <c r="C169" s="11" t="s">
        <v>382</v>
      </c>
      <c r="D169" s="11" t="s">
        <v>698</v>
      </c>
      <c r="E169" s="11" t="s">
        <v>43</v>
      </c>
      <c r="F169" s="11" t="s">
        <v>707</v>
      </c>
      <c r="G169" s="11" t="s">
        <v>708</v>
      </c>
      <c r="H169" s="11" t="s">
        <v>700</v>
      </c>
      <c r="I169" s="11" t="s">
        <v>701</v>
      </c>
      <c r="J169" s="11" t="s">
        <v>309</v>
      </c>
      <c r="K169" s="11" t="s">
        <v>728</v>
      </c>
      <c r="L169" s="12">
        <v>43500</v>
      </c>
      <c r="M169" s="12">
        <v>43500</v>
      </c>
      <c r="N169" s="12">
        <v>43497</v>
      </c>
      <c r="O169" s="11" t="s">
        <v>50</v>
      </c>
      <c r="P169" s="11" t="s">
        <v>729</v>
      </c>
      <c r="Q169" s="11" t="s">
        <v>52</v>
      </c>
      <c r="R169" s="11" t="s">
        <v>730</v>
      </c>
      <c r="S169" s="13">
        <v>45610.77</v>
      </c>
      <c r="T169" s="13">
        <v>42313.85</v>
      </c>
      <c r="U169" s="13">
        <f t="shared" si="33"/>
        <v>3296.9199999999983</v>
      </c>
      <c r="V169" s="14">
        <f t="shared" si="28"/>
        <v>7.2283804899588369E-2</v>
      </c>
      <c r="W169" s="13">
        <v>42330.02</v>
      </c>
      <c r="X169" s="13">
        <v>-16.170000000000002</v>
      </c>
      <c r="Y169" s="13">
        <v>0</v>
      </c>
      <c r="Z169" s="13" t="s">
        <v>54</v>
      </c>
      <c r="AA169" s="13">
        <v>0</v>
      </c>
      <c r="AB169" s="11" t="s">
        <v>731</v>
      </c>
      <c r="AC169" s="11" t="s">
        <v>99</v>
      </c>
      <c r="AD169" s="11" t="s">
        <v>392</v>
      </c>
      <c r="AE169" s="11" t="s">
        <v>58</v>
      </c>
      <c r="AF169" s="11" t="s">
        <v>68</v>
      </c>
      <c r="AG169" s="11" t="s">
        <v>732</v>
      </c>
      <c r="AH169" s="13">
        <v>45610.77</v>
      </c>
      <c r="AI169" s="13">
        <v>42313.85</v>
      </c>
      <c r="AJ169" s="13">
        <f t="shared" si="34"/>
        <v>3296.9199999999983</v>
      </c>
      <c r="AK169" s="14">
        <f t="shared" si="29"/>
        <v>7.2283804899588369E-2</v>
      </c>
      <c r="AL169" s="13">
        <f t="shared" si="35"/>
        <v>0</v>
      </c>
    </row>
    <row r="170" spans="1:38" s="15" customFormat="1" x14ac:dyDescent="0.2">
      <c r="A170" s="11" t="s">
        <v>39</v>
      </c>
      <c r="B170" s="11" t="s">
        <v>40</v>
      </c>
      <c r="C170" s="11" t="s">
        <v>382</v>
      </c>
      <c r="D170" s="11" t="s">
        <v>698</v>
      </c>
      <c r="E170" s="11" t="s">
        <v>43</v>
      </c>
      <c r="F170" s="11" t="s">
        <v>707</v>
      </c>
      <c r="G170" s="11" t="s">
        <v>708</v>
      </c>
      <c r="H170" s="11" t="s">
        <v>700</v>
      </c>
      <c r="I170" s="11" t="s">
        <v>701</v>
      </c>
      <c r="J170" s="11" t="s">
        <v>309</v>
      </c>
      <c r="K170" s="11" t="s">
        <v>733</v>
      </c>
      <c r="L170" s="12">
        <v>43501</v>
      </c>
      <c r="M170" s="12">
        <v>43501</v>
      </c>
      <c r="N170" s="12">
        <v>43497</v>
      </c>
      <c r="O170" s="11" t="s">
        <v>50</v>
      </c>
      <c r="P170" s="11" t="s">
        <v>729</v>
      </c>
      <c r="Q170" s="11" t="s">
        <v>52</v>
      </c>
      <c r="R170" s="11" t="s">
        <v>730</v>
      </c>
      <c r="S170" s="13">
        <v>0</v>
      </c>
      <c r="T170" s="13">
        <v>0</v>
      </c>
      <c r="U170" s="13">
        <f t="shared" si="33"/>
        <v>0</v>
      </c>
      <c r="V170" s="14" t="e">
        <f t="shared" si="28"/>
        <v>#DIV/0!</v>
      </c>
      <c r="W170" s="13">
        <v>0</v>
      </c>
      <c r="X170" s="13">
        <v>0</v>
      </c>
      <c r="Y170" s="13">
        <v>0</v>
      </c>
      <c r="Z170" s="13" t="s">
        <v>54</v>
      </c>
      <c r="AA170" s="13">
        <v>0</v>
      </c>
      <c r="AB170" s="11" t="s">
        <v>731</v>
      </c>
      <c r="AC170" s="11" t="s">
        <v>99</v>
      </c>
      <c r="AD170" s="11" t="s">
        <v>392</v>
      </c>
      <c r="AE170" s="11" t="s">
        <v>58</v>
      </c>
      <c r="AF170" s="11" t="s">
        <v>68</v>
      </c>
      <c r="AG170" s="11" t="s">
        <v>732</v>
      </c>
      <c r="AH170" s="13">
        <v>0</v>
      </c>
      <c r="AI170" s="13">
        <v>0</v>
      </c>
      <c r="AJ170" s="13">
        <f t="shared" si="34"/>
        <v>0</v>
      </c>
      <c r="AK170" s="14" t="e">
        <f t="shared" si="29"/>
        <v>#DIV/0!</v>
      </c>
      <c r="AL170" s="13">
        <f t="shared" si="35"/>
        <v>0</v>
      </c>
    </row>
    <row r="171" spans="1:38" s="15" customFormat="1" x14ac:dyDescent="0.2">
      <c r="A171" s="11" t="s">
        <v>39</v>
      </c>
      <c r="B171" s="11" t="s">
        <v>40</v>
      </c>
      <c r="C171" s="11" t="s">
        <v>382</v>
      </c>
      <c r="D171" s="11" t="s">
        <v>698</v>
      </c>
      <c r="E171" s="11" t="s">
        <v>43</v>
      </c>
      <c r="F171" s="11" t="s">
        <v>734</v>
      </c>
      <c r="G171" s="11" t="s">
        <v>708</v>
      </c>
      <c r="H171" s="11" t="s">
        <v>700</v>
      </c>
      <c r="I171" s="11" t="s">
        <v>701</v>
      </c>
      <c r="J171" s="11" t="s">
        <v>309</v>
      </c>
      <c r="K171" s="11" t="s">
        <v>735</v>
      </c>
      <c r="L171" s="12">
        <v>43500</v>
      </c>
      <c r="M171" s="12">
        <v>43500</v>
      </c>
      <c r="N171" s="12">
        <v>43493</v>
      </c>
      <c r="O171" s="11" t="s">
        <v>50</v>
      </c>
      <c r="P171" s="11" t="s">
        <v>736</v>
      </c>
      <c r="Q171" s="11" t="s">
        <v>52</v>
      </c>
      <c r="R171" s="11" t="s">
        <v>737</v>
      </c>
      <c r="S171" s="13">
        <v>8256.3700000000008</v>
      </c>
      <c r="T171" s="13">
        <v>7610.99</v>
      </c>
      <c r="U171" s="13">
        <f t="shared" si="33"/>
        <v>645.38000000000102</v>
      </c>
      <c r="V171" s="14">
        <f t="shared" si="28"/>
        <v>7.8167523984511475E-2</v>
      </c>
      <c r="W171" s="13">
        <v>7610.99</v>
      </c>
      <c r="X171" s="13">
        <v>0</v>
      </c>
      <c r="Y171" s="13">
        <v>0</v>
      </c>
      <c r="Z171" s="13" t="s">
        <v>54</v>
      </c>
      <c r="AA171" s="13">
        <v>0</v>
      </c>
      <c r="AB171" s="11" t="s">
        <v>738</v>
      </c>
      <c r="AC171" s="11" t="s">
        <v>109</v>
      </c>
      <c r="AD171" s="11" t="s">
        <v>392</v>
      </c>
      <c r="AE171" s="11" t="s">
        <v>58</v>
      </c>
      <c r="AF171" s="11" t="s">
        <v>59</v>
      </c>
      <c r="AG171" s="11" t="s">
        <v>739</v>
      </c>
      <c r="AH171" s="13">
        <v>8256.3700000000008</v>
      </c>
      <c r="AI171" s="13">
        <v>7610.99</v>
      </c>
      <c r="AJ171" s="13">
        <f t="shared" si="34"/>
        <v>645.38000000000102</v>
      </c>
      <c r="AK171" s="14">
        <f t="shared" si="29"/>
        <v>7.8167523984511475E-2</v>
      </c>
      <c r="AL171" s="13">
        <f t="shared" si="35"/>
        <v>0</v>
      </c>
    </row>
    <row r="172" spans="1:38" s="15" customFormat="1" x14ac:dyDescent="0.2">
      <c r="A172" s="11" t="s">
        <v>39</v>
      </c>
      <c r="B172" s="11" t="s">
        <v>40</v>
      </c>
      <c r="C172" s="11" t="s">
        <v>382</v>
      </c>
      <c r="D172" s="11" t="s">
        <v>698</v>
      </c>
      <c r="E172" s="11" t="s">
        <v>43</v>
      </c>
      <c r="F172" s="11" t="s">
        <v>734</v>
      </c>
      <c r="G172" s="11" t="s">
        <v>708</v>
      </c>
      <c r="H172" s="11" t="s">
        <v>700</v>
      </c>
      <c r="I172" s="11" t="s">
        <v>701</v>
      </c>
      <c r="J172" s="11" t="s">
        <v>309</v>
      </c>
      <c r="K172" s="11" t="s">
        <v>740</v>
      </c>
      <c r="L172" s="12">
        <v>43497</v>
      </c>
      <c r="M172" s="12">
        <v>43497</v>
      </c>
      <c r="N172" s="12">
        <v>43493</v>
      </c>
      <c r="O172" s="11" t="s">
        <v>50</v>
      </c>
      <c r="P172" s="11" t="s">
        <v>736</v>
      </c>
      <c r="Q172" s="11" t="s">
        <v>52</v>
      </c>
      <c r="R172" s="11" t="s">
        <v>737</v>
      </c>
      <c r="S172" s="13">
        <v>3133.64</v>
      </c>
      <c r="T172" s="13">
        <v>2868.03</v>
      </c>
      <c r="U172" s="13">
        <f t="shared" si="33"/>
        <v>265.60999999999967</v>
      </c>
      <c r="V172" s="14">
        <f t="shared" si="28"/>
        <v>8.4760853193091637E-2</v>
      </c>
      <c r="W172" s="13">
        <v>2868.03</v>
      </c>
      <c r="X172" s="13">
        <v>0</v>
      </c>
      <c r="Y172" s="13">
        <v>0</v>
      </c>
      <c r="Z172" s="13" t="s">
        <v>54</v>
      </c>
      <c r="AA172" s="13">
        <v>0</v>
      </c>
      <c r="AB172" s="11" t="s">
        <v>738</v>
      </c>
      <c r="AC172" s="11" t="s">
        <v>109</v>
      </c>
      <c r="AD172" s="11" t="s">
        <v>392</v>
      </c>
      <c r="AE172" s="11" t="s">
        <v>58</v>
      </c>
      <c r="AF172" s="11" t="s">
        <v>59</v>
      </c>
      <c r="AG172" s="11" t="s">
        <v>739</v>
      </c>
      <c r="AH172" s="13">
        <v>3133.64</v>
      </c>
      <c r="AI172" s="13">
        <v>2868.03</v>
      </c>
      <c r="AJ172" s="13">
        <f t="shared" si="34"/>
        <v>265.60999999999967</v>
      </c>
      <c r="AK172" s="14">
        <f t="shared" si="29"/>
        <v>8.4760853193091637E-2</v>
      </c>
      <c r="AL172" s="13">
        <f t="shared" si="35"/>
        <v>0</v>
      </c>
    </row>
    <row r="173" spans="1:38" s="15" customFormat="1" x14ac:dyDescent="0.2">
      <c r="A173" s="11" t="s">
        <v>39</v>
      </c>
      <c r="B173" s="11" t="s">
        <v>40</v>
      </c>
      <c r="C173" s="11" t="s">
        <v>382</v>
      </c>
      <c r="D173" s="11" t="s">
        <v>698</v>
      </c>
      <c r="E173" s="11" t="s">
        <v>43</v>
      </c>
      <c r="F173" s="11" t="s">
        <v>734</v>
      </c>
      <c r="G173" s="11" t="s">
        <v>708</v>
      </c>
      <c r="H173" s="11" t="s">
        <v>700</v>
      </c>
      <c r="I173" s="11" t="s">
        <v>701</v>
      </c>
      <c r="J173" s="11" t="s">
        <v>309</v>
      </c>
      <c r="K173" s="11" t="s">
        <v>741</v>
      </c>
      <c r="L173" s="12">
        <v>43501</v>
      </c>
      <c r="M173" s="12">
        <v>43501</v>
      </c>
      <c r="N173" s="12">
        <v>43493</v>
      </c>
      <c r="O173" s="11" t="s">
        <v>50</v>
      </c>
      <c r="P173" s="11" t="s">
        <v>736</v>
      </c>
      <c r="Q173" s="11" t="s">
        <v>52</v>
      </c>
      <c r="R173" s="11" t="s">
        <v>737</v>
      </c>
      <c r="S173" s="13">
        <v>492.83</v>
      </c>
      <c r="T173" s="13">
        <v>456.28</v>
      </c>
      <c r="U173" s="13">
        <f t="shared" si="33"/>
        <v>36.550000000000011</v>
      </c>
      <c r="V173" s="14">
        <f t="shared" si="28"/>
        <v>7.416350465677822E-2</v>
      </c>
      <c r="W173" s="13">
        <v>456.28</v>
      </c>
      <c r="X173" s="13">
        <v>0</v>
      </c>
      <c r="Y173" s="13">
        <v>0</v>
      </c>
      <c r="Z173" s="13" t="s">
        <v>54</v>
      </c>
      <c r="AA173" s="13">
        <v>0</v>
      </c>
      <c r="AB173" s="11" t="s">
        <v>738</v>
      </c>
      <c r="AC173" s="11" t="s">
        <v>109</v>
      </c>
      <c r="AD173" s="11" t="s">
        <v>392</v>
      </c>
      <c r="AE173" s="11" t="s">
        <v>58</v>
      </c>
      <c r="AF173" s="11" t="s">
        <v>59</v>
      </c>
      <c r="AG173" s="11" t="s">
        <v>739</v>
      </c>
      <c r="AH173" s="13">
        <v>492.83</v>
      </c>
      <c r="AI173" s="13">
        <v>456.28</v>
      </c>
      <c r="AJ173" s="13">
        <f t="shared" si="34"/>
        <v>36.550000000000011</v>
      </c>
      <c r="AK173" s="14">
        <f t="shared" si="29"/>
        <v>7.416350465677822E-2</v>
      </c>
      <c r="AL173" s="13">
        <f t="shared" si="35"/>
        <v>0</v>
      </c>
    </row>
    <row r="174" spans="1:38" s="15" customFormat="1" x14ac:dyDescent="0.2">
      <c r="A174" s="11" t="s">
        <v>39</v>
      </c>
      <c r="B174" s="11" t="s">
        <v>40</v>
      </c>
      <c r="C174" s="11" t="s">
        <v>382</v>
      </c>
      <c r="D174" s="11" t="s">
        <v>698</v>
      </c>
      <c r="E174" s="11" t="s">
        <v>43</v>
      </c>
      <c r="F174" s="11" t="s">
        <v>707</v>
      </c>
      <c r="G174" s="11" t="s">
        <v>707</v>
      </c>
      <c r="H174" s="11" t="s">
        <v>700</v>
      </c>
      <c r="I174" s="11" t="s">
        <v>701</v>
      </c>
      <c r="J174" s="11" t="s">
        <v>309</v>
      </c>
      <c r="K174" s="11" t="s">
        <v>55</v>
      </c>
      <c r="L174" s="12">
        <v>43497</v>
      </c>
      <c r="M174" s="12">
        <v>43497</v>
      </c>
      <c r="N174" s="12">
        <v>43497</v>
      </c>
      <c r="O174" s="11" t="s">
        <v>50</v>
      </c>
      <c r="P174" s="11" t="s">
        <v>742</v>
      </c>
      <c r="Q174" s="11" t="s">
        <v>52</v>
      </c>
      <c r="R174" s="11" t="s">
        <v>743</v>
      </c>
      <c r="S174" s="13">
        <v>0</v>
      </c>
      <c r="T174" s="13">
        <v>-3.16</v>
      </c>
      <c r="U174" s="13">
        <f t="shared" si="33"/>
        <v>3.16</v>
      </c>
      <c r="V174" s="14" t="e">
        <f t="shared" ref="V174:V229" si="36">U174/S174</f>
        <v>#DIV/0!</v>
      </c>
      <c r="W174" s="13">
        <v>-3.16</v>
      </c>
      <c r="X174" s="13">
        <v>0</v>
      </c>
      <c r="Y174" s="13">
        <v>0</v>
      </c>
      <c r="Z174" s="13" t="s">
        <v>54</v>
      </c>
      <c r="AA174" s="13">
        <v>0</v>
      </c>
      <c r="AB174" s="11" t="s">
        <v>55</v>
      </c>
      <c r="AC174" s="11" t="s">
        <v>56</v>
      </c>
      <c r="AD174" s="11" t="s">
        <v>711</v>
      </c>
      <c r="AE174" s="11" t="s">
        <v>58</v>
      </c>
      <c r="AF174" s="11" t="s">
        <v>59</v>
      </c>
      <c r="AG174" s="11" t="s">
        <v>55</v>
      </c>
      <c r="AH174" s="13">
        <v>0</v>
      </c>
      <c r="AI174" s="13">
        <v>0</v>
      </c>
      <c r="AJ174" s="13">
        <f t="shared" si="34"/>
        <v>0</v>
      </c>
      <c r="AK174" s="14" t="e">
        <f t="shared" ref="AK174:AK229" si="37">AJ174/AH174</f>
        <v>#DIV/0!</v>
      </c>
      <c r="AL174" s="13">
        <f t="shared" si="35"/>
        <v>3.16</v>
      </c>
    </row>
    <row r="175" spans="1:38" s="15" customFormat="1" x14ac:dyDescent="0.2">
      <c r="A175" s="11" t="s">
        <v>39</v>
      </c>
      <c r="B175" s="11" t="s">
        <v>40</v>
      </c>
      <c r="C175" s="11" t="s">
        <v>382</v>
      </c>
      <c r="D175" s="11" t="s">
        <v>744</v>
      </c>
      <c r="E175" s="11" t="s">
        <v>43</v>
      </c>
      <c r="F175" s="11" t="s">
        <v>745</v>
      </c>
      <c r="G175" s="11" t="s">
        <v>745</v>
      </c>
      <c r="H175" s="11" t="s">
        <v>746</v>
      </c>
      <c r="I175" s="11" t="s">
        <v>410</v>
      </c>
      <c r="J175" s="11" t="s">
        <v>359</v>
      </c>
      <c r="K175" s="11" t="s">
        <v>747</v>
      </c>
      <c r="L175" s="12">
        <v>43498</v>
      </c>
      <c r="M175" s="12">
        <v>43498</v>
      </c>
      <c r="N175" s="12">
        <v>43433</v>
      </c>
      <c r="O175" s="11" t="s">
        <v>50</v>
      </c>
      <c r="P175" s="11" t="s">
        <v>748</v>
      </c>
      <c r="Q175" s="11" t="s">
        <v>52</v>
      </c>
      <c r="R175" s="11" t="s">
        <v>749</v>
      </c>
      <c r="S175" s="13">
        <v>0</v>
      </c>
      <c r="T175" s="13">
        <v>0</v>
      </c>
      <c r="U175" s="13">
        <f t="shared" ref="U175:U186" si="38">S175-T175</f>
        <v>0</v>
      </c>
      <c r="V175" s="14" t="e">
        <f t="shared" si="36"/>
        <v>#DIV/0!</v>
      </c>
      <c r="W175" s="13">
        <v>0</v>
      </c>
      <c r="X175" s="13">
        <v>0</v>
      </c>
      <c r="Y175" s="13">
        <v>0</v>
      </c>
      <c r="Z175" s="13" t="s">
        <v>54</v>
      </c>
      <c r="AA175" s="13">
        <v>0</v>
      </c>
      <c r="AB175" s="11" t="s">
        <v>750</v>
      </c>
      <c r="AC175" s="11" t="s">
        <v>99</v>
      </c>
      <c r="AD175" s="11" t="s">
        <v>392</v>
      </c>
      <c r="AE175" s="11" t="s">
        <v>58</v>
      </c>
      <c r="AF175" s="11" t="s">
        <v>68</v>
      </c>
      <c r="AG175" s="11" t="s">
        <v>751</v>
      </c>
      <c r="AH175" s="13">
        <v>0</v>
      </c>
      <c r="AI175" s="13">
        <v>0</v>
      </c>
      <c r="AJ175" s="13">
        <f t="shared" ref="AJ175:AJ186" si="39">AH175-AI175</f>
        <v>0</v>
      </c>
      <c r="AK175" s="14" t="e">
        <f t="shared" si="37"/>
        <v>#DIV/0!</v>
      </c>
      <c r="AL175" s="13">
        <f t="shared" ref="AL175:AL186" si="40">U175-AJ175</f>
        <v>0</v>
      </c>
    </row>
    <row r="176" spans="1:38" s="15" customFormat="1" x14ac:dyDescent="0.2">
      <c r="A176" s="11" t="s">
        <v>39</v>
      </c>
      <c r="B176" s="11" t="s">
        <v>40</v>
      </c>
      <c r="C176" s="11" t="s">
        <v>382</v>
      </c>
      <c r="D176" s="11" t="s">
        <v>744</v>
      </c>
      <c r="E176" s="11" t="s">
        <v>43</v>
      </c>
      <c r="F176" s="11" t="s">
        <v>745</v>
      </c>
      <c r="G176" s="11" t="s">
        <v>745</v>
      </c>
      <c r="H176" s="11" t="s">
        <v>746</v>
      </c>
      <c r="I176" s="11" t="s">
        <v>410</v>
      </c>
      <c r="J176" s="11" t="s">
        <v>359</v>
      </c>
      <c r="K176" s="11" t="s">
        <v>752</v>
      </c>
      <c r="L176" s="12">
        <v>43497</v>
      </c>
      <c r="M176" s="12">
        <v>43497</v>
      </c>
      <c r="N176" s="12">
        <v>43433</v>
      </c>
      <c r="O176" s="11" t="s">
        <v>50</v>
      </c>
      <c r="P176" s="11" t="s">
        <v>748</v>
      </c>
      <c r="Q176" s="11" t="s">
        <v>52</v>
      </c>
      <c r="R176" s="11" t="s">
        <v>749</v>
      </c>
      <c r="S176" s="13">
        <v>32095</v>
      </c>
      <c r="T176" s="13">
        <v>20632.5</v>
      </c>
      <c r="U176" s="13">
        <f t="shared" si="38"/>
        <v>11462.5</v>
      </c>
      <c r="V176" s="14">
        <f t="shared" si="36"/>
        <v>0.35714285714285715</v>
      </c>
      <c r="W176" s="13">
        <v>20632.5</v>
      </c>
      <c r="X176" s="13">
        <v>0</v>
      </c>
      <c r="Y176" s="13">
        <v>0</v>
      </c>
      <c r="Z176" s="13" t="s">
        <v>54</v>
      </c>
      <c r="AA176" s="13">
        <v>0</v>
      </c>
      <c r="AB176" s="11" t="s">
        <v>750</v>
      </c>
      <c r="AC176" s="11" t="s">
        <v>99</v>
      </c>
      <c r="AD176" s="11" t="s">
        <v>392</v>
      </c>
      <c r="AE176" s="11" t="s">
        <v>58</v>
      </c>
      <c r="AF176" s="11" t="s">
        <v>68</v>
      </c>
      <c r="AG176" s="11" t="s">
        <v>751</v>
      </c>
      <c r="AH176" s="13">
        <v>32095</v>
      </c>
      <c r="AI176" s="13">
        <v>20632.5</v>
      </c>
      <c r="AJ176" s="13">
        <f t="shared" si="39"/>
        <v>11462.5</v>
      </c>
      <c r="AK176" s="14">
        <f t="shared" si="37"/>
        <v>0.35714285714285715</v>
      </c>
      <c r="AL176" s="13">
        <f t="shared" si="40"/>
        <v>0</v>
      </c>
    </row>
    <row r="177" spans="1:38" s="15" customFormat="1" x14ac:dyDescent="0.2">
      <c r="A177" s="11" t="s">
        <v>39</v>
      </c>
      <c r="B177" s="11" t="s">
        <v>40</v>
      </c>
      <c r="C177" s="11" t="s">
        <v>382</v>
      </c>
      <c r="D177" s="11" t="s">
        <v>744</v>
      </c>
      <c r="E177" s="11" t="s">
        <v>43</v>
      </c>
      <c r="F177" s="11" t="s">
        <v>745</v>
      </c>
      <c r="G177" s="11" t="s">
        <v>745</v>
      </c>
      <c r="H177" s="11" t="s">
        <v>746</v>
      </c>
      <c r="I177" s="11" t="s">
        <v>410</v>
      </c>
      <c r="J177" s="11" t="s">
        <v>359</v>
      </c>
      <c r="K177" s="11" t="s">
        <v>753</v>
      </c>
      <c r="L177" s="12">
        <v>43498</v>
      </c>
      <c r="M177" s="12">
        <v>43498</v>
      </c>
      <c r="N177" s="12">
        <v>43468</v>
      </c>
      <c r="O177" s="11" t="s">
        <v>50</v>
      </c>
      <c r="P177" s="11" t="s">
        <v>754</v>
      </c>
      <c r="Q177" s="11" t="s">
        <v>52</v>
      </c>
      <c r="R177" s="11" t="s">
        <v>755</v>
      </c>
      <c r="S177" s="13">
        <v>0</v>
      </c>
      <c r="T177" s="13">
        <v>6453.32</v>
      </c>
      <c r="U177" s="13">
        <f t="shared" si="38"/>
        <v>-6453.32</v>
      </c>
      <c r="V177" s="14" t="e">
        <f t="shared" si="36"/>
        <v>#DIV/0!</v>
      </c>
      <c r="W177" s="13">
        <v>6453.32</v>
      </c>
      <c r="X177" s="13">
        <v>0</v>
      </c>
      <c r="Y177" s="13">
        <v>0</v>
      </c>
      <c r="Z177" s="13" t="s">
        <v>54</v>
      </c>
      <c r="AA177" s="13">
        <v>0</v>
      </c>
      <c r="AB177" s="11" t="s">
        <v>756</v>
      </c>
      <c r="AC177" s="11" t="s">
        <v>154</v>
      </c>
      <c r="AD177" s="11" t="s">
        <v>392</v>
      </c>
      <c r="AE177" s="11" t="s">
        <v>58</v>
      </c>
      <c r="AF177" s="11" t="s">
        <v>68</v>
      </c>
      <c r="AG177" s="11" t="s">
        <v>757</v>
      </c>
      <c r="AH177" s="13">
        <v>0</v>
      </c>
      <c r="AI177" s="13">
        <v>6592.4</v>
      </c>
      <c r="AJ177" s="13">
        <f t="shared" si="39"/>
        <v>-6592.4</v>
      </c>
      <c r="AK177" s="14" t="e">
        <f t="shared" si="37"/>
        <v>#DIV/0!</v>
      </c>
      <c r="AL177" s="13">
        <f t="shared" si="40"/>
        <v>139.07999999999993</v>
      </c>
    </row>
    <row r="178" spans="1:38" s="15" customFormat="1" x14ac:dyDescent="0.2">
      <c r="A178" s="11" t="s">
        <v>39</v>
      </c>
      <c r="B178" s="11" t="s">
        <v>40</v>
      </c>
      <c r="C178" s="11" t="s">
        <v>382</v>
      </c>
      <c r="D178" s="11" t="s">
        <v>744</v>
      </c>
      <c r="E178" s="11" t="s">
        <v>43</v>
      </c>
      <c r="F178" s="11" t="s">
        <v>745</v>
      </c>
      <c r="G178" s="11" t="s">
        <v>745</v>
      </c>
      <c r="H178" s="11" t="s">
        <v>746</v>
      </c>
      <c r="I178" s="11" t="s">
        <v>410</v>
      </c>
      <c r="J178" s="11" t="s">
        <v>359</v>
      </c>
      <c r="K178" s="11" t="s">
        <v>758</v>
      </c>
      <c r="L178" s="12">
        <v>43497</v>
      </c>
      <c r="M178" s="12">
        <v>43497</v>
      </c>
      <c r="N178" s="12">
        <v>43468</v>
      </c>
      <c r="O178" s="11" t="s">
        <v>50</v>
      </c>
      <c r="P178" s="11" t="s">
        <v>759</v>
      </c>
      <c r="Q178" s="11" t="s">
        <v>52</v>
      </c>
      <c r="R178" s="11" t="s">
        <v>760</v>
      </c>
      <c r="S178" s="13">
        <v>9084.6</v>
      </c>
      <c r="T178" s="13">
        <v>8059.5</v>
      </c>
      <c r="U178" s="13">
        <f t="shared" si="38"/>
        <v>1025.1000000000004</v>
      </c>
      <c r="V178" s="14">
        <f t="shared" si="36"/>
        <v>0.11283931048147418</v>
      </c>
      <c r="W178" s="13">
        <v>6865.8</v>
      </c>
      <c r="X178" s="13">
        <v>1193.7</v>
      </c>
      <c r="Y178" s="13">
        <v>0</v>
      </c>
      <c r="Z178" s="13" t="s">
        <v>54</v>
      </c>
      <c r="AA178" s="13">
        <v>0</v>
      </c>
      <c r="AB178" s="11" t="s">
        <v>761</v>
      </c>
      <c r="AC178" s="11" t="s">
        <v>99</v>
      </c>
      <c r="AD178" s="11" t="s">
        <v>392</v>
      </c>
      <c r="AE178" s="11" t="s">
        <v>58</v>
      </c>
      <c r="AF178" s="11" t="s">
        <v>68</v>
      </c>
      <c r="AG178" s="11" t="s">
        <v>762</v>
      </c>
      <c r="AH178" s="13">
        <v>9084.6</v>
      </c>
      <c r="AI178" s="13">
        <v>8059.5</v>
      </c>
      <c r="AJ178" s="13">
        <f t="shared" si="39"/>
        <v>1025.1000000000004</v>
      </c>
      <c r="AK178" s="14">
        <f t="shared" si="37"/>
        <v>0.11283931048147418</v>
      </c>
      <c r="AL178" s="13">
        <f t="shared" si="40"/>
        <v>0</v>
      </c>
    </row>
    <row r="179" spans="1:38" s="15" customFormat="1" x14ac:dyDescent="0.2">
      <c r="A179" s="11" t="s">
        <v>39</v>
      </c>
      <c r="B179" s="11" t="s">
        <v>40</v>
      </c>
      <c r="C179" s="11" t="s">
        <v>382</v>
      </c>
      <c r="D179" s="11" t="s">
        <v>744</v>
      </c>
      <c r="E179" s="11" t="s">
        <v>43</v>
      </c>
      <c r="F179" s="11" t="s">
        <v>745</v>
      </c>
      <c r="G179" s="11" t="s">
        <v>745</v>
      </c>
      <c r="H179" s="11" t="s">
        <v>746</v>
      </c>
      <c r="I179" s="11" t="s">
        <v>410</v>
      </c>
      <c r="J179" s="11" t="s">
        <v>359</v>
      </c>
      <c r="K179" s="11" t="s">
        <v>763</v>
      </c>
      <c r="L179" s="12">
        <v>43498</v>
      </c>
      <c r="M179" s="12">
        <v>43498</v>
      </c>
      <c r="N179" s="12">
        <v>43467</v>
      </c>
      <c r="O179" s="11" t="s">
        <v>50</v>
      </c>
      <c r="P179" s="11" t="s">
        <v>764</v>
      </c>
      <c r="Q179" s="11" t="s">
        <v>52</v>
      </c>
      <c r="R179" s="11" t="s">
        <v>765</v>
      </c>
      <c r="S179" s="13">
        <v>0</v>
      </c>
      <c r="T179" s="13">
        <v>0</v>
      </c>
      <c r="U179" s="13">
        <f t="shared" si="38"/>
        <v>0</v>
      </c>
      <c r="V179" s="14" t="e">
        <f t="shared" si="36"/>
        <v>#DIV/0!</v>
      </c>
      <c r="W179" s="13">
        <v>0</v>
      </c>
      <c r="X179" s="13">
        <v>0</v>
      </c>
      <c r="Y179" s="13">
        <v>0</v>
      </c>
      <c r="Z179" s="13" t="s">
        <v>54</v>
      </c>
      <c r="AA179" s="13">
        <v>0</v>
      </c>
      <c r="AB179" s="11" t="s">
        <v>766</v>
      </c>
      <c r="AC179" s="11" t="s">
        <v>99</v>
      </c>
      <c r="AD179" s="11" t="s">
        <v>392</v>
      </c>
      <c r="AE179" s="11" t="s">
        <v>58</v>
      </c>
      <c r="AF179" s="11" t="s">
        <v>68</v>
      </c>
      <c r="AG179" s="11" t="s">
        <v>767</v>
      </c>
      <c r="AH179" s="13">
        <v>0</v>
      </c>
      <c r="AI179" s="13">
        <v>0</v>
      </c>
      <c r="AJ179" s="13">
        <f t="shared" si="39"/>
        <v>0</v>
      </c>
      <c r="AK179" s="14" t="e">
        <f t="shared" si="37"/>
        <v>#DIV/0!</v>
      </c>
      <c r="AL179" s="13">
        <f t="shared" si="40"/>
        <v>0</v>
      </c>
    </row>
    <row r="180" spans="1:38" s="15" customFormat="1" x14ac:dyDescent="0.2">
      <c r="A180" s="11" t="s">
        <v>39</v>
      </c>
      <c r="B180" s="11" t="s">
        <v>40</v>
      </c>
      <c r="C180" s="11" t="s">
        <v>382</v>
      </c>
      <c r="D180" s="11" t="s">
        <v>744</v>
      </c>
      <c r="E180" s="11" t="s">
        <v>43</v>
      </c>
      <c r="F180" s="11" t="s">
        <v>745</v>
      </c>
      <c r="G180" s="11" t="s">
        <v>745</v>
      </c>
      <c r="H180" s="11" t="s">
        <v>746</v>
      </c>
      <c r="I180" s="11" t="s">
        <v>410</v>
      </c>
      <c r="J180" s="11" t="s">
        <v>359</v>
      </c>
      <c r="K180" s="11" t="s">
        <v>768</v>
      </c>
      <c r="L180" s="12">
        <v>43497</v>
      </c>
      <c r="M180" s="12">
        <v>43497</v>
      </c>
      <c r="N180" s="12">
        <v>43467</v>
      </c>
      <c r="O180" s="11" t="s">
        <v>50</v>
      </c>
      <c r="P180" s="11" t="s">
        <v>764</v>
      </c>
      <c r="Q180" s="11" t="s">
        <v>52</v>
      </c>
      <c r="R180" s="11" t="s">
        <v>765</v>
      </c>
      <c r="S180" s="13">
        <v>224322</v>
      </c>
      <c r="T180" s="13">
        <v>160230</v>
      </c>
      <c r="U180" s="13">
        <f t="shared" si="38"/>
        <v>64092</v>
      </c>
      <c r="V180" s="14">
        <f t="shared" si="36"/>
        <v>0.2857142857142857</v>
      </c>
      <c r="W180" s="13">
        <v>165355.62</v>
      </c>
      <c r="X180" s="13">
        <v>-5125.62</v>
      </c>
      <c r="Y180" s="13">
        <v>0</v>
      </c>
      <c r="Z180" s="13" t="s">
        <v>54</v>
      </c>
      <c r="AA180" s="13">
        <v>0</v>
      </c>
      <c r="AB180" s="11" t="s">
        <v>766</v>
      </c>
      <c r="AC180" s="11" t="s">
        <v>99</v>
      </c>
      <c r="AD180" s="11" t="s">
        <v>392</v>
      </c>
      <c r="AE180" s="11" t="s">
        <v>58</v>
      </c>
      <c r="AF180" s="11" t="s">
        <v>68</v>
      </c>
      <c r="AG180" s="11" t="s">
        <v>767</v>
      </c>
      <c r="AH180" s="13">
        <v>224322</v>
      </c>
      <c r="AI180" s="13">
        <v>160230</v>
      </c>
      <c r="AJ180" s="13">
        <f t="shared" si="39"/>
        <v>64092</v>
      </c>
      <c r="AK180" s="14">
        <f t="shared" si="37"/>
        <v>0.2857142857142857</v>
      </c>
      <c r="AL180" s="13">
        <f t="shared" si="40"/>
        <v>0</v>
      </c>
    </row>
    <row r="181" spans="1:38" s="15" customFormat="1" x14ac:dyDescent="0.2">
      <c r="A181" s="11" t="s">
        <v>39</v>
      </c>
      <c r="B181" s="11" t="s">
        <v>40</v>
      </c>
      <c r="C181" s="11" t="s">
        <v>382</v>
      </c>
      <c r="D181" s="11" t="s">
        <v>744</v>
      </c>
      <c r="E181" s="11" t="s">
        <v>43</v>
      </c>
      <c r="F181" s="11" t="s">
        <v>745</v>
      </c>
      <c r="G181" s="11" t="s">
        <v>745</v>
      </c>
      <c r="H181" s="11" t="s">
        <v>746</v>
      </c>
      <c r="I181" s="11" t="s">
        <v>410</v>
      </c>
      <c r="J181" s="11" t="s">
        <v>359</v>
      </c>
      <c r="K181" s="11" t="s">
        <v>769</v>
      </c>
      <c r="L181" s="12">
        <v>43498</v>
      </c>
      <c r="M181" s="12">
        <v>43498</v>
      </c>
      <c r="N181" s="12">
        <v>43461</v>
      </c>
      <c r="O181" s="11" t="s">
        <v>50</v>
      </c>
      <c r="P181" s="11" t="s">
        <v>770</v>
      </c>
      <c r="Q181" s="11" t="s">
        <v>52</v>
      </c>
      <c r="R181" s="11" t="s">
        <v>771</v>
      </c>
      <c r="S181" s="13">
        <v>0</v>
      </c>
      <c r="T181" s="13">
        <v>0</v>
      </c>
      <c r="U181" s="13">
        <f t="shared" si="38"/>
        <v>0</v>
      </c>
      <c r="V181" s="14" t="e">
        <f t="shared" si="36"/>
        <v>#DIV/0!</v>
      </c>
      <c r="W181" s="13">
        <v>0</v>
      </c>
      <c r="X181" s="13">
        <v>0</v>
      </c>
      <c r="Y181" s="13">
        <v>0</v>
      </c>
      <c r="Z181" s="13" t="s">
        <v>54</v>
      </c>
      <c r="AA181" s="13">
        <v>0</v>
      </c>
      <c r="AB181" s="11" t="s">
        <v>772</v>
      </c>
      <c r="AC181" s="11" t="s">
        <v>99</v>
      </c>
      <c r="AD181" s="11" t="s">
        <v>392</v>
      </c>
      <c r="AE181" s="11" t="s">
        <v>58</v>
      </c>
      <c r="AF181" s="11" t="s">
        <v>68</v>
      </c>
      <c r="AG181" s="11" t="s">
        <v>773</v>
      </c>
      <c r="AH181" s="13">
        <v>0</v>
      </c>
      <c r="AI181" s="13">
        <v>0</v>
      </c>
      <c r="AJ181" s="13">
        <f t="shared" si="39"/>
        <v>0</v>
      </c>
      <c r="AK181" s="14" t="e">
        <f t="shared" si="37"/>
        <v>#DIV/0!</v>
      </c>
      <c r="AL181" s="13">
        <f t="shared" si="40"/>
        <v>0</v>
      </c>
    </row>
    <row r="182" spans="1:38" s="15" customFormat="1" x14ac:dyDescent="0.2">
      <c r="A182" s="11" t="s">
        <v>39</v>
      </c>
      <c r="B182" s="11" t="s">
        <v>40</v>
      </c>
      <c r="C182" s="11" t="s">
        <v>382</v>
      </c>
      <c r="D182" s="11" t="s">
        <v>744</v>
      </c>
      <c r="E182" s="11" t="s">
        <v>43</v>
      </c>
      <c r="F182" s="11" t="s">
        <v>745</v>
      </c>
      <c r="G182" s="11" t="s">
        <v>745</v>
      </c>
      <c r="H182" s="11" t="s">
        <v>746</v>
      </c>
      <c r="I182" s="11" t="s">
        <v>410</v>
      </c>
      <c r="J182" s="11" t="s">
        <v>359</v>
      </c>
      <c r="K182" s="11" t="s">
        <v>774</v>
      </c>
      <c r="L182" s="12">
        <v>43497</v>
      </c>
      <c r="M182" s="12">
        <v>43497</v>
      </c>
      <c r="N182" s="12">
        <v>43461</v>
      </c>
      <c r="O182" s="11" t="s">
        <v>50</v>
      </c>
      <c r="P182" s="11" t="s">
        <v>770</v>
      </c>
      <c r="Q182" s="11" t="s">
        <v>52</v>
      </c>
      <c r="R182" s="11" t="s">
        <v>771</v>
      </c>
      <c r="S182" s="13">
        <v>6517</v>
      </c>
      <c r="T182" s="13">
        <v>4655</v>
      </c>
      <c r="U182" s="13">
        <f t="shared" si="38"/>
        <v>1862</v>
      </c>
      <c r="V182" s="14">
        <f t="shared" si="36"/>
        <v>0.2857142857142857</v>
      </c>
      <c r="W182" s="13">
        <v>5038.01</v>
      </c>
      <c r="X182" s="13">
        <v>-383.01</v>
      </c>
      <c r="Y182" s="13">
        <v>0</v>
      </c>
      <c r="Z182" s="13" t="s">
        <v>54</v>
      </c>
      <c r="AA182" s="13">
        <v>0</v>
      </c>
      <c r="AB182" s="11" t="s">
        <v>772</v>
      </c>
      <c r="AC182" s="11" t="s">
        <v>99</v>
      </c>
      <c r="AD182" s="11" t="s">
        <v>392</v>
      </c>
      <c r="AE182" s="11" t="s">
        <v>58</v>
      </c>
      <c r="AF182" s="11" t="s">
        <v>68</v>
      </c>
      <c r="AG182" s="11" t="s">
        <v>773</v>
      </c>
      <c r="AH182" s="13">
        <v>6517</v>
      </c>
      <c r="AI182" s="13">
        <v>4655</v>
      </c>
      <c r="AJ182" s="13">
        <f t="shared" si="39"/>
        <v>1862</v>
      </c>
      <c r="AK182" s="14">
        <f t="shared" si="37"/>
        <v>0.2857142857142857</v>
      </c>
      <c r="AL182" s="13">
        <f t="shared" si="40"/>
        <v>0</v>
      </c>
    </row>
    <row r="183" spans="1:38" s="15" customFormat="1" x14ac:dyDescent="0.2">
      <c r="A183" s="11" t="s">
        <v>39</v>
      </c>
      <c r="B183" s="11" t="s">
        <v>40</v>
      </c>
      <c r="C183" s="11" t="s">
        <v>382</v>
      </c>
      <c r="D183" s="11" t="s">
        <v>744</v>
      </c>
      <c r="E183" s="11" t="s">
        <v>43</v>
      </c>
      <c r="F183" s="11" t="s">
        <v>745</v>
      </c>
      <c r="G183" s="11" t="s">
        <v>745</v>
      </c>
      <c r="H183" s="11" t="s">
        <v>746</v>
      </c>
      <c r="I183" s="11" t="s">
        <v>410</v>
      </c>
      <c r="J183" s="11" t="s">
        <v>359</v>
      </c>
      <c r="K183" s="11" t="s">
        <v>775</v>
      </c>
      <c r="L183" s="12">
        <v>43500</v>
      </c>
      <c r="M183" s="12">
        <v>43500</v>
      </c>
      <c r="N183" s="12">
        <v>43479</v>
      </c>
      <c r="O183" s="11" t="s">
        <v>50</v>
      </c>
      <c r="P183" s="11" t="s">
        <v>776</v>
      </c>
      <c r="Q183" s="11" t="s">
        <v>52</v>
      </c>
      <c r="R183" s="11" t="s">
        <v>777</v>
      </c>
      <c r="S183" s="13">
        <v>14896</v>
      </c>
      <c r="T183" s="13">
        <v>13806.25</v>
      </c>
      <c r="U183" s="13">
        <f t="shared" si="38"/>
        <v>1089.75</v>
      </c>
      <c r="V183" s="14">
        <f t="shared" si="36"/>
        <v>7.3157223415682066E-2</v>
      </c>
      <c r="W183" s="13">
        <v>12198.36</v>
      </c>
      <c r="X183" s="13">
        <v>1607.89</v>
      </c>
      <c r="Y183" s="13">
        <v>0</v>
      </c>
      <c r="Z183" s="13" t="s">
        <v>54</v>
      </c>
      <c r="AA183" s="13">
        <v>0</v>
      </c>
      <c r="AB183" s="11" t="s">
        <v>778</v>
      </c>
      <c r="AC183" s="11" t="s">
        <v>99</v>
      </c>
      <c r="AD183" s="11" t="s">
        <v>392</v>
      </c>
      <c r="AE183" s="11" t="s">
        <v>58</v>
      </c>
      <c r="AF183" s="11" t="s">
        <v>68</v>
      </c>
      <c r="AG183" s="11" t="s">
        <v>779</v>
      </c>
      <c r="AH183" s="13">
        <v>14896</v>
      </c>
      <c r="AI183" s="13">
        <v>13806.25</v>
      </c>
      <c r="AJ183" s="13">
        <f t="shared" si="39"/>
        <v>1089.75</v>
      </c>
      <c r="AK183" s="14">
        <f t="shared" si="37"/>
        <v>7.3157223415682066E-2</v>
      </c>
      <c r="AL183" s="13">
        <f t="shared" si="40"/>
        <v>0</v>
      </c>
    </row>
    <row r="184" spans="1:38" s="15" customFormat="1" x14ac:dyDescent="0.2">
      <c r="A184" s="11" t="s">
        <v>39</v>
      </c>
      <c r="B184" s="11" t="s">
        <v>40</v>
      </c>
      <c r="C184" s="11" t="s">
        <v>382</v>
      </c>
      <c r="D184" s="11" t="s">
        <v>744</v>
      </c>
      <c r="E184" s="11" t="s">
        <v>43</v>
      </c>
      <c r="F184" s="11" t="s">
        <v>745</v>
      </c>
      <c r="G184" s="11" t="s">
        <v>745</v>
      </c>
      <c r="H184" s="11" t="s">
        <v>746</v>
      </c>
      <c r="I184" s="11" t="s">
        <v>410</v>
      </c>
      <c r="J184" s="11" t="s">
        <v>359</v>
      </c>
      <c r="K184" s="11" t="s">
        <v>780</v>
      </c>
      <c r="L184" s="12">
        <v>43497</v>
      </c>
      <c r="M184" s="12">
        <v>43497</v>
      </c>
      <c r="N184" s="12">
        <v>43479</v>
      </c>
      <c r="O184" s="11" t="s">
        <v>50</v>
      </c>
      <c r="P184" s="11" t="s">
        <v>776</v>
      </c>
      <c r="Q184" s="11" t="s">
        <v>52</v>
      </c>
      <c r="R184" s="11" t="s">
        <v>777</v>
      </c>
      <c r="S184" s="13">
        <v>0</v>
      </c>
      <c r="T184" s="13">
        <v>0</v>
      </c>
      <c r="U184" s="13">
        <f t="shared" si="38"/>
        <v>0</v>
      </c>
      <c r="V184" s="14" t="e">
        <f t="shared" si="36"/>
        <v>#DIV/0!</v>
      </c>
      <c r="W184" s="13">
        <v>0</v>
      </c>
      <c r="X184" s="13">
        <v>0</v>
      </c>
      <c r="Y184" s="13">
        <v>0</v>
      </c>
      <c r="Z184" s="13" t="s">
        <v>54</v>
      </c>
      <c r="AA184" s="13">
        <v>0</v>
      </c>
      <c r="AB184" s="11" t="s">
        <v>778</v>
      </c>
      <c r="AC184" s="11" t="s">
        <v>99</v>
      </c>
      <c r="AD184" s="11" t="s">
        <v>392</v>
      </c>
      <c r="AE184" s="11" t="s">
        <v>58</v>
      </c>
      <c r="AF184" s="11" t="s">
        <v>68</v>
      </c>
      <c r="AG184" s="11" t="s">
        <v>779</v>
      </c>
      <c r="AH184" s="13">
        <v>0</v>
      </c>
      <c r="AI184" s="13">
        <v>0</v>
      </c>
      <c r="AJ184" s="13">
        <f t="shared" si="39"/>
        <v>0</v>
      </c>
      <c r="AK184" s="14" t="e">
        <f t="shared" si="37"/>
        <v>#DIV/0!</v>
      </c>
      <c r="AL184" s="13">
        <f t="shared" si="40"/>
        <v>0</v>
      </c>
    </row>
    <row r="185" spans="1:38" s="15" customFormat="1" x14ac:dyDescent="0.2">
      <c r="A185" s="11" t="s">
        <v>39</v>
      </c>
      <c r="B185" s="11" t="s">
        <v>40</v>
      </c>
      <c r="C185" s="11" t="s">
        <v>382</v>
      </c>
      <c r="D185" s="11" t="s">
        <v>744</v>
      </c>
      <c r="E185" s="11" t="s">
        <v>43</v>
      </c>
      <c r="F185" s="11" t="s">
        <v>745</v>
      </c>
      <c r="G185" s="11" t="s">
        <v>745</v>
      </c>
      <c r="H185" s="11" t="s">
        <v>746</v>
      </c>
      <c r="I185" s="11" t="s">
        <v>410</v>
      </c>
      <c r="J185" s="11" t="s">
        <v>359</v>
      </c>
      <c r="K185" s="11" t="s">
        <v>55</v>
      </c>
      <c r="L185" s="12">
        <v>43498</v>
      </c>
      <c r="M185" s="12">
        <v>43498</v>
      </c>
      <c r="N185" s="12">
        <v>43460</v>
      </c>
      <c r="O185" s="11" t="s">
        <v>50</v>
      </c>
      <c r="P185" s="11" t="s">
        <v>781</v>
      </c>
      <c r="Q185" s="11" t="s">
        <v>52</v>
      </c>
      <c r="R185" s="11" t="s">
        <v>782</v>
      </c>
      <c r="S185" s="13">
        <v>0</v>
      </c>
      <c r="T185" s="13">
        <v>60.38</v>
      </c>
      <c r="U185" s="13">
        <f t="shared" si="38"/>
        <v>-60.38</v>
      </c>
      <c r="V185" s="14" t="e">
        <f t="shared" si="36"/>
        <v>#DIV/0!</v>
      </c>
      <c r="W185" s="13">
        <v>60.38</v>
      </c>
      <c r="X185" s="13">
        <v>0</v>
      </c>
      <c r="Y185" s="13">
        <v>0</v>
      </c>
      <c r="Z185" s="13" t="s">
        <v>54</v>
      </c>
      <c r="AA185" s="13">
        <v>0</v>
      </c>
      <c r="AB185" s="11" t="s">
        <v>783</v>
      </c>
      <c r="AC185" s="11" t="s">
        <v>99</v>
      </c>
      <c r="AD185" s="11" t="s">
        <v>711</v>
      </c>
      <c r="AE185" s="11" t="s">
        <v>58</v>
      </c>
      <c r="AF185" s="11" t="s">
        <v>68</v>
      </c>
      <c r="AG185" s="11" t="s">
        <v>784</v>
      </c>
      <c r="AH185" s="13">
        <v>0</v>
      </c>
      <c r="AI185" s="13">
        <v>0</v>
      </c>
      <c r="AJ185" s="13">
        <f t="shared" si="39"/>
        <v>0</v>
      </c>
      <c r="AK185" s="14" t="e">
        <f t="shared" si="37"/>
        <v>#DIV/0!</v>
      </c>
      <c r="AL185" s="13">
        <f t="shared" si="40"/>
        <v>-60.38</v>
      </c>
    </row>
    <row r="186" spans="1:38" s="15" customFormat="1" x14ac:dyDescent="0.2">
      <c r="A186" s="11" t="s">
        <v>39</v>
      </c>
      <c r="B186" s="11" t="s">
        <v>40</v>
      </c>
      <c r="C186" s="11" t="s">
        <v>382</v>
      </c>
      <c r="D186" s="11" t="s">
        <v>744</v>
      </c>
      <c r="E186" s="11" t="s">
        <v>43</v>
      </c>
      <c r="F186" s="11" t="s">
        <v>785</v>
      </c>
      <c r="G186" s="11" t="s">
        <v>785</v>
      </c>
      <c r="H186" s="11" t="s">
        <v>746</v>
      </c>
      <c r="I186" s="11" t="s">
        <v>410</v>
      </c>
      <c r="J186" s="11" t="s">
        <v>359</v>
      </c>
      <c r="K186" s="11" t="s">
        <v>786</v>
      </c>
      <c r="L186" s="12">
        <v>43501</v>
      </c>
      <c r="M186" s="12">
        <v>43501</v>
      </c>
      <c r="N186" s="12">
        <v>43475</v>
      </c>
      <c r="O186" s="11" t="s">
        <v>50</v>
      </c>
      <c r="P186" s="11" t="s">
        <v>787</v>
      </c>
      <c r="Q186" s="11" t="s">
        <v>52</v>
      </c>
      <c r="R186" s="11" t="s">
        <v>788</v>
      </c>
      <c r="S186" s="13">
        <v>4536</v>
      </c>
      <c r="T186" s="13">
        <v>4200</v>
      </c>
      <c r="U186" s="13">
        <f t="shared" si="38"/>
        <v>336</v>
      </c>
      <c r="V186" s="14">
        <f t="shared" si="36"/>
        <v>7.407407407407407E-2</v>
      </c>
      <c r="W186" s="13">
        <v>4200</v>
      </c>
      <c r="X186" s="13">
        <v>0</v>
      </c>
      <c r="Y186" s="13">
        <v>0</v>
      </c>
      <c r="Z186" s="13" t="s">
        <v>54</v>
      </c>
      <c r="AA186" s="13">
        <v>0</v>
      </c>
      <c r="AB186" s="11" t="s">
        <v>789</v>
      </c>
      <c r="AC186" s="11" t="s">
        <v>321</v>
      </c>
      <c r="AD186" s="11" t="s">
        <v>392</v>
      </c>
      <c r="AE186" s="11" t="s">
        <v>58</v>
      </c>
      <c r="AF186" s="11" t="s">
        <v>68</v>
      </c>
      <c r="AG186" s="11" t="s">
        <v>790</v>
      </c>
      <c r="AH186" s="13">
        <v>0</v>
      </c>
      <c r="AI186" s="13">
        <v>0</v>
      </c>
      <c r="AJ186" s="13">
        <f t="shared" si="39"/>
        <v>0</v>
      </c>
      <c r="AK186" s="14" t="e">
        <f t="shared" si="37"/>
        <v>#DIV/0!</v>
      </c>
      <c r="AL186" s="13">
        <f t="shared" si="40"/>
        <v>336</v>
      </c>
    </row>
    <row r="187" spans="1:38" s="15" customFormat="1" x14ac:dyDescent="0.2">
      <c r="A187" s="11" t="s">
        <v>39</v>
      </c>
      <c r="B187" s="11" t="s">
        <v>40</v>
      </c>
      <c r="C187" s="11" t="s">
        <v>382</v>
      </c>
      <c r="D187" s="11" t="s">
        <v>791</v>
      </c>
      <c r="E187" s="11" t="s">
        <v>43</v>
      </c>
      <c r="F187" s="11" t="s">
        <v>792</v>
      </c>
      <c r="G187" s="11" t="s">
        <v>793</v>
      </c>
      <c r="H187" s="11" t="s">
        <v>794</v>
      </c>
      <c r="I187" s="11" t="s">
        <v>795</v>
      </c>
      <c r="J187" s="11" t="s">
        <v>359</v>
      </c>
      <c r="K187" s="11" t="s">
        <v>796</v>
      </c>
      <c r="L187" s="12">
        <v>43501</v>
      </c>
      <c r="M187" s="12">
        <v>43501</v>
      </c>
      <c r="N187" s="12">
        <v>43376</v>
      </c>
      <c r="O187" s="11" t="s">
        <v>50</v>
      </c>
      <c r="P187" s="11" t="s">
        <v>797</v>
      </c>
      <c r="Q187" s="11" t="s">
        <v>52</v>
      </c>
      <c r="R187" s="11" t="s">
        <v>798</v>
      </c>
      <c r="S187" s="13">
        <v>278.39999999999998</v>
      </c>
      <c r="T187" s="13">
        <v>240</v>
      </c>
      <c r="U187" s="13">
        <f t="shared" ref="U187:U194" si="41">S187-T187</f>
        <v>38.399999999999977</v>
      </c>
      <c r="V187" s="14">
        <f t="shared" si="36"/>
        <v>0.13793103448275856</v>
      </c>
      <c r="W187" s="13">
        <v>240</v>
      </c>
      <c r="X187" s="13">
        <v>0</v>
      </c>
      <c r="Y187" s="13">
        <v>0</v>
      </c>
      <c r="Z187" s="13" t="s">
        <v>54</v>
      </c>
      <c r="AA187" s="13">
        <v>0</v>
      </c>
      <c r="AB187" s="11" t="s">
        <v>799</v>
      </c>
      <c r="AC187" s="11" t="s">
        <v>99</v>
      </c>
      <c r="AD187" s="11" t="s">
        <v>392</v>
      </c>
      <c r="AE187" s="11" t="s">
        <v>58</v>
      </c>
      <c r="AF187" s="11" t="s">
        <v>68</v>
      </c>
      <c r="AG187" s="11" t="s">
        <v>800</v>
      </c>
      <c r="AH187" s="13">
        <v>278.39999999999998</v>
      </c>
      <c r="AI187" s="13">
        <v>240</v>
      </c>
      <c r="AJ187" s="13">
        <f t="shared" ref="AJ187:AJ194" si="42">AH187-AI187</f>
        <v>38.399999999999977</v>
      </c>
      <c r="AK187" s="14">
        <f t="shared" si="37"/>
        <v>0.13793103448275856</v>
      </c>
      <c r="AL187" s="13">
        <f t="shared" ref="AL187:AL194" si="43">U187-AJ187</f>
        <v>0</v>
      </c>
    </row>
    <row r="188" spans="1:38" s="15" customFormat="1" x14ac:dyDescent="0.2">
      <c r="A188" s="11" t="s">
        <v>39</v>
      </c>
      <c r="B188" s="11" t="s">
        <v>40</v>
      </c>
      <c r="C188" s="11" t="s">
        <v>382</v>
      </c>
      <c r="D188" s="11" t="s">
        <v>791</v>
      </c>
      <c r="E188" s="11" t="s">
        <v>43</v>
      </c>
      <c r="F188" s="11" t="s">
        <v>801</v>
      </c>
      <c r="G188" s="11" t="s">
        <v>801</v>
      </c>
      <c r="H188" s="11" t="s">
        <v>794</v>
      </c>
      <c r="I188" s="11" t="s">
        <v>795</v>
      </c>
      <c r="J188" s="11" t="s">
        <v>359</v>
      </c>
      <c r="K188" s="11" t="s">
        <v>802</v>
      </c>
      <c r="L188" s="12">
        <v>43500</v>
      </c>
      <c r="M188" s="12">
        <v>43500</v>
      </c>
      <c r="N188" s="12">
        <v>43473</v>
      </c>
      <c r="O188" s="11" t="s">
        <v>50</v>
      </c>
      <c r="P188" s="11" t="s">
        <v>803</v>
      </c>
      <c r="Q188" s="11" t="s">
        <v>52</v>
      </c>
      <c r="R188" s="11" t="s">
        <v>804</v>
      </c>
      <c r="S188" s="13">
        <v>1670.4</v>
      </c>
      <c r="T188" s="13">
        <v>1440</v>
      </c>
      <c r="U188" s="13">
        <f t="shared" si="41"/>
        <v>230.40000000000009</v>
      </c>
      <c r="V188" s="14">
        <f t="shared" si="36"/>
        <v>0.13793103448275867</v>
      </c>
      <c r="W188" s="13">
        <v>1440</v>
      </c>
      <c r="X188" s="13">
        <v>0</v>
      </c>
      <c r="Y188" s="13">
        <v>0</v>
      </c>
      <c r="Z188" s="13" t="s">
        <v>54</v>
      </c>
      <c r="AA188" s="13">
        <v>0</v>
      </c>
      <c r="AB188" s="11" t="s">
        <v>805</v>
      </c>
      <c r="AC188" s="11" t="s">
        <v>99</v>
      </c>
      <c r="AD188" s="11" t="s">
        <v>392</v>
      </c>
      <c r="AE188" s="11" t="s">
        <v>58</v>
      </c>
      <c r="AF188" s="11" t="s">
        <v>68</v>
      </c>
      <c r="AG188" s="11" t="s">
        <v>806</v>
      </c>
      <c r="AH188" s="13">
        <v>1670.4</v>
      </c>
      <c r="AI188" s="13">
        <v>1440</v>
      </c>
      <c r="AJ188" s="13">
        <f t="shared" si="42"/>
        <v>230.40000000000009</v>
      </c>
      <c r="AK188" s="14">
        <f t="shared" si="37"/>
        <v>0.13793103448275867</v>
      </c>
      <c r="AL188" s="13">
        <f t="shared" si="43"/>
        <v>0</v>
      </c>
    </row>
    <row r="189" spans="1:38" s="15" customFormat="1" x14ac:dyDescent="0.2">
      <c r="A189" s="11" t="s">
        <v>39</v>
      </c>
      <c r="B189" s="11" t="s">
        <v>40</v>
      </c>
      <c r="C189" s="11" t="s">
        <v>382</v>
      </c>
      <c r="D189" s="11" t="s">
        <v>791</v>
      </c>
      <c r="E189" s="11" t="s">
        <v>43</v>
      </c>
      <c r="F189" s="11" t="s">
        <v>807</v>
      </c>
      <c r="G189" s="11" t="s">
        <v>807</v>
      </c>
      <c r="H189" s="11" t="s">
        <v>794</v>
      </c>
      <c r="I189" s="11" t="s">
        <v>701</v>
      </c>
      <c r="J189" s="11" t="s">
        <v>359</v>
      </c>
      <c r="K189" s="11" t="s">
        <v>808</v>
      </c>
      <c r="L189" s="12">
        <v>43501</v>
      </c>
      <c r="M189" s="12">
        <v>43501</v>
      </c>
      <c r="N189" s="12">
        <v>43237</v>
      </c>
      <c r="O189" s="11" t="s">
        <v>50</v>
      </c>
      <c r="P189" s="11" t="s">
        <v>809</v>
      </c>
      <c r="Q189" s="11" t="s">
        <v>52</v>
      </c>
      <c r="R189" s="11" t="s">
        <v>810</v>
      </c>
      <c r="S189" s="13">
        <v>2862.64</v>
      </c>
      <c r="T189" s="13">
        <v>2726.32</v>
      </c>
      <c r="U189" s="13">
        <f t="shared" si="41"/>
        <v>136.31999999999971</v>
      </c>
      <c r="V189" s="14">
        <f t="shared" si="36"/>
        <v>4.7620378391973743E-2</v>
      </c>
      <c r="W189" s="13">
        <v>2726.32</v>
      </c>
      <c r="X189" s="13">
        <v>0</v>
      </c>
      <c r="Y189" s="13">
        <v>0</v>
      </c>
      <c r="Z189" s="13" t="s">
        <v>54</v>
      </c>
      <c r="AA189" s="13">
        <v>0</v>
      </c>
      <c r="AB189" s="11" t="s">
        <v>811</v>
      </c>
      <c r="AC189" s="11" t="s">
        <v>321</v>
      </c>
      <c r="AD189" s="11" t="s">
        <v>392</v>
      </c>
      <c r="AE189" s="11" t="s">
        <v>58</v>
      </c>
      <c r="AF189" s="11" t="s">
        <v>68</v>
      </c>
      <c r="AG189" s="11" t="s">
        <v>812</v>
      </c>
      <c r="AH189" s="13">
        <v>2862.64</v>
      </c>
      <c r="AI189" s="13">
        <v>2726.32</v>
      </c>
      <c r="AJ189" s="13">
        <f t="shared" si="42"/>
        <v>136.31999999999971</v>
      </c>
      <c r="AK189" s="14">
        <f t="shared" si="37"/>
        <v>4.7620378391973743E-2</v>
      </c>
      <c r="AL189" s="13">
        <f t="shared" si="43"/>
        <v>0</v>
      </c>
    </row>
    <row r="190" spans="1:38" s="15" customFormat="1" x14ac:dyDescent="0.2">
      <c r="A190" s="11" t="s">
        <v>39</v>
      </c>
      <c r="B190" s="11" t="s">
        <v>40</v>
      </c>
      <c r="C190" s="11" t="s">
        <v>382</v>
      </c>
      <c r="D190" s="11" t="s">
        <v>813</v>
      </c>
      <c r="E190" s="11" t="s">
        <v>43</v>
      </c>
      <c r="F190" s="11" t="s">
        <v>408</v>
      </c>
      <c r="G190" s="11" t="s">
        <v>408</v>
      </c>
      <c r="H190" s="11" t="s">
        <v>409</v>
      </c>
      <c r="I190" s="11" t="s">
        <v>410</v>
      </c>
      <c r="J190" s="11" t="s">
        <v>359</v>
      </c>
      <c r="K190" s="11" t="s">
        <v>814</v>
      </c>
      <c r="L190" s="12">
        <v>43501</v>
      </c>
      <c r="M190" s="12">
        <v>43501</v>
      </c>
      <c r="N190" s="12">
        <v>43370</v>
      </c>
      <c r="O190" s="11" t="s">
        <v>50</v>
      </c>
      <c r="P190" s="11" t="s">
        <v>815</v>
      </c>
      <c r="Q190" s="11" t="s">
        <v>52</v>
      </c>
      <c r="R190" s="11" t="s">
        <v>816</v>
      </c>
      <c r="S190" s="13">
        <v>73883.69</v>
      </c>
      <c r="T190" s="13">
        <v>65919.740000000005</v>
      </c>
      <c r="U190" s="13">
        <f t="shared" si="41"/>
        <v>7963.9499999999971</v>
      </c>
      <c r="V190" s="14">
        <f t="shared" si="36"/>
        <v>0.10779036618230622</v>
      </c>
      <c r="W190" s="13">
        <v>65919.740000000005</v>
      </c>
      <c r="X190" s="13">
        <v>0</v>
      </c>
      <c r="Y190" s="13">
        <v>0</v>
      </c>
      <c r="Z190" s="13" t="s">
        <v>54</v>
      </c>
      <c r="AA190" s="13">
        <v>0</v>
      </c>
      <c r="AB190" s="11" t="s">
        <v>817</v>
      </c>
      <c r="AC190" s="11" t="s">
        <v>391</v>
      </c>
      <c r="AD190" s="11" t="s">
        <v>392</v>
      </c>
      <c r="AE190" s="11" t="s">
        <v>58</v>
      </c>
      <c r="AF190" s="11" t="s">
        <v>68</v>
      </c>
      <c r="AG190" s="11" t="s">
        <v>818</v>
      </c>
      <c r="AH190" s="13">
        <v>73883.69</v>
      </c>
      <c r="AI190" s="13">
        <v>65919.740000000005</v>
      </c>
      <c r="AJ190" s="13">
        <f t="shared" si="42"/>
        <v>7963.9499999999971</v>
      </c>
      <c r="AK190" s="14">
        <f t="shared" si="37"/>
        <v>0.10779036618230622</v>
      </c>
      <c r="AL190" s="13">
        <f t="shared" si="43"/>
        <v>0</v>
      </c>
    </row>
    <row r="191" spans="1:38" s="15" customFormat="1" x14ac:dyDescent="0.2">
      <c r="A191" s="11" t="s">
        <v>39</v>
      </c>
      <c r="B191" s="11" t="s">
        <v>40</v>
      </c>
      <c r="C191" s="11" t="s">
        <v>382</v>
      </c>
      <c r="D191" s="11" t="s">
        <v>813</v>
      </c>
      <c r="E191" s="11" t="s">
        <v>43</v>
      </c>
      <c r="F191" s="11" t="s">
        <v>408</v>
      </c>
      <c r="G191" s="11" t="s">
        <v>408</v>
      </c>
      <c r="H191" s="11" t="s">
        <v>409</v>
      </c>
      <c r="I191" s="11" t="s">
        <v>410</v>
      </c>
      <c r="J191" s="11" t="s">
        <v>183</v>
      </c>
      <c r="K191" s="11" t="s">
        <v>819</v>
      </c>
      <c r="L191" s="12">
        <v>43501</v>
      </c>
      <c r="M191" s="12">
        <v>43501</v>
      </c>
      <c r="N191" s="12">
        <v>43384</v>
      </c>
      <c r="O191" s="11" t="s">
        <v>50</v>
      </c>
      <c r="P191" s="11" t="s">
        <v>820</v>
      </c>
      <c r="Q191" s="11" t="s">
        <v>52</v>
      </c>
      <c r="R191" s="11" t="s">
        <v>821</v>
      </c>
      <c r="S191" s="13">
        <v>65154.13</v>
      </c>
      <c r="T191" s="13">
        <v>56330</v>
      </c>
      <c r="U191" s="13">
        <f t="shared" si="41"/>
        <v>8824.1299999999974</v>
      </c>
      <c r="V191" s="14">
        <f t="shared" si="36"/>
        <v>0.13543469922781562</v>
      </c>
      <c r="W191" s="13">
        <v>56228.33</v>
      </c>
      <c r="X191" s="13">
        <v>101.67</v>
      </c>
      <c r="Y191" s="13">
        <v>0</v>
      </c>
      <c r="Z191" s="13" t="s">
        <v>54</v>
      </c>
      <c r="AA191" s="13">
        <v>0</v>
      </c>
      <c r="AB191" s="11" t="s">
        <v>822</v>
      </c>
      <c r="AC191" s="11" t="s">
        <v>99</v>
      </c>
      <c r="AD191" s="11" t="s">
        <v>392</v>
      </c>
      <c r="AE191" s="11" t="s">
        <v>58</v>
      </c>
      <c r="AF191" s="11" t="s">
        <v>59</v>
      </c>
      <c r="AG191" s="11" t="s">
        <v>823</v>
      </c>
      <c r="AH191" s="13">
        <v>65154.13</v>
      </c>
      <c r="AI191" s="13">
        <v>56330</v>
      </c>
      <c r="AJ191" s="13">
        <f t="shared" si="42"/>
        <v>8824.1299999999974</v>
      </c>
      <c r="AK191" s="14">
        <f t="shared" si="37"/>
        <v>0.13543469922781562</v>
      </c>
      <c r="AL191" s="13">
        <f t="shared" si="43"/>
        <v>0</v>
      </c>
    </row>
    <row r="192" spans="1:38" s="15" customFormat="1" x14ac:dyDescent="0.2">
      <c r="A192" s="11" t="s">
        <v>39</v>
      </c>
      <c r="B192" s="11" t="s">
        <v>40</v>
      </c>
      <c r="C192" s="11" t="s">
        <v>382</v>
      </c>
      <c r="D192" s="11" t="s">
        <v>813</v>
      </c>
      <c r="E192" s="11" t="s">
        <v>43</v>
      </c>
      <c r="F192" s="11" t="s">
        <v>407</v>
      </c>
      <c r="G192" s="11" t="s">
        <v>408</v>
      </c>
      <c r="H192" s="11" t="s">
        <v>409</v>
      </c>
      <c r="I192" s="11" t="s">
        <v>410</v>
      </c>
      <c r="J192" s="11" t="s">
        <v>359</v>
      </c>
      <c r="K192" s="11" t="s">
        <v>824</v>
      </c>
      <c r="L192" s="12">
        <v>43500</v>
      </c>
      <c r="M192" s="12">
        <v>43500</v>
      </c>
      <c r="N192" s="12">
        <v>43264</v>
      </c>
      <c r="O192" s="11" t="s">
        <v>50</v>
      </c>
      <c r="P192" s="11" t="s">
        <v>825</v>
      </c>
      <c r="Q192" s="11" t="s">
        <v>52</v>
      </c>
      <c r="R192" s="11" t="s">
        <v>826</v>
      </c>
      <c r="S192" s="13">
        <v>-20.62</v>
      </c>
      <c r="T192" s="13">
        <v>0</v>
      </c>
      <c r="U192" s="13">
        <f t="shared" si="41"/>
        <v>-20.62</v>
      </c>
      <c r="V192" s="14">
        <f t="shared" si="36"/>
        <v>1</v>
      </c>
      <c r="W192" s="13">
        <v>0</v>
      </c>
      <c r="X192" s="13">
        <v>0</v>
      </c>
      <c r="Y192" s="13">
        <v>0</v>
      </c>
      <c r="Z192" s="13" t="s">
        <v>54</v>
      </c>
      <c r="AA192" s="13">
        <v>0</v>
      </c>
      <c r="AB192" s="11" t="s">
        <v>827</v>
      </c>
      <c r="AC192" s="11" t="s">
        <v>99</v>
      </c>
      <c r="AD192" s="11" t="s">
        <v>392</v>
      </c>
      <c r="AE192" s="11" t="s">
        <v>67</v>
      </c>
      <c r="AF192" s="11" t="s">
        <v>68</v>
      </c>
      <c r="AG192" s="11" t="s">
        <v>828</v>
      </c>
      <c r="AH192" s="13">
        <v>0</v>
      </c>
      <c r="AI192" s="13">
        <v>0</v>
      </c>
      <c r="AJ192" s="13">
        <f t="shared" si="42"/>
        <v>0</v>
      </c>
      <c r="AK192" s="14" t="e">
        <f t="shared" si="37"/>
        <v>#DIV/0!</v>
      </c>
      <c r="AL192" s="13">
        <f t="shared" si="43"/>
        <v>-20.62</v>
      </c>
    </row>
    <row r="193" spans="1:38" s="15" customFormat="1" x14ac:dyDescent="0.2">
      <c r="A193" s="11" t="s">
        <v>39</v>
      </c>
      <c r="B193" s="11" t="s">
        <v>40</v>
      </c>
      <c r="C193" s="11" t="s">
        <v>382</v>
      </c>
      <c r="D193" s="11" t="s">
        <v>813</v>
      </c>
      <c r="E193" s="11" t="s">
        <v>43</v>
      </c>
      <c r="F193" s="11" t="s">
        <v>829</v>
      </c>
      <c r="G193" s="11" t="s">
        <v>408</v>
      </c>
      <c r="H193" s="11" t="s">
        <v>409</v>
      </c>
      <c r="I193" s="11" t="s">
        <v>410</v>
      </c>
      <c r="J193" s="11" t="s">
        <v>359</v>
      </c>
      <c r="K193" s="11" t="s">
        <v>830</v>
      </c>
      <c r="L193" s="12">
        <v>43498</v>
      </c>
      <c r="M193" s="12">
        <v>43498</v>
      </c>
      <c r="N193" s="12">
        <v>43370</v>
      </c>
      <c r="O193" s="11" t="s">
        <v>50</v>
      </c>
      <c r="P193" s="11" t="s">
        <v>831</v>
      </c>
      <c r="Q193" s="11" t="s">
        <v>52</v>
      </c>
      <c r="R193" s="11" t="s">
        <v>832</v>
      </c>
      <c r="S193" s="13">
        <v>684</v>
      </c>
      <c r="T193" s="13">
        <v>600</v>
      </c>
      <c r="U193" s="13">
        <f t="shared" si="41"/>
        <v>84</v>
      </c>
      <c r="V193" s="14">
        <f t="shared" si="36"/>
        <v>0.12280701754385964</v>
      </c>
      <c r="W193" s="13">
        <v>600</v>
      </c>
      <c r="X193" s="13">
        <v>0</v>
      </c>
      <c r="Y193" s="13">
        <v>0</v>
      </c>
      <c r="Z193" s="13" t="s">
        <v>54</v>
      </c>
      <c r="AA193" s="13">
        <v>0</v>
      </c>
      <c r="AB193" s="11" t="s">
        <v>833</v>
      </c>
      <c r="AC193" s="11" t="s">
        <v>99</v>
      </c>
      <c r="AD193" s="11" t="s">
        <v>392</v>
      </c>
      <c r="AE193" s="11" t="s">
        <v>58</v>
      </c>
      <c r="AF193" s="11" t="s">
        <v>68</v>
      </c>
      <c r="AG193" s="11" t="s">
        <v>834</v>
      </c>
      <c r="AH193" s="13">
        <v>684</v>
      </c>
      <c r="AI193" s="13">
        <v>600</v>
      </c>
      <c r="AJ193" s="13">
        <f t="shared" si="42"/>
        <v>84</v>
      </c>
      <c r="AK193" s="14">
        <f t="shared" si="37"/>
        <v>0.12280701754385964</v>
      </c>
      <c r="AL193" s="13">
        <f t="shared" si="43"/>
        <v>0</v>
      </c>
    </row>
    <row r="194" spans="1:38" s="15" customFormat="1" x14ac:dyDescent="0.2">
      <c r="A194" s="11" t="s">
        <v>39</v>
      </c>
      <c r="B194" s="11" t="s">
        <v>40</v>
      </c>
      <c r="C194" s="11" t="s">
        <v>382</v>
      </c>
      <c r="D194" s="11" t="s">
        <v>813</v>
      </c>
      <c r="E194" s="11" t="s">
        <v>43</v>
      </c>
      <c r="F194" s="11" t="s">
        <v>829</v>
      </c>
      <c r="G194" s="11" t="s">
        <v>408</v>
      </c>
      <c r="H194" s="11" t="s">
        <v>409</v>
      </c>
      <c r="I194" s="11" t="s">
        <v>410</v>
      </c>
      <c r="J194" s="11" t="s">
        <v>359</v>
      </c>
      <c r="K194" s="11" t="s">
        <v>835</v>
      </c>
      <c r="L194" s="12">
        <v>43499</v>
      </c>
      <c r="M194" s="12">
        <v>43499</v>
      </c>
      <c r="N194" s="12">
        <v>43370</v>
      </c>
      <c r="O194" s="11" t="s">
        <v>50</v>
      </c>
      <c r="P194" s="11" t="s">
        <v>831</v>
      </c>
      <c r="Q194" s="11" t="s">
        <v>52</v>
      </c>
      <c r="R194" s="11" t="s">
        <v>832</v>
      </c>
      <c r="S194" s="13">
        <v>5952</v>
      </c>
      <c r="T194" s="13">
        <v>0</v>
      </c>
      <c r="U194" s="13">
        <f t="shared" si="41"/>
        <v>5952</v>
      </c>
      <c r="V194" s="14">
        <f t="shared" si="36"/>
        <v>1</v>
      </c>
      <c r="W194" s="13">
        <v>0</v>
      </c>
      <c r="X194" s="13">
        <v>0</v>
      </c>
      <c r="Y194" s="13">
        <v>0</v>
      </c>
      <c r="Z194" s="13" t="s">
        <v>54</v>
      </c>
      <c r="AA194" s="13">
        <v>0</v>
      </c>
      <c r="AB194" s="11" t="s">
        <v>833</v>
      </c>
      <c r="AC194" s="11" t="s">
        <v>99</v>
      </c>
      <c r="AD194" s="11" t="s">
        <v>392</v>
      </c>
      <c r="AE194" s="11" t="s">
        <v>58</v>
      </c>
      <c r="AF194" s="11" t="s">
        <v>68</v>
      </c>
      <c r="AG194" s="11" t="s">
        <v>834</v>
      </c>
      <c r="AH194" s="13">
        <v>5952</v>
      </c>
      <c r="AI194" s="13">
        <v>5535.36</v>
      </c>
      <c r="AJ194" s="13">
        <f t="shared" si="42"/>
        <v>416.64000000000033</v>
      </c>
      <c r="AK194" s="14">
        <f t="shared" si="37"/>
        <v>7.0000000000000048E-2</v>
      </c>
      <c r="AL194" s="13">
        <f t="shared" si="43"/>
        <v>5535.36</v>
      </c>
    </row>
    <row r="195" spans="1:38" s="15" customFormat="1" x14ac:dyDescent="0.2">
      <c r="A195" s="11" t="s">
        <v>39</v>
      </c>
      <c r="B195" s="11" t="s">
        <v>40</v>
      </c>
      <c r="C195" s="11" t="s">
        <v>836</v>
      </c>
      <c r="D195" s="11" t="s">
        <v>837</v>
      </c>
      <c r="E195" s="11" t="s">
        <v>43</v>
      </c>
      <c r="F195" s="11" t="s">
        <v>44</v>
      </c>
      <c r="G195" s="11" t="s">
        <v>838</v>
      </c>
      <c r="H195" s="11" t="s">
        <v>839</v>
      </c>
      <c r="I195" s="11" t="s">
        <v>840</v>
      </c>
      <c r="J195" s="11" t="s">
        <v>183</v>
      </c>
      <c r="K195" s="11" t="s">
        <v>841</v>
      </c>
      <c r="L195" s="12">
        <v>43497</v>
      </c>
      <c r="M195" s="12">
        <v>43497</v>
      </c>
      <c r="N195" s="12">
        <v>43377</v>
      </c>
      <c r="O195" s="11" t="s">
        <v>50</v>
      </c>
      <c r="P195" s="11" t="s">
        <v>842</v>
      </c>
      <c r="Q195" s="11" t="s">
        <v>52</v>
      </c>
      <c r="R195" s="11" t="s">
        <v>843</v>
      </c>
      <c r="S195" s="13">
        <v>141614.93</v>
      </c>
      <c r="T195" s="13">
        <v>126441.89</v>
      </c>
      <c r="U195" s="13">
        <f t="shared" ref="U195:U215" si="44">S195-T195</f>
        <v>15173.039999999994</v>
      </c>
      <c r="V195" s="14">
        <f t="shared" si="36"/>
        <v>0.1071429403665277</v>
      </c>
      <c r="W195" s="13">
        <v>127874.31</v>
      </c>
      <c r="X195" s="13">
        <v>-1432.42</v>
      </c>
      <c r="Y195" s="13">
        <v>0</v>
      </c>
      <c r="Z195" s="13" t="s">
        <v>54</v>
      </c>
      <c r="AA195" s="13">
        <v>0</v>
      </c>
      <c r="AB195" s="11" t="s">
        <v>844</v>
      </c>
      <c r="AC195" s="11" t="s">
        <v>845</v>
      </c>
      <c r="AD195" s="11" t="s">
        <v>846</v>
      </c>
      <c r="AE195" s="11" t="s">
        <v>58</v>
      </c>
      <c r="AF195" s="11" t="s">
        <v>59</v>
      </c>
      <c r="AG195" s="11" t="s">
        <v>847</v>
      </c>
      <c r="AH195" s="13">
        <v>141614.93</v>
      </c>
      <c r="AI195" s="13">
        <v>126441.89</v>
      </c>
      <c r="AJ195" s="13">
        <f t="shared" ref="AJ195:AJ215" si="45">AH195-AI195</f>
        <v>15173.039999999994</v>
      </c>
      <c r="AK195" s="14">
        <f t="shared" si="37"/>
        <v>0.1071429403665277</v>
      </c>
      <c r="AL195" s="13">
        <f t="shared" ref="AL195:AL215" si="46">U195-AJ195</f>
        <v>0</v>
      </c>
    </row>
    <row r="196" spans="1:38" s="15" customFormat="1" x14ac:dyDescent="0.2">
      <c r="A196" s="11" t="s">
        <v>39</v>
      </c>
      <c r="B196" s="11" t="s">
        <v>40</v>
      </c>
      <c r="C196" s="11" t="s">
        <v>836</v>
      </c>
      <c r="D196" s="11" t="s">
        <v>837</v>
      </c>
      <c r="E196" s="11" t="s">
        <v>43</v>
      </c>
      <c r="F196" s="11" t="s">
        <v>44</v>
      </c>
      <c r="G196" s="11" t="s">
        <v>838</v>
      </c>
      <c r="H196" s="11" t="s">
        <v>839</v>
      </c>
      <c r="I196" s="11" t="s">
        <v>840</v>
      </c>
      <c r="J196" s="11" t="s">
        <v>183</v>
      </c>
      <c r="K196" s="11" t="s">
        <v>841</v>
      </c>
      <c r="L196" s="12">
        <v>43497</v>
      </c>
      <c r="M196" s="12">
        <v>43497</v>
      </c>
      <c r="N196" s="12">
        <v>43377</v>
      </c>
      <c r="O196" s="11" t="s">
        <v>50</v>
      </c>
      <c r="P196" s="11" t="s">
        <v>842</v>
      </c>
      <c r="Q196" s="11" t="s">
        <v>52</v>
      </c>
      <c r="R196" s="11" t="s">
        <v>843</v>
      </c>
      <c r="S196" s="13">
        <v>764290.57</v>
      </c>
      <c r="T196" s="13">
        <v>698521.07</v>
      </c>
      <c r="U196" s="13">
        <f t="shared" si="44"/>
        <v>65769.5</v>
      </c>
      <c r="V196" s="14">
        <f t="shared" si="36"/>
        <v>8.6053004683807638E-2</v>
      </c>
      <c r="W196" s="13">
        <v>829658.38</v>
      </c>
      <c r="X196" s="13">
        <v>-131137.31</v>
      </c>
      <c r="Y196" s="13">
        <v>0</v>
      </c>
      <c r="Z196" s="13" t="s">
        <v>54</v>
      </c>
      <c r="AA196" s="13">
        <v>0</v>
      </c>
      <c r="AB196" s="11" t="s">
        <v>848</v>
      </c>
      <c r="AC196" s="11" t="s">
        <v>845</v>
      </c>
      <c r="AD196" s="11" t="s">
        <v>846</v>
      </c>
      <c r="AE196" s="11" t="s">
        <v>58</v>
      </c>
      <c r="AF196" s="11" t="s">
        <v>59</v>
      </c>
      <c r="AG196" s="11" t="s">
        <v>847</v>
      </c>
      <c r="AH196" s="13">
        <v>764211.22</v>
      </c>
      <c r="AI196" s="13">
        <v>698456.39</v>
      </c>
      <c r="AJ196" s="13">
        <f t="shared" si="45"/>
        <v>65754.829999999958</v>
      </c>
      <c r="AK196" s="14">
        <f t="shared" si="37"/>
        <v>8.6042743523184542E-2</v>
      </c>
      <c r="AL196" s="13">
        <f t="shared" si="46"/>
        <v>14.67000000004191</v>
      </c>
    </row>
    <row r="197" spans="1:38" s="15" customFormat="1" x14ac:dyDescent="0.2">
      <c r="A197" s="11" t="s">
        <v>39</v>
      </c>
      <c r="B197" s="11" t="s">
        <v>40</v>
      </c>
      <c r="C197" s="11" t="s">
        <v>836</v>
      </c>
      <c r="D197" s="11" t="s">
        <v>837</v>
      </c>
      <c r="E197" s="11" t="s">
        <v>43</v>
      </c>
      <c r="F197" s="11" t="s">
        <v>44</v>
      </c>
      <c r="G197" s="11" t="s">
        <v>838</v>
      </c>
      <c r="H197" s="11" t="s">
        <v>839</v>
      </c>
      <c r="I197" s="11" t="s">
        <v>840</v>
      </c>
      <c r="J197" s="11" t="s">
        <v>183</v>
      </c>
      <c r="K197" s="11" t="s">
        <v>841</v>
      </c>
      <c r="L197" s="12">
        <v>43497</v>
      </c>
      <c r="M197" s="12">
        <v>43497</v>
      </c>
      <c r="N197" s="12">
        <v>43377</v>
      </c>
      <c r="O197" s="11" t="s">
        <v>50</v>
      </c>
      <c r="P197" s="11" t="s">
        <v>842</v>
      </c>
      <c r="Q197" s="11" t="s">
        <v>52</v>
      </c>
      <c r="R197" s="11" t="s">
        <v>843</v>
      </c>
      <c r="S197" s="13">
        <v>4111.83</v>
      </c>
      <c r="T197" s="13">
        <v>3562.4</v>
      </c>
      <c r="U197" s="13">
        <f t="shared" si="44"/>
        <v>549.42999999999984</v>
      </c>
      <c r="V197" s="14">
        <f t="shared" si="36"/>
        <v>0.13362176938248901</v>
      </c>
      <c r="W197" s="13">
        <v>3562.4</v>
      </c>
      <c r="X197" s="13">
        <v>0</v>
      </c>
      <c r="Y197" s="13">
        <v>0</v>
      </c>
      <c r="Z197" s="13" t="s">
        <v>54</v>
      </c>
      <c r="AA197" s="13">
        <v>0</v>
      </c>
      <c r="AB197" s="11" t="s">
        <v>849</v>
      </c>
      <c r="AC197" s="11" t="s">
        <v>850</v>
      </c>
      <c r="AD197" s="11" t="s">
        <v>846</v>
      </c>
      <c r="AE197" s="11" t="s">
        <v>58</v>
      </c>
      <c r="AF197" s="11" t="s">
        <v>59</v>
      </c>
      <c r="AG197" s="11" t="s">
        <v>847</v>
      </c>
      <c r="AH197" s="13">
        <v>4111.83</v>
      </c>
      <c r="AI197" s="13">
        <v>3562.4</v>
      </c>
      <c r="AJ197" s="13">
        <f t="shared" si="45"/>
        <v>549.42999999999984</v>
      </c>
      <c r="AK197" s="14">
        <f t="shared" si="37"/>
        <v>0.13362176938248901</v>
      </c>
      <c r="AL197" s="13">
        <f t="shared" si="46"/>
        <v>0</v>
      </c>
    </row>
    <row r="198" spans="1:38" s="15" customFormat="1" x14ac:dyDescent="0.2">
      <c r="A198" s="11" t="s">
        <v>39</v>
      </c>
      <c r="B198" s="11" t="s">
        <v>40</v>
      </c>
      <c r="C198" s="11" t="s">
        <v>836</v>
      </c>
      <c r="D198" s="11" t="s">
        <v>837</v>
      </c>
      <c r="E198" s="11" t="s">
        <v>43</v>
      </c>
      <c r="F198" s="11" t="s">
        <v>44</v>
      </c>
      <c r="G198" s="11" t="s">
        <v>838</v>
      </c>
      <c r="H198" s="11" t="s">
        <v>839</v>
      </c>
      <c r="I198" s="11" t="s">
        <v>840</v>
      </c>
      <c r="J198" s="11" t="s">
        <v>183</v>
      </c>
      <c r="K198" s="11" t="s">
        <v>841</v>
      </c>
      <c r="L198" s="12">
        <v>43497</v>
      </c>
      <c r="M198" s="12">
        <v>43497</v>
      </c>
      <c r="N198" s="12">
        <v>43377</v>
      </c>
      <c r="O198" s="11" t="s">
        <v>50</v>
      </c>
      <c r="P198" s="11" t="s">
        <v>842</v>
      </c>
      <c r="Q198" s="11" t="s">
        <v>52</v>
      </c>
      <c r="R198" s="11" t="s">
        <v>843</v>
      </c>
      <c r="S198" s="13">
        <v>4191.4799999999996</v>
      </c>
      <c r="T198" s="13">
        <v>0</v>
      </c>
      <c r="U198" s="13">
        <f t="shared" si="44"/>
        <v>4191.4799999999996</v>
      </c>
      <c r="V198" s="14">
        <f t="shared" si="36"/>
        <v>1</v>
      </c>
      <c r="W198" s="13">
        <v>0</v>
      </c>
      <c r="X198" s="13">
        <v>0</v>
      </c>
      <c r="Y198" s="13">
        <v>0</v>
      </c>
      <c r="Z198" s="13" t="s">
        <v>54</v>
      </c>
      <c r="AA198" s="13">
        <v>0</v>
      </c>
      <c r="AB198" s="11" t="s">
        <v>55</v>
      </c>
      <c r="AC198" s="11" t="s">
        <v>56</v>
      </c>
      <c r="AD198" s="11" t="s">
        <v>846</v>
      </c>
      <c r="AE198" s="11" t="s">
        <v>58</v>
      </c>
      <c r="AF198" s="11" t="s">
        <v>59</v>
      </c>
      <c r="AG198" s="11" t="s">
        <v>847</v>
      </c>
      <c r="AH198" s="13">
        <v>0</v>
      </c>
      <c r="AI198" s="13">
        <v>0</v>
      </c>
      <c r="AJ198" s="13">
        <f t="shared" si="45"/>
        <v>0</v>
      </c>
      <c r="AK198" s="14" t="e">
        <f t="shared" si="37"/>
        <v>#DIV/0!</v>
      </c>
      <c r="AL198" s="13">
        <f t="shared" si="46"/>
        <v>4191.4799999999996</v>
      </c>
    </row>
    <row r="199" spans="1:38" s="15" customFormat="1" x14ac:dyDescent="0.2">
      <c r="A199" s="11" t="s">
        <v>39</v>
      </c>
      <c r="B199" s="11" t="s">
        <v>40</v>
      </c>
      <c r="C199" s="11" t="s">
        <v>836</v>
      </c>
      <c r="D199" s="11" t="s">
        <v>837</v>
      </c>
      <c r="E199" s="11" t="s">
        <v>43</v>
      </c>
      <c r="F199" s="11" t="s">
        <v>44</v>
      </c>
      <c r="G199" s="11" t="s">
        <v>838</v>
      </c>
      <c r="H199" s="11" t="s">
        <v>839</v>
      </c>
      <c r="I199" s="11" t="s">
        <v>840</v>
      </c>
      <c r="J199" s="11" t="s">
        <v>183</v>
      </c>
      <c r="K199" s="11" t="s">
        <v>841</v>
      </c>
      <c r="L199" s="12">
        <v>43497</v>
      </c>
      <c r="M199" s="12">
        <v>43497</v>
      </c>
      <c r="N199" s="12">
        <v>43377</v>
      </c>
      <c r="O199" s="11" t="s">
        <v>50</v>
      </c>
      <c r="P199" s="11" t="s">
        <v>842</v>
      </c>
      <c r="Q199" s="11" t="s">
        <v>52</v>
      </c>
      <c r="R199" s="11" t="s">
        <v>843</v>
      </c>
      <c r="S199" s="13">
        <v>88.52</v>
      </c>
      <c r="T199" s="13">
        <v>76.98</v>
      </c>
      <c r="U199" s="13">
        <f t="shared" si="44"/>
        <v>11.539999999999992</v>
      </c>
      <c r="V199" s="14">
        <f t="shared" si="36"/>
        <v>0.13036601897876177</v>
      </c>
      <c r="W199" s="13">
        <v>74.41</v>
      </c>
      <c r="X199" s="13">
        <v>2.57</v>
      </c>
      <c r="Y199" s="13">
        <v>0</v>
      </c>
      <c r="Z199" s="13" t="s">
        <v>54</v>
      </c>
      <c r="AA199" s="13">
        <v>0</v>
      </c>
      <c r="AB199" s="11" t="s">
        <v>851</v>
      </c>
      <c r="AC199" s="11" t="s">
        <v>154</v>
      </c>
      <c r="AD199" s="11" t="s">
        <v>846</v>
      </c>
      <c r="AE199" s="11" t="s">
        <v>58</v>
      </c>
      <c r="AF199" s="11" t="s">
        <v>59</v>
      </c>
      <c r="AG199" s="11" t="s">
        <v>847</v>
      </c>
      <c r="AH199" s="13">
        <v>88.52</v>
      </c>
      <c r="AI199" s="13">
        <v>76.98</v>
      </c>
      <c r="AJ199" s="13">
        <f t="shared" si="45"/>
        <v>11.539999999999992</v>
      </c>
      <c r="AK199" s="14">
        <f t="shared" si="37"/>
        <v>0.13036601897876177</v>
      </c>
      <c r="AL199" s="13">
        <f t="shared" si="46"/>
        <v>0</v>
      </c>
    </row>
    <row r="200" spans="1:38" s="15" customFormat="1" x14ac:dyDescent="0.2">
      <c r="A200" s="11" t="s">
        <v>39</v>
      </c>
      <c r="B200" s="11" t="s">
        <v>40</v>
      </c>
      <c r="C200" s="11" t="s">
        <v>836</v>
      </c>
      <c r="D200" s="11" t="s">
        <v>837</v>
      </c>
      <c r="E200" s="11" t="s">
        <v>43</v>
      </c>
      <c r="F200" s="11" t="s">
        <v>44</v>
      </c>
      <c r="G200" s="11" t="s">
        <v>838</v>
      </c>
      <c r="H200" s="11" t="s">
        <v>839</v>
      </c>
      <c r="I200" s="11" t="s">
        <v>840</v>
      </c>
      <c r="J200" s="11" t="s">
        <v>183</v>
      </c>
      <c r="K200" s="11" t="s">
        <v>852</v>
      </c>
      <c r="L200" s="12">
        <v>43497</v>
      </c>
      <c r="M200" s="12">
        <v>43497</v>
      </c>
      <c r="N200" s="12">
        <v>43378</v>
      </c>
      <c r="O200" s="11" t="s">
        <v>50</v>
      </c>
      <c r="P200" s="11" t="s">
        <v>842</v>
      </c>
      <c r="Q200" s="11" t="s">
        <v>52</v>
      </c>
      <c r="R200" s="11" t="s">
        <v>853</v>
      </c>
      <c r="S200" s="13">
        <v>97478.01</v>
      </c>
      <c r="T200" s="13">
        <v>87033.9</v>
      </c>
      <c r="U200" s="13">
        <f t="shared" si="44"/>
        <v>10444.11</v>
      </c>
      <c r="V200" s="14">
        <f t="shared" si="36"/>
        <v>0.1071432418450069</v>
      </c>
      <c r="W200" s="13">
        <v>88020.12</v>
      </c>
      <c r="X200" s="13">
        <v>-986.22</v>
      </c>
      <c r="Y200" s="13">
        <v>0</v>
      </c>
      <c r="Z200" s="13" t="s">
        <v>54</v>
      </c>
      <c r="AA200" s="13">
        <v>0</v>
      </c>
      <c r="AB200" s="11" t="s">
        <v>854</v>
      </c>
      <c r="AC200" s="11" t="s">
        <v>845</v>
      </c>
      <c r="AD200" s="11" t="s">
        <v>846</v>
      </c>
      <c r="AE200" s="11" t="s">
        <v>58</v>
      </c>
      <c r="AF200" s="11" t="s">
        <v>59</v>
      </c>
      <c r="AG200" s="11" t="s">
        <v>855</v>
      </c>
      <c r="AH200" s="13">
        <v>97478.01</v>
      </c>
      <c r="AI200" s="13">
        <v>87033.9</v>
      </c>
      <c r="AJ200" s="13">
        <f t="shared" si="45"/>
        <v>10444.11</v>
      </c>
      <c r="AK200" s="14">
        <f t="shared" si="37"/>
        <v>0.1071432418450069</v>
      </c>
      <c r="AL200" s="13">
        <f t="shared" si="46"/>
        <v>0</v>
      </c>
    </row>
    <row r="201" spans="1:38" s="15" customFormat="1" x14ac:dyDescent="0.2">
      <c r="A201" s="11" t="s">
        <v>39</v>
      </c>
      <c r="B201" s="11" t="s">
        <v>40</v>
      </c>
      <c r="C201" s="11" t="s">
        <v>836</v>
      </c>
      <c r="D201" s="11" t="s">
        <v>837</v>
      </c>
      <c r="E201" s="11" t="s">
        <v>43</v>
      </c>
      <c r="F201" s="11" t="s">
        <v>44</v>
      </c>
      <c r="G201" s="11" t="s">
        <v>838</v>
      </c>
      <c r="H201" s="11" t="s">
        <v>839</v>
      </c>
      <c r="I201" s="11" t="s">
        <v>840</v>
      </c>
      <c r="J201" s="11" t="s">
        <v>183</v>
      </c>
      <c r="K201" s="11" t="s">
        <v>856</v>
      </c>
      <c r="L201" s="12">
        <v>43497</v>
      </c>
      <c r="M201" s="12">
        <v>43497</v>
      </c>
      <c r="N201" s="12">
        <v>43378</v>
      </c>
      <c r="O201" s="11" t="s">
        <v>50</v>
      </c>
      <c r="P201" s="11" t="s">
        <v>842</v>
      </c>
      <c r="Q201" s="11" t="s">
        <v>52</v>
      </c>
      <c r="R201" s="11" t="s">
        <v>853</v>
      </c>
      <c r="S201" s="13">
        <v>4151.4799999999996</v>
      </c>
      <c r="T201" s="13">
        <v>0</v>
      </c>
      <c r="U201" s="13">
        <f t="shared" si="44"/>
        <v>4151.4799999999996</v>
      </c>
      <c r="V201" s="14">
        <f t="shared" si="36"/>
        <v>1</v>
      </c>
      <c r="W201" s="13">
        <v>0</v>
      </c>
      <c r="X201" s="13">
        <v>0</v>
      </c>
      <c r="Y201" s="13">
        <v>0</v>
      </c>
      <c r="Z201" s="13" t="s">
        <v>54</v>
      </c>
      <c r="AA201" s="13">
        <v>0</v>
      </c>
      <c r="AB201" s="11" t="s">
        <v>55</v>
      </c>
      <c r="AC201" s="11" t="s">
        <v>56</v>
      </c>
      <c r="AD201" s="11" t="s">
        <v>846</v>
      </c>
      <c r="AE201" s="11" t="s">
        <v>58</v>
      </c>
      <c r="AF201" s="11" t="s">
        <v>59</v>
      </c>
      <c r="AG201" s="11" t="s">
        <v>855</v>
      </c>
      <c r="AH201" s="13">
        <v>0</v>
      </c>
      <c r="AI201" s="13">
        <v>0</v>
      </c>
      <c r="AJ201" s="13">
        <f t="shared" si="45"/>
        <v>0</v>
      </c>
      <c r="AK201" s="14" t="e">
        <f t="shared" si="37"/>
        <v>#DIV/0!</v>
      </c>
      <c r="AL201" s="13">
        <f t="shared" si="46"/>
        <v>4151.4799999999996</v>
      </c>
    </row>
    <row r="202" spans="1:38" s="15" customFormat="1" x14ac:dyDescent="0.2">
      <c r="A202" s="11" t="s">
        <v>39</v>
      </c>
      <c r="B202" s="11" t="s">
        <v>40</v>
      </c>
      <c r="C202" s="11" t="s">
        <v>836</v>
      </c>
      <c r="D202" s="11" t="s">
        <v>837</v>
      </c>
      <c r="E202" s="11" t="s">
        <v>43</v>
      </c>
      <c r="F202" s="11" t="s">
        <v>44</v>
      </c>
      <c r="G202" s="11" t="s">
        <v>838</v>
      </c>
      <c r="H202" s="11" t="s">
        <v>839</v>
      </c>
      <c r="I202" s="11" t="s">
        <v>840</v>
      </c>
      <c r="J202" s="11" t="s">
        <v>183</v>
      </c>
      <c r="K202" s="11" t="s">
        <v>852</v>
      </c>
      <c r="L202" s="12">
        <v>43497</v>
      </c>
      <c r="M202" s="12">
        <v>43497</v>
      </c>
      <c r="N202" s="12">
        <v>43378</v>
      </c>
      <c r="O202" s="11" t="s">
        <v>50</v>
      </c>
      <c r="P202" s="11" t="s">
        <v>842</v>
      </c>
      <c r="Q202" s="11" t="s">
        <v>52</v>
      </c>
      <c r="R202" s="11" t="s">
        <v>853</v>
      </c>
      <c r="S202" s="13">
        <v>88938.31</v>
      </c>
      <c r="T202" s="13">
        <v>80851.8</v>
      </c>
      <c r="U202" s="13">
        <f t="shared" si="44"/>
        <v>8086.5099999999948</v>
      </c>
      <c r="V202" s="14">
        <f t="shared" si="36"/>
        <v>9.0922685623326949E-2</v>
      </c>
      <c r="W202" s="13">
        <v>93767.75</v>
      </c>
      <c r="X202" s="13">
        <v>-12915.95</v>
      </c>
      <c r="Y202" s="13">
        <v>0</v>
      </c>
      <c r="Z202" s="13" t="s">
        <v>54</v>
      </c>
      <c r="AA202" s="13">
        <v>0</v>
      </c>
      <c r="AB202" s="11" t="s">
        <v>857</v>
      </c>
      <c r="AC202" s="11" t="s">
        <v>845</v>
      </c>
      <c r="AD202" s="11" t="s">
        <v>846</v>
      </c>
      <c r="AE202" s="11" t="s">
        <v>58</v>
      </c>
      <c r="AF202" s="11" t="s">
        <v>59</v>
      </c>
      <c r="AG202" s="11" t="s">
        <v>855</v>
      </c>
      <c r="AH202" s="13">
        <v>88938.31</v>
      </c>
      <c r="AI202" s="13">
        <v>80851.8</v>
      </c>
      <c r="AJ202" s="13">
        <f t="shared" si="45"/>
        <v>8086.5099999999948</v>
      </c>
      <c r="AK202" s="14">
        <f t="shared" si="37"/>
        <v>9.0922685623326949E-2</v>
      </c>
      <c r="AL202" s="13">
        <f t="shared" si="46"/>
        <v>0</v>
      </c>
    </row>
    <row r="203" spans="1:38" s="15" customFormat="1" x14ac:dyDescent="0.2">
      <c r="A203" s="11" t="s">
        <v>39</v>
      </c>
      <c r="B203" s="11" t="s">
        <v>40</v>
      </c>
      <c r="C203" s="11" t="s">
        <v>836</v>
      </c>
      <c r="D203" s="11" t="s">
        <v>837</v>
      </c>
      <c r="E203" s="11" t="s">
        <v>43</v>
      </c>
      <c r="F203" s="11" t="s">
        <v>44</v>
      </c>
      <c r="G203" s="11" t="s">
        <v>838</v>
      </c>
      <c r="H203" s="11" t="s">
        <v>839</v>
      </c>
      <c r="I203" s="11" t="s">
        <v>840</v>
      </c>
      <c r="J203" s="11" t="s">
        <v>183</v>
      </c>
      <c r="K203" s="11" t="s">
        <v>852</v>
      </c>
      <c r="L203" s="12">
        <v>43497</v>
      </c>
      <c r="M203" s="12">
        <v>43497</v>
      </c>
      <c r="N203" s="12">
        <v>43378</v>
      </c>
      <c r="O203" s="11" t="s">
        <v>50</v>
      </c>
      <c r="P203" s="11" t="s">
        <v>842</v>
      </c>
      <c r="Q203" s="11" t="s">
        <v>52</v>
      </c>
      <c r="R203" s="11" t="s">
        <v>853</v>
      </c>
      <c r="S203" s="13">
        <v>3187.79</v>
      </c>
      <c r="T203" s="13">
        <v>2761.4</v>
      </c>
      <c r="U203" s="13">
        <f t="shared" si="44"/>
        <v>426.38999999999987</v>
      </c>
      <c r="V203" s="14">
        <f t="shared" si="36"/>
        <v>0.13375724247833135</v>
      </c>
      <c r="W203" s="13">
        <v>2761.4</v>
      </c>
      <c r="X203" s="13">
        <v>0</v>
      </c>
      <c r="Y203" s="13">
        <v>0</v>
      </c>
      <c r="Z203" s="13" t="s">
        <v>54</v>
      </c>
      <c r="AA203" s="13">
        <v>0</v>
      </c>
      <c r="AB203" s="11" t="s">
        <v>858</v>
      </c>
      <c r="AC203" s="11" t="s">
        <v>850</v>
      </c>
      <c r="AD203" s="11" t="s">
        <v>846</v>
      </c>
      <c r="AE203" s="11" t="s">
        <v>58</v>
      </c>
      <c r="AF203" s="11" t="s">
        <v>59</v>
      </c>
      <c r="AG203" s="11" t="s">
        <v>855</v>
      </c>
      <c r="AH203" s="13">
        <v>3187.79</v>
      </c>
      <c r="AI203" s="13">
        <v>2761.4</v>
      </c>
      <c r="AJ203" s="13">
        <f t="shared" si="45"/>
        <v>426.38999999999987</v>
      </c>
      <c r="AK203" s="14">
        <f t="shared" si="37"/>
        <v>0.13375724247833135</v>
      </c>
      <c r="AL203" s="13">
        <f t="shared" si="46"/>
        <v>0</v>
      </c>
    </row>
    <row r="204" spans="1:38" s="15" customFormat="1" x14ac:dyDescent="0.2">
      <c r="A204" s="11" t="s">
        <v>39</v>
      </c>
      <c r="B204" s="11" t="s">
        <v>40</v>
      </c>
      <c r="C204" s="11" t="s">
        <v>836</v>
      </c>
      <c r="D204" s="11" t="s">
        <v>837</v>
      </c>
      <c r="E204" s="11" t="s">
        <v>43</v>
      </c>
      <c r="F204" s="11" t="s">
        <v>44</v>
      </c>
      <c r="G204" s="11" t="s">
        <v>838</v>
      </c>
      <c r="H204" s="11" t="s">
        <v>839</v>
      </c>
      <c r="I204" s="11" t="s">
        <v>840</v>
      </c>
      <c r="J204" s="11" t="s">
        <v>183</v>
      </c>
      <c r="K204" s="11" t="s">
        <v>852</v>
      </c>
      <c r="L204" s="12">
        <v>43497</v>
      </c>
      <c r="M204" s="12">
        <v>43497</v>
      </c>
      <c r="N204" s="12">
        <v>43378</v>
      </c>
      <c r="O204" s="11" t="s">
        <v>50</v>
      </c>
      <c r="P204" s="11" t="s">
        <v>842</v>
      </c>
      <c r="Q204" s="11" t="s">
        <v>52</v>
      </c>
      <c r="R204" s="11" t="s">
        <v>853</v>
      </c>
      <c r="S204" s="13">
        <v>88.52</v>
      </c>
      <c r="T204" s="13">
        <v>76.98</v>
      </c>
      <c r="U204" s="13">
        <f t="shared" si="44"/>
        <v>11.539999999999992</v>
      </c>
      <c r="V204" s="14">
        <f t="shared" si="36"/>
        <v>0.13036601897876177</v>
      </c>
      <c r="W204" s="13">
        <v>74.41</v>
      </c>
      <c r="X204" s="13">
        <v>2.57</v>
      </c>
      <c r="Y204" s="13">
        <v>0</v>
      </c>
      <c r="Z204" s="13" t="s">
        <v>54</v>
      </c>
      <c r="AA204" s="13">
        <v>0</v>
      </c>
      <c r="AB204" s="11" t="s">
        <v>859</v>
      </c>
      <c r="AC204" s="11" t="s">
        <v>154</v>
      </c>
      <c r="AD204" s="11" t="s">
        <v>846</v>
      </c>
      <c r="AE204" s="11" t="s">
        <v>58</v>
      </c>
      <c r="AF204" s="11" t="s">
        <v>59</v>
      </c>
      <c r="AG204" s="11" t="s">
        <v>855</v>
      </c>
      <c r="AH204" s="13">
        <v>88.52</v>
      </c>
      <c r="AI204" s="13">
        <v>76.98</v>
      </c>
      <c r="AJ204" s="13">
        <f t="shared" si="45"/>
        <v>11.539999999999992</v>
      </c>
      <c r="AK204" s="14">
        <f t="shared" si="37"/>
        <v>0.13036601897876177</v>
      </c>
      <c r="AL204" s="13">
        <f t="shared" si="46"/>
        <v>0</v>
      </c>
    </row>
    <row r="205" spans="1:38" s="15" customFormat="1" x14ac:dyDescent="0.2">
      <c r="A205" s="11" t="s">
        <v>39</v>
      </c>
      <c r="B205" s="11" t="s">
        <v>40</v>
      </c>
      <c r="C205" s="11" t="s">
        <v>836</v>
      </c>
      <c r="D205" s="11" t="s">
        <v>837</v>
      </c>
      <c r="E205" s="11" t="s">
        <v>43</v>
      </c>
      <c r="F205" s="11" t="s">
        <v>44</v>
      </c>
      <c r="G205" s="11" t="s">
        <v>838</v>
      </c>
      <c r="H205" s="11" t="s">
        <v>839</v>
      </c>
      <c r="I205" s="11" t="s">
        <v>840</v>
      </c>
      <c r="J205" s="11" t="s">
        <v>183</v>
      </c>
      <c r="K205" s="11" t="s">
        <v>860</v>
      </c>
      <c r="L205" s="12">
        <v>43497</v>
      </c>
      <c r="M205" s="12">
        <v>43497</v>
      </c>
      <c r="N205" s="12">
        <v>43378</v>
      </c>
      <c r="O205" s="11" t="s">
        <v>50</v>
      </c>
      <c r="P205" s="11" t="s">
        <v>842</v>
      </c>
      <c r="Q205" s="11" t="s">
        <v>52</v>
      </c>
      <c r="R205" s="11" t="s">
        <v>861</v>
      </c>
      <c r="S205" s="13">
        <v>112118.52</v>
      </c>
      <c r="T205" s="13">
        <v>100105.81</v>
      </c>
      <c r="U205" s="13">
        <f t="shared" si="44"/>
        <v>12012.710000000006</v>
      </c>
      <c r="V205" s="14">
        <f t="shared" si="36"/>
        <v>0.10714295907580662</v>
      </c>
      <c r="W205" s="13">
        <v>101316.82</v>
      </c>
      <c r="X205" s="13">
        <v>-1211.01</v>
      </c>
      <c r="Y205" s="13">
        <v>0</v>
      </c>
      <c r="Z205" s="13" t="s">
        <v>54</v>
      </c>
      <c r="AA205" s="13">
        <v>0</v>
      </c>
      <c r="AB205" s="11" t="s">
        <v>862</v>
      </c>
      <c r="AC205" s="11" t="s">
        <v>845</v>
      </c>
      <c r="AD205" s="11" t="s">
        <v>846</v>
      </c>
      <c r="AE205" s="11" t="s">
        <v>58</v>
      </c>
      <c r="AF205" s="11" t="s">
        <v>59</v>
      </c>
      <c r="AG205" s="11" t="s">
        <v>863</v>
      </c>
      <c r="AH205" s="13">
        <v>112118.52</v>
      </c>
      <c r="AI205" s="13">
        <v>100105.81</v>
      </c>
      <c r="AJ205" s="13">
        <f t="shared" si="45"/>
        <v>12012.710000000006</v>
      </c>
      <c r="AK205" s="14">
        <f t="shared" si="37"/>
        <v>0.10714295907580662</v>
      </c>
      <c r="AL205" s="13">
        <f t="shared" si="46"/>
        <v>0</v>
      </c>
    </row>
    <row r="206" spans="1:38" s="15" customFormat="1" x14ac:dyDescent="0.2">
      <c r="A206" s="11" t="s">
        <v>39</v>
      </c>
      <c r="B206" s="11" t="s">
        <v>40</v>
      </c>
      <c r="C206" s="11" t="s">
        <v>836</v>
      </c>
      <c r="D206" s="11" t="s">
        <v>837</v>
      </c>
      <c r="E206" s="11" t="s">
        <v>43</v>
      </c>
      <c r="F206" s="11" t="s">
        <v>44</v>
      </c>
      <c r="G206" s="11" t="s">
        <v>838</v>
      </c>
      <c r="H206" s="11" t="s">
        <v>839</v>
      </c>
      <c r="I206" s="11" t="s">
        <v>840</v>
      </c>
      <c r="J206" s="11" t="s">
        <v>183</v>
      </c>
      <c r="K206" s="11" t="s">
        <v>860</v>
      </c>
      <c r="L206" s="12">
        <v>43497</v>
      </c>
      <c r="M206" s="12">
        <v>43497</v>
      </c>
      <c r="N206" s="12">
        <v>43378</v>
      </c>
      <c r="O206" s="11" t="s">
        <v>50</v>
      </c>
      <c r="P206" s="11" t="s">
        <v>842</v>
      </c>
      <c r="Q206" s="11" t="s">
        <v>52</v>
      </c>
      <c r="R206" s="11" t="s">
        <v>861</v>
      </c>
      <c r="S206" s="13">
        <v>3649.81</v>
      </c>
      <c r="T206" s="13">
        <v>3161.9</v>
      </c>
      <c r="U206" s="13">
        <f t="shared" si="44"/>
        <v>487.90999999999985</v>
      </c>
      <c r="V206" s="14">
        <f t="shared" si="36"/>
        <v>0.13368093133615172</v>
      </c>
      <c r="W206" s="13">
        <v>3161.9</v>
      </c>
      <c r="X206" s="13">
        <v>0</v>
      </c>
      <c r="Y206" s="13">
        <v>0</v>
      </c>
      <c r="Z206" s="13" t="s">
        <v>54</v>
      </c>
      <c r="AA206" s="13">
        <v>0</v>
      </c>
      <c r="AB206" s="11" t="s">
        <v>864</v>
      </c>
      <c r="AC206" s="11" t="s">
        <v>850</v>
      </c>
      <c r="AD206" s="11" t="s">
        <v>846</v>
      </c>
      <c r="AE206" s="11" t="s">
        <v>58</v>
      </c>
      <c r="AF206" s="11" t="s">
        <v>59</v>
      </c>
      <c r="AG206" s="11" t="s">
        <v>863</v>
      </c>
      <c r="AH206" s="13">
        <v>3649.81</v>
      </c>
      <c r="AI206" s="13">
        <v>3161.9</v>
      </c>
      <c r="AJ206" s="13">
        <f t="shared" si="45"/>
        <v>487.90999999999985</v>
      </c>
      <c r="AK206" s="14">
        <f t="shared" si="37"/>
        <v>0.13368093133615172</v>
      </c>
      <c r="AL206" s="13">
        <f t="shared" si="46"/>
        <v>0</v>
      </c>
    </row>
    <row r="207" spans="1:38" s="15" customFormat="1" x14ac:dyDescent="0.2">
      <c r="A207" s="11" t="s">
        <v>39</v>
      </c>
      <c r="B207" s="11" t="s">
        <v>40</v>
      </c>
      <c r="C207" s="11" t="s">
        <v>836</v>
      </c>
      <c r="D207" s="11" t="s">
        <v>837</v>
      </c>
      <c r="E207" s="11" t="s">
        <v>43</v>
      </c>
      <c r="F207" s="11" t="s">
        <v>44</v>
      </c>
      <c r="G207" s="11" t="s">
        <v>838</v>
      </c>
      <c r="H207" s="11" t="s">
        <v>839</v>
      </c>
      <c r="I207" s="11" t="s">
        <v>840</v>
      </c>
      <c r="J207" s="11" t="s">
        <v>183</v>
      </c>
      <c r="K207" s="11" t="s">
        <v>860</v>
      </c>
      <c r="L207" s="12">
        <v>43497</v>
      </c>
      <c r="M207" s="12">
        <v>43497</v>
      </c>
      <c r="N207" s="12">
        <v>43378</v>
      </c>
      <c r="O207" s="11" t="s">
        <v>50</v>
      </c>
      <c r="P207" s="11" t="s">
        <v>842</v>
      </c>
      <c r="Q207" s="11" t="s">
        <v>52</v>
      </c>
      <c r="R207" s="11" t="s">
        <v>861</v>
      </c>
      <c r="S207" s="13">
        <v>4762.26</v>
      </c>
      <c r="T207" s="13">
        <v>557.1</v>
      </c>
      <c r="U207" s="13">
        <f t="shared" si="44"/>
        <v>4205.16</v>
      </c>
      <c r="V207" s="14">
        <f t="shared" si="36"/>
        <v>0.88301772687757485</v>
      </c>
      <c r="W207" s="13">
        <v>557.1</v>
      </c>
      <c r="X207" s="13">
        <v>0</v>
      </c>
      <c r="Y207" s="13">
        <v>0</v>
      </c>
      <c r="Z207" s="13" t="s">
        <v>54</v>
      </c>
      <c r="AA207" s="13">
        <v>0</v>
      </c>
      <c r="AB207" s="11" t="s">
        <v>55</v>
      </c>
      <c r="AC207" s="11" t="s">
        <v>56</v>
      </c>
      <c r="AD207" s="11" t="s">
        <v>846</v>
      </c>
      <c r="AE207" s="11" t="s">
        <v>58</v>
      </c>
      <c r="AF207" s="11" t="s">
        <v>59</v>
      </c>
      <c r="AG207" s="11" t="s">
        <v>863</v>
      </c>
      <c r="AH207" s="13">
        <v>0</v>
      </c>
      <c r="AI207" s="13">
        <v>0</v>
      </c>
      <c r="AJ207" s="13">
        <f t="shared" si="45"/>
        <v>0</v>
      </c>
      <c r="AK207" s="14" t="e">
        <f t="shared" si="37"/>
        <v>#DIV/0!</v>
      </c>
      <c r="AL207" s="13">
        <f t="shared" si="46"/>
        <v>4205.16</v>
      </c>
    </row>
    <row r="208" spans="1:38" s="15" customFormat="1" x14ac:dyDescent="0.2">
      <c r="A208" s="11" t="s">
        <v>39</v>
      </c>
      <c r="B208" s="11" t="s">
        <v>40</v>
      </c>
      <c r="C208" s="11" t="s">
        <v>836</v>
      </c>
      <c r="D208" s="11" t="s">
        <v>837</v>
      </c>
      <c r="E208" s="11" t="s">
        <v>43</v>
      </c>
      <c r="F208" s="11" t="s">
        <v>44</v>
      </c>
      <c r="G208" s="11" t="s">
        <v>838</v>
      </c>
      <c r="H208" s="11" t="s">
        <v>839</v>
      </c>
      <c r="I208" s="11" t="s">
        <v>840</v>
      </c>
      <c r="J208" s="11" t="s">
        <v>183</v>
      </c>
      <c r="K208" s="11" t="s">
        <v>860</v>
      </c>
      <c r="L208" s="12">
        <v>43497</v>
      </c>
      <c r="M208" s="12">
        <v>43497</v>
      </c>
      <c r="N208" s="12">
        <v>43378</v>
      </c>
      <c r="O208" s="11" t="s">
        <v>50</v>
      </c>
      <c r="P208" s="11" t="s">
        <v>842</v>
      </c>
      <c r="Q208" s="11" t="s">
        <v>52</v>
      </c>
      <c r="R208" s="11" t="s">
        <v>861</v>
      </c>
      <c r="S208" s="13">
        <v>282136.58</v>
      </c>
      <c r="T208" s="13">
        <v>261239.92</v>
      </c>
      <c r="U208" s="13">
        <f t="shared" si="44"/>
        <v>20896.660000000003</v>
      </c>
      <c r="V208" s="14">
        <f t="shared" si="36"/>
        <v>7.4065759214916413E-2</v>
      </c>
      <c r="W208" s="13">
        <v>252486.04</v>
      </c>
      <c r="X208" s="13">
        <v>8753.8799999999992</v>
      </c>
      <c r="Y208" s="13">
        <v>0</v>
      </c>
      <c r="Z208" s="13" t="s">
        <v>54</v>
      </c>
      <c r="AA208" s="13">
        <v>0</v>
      </c>
      <c r="AB208" s="11" t="s">
        <v>865</v>
      </c>
      <c r="AC208" s="11" t="s">
        <v>845</v>
      </c>
      <c r="AD208" s="11" t="s">
        <v>846</v>
      </c>
      <c r="AE208" s="11" t="s">
        <v>58</v>
      </c>
      <c r="AF208" s="11" t="s">
        <v>59</v>
      </c>
      <c r="AG208" s="11" t="s">
        <v>863</v>
      </c>
      <c r="AH208" s="13">
        <v>282136.58</v>
      </c>
      <c r="AI208" s="13">
        <v>261239.92</v>
      </c>
      <c r="AJ208" s="13">
        <f t="shared" si="45"/>
        <v>20896.660000000003</v>
      </c>
      <c r="AK208" s="14">
        <f t="shared" si="37"/>
        <v>7.4065759214916413E-2</v>
      </c>
      <c r="AL208" s="13">
        <f t="shared" si="46"/>
        <v>0</v>
      </c>
    </row>
    <row r="209" spans="1:38" s="15" customFormat="1" x14ac:dyDescent="0.2">
      <c r="A209" s="11" t="s">
        <v>39</v>
      </c>
      <c r="B209" s="11" t="s">
        <v>40</v>
      </c>
      <c r="C209" s="11" t="s">
        <v>836</v>
      </c>
      <c r="D209" s="11" t="s">
        <v>837</v>
      </c>
      <c r="E209" s="11" t="s">
        <v>43</v>
      </c>
      <c r="F209" s="11" t="s">
        <v>44</v>
      </c>
      <c r="G209" s="11" t="s">
        <v>838</v>
      </c>
      <c r="H209" s="11" t="s">
        <v>839</v>
      </c>
      <c r="I209" s="11" t="s">
        <v>840</v>
      </c>
      <c r="J209" s="11" t="s">
        <v>183</v>
      </c>
      <c r="K209" s="11" t="s">
        <v>860</v>
      </c>
      <c r="L209" s="12">
        <v>43497</v>
      </c>
      <c r="M209" s="12">
        <v>43497</v>
      </c>
      <c r="N209" s="12">
        <v>43378</v>
      </c>
      <c r="O209" s="11" t="s">
        <v>50</v>
      </c>
      <c r="P209" s="11" t="s">
        <v>842</v>
      </c>
      <c r="Q209" s="11" t="s">
        <v>52</v>
      </c>
      <c r="R209" s="11" t="s">
        <v>861</v>
      </c>
      <c r="S209" s="13">
        <v>88.52</v>
      </c>
      <c r="T209" s="13">
        <v>76.98</v>
      </c>
      <c r="U209" s="13">
        <f t="shared" si="44"/>
        <v>11.539999999999992</v>
      </c>
      <c r="V209" s="14">
        <f t="shared" si="36"/>
        <v>0.13036601897876177</v>
      </c>
      <c r="W209" s="13">
        <v>74.41</v>
      </c>
      <c r="X209" s="13">
        <v>2.57</v>
      </c>
      <c r="Y209" s="13">
        <v>0</v>
      </c>
      <c r="Z209" s="13" t="s">
        <v>54</v>
      </c>
      <c r="AA209" s="13">
        <v>0</v>
      </c>
      <c r="AB209" s="11" t="s">
        <v>866</v>
      </c>
      <c r="AC209" s="11" t="s">
        <v>154</v>
      </c>
      <c r="AD209" s="11" t="s">
        <v>846</v>
      </c>
      <c r="AE209" s="11" t="s">
        <v>58</v>
      </c>
      <c r="AF209" s="11" t="s">
        <v>59</v>
      </c>
      <c r="AG209" s="11" t="s">
        <v>863</v>
      </c>
      <c r="AH209" s="13">
        <v>88.52</v>
      </c>
      <c r="AI209" s="13">
        <v>76.98</v>
      </c>
      <c r="AJ209" s="13">
        <f t="shared" si="45"/>
        <v>11.539999999999992</v>
      </c>
      <c r="AK209" s="14">
        <f t="shared" si="37"/>
        <v>0.13036601897876177</v>
      </c>
      <c r="AL209" s="13">
        <f t="shared" si="46"/>
        <v>0</v>
      </c>
    </row>
    <row r="210" spans="1:38" s="15" customFormat="1" x14ac:dyDescent="0.2">
      <c r="A210" s="11" t="s">
        <v>39</v>
      </c>
      <c r="B210" s="11" t="s">
        <v>40</v>
      </c>
      <c r="C210" s="11" t="s">
        <v>836</v>
      </c>
      <c r="D210" s="11" t="s">
        <v>837</v>
      </c>
      <c r="E210" s="11" t="s">
        <v>43</v>
      </c>
      <c r="F210" s="11" t="s">
        <v>44</v>
      </c>
      <c r="G210" s="11" t="s">
        <v>838</v>
      </c>
      <c r="H210" s="11" t="s">
        <v>839</v>
      </c>
      <c r="I210" s="11" t="s">
        <v>840</v>
      </c>
      <c r="J210" s="11" t="s">
        <v>183</v>
      </c>
      <c r="K210" s="11" t="s">
        <v>867</v>
      </c>
      <c r="L210" s="12">
        <v>43497</v>
      </c>
      <c r="M210" s="12">
        <v>43497</v>
      </c>
      <c r="N210" s="12">
        <v>43384</v>
      </c>
      <c r="O210" s="11" t="s">
        <v>50</v>
      </c>
      <c r="P210" s="11" t="s">
        <v>842</v>
      </c>
      <c r="Q210" s="11" t="s">
        <v>52</v>
      </c>
      <c r="R210" s="11" t="s">
        <v>868</v>
      </c>
      <c r="S210" s="13">
        <v>4191.4799999999996</v>
      </c>
      <c r="T210" s="13">
        <v>0</v>
      </c>
      <c r="U210" s="13">
        <f t="shared" si="44"/>
        <v>4191.4799999999996</v>
      </c>
      <c r="V210" s="14">
        <f t="shared" si="36"/>
        <v>1</v>
      </c>
      <c r="W210" s="13">
        <v>0</v>
      </c>
      <c r="X210" s="13">
        <v>0</v>
      </c>
      <c r="Y210" s="13">
        <v>0</v>
      </c>
      <c r="Z210" s="13" t="s">
        <v>54</v>
      </c>
      <c r="AA210" s="13">
        <v>0</v>
      </c>
      <c r="AB210" s="11" t="s">
        <v>55</v>
      </c>
      <c r="AC210" s="11" t="s">
        <v>56</v>
      </c>
      <c r="AD210" s="11" t="s">
        <v>846</v>
      </c>
      <c r="AE210" s="11" t="s">
        <v>58</v>
      </c>
      <c r="AF210" s="11" t="s">
        <v>59</v>
      </c>
      <c r="AG210" s="11" t="s">
        <v>869</v>
      </c>
      <c r="AH210" s="13">
        <v>0</v>
      </c>
      <c r="AI210" s="13">
        <v>0</v>
      </c>
      <c r="AJ210" s="13">
        <f t="shared" si="45"/>
        <v>0</v>
      </c>
      <c r="AK210" s="14" t="e">
        <f t="shared" si="37"/>
        <v>#DIV/0!</v>
      </c>
      <c r="AL210" s="13">
        <f t="shared" si="46"/>
        <v>4191.4799999999996</v>
      </c>
    </row>
    <row r="211" spans="1:38" s="15" customFormat="1" x14ac:dyDescent="0.2">
      <c r="A211" s="11" t="s">
        <v>39</v>
      </c>
      <c r="B211" s="11" t="s">
        <v>40</v>
      </c>
      <c r="C211" s="11" t="s">
        <v>836</v>
      </c>
      <c r="D211" s="11" t="s">
        <v>837</v>
      </c>
      <c r="E211" s="11" t="s">
        <v>43</v>
      </c>
      <c r="F211" s="11" t="s">
        <v>44</v>
      </c>
      <c r="G211" s="11" t="s">
        <v>838</v>
      </c>
      <c r="H211" s="11" t="s">
        <v>839</v>
      </c>
      <c r="I211" s="11" t="s">
        <v>840</v>
      </c>
      <c r="J211" s="11" t="s">
        <v>183</v>
      </c>
      <c r="K211" s="11" t="s">
        <v>867</v>
      </c>
      <c r="L211" s="12">
        <v>43497</v>
      </c>
      <c r="M211" s="12">
        <v>43497</v>
      </c>
      <c r="N211" s="12">
        <v>43384</v>
      </c>
      <c r="O211" s="11" t="s">
        <v>50</v>
      </c>
      <c r="P211" s="11" t="s">
        <v>842</v>
      </c>
      <c r="Q211" s="11" t="s">
        <v>52</v>
      </c>
      <c r="R211" s="11" t="s">
        <v>868</v>
      </c>
      <c r="S211" s="13">
        <v>3187.79</v>
      </c>
      <c r="T211" s="13">
        <v>2761.4</v>
      </c>
      <c r="U211" s="13">
        <f t="shared" si="44"/>
        <v>426.38999999999987</v>
      </c>
      <c r="V211" s="14">
        <f t="shared" si="36"/>
        <v>0.13375724247833135</v>
      </c>
      <c r="W211" s="13">
        <v>2761.4</v>
      </c>
      <c r="X211" s="13">
        <v>0</v>
      </c>
      <c r="Y211" s="13">
        <v>0</v>
      </c>
      <c r="Z211" s="13" t="s">
        <v>54</v>
      </c>
      <c r="AA211" s="13">
        <v>0</v>
      </c>
      <c r="AB211" s="11" t="s">
        <v>870</v>
      </c>
      <c r="AC211" s="11" t="s">
        <v>850</v>
      </c>
      <c r="AD211" s="11" t="s">
        <v>846</v>
      </c>
      <c r="AE211" s="11" t="s">
        <v>58</v>
      </c>
      <c r="AF211" s="11" t="s">
        <v>59</v>
      </c>
      <c r="AG211" s="11" t="s">
        <v>869</v>
      </c>
      <c r="AH211" s="13">
        <v>3187.79</v>
      </c>
      <c r="AI211" s="13">
        <v>2761.4</v>
      </c>
      <c r="AJ211" s="13">
        <f t="shared" si="45"/>
        <v>426.38999999999987</v>
      </c>
      <c r="AK211" s="14">
        <f t="shared" si="37"/>
        <v>0.13375724247833135</v>
      </c>
      <c r="AL211" s="13">
        <f t="shared" si="46"/>
        <v>0</v>
      </c>
    </row>
    <row r="212" spans="1:38" s="15" customFormat="1" x14ac:dyDescent="0.2">
      <c r="A212" s="11" t="s">
        <v>39</v>
      </c>
      <c r="B212" s="11" t="s">
        <v>40</v>
      </c>
      <c r="C212" s="11" t="s">
        <v>836</v>
      </c>
      <c r="D212" s="11" t="s">
        <v>837</v>
      </c>
      <c r="E212" s="11" t="s">
        <v>43</v>
      </c>
      <c r="F212" s="11" t="s">
        <v>44</v>
      </c>
      <c r="G212" s="11" t="s">
        <v>838</v>
      </c>
      <c r="H212" s="11" t="s">
        <v>839</v>
      </c>
      <c r="I212" s="11" t="s">
        <v>840</v>
      </c>
      <c r="J212" s="11" t="s">
        <v>183</v>
      </c>
      <c r="K212" s="11" t="s">
        <v>867</v>
      </c>
      <c r="L212" s="12">
        <v>43497</v>
      </c>
      <c r="M212" s="12">
        <v>43497</v>
      </c>
      <c r="N212" s="12">
        <v>43384</v>
      </c>
      <c r="O212" s="11" t="s">
        <v>50</v>
      </c>
      <c r="P212" s="11" t="s">
        <v>842</v>
      </c>
      <c r="Q212" s="11" t="s">
        <v>52</v>
      </c>
      <c r="R212" s="11" t="s">
        <v>868</v>
      </c>
      <c r="S212" s="13">
        <v>88.52</v>
      </c>
      <c r="T212" s="13">
        <v>76.98</v>
      </c>
      <c r="U212" s="13">
        <f t="shared" si="44"/>
        <v>11.539999999999992</v>
      </c>
      <c r="V212" s="14">
        <f t="shared" si="36"/>
        <v>0.13036601897876177</v>
      </c>
      <c r="W212" s="13">
        <v>74.41</v>
      </c>
      <c r="X212" s="13">
        <v>2.57</v>
      </c>
      <c r="Y212" s="13">
        <v>0</v>
      </c>
      <c r="Z212" s="13" t="s">
        <v>54</v>
      </c>
      <c r="AA212" s="13">
        <v>0</v>
      </c>
      <c r="AB212" s="11" t="s">
        <v>871</v>
      </c>
      <c r="AC212" s="11" t="s">
        <v>154</v>
      </c>
      <c r="AD212" s="11" t="s">
        <v>846</v>
      </c>
      <c r="AE212" s="11" t="s">
        <v>58</v>
      </c>
      <c r="AF212" s="11" t="s">
        <v>59</v>
      </c>
      <c r="AG212" s="11" t="s">
        <v>869</v>
      </c>
      <c r="AH212" s="13">
        <v>88.52</v>
      </c>
      <c r="AI212" s="13">
        <v>76.98</v>
      </c>
      <c r="AJ212" s="13">
        <f t="shared" si="45"/>
        <v>11.539999999999992</v>
      </c>
      <c r="AK212" s="14">
        <f t="shared" si="37"/>
        <v>0.13036601897876177</v>
      </c>
      <c r="AL212" s="13">
        <f t="shared" si="46"/>
        <v>0</v>
      </c>
    </row>
    <row r="213" spans="1:38" s="15" customFormat="1" x14ac:dyDescent="0.2">
      <c r="A213" s="11" t="s">
        <v>39</v>
      </c>
      <c r="B213" s="11" t="s">
        <v>40</v>
      </c>
      <c r="C213" s="11" t="s">
        <v>836</v>
      </c>
      <c r="D213" s="11" t="s">
        <v>837</v>
      </c>
      <c r="E213" s="11" t="s">
        <v>43</v>
      </c>
      <c r="F213" s="11" t="s">
        <v>44</v>
      </c>
      <c r="G213" s="11" t="s">
        <v>838</v>
      </c>
      <c r="H213" s="11" t="s">
        <v>839</v>
      </c>
      <c r="I213" s="11" t="s">
        <v>840</v>
      </c>
      <c r="J213" s="11" t="s">
        <v>183</v>
      </c>
      <c r="K213" s="11" t="s">
        <v>867</v>
      </c>
      <c r="L213" s="12">
        <v>43497</v>
      </c>
      <c r="M213" s="12">
        <v>43497</v>
      </c>
      <c r="N213" s="12">
        <v>43384</v>
      </c>
      <c r="O213" s="11" t="s">
        <v>50</v>
      </c>
      <c r="P213" s="11" t="s">
        <v>842</v>
      </c>
      <c r="Q213" s="11" t="s">
        <v>52</v>
      </c>
      <c r="R213" s="11" t="s">
        <v>868</v>
      </c>
      <c r="S213" s="13">
        <v>3679.14</v>
      </c>
      <c r="T213" s="13">
        <v>3284.94</v>
      </c>
      <c r="U213" s="13">
        <f t="shared" si="44"/>
        <v>394.19999999999982</v>
      </c>
      <c r="V213" s="14">
        <f t="shared" si="36"/>
        <v>0.10714460444560409</v>
      </c>
      <c r="W213" s="13">
        <v>3284.94</v>
      </c>
      <c r="X213" s="13">
        <v>0</v>
      </c>
      <c r="Y213" s="13">
        <v>0</v>
      </c>
      <c r="Z213" s="13" t="s">
        <v>54</v>
      </c>
      <c r="AA213" s="13">
        <v>0</v>
      </c>
      <c r="AB213" s="11" t="s">
        <v>872</v>
      </c>
      <c r="AC213" s="11" t="s">
        <v>845</v>
      </c>
      <c r="AD213" s="11" t="s">
        <v>846</v>
      </c>
      <c r="AE213" s="11" t="s">
        <v>58</v>
      </c>
      <c r="AF213" s="11" t="s">
        <v>59</v>
      </c>
      <c r="AG213" s="11" t="s">
        <v>869</v>
      </c>
      <c r="AH213" s="13">
        <v>3679.14</v>
      </c>
      <c r="AI213" s="13">
        <v>3284.94</v>
      </c>
      <c r="AJ213" s="13">
        <f t="shared" si="45"/>
        <v>394.19999999999982</v>
      </c>
      <c r="AK213" s="14">
        <f t="shared" si="37"/>
        <v>0.10714460444560409</v>
      </c>
      <c r="AL213" s="13">
        <f t="shared" si="46"/>
        <v>0</v>
      </c>
    </row>
    <row r="214" spans="1:38" s="15" customFormat="1" x14ac:dyDescent="0.2">
      <c r="A214" s="11" t="s">
        <v>39</v>
      </c>
      <c r="B214" s="11" t="s">
        <v>40</v>
      </c>
      <c r="C214" s="11" t="s">
        <v>836</v>
      </c>
      <c r="D214" s="11" t="s">
        <v>837</v>
      </c>
      <c r="E214" s="11" t="s">
        <v>43</v>
      </c>
      <c r="F214" s="11" t="s">
        <v>44</v>
      </c>
      <c r="G214" s="11" t="s">
        <v>838</v>
      </c>
      <c r="H214" s="11" t="s">
        <v>839</v>
      </c>
      <c r="I214" s="11" t="s">
        <v>840</v>
      </c>
      <c r="J214" s="11" t="s">
        <v>183</v>
      </c>
      <c r="K214" s="11" t="s">
        <v>867</v>
      </c>
      <c r="L214" s="12">
        <v>43497</v>
      </c>
      <c r="M214" s="12">
        <v>43497</v>
      </c>
      <c r="N214" s="12">
        <v>43384</v>
      </c>
      <c r="O214" s="11" t="s">
        <v>50</v>
      </c>
      <c r="P214" s="11" t="s">
        <v>842</v>
      </c>
      <c r="Q214" s="11" t="s">
        <v>52</v>
      </c>
      <c r="R214" s="11" t="s">
        <v>868</v>
      </c>
      <c r="S214" s="13">
        <v>93798.87</v>
      </c>
      <c r="T214" s="13">
        <v>90671.7</v>
      </c>
      <c r="U214" s="13">
        <f t="shared" si="44"/>
        <v>3127.1699999999983</v>
      </c>
      <c r="V214" s="14">
        <f t="shared" si="36"/>
        <v>3.3339100993434123E-2</v>
      </c>
      <c r="W214" s="13">
        <v>84735.18</v>
      </c>
      <c r="X214" s="13">
        <v>5936.52</v>
      </c>
      <c r="Y214" s="13">
        <v>0</v>
      </c>
      <c r="Z214" s="13" t="s">
        <v>54</v>
      </c>
      <c r="AA214" s="13">
        <v>0</v>
      </c>
      <c r="AB214" s="11" t="s">
        <v>873</v>
      </c>
      <c r="AC214" s="11" t="s">
        <v>845</v>
      </c>
      <c r="AD214" s="11" t="s">
        <v>846</v>
      </c>
      <c r="AE214" s="11" t="s">
        <v>58</v>
      </c>
      <c r="AF214" s="11" t="s">
        <v>59</v>
      </c>
      <c r="AG214" s="11" t="s">
        <v>869</v>
      </c>
      <c r="AH214" s="13">
        <v>89848.320000000007</v>
      </c>
      <c r="AI214" s="13">
        <v>80221.679999999993</v>
      </c>
      <c r="AJ214" s="13">
        <f t="shared" si="45"/>
        <v>9626.640000000014</v>
      </c>
      <c r="AK214" s="14">
        <f t="shared" si="37"/>
        <v>0.10714323873835385</v>
      </c>
      <c r="AL214" s="13">
        <f t="shared" si="46"/>
        <v>-6499.4700000000157</v>
      </c>
    </row>
    <row r="215" spans="1:38" s="15" customFormat="1" x14ac:dyDescent="0.2">
      <c r="A215" s="11" t="s">
        <v>39</v>
      </c>
      <c r="B215" s="11" t="s">
        <v>40</v>
      </c>
      <c r="C215" s="11" t="s">
        <v>836</v>
      </c>
      <c r="D215" s="11" t="s">
        <v>837</v>
      </c>
      <c r="E215" s="11" t="s">
        <v>43</v>
      </c>
      <c r="F215" s="11" t="s">
        <v>44</v>
      </c>
      <c r="G215" s="11" t="s">
        <v>838</v>
      </c>
      <c r="H215" s="11" t="s">
        <v>839</v>
      </c>
      <c r="I215" s="11" t="s">
        <v>840</v>
      </c>
      <c r="J215" s="11" t="s">
        <v>183</v>
      </c>
      <c r="K215" s="11" t="s">
        <v>867</v>
      </c>
      <c r="L215" s="12">
        <v>43497</v>
      </c>
      <c r="M215" s="12">
        <v>43497</v>
      </c>
      <c r="N215" s="12">
        <v>43384</v>
      </c>
      <c r="O215" s="11" t="s">
        <v>50</v>
      </c>
      <c r="P215" s="11" t="s">
        <v>842</v>
      </c>
      <c r="Q215" s="11" t="s">
        <v>52</v>
      </c>
      <c r="R215" s="11" t="s">
        <v>868</v>
      </c>
      <c r="S215" s="13">
        <v>88938.31</v>
      </c>
      <c r="T215" s="13">
        <v>80851.8</v>
      </c>
      <c r="U215" s="13">
        <f t="shared" si="44"/>
        <v>8086.5099999999948</v>
      </c>
      <c r="V215" s="14">
        <f t="shared" si="36"/>
        <v>9.0922685623326949E-2</v>
      </c>
      <c r="W215" s="13">
        <v>93767.75</v>
      </c>
      <c r="X215" s="13">
        <v>-12915.95</v>
      </c>
      <c r="Y215" s="13">
        <v>0</v>
      </c>
      <c r="Z215" s="13" t="s">
        <v>54</v>
      </c>
      <c r="AA215" s="13">
        <v>0</v>
      </c>
      <c r="AB215" s="11" t="s">
        <v>874</v>
      </c>
      <c r="AC215" s="11" t="s">
        <v>845</v>
      </c>
      <c r="AD215" s="11" t="s">
        <v>846</v>
      </c>
      <c r="AE215" s="11" t="s">
        <v>58</v>
      </c>
      <c r="AF215" s="11" t="s">
        <v>59</v>
      </c>
      <c r="AG215" s="11" t="s">
        <v>869</v>
      </c>
      <c r="AH215" s="13">
        <v>88938.31</v>
      </c>
      <c r="AI215" s="13">
        <v>80851.8</v>
      </c>
      <c r="AJ215" s="13">
        <f t="shared" si="45"/>
        <v>8086.5099999999948</v>
      </c>
      <c r="AK215" s="14">
        <f t="shared" si="37"/>
        <v>9.0922685623326949E-2</v>
      </c>
      <c r="AL215" s="13">
        <f t="shared" si="46"/>
        <v>0</v>
      </c>
    </row>
    <row r="216" spans="1:38" s="15" customFormat="1" x14ac:dyDescent="0.2">
      <c r="A216" s="11" t="s">
        <v>39</v>
      </c>
      <c r="B216" s="11" t="s">
        <v>40</v>
      </c>
      <c r="C216" s="11" t="s">
        <v>836</v>
      </c>
      <c r="D216" s="11" t="s">
        <v>875</v>
      </c>
      <c r="E216" s="11" t="s">
        <v>43</v>
      </c>
      <c r="F216" s="11" t="s">
        <v>876</v>
      </c>
      <c r="G216" s="11" t="s">
        <v>876</v>
      </c>
      <c r="H216" s="11" t="s">
        <v>877</v>
      </c>
      <c r="I216" s="11" t="s">
        <v>878</v>
      </c>
      <c r="J216" s="11" t="s">
        <v>359</v>
      </c>
      <c r="K216" s="11" t="s">
        <v>879</v>
      </c>
      <c r="L216" s="12">
        <v>43498</v>
      </c>
      <c r="M216" s="12">
        <v>43498</v>
      </c>
      <c r="N216" s="12">
        <v>43334</v>
      </c>
      <c r="O216" s="11" t="s">
        <v>50</v>
      </c>
      <c r="P216" s="11" t="s">
        <v>880</v>
      </c>
      <c r="Q216" s="11" t="s">
        <v>52</v>
      </c>
      <c r="R216" s="11" t="s">
        <v>881</v>
      </c>
      <c r="S216" s="13">
        <v>1669.69</v>
      </c>
      <c r="T216" s="13">
        <v>1298.1500000000001</v>
      </c>
      <c r="U216" s="13">
        <f>S216-T216</f>
        <v>371.53999999999996</v>
      </c>
      <c r="V216" s="14">
        <f t="shared" si="36"/>
        <v>0.2225203480885673</v>
      </c>
      <c r="W216" s="13">
        <v>1298.1500000000001</v>
      </c>
      <c r="X216" s="13">
        <v>0</v>
      </c>
      <c r="Y216" s="13">
        <v>0</v>
      </c>
      <c r="Z216" s="13" t="s">
        <v>54</v>
      </c>
      <c r="AA216" s="13">
        <v>0</v>
      </c>
      <c r="AB216" s="11" t="s">
        <v>882</v>
      </c>
      <c r="AC216" s="11" t="s">
        <v>109</v>
      </c>
      <c r="AD216" s="11" t="s">
        <v>846</v>
      </c>
      <c r="AE216" s="11" t="s">
        <v>58</v>
      </c>
      <c r="AF216" s="11" t="s">
        <v>68</v>
      </c>
      <c r="AG216" s="11" t="s">
        <v>883</v>
      </c>
      <c r="AH216" s="13">
        <v>1669.69</v>
      </c>
      <c r="AI216" s="13">
        <v>1546.01</v>
      </c>
      <c r="AJ216" s="13">
        <f>AH216-AI216</f>
        <v>123.68000000000006</v>
      </c>
      <c r="AK216" s="14">
        <f t="shared" si="37"/>
        <v>7.4073630434392052E-2</v>
      </c>
      <c r="AL216" s="13">
        <f>U216-AJ216</f>
        <v>247.8599999999999</v>
      </c>
    </row>
    <row r="217" spans="1:38" s="15" customFormat="1" x14ac:dyDescent="0.2">
      <c r="A217" s="11" t="s">
        <v>39</v>
      </c>
      <c r="B217" s="11" t="s">
        <v>40</v>
      </c>
      <c r="C217" s="11" t="s">
        <v>884</v>
      </c>
      <c r="D217" s="11" t="s">
        <v>885</v>
      </c>
      <c r="E217" s="11" t="s">
        <v>43</v>
      </c>
      <c r="F217" s="11" t="s">
        <v>251</v>
      </c>
      <c r="G217" s="11" t="s">
        <v>886</v>
      </c>
      <c r="H217" s="11" t="s">
        <v>887</v>
      </c>
      <c r="I217" s="11" t="s">
        <v>888</v>
      </c>
      <c r="J217" s="11" t="s">
        <v>183</v>
      </c>
      <c r="K217" s="11" t="s">
        <v>889</v>
      </c>
      <c r="L217" s="12">
        <v>43497</v>
      </c>
      <c r="M217" s="12">
        <v>43497</v>
      </c>
      <c r="N217" s="12">
        <v>43487</v>
      </c>
      <c r="O217" s="11" t="s">
        <v>50</v>
      </c>
      <c r="P217" s="11" t="s">
        <v>890</v>
      </c>
      <c r="Q217" s="11" t="s">
        <v>52</v>
      </c>
      <c r="R217" s="11" t="s">
        <v>891</v>
      </c>
      <c r="S217" s="13">
        <v>36616.32</v>
      </c>
      <c r="T217" s="13">
        <v>31840</v>
      </c>
      <c r="U217" s="13">
        <f t="shared" ref="U217:U224" si="47">S217-T217</f>
        <v>4776.32</v>
      </c>
      <c r="V217" s="14">
        <f t="shared" si="36"/>
        <v>0.13044238197612429</v>
      </c>
      <c r="W217" s="13">
        <v>24411.73</v>
      </c>
      <c r="X217" s="13">
        <v>7428.27</v>
      </c>
      <c r="Y217" s="13">
        <v>0</v>
      </c>
      <c r="Z217" s="13" t="s">
        <v>54</v>
      </c>
      <c r="AA217" s="13">
        <v>0</v>
      </c>
      <c r="AB217" s="11" t="s">
        <v>892</v>
      </c>
      <c r="AC217" s="11" t="s">
        <v>99</v>
      </c>
      <c r="AD217" s="11" t="s">
        <v>893</v>
      </c>
      <c r="AE217" s="11" t="s">
        <v>58</v>
      </c>
      <c r="AF217" s="11" t="s">
        <v>68</v>
      </c>
      <c r="AG217" s="11" t="s">
        <v>894</v>
      </c>
      <c r="AH217" s="13">
        <v>36616.32</v>
      </c>
      <c r="AI217" s="13">
        <v>31840</v>
      </c>
      <c r="AJ217" s="13">
        <f t="shared" ref="AJ217:AJ224" si="48">AH217-AI217</f>
        <v>4776.32</v>
      </c>
      <c r="AK217" s="14">
        <f t="shared" si="37"/>
        <v>0.13044238197612429</v>
      </c>
      <c r="AL217" s="13">
        <f t="shared" ref="AL217:AL224" si="49">U217-AJ217</f>
        <v>0</v>
      </c>
    </row>
    <row r="218" spans="1:38" s="15" customFormat="1" x14ac:dyDescent="0.2">
      <c r="A218" s="11" t="s">
        <v>39</v>
      </c>
      <c r="B218" s="11" t="s">
        <v>40</v>
      </c>
      <c r="C218" s="11" t="s">
        <v>884</v>
      </c>
      <c r="D218" s="11" t="s">
        <v>885</v>
      </c>
      <c r="E218" s="11" t="s">
        <v>43</v>
      </c>
      <c r="F218" s="11" t="s">
        <v>251</v>
      </c>
      <c r="G218" s="11" t="s">
        <v>886</v>
      </c>
      <c r="H218" s="11" t="s">
        <v>887</v>
      </c>
      <c r="I218" s="11" t="s">
        <v>888</v>
      </c>
      <c r="J218" s="11" t="s">
        <v>359</v>
      </c>
      <c r="K218" s="11" t="s">
        <v>895</v>
      </c>
      <c r="L218" s="12">
        <v>43497</v>
      </c>
      <c r="M218" s="12">
        <v>43497</v>
      </c>
      <c r="N218" s="12">
        <v>43490</v>
      </c>
      <c r="O218" s="11" t="s">
        <v>50</v>
      </c>
      <c r="P218" s="11" t="s">
        <v>896</v>
      </c>
      <c r="Q218" s="11" t="s">
        <v>52</v>
      </c>
      <c r="R218" s="11" t="s">
        <v>897</v>
      </c>
      <c r="S218" s="13">
        <v>23913</v>
      </c>
      <c r="T218" s="13">
        <v>21787.4</v>
      </c>
      <c r="U218" s="13">
        <f t="shared" si="47"/>
        <v>2125.5999999999985</v>
      </c>
      <c r="V218" s="14">
        <f t="shared" si="36"/>
        <v>8.8888888888888823E-2</v>
      </c>
      <c r="W218" s="13">
        <v>23310.59</v>
      </c>
      <c r="X218" s="13">
        <v>-1523.19</v>
      </c>
      <c r="Y218" s="13">
        <v>0</v>
      </c>
      <c r="Z218" s="13" t="s">
        <v>54</v>
      </c>
      <c r="AA218" s="13">
        <v>0</v>
      </c>
      <c r="AB218" s="11" t="s">
        <v>898</v>
      </c>
      <c r="AC218" s="11" t="s">
        <v>99</v>
      </c>
      <c r="AD218" s="11" t="s">
        <v>893</v>
      </c>
      <c r="AE218" s="11" t="s">
        <v>58</v>
      </c>
      <c r="AF218" s="11" t="s">
        <v>68</v>
      </c>
      <c r="AG218" s="11" t="s">
        <v>899</v>
      </c>
      <c r="AH218" s="13">
        <v>23913</v>
      </c>
      <c r="AI218" s="13">
        <v>21787.4</v>
      </c>
      <c r="AJ218" s="13">
        <f t="shared" si="48"/>
        <v>2125.5999999999985</v>
      </c>
      <c r="AK218" s="14">
        <f t="shared" si="37"/>
        <v>8.8888888888888823E-2</v>
      </c>
      <c r="AL218" s="13">
        <f t="shared" si="49"/>
        <v>0</v>
      </c>
    </row>
    <row r="219" spans="1:38" s="15" customFormat="1" x14ac:dyDescent="0.2">
      <c r="A219" s="11" t="s">
        <v>39</v>
      </c>
      <c r="B219" s="11" t="s">
        <v>40</v>
      </c>
      <c r="C219" s="11" t="s">
        <v>884</v>
      </c>
      <c r="D219" s="11" t="s">
        <v>885</v>
      </c>
      <c r="E219" s="11" t="s">
        <v>43</v>
      </c>
      <c r="F219" s="11" t="s">
        <v>251</v>
      </c>
      <c r="G219" s="11" t="s">
        <v>886</v>
      </c>
      <c r="H219" s="11" t="s">
        <v>887</v>
      </c>
      <c r="I219" s="11" t="s">
        <v>888</v>
      </c>
      <c r="J219" s="11" t="s">
        <v>359</v>
      </c>
      <c r="K219" s="11" t="s">
        <v>900</v>
      </c>
      <c r="L219" s="12">
        <v>43500</v>
      </c>
      <c r="M219" s="12">
        <v>43500</v>
      </c>
      <c r="N219" s="12">
        <v>43490</v>
      </c>
      <c r="O219" s="11" t="s">
        <v>50</v>
      </c>
      <c r="P219" s="11" t="s">
        <v>896</v>
      </c>
      <c r="Q219" s="11" t="s">
        <v>52</v>
      </c>
      <c r="R219" s="11" t="s">
        <v>897</v>
      </c>
      <c r="S219" s="13">
        <v>1202893.1399999999</v>
      </c>
      <c r="T219" s="13">
        <v>1047733.26</v>
      </c>
      <c r="U219" s="13">
        <f t="shared" si="47"/>
        <v>155159.87999999989</v>
      </c>
      <c r="V219" s="14">
        <f t="shared" si="36"/>
        <v>0.12898891417736399</v>
      </c>
      <c r="W219" s="13">
        <v>1042238.16</v>
      </c>
      <c r="X219" s="13">
        <v>5495.1</v>
      </c>
      <c r="Y219" s="13">
        <v>0</v>
      </c>
      <c r="Z219" s="13" t="s">
        <v>54</v>
      </c>
      <c r="AA219" s="13">
        <v>0</v>
      </c>
      <c r="AB219" s="11" t="s">
        <v>898</v>
      </c>
      <c r="AC219" s="11" t="s">
        <v>99</v>
      </c>
      <c r="AD219" s="11" t="s">
        <v>893</v>
      </c>
      <c r="AE219" s="11" t="s">
        <v>58</v>
      </c>
      <c r="AF219" s="11" t="s">
        <v>68</v>
      </c>
      <c r="AG219" s="11" t="s">
        <v>899</v>
      </c>
      <c r="AH219" s="13">
        <v>1202893.1399999999</v>
      </c>
      <c r="AI219" s="13">
        <v>1047733.26</v>
      </c>
      <c r="AJ219" s="13">
        <f t="shared" si="48"/>
        <v>155159.87999999989</v>
      </c>
      <c r="AK219" s="14">
        <f t="shared" si="37"/>
        <v>0.12898891417736399</v>
      </c>
      <c r="AL219" s="13">
        <f t="shared" si="49"/>
        <v>0</v>
      </c>
    </row>
    <row r="220" spans="1:38" s="15" customFormat="1" x14ac:dyDescent="0.2">
      <c r="A220" s="11" t="s">
        <v>39</v>
      </c>
      <c r="B220" s="11" t="s">
        <v>40</v>
      </c>
      <c r="C220" s="11" t="s">
        <v>884</v>
      </c>
      <c r="D220" s="11" t="s">
        <v>885</v>
      </c>
      <c r="E220" s="11" t="s">
        <v>43</v>
      </c>
      <c r="F220" s="11" t="s">
        <v>251</v>
      </c>
      <c r="G220" s="11" t="s">
        <v>886</v>
      </c>
      <c r="H220" s="11" t="s">
        <v>887</v>
      </c>
      <c r="I220" s="11" t="s">
        <v>888</v>
      </c>
      <c r="J220" s="11" t="s">
        <v>359</v>
      </c>
      <c r="K220" s="11" t="s">
        <v>901</v>
      </c>
      <c r="L220" s="12">
        <v>43501</v>
      </c>
      <c r="M220" s="12">
        <v>43501</v>
      </c>
      <c r="N220" s="12">
        <v>43490</v>
      </c>
      <c r="O220" s="11" t="s">
        <v>50</v>
      </c>
      <c r="P220" s="11" t="s">
        <v>896</v>
      </c>
      <c r="Q220" s="11" t="s">
        <v>52</v>
      </c>
      <c r="R220" s="11" t="s">
        <v>897</v>
      </c>
      <c r="S220" s="13">
        <v>0</v>
      </c>
      <c r="T220" s="13">
        <v>0</v>
      </c>
      <c r="U220" s="13">
        <f t="shared" si="47"/>
        <v>0</v>
      </c>
      <c r="V220" s="14" t="e">
        <f t="shared" si="36"/>
        <v>#DIV/0!</v>
      </c>
      <c r="W220" s="13">
        <v>0</v>
      </c>
      <c r="X220" s="13">
        <v>0</v>
      </c>
      <c r="Y220" s="13">
        <v>0</v>
      </c>
      <c r="Z220" s="13" t="s">
        <v>54</v>
      </c>
      <c r="AA220" s="13">
        <v>0</v>
      </c>
      <c r="AB220" s="11" t="s">
        <v>898</v>
      </c>
      <c r="AC220" s="11" t="s">
        <v>99</v>
      </c>
      <c r="AD220" s="11" t="s">
        <v>893</v>
      </c>
      <c r="AE220" s="11" t="s">
        <v>58</v>
      </c>
      <c r="AF220" s="11" t="s">
        <v>68</v>
      </c>
      <c r="AG220" s="11" t="s">
        <v>899</v>
      </c>
      <c r="AH220" s="13">
        <v>0</v>
      </c>
      <c r="AI220" s="13">
        <v>0</v>
      </c>
      <c r="AJ220" s="13">
        <f t="shared" si="48"/>
        <v>0</v>
      </c>
      <c r="AK220" s="14" t="e">
        <f t="shared" si="37"/>
        <v>#DIV/0!</v>
      </c>
      <c r="AL220" s="13">
        <f t="shared" si="49"/>
        <v>0</v>
      </c>
    </row>
    <row r="221" spans="1:38" s="15" customFormat="1" x14ac:dyDescent="0.2">
      <c r="A221" s="11" t="s">
        <v>39</v>
      </c>
      <c r="B221" s="11" t="s">
        <v>40</v>
      </c>
      <c r="C221" s="11" t="s">
        <v>884</v>
      </c>
      <c r="D221" s="11" t="s">
        <v>885</v>
      </c>
      <c r="E221" s="11" t="s">
        <v>43</v>
      </c>
      <c r="F221" s="11" t="s">
        <v>902</v>
      </c>
      <c r="G221" s="11" t="s">
        <v>903</v>
      </c>
      <c r="H221" s="11" t="s">
        <v>887</v>
      </c>
      <c r="I221" s="11" t="s">
        <v>904</v>
      </c>
      <c r="J221" s="11" t="s">
        <v>183</v>
      </c>
      <c r="K221" s="11" t="s">
        <v>905</v>
      </c>
      <c r="L221" s="12">
        <v>43500</v>
      </c>
      <c r="M221" s="12">
        <v>43500</v>
      </c>
      <c r="N221" s="12">
        <v>43340</v>
      </c>
      <c r="O221" s="11" t="s">
        <v>50</v>
      </c>
      <c r="P221" s="11" t="s">
        <v>906</v>
      </c>
      <c r="Q221" s="11" t="s">
        <v>52</v>
      </c>
      <c r="R221" s="11" t="s">
        <v>907</v>
      </c>
      <c r="S221" s="13">
        <v>1246.55</v>
      </c>
      <c r="T221" s="13">
        <v>1175.99</v>
      </c>
      <c r="U221" s="13">
        <f t="shared" si="47"/>
        <v>70.559999999999945</v>
      </c>
      <c r="V221" s="14">
        <f t="shared" si="36"/>
        <v>5.6604227668364641E-2</v>
      </c>
      <c r="W221" s="13">
        <v>1175.99</v>
      </c>
      <c r="X221" s="13">
        <v>0</v>
      </c>
      <c r="Y221" s="13">
        <v>0</v>
      </c>
      <c r="Z221" s="13" t="s">
        <v>54</v>
      </c>
      <c r="AA221" s="13">
        <v>0</v>
      </c>
      <c r="AB221" s="11" t="s">
        <v>908</v>
      </c>
      <c r="AC221" s="11" t="s">
        <v>909</v>
      </c>
      <c r="AD221" s="11" t="s">
        <v>893</v>
      </c>
      <c r="AE221" s="11" t="s">
        <v>58</v>
      </c>
      <c r="AF221" s="11" t="s">
        <v>59</v>
      </c>
      <c r="AG221" s="11" t="s">
        <v>910</v>
      </c>
      <c r="AH221" s="13">
        <v>0</v>
      </c>
      <c r="AI221" s="13">
        <v>0</v>
      </c>
      <c r="AJ221" s="13">
        <f t="shared" si="48"/>
        <v>0</v>
      </c>
      <c r="AK221" s="14" t="e">
        <f t="shared" si="37"/>
        <v>#DIV/0!</v>
      </c>
      <c r="AL221" s="13">
        <f t="shared" si="49"/>
        <v>70.559999999999945</v>
      </c>
    </row>
    <row r="222" spans="1:38" s="15" customFormat="1" x14ac:dyDescent="0.2">
      <c r="A222" s="11" t="s">
        <v>39</v>
      </c>
      <c r="B222" s="11" t="s">
        <v>40</v>
      </c>
      <c r="C222" s="11" t="s">
        <v>884</v>
      </c>
      <c r="D222" s="11" t="s">
        <v>885</v>
      </c>
      <c r="E222" s="11" t="s">
        <v>43</v>
      </c>
      <c r="F222" s="11" t="s">
        <v>902</v>
      </c>
      <c r="G222" s="11" t="s">
        <v>902</v>
      </c>
      <c r="H222" s="11" t="s">
        <v>887</v>
      </c>
      <c r="I222" s="11" t="s">
        <v>888</v>
      </c>
      <c r="J222" s="11" t="s">
        <v>183</v>
      </c>
      <c r="K222" s="11" t="s">
        <v>911</v>
      </c>
      <c r="L222" s="12">
        <v>43498</v>
      </c>
      <c r="M222" s="12">
        <v>43498</v>
      </c>
      <c r="N222" s="12">
        <v>43469</v>
      </c>
      <c r="O222" s="11" t="s">
        <v>50</v>
      </c>
      <c r="P222" s="11" t="s">
        <v>912</v>
      </c>
      <c r="Q222" s="11" t="s">
        <v>52</v>
      </c>
      <c r="R222" s="11" t="s">
        <v>913</v>
      </c>
      <c r="S222" s="13">
        <v>66311.64</v>
      </c>
      <c r="T222" s="13">
        <v>60283.33</v>
      </c>
      <c r="U222" s="13">
        <f t="shared" si="47"/>
        <v>6028.3099999999977</v>
      </c>
      <c r="V222" s="14">
        <f t="shared" si="36"/>
        <v>9.0908775593545835E-2</v>
      </c>
      <c r="W222" s="13">
        <v>60283.33</v>
      </c>
      <c r="X222" s="13">
        <v>0</v>
      </c>
      <c r="Y222" s="13">
        <v>0</v>
      </c>
      <c r="Z222" s="13" t="s">
        <v>54</v>
      </c>
      <c r="AA222" s="13">
        <v>0</v>
      </c>
      <c r="AB222" s="11" t="s">
        <v>914</v>
      </c>
      <c r="AC222" s="11" t="s">
        <v>909</v>
      </c>
      <c r="AD222" s="11" t="s">
        <v>893</v>
      </c>
      <c r="AE222" s="11" t="s">
        <v>58</v>
      </c>
      <c r="AF222" s="11" t="s">
        <v>68</v>
      </c>
      <c r="AG222" s="11" t="s">
        <v>915</v>
      </c>
      <c r="AH222" s="13">
        <v>66311.64</v>
      </c>
      <c r="AI222" s="13">
        <v>60283.33</v>
      </c>
      <c r="AJ222" s="13">
        <f t="shared" si="48"/>
        <v>6028.3099999999977</v>
      </c>
      <c r="AK222" s="14">
        <f t="shared" si="37"/>
        <v>9.0908775593545835E-2</v>
      </c>
      <c r="AL222" s="13">
        <f t="shared" si="49"/>
        <v>0</v>
      </c>
    </row>
    <row r="223" spans="1:38" s="15" customFormat="1" x14ac:dyDescent="0.2">
      <c r="A223" s="11" t="s">
        <v>39</v>
      </c>
      <c r="B223" s="11" t="s">
        <v>40</v>
      </c>
      <c r="C223" s="11" t="s">
        <v>884</v>
      </c>
      <c r="D223" s="11" t="s">
        <v>885</v>
      </c>
      <c r="E223" s="11" t="s">
        <v>43</v>
      </c>
      <c r="F223" s="11" t="s">
        <v>916</v>
      </c>
      <c r="G223" s="11" t="s">
        <v>916</v>
      </c>
      <c r="H223" s="11" t="s">
        <v>887</v>
      </c>
      <c r="I223" s="11" t="s">
        <v>888</v>
      </c>
      <c r="J223" s="11" t="s">
        <v>183</v>
      </c>
      <c r="K223" s="11" t="s">
        <v>917</v>
      </c>
      <c r="L223" s="12">
        <v>43499</v>
      </c>
      <c r="M223" s="12">
        <v>43499</v>
      </c>
      <c r="N223" s="12">
        <v>43493</v>
      </c>
      <c r="O223" s="11" t="s">
        <v>50</v>
      </c>
      <c r="P223" s="11" t="s">
        <v>918</v>
      </c>
      <c r="Q223" s="11" t="s">
        <v>52</v>
      </c>
      <c r="R223" s="11" t="s">
        <v>919</v>
      </c>
      <c r="S223" s="13">
        <v>0</v>
      </c>
      <c r="T223" s="13">
        <v>0</v>
      </c>
      <c r="U223" s="13">
        <f t="shared" si="47"/>
        <v>0</v>
      </c>
      <c r="V223" s="14" t="e">
        <f t="shared" si="36"/>
        <v>#DIV/0!</v>
      </c>
      <c r="W223" s="13">
        <v>0</v>
      </c>
      <c r="X223" s="13">
        <v>0</v>
      </c>
      <c r="Y223" s="13">
        <v>0</v>
      </c>
      <c r="Z223" s="13" t="s">
        <v>54</v>
      </c>
      <c r="AA223" s="13">
        <v>0</v>
      </c>
      <c r="AB223" s="11" t="s">
        <v>920</v>
      </c>
      <c r="AC223" s="11" t="s">
        <v>99</v>
      </c>
      <c r="AD223" s="11" t="s">
        <v>893</v>
      </c>
      <c r="AE223" s="11" t="s">
        <v>58</v>
      </c>
      <c r="AF223" s="11" t="s">
        <v>68</v>
      </c>
      <c r="AG223" s="11" t="s">
        <v>921</v>
      </c>
      <c r="AH223" s="13">
        <v>0</v>
      </c>
      <c r="AI223" s="13">
        <v>0</v>
      </c>
      <c r="AJ223" s="13">
        <f t="shared" si="48"/>
        <v>0</v>
      </c>
      <c r="AK223" s="14" t="e">
        <f t="shared" si="37"/>
        <v>#DIV/0!</v>
      </c>
      <c r="AL223" s="13">
        <f t="shared" si="49"/>
        <v>0</v>
      </c>
    </row>
    <row r="224" spans="1:38" s="15" customFormat="1" x14ac:dyDescent="0.2">
      <c r="A224" s="11" t="s">
        <v>39</v>
      </c>
      <c r="B224" s="11" t="s">
        <v>40</v>
      </c>
      <c r="C224" s="11" t="s">
        <v>884</v>
      </c>
      <c r="D224" s="11" t="s">
        <v>885</v>
      </c>
      <c r="E224" s="11" t="s">
        <v>43</v>
      </c>
      <c r="F224" s="11" t="s">
        <v>916</v>
      </c>
      <c r="G224" s="11" t="s">
        <v>916</v>
      </c>
      <c r="H224" s="11" t="s">
        <v>887</v>
      </c>
      <c r="I224" s="11" t="s">
        <v>888</v>
      </c>
      <c r="J224" s="11" t="s">
        <v>183</v>
      </c>
      <c r="K224" s="11" t="s">
        <v>922</v>
      </c>
      <c r="L224" s="12">
        <v>43498</v>
      </c>
      <c r="M224" s="12">
        <v>43498</v>
      </c>
      <c r="N224" s="12">
        <v>43493</v>
      </c>
      <c r="O224" s="11" t="s">
        <v>50</v>
      </c>
      <c r="P224" s="11" t="s">
        <v>918</v>
      </c>
      <c r="Q224" s="11" t="s">
        <v>52</v>
      </c>
      <c r="R224" s="11" t="s">
        <v>919</v>
      </c>
      <c r="S224" s="13">
        <v>1696.78</v>
      </c>
      <c r="T224" s="13">
        <v>1647.36</v>
      </c>
      <c r="U224" s="13">
        <f t="shared" si="47"/>
        <v>49.420000000000073</v>
      </c>
      <c r="V224" s="14">
        <f t="shared" si="36"/>
        <v>2.912575584342111E-2</v>
      </c>
      <c r="W224" s="13">
        <v>1647.36</v>
      </c>
      <c r="X224" s="13">
        <v>0</v>
      </c>
      <c r="Y224" s="13">
        <v>0</v>
      </c>
      <c r="Z224" s="13" t="s">
        <v>54</v>
      </c>
      <c r="AA224" s="13">
        <v>0</v>
      </c>
      <c r="AB224" s="11" t="s">
        <v>920</v>
      </c>
      <c r="AC224" s="11" t="s">
        <v>99</v>
      </c>
      <c r="AD224" s="11" t="s">
        <v>893</v>
      </c>
      <c r="AE224" s="11" t="s">
        <v>58</v>
      </c>
      <c r="AF224" s="11" t="s">
        <v>68</v>
      </c>
      <c r="AG224" s="11" t="s">
        <v>921</v>
      </c>
      <c r="AH224" s="13">
        <v>1696.78</v>
      </c>
      <c r="AI224" s="13">
        <v>1647.36</v>
      </c>
      <c r="AJ224" s="13">
        <f t="shared" si="48"/>
        <v>49.420000000000073</v>
      </c>
      <c r="AK224" s="14">
        <f t="shared" si="37"/>
        <v>2.912575584342111E-2</v>
      </c>
      <c r="AL224" s="13">
        <f t="shared" si="49"/>
        <v>0</v>
      </c>
    </row>
    <row r="225" spans="1:38" s="15" customFormat="1" x14ac:dyDescent="0.2">
      <c r="A225" s="11" t="s">
        <v>39</v>
      </c>
      <c r="B225" s="11" t="s">
        <v>40</v>
      </c>
      <c r="C225" s="11" t="s">
        <v>884</v>
      </c>
      <c r="D225" s="11" t="s">
        <v>923</v>
      </c>
      <c r="E225" s="11" t="s">
        <v>43</v>
      </c>
      <c r="F225" s="11" t="s">
        <v>924</v>
      </c>
      <c r="G225" s="11" t="s">
        <v>924</v>
      </c>
      <c r="H225" s="11" t="s">
        <v>925</v>
      </c>
      <c r="I225" s="11" t="s">
        <v>888</v>
      </c>
      <c r="J225" s="11" t="s">
        <v>183</v>
      </c>
      <c r="K225" s="11" t="s">
        <v>926</v>
      </c>
      <c r="L225" s="12">
        <v>43497</v>
      </c>
      <c r="M225" s="12">
        <v>43497</v>
      </c>
      <c r="N225" s="12">
        <v>43469</v>
      </c>
      <c r="O225" s="11" t="s">
        <v>50</v>
      </c>
      <c r="P225" s="11" t="s">
        <v>927</v>
      </c>
      <c r="Q225" s="11" t="s">
        <v>52</v>
      </c>
      <c r="R225" s="11" t="s">
        <v>928</v>
      </c>
      <c r="S225" s="13">
        <v>105395.81</v>
      </c>
      <c r="T225" s="13">
        <v>80930.240000000005</v>
      </c>
      <c r="U225" s="13">
        <f>S225-T225</f>
        <v>24465.569999999992</v>
      </c>
      <c r="V225" s="14">
        <f t="shared" si="36"/>
        <v>0.23213038544890915</v>
      </c>
      <c r="W225" s="13">
        <v>80930.240000000005</v>
      </c>
      <c r="X225" s="13">
        <v>0</v>
      </c>
      <c r="Y225" s="13">
        <v>0</v>
      </c>
      <c r="Z225" s="13" t="s">
        <v>54</v>
      </c>
      <c r="AA225" s="13">
        <v>0</v>
      </c>
      <c r="AB225" s="11" t="s">
        <v>929</v>
      </c>
      <c r="AC225" s="11" t="s">
        <v>99</v>
      </c>
      <c r="AD225" s="11" t="s">
        <v>893</v>
      </c>
      <c r="AE225" s="11" t="s">
        <v>58</v>
      </c>
      <c r="AF225" s="11" t="s">
        <v>68</v>
      </c>
      <c r="AG225" s="11" t="s">
        <v>930</v>
      </c>
      <c r="AH225" s="13">
        <v>105395.81</v>
      </c>
      <c r="AI225" s="13">
        <v>80930.240000000005</v>
      </c>
      <c r="AJ225" s="13">
        <f>AH225-AI225</f>
        <v>24465.569999999992</v>
      </c>
      <c r="AK225" s="14">
        <f t="shared" si="37"/>
        <v>0.23213038544890915</v>
      </c>
      <c r="AL225" s="13">
        <f>U225-AJ225</f>
        <v>0</v>
      </c>
    </row>
    <row r="226" spans="1:38" s="15" customFormat="1" x14ac:dyDescent="0.2">
      <c r="A226" s="11" t="s">
        <v>39</v>
      </c>
      <c r="B226" s="11" t="s">
        <v>40</v>
      </c>
      <c r="C226" s="11" t="s">
        <v>884</v>
      </c>
      <c r="D226" s="11" t="s">
        <v>923</v>
      </c>
      <c r="E226" s="11" t="s">
        <v>43</v>
      </c>
      <c r="F226" s="11" t="s">
        <v>924</v>
      </c>
      <c r="G226" s="11" t="s">
        <v>924</v>
      </c>
      <c r="H226" s="11" t="s">
        <v>925</v>
      </c>
      <c r="I226" s="11" t="s">
        <v>888</v>
      </c>
      <c r="J226" s="11" t="s">
        <v>183</v>
      </c>
      <c r="K226" s="11" t="s">
        <v>931</v>
      </c>
      <c r="L226" s="12">
        <v>43498</v>
      </c>
      <c r="M226" s="12">
        <v>43498</v>
      </c>
      <c r="N226" s="12">
        <v>43469</v>
      </c>
      <c r="O226" s="11" t="s">
        <v>50</v>
      </c>
      <c r="P226" s="11" t="s">
        <v>927</v>
      </c>
      <c r="Q226" s="11" t="s">
        <v>52</v>
      </c>
      <c r="R226" s="11" t="s">
        <v>928</v>
      </c>
      <c r="S226" s="13">
        <v>0</v>
      </c>
      <c r="T226" s="13">
        <v>0</v>
      </c>
      <c r="U226" s="13">
        <f>S226-T226</f>
        <v>0</v>
      </c>
      <c r="V226" s="14" t="e">
        <f t="shared" si="36"/>
        <v>#DIV/0!</v>
      </c>
      <c r="W226" s="13">
        <v>0</v>
      </c>
      <c r="X226" s="13">
        <v>0</v>
      </c>
      <c r="Y226" s="13">
        <v>0</v>
      </c>
      <c r="Z226" s="13" t="s">
        <v>54</v>
      </c>
      <c r="AA226" s="13">
        <v>0</v>
      </c>
      <c r="AB226" s="11" t="s">
        <v>929</v>
      </c>
      <c r="AC226" s="11" t="s">
        <v>99</v>
      </c>
      <c r="AD226" s="11" t="s">
        <v>893</v>
      </c>
      <c r="AE226" s="11" t="s">
        <v>58</v>
      </c>
      <c r="AF226" s="11" t="s">
        <v>68</v>
      </c>
      <c r="AG226" s="11" t="s">
        <v>930</v>
      </c>
      <c r="AH226" s="13">
        <v>0</v>
      </c>
      <c r="AI226" s="13">
        <v>0</v>
      </c>
      <c r="AJ226" s="13">
        <f>AH226-AI226</f>
        <v>0</v>
      </c>
      <c r="AK226" s="14" t="e">
        <f t="shared" si="37"/>
        <v>#DIV/0!</v>
      </c>
      <c r="AL226" s="13">
        <f>U226-AJ226</f>
        <v>0</v>
      </c>
    </row>
    <row r="227" spans="1:38" s="15" customFormat="1" x14ac:dyDescent="0.2">
      <c r="A227" s="11" t="s">
        <v>39</v>
      </c>
      <c r="B227" s="11" t="s">
        <v>40</v>
      </c>
      <c r="C227" s="11" t="s">
        <v>884</v>
      </c>
      <c r="D227" s="11" t="s">
        <v>923</v>
      </c>
      <c r="E227" s="11" t="s">
        <v>43</v>
      </c>
      <c r="F227" s="11" t="s">
        <v>932</v>
      </c>
      <c r="G227" s="11" t="s">
        <v>932</v>
      </c>
      <c r="H227" s="11" t="s">
        <v>925</v>
      </c>
      <c r="I227" s="11" t="s">
        <v>904</v>
      </c>
      <c r="J227" s="11" t="s">
        <v>183</v>
      </c>
      <c r="K227" s="11" t="s">
        <v>933</v>
      </c>
      <c r="L227" s="12">
        <v>43497</v>
      </c>
      <c r="M227" s="12">
        <v>43497</v>
      </c>
      <c r="N227" s="12">
        <v>43494</v>
      </c>
      <c r="O227" s="11" t="s">
        <v>50</v>
      </c>
      <c r="P227" s="11" t="s">
        <v>934</v>
      </c>
      <c r="Q227" s="11" t="s">
        <v>52</v>
      </c>
      <c r="R227" s="11" t="s">
        <v>935</v>
      </c>
      <c r="S227" s="13">
        <v>2243.7800000000002</v>
      </c>
      <c r="T227" s="13">
        <v>2077.5700000000002</v>
      </c>
      <c r="U227" s="13">
        <f>S227-T227</f>
        <v>166.21000000000004</v>
      </c>
      <c r="V227" s="14">
        <f t="shared" si="36"/>
        <v>7.4075889793116981E-2</v>
      </c>
      <c r="W227" s="13">
        <v>2077.5700000000002</v>
      </c>
      <c r="X227" s="13">
        <v>0</v>
      </c>
      <c r="Y227" s="13">
        <v>0</v>
      </c>
      <c r="Z227" s="13" t="s">
        <v>54</v>
      </c>
      <c r="AA227" s="13">
        <v>0</v>
      </c>
      <c r="AB227" s="11" t="s">
        <v>936</v>
      </c>
      <c r="AC227" s="11" t="s">
        <v>154</v>
      </c>
      <c r="AD227" s="11" t="s">
        <v>893</v>
      </c>
      <c r="AE227" s="11" t="s">
        <v>58</v>
      </c>
      <c r="AF227" s="11" t="s">
        <v>68</v>
      </c>
      <c r="AG227" s="11" t="s">
        <v>937</v>
      </c>
      <c r="AH227" s="13">
        <v>2243.7800000000002</v>
      </c>
      <c r="AI227" s="13">
        <v>2077.5700000000002</v>
      </c>
      <c r="AJ227" s="13">
        <f>AH227-AI227</f>
        <v>166.21000000000004</v>
      </c>
      <c r="AK227" s="14">
        <f t="shared" si="37"/>
        <v>7.4075889793116981E-2</v>
      </c>
      <c r="AL227" s="13">
        <f>U227-AJ227</f>
        <v>0</v>
      </c>
    </row>
    <row r="228" spans="1:38" s="15" customFormat="1" x14ac:dyDescent="0.2">
      <c r="A228" s="11" t="s">
        <v>39</v>
      </c>
      <c r="B228" s="11" t="s">
        <v>40</v>
      </c>
      <c r="C228" s="11" t="s">
        <v>884</v>
      </c>
      <c r="D228" s="11" t="s">
        <v>938</v>
      </c>
      <c r="E228" s="11" t="s">
        <v>43</v>
      </c>
      <c r="F228" s="11" t="s">
        <v>939</v>
      </c>
      <c r="G228" s="11" t="s">
        <v>939</v>
      </c>
      <c r="H228" s="11" t="s">
        <v>940</v>
      </c>
      <c r="I228" s="11" t="s">
        <v>941</v>
      </c>
      <c r="J228" s="11" t="s">
        <v>183</v>
      </c>
      <c r="K228" s="11" t="s">
        <v>942</v>
      </c>
      <c r="L228" s="12">
        <v>43497</v>
      </c>
      <c r="M228" s="12">
        <v>43497</v>
      </c>
      <c r="N228" s="12">
        <v>43482</v>
      </c>
      <c r="O228" s="11" t="s">
        <v>50</v>
      </c>
      <c r="P228" s="11" t="s">
        <v>943</v>
      </c>
      <c r="Q228" s="11" t="s">
        <v>52</v>
      </c>
      <c r="R228" s="11" t="s">
        <v>944</v>
      </c>
      <c r="S228" s="13">
        <v>24376.46</v>
      </c>
      <c r="T228" s="13">
        <v>22428.42</v>
      </c>
      <c r="U228" s="13">
        <f t="shared" ref="U228:U252" si="50">S228-T228</f>
        <v>1948.0400000000009</v>
      </c>
      <c r="V228" s="14">
        <f t="shared" si="36"/>
        <v>7.9914803051796726E-2</v>
      </c>
      <c r="W228" s="13">
        <v>20391.82</v>
      </c>
      <c r="X228" s="13">
        <v>2036.6</v>
      </c>
      <c r="Y228" s="13">
        <v>0</v>
      </c>
      <c r="Z228" s="13" t="s">
        <v>54</v>
      </c>
      <c r="AA228" s="13">
        <v>0</v>
      </c>
      <c r="AB228" s="11" t="s">
        <v>945</v>
      </c>
      <c r="AC228" s="11" t="s">
        <v>99</v>
      </c>
      <c r="AD228" s="11" t="s">
        <v>893</v>
      </c>
      <c r="AE228" s="11" t="s">
        <v>58</v>
      </c>
      <c r="AF228" s="11" t="s">
        <v>68</v>
      </c>
      <c r="AG228" s="11" t="s">
        <v>946</v>
      </c>
      <c r="AH228" s="13">
        <v>24376.46</v>
      </c>
      <c r="AI228" s="13">
        <v>22428.42</v>
      </c>
      <c r="AJ228" s="13">
        <f t="shared" ref="AJ228:AJ252" si="51">AH228-AI228</f>
        <v>1948.0400000000009</v>
      </c>
      <c r="AK228" s="14">
        <f t="shared" si="37"/>
        <v>7.9914803051796726E-2</v>
      </c>
      <c r="AL228" s="13">
        <f t="shared" ref="AL228:AL252" si="52">U228-AJ228</f>
        <v>0</v>
      </c>
    </row>
    <row r="229" spans="1:38" s="15" customFormat="1" x14ac:dyDescent="0.2">
      <c r="A229" s="11" t="s">
        <v>39</v>
      </c>
      <c r="B229" s="11" t="s">
        <v>40</v>
      </c>
      <c r="C229" s="11" t="s">
        <v>884</v>
      </c>
      <c r="D229" s="11" t="s">
        <v>938</v>
      </c>
      <c r="E229" s="11" t="s">
        <v>43</v>
      </c>
      <c r="F229" s="11" t="s">
        <v>939</v>
      </c>
      <c r="G229" s="11" t="s">
        <v>939</v>
      </c>
      <c r="H229" s="11" t="s">
        <v>940</v>
      </c>
      <c r="I229" s="11" t="s">
        <v>941</v>
      </c>
      <c r="J229" s="11" t="s">
        <v>183</v>
      </c>
      <c r="K229" s="11" t="s">
        <v>947</v>
      </c>
      <c r="L229" s="12">
        <v>43501</v>
      </c>
      <c r="M229" s="12">
        <v>43501</v>
      </c>
      <c r="N229" s="12">
        <v>43482</v>
      </c>
      <c r="O229" s="11" t="s">
        <v>50</v>
      </c>
      <c r="P229" s="11" t="s">
        <v>943</v>
      </c>
      <c r="Q229" s="11" t="s">
        <v>52</v>
      </c>
      <c r="R229" s="11" t="s">
        <v>944</v>
      </c>
      <c r="S229" s="13">
        <v>0</v>
      </c>
      <c r="T229" s="13">
        <v>0</v>
      </c>
      <c r="U229" s="13">
        <f t="shared" si="50"/>
        <v>0</v>
      </c>
      <c r="V229" s="14" t="e">
        <f t="shared" si="36"/>
        <v>#DIV/0!</v>
      </c>
      <c r="W229" s="13">
        <v>0</v>
      </c>
      <c r="X229" s="13">
        <v>0</v>
      </c>
      <c r="Y229" s="13">
        <v>0</v>
      </c>
      <c r="Z229" s="13" t="s">
        <v>54</v>
      </c>
      <c r="AA229" s="13">
        <v>0</v>
      </c>
      <c r="AB229" s="11" t="s">
        <v>945</v>
      </c>
      <c r="AC229" s="11" t="s">
        <v>99</v>
      </c>
      <c r="AD229" s="11" t="s">
        <v>893</v>
      </c>
      <c r="AE229" s="11" t="s">
        <v>58</v>
      </c>
      <c r="AF229" s="11" t="s">
        <v>68</v>
      </c>
      <c r="AG229" s="11" t="s">
        <v>946</v>
      </c>
      <c r="AH229" s="13">
        <v>0</v>
      </c>
      <c r="AI229" s="13">
        <v>0</v>
      </c>
      <c r="AJ229" s="13">
        <f t="shared" si="51"/>
        <v>0</v>
      </c>
      <c r="AK229" s="14" t="e">
        <f t="shared" si="37"/>
        <v>#DIV/0!</v>
      </c>
      <c r="AL229" s="13">
        <f t="shared" si="52"/>
        <v>0</v>
      </c>
    </row>
    <row r="230" spans="1:38" s="15" customFormat="1" x14ac:dyDescent="0.2">
      <c r="A230" s="11" t="s">
        <v>39</v>
      </c>
      <c r="B230" s="11" t="s">
        <v>40</v>
      </c>
      <c r="C230" s="11" t="s">
        <v>884</v>
      </c>
      <c r="D230" s="11" t="s">
        <v>938</v>
      </c>
      <c r="E230" s="11" t="s">
        <v>43</v>
      </c>
      <c r="F230" s="11" t="s">
        <v>939</v>
      </c>
      <c r="G230" s="11" t="s">
        <v>939</v>
      </c>
      <c r="H230" s="11" t="s">
        <v>940</v>
      </c>
      <c r="I230" s="11" t="s">
        <v>941</v>
      </c>
      <c r="J230" s="11" t="s">
        <v>183</v>
      </c>
      <c r="K230" s="11" t="s">
        <v>948</v>
      </c>
      <c r="L230" s="12">
        <v>43498</v>
      </c>
      <c r="M230" s="12">
        <v>43498</v>
      </c>
      <c r="N230" s="12">
        <v>43482</v>
      </c>
      <c r="O230" s="11" t="s">
        <v>50</v>
      </c>
      <c r="P230" s="11" t="s">
        <v>943</v>
      </c>
      <c r="Q230" s="11" t="s">
        <v>52</v>
      </c>
      <c r="R230" s="11" t="s">
        <v>944</v>
      </c>
      <c r="S230" s="13">
        <v>72423.789999999994</v>
      </c>
      <c r="T230" s="13">
        <v>66551.59</v>
      </c>
      <c r="U230" s="13">
        <f t="shared" si="50"/>
        <v>5872.1999999999971</v>
      </c>
      <c r="V230" s="14">
        <f t="shared" ref="V230:V287" si="53">U230/S230</f>
        <v>8.1081092276446692E-2</v>
      </c>
      <c r="W230" s="13">
        <v>66551.59</v>
      </c>
      <c r="X230" s="13">
        <v>0</v>
      </c>
      <c r="Y230" s="13">
        <v>0</v>
      </c>
      <c r="Z230" s="13" t="s">
        <v>54</v>
      </c>
      <c r="AA230" s="13">
        <v>0</v>
      </c>
      <c r="AB230" s="11" t="s">
        <v>945</v>
      </c>
      <c r="AC230" s="11" t="s">
        <v>99</v>
      </c>
      <c r="AD230" s="11" t="s">
        <v>893</v>
      </c>
      <c r="AE230" s="11" t="s">
        <v>58</v>
      </c>
      <c r="AF230" s="11" t="s">
        <v>68</v>
      </c>
      <c r="AG230" s="11" t="s">
        <v>946</v>
      </c>
      <c r="AH230" s="13">
        <v>72423.789999999994</v>
      </c>
      <c r="AI230" s="13">
        <v>66551.59</v>
      </c>
      <c r="AJ230" s="13">
        <f t="shared" si="51"/>
        <v>5872.1999999999971</v>
      </c>
      <c r="AK230" s="14">
        <f t="shared" ref="AK230:AK287" si="54">AJ230/AH230</f>
        <v>8.1081092276446692E-2</v>
      </c>
      <c r="AL230" s="13">
        <f t="shared" si="52"/>
        <v>0</v>
      </c>
    </row>
    <row r="231" spans="1:38" s="15" customFormat="1" x14ac:dyDescent="0.2">
      <c r="A231" s="11" t="s">
        <v>39</v>
      </c>
      <c r="B231" s="11" t="s">
        <v>40</v>
      </c>
      <c r="C231" s="11" t="s">
        <v>884</v>
      </c>
      <c r="D231" s="11" t="s">
        <v>938</v>
      </c>
      <c r="E231" s="11" t="s">
        <v>43</v>
      </c>
      <c r="F231" s="11" t="s">
        <v>939</v>
      </c>
      <c r="G231" s="11" t="s">
        <v>939</v>
      </c>
      <c r="H231" s="11" t="s">
        <v>940</v>
      </c>
      <c r="I231" s="11" t="s">
        <v>941</v>
      </c>
      <c r="J231" s="11" t="s">
        <v>183</v>
      </c>
      <c r="K231" s="11" t="s">
        <v>949</v>
      </c>
      <c r="L231" s="12">
        <v>43500</v>
      </c>
      <c r="M231" s="12">
        <v>43500</v>
      </c>
      <c r="N231" s="12">
        <v>43482</v>
      </c>
      <c r="O231" s="11" t="s">
        <v>50</v>
      </c>
      <c r="P231" s="11" t="s">
        <v>943</v>
      </c>
      <c r="Q231" s="11" t="s">
        <v>52</v>
      </c>
      <c r="R231" s="11" t="s">
        <v>944</v>
      </c>
      <c r="S231" s="13">
        <v>49942.59</v>
      </c>
      <c r="T231" s="13">
        <v>46376.43</v>
      </c>
      <c r="U231" s="13">
        <f t="shared" si="50"/>
        <v>3566.1599999999962</v>
      </c>
      <c r="V231" s="14">
        <f t="shared" si="53"/>
        <v>7.1405187436214185E-2</v>
      </c>
      <c r="W231" s="13">
        <v>44886.94</v>
      </c>
      <c r="X231" s="13">
        <v>1489.49</v>
      </c>
      <c r="Y231" s="13">
        <v>0</v>
      </c>
      <c r="Z231" s="13" t="s">
        <v>54</v>
      </c>
      <c r="AA231" s="13">
        <v>0</v>
      </c>
      <c r="AB231" s="11" t="s">
        <v>945</v>
      </c>
      <c r="AC231" s="11" t="s">
        <v>99</v>
      </c>
      <c r="AD231" s="11" t="s">
        <v>893</v>
      </c>
      <c r="AE231" s="11" t="s">
        <v>58</v>
      </c>
      <c r="AF231" s="11" t="s">
        <v>68</v>
      </c>
      <c r="AG231" s="11" t="s">
        <v>946</v>
      </c>
      <c r="AH231" s="13">
        <v>49942.59</v>
      </c>
      <c r="AI231" s="13">
        <v>46376.43</v>
      </c>
      <c r="AJ231" s="13">
        <f t="shared" si="51"/>
        <v>3566.1599999999962</v>
      </c>
      <c r="AK231" s="14">
        <f t="shared" si="54"/>
        <v>7.1405187436214185E-2</v>
      </c>
      <c r="AL231" s="13">
        <f t="shared" si="52"/>
        <v>0</v>
      </c>
    </row>
    <row r="232" spans="1:38" s="15" customFormat="1" x14ac:dyDescent="0.2">
      <c r="A232" s="11" t="s">
        <v>39</v>
      </c>
      <c r="B232" s="11" t="s">
        <v>40</v>
      </c>
      <c r="C232" s="11" t="s">
        <v>884</v>
      </c>
      <c r="D232" s="11" t="s">
        <v>938</v>
      </c>
      <c r="E232" s="11" t="s">
        <v>43</v>
      </c>
      <c r="F232" s="11" t="s">
        <v>950</v>
      </c>
      <c r="G232" s="11" t="s">
        <v>950</v>
      </c>
      <c r="H232" s="11" t="s">
        <v>940</v>
      </c>
      <c r="I232" s="11" t="s">
        <v>941</v>
      </c>
      <c r="J232" s="11" t="s">
        <v>183</v>
      </c>
      <c r="K232" s="11" t="s">
        <v>951</v>
      </c>
      <c r="L232" s="12">
        <v>43498</v>
      </c>
      <c r="M232" s="12">
        <v>43498</v>
      </c>
      <c r="N232" s="12">
        <v>43448</v>
      </c>
      <c r="O232" s="11" t="s">
        <v>50</v>
      </c>
      <c r="P232" s="11" t="s">
        <v>952</v>
      </c>
      <c r="Q232" s="11" t="s">
        <v>52</v>
      </c>
      <c r="R232" s="11" t="s">
        <v>953</v>
      </c>
      <c r="S232" s="13">
        <v>6788.05</v>
      </c>
      <c r="T232" s="13">
        <v>6125.99</v>
      </c>
      <c r="U232" s="13">
        <f t="shared" si="50"/>
        <v>662.0600000000004</v>
      </c>
      <c r="V232" s="14">
        <f t="shared" si="53"/>
        <v>9.753316490008182E-2</v>
      </c>
      <c r="W232" s="13">
        <v>6045.72</v>
      </c>
      <c r="X232" s="13">
        <v>80.27</v>
      </c>
      <c r="Y232" s="13">
        <v>0</v>
      </c>
      <c r="Z232" s="13" t="s">
        <v>54</v>
      </c>
      <c r="AA232" s="13">
        <v>0</v>
      </c>
      <c r="AB232" s="11" t="s">
        <v>954</v>
      </c>
      <c r="AC232" s="11" t="s">
        <v>99</v>
      </c>
      <c r="AD232" s="11" t="s">
        <v>893</v>
      </c>
      <c r="AE232" s="11" t="s">
        <v>58</v>
      </c>
      <c r="AF232" s="11" t="s">
        <v>68</v>
      </c>
      <c r="AG232" s="11" t="s">
        <v>955</v>
      </c>
      <c r="AH232" s="13">
        <v>6788.05</v>
      </c>
      <c r="AI232" s="13">
        <v>6125.99</v>
      </c>
      <c r="AJ232" s="13">
        <f t="shared" si="51"/>
        <v>662.0600000000004</v>
      </c>
      <c r="AK232" s="14">
        <f t="shared" si="54"/>
        <v>9.753316490008182E-2</v>
      </c>
      <c r="AL232" s="13">
        <f t="shared" si="52"/>
        <v>0</v>
      </c>
    </row>
    <row r="233" spans="1:38" s="15" customFormat="1" x14ac:dyDescent="0.2">
      <c r="A233" s="11" t="s">
        <v>39</v>
      </c>
      <c r="B233" s="11" t="s">
        <v>40</v>
      </c>
      <c r="C233" s="11" t="s">
        <v>884</v>
      </c>
      <c r="D233" s="11" t="s">
        <v>938</v>
      </c>
      <c r="E233" s="11" t="s">
        <v>43</v>
      </c>
      <c r="F233" s="11" t="s">
        <v>950</v>
      </c>
      <c r="G233" s="11" t="s">
        <v>950</v>
      </c>
      <c r="H233" s="11" t="s">
        <v>940</v>
      </c>
      <c r="I233" s="11" t="s">
        <v>941</v>
      </c>
      <c r="J233" s="11" t="s">
        <v>183</v>
      </c>
      <c r="K233" s="11" t="s">
        <v>956</v>
      </c>
      <c r="L233" s="12">
        <v>43499</v>
      </c>
      <c r="M233" s="12">
        <v>43499</v>
      </c>
      <c r="N233" s="12">
        <v>43448</v>
      </c>
      <c r="O233" s="11" t="s">
        <v>50</v>
      </c>
      <c r="P233" s="11" t="s">
        <v>952</v>
      </c>
      <c r="Q233" s="11" t="s">
        <v>52</v>
      </c>
      <c r="R233" s="11" t="s">
        <v>953</v>
      </c>
      <c r="S233" s="13">
        <v>0</v>
      </c>
      <c r="T233" s="13">
        <v>0</v>
      </c>
      <c r="U233" s="13">
        <f t="shared" si="50"/>
        <v>0</v>
      </c>
      <c r="V233" s="14" t="e">
        <f t="shared" si="53"/>
        <v>#DIV/0!</v>
      </c>
      <c r="W233" s="13">
        <v>0</v>
      </c>
      <c r="X233" s="13">
        <v>0</v>
      </c>
      <c r="Y233" s="13">
        <v>0</v>
      </c>
      <c r="Z233" s="13" t="s">
        <v>54</v>
      </c>
      <c r="AA233" s="13">
        <v>0</v>
      </c>
      <c r="AB233" s="11" t="s">
        <v>954</v>
      </c>
      <c r="AC233" s="11" t="s">
        <v>99</v>
      </c>
      <c r="AD233" s="11" t="s">
        <v>893</v>
      </c>
      <c r="AE233" s="11" t="s">
        <v>58</v>
      </c>
      <c r="AF233" s="11" t="s">
        <v>68</v>
      </c>
      <c r="AG233" s="11" t="s">
        <v>955</v>
      </c>
      <c r="AH233" s="13">
        <v>0</v>
      </c>
      <c r="AI233" s="13">
        <v>0</v>
      </c>
      <c r="AJ233" s="13">
        <f t="shared" si="51"/>
        <v>0</v>
      </c>
      <c r="AK233" s="14" t="e">
        <f t="shared" si="54"/>
        <v>#DIV/0!</v>
      </c>
      <c r="AL233" s="13">
        <f t="shared" si="52"/>
        <v>0</v>
      </c>
    </row>
    <row r="234" spans="1:38" s="15" customFormat="1" x14ac:dyDescent="0.2">
      <c r="A234" s="11" t="s">
        <v>39</v>
      </c>
      <c r="B234" s="11" t="s">
        <v>40</v>
      </c>
      <c r="C234" s="11" t="s">
        <v>884</v>
      </c>
      <c r="D234" s="11" t="s">
        <v>938</v>
      </c>
      <c r="E234" s="11" t="s">
        <v>43</v>
      </c>
      <c r="F234" s="11" t="s">
        <v>950</v>
      </c>
      <c r="G234" s="11" t="s">
        <v>950</v>
      </c>
      <c r="H234" s="11" t="s">
        <v>940</v>
      </c>
      <c r="I234" s="11" t="s">
        <v>941</v>
      </c>
      <c r="J234" s="11" t="s">
        <v>183</v>
      </c>
      <c r="K234" s="11" t="s">
        <v>957</v>
      </c>
      <c r="L234" s="12">
        <v>43497</v>
      </c>
      <c r="M234" s="12">
        <v>43497</v>
      </c>
      <c r="N234" s="12">
        <v>43448</v>
      </c>
      <c r="O234" s="11" t="s">
        <v>50</v>
      </c>
      <c r="P234" s="11" t="s">
        <v>958</v>
      </c>
      <c r="Q234" s="11" t="s">
        <v>52</v>
      </c>
      <c r="R234" s="11" t="s">
        <v>959</v>
      </c>
      <c r="S234" s="13">
        <v>18032</v>
      </c>
      <c r="T234" s="13">
        <v>16100</v>
      </c>
      <c r="U234" s="13">
        <f t="shared" si="50"/>
        <v>1932</v>
      </c>
      <c r="V234" s="14">
        <f t="shared" si="53"/>
        <v>0.10714285714285714</v>
      </c>
      <c r="W234" s="13">
        <v>16100</v>
      </c>
      <c r="X234" s="13">
        <v>0</v>
      </c>
      <c r="Y234" s="13">
        <v>0</v>
      </c>
      <c r="Z234" s="13" t="s">
        <v>54</v>
      </c>
      <c r="AA234" s="13">
        <v>0</v>
      </c>
      <c r="AB234" s="11" t="s">
        <v>960</v>
      </c>
      <c r="AC234" s="11" t="s">
        <v>99</v>
      </c>
      <c r="AD234" s="11" t="s">
        <v>893</v>
      </c>
      <c r="AE234" s="11" t="s">
        <v>58</v>
      </c>
      <c r="AF234" s="11" t="s">
        <v>68</v>
      </c>
      <c r="AG234" s="11" t="s">
        <v>961</v>
      </c>
      <c r="AH234" s="13">
        <v>18032</v>
      </c>
      <c r="AI234" s="13">
        <v>16100</v>
      </c>
      <c r="AJ234" s="13">
        <f t="shared" si="51"/>
        <v>1932</v>
      </c>
      <c r="AK234" s="14">
        <f t="shared" si="54"/>
        <v>0.10714285714285714</v>
      </c>
      <c r="AL234" s="13">
        <f t="shared" si="52"/>
        <v>0</v>
      </c>
    </row>
    <row r="235" spans="1:38" s="15" customFormat="1" x14ac:dyDescent="0.2">
      <c r="A235" s="11" t="s">
        <v>39</v>
      </c>
      <c r="B235" s="11" t="s">
        <v>40</v>
      </c>
      <c r="C235" s="11" t="s">
        <v>884</v>
      </c>
      <c r="D235" s="11" t="s">
        <v>938</v>
      </c>
      <c r="E235" s="11" t="s">
        <v>43</v>
      </c>
      <c r="F235" s="11" t="s">
        <v>950</v>
      </c>
      <c r="G235" s="11" t="s">
        <v>950</v>
      </c>
      <c r="H235" s="11" t="s">
        <v>940</v>
      </c>
      <c r="I235" s="11" t="s">
        <v>941</v>
      </c>
      <c r="J235" s="11" t="s">
        <v>183</v>
      </c>
      <c r="K235" s="11" t="s">
        <v>962</v>
      </c>
      <c r="L235" s="12">
        <v>43499</v>
      </c>
      <c r="M235" s="12">
        <v>43499</v>
      </c>
      <c r="N235" s="12">
        <v>43448</v>
      </c>
      <c r="O235" s="11" t="s">
        <v>50</v>
      </c>
      <c r="P235" s="11" t="s">
        <v>958</v>
      </c>
      <c r="Q235" s="11" t="s">
        <v>52</v>
      </c>
      <c r="R235" s="11" t="s">
        <v>959</v>
      </c>
      <c r="S235" s="13">
        <v>0</v>
      </c>
      <c r="T235" s="13">
        <v>0</v>
      </c>
      <c r="U235" s="13">
        <f t="shared" si="50"/>
        <v>0</v>
      </c>
      <c r="V235" s="14" t="e">
        <f t="shared" si="53"/>
        <v>#DIV/0!</v>
      </c>
      <c r="W235" s="13">
        <v>0</v>
      </c>
      <c r="X235" s="13">
        <v>0</v>
      </c>
      <c r="Y235" s="13">
        <v>0</v>
      </c>
      <c r="Z235" s="13" t="s">
        <v>54</v>
      </c>
      <c r="AA235" s="13">
        <v>0</v>
      </c>
      <c r="AB235" s="11" t="s">
        <v>960</v>
      </c>
      <c r="AC235" s="11" t="s">
        <v>99</v>
      </c>
      <c r="AD235" s="11" t="s">
        <v>893</v>
      </c>
      <c r="AE235" s="11" t="s">
        <v>58</v>
      </c>
      <c r="AF235" s="11" t="s">
        <v>68</v>
      </c>
      <c r="AG235" s="11" t="s">
        <v>961</v>
      </c>
      <c r="AH235" s="13">
        <v>0</v>
      </c>
      <c r="AI235" s="13">
        <v>0</v>
      </c>
      <c r="AJ235" s="13">
        <f t="shared" si="51"/>
        <v>0</v>
      </c>
      <c r="AK235" s="14" t="e">
        <f t="shared" si="54"/>
        <v>#DIV/0!</v>
      </c>
      <c r="AL235" s="13">
        <f t="shared" si="52"/>
        <v>0</v>
      </c>
    </row>
    <row r="236" spans="1:38" s="15" customFormat="1" x14ac:dyDescent="0.2">
      <c r="A236" s="11" t="s">
        <v>39</v>
      </c>
      <c r="B236" s="11" t="s">
        <v>40</v>
      </c>
      <c r="C236" s="11" t="s">
        <v>884</v>
      </c>
      <c r="D236" s="11" t="s">
        <v>938</v>
      </c>
      <c r="E236" s="11" t="s">
        <v>43</v>
      </c>
      <c r="F236" s="11" t="s">
        <v>950</v>
      </c>
      <c r="G236" s="11" t="s">
        <v>950</v>
      </c>
      <c r="H236" s="11" t="s">
        <v>940</v>
      </c>
      <c r="I236" s="11" t="s">
        <v>941</v>
      </c>
      <c r="J236" s="11" t="s">
        <v>183</v>
      </c>
      <c r="K236" s="11" t="s">
        <v>963</v>
      </c>
      <c r="L236" s="12">
        <v>43498</v>
      </c>
      <c r="M236" s="12">
        <v>43498</v>
      </c>
      <c r="N236" s="12">
        <v>43448</v>
      </c>
      <c r="O236" s="11" t="s">
        <v>50</v>
      </c>
      <c r="P236" s="11" t="s">
        <v>958</v>
      </c>
      <c r="Q236" s="11" t="s">
        <v>52</v>
      </c>
      <c r="R236" s="11" t="s">
        <v>959</v>
      </c>
      <c r="S236" s="13">
        <v>1293.5999999999999</v>
      </c>
      <c r="T236" s="13">
        <v>1260</v>
      </c>
      <c r="U236" s="13">
        <f t="shared" si="50"/>
        <v>33.599999999999909</v>
      </c>
      <c r="V236" s="14">
        <f t="shared" si="53"/>
        <v>2.5974025974025906E-2</v>
      </c>
      <c r="W236" s="13">
        <v>1260</v>
      </c>
      <c r="X236" s="13">
        <v>0</v>
      </c>
      <c r="Y236" s="13">
        <v>0</v>
      </c>
      <c r="Z236" s="13" t="s">
        <v>54</v>
      </c>
      <c r="AA236" s="13">
        <v>0</v>
      </c>
      <c r="AB236" s="11" t="s">
        <v>960</v>
      </c>
      <c r="AC236" s="11" t="s">
        <v>99</v>
      </c>
      <c r="AD236" s="11" t="s">
        <v>893</v>
      </c>
      <c r="AE236" s="11" t="s">
        <v>58</v>
      </c>
      <c r="AF236" s="11" t="s">
        <v>68</v>
      </c>
      <c r="AG236" s="11" t="s">
        <v>961</v>
      </c>
      <c r="AH236" s="13">
        <v>1293.5999999999999</v>
      </c>
      <c r="AI236" s="13">
        <v>1260</v>
      </c>
      <c r="AJ236" s="13">
        <f t="shared" si="51"/>
        <v>33.599999999999909</v>
      </c>
      <c r="AK236" s="14">
        <f t="shared" si="54"/>
        <v>2.5974025974025906E-2</v>
      </c>
      <c r="AL236" s="13">
        <f t="shared" si="52"/>
        <v>0</v>
      </c>
    </row>
    <row r="237" spans="1:38" s="15" customFormat="1" x14ac:dyDescent="0.2">
      <c r="A237" s="11" t="s">
        <v>39</v>
      </c>
      <c r="B237" s="11" t="s">
        <v>40</v>
      </c>
      <c r="C237" s="11" t="s">
        <v>884</v>
      </c>
      <c r="D237" s="11" t="s">
        <v>938</v>
      </c>
      <c r="E237" s="11" t="s">
        <v>43</v>
      </c>
      <c r="F237" s="11" t="s">
        <v>916</v>
      </c>
      <c r="G237" s="11" t="s">
        <v>916</v>
      </c>
      <c r="H237" s="11" t="s">
        <v>940</v>
      </c>
      <c r="I237" s="11" t="s">
        <v>941</v>
      </c>
      <c r="J237" s="11" t="s">
        <v>183</v>
      </c>
      <c r="K237" s="11" t="s">
        <v>964</v>
      </c>
      <c r="L237" s="12">
        <v>43497</v>
      </c>
      <c r="M237" s="12">
        <v>43497</v>
      </c>
      <c r="N237" s="12">
        <v>43440</v>
      </c>
      <c r="O237" s="11" t="s">
        <v>50</v>
      </c>
      <c r="P237" s="11" t="s">
        <v>965</v>
      </c>
      <c r="Q237" s="11" t="s">
        <v>52</v>
      </c>
      <c r="R237" s="11" t="s">
        <v>966</v>
      </c>
      <c r="S237" s="13">
        <v>8472.31</v>
      </c>
      <c r="T237" s="13">
        <v>7332.25</v>
      </c>
      <c r="U237" s="13">
        <f t="shared" si="50"/>
        <v>1140.0599999999995</v>
      </c>
      <c r="V237" s="14">
        <f t="shared" si="53"/>
        <v>0.13456306485480343</v>
      </c>
      <c r="W237" s="13">
        <v>7332.25</v>
      </c>
      <c r="X237" s="13">
        <v>0</v>
      </c>
      <c r="Y237" s="13">
        <v>0</v>
      </c>
      <c r="Z237" s="13" t="s">
        <v>54</v>
      </c>
      <c r="AA237" s="13">
        <v>0</v>
      </c>
      <c r="AB237" s="11" t="s">
        <v>967</v>
      </c>
      <c r="AC237" s="11" t="s">
        <v>99</v>
      </c>
      <c r="AD237" s="11" t="s">
        <v>893</v>
      </c>
      <c r="AE237" s="11" t="s">
        <v>58</v>
      </c>
      <c r="AF237" s="11" t="s">
        <v>68</v>
      </c>
      <c r="AG237" s="11" t="s">
        <v>968</v>
      </c>
      <c r="AH237" s="13">
        <v>8472.31</v>
      </c>
      <c r="AI237" s="13">
        <v>7332.25</v>
      </c>
      <c r="AJ237" s="13">
        <f t="shared" si="51"/>
        <v>1140.0599999999995</v>
      </c>
      <c r="AK237" s="14">
        <f t="shared" si="54"/>
        <v>0.13456306485480343</v>
      </c>
      <c r="AL237" s="13">
        <f t="shared" si="52"/>
        <v>0</v>
      </c>
    </row>
    <row r="238" spans="1:38" s="15" customFormat="1" x14ac:dyDescent="0.2">
      <c r="A238" s="11" t="s">
        <v>39</v>
      </c>
      <c r="B238" s="11" t="s">
        <v>40</v>
      </c>
      <c r="C238" s="11" t="s">
        <v>884</v>
      </c>
      <c r="D238" s="11" t="s">
        <v>938</v>
      </c>
      <c r="E238" s="11" t="s">
        <v>43</v>
      </c>
      <c r="F238" s="11" t="s">
        <v>916</v>
      </c>
      <c r="G238" s="11" t="s">
        <v>916</v>
      </c>
      <c r="H238" s="11" t="s">
        <v>940</v>
      </c>
      <c r="I238" s="11" t="s">
        <v>941</v>
      </c>
      <c r="J238" s="11" t="s">
        <v>183</v>
      </c>
      <c r="K238" s="11" t="s">
        <v>969</v>
      </c>
      <c r="L238" s="12">
        <v>43498</v>
      </c>
      <c r="M238" s="12">
        <v>43498</v>
      </c>
      <c r="N238" s="12">
        <v>43440</v>
      </c>
      <c r="O238" s="11" t="s">
        <v>50</v>
      </c>
      <c r="P238" s="11" t="s">
        <v>965</v>
      </c>
      <c r="Q238" s="11" t="s">
        <v>52</v>
      </c>
      <c r="R238" s="11" t="s">
        <v>966</v>
      </c>
      <c r="S238" s="13">
        <v>0</v>
      </c>
      <c r="T238" s="13">
        <v>0</v>
      </c>
      <c r="U238" s="13">
        <f t="shared" si="50"/>
        <v>0</v>
      </c>
      <c r="V238" s="14" t="e">
        <f t="shared" si="53"/>
        <v>#DIV/0!</v>
      </c>
      <c r="W238" s="13">
        <v>0</v>
      </c>
      <c r="X238" s="13">
        <v>0</v>
      </c>
      <c r="Y238" s="13">
        <v>0</v>
      </c>
      <c r="Z238" s="13" t="s">
        <v>54</v>
      </c>
      <c r="AA238" s="13">
        <v>0</v>
      </c>
      <c r="AB238" s="11" t="s">
        <v>967</v>
      </c>
      <c r="AC238" s="11" t="s">
        <v>99</v>
      </c>
      <c r="AD238" s="11" t="s">
        <v>893</v>
      </c>
      <c r="AE238" s="11" t="s">
        <v>58</v>
      </c>
      <c r="AF238" s="11" t="s">
        <v>68</v>
      </c>
      <c r="AG238" s="11" t="s">
        <v>968</v>
      </c>
      <c r="AH238" s="13">
        <v>0</v>
      </c>
      <c r="AI238" s="13">
        <v>0</v>
      </c>
      <c r="AJ238" s="13">
        <f t="shared" si="51"/>
        <v>0</v>
      </c>
      <c r="AK238" s="14" t="e">
        <f t="shared" si="54"/>
        <v>#DIV/0!</v>
      </c>
      <c r="AL238" s="13">
        <f t="shared" si="52"/>
        <v>0</v>
      </c>
    </row>
    <row r="239" spans="1:38" s="15" customFormat="1" x14ac:dyDescent="0.2">
      <c r="A239" s="11" t="s">
        <v>39</v>
      </c>
      <c r="B239" s="11" t="s">
        <v>40</v>
      </c>
      <c r="C239" s="11" t="s">
        <v>884</v>
      </c>
      <c r="D239" s="11" t="s">
        <v>938</v>
      </c>
      <c r="E239" s="11" t="s">
        <v>43</v>
      </c>
      <c r="F239" s="11" t="s">
        <v>916</v>
      </c>
      <c r="G239" s="11" t="s">
        <v>916</v>
      </c>
      <c r="H239" s="11" t="s">
        <v>940</v>
      </c>
      <c r="I239" s="11" t="s">
        <v>941</v>
      </c>
      <c r="J239" s="11" t="s">
        <v>183</v>
      </c>
      <c r="K239" s="11" t="s">
        <v>970</v>
      </c>
      <c r="L239" s="12">
        <v>43501</v>
      </c>
      <c r="M239" s="12">
        <v>43501</v>
      </c>
      <c r="N239" s="12">
        <v>43489</v>
      </c>
      <c r="O239" s="11" t="s">
        <v>50</v>
      </c>
      <c r="P239" s="11" t="s">
        <v>971</v>
      </c>
      <c r="Q239" s="11" t="s">
        <v>52</v>
      </c>
      <c r="R239" s="11" t="s">
        <v>972</v>
      </c>
      <c r="S239" s="13">
        <v>0</v>
      </c>
      <c r="T239" s="13">
        <v>0</v>
      </c>
      <c r="U239" s="13">
        <f t="shared" si="50"/>
        <v>0</v>
      </c>
      <c r="V239" s="14" t="e">
        <f t="shared" si="53"/>
        <v>#DIV/0!</v>
      </c>
      <c r="W239" s="13">
        <v>0</v>
      </c>
      <c r="X239" s="13">
        <v>0</v>
      </c>
      <c r="Y239" s="13">
        <v>0</v>
      </c>
      <c r="Z239" s="13" t="s">
        <v>54</v>
      </c>
      <c r="AA239" s="13">
        <v>0</v>
      </c>
      <c r="AB239" s="11" t="s">
        <v>973</v>
      </c>
      <c r="AC239" s="11" t="s">
        <v>99</v>
      </c>
      <c r="AD239" s="11" t="s">
        <v>893</v>
      </c>
      <c r="AE239" s="11" t="s">
        <v>58</v>
      </c>
      <c r="AF239" s="11" t="s">
        <v>68</v>
      </c>
      <c r="AG239" s="11" t="s">
        <v>974</v>
      </c>
      <c r="AH239" s="13">
        <v>0</v>
      </c>
      <c r="AI239" s="13">
        <v>0</v>
      </c>
      <c r="AJ239" s="13">
        <f t="shared" si="51"/>
        <v>0</v>
      </c>
      <c r="AK239" s="14" t="e">
        <f t="shared" si="54"/>
        <v>#DIV/0!</v>
      </c>
      <c r="AL239" s="13">
        <f t="shared" si="52"/>
        <v>0</v>
      </c>
    </row>
    <row r="240" spans="1:38" s="15" customFormat="1" x14ac:dyDescent="0.2">
      <c r="A240" s="11" t="s">
        <v>39</v>
      </c>
      <c r="B240" s="11" t="s">
        <v>40</v>
      </c>
      <c r="C240" s="11" t="s">
        <v>884</v>
      </c>
      <c r="D240" s="11" t="s">
        <v>938</v>
      </c>
      <c r="E240" s="11" t="s">
        <v>43</v>
      </c>
      <c r="F240" s="11" t="s">
        <v>916</v>
      </c>
      <c r="G240" s="11" t="s">
        <v>916</v>
      </c>
      <c r="H240" s="11" t="s">
        <v>940</v>
      </c>
      <c r="I240" s="11" t="s">
        <v>941</v>
      </c>
      <c r="J240" s="11" t="s">
        <v>183</v>
      </c>
      <c r="K240" s="11" t="s">
        <v>975</v>
      </c>
      <c r="L240" s="12">
        <v>43498</v>
      </c>
      <c r="M240" s="12">
        <v>43498</v>
      </c>
      <c r="N240" s="12">
        <v>43489</v>
      </c>
      <c r="O240" s="11" t="s">
        <v>50</v>
      </c>
      <c r="P240" s="11" t="s">
        <v>971</v>
      </c>
      <c r="Q240" s="11" t="s">
        <v>52</v>
      </c>
      <c r="R240" s="11" t="s">
        <v>972</v>
      </c>
      <c r="S240" s="13">
        <v>33408</v>
      </c>
      <c r="T240" s="13">
        <v>28800</v>
      </c>
      <c r="U240" s="13">
        <f t="shared" si="50"/>
        <v>4608</v>
      </c>
      <c r="V240" s="14">
        <f t="shared" si="53"/>
        <v>0.13793103448275862</v>
      </c>
      <c r="W240" s="13">
        <v>28800</v>
      </c>
      <c r="X240" s="13">
        <v>0</v>
      </c>
      <c r="Y240" s="13">
        <v>0</v>
      </c>
      <c r="Z240" s="13" t="s">
        <v>54</v>
      </c>
      <c r="AA240" s="13">
        <v>0</v>
      </c>
      <c r="AB240" s="11" t="s">
        <v>973</v>
      </c>
      <c r="AC240" s="11" t="s">
        <v>99</v>
      </c>
      <c r="AD240" s="11" t="s">
        <v>893</v>
      </c>
      <c r="AE240" s="11" t="s">
        <v>58</v>
      </c>
      <c r="AF240" s="11" t="s">
        <v>68</v>
      </c>
      <c r="AG240" s="11" t="s">
        <v>974</v>
      </c>
      <c r="AH240" s="13">
        <v>33408</v>
      </c>
      <c r="AI240" s="13">
        <v>28800</v>
      </c>
      <c r="AJ240" s="13">
        <f t="shared" si="51"/>
        <v>4608</v>
      </c>
      <c r="AK240" s="14">
        <f t="shared" si="54"/>
        <v>0.13793103448275862</v>
      </c>
      <c r="AL240" s="13">
        <f t="shared" si="52"/>
        <v>0</v>
      </c>
    </row>
    <row r="241" spans="1:39" s="15" customFormat="1" x14ac:dyDescent="0.2">
      <c r="A241" s="11" t="s">
        <v>39</v>
      </c>
      <c r="B241" s="11" t="s">
        <v>40</v>
      </c>
      <c r="C241" s="11" t="s">
        <v>884</v>
      </c>
      <c r="D241" s="11" t="s">
        <v>938</v>
      </c>
      <c r="E241" s="11" t="s">
        <v>43</v>
      </c>
      <c r="F241" s="11" t="s">
        <v>916</v>
      </c>
      <c r="G241" s="11" t="s">
        <v>916</v>
      </c>
      <c r="H241" s="11" t="s">
        <v>940</v>
      </c>
      <c r="I241" s="11" t="s">
        <v>941</v>
      </c>
      <c r="J241" s="11" t="s">
        <v>183</v>
      </c>
      <c r="K241" s="11" t="s">
        <v>976</v>
      </c>
      <c r="L241" s="12">
        <v>43497</v>
      </c>
      <c r="M241" s="12">
        <v>43497</v>
      </c>
      <c r="N241" s="12">
        <v>43489</v>
      </c>
      <c r="O241" s="11" t="s">
        <v>50</v>
      </c>
      <c r="P241" s="11" t="s">
        <v>971</v>
      </c>
      <c r="Q241" s="11" t="s">
        <v>52</v>
      </c>
      <c r="R241" s="11" t="s">
        <v>972</v>
      </c>
      <c r="S241" s="13">
        <v>13920</v>
      </c>
      <c r="T241" s="13">
        <v>12000</v>
      </c>
      <c r="U241" s="13">
        <f t="shared" si="50"/>
        <v>1920</v>
      </c>
      <c r="V241" s="14">
        <f t="shared" si="53"/>
        <v>0.13793103448275862</v>
      </c>
      <c r="W241" s="13">
        <v>9784.7800000000007</v>
      </c>
      <c r="X241" s="13">
        <v>2215.2199999999998</v>
      </c>
      <c r="Y241" s="13">
        <v>0</v>
      </c>
      <c r="Z241" s="13" t="s">
        <v>54</v>
      </c>
      <c r="AA241" s="13">
        <v>0</v>
      </c>
      <c r="AB241" s="11" t="s">
        <v>973</v>
      </c>
      <c r="AC241" s="11" t="s">
        <v>99</v>
      </c>
      <c r="AD241" s="11" t="s">
        <v>893</v>
      </c>
      <c r="AE241" s="11" t="s">
        <v>58</v>
      </c>
      <c r="AF241" s="11" t="s">
        <v>68</v>
      </c>
      <c r="AG241" s="11" t="s">
        <v>974</v>
      </c>
      <c r="AH241" s="13">
        <v>13920</v>
      </c>
      <c r="AI241" s="13">
        <v>12000</v>
      </c>
      <c r="AJ241" s="13">
        <f t="shared" si="51"/>
        <v>1920</v>
      </c>
      <c r="AK241" s="14">
        <f t="shared" si="54"/>
        <v>0.13793103448275862</v>
      </c>
      <c r="AL241" s="13">
        <f t="shared" si="52"/>
        <v>0</v>
      </c>
    </row>
    <row r="242" spans="1:39" s="15" customFormat="1" x14ac:dyDescent="0.2">
      <c r="A242" s="11" t="s">
        <v>39</v>
      </c>
      <c r="B242" s="11" t="s">
        <v>40</v>
      </c>
      <c r="C242" s="11" t="s">
        <v>884</v>
      </c>
      <c r="D242" s="11" t="s">
        <v>938</v>
      </c>
      <c r="E242" s="11" t="s">
        <v>43</v>
      </c>
      <c r="F242" s="11" t="s">
        <v>916</v>
      </c>
      <c r="G242" s="11" t="s">
        <v>916</v>
      </c>
      <c r="H242" s="11" t="s">
        <v>940</v>
      </c>
      <c r="I242" s="11" t="s">
        <v>941</v>
      </c>
      <c r="J242" s="11" t="s">
        <v>183</v>
      </c>
      <c r="K242" s="11" t="s">
        <v>977</v>
      </c>
      <c r="L242" s="12">
        <v>43500</v>
      </c>
      <c r="M242" s="12">
        <v>43500</v>
      </c>
      <c r="N242" s="12">
        <v>43489</v>
      </c>
      <c r="O242" s="11" t="s">
        <v>50</v>
      </c>
      <c r="P242" s="11" t="s">
        <v>971</v>
      </c>
      <c r="Q242" s="11" t="s">
        <v>52</v>
      </c>
      <c r="R242" s="11" t="s">
        <v>972</v>
      </c>
      <c r="S242" s="13">
        <v>3399.2</v>
      </c>
      <c r="T242" s="13">
        <v>3310.92</v>
      </c>
      <c r="U242" s="13">
        <f t="shared" si="50"/>
        <v>88.279999999999745</v>
      </c>
      <c r="V242" s="14">
        <f t="shared" si="53"/>
        <v>2.59708166627441E-2</v>
      </c>
      <c r="W242" s="13">
        <v>3310.92</v>
      </c>
      <c r="X242" s="13">
        <v>0</v>
      </c>
      <c r="Y242" s="13">
        <v>0</v>
      </c>
      <c r="Z242" s="13" t="s">
        <v>54</v>
      </c>
      <c r="AA242" s="13">
        <v>0</v>
      </c>
      <c r="AB242" s="11" t="s">
        <v>973</v>
      </c>
      <c r="AC242" s="11" t="s">
        <v>99</v>
      </c>
      <c r="AD242" s="11" t="s">
        <v>893</v>
      </c>
      <c r="AE242" s="11" t="s">
        <v>58</v>
      </c>
      <c r="AF242" s="11" t="s">
        <v>68</v>
      </c>
      <c r="AG242" s="11" t="s">
        <v>974</v>
      </c>
      <c r="AH242" s="13">
        <v>3399.2</v>
      </c>
      <c r="AI242" s="13">
        <v>3310.92</v>
      </c>
      <c r="AJ242" s="13">
        <f t="shared" si="51"/>
        <v>88.279999999999745</v>
      </c>
      <c r="AK242" s="14">
        <f t="shared" si="54"/>
        <v>2.59708166627441E-2</v>
      </c>
      <c r="AL242" s="13">
        <f t="shared" si="52"/>
        <v>0</v>
      </c>
    </row>
    <row r="243" spans="1:39" s="15" customFormat="1" x14ac:dyDescent="0.2">
      <c r="A243" s="11" t="s">
        <v>39</v>
      </c>
      <c r="B243" s="11" t="s">
        <v>40</v>
      </c>
      <c r="C243" s="11" t="s">
        <v>884</v>
      </c>
      <c r="D243" s="11" t="s">
        <v>938</v>
      </c>
      <c r="E243" s="11" t="s">
        <v>43</v>
      </c>
      <c r="F243" s="11" t="s">
        <v>978</v>
      </c>
      <c r="G243" s="11" t="s">
        <v>978</v>
      </c>
      <c r="H243" s="11" t="s">
        <v>940</v>
      </c>
      <c r="I243" s="11" t="s">
        <v>941</v>
      </c>
      <c r="J243" s="11" t="s">
        <v>979</v>
      </c>
      <c r="K243" s="11" t="s">
        <v>980</v>
      </c>
      <c r="L243" s="12">
        <v>43497</v>
      </c>
      <c r="M243" s="12">
        <v>43497</v>
      </c>
      <c r="N243" s="12">
        <v>43336</v>
      </c>
      <c r="O243" s="11" t="s">
        <v>50</v>
      </c>
      <c r="P243" s="11" t="s">
        <v>981</v>
      </c>
      <c r="Q243" s="11" t="s">
        <v>52</v>
      </c>
      <c r="R243" s="11" t="s">
        <v>982</v>
      </c>
      <c r="S243" s="13">
        <v>42.71</v>
      </c>
      <c r="T243" s="13">
        <v>35.450000000000003</v>
      </c>
      <c r="U243" s="13">
        <f t="shared" si="50"/>
        <v>7.259999999999998</v>
      </c>
      <c r="V243" s="14">
        <f t="shared" si="53"/>
        <v>0.16998361039569182</v>
      </c>
      <c r="W243" s="13">
        <v>35.450000000000003</v>
      </c>
      <c r="X243" s="13">
        <v>0</v>
      </c>
      <c r="Y243" s="13">
        <v>0</v>
      </c>
      <c r="Z243" s="13" t="s">
        <v>54</v>
      </c>
      <c r="AA243" s="13">
        <v>0</v>
      </c>
      <c r="AB243" s="11" t="s">
        <v>983</v>
      </c>
      <c r="AC243" s="11" t="s">
        <v>99</v>
      </c>
      <c r="AD243" s="11" t="s">
        <v>893</v>
      </c>
      <c r="AE243" s="11" t="s">
        <v>58</v>
      </c>
      <c r="AF243" s="11" t="s">
        <v>59</v>
      </c>
      <c r="AG243" s="11" t="s">
        <v>984</v>
      </c>
      <c r="AH243" s="13">
        <v>42.71</v>
      </c>
      <c r="AI243" s="13">
        <v>35.450000000000003</v>
      </c>
      <c r="AJ243" s="13">
        <f t="shared" si="51"/>
        <v>7.259999999999998</v>
      </c>
      <c r="AK243" s="14">
        <f t="shared" si="54"/>
        <v>0.16998361039569182</v>
      </c>
      <c r="AL243" s="13">
        <f t="shared" si="52"/>
        <v>0</v>
      </c>
    </row>
    <row r="244" spans="1:39" s="15" customFormat="1" x14ac:dyDescent="0.2">
      <c r="A244" s="11" t="s">
        <v>39</v>
      </c>
      <c r="B244" s="11" t="s">
        <v>40</v>
      </c>
      <c r="C244" s="11" t="s">
        <v>884</v>
      </c>
      <c r="D244" s="11" t="s">
        <v>938</v>
      </c>
      <c r="E244" s="11" t="s">
        <v>43</v>
      </c>
      <c r="F244" s="11" t="s">
        <v>978</v>
      </c>
      <c r="G244" s="11" t="s">
        <v>978</v>
      </c>
      <c r="H244" s="11" t="s">
        <v>940</v>
      </c>
      <c r="I244" s="11" t="s">
        <v>941</v>
      </c>
      <c r="J244" s="11" t="s">
        <v>979</v>
      </c>
      <c r="K244" s="11" t="s">
        <v>985</v>
      </c>
      <c r="L244" s="12">
        <v>43500</v>
      </c>
      <c r="M244" s="12">
        <v>43500</v>
      </c>
      <c r="N244" s="12">
        <v>43497</v>
      </c>
      <c r="O244" s="11" t="s">
        <v>50</v>
      </c>
      <c r="P244" s="11" t="s">
        <v>981</v>
      </c>
      <c r="Q244" s="11" t="s">
        <v>52</v>
      </c>
      <c r="R244" s="11" t="s">
        <v>986</v>
      </c>
      <c r="S244" s="13">
        <v>0</v>
      </c>
      <c r="T244" s="13">
        <v>354.5</v>
      </c>
      <c r="U244" s="13">
        <f t="shared" si="50"/>
        <v>-354.5</v>
      </c>
      <c r="V244" s="14" t="e">
        <f t="shared" si="53"/>
        <v>#DIV/0!</v>
      </c>
      <c r="W244" s="13">
        <v>354.5</v>
      </c>
      <c r="X244" s="13">
        <v>0</v>
      </c>
      <c r="Y244" s="13">
        <v>0</v>
      </c>
      <c r="Z244" s="13" t="s">
        <v>54</v>
      </c>
      <c r="AA244" s="13">
        <v>0</v>
      </c>
      <c r="AB244" s="11" t="s">
        <v>55</v>
      </c>
      <c r="AC244" s="11" t="s">
        <v>56</v>
      </c>
      <c r="AD244" s="11" t="s">
        <v>893</v>
      </c>
      <c r="AE244" s="11" t="s">
        <v>58</v>
      </c>
      <c r="AF244" s="11" t="s">
        <v>59</v>
      </c>
      <c r="AG244" s="11" t="s">
        <v>55</v>
      </c>
      <c r="AH244" s="13">
        <v>0</v>
      </c>
      <c r="AI244" s="13">
        <v>0</v>
      </c>
      <c r="AJ244" s="13">
        <f t="shared" si="51"/>
        <v>0</v>
      </c>
      <c r="AK244" s="14" t="e">
        <f t="shared" si="54"/>
        <v>#DIV/0!</v>
      </c>
      <c r="AL244" s="13">
        <f t="shared" si="52"/>
        <v>-354.5</v>
      </c>
    </row>
    <row r="245" spans="1:39" s="15" customFormat="1" x14ac:dyDescent="0.2">
      <c r="A245" s="11" t="s">
        <v>39</v>
      </c>
      <c r="B245" s="11" t="s">
        <v>40</v>
      </c>
      <c r="C245" s="11" t="s">
        <v>884</v>
      </c>
      <c r="D245" s="11" t="s">
        <v>938</v>
      </c>
      <c r="E245" s="11" t="s">
        <v>43</v>
      </c>
      <c r="F245" s="11" t="s">
        <v>987</v>
      </c>
      <c r="G245" s="11" t="s">
        <v>987</v>
      </c>
      <c r="H245" s="11" t="s">
        <v>940</v>
      </c>
      <c r="I245" s="11" t="s">
        <v>941</v>
      </c>
      <c r="J245" s="11" t="s">
        <v>183</v>
      </c>
      <c r="K245" s="11" t="s">
        <v>988</v>
      </c>
      <c r="L245" s="12">
        <v>43500</v>
      </c>
      <c r="M245" s="12">
        <v>43500</v>
      </c>
      <c r="N245" s="12">
        <v>43446</v>
      </c>
      <c r="O245" s="11" t="s">
        <v>50</v>
      </c>
      <c r="P245" s="11" t="s">
        <v>989</v>
      </c>
      <c r="Q245" s="11" t="s">
        <v>52</v>
      </c>
      <c r="R245" s="11" t="s">
        <v>990</v>
      </c>
      <c r="S245" s="13">
        <v>84159.4</v>
      </c>
      <c r="T245" s="13">
        <v>73115.520000000004</v>
      </c>
      <c r="U245" s="13">
        <f t="shared" si="50"/>
        <v>11043.87999999999</v>
      </c>
      <c r="V245" s="14">
        <f t="shared" si="53"/>
        <v>0.13122574543069451</v>
      </c>
      <c r="W245" s="13">
        <v>70503.72</v>
      </c>
      <c r="X245" s="13">
        <v>2611.8000000000002</v>
      </c>
      <c r="Y245" s="13">
        <v>0</v>
      </c>
      <c r="Z245" s="13" t="s">
        <v>54</v>
      </c>
      <c r="AA245" s="13">
        <v>0</v>
      </c>
      <c r="AB245" s="11" t="s">
        <v>991</v>
      </c>
      <c r="AC245" s="11" t="s">
        <v>99</v>
      </c>
      <c r="AD245" s="11" t="s">
        <v>893</v>
      </c>
      <c r="AE245" s="11" t="s">
        <v>58</v>
      </c>
      <c r="AF245" s="11" t="s">
        <v>68</v>
      </c>
      <c r="AG245" s="11" t="s">
        <v>992</v>
      </c>
      <c r="AH245" s="13">
        <v>84159.4</v>
      </c>
      <c r="AI245" s="13">
        <v>73115.520000000004</v>
      </c>
      <c r="AJ245" s="13">
        <f t="shared" si="51"/>
        <v>11043.87999999999</v>
      </c>
      <c r="AK245" s="14">
        <f t="shared" si="54"/>
        <v>0.13122574543069451</v>
      </c>
      <c r="AL245" s="13">
        <f t="shared" si="52"/>
        <v>0</v>
      </c>
    </row>
    <row r="246" spans="1:39" s="15" customFormat="1" x14ac:dyDescent="0.2">
      <c r="A246" s="11" t="s">
        <v>39</v>
      </c>
      <c r="B246" s="11" t="s">
        <v>40</v>
      </c>
      <c r="C246" s="11" t="s">
        <v>884</v>
      </c>
      <c r="D246" s="11" t="s">
        <v>938</v>
      </c>
      <c r="E246" s="11" t="s">
        <v>43</v>
      </c>
      <c r="F246" s="11" t="s">
        <v>987</v>
      </c>
      <c r="G246" s="11" t="s">
        <v>987</v>
      </c>
      <c r="H246" s="11" t="s">
        <v>940</v>
      </c>
      <c r="I246" s="11" t="s">
        <v>941</v>
      </c>
      <c r="J246" s="11" t="s">
        <v>183</v>
      </c>
      <c r="K246" s="11" t="s">
        <v>993</v>
      </c>
      <c r="L246" s="12">
        <v>43501</v>
      </c>
      <c r="M246" s="12">
        <v>43501</v>
      </c>
      <c r="N246" s="12">
        <v>43446</v>
      </c>
      <c r="O246" s="11" t="s">
        <v>50</v>
      </c>
      <c r="P246" s="11" t="s">
        <v>989</v>
      </c>
      <c r="Q246" s="11" t="s">
        <v>52</v>
      </c>
      <c r="R246" s="11" t="s">
        <v>990</v>
      </c>
      <c r="S246" s="13">
        <v>0</v>
      </c>
      <c r="T246" s="13">
        <v>0</v>
      </c>
      <c r="U246" s="13">
        <f t="shared" si="50"/>
        <v>0</v>
      </c>
      <c r="V246" s="14" t="e">
        <f t="shared" si="53"/>
        <v>#DIV/0!</v>
      </c>
      <c r="W246" s="13">
        <v>0</v>
      </c>
      <c r="X246" s="13">
        <v>0</v>
      </c>
      <c r="Y246" s="13">
        <v>0</v>
      </c>
      <c r="Z246" s="13" t="s">
        <v>54</v>
      </c>
      <c r="AA246" s="13">
        <v>0</v>
      </c>
      <c r="AB246" s="11" t="s">
        <v>991</v>
      </c>
      <c r="AC246" s="11" t="s">
        <v>99</v>
      </c>
      <c r="AD246" s="11" t="s">
        <v>893</v>
      </c>
      <c r="AE246" s="11" t="s">
        <v>58</v>
      </c>
      <c r="AF246" s="11" t="s">
        <v>68</v>
      </c>
      <c r="AG246" s="11" t="s">
        <v>992</v>
      </c>
      <c r="AH246" s="13">
        <v>0</v>
      </c>
      <c r="AI246" s="13">
        <v>0</v>
      </c>
      <c r="AJ246" s="13">
        <f t="shared" si="51"/>
        <v>0</v>
      </c>
      <c r="AK246" s="14" t="e">
        <f t="shared" si="54"/>
        <v>#DIV/0!</v>
      </c>
      <c r="AL246" s="13">
        <f t="shared" si="52"/>
        <v>0</v>
      </c>
    </row>
    <row r="247" spans="1:39" s="15" customFormat="1" x14ac:dyDescent="0.2">
      <c r="A247" s="11" t="s">
        <v>39</v>
      </c>
      <c r="B247" s="11" t="s">
        <v>40</v>
      </c>
      <c r="C247" s="11" t="s">
        <v>884</v>
      </c>
      <c r="D247" s="11" t="s">
        <v>938</v>
      </c>
      <c r="E247" s="11" t="s">
        <v>43</v>
      </c>
      <c r="F247" s="11" t="s">
        <v>987</v>
      </c>
      <c r="G247" s="11" t="s">
        <v>987</v>
      </c>
      <c r="H247" s="11" t="s">
        <v>940</v>
      </c>
      <c r="I247" s="11" t="s">
        <v>941</v>
      </c>
      <c r="J247" s="11" t="s">
        <v>183</v>
      </c>
      <c r="K247" s="11" t="s">
        <v>994</v>
      </c>
      <c r="L247" s="12">
        <v>43498</v>
      </c>
      <c r="M247" s="12">
        <v>43498</v>
      </c>
      <c r="N247" s="12">
        <v>43496</v>
      </c>
      <c r="O247" s="11" t="s">
        <v>50</v>
      </c>
      <c r="P247" s="11" t="s">
        <v>995</v>
      </c>
      <c r="Q247" s="11" t="s">
        <v>52</v>
      </c>
      <c r="R247" s="11" t="s">
        <v>996</v>
      </c>
      <c r="S247" s="13">
        <v>19108</v>
      </c>
      <c r="T247" s="13">
        <v>18198</v>
      </c>
      <c r="U247" s="13">
        <f t="shared" si="50"/>
        <v>910</v>
      </c>
      <c r="V247" s="14">
        <f t="shared" si="53"/>
        <v>4.7624031819133349E-2</v>
      </c>
      <c r="W247" s="13">
        <v>18198</v>
      </c>
      <c r="X247" s="13">
        <v>0</v>
      </c>
      <c r="Y247" s="13">
        <v>0</v>
      </c>
      <c r="Z247" s="13" t="s">
        <v>54</v>
      </c>
      <c r="AA247" s="13">
        <v>0</v>
      </c>
      <c r="AB247" s="11" t="s">
        <v>997</v>
      </c>
      <c r="AC247" s="11" t="s">
        <v>998</v>
      </c>
      <c r="AD247" s="11" t="s">
        <v>893</v>
      </c>
      <c r="AE247" s="11" t="s">
        <v>58</v>
      </c>
      <c r="AF247" s="11" t="s">
        <v>68</v>
      </c>
      <c r="AG247" s="11" t="s">
        <v>999</v>
      </c>
      <c r="AH247" s="13">
        <v>19108</v>
      </c>
      <c r="AI247" s="13">
        <v>18198</v>
      </c>
      <c r="AJ247" s="13">
        <f t="shared" si="51"/>
        <v>910</v>
      </c>
      <c r="AK247" s="14">
        <f t="shared" si="54"/>
        <v>4.7624031819133349E-2</v>
      </c>
      <c r="AL247" s="13">
        <f t="shared" si="52"/>
        <v>0</v>
      </c>
    </row>
    <row r="248" spans="1:39" s="15" customFormat="1" x14ac:dyDescent="0.2">
      <c r="A248" s="11" t="s">
        <v>39</v>
      </c>
      <c r="B248" s="11" t="s">
        <v>40</v>
      </c>
      <c r="C248" s="11" t="s">
        <v>884</v>
      </c>
      <c r="D248" s="11" t="s">
        <v>938</v>
      </c>
      <c r="E248" s="11" t="s">
        <v>43</v>
      </c>
      <c r="F248" s="11" t="s">
        <v>146</v>
      </c>
      <c r="G248" s="11" t="s">
        <v>146</v>
      </c>
      <c r="H248" s="11" t="s">
        <v>940</v>
      </c>
      <c r="I248" s="11" t="s">
        <v>941</v>
      </c>
      <c r="J248" s="11" t="s">
        <v>359</v>
      </c>
      <c r="K248" s="11" t="s">
        <v>1000</v>
      </c>
      <c r="L248" s="12">
        <v>43498</v>
      </c>
      <c r="M248" s="12">
        <v>43498</v>
      </c>
      <c r="N248" s="12">
        <v>43490</v>
      </c>
      <c r="O248" s="11" t="s">
        <v>50</v>
      </c>
      <c r="P248" s="11" t="s">
        <v>1001</v>
      </c>
      <c r="Q248" s="11" t="s">
        <v>52</v>
      </c>
      <c r="R248" s="11" t="s">
        <v>1002</v>
      </c>
      <c r="S248" s="13">
        <v>5236.3</v>
      </c>
      <c r="T248" s="13">
        <v>4366.2</v>
      </c>
      <c r="U248" s="13">
        <f t="shared" si="50"/>
        <v>870.10000000000036</v>
      </c>
      <c r="V248" s="14">
        <f t="shared" si="53"/>
        <v>0.16616694994557232</v>
      </c>
      <c r="W248" s="13">
        <v>4247.29</v>
      </c>
      <c r="X248" s="13">
        <v>118.91</v>
      </c>
      <c r="Y248" s="13">
        <v>0</v>
      </c>
      <c r="Z248" s="13" t="s">
        <v>54</v>
      </c>
      <c r="AA248" s="13">
        <v>0</v>
      </c>
      <c r="AB248" s="11" t="s">
        <v>1003</v>
      </c>
      <c r="AC248" s="11" t="s">
        <v>109</v>
      </c>
      <c r="AD248" s="11" t="s">
        <v>893</v>
      </c>
      <c r="AE248" s="11" t="s">
        <v>58</v>
      </c>
      <c r="AF248" s="11" t="s">
        <v>68</v>
      </c>
      <c r="AG248" s="11" t="s">
        <v>1004</v>
      </c>
      <c r="AH248" s="13">
        <v>5236.3</v>
      </c>
      <c r="AI248" s="13">
        <v>4366.2</v>
      </c>
      <c r="AJ248" s="13">
        <f t="shared" si="51"/>
        <v>870.10000000000036</v>
      </c>
      <c r="AK248" s="14">
        <f t="shared" si="54"/>
        <v>0.16616694994557232</v>
      </c>
      <c r="AL248" s="13">
        <f t="shared" si="52"/>
        <v>0</v>
      </c>
    </row>
    <row r="249" spans="1:39" s="15" customFormat="1" x14ac:dyDescent="0.2">
      <c r="A249" s="11" t="s">
        <v>39</v>
      </c>
      <c r="B249" s="11" t="s">
        <v>40</v>
      </c>
      <c r="C249" s="11" t="s">
        <v>884</v>
      </c>
      <c r="D249" s="11" t="s">
        <v>938</v>
      </c>
      <c r="E249" s="11" t="s">
        <v>43</v>
      </c>
      <c r="F249" s="11" t="s">
        <v>1005</v>
      </c>
      <c r="G249" s="11" t="s">
        <v>1005</v>
      </c>
      <c r="H249" s="11" t="s">
        <v>940</v>
      </c>
      <c r="I249" s="11" t="s">
        <v>941</v>
      </c>
      <c r="J249" s="11" t="s">
        <v>183</v>
      </c>
      <c r="K249" s="11" t="s">
        <v>1006</v>
      </c>
      <c r="L249" s="12">
        <v>43498</v>
      </c>
      <c r="M249" s="12">
        <v>43498</v>
      </c>
      <c r="N249" s="12">
        <v>43445</v>
      </c>
      <c r="O249" s="11" t="s">
        <v>50</v>
      </c>
      <c r="P249" s="11" t="s">
        <v>1007</v>
      </c>
      <c r="Q249" s="11" t="s">
        <v>52</v>
      </c>
      <c r="R249" s="11" t="s">
        <v>1008</v>
      </c>
      <c r="S249" s="13">
        <v>270.58999999999997</v>
      </c>
      <c r="T249" s="13">
        <v>229.39</v>
      </c>
      <c r="U249" s="13">
        <f t="shared" si="50"/>
        <v>41.199999999999989</v>
      </c>
      <c r="V249" s="14">
        <f t="shared" si="53"/>
        <v>0.15225987656602236</v>
      </c>
      <c r="W249" s="13">
        <v>224.76</v>
      </c>
      <c r="X249" s="13">
        <v>4.6399999999999997</v>
      </c>
      <c r="Y249" s="13">
        <v>0</v>
      </c>
      <c r="Z249" s="13" t="s">
        <v>54</v>
      </c>
      <c r="AA249" s="13">
        <v>0</v>
      </c>
      <c r="AB249" s="11" t="s">
        <v>1009</v>
      </c>
      <c r="AC249" s="11" t="s">
        <v>99</v>
      </c>
      <c r="AD249" s="11" t="s">
        <v>893</v>
      </c>
      <c r="AE249" s="11" t="s">
        <v>58</v>
      </c>
      <c r="AF249" s="11" t="s">
        <v>68</v>
      </c>
      <c r="AG249" s="11" t="s">
        <v>1010</v>
      </c>
      <c r="AH249" s="13">
        <v>270.58999999999997</v>
      </c>
      <c r="AI249" s="13">
        <v>229.39</v>
      </c>
      <c r="AJ249" s="13">
        <f t="shared" si="51"/>
        <v>41.199999999999989</v>
      </c>
      <c r="AK249" s="14">
        <f t="shared" si="54"/>
        <v>0.15225987656602236</v>
      </c>
      <c r="AL249" s="13">
        <f t="shared" si="52"/>
        <v>0</v>
      </c>
    </row>
    <row r="250" spans="1:39" s="15" customFormat="1" x14ac:dyDescent="0.2">
      <c r="A250" s="11" t="s">
        <v>39</v>
      </c>
      <c r="B250" s="11" t="s">
        <v>40</v>
      </c>
      <c r="C250" s="11" t="s">
        <v>884</v>
      </c>
      <c r="D250" s="11" t="s">
        <v>938</v>
      </c>
      <c r="E250" s="11" t="s">
        <v>43</v>
      </c>
      <c r="F250" s="11" t="s">
        <v>1011</v>
      </c>
      <c r="G250" s="11" t="s">
        <v>1011</v>
      </c>
      <c r="H250" s="11" t="s">
        <v>940</v>
      </c>
      <c r="I250" s="11" t="s">
        <v>941</v>
      </c>
      <c r="J250" s="11" t="s">
        <v>183</v>
      </c>
      <c r="K250" s="11" t="s">
        <v>1012</v>
      </c>
      <c r="L250" s="12">
        <v>43498</v>
      </c>
      <c r="M250" s="12">
        <v>43498</v>
      </c>
      <c r="N250" s="12">
        <v>43476</v>
      </c>
      <c r="O250" s="11" t="s">
        <v>50</v>
      </c>
      <c r="P250" s="11" t="s">
        <v>1013</v>
      </c>
      <c r="Q250" s="11" t="s">
        <v>52</v>
      </c>
      <c r="R250" s="11" t="s">
        <v>1014</v>
      </c>
      <c r="S250" s="13">
        <v>268.12</v>
      </c>
      <c r="T250" s="13">
        <v>232.12</v>
      </c>
      <c r="U250" s="13">
        <f t="shared" si="50"/>
        <v>36</v>
      </c>
      <c r="V250" s="14">
        <f t="shared" si="53"/>
        <v>0.13426823810234223</v>
      </c>
      <c r="W250" s="13">
        <v>250.12</v>
      </c>
      <c r="X250" s="13">
        <v>-18</v>
      </c>
      <c r="Y250" s="13">
        <v>0</v>
      </c>
      <c r="Z250" s="13" t="s">
        <v>54</v>
      </c>
      <c r="AA250" s="13">
        <v>0</v>
      </c>
      <c r="AB250" s="11" t="s">
        <v>1015</v>
      </c>
      <c r="AC250" s="11" t="s">
        <v>99</v>
      </c>
      <c r="AD250" s="11" t="s">
        <v>893</v>
      </c>
      <c r="AE250" s="11" t="s">
        <v>58</v>
      </c>
      <c r="AF250" s="11" t="s">
        <v>68</v>
      </c>
      <c r="AG250" s="11" t="s">
        <v>1016</v>
      </c>
      <c r="AH250" s="13">
        <v>268.12</v>
      </c>
      <c r="AI250" s="13">
        <v>232.12</v>
      </c>
      <c r="AJ250" s="13">
        <f t="shared" si="51"/>
        <v>36</v>
      </c>
      <c r="AK250" s="14">
        <f t="shared" si="54"/>
        <v>0.13426823810234223</v>
      </c>
      <c r="AL250" s="13">
        <f t="shared" si="52"/>
        <v>0</v>
      </c>
    </row>
    <row r="251" spans="1:39" s="15" customFormat="1" x14ac:dyDescent="0.2">
      <c r="A251" s="11" t="s">
        <v>39</v>
      </c>
      <c r="B251" s="11" t="s">
        <v>40</v>
      </c>
      <c r="C251" s="11" t="s">
        <v>884</v>
      </c>
      <c r="D251" s="11" t="s">
        <v>938</v>
      </c>
      <c r="E251" s="11" t="s">
        <v>43</v>
      </c>
      <c r="F251" s="11" t="s">
        <v>1011</v>
      </c>
      <c r="G251" s="11" t="s">
        <v>1011</v>
      </c>
      <c r="H251" s="11" t="s">
        <v>940</v>
      </c>
      <c r="I251" s="11" t="s">
        <v>941</v>
      </c>
      <c r="J251" s="11" t="s">
        <v>183</v>
      </c>
      <c r="K251" s="11" t="s">
        <v>1017</v>
      </c>
      <c r="L251" s="12">
        <v>43498</v>
      </c>
      <c r="M251" s="12">
        <v>43498</v>
      </c>
      <c r="N251" s="12">
        <v>43479</v>
      </c>
      <c r="O251" s="11" t="s">
        <v>50</v>
      </c>
      <c r="P251" s="11" t="s">
        <v>1018</v>
      </c>
      <c r="Q251" s="11" t="s">
        <v>52</v>
      </c>
      <c r="R251" s="11" t="s">
        <v>1019</v>
      </c>
      <c r="S251" s="13">
        <v>1888.24</v>
      </c>
      <c r="T251" s="13">
        <v>1612.24</v>
      </c>
      <c r="U251" s="13">
        <f t="shared" si="50"/>
        <v>276</v>
      </c>
      <c r="V251" s="14">
        <f t="shared" si="53"/>
        <v>0.14616786001779436</v>
      </c>
      <c r="W251" s="13">
        <v>1612.24</v>
      </c>
      <c r="X251" s="13">
        <v>0</v>
      </c>
      <c r="Y251" s="13">
        <v>0</v>
      </c>
      <c r="Z251" s="13" t="s">
        <v>54</v>
      </c>
      <c r="AA251" s="13">
        <v>0</v>
      </c>
      <c r="AB251" s="11" t="s">
        <v>1020</v>
      </c>
      <c r="AC251" s="11" t="s">
        <v>99</v>
      </c>
      <c r="AD251" s="11" t="s">
        <v>893</v>
      </c>
      <c r="AE251" s="11" t="s">
        <v>58</v>
      </c>
      <c r="AF251" s="11" t="s">
        <v>68</v>
      </c>
      <c r="AG251" s="11" t="s">
        <v>1021</v>
      </c>
      <c r="AH251" s="13">
        <v>1888.24</v>
      </c>
      <c r="AI251" s="13">
        <v>1612.24</v>
      </c>
      <c r="AJ251" s="13">
        <f t="shared" si="51"/>
        <v>276</v>
      </c>
      <c r="AK251" s="14">
        <f t="shared" si="54"/>
        <v>0.14616786001779436</v>
      </c>
      <c r="AL251" s="13">
        <f t="shared" si="52"/>
        <v>0</v>
      </c>
    </row>
    <row r="252" spans="1:39" s="15" customFormat="1" x14ac:dyDescent="0.2">
      <c r="A252" s="11" t="s">
        <v>39</v>
      </c>
      <c r="B252" s="11" t="s">
        <v>40</v>
      </c>
      <c r="C252" s="11" t="s">
        <v>884</v>
      </c>
      <c r="D252" s="11" t="s">
        <v>938</v>
      </c>
      <c r="E252" s="11" t="s">
        <v>43</v>
      </c>
      <c r="F252" s="11" t="s">
        <v>1022</v>
      </c>
      <c r="G252" s="11" t="s">
        <v>1022</v>
      </c>
      <c r="H252" s="11" t="s">
        <v>940</v>
      </c>
      <c r="I252" s="11" t="s">
        <v>941</v>
      </c>
      <c r="J252" s="11" t="s">
        <v>183</v>
      </c>
      <c r="K252" s="11" t="s">
        <v>1023</v>
      </c>
      <c r="L252" s="12">
        <v>43500</v>
      </c>
      <c r="M252" s="12">
        <v>43500</v>
      </c>
      <c r="N252" s="12">
        <v>43448</v>
      </c>
      <c r="O252" s="11" t="s">
        <v>50</v>
      </c>
      <c r="P252" s="11" t="s">
        <v>1024</v>
      </c>
      <c r="Q252" s="11" t="s">
        <v>52</v>
      </c>
      <c r="R252" s="11" t="s">
        <v>1025</v>
      </c>
      <c r="S252" s="13">
        <v>541.17999999999995</v>
      </c>
      <c r="T252" s="13">
        <v>458.78</v>
      </c>
      <c r="U252" s="13">
        <f t="shared" si="50"/>
        <v>82.399999999999977</v>
      </c>
      <c r="V252" s="14">
        <f t="shared" si="53"/>
        <v>0.15225987656602236</v>
      </c>
      <c r="W252" s="13">
        <v>458.78</v>
      </c>
      <c r="X252" s="13">
        <v>0</v>
      </c>
      <c r="Y252" s="13">
        <v>0</v>
      </c>
      <c r="Z252" s="13" t="s">
        <v>54</v>
      </c>
      <c r="AA252" s="13">
        <v>0</v>
      </c>
      <c r="AB252" s="11" t="s">
        <v>1026</v>
      </c>
      <c r="AC252" s="11" t="s">
        <v>99</v>
      </c>
      <c r="AD252" s="11" t="s">
        <v>893</v>
      </c>
      <c r="AE252" s="11" t="s">
        <v>58</v>
      </c>
      <c r="AF252" s="11" t="s">
        <v>68</v>
      </c>
      <c r="AG252" s="11" t="s">
        <v>1027</v>
      </c>
      <c r="AH252" s="13">
        <v>541.17999999999995</v>
      </c>
      <c r="AI252" s="13">
        <v>458.78</v>
      </c>
      <c r="AJ252" s="13">
        <f t="shared" si="51"/>
        <v>82.399999999999977</v>
      </c>
      <c r="AK252" s="14">
        <f t="shared" si="54"/>
        <v>0.15225987656602236</v>
      </c>
      <c r="AL252" s="13">
        <f t="shared" si="52"/>
        <v>0</v>
      </c>
    </row>
    <row r="253" spans="1:39" s="20" customFormat="1" x14ac:dyDescent="0.2">
      <c r="A253" s="16" t="s">
        <v>39</v>
      </c>
      <c r="B253" s="16" t="s">
        <v>40</v>
      </c>
      <c r="C253" s="16" t="s">
        <v>884</v>
      </c>
      <c r="D253" s="16" t="s">
        <v>1028</v>
      </c>
      <c r="E253" s="16" t="s">
        <v>43</v>
      </c>
      <c r="F253" s="16" t="s">
        <v>978</v>
      </c>
      <c r="G253" s="16" t="s">
        <v>978</v>
      </c>
      <c r="H253" s="16" t="s">
        <v>940</v>
      </c>
      <c r="I253" s="16" t="s">
        <v>941</v>
      </c>
      <c r="J253" s="16" t="s">
        <v>979</v>
      </c>
      <c r="K253" s="16" t="s">
        <v>1029</v>
      </c>
      <c r="L253" s="17">
        <v>43497</v>
      </c>
      <c r="M253" s="17">
        <v>43497</v>
      </c>
      <c r="N253" s="17">
        <v>43496</v>
      </c>
      <c r="O253" s="16" t="s">
        <v>50</v>
      </c>
      <c r="P253" s="16" t="s">
        <v>1030</v>
      </c>
      <c r="Q253" s="16" t="s">
        <v>52</v>
      </c>
      <c r="R253" s="16" t="s">
        <v>1031</v>
      </c>
      <c r="S253" s="18">
        <f>35000-35000</f>
        <v>0</v>
      </c>
      <c r="T253" s="18">
        <v>0</v>
      </c>
      <c r="U253" s="18">
        <f>S253-T253</f>
        <v>0</v>
      </c>
      <c r="V253" s="19" t="e">
        <f t="shared" si="53"/>
        <v>#DIV/0!</v>
      </c>
      <c r="W253" s="18">
        <v>0</v>
      </c>
      <c r="X253" s="18">
        <v>0</v>
      </c>
      <c r="Y253" s="18">
        <v>0</v>
      </c>
      <c r="Z253" s="18" t="s">
        <v>54</v>
      </c>
      <c r="AA253" s="18">
        <v>0</v>
      </c>
      <c r="AB253" s="16" t="s">
        <v>55</v>
      </c>
      <c r="AC253" s="16" t="s">
        <v>56</v>
      </c>
      <c r="AD253" s="16" t="s">
        <v>893</v>
      </c>
      <c r="AE253" s="16" t="s">
        <v>58</v>
      </c>
      <c r="AF253" s="16" t="s">
        <v>68</v>
      </c>
      <c r="AG253" s="16" t="s">
        <v>1032</v>
      </c>
      <c r="AH253" s="18">
        <v>35000</v>
      </c>
      <c r="AI253" s="18">
        <v>35000</v>
      </c>
      <c r="AJ253" s="18">
        <f>AH253-AI253</f>
        <v>0</v>
      </c>
      <c r="AK253" s="19">
        <f t="shared" si="54"/>
        <v>0</v>
      </c>
      <c r="AL253" s="18">
        <f>U253-AJ253</f>
        <v>0</v>
      </c>
      <c r="AM253" s="20" t="s">
        <v>1033</v>
      </c>
    </row>
    <row r="254" spans="1:39" s="15" customFormat="1" x14ac:dyDescent="0.2">
      <c r="A254" s="11" t="s">
        <v>39</v>
      </c>
      <c r="B254" s="11" t="s">
        <v>40</v>
      </c>
      <c r="C254" s="11" t="s">
        <v>884</v>
      </c>
      <c r="D254" s="11" t="s">
        <v>1034</v>
      </c>
      <c r="E254" s="11" t="s">
        <v>43</v>
      </c>
      <c r="F254" s="11" t="s">
        <v>1035</v>
      </c>
      <c r="G254" s="11" t="s">
        <v>1035</v>
      </c>
      <c r="H254" s="11" t="s">
        <v>1036</v>
      </c>
      <c r="I254" s="11" t="s">
        <v>1037</v>
      </c>
      <c r="J254" s="11" t="s">
        <v>979</v>
      </c>
      <c r="K254" s="11" t="s">
        <v>1038</v>
      </c>
      <c r="L254" s="12">
        <v>43498</v>
      </c>
      <c r="M254" s="12">
        <v>43498</v>
      </c>
      <c r="N254" s="12">
        <v>43335</v>
      </c>
      <c r="O254" s="11" t="s">
        <v>50</v>
      </c>
      <c r="P254" s="11" t="s">
        <v>1039</v>
      </c>
      <c r="Q254" s="11" t="s">
        <v>52</v>
      </c>
      <c r="R254" s="11" t="s">
        <v>1040</v>
      </c>
      <c r="S254" s="13">
        <v>4168.8</v>
      </c>
      <c r="T254" s="13">
        <v>2778.55</v>
      </c>
      <c r="U254" s="13">
        <f t="shared" ref="U254:U277" si="55">S254-T254</f>
        <v>1390.25</v>
      </c>
      <c r="V254" s="14">
        <f t="shared" si="53"/>
        <v>0.33348925350220687</v>
      </c>
      <c r="W254" s="13">
        <v>2778.55</v>
      </c>
      <c r="X254" s="13">
        <v>0</v>
      </c>
      <c r="Y254" s="13">
        <v>0</v>
      </c>
      <c r="Z254" s="13" t="s">
        <v>54</v>
      </c>
      <c r="AA254" s="13">
        <v>0</v>
      </c>
      <c r="AB254" s="11" t="s">
        <v>1041</v>
      </c>
      <c r="AC254" s="11" t="s">
        <v>99</v>
      </c>
      <c r="AD254" s="11" t="s">
        <v>893</v>
      </c>
      <c r="AE254" s="11" t="s">
        <v>58</v>
      </c>
      <c r="AF254" s="11" t="s">
        <v>68</v>
      </c>
      <c r="AG254" s="11" t="s">
        <v>1042</v>
      </c>
      <c r="AH254" s="13">
        <v>4168.8</v>
      </c>
      <c r="AI254" s="13">
        <v>3531.9</v>
      </c>
      <c r="AJ254" s="13">
        <f t="shared" ref="AJ254:AJ277" si="56">AH254-AI254</f>
        <v>636.90000000000009</v>
      </c>
      <c r="AK254" s="14">
        <f t="shared" si="54"/>
        <v>0.15277777777777779</v>
      </c>
      <c r="AL254" s="13">
        <f t="shared" ref="AL254:AL277" si="57">U254-AJ254</f>
        <v>753.34999999999991</v>
      </c>
    </row>
    <row r="255" spans="1:39" s="15" customFormat="1" x14ac:dyDescent="0.2">
      <c r="A255" s="11" t="s">
        <v>39</v>
      </c>
      <c r="B255" s="11" t="s">
        <v>40</v>
      </c>
      <c r="C255" s="11" t="s">
        <v>884</v>
      </c>
      <c r="D255" s="11" t="s">
        <v>1034</v>
      </c>
      <c r="E255" s="11" t="s">
        <v>43</v>
      </c>
      <c r="F255" s="11" t="s">
        <v>1035</v>
      </c>
      <c r="G255" s="11" t="s">
        <v>1035</v>
      </c>
      <c r="H255" s="11" t="s">
        <v>1036</v>
      </c>
      <c r="I255" s="11" t="s">
        <v>1037</v>
      </c>
      <c r="J255" s="11" t="s">
        <v>1043</v>
      </c>
      <c r="K255" s="11" t="s">
        <v>1044</v>
      </c>
      <c r="L255" s="12">
        <v>43501</v>
      </c>
      <c r="M255" s="12">
        <v>43501</v>
      </c>
      <c r="N255" s="12">
        <v>43501</v>
      </c>
      <c r="O255" s="11" t="s">
        <v>50</v>
      </c>
      <c r="P255" s="11" t="s">
        <v>1045</v>
      </c>
      <c r="Q255" s="11" t="s">
        <v>52</v>
      </c>
      <c r="R255" s="11" t="s">
        <v>1046</v>
      </c>
      <c r="S255" s="13">
        <v>-71406.649999999994</v>
      </c>
      <c r="T255" s="13">
        <v>-61619.040000000001</v>
      </c>
      <c r="U255" s="13">
        <f t="shared" si="55"/>
        <v>-9787.6099999999933</v>
      </c>
      <c r="V255" s="14">
        <f t="shared" si="53"/>
        <v>0.13706860635529036</v>
      </c>
      <c r="W255" s="13">
        <v>-61619.040000000001</v>
      </c>
      <c r="X255" s="13">
        <v>0</v>
      </c>
      <c r="Y255" s="13">
        <v>0</v>
      </c>
      <c r="Z255" s="13" t="s">
        <v>54</v>
      </c>
      <c r="AA255" s="13">
        <v>0</v>
      </c>
      <c r="AB255" s="11" t="s">
        <v>55</v>
      </c>
      <c r="AC255" s="11" t="s">
        <v>56</v>
      </c>
      <c r="AD255" s="11" t="s">
        <v>893</v>
      </c>
      <c r="AE255" s="11" t="s">
        <v>58</v>
      </c>
      <c r="AF255" s="11" t="s">
        <v>68</v>
      </c>
      <c r="AG255" s="11" t="s">
        <v>55</v>
      </c>
      <c r="AH255" s="13">
        <v>0</v>
      </c>
      <c r="AI255" s="13">
        <v>0</v>
      </c>
      <c r="AJ255" s="13">
        <f t="shared" si="56"/>
        <v>0</v>
      </c>
      <c r="AK255" s="14" t="e">
        <f t="shared" si="54"/>
        <v>#DIV/0!</v>
      </c>
      <c r="AL255" s="13">
        <f t="shared" si="57"/>
        <v>-9787.6099999999933</v>
      </c>
    </row>
    <row r="256" spans="1:39" s="15" customFormat="1" x14ac:dyDescent="0.2">
      <c r="A256" s="11" t="s">
        <v>39</v>
      </c>
      <c r="B256" s="11" t="s">
        <v>40</v>
      </c>
      <c r="C256" s="11" t="s">
        <v>884</v>
      </c>
      <c r="D256" s="11" t="s">
        <v>1034</v>
      </c>
      <c r="E256" s="11" t="s">
        <v>43</v>
      </c>
      <c r="F256" s="11" t="s">
        <v>1035</v>
      </c>
      <c r="G256" s="11" t="s">
        <v>1035</v>
      </c>
      <c r="H256" s="11" t="s">
        <v>1036</v>
      </c>
      <c r="I256" s="11" t="s">
        <v>1037</v>
      </c>
      <c r="J256" s="11" t="s">
        <v>979</v>
      </c>
      <c r="K256" s="11" t="s">
        <v>1047</v>
      </c>
      <c r="L256" s="12">
        <v>43499</v>
      </c>
      <c r="M256" s="12">
        <v>43499</v>
      </c>
      <c r="N256" s="12">
        <v>43336</v>
      </c>
      <c r="O256" s="11" t="s">
        <v>50</v>
      </c>
      <c r="P256" s="11" t="s">
        <v>1048</v>
      </c>
      <c r="Q256" s="11" t="s">
        <v>52</v>
      </c>
      <c r="R256" s="11" t="s">
        <v>1049</v>
      </c>
      <c r="S256" s="13">
        <v>0</v>
      </c>
      <c r="T256" s="13">
        <v>0</v>
      </c>
      <c r="U256" s="13">
        <f t="shared" si="55"/>
        <v>0</v>
      </c>
      <c r="V256" s="14" t="e">
        <f t="shared" si="53"/>
        <v>#DIV/0!</v>
      </c>
      <c r="W256" s="13">
        <v>0</v>
      </c>
      <c r="X256" s="13">
        <v>0</v>
      </c>
      <c r="Y256" s="13">
        <v>0</v>
      </c>
      <c r="Z256" s="13" t="s">
        <v>54</v>
      </c>
      <c r="AA256" s="13">
        <v>0</v>
      </c>
      <c r="AB256" s="11" t="s">
        <v>1050</v>
      </c>
      <c r="AC256" s="11" t="s">
        <v>99</v>
      </c>
      <c r="AD256" s="11" t="s">
        <v>893</v>
      </c>
      <c r="AE256" s="11" t="s">
        <v>58</v>
      </c>
      <c r="AF256" s="11" t="s">
        <v>68</v>
      </c>
      <c r="AG256" s="11" t="s">
        <v>1051</v>
      </c>
      <c r="AH256" s="13">
        <v>0</v>
      </c>
      <c r="AI256" s="13">
        <v>0</v>
      </c>
      <c r="AJ256" s="13">
        <f t="shared" si="56"/>
        <v>0</v>
      </c>
      <c r="AK256" s="14" t="e">
        <f t="shared" si="54"/>
        <v>#DIV/0!</v>
      </c>
      <c r="AL256" s="13">
        <f t="shared" si="57"/>
        <v>0</v>
      </c>
    </row>
    <row r="257" spans="1:38" s="15" customFormat="1" x14ac:dyDescent="0.2">
      <c r="A257" s="11" t="s">
        <v>39</v>
      </c>
      <c r="B257" s="11" t="s">
        <v>40</v>
      </c>
      <c r="C257" s="11" t="s">
        <v>884</v>
      </c>
      <c r="D257" s="11" t="s">
        <v>1034</v>
      </c>
      <c r="E257" s="11" t="s">
        <v>43</v>
      </c>
      <c r="F257" s="11" t="s">
        <v>1035</v>
      </c>
      <c r="G257" s="11" t="s">
        <v>1035</v>
      </c>
      <c r="H257" s="11" t="s">
        <v>1036</v>
      </c>
      <c r="I257" s="11" t="s">
        <v>1037</v>
      </c>
      <c r="J257" s="11" t="s">
        <v>979</v>
      </c>
      <c r="K257" s="11" t="s">
        <v>1052</v>
      </c>
      <c r="L257" s="12">
        <v>43498</v>
      </c>
      <c r="M257" s="12">
        <v>43498</v>
      </c>
      <c r="N257" s="12">
        <v>43336</v>
      </c>
      <c r="O257" s="11" t="s">
        <v>50</v>
      </c>
      <c r="P257" s="11" t="s">
        <v>1048</v>
      </c>
      <c r="Q257" s="11" t="s">
        <v>52</v>
      </c>
      <c r="R257" s="11" t="s">
        <v>1049</v>
      </c>
      <c r="S257" s="13">
        <v>892.8</v>
      </c>
      <c r="T257" s="13">
        <v>756.4</v>
      </c>
      <c r="U257" s="13">
        <f t="shared" si="55"/>
        <v>136.39999999999998</v>
      </c>
      <c r="V257" s="14">
        <f t="shared" si="53"/>
        <v>0.15277777777777776</v>
      </c>
      <c r="W257" s="13">
        <v>756.4</v>
      </c>
      <c r="X257" s="13">
        <v>0</v>
      </c>
      <c r="Y257" s="13">
        <v>0</v>
      </c>
      <c r="Z257" s="13" t="s">
        <v>54</v>
      </c>
      <c r="AA257" s="13">
        <v>0</v>
      </c>
      <c r="AB257" s="11" t="s">
        <v>1050</v>
      </c>
      <c r="AC257" s="11" t="s">
        <v>99</v>
      </c>
      <c r="AD257" s="11" t="s">
        <v>893</v>
      </c>
      <c r="AE257" s="11" t="s">
        <v>58</v>
      </c>
      <c r="AF257" s="11" t="s">
        <v>68</v>
      </c>
      <c r="AG257" s="11" t="s">
        <v>1051</v>
      </c>
      <c r="AH257" s="13">
        <v>892.8</v>
      </c>
      <c r="AI257" s="13">
        <v>756.4</v>
      </c>
      <c r="AJ257" s="13">
        <f t="shared" si="56"/>
        <v>136.39999999999998</v>
      </c>
      <c r="AK257" s="14">
        <f t="shared" si="54"/>
        <v>0.15277777777777776</v>
      </c>
      <c r="AL257" s="13">
        <f t="shared" si="57"/>
        <v>0</v>
      </c>
    </row>
    <row r="258" spans="1:38" s="15" customFormat="1" x14ac:dyDescent="0.2">
      <c r="A258" s="11" t="s">
        <v>39</v>
      </c>
      <c r="B258" s="11" t="s">
        <v>40</v>
      </c>
      <c r="C258" s="11" t="s">
        <v>884</v>
      </c>
      <c r="D258" s="11" t="s">
        <v>1034</v>
      </c>
      <c r="E258" s="11" t="s">
        <v>43</v>
      </c>
      <c r="F258" s="11" t="s">
        <v>1035</v>
      </c>
      <c r="G258" s="11" t="s">
        <v>1035</v>
      </c>
      <c r="H258" s="11" t="s">
        <v>1036</v>
      </c>
      <c r="I258" s="11" t="s">
        <v>1037</v>
      </c>
      <c r="J258" s="11" t="s">
        <v>183</v>
      </c>
      <c r="K258" s="11" t="s">
        <v>1053</v>
      </c>
      <c r="L258" s="12">
        <v>43501</v>
      </c>
      <c r="M258" s="12">
        <v>43501</v>
      </c>
      <c r="N258" s="12">
        <v>43476</v>
      </c>
      <c r="O258" s="11" t="s">
        <v>50</v>
      </c>
      <c r="P258" s="11" t="s">
        <v>1054</v>
      </c>
      <c r="Q258" s="11" t="s">
        <v>52</v>
      </c>
      <c r="R258" s="11" t="s">
        <v>1055</v>
      </c>
      <c r="S258" s="13">
        <v>0</v>
      </c>
      <c r="T258" s="13">
        <v>0</v>
      </c>
      <c r="U258" s="13">
        <f t="shared" si="55"/>
        <v>0</v>
      </c>
      <c r="V258" s="14" t="e">
        <f t="shared" si="53"/>
        <v>#DIV/0!</v>
      </c>
      <c r="W258" s="13">
        <v>0</v>
      </c>
      <c r="X258" s="13">
        <v>0</v>
      </c>
      <c r="Y258" s="13">
        <v>0</v>
      </c>
      <c r="Z258" s="13" t="s">
        <v>54</v>
      </c>
      <c r="AA258" s="13">
        <v>0</v>
      </c>
      <c r="AB258" s="11" t="s">
        <v>1056</v>
      </c>
      <c r="AC258" s="11" t="s">
        <v>99</v>
      </c>
      <c r="AD258" s="11" t="s">
        <v>893</v>
      </c>
      <c r="AE258" s="11" t="s">
        <v>58</v>
      </c>
      <c r="AF258" s="11" t="s">
        <v>68</v>
      </c>
      <c r="AG258" s="11" t="s">
        <v>1057</v>
      </c>
      <c r="AH258" s="13">
        <v>0</v>
      </c>
      <c r="AI258" s="13">
        <v>0</v>
      </c>
      <c r="AJ258" s="13">
        <f t="shared" si="56"/>
        <v>0</v>
      </c>
      <c r="AK258" s="14" t="e">
        <f t="shared" si="54"/>
        <v>#DIV/0!</v>
      </c>
      <c r="AL258" s="13">
        <f t="shared" si="57"/>
        <v>0</v>
      </c>
    </row>
    <row r="259" spans="1:38" s="15" customFormat="1" x14ac:dyDescent="0.2">
      <c r="A259" s="11" t="s">
        <v>39</v>
      </c>
      <c r="B259" s="11" t="s">
        <v>40</v>
      </c>
      <c r="C259" s="11" t="s">
        <v>884</v>
      </c>
      <c r="D259" s="11" t="s">
        <v>1034</v>
      </c>
      <c r="E259" s="11" t="s">
        <v>43</v>
      </c>
      <c r="F259" s="11" t="s">
        <v>1035</v>
      </c>
      <c r="G259" s="11" t="s">
        <v>1035</v>
      </c>
      <c r="H259" s="11" t="s">
        <v>1036</v>
      </c>
      <c r="I259" s="11" t="s">
        <v>1037</v>
      </c>
      <c r="J259" s="11" t="s">
        <v>183</v>
      </c>
      <c r="K259" s="11" t="s">
        <v>1058</v>
      </c>
      <c r="L259" s="12">
        <v>43500</v>
      </c>
      <c r="M259" s="12">
        <v>43500</v>
      </c>
      <c r="N259" s="12">
        <v>43476</v>
      </c>
      <c r="O259" s="11" t="s">
        <v>50</v>
      </c>
      <c r="P259" s="11" t="s">
        <v>1054</v>
      </c>
      <c r="Q259" s="11" t="s">
        <v>52</v>
      </c>
      <c r="R259" s="11" t="s">
        <v>1055</v>
      </c>
      <c r="S259" s="13">
        <v>7549.2</v>
      </c>
      <c r="T259" s="13">
        <v>7402.62</v>
      </c>
      <c r="U259" s="13">
        <f t="shared" si="55"/>
        <v>146.57999999999993</v>
      </c>
      <c r="V259" s="14">
        <f t="shared" si="53"/>
        <v>1.9416626927356531E-2</v>
      </c>
      <c r="W259" s="13">
        <v>7040.91</v>
      </c>
      <c r="X259" s="13">
        <v>361.71</v>
      </c>
      <c r="Y259" s="13">
        <v>0</v>
      </c>
      <c r="Z259" s="13" t="s">
        <v>54</v>
      </c>
      <c r="AA259" s="13">
        <v>0</v>
      </c>
      <c r="AB259" s="11" t="s">
        <v>1056</v>
      </c>
      <c r="AC259" s="11" t="s">
        <v>99</v>
      </c>
      <c r="AD259" s="11" t="s">
        <v>893</v>
      </c>
      <c r="AE259" s="11" t="s">
        <v>58</v>
      </c>
      <c r="AF259" s="11" t="s">
        <v>68</v>
      </c>
      <c r="AG259" s="11" t="s">
        <v>1057</v>
      </c>
      <c r="AH259" s="13">
        <v>7549.2</v>
      </c>
      <c r="AI259" s="13">
        <v>7402.62</v>
      </c>
      <c r="AJ259" s="13">
        <f t="shared" si="56"/>
        <v>146.57999999999993</v>
      </c>
      <c r="AK259" s="14">
        <f t="shared" si="54"/>
        <v>1.9416626927356531E-2</v>
      </c>
      <c r="AL259" s="13">
        <f t="shared" si="57"/>
        <v>0</v>
      </c>
    </row>
    <row r="260" spans="1:38" s="15" customFormat="1" x14ac:dyDescent="0.2">
      <c r="A260" s="11" t="s">
        <v>39</v>
      </c>
      <c r="B260" s="11" t="s">
        <v>40</v>
      </c>
      <c r="C260" s="11" t="s">
        <v>884</v>
      </c>
      <c r="D260" s="11" t="s">
        <v>1034</v>
      </c>
      <c r="E260" s="11" t="s">
        <v>43</v>
      </c>
      <c r="F260" s="11" t="s">
        <v>1035</v>
      </c>
      <c r="G260" s="11" t="s">
        <v>1035</v>
      </c>
      <c r="H260" s="11" t="s">
        <v>1036</v>
      </c>
      <c r="I260" s="11" t="s">
        <v>1059</v>
      </c>
      <c r="J260" s="11" t="s">
        <v>183</v>
      </c>
      <c r="K260" s="11" t="s">
        <v>1060</v>
      </c>
      <c r="L260" s="12">
        <v>43497</v>
      </c>
      <c r="M260" s="12">
        <v>43497</v>
      </c>
      <c r="N260" s="12">
        <v>43483</v>
      </c>
      <c r="O260" s="11" t="s">
        <v>50</v>
      </c>
      <c r="P260" s="11" t="s">
        <v>1061</v>
      </c>
      <c r="Q260" s="11" t="s">
        <v>52</v>
      </c>
      <c r="R260" s="11" t="s">
        <v>1062</v>
      </c>
      <c r="S260" s="13">
        <v>1080</v>
      </c>
      <c r="T260" s="13">
        <v>940</v>
      </c>
      <c r="U260" s="13">
        <f t="shared" si="55"/>
        <v>140</v>
      </c>
      <c r="V260" s="14">
        <f t="shared" si="53"/>
        <v>0.12962962962962962</v>
      </c>
      <c r="W260" s="13">
        <v>815.4</v>
      </c>
      <c r="X260" s="13">
        <v>124.6</v>
      </c>
      <c r="Y260" s="13">
        <v>0</v>
      </c>
      <c r="Z260" s="13" t="s">
        <v>54</v>
      </c>
      <c r="AA260" s="13">
        <v>0</v>
      </c>
      <c r="AB260" s="11" t="s">
        <v>1063</v>
      </c>
      <c r="AC260" s="11" t="s">
        <v>99</v>
      </c>
      <c r="AD260" s="11" t="s">
        <v>893</v>
      </c>
      <c r="AE260" s="11" t="s">
        <v>58</v>
      </c>
      <c r="AF260" s="11" t="s">
        <v>68</v>
      </c>
      <c r="AG260" s="11" t="s">
        <v>1064</v>
      </c>
      <c r="AH260" s="13">
        <v>1080</v>
      </c>
      <c r="AI260" s="13">
        <v>940</v>
      </c>
      <c r="AJ260" s="13">
        <f t="shared" si="56"/>
        <v>140</v>
      </c>
      <c r="AK260" s="14">
        <f t="shared" si="54"/>
        <v>0.12962962962962962</v>
      </c>
      <c r="AL260" s="13">
        <f t="shared" si="57"/>
        <v>0</v>
      </c>
    </row>
    <row r="261" spans="1:38" s="15" customFormat="1" x14ac:dyDescent="0.2">
      <c r="A261" s="11" t="s">
        <v>39</v>
      </c>
      <c r="B261" s="11" t="s">
        <v>40</v>
      </c>
      <c r="C261" s="11" t="s">
        <v>884</v>
      </c>
      <c r="D261" s="11" t="s">
        <v>1034</v>
      </c>
      <c r="E261" s="11" t="s">
        <v>43</v>
      </c>
      <c r="F261" s="11" t="s">
        <v>1035</v>
      </c>
      <c r="G261" s="11" t="s">
        <v>1035</v>
      </c>
      <c r="H261" s="11" t="s">
        <v>1036</v>
      </c>
      <c r="I261" s="11" t="s">
        <v>1059</v>
      </c>
      <c r="J261" s="11" t="s">
        <v>183</v>
      </c>
      <c r="K261" s="11" t="s">
        <v>1065</v>
      </c>
      <c r="L261" s="12">
        <v>43501</v>
      </c>
      <c r="M261" s="12">
        <v>43501</v>
      </c>
      <c r="N261" s="12">
        <v>43494</v>
      </c>
      <c r="O261" s="11" t="s">
        <v>50</v>
      </c>
      <c r="P261" s="11" t="s">
        <v>1066</v>
      </c>
      <c r="Q261" s="11" t="s">
        <v>52</v>
      </c>
      <c r="R261" s="11" t="s">
        <v>1067</v>
      </c>
      <c r="S261" s="13">
        <v>56764.800000000003</v>
      </c>
      <c r="T261" s="13">
        <v>38894.400000000001</v>
      </c>
      <c r="U261" s="13">
        <f t="shared" si="55"/>
        <v>17870.400000000001</v>
      </c>
      <c r="V261" s="14">
        <f t="shared" si="53"/>
        <v>0.31481481481481483</v>
      </c>
      <c r="W261" s="13">
        <v>38894.400000000001</v>
      </c>
      <c r="X261" s="13">
        <v>0</v>
      </c>
      <c r="Y261" s="13">
        <v>0</v>
      </c>
      <c r="Z261" s="13" t="s">
        <v>54</v>
      </c>
      <c r="AA261" s="13">
        <v>0</v>
      </c>
      <c r="AB261" s="11" t="s">
        <v>1068</v>
      </c>
      <c r="AC261" s="11" t="s">
        <v>99</v>
      </c>
      <c r="AD261" s="11" t="s">
        <v>893</v>
      </c>
      <c r="AE261" s="11" t="s">
        <v>58</v>
      </c>
      <c r="AF261" s="11" t="s">
        <v>68</v>
      </c>
      <c r="AG261" s="11" t="s">
        <v>1069</v>
      </c>
      <c r="AH261" s="13">
        <v>56764.800000000003</v>
      </c>
      <c r="AI261" s="13">
        <v>38894.400000000001</v>
      </c>
      <c r="AJ261" s="13">
        <f t="shared" si="56"/>
        <v>17870.400000000001</v>
      </c>
      <c r="AK261" s="14">
        <f t="shared" si="54"/>
        <v>0.31481481481481483</v>
      </c>
      <c r="AL261" s="13">
        <f t="shared" si="57"/>
        <v>0</v>
      </c>
    </row>
    <row r="262" spans="1:38" s="15" customFormat="1" x14ac:dyDescent="0.2">
      <c r="A262" s="11" t="s">
        <v>39</v>
      </c>
      <c r="B262" s="11" t="s">
        <v>40</v>
      </c>
      <c r="C262" s="11" t="s">
        <v>884</v>
      </c>
      <c r="D262" s="11" t="s">
        <v>1034</v>
      </c>
      <c r="E262" s="11" t="s">
        <v>43</v>
      </c>
      <c r="F262" s="11" t="s">
        <v>1035</v>
      </c>
      <c r="G262" s="11" t="s">
        <v>1035</v>
      </c>
      <c r="H262" s="11" t="s">
        <v>1036</v>
      </c>
      <c r="I262" s="11" t="s">
        <v>1059</v>
      </c>
      <c r="J262" s="11" t="s">
        <v>183</v>
      </c>
      <c r="K262" s="11" t="s">
        <v>1070</v>
      </c>
      <c r="L262" s="12">
        <v>43500</v>
      </c>
      <c r="M262" s="12">
        <v>43500</v>
      </c>
      <c r="N262" s="12">
        <v>43494</v>
      </c>
      <c r="O262" s="11" t="s">
        <v>50</v>
      </c>
      <c r="P262" s="11" t="s">
        <v>1071</v>
      </c>
      <c r="Q262" s="11" t="s">
        <v>52</v>
      </c>
      <c r="R262" s="11" t="s">
        <v>1072</v>
      </c>
      <c r="S262" s="13">
        <v>25920</v>
      </c>
      <c r="T262" s="13">
        <v>22560</v>
      </c>
      <c r="U262" s="13">
        <f t="shared" si="55"/>
        <v>3360</v>
      </c>
      <c r="V262" s="14">
        <f t="shared" si="53"/>
        <v>0.12962962962962962</v>
      </c>
      <c r="W262" s="13">
        <v>17603.96</v>
      </c>
      <c r="X262" s="13">
        <v>4956.04</v>
      </c>
      <c r="Y262" s="13">
        <v>0</v>
      </c>
      <c r="Z262" s="13" t="s">
        <v>54</v>
      </c>
      <c r="AA262" s="13">
        <v>0</v>
      </c>
      <c r="AB262" s="11" t="s">
        <v>1073</v>
      </c>
      <c r="AC262" s="11" t="s">
        <v>99</v>
      </c>
      <c r="AD262" s="11" t="s">
        <v>893</v>
      </c>
      <c r="AE262" s="11" t="s">
        <v>58</v>
      </c>
      <c r="AF262" s="11" t="s">
        <v>68</v>
      </c>
      <c r="AG262" s="11" t="s">
        <v>1074</v>
      </c>
      <c r="AH262" s="13">
        <v>25920</v>
      </c>
      <c r="AI262" s="13">
        <v>22560</v>
      </c>
      <c r="AJ262" s="13">
        <f t="shared" si="56"/>
        <v>3360</v>
      </c>
      <c r="AK262" s="14">
        <f t="shared" si="54"/>
        <v>0.12962962962962962</v>
      </c>
      <c r="AL262" s="13">
        <f t="shared" si="57"/>
        <v>0</v>
      </c>
    </row>
    <row r="263" spans="1:38" s="15" customFormat="1" x14ac:dyDescent="0.2">
      <c r="A263" s="11" t="s">
        <v>39</v>
      </c>
      <c r="B263" s="11" t="s">
        <v>40</v>
      </c>
      <c r="C263" s="11" t="s">
        <v>884</v>
      </c>
      <c r="D263" s="11" t="s">
        <v>1034</v>
      </c>
      <c r="E263" s="11" t="s">
        <v>43</v>
      </c>
      <c r="F263" s="11" t="s">
        <v>1035</v>
      </c>
      <c r="G263" s="11" t="s">
        <v>1035</v>
      </c>
      <c r="H263" s="11" t="s">
        <v>1036</v>
      </c>
      <c r="I263" s="11" t="s">
        <v>1059</v>
      </c>
      <c r="J263" s="11" t="s">
        <v>183</v>
      </c>
      <c r="K263" s="11" t="s">
        <v>1075</v>
      </c>
      <c r="L263" s="12">
        <v>43501</v>
      </c>
      <c r="M263" s="12">
        <v>43501</v>
      </c>
      <c r="N263" s="12">
        <v>43494</v>
      </c>
      <c r="O263" s="11" t="s">
        <v>50</v>
      </c>
      <c r="P263" s="11" t="s">
        <v>1076</v>
      </c>
      <c r="Q263" s="11" t="s">
        <v>52</v>
      </c>
      <c r="R263" s="11" t="s">
        <v>1077</v>
      </c>
      <c r="S263" s="13">
        <v>68947.199999999997</v>
      </c>
      <c r="T263" s="13">
        <v>47241.599999999999</v>
      </c>
      <c r="U263" s="13">
        <f t="shared" si="55"/>
        <v>21705.599999999999</v>
      </c>
      <c r="V263" s="14">
        <f t="shared" si="53"/>
        <v>0.31481481481481483</v>
      </c>
      <c r="W263" s="13">
        <v>46866.07</v>
      </c>
      <c r="X263" s="13">
        <v>375.53</v>
      </c>
      <c r="Y263" s="13">
        <v>0</v>
      </c>
      <c r="Z263" s="13" t="s">
        <v>54</v>
      </c>
      <c r="AA263" s="13">
        <v>0</v>
      </c>
      <c r="AB263" s="11" t="s">
        <v>1078</v>
      </c>
      <c r="AC263" s="11" t="s">
        <v>99</v>
      </c>
      <c r="AD263" s="11" t="s">
        <v>893</v>
      </c>
      <c r="AE263" s="11" t="s">
        <v>58</v>
      </c>
      <c r="AF263" s="11" t="s">
        <v>68</v>
      </c>
      <c r="AG263" s="11" t="s">
        <v>1079</v>
      </c>
      <c r="AH263" s="13">
        <v>68947.199999999997</v>
      </c>
      <c r="AI263" s="13">
        <v>47241.599999999999</v>
      </c>
      <c r="AJ263" s="13">
        <f t="shared" si="56"/>
        <v>21705.599999999999</v>
      </c>
      <c r="AK263" s="14">
        <f t="shared" si="54"/>
        <v>0.31481481481481483</v>
      </c>
      <c r="AL263" s="13">
        <f t="shared" si="57"/>
        <v>0</v>
      </c>
    </row>
    <row r="264" spans="1:38" s="15" customFormat="1" x14ac:dyDescent="0.2">
      <c r="A264" s="11" t="s">
        <v>39</v>
      </c>
      <c r="B264" s="11" t="s">
        <v>40</v>
      </c>
      <c r="C264" s="11" t="s">
        <v>884</v>
      </c>
      <c r="D264" s="11" t="s">
        <v>1034</v>
      </c>
      <c r="E264" s="11" t="s">
        <v>43</v>
      </c>
      <c r="F264" s="11" t="s">
        <v>1035</v>
      </c>
      <c r="G264" s="11" t="s">
        <v>1035</v>
      </c>
      <c r="H264" s="11" t="s">
        <v>1036</v>
      </c>
      <c r="I264" s="11" t="s">
        <v>1059</v>
      </c>
      <c r="J264" s="11" t="s">
        <v>183</v>
      </c>
      <c r="K264" s="11" t="s">
        <v>1080</v>
      </c>
      <c r="L264" s="12">
        <v>43501</v>
      </c>
      <c r="M264" s="12">
        <v>43501</v>
      </c>
      <c r="N264" s="12">
        <v>43494</v>
      </c>
      <c r="O264" s="11" t="s">
        <v>50</v>
      </c>
      <c r="P264" s="11" t="s">
        <v>1081</v>
      </c>
      <c r="Q264" s="11" t="s">
        <v>52</v>
      </c>
      <c r="R264" s="11" t="s">
        <v>1082</v>
      </c>
      <c r="S264" s="13">
        <v>2945.2</v>
      </c>
      <c r="T264" s="13">
        <v>2945.2</v>
      </c>
      <c r="U264" s="13">
        <f t="shared" si="55"/>
        <v>0</v>
      </c>
      <c r="V264" s="14">
        <f t="shared" si="53"/>
        <v>0</v>
      </c>
      <c r="W264" s="13">
        <v>2945.2</v>
      </c>
      <c r="X264" s="13">
        <v>0</v>
      </c>
      <c r="Y264" s="13">
        <v>0</v>
      </c>
      <c r="Z264" s="13" t="s">
        <v>54</v>
      </c>
      <c r="AA264" s="13">
        <v>0</v>
      </c>
      <c r="AB264" s="11" t="s">
        <v>1083</v>
      </c>
      <c r="AC264" s="11" t="s">
        <v>99</v>
      </c>
      <c r="AD264" s="11" t="s">
        <v>893</v>
      </c>
      <c r="AE264" s="11" t="s">
        <v>58</v>
      </c>
      <c r="AF264" s="11" t="s">
        <v>68</v>
      </c>
      <c r="AG264" s="11" t="s">
        <v>1084</v>
      </c>
      <c r="AH264" s="13">
        <v>2945.2</v>
      </c>
      <c r="AI264" s="13">
        <v>2945.2</v>
      </c>
      <c r="AJ264" s="13">
        <f t="shared" si="56"/>
        <v>0</v>
      </c>
      <c r="AK264" s="14">
        <f t="shared" si="54"/>
        <v>0</v>
      </c>
      <c r="AL264" s="13">
        <f t="shared" si="57"/>
        <v>0</v>
      </c>
    </row>
    <row r="265" spans="1:38" s="15" customFormat="1" x14ac:dyDescent="0.2">
      <c r="A265" s="11" t="s">
        <v>39</v>
      </c>
      <c r="B265" s="11" t="s">
        <v>40</v>
      </c>
      <c r="C265" s="11" t="s">
        <v>884</v>
      </c>
      <c r="D265" s="11" t="s">
        <v>1034</v>
      </c>
      <c r="E265" s="11" t="s">
        <v>43</v>
      </c>
      <c r="F265" s="11" t="s">
        <v>1085</v>
      </c>
      <c r="G265" s="11" t="s">
        <v>1085</v>
      </c>
      <c r="H265" s="11" t="s">
        <v>1036</v>
      </c>
      <c r="I265" s="11" t="s">
        <v>1037</v>
      </c>
      <c r="J265" s="11" t="s">
        <v>183</v>
      </c>
      <c r="K265" s="11" t="s">
        <v>1086</v>
      </c>
      <c r="L265" s="12">
        <v>43498</v>
      </c>
      <c r="M265" s="12">
        <v>43498</v>
      </c>
      <c r="N265" s="12">
        <v>43405</v>
      </c>
      <c r="O265" s="11" t="s">
        <v>50</v>
      </c>
      <c r="P265" s="11" t="s">
        <v>1087</v>
      </c>
      <c r="Q265" s="11" t="s">
        <v>52</v>
      </c>
      <c r="R265" s="11" t="s">
        <v>1088</v>
      </c>
      <c r="S265" s="13">
        <v>801.9</v>
      </c>
      <c r="T265" s="13">
        <v>757.4</v>
      </c>
      <c r="U265" s="13">
        <f t="shared" si="55"/>
        <v>44.5</v>
      </c>
      <c r="V265" s="14">
        <f t="shared" si="53"/>
        <v>5.5493203641351789E-2</v>
      </c>
      <c r="W265" s="13">
        <v>757.4</v>
      </c>
      <c r="X265" s="13">
        <v>0</v>
      </c>
      <c r="Y265" s="13">
        <v>0</v>
      </c>
      <c r="Z265" s="13" t="s">
        <v>54</v>
      </c>
      <c r="AA265" s="13">
        <v>0</v>
      </c>
      <c r="AB265" s="11" t="s">
        <v>1089</v>
      </c>
      <c r="AC265" s="11" t="s">
        <v>1090</v>
      </c>
      <c r="AD265" s="11" t="s">
        <v>893</v>
      </c>
      <c r="AE265" s="11" t="s">
        <v>58</v>
      </c>
      <c r="AF265" s="11" t="s">
        <v>59</v>
      </c>
      <c r="AG265" s="11" t="s">
        <v>1091</v>
      </c>
      <c r="AH265" s="13">
        <v>801.9</v>
      </c>
      <c r="AI265" s="13">
        <v>757.4</v>
      </c>
      <c r="AJ265" s="13">
        <f t="shared" si="56"/>
        <v>44.5</v>
      </c>
      <c r="AK265" s="14">
        <f t="shared" si="54"/>
        <v>5.5493203641351789E-2</v>
      </c>
      <c r="AL265" s="13">
        <f t="shared" si="57"/>
        <v>0</v>
      </c>
    </row>
    <row r="266" spans="1:38" s="15" customFormat="1" x14ac:dyDescent="0.2">
      <c r="A266" s="11" t="s">
        <v>39</v>
      </c>
      <c r="B266" s="11" t="s">
        <v>40</v>
      </c>
      <c r="C266" s="11" t="s">
        <v>884</v>
      </c>
      <c r="D266" s="11" t="s">
        <v>1034</v>
      </c>
      <c r="E266" s="11" t="s">
        <v>43</v>
      </c>
      <c r="F266" s="11" t="s">
        <v>1085</v>
      </c>
      <c r="G266" s="11" t="s">
        <v>1085</v>
      </c>
      <c r="H266" s="11" t="s">
        <v>1036</v>
      </c>
      <c r="I266" s="11" t="s">
        <v>1037</v>
      </c>
      <c r="J266" s="11" t="s">
        <v>183</v>
      </c>
      <c r="K266" s="11" t="s">
        <v>1086</v>
      </c>
      <c r="L266" s="12">
        <v>43498</v>
      </c>
      <c r="M266" s="12">
        <v>43498</v>
      </c>
      <c r="N266" s="12">
        <v>43405</v>
      </c>
      <c r="O266" s="11" t="s">
        <v>50</v>
      </c>
      <c r="P266" s="11" t="s">
        <v>1087</v>
      </c>
      <c r="Q266" s="11" t="s">
        <v>52</v>
      </c>
      <c r="R266" s="11" t="s">
        <v>1088</v>
      </c>
      <c r="S266" s="13">
        <v>392125</v>
      </c>
      <c r="T266" s="13">
        <v>361696.43</v>
      </c>
      <c r="U266" s="13">
        <f t="shared" si="55"/>
        <v>30428.570000000007</v>
      </c>
      <c r="V266" s="14">
        <f t="shared" si="53"/>
        <v>7.7599158431622586E-2</v>
      </c>
      <c r="W266" s="13">
        <v>365902.41</v>
      </c>
      <c r="X266" s="13">
        <v>-4205.9799999999996</v>
      </c>
      <c r="Y266" s="13">
        <v>0</v>
      </c>
      <c r="Z266" s="13" t="s">
        <v>54</v>
      </c>
      <c r="AA266" s="13">
        <v>0</v>
      </c>
      <c r="AB266" s="11" t="s">
        <v>1092</v>
      </c>
      <c r="AC266" s="11" t="s">
        <v>99</v>
      </c>
      <c r="AD266" s="11" t="s">
        <v>893</v>
      </c>
      <c r="AE266" s="11" t="s">
        <v>58</v>
      </c>
      <c r="AF266" s="11" t="s">
        <v>59</v>
      </c>
      <c r="AG266" s="11" t="s">
        <v>1091</v>
      </c>
      <c r="AH266" s="13">
        <v>392125</v>
      </c>
      <c r="AI266" s="13">
        <v>361696.43</v>
      </c>
      <c r="AJ266" s="13">
        <f t="shared" si="56"/>
        <v>30428.570000000007</v>
      </c>
      <c r="AK266" s="14">
        <f t="shared" si="54"/>
        <v>7.7599158431622586E-2</v>
      </c>
      <c r="AL266" s="13">
        <f t="shared" si="57"/>
        <v>0</v>
      </c>
    </row>
    <row r="267" spans="1:38" s="15" customFormat="1" x14ac:dyDescent="0.2">
      <c r="A267" s="11" t="s">
        <v>39</v>
      </c>
      <c r="B267" s="11" t="s">
        <v>40</v>
      </c>
      <c r="C267" s="11" t="s">
        <v>884</v>
      </c>
      <c r="D267" s="11" t="s">
        <v>1034</v>
      </c>
      <c r="E267" s="11" t="s">
        <v>43</v>
      </c>
      <c r="F267" s="11" t="s">
        <v>1085</v>
      </c>
      <c r="G267" s="11" t="s">
        <v>1085</v>
      </c>
      <c r="H267" s="11" t="s">
        <v>1036</v>
      </c>
      <c r="I267" s="11" t="s">
        <v>1037</v>
      </c>
      <c r="J267" s="11" t="s">
        <v>183</v>
      </c>
      <c r="K267" s="11" t="s">
        <v>1086</v>
      </c>
      <c r="L267" s="12">
        <v>43498</v>
      </c>
      <c r="M267" s="12">
        <v>43498</v>
      </c>
      <c r="N267" s="12">
        <v>43405</v>
      </c>
      <c r="O267" s="11" t="s">
        <v>50</v>
      </c>
      <c r="P267" s="11" t="s">
        <v>1087</v>
      </c>
      <c r="Q267" s="11" t="s">
        <v>52</v>
      </c>
      <c r="R267" s="11" t="s">
        <v>1088</v>
      </c>
      <c r="S267" s="13">
        <v>786968</v>
      </c>
      <c r="T267" s="13">
        <v>756700</v>
      </c>
      <c r="U267" s="13">
        <f t="shared" si="55"/>
        <v>30268</v>
      </c>
      <c r="V267" s="14">
        <f t="shared" si="53"/>
        <v>3.8461538461538464E-2</v>
      </c>
      <c r="W267" s="13">
        <v>756700</v>
      </c>
      <c r="X267" s="13">
        <v>0</v>
      </c>
      <c r="Y267" s="13">
        <v>0</v>
      </c>
      <c r="Z267" s="13" t="s">
        <v>54</v>
      </c>
      <c r="AA267" s="13">
        <v>0</v>
      </c>
      <c r="AB267" s="11" t="s">
        <v>1093</v>
      </c>
      <c r="AC267" s="11" t="s">
        <v>1035</v>
      </c>
      <c r="AD267" s="11" t="s">
        <v>893</v>
      </c>
      <c r="AE267" s="11" t="s">
        <v>58</v>
      </c>
      <c r="AF267" s="11" t="s">
        <v>59</v>
      </c>
      <c r="AG267" s="11" t="s">
        <v>1091</v>
      </c>
      <c r="AH267" s="13">
        <v>786968</v>
      </c>
      <c r="AI267" s="13">
        <v>756700</v>
      </c>
      <c r="AJ267" s="13">
        <f t="shared" si="56"/>
        <v>30268</v>
      </c>
      <c r="AK267" s="14">
        <f t="shared" si="54"/>
        <v>3.8461538461538464E-2</v>
      </c>
      <c r="AL267" s="13">
        <f t="shared" si="57"/>
        <v>0</v>
      </c>
    </row>
    <row r="268" spans="1:38" s="15" customFormat="1" x14ac:dyDescent="0.2">
      <c r="A268" s="11" t="s">
        <v>39</v>
      </c>
      <c r="B268" s="11" t="s">
        <v>40</v>
      </c>
      <c r="C268" s="11" t="s">
        <v>884</v>
      </c>
      <c r="D268" s="11" t="s">
        <v>1034</v>
      </c>
      <c r="E268" s="11" t="s">
        <v>43</v>
      </c>
      <c r="F268" s="11" t="s">
        <v>1085</v>
      </c>
      <c r="G268" s="11" t="s">
        <v>1085</v>
      </c>
      <c r="H268" s="11" t="s">
        <v>1036</v>
      </c>
      <c r="I268" s="11" t="s">
        <v>1037</v>
      </c>
      <c r="J268" s="11" t="s">
        <v>183</v>
      </c>
      <c r="K268" s="11" t="s">
        <v>1086</v>
      </c>
      <c r="L268" s="12">
        <v>43498</v>
      </c>
      <c r="M268" s="12">
        <v>43498</v>
      </c>
      <c r="N268" s="12">
        <v>43405</v>
      </c>
      <c r="O268" s="11" t="s">
        <v>50</v>
      </c>
      <c r="P268" s="11" t="s">
        <v>1087</v>
      </c>
      <c r="Q268" s="11" t="s">
        <v>52</v>
      </c>
      <c r="R268" s="11" t="s">
        <v>1088</v>
      </c>
      <c r="S268" s="13">
        <v>54699.03</v>
      </c>
      <c r="T268" s="13">
        <v>51922.11</v>
      </c>
      <c r="U268" s="13">
        <f t="shared" si="55"/>
        <v>2776.9199999999983</v>
      </c>
      <c r="V268" s="14">
        <f t="shared" si="53"/>
        <v>5.0767262234814738E-2</v>
      </c>
      <c r="W268" s="13">
        <v>51922.11</v>
      </c>
      <c r="X268" s="13">
        <v>0</v>
      </c>
      <c r="Y268" s="13">
        <v>0</v>
      </c>
      <c r="Z268" s="13" t="s">
        <v>54</v>
      </c>
      <c r="AA268" s="13">
        <v>0</v>
      </c>
      <c r="AB268" s="11" t="s">
        <v>1094</v>
      </c>
      <c r="AC268" s="11" t="s">
        <v>109</v>
      </c>
      <c r="AD268" s="11" t="s">
        <v>893</v>
      </c>
      <c r="AE268" s="11" t="s">
        <v>58</v>
      </c>
      <c r="AF268" s="11" t="s">
        <v>59</v>
      </c>
      <c r="AG268" s="11" t="s">
        <v>1091</v>
      </c>
      <c r="AH268" s="13">
        <v>54699.03</v>
      </c>
      <c r="AI268" s="13">
        <v>51922.11</v>
      </c>
      <c r="AJ268" s="13">
        <f t="shared" si="56"/>
        <v>2776.9199999999983</v>
      </c>
      <c r="AK268" s="14">
        <f t="shared" si="54"/>
        <v>5.0767262234814738E-2</v>
      </c>
      <c r="AL268" s="13">
        <f t="shared" si="57"/>
        <v>0</v>
      </c>
    </row>
    <row r="269" spans="1:38" s="15" customFormat="1" x14ac:dyDescent="0.2">
      <c r="A269" s="11" t="s">
        <v>39</v>
      </c>
      <c r="B269" s="11" t="s">
        <v>40</v>
      </c>
      <c r="C269" s="11" t="s">
        <v>884</v>
      </c>
      <c r="D269" s="11" t="s">
        <v>1034</v>
      </c>
      <c r="E269" s="11" t="s">
        <v>43</v>
      </c>
      <c r="F269" s="11" t="s">
        <v>1085</v>
      </c>
      <c r="G269" s="11" t="s">
        <v>1085</v>
      </c>
      <c r="H269" s="11" t="s">
        <v>1036</v>
      </c>
      <c r="I269" s="11" t="s">
        <v>1037</v>
      </c>
      <c r="J269" s="11" t="s">
        <v>183</v>
      </c>
      <c r="K269" s="11" t="s">
        <v>1086</v>
      </c>
      <c r="L269" s="12">
        <v>43498</v>
      </c>
      <c r="M269" s="12">
        <v>43498</v>
      </c>
      <c r="N269" s="12">
        <v>43405</v>
      </c>
      <c r="O269" s="11" t="s">
        <v>50</v>
      </c>
      <c r="P269" s="11" t="s">
        <v>1087</v>
      </c>
      <c r="Q269" s="11" t="s">
        <v>52</v>
      </c>
      <c r="R269" s="11" t="s">
        <v>1088</v>
      </c>
      <c r="S269" s="13">
        <v>5000</v>
      </c>
      <c r="T269" s="13">
        <v>0</v>
      </c>
      <c r="U269" s="13">
        <f t="shared" si="55"/>
        <v>5000</v>
      </c>
      <c r="V269" s="14">
        <f t="shared" si="53"/>
        <v>1</v>
      </c>
      <c r="W269" s="13">
        <v>0</v>
      </c>
      <c r="X269" s="13">
        <v>0</v>
      </c>
      <c r="Y269" s="13">
        <v>0</v>
      </c>
      <c r="Z269" s="13" t="s">
        <v>54</v>
      </c>
      <c r="AA269" s="13">
        <v>0</v>
      </c>
      <c r="AB269" s="11" t="s">
        <v>55</v>
      </c>
      <c r="AC269" s="11" t="s">
        <v>56</v>
      </c>
      <c r="AD269" s="11" t="s">
        <v>893</v>
      </c>
      <c r="AE269" s="11" t="s">
        <v>58</v>
      </c>
      <c r="AF269" s="11" t="s">
        <v>68</v>
      </c>
      <c r="AG269" s="11" t="s">
        <v>1091</v>
      </c>
      <c r="AH269" s="13">
        <v>5000</v>
      </c>
      <c r="AI269" s="13">
        <v>5000</v>
      </c>
      <c r="AJ269" s="13">
        <f t="shared" si="56"/>
        <v>0</v>
      </c>
      <c r="AK269" s="14">
        <f t="shared" si="54"/>
        <v>0</v>
      </c>
      <c r="AL269" s="13">
        <f t="shared" si="57"/>
        <v>5000</v>
      </c>
    </row>
    <row r="270" spans="1:38" s="15" customFormat="1" x14ac:dyDescent="0.2">
      <c r="A270" s="11" t="s">
        <v>39</v>
      </c>
      <c r="B270" s="11" t="s">
        <v>40</v>
      </c>
      <c r="C270" s="11" t="s">
        <v>884</v>
      </c>
      <c r="D270" s="11" t="s">
        <v>1034</v>
      </c>
      <c r="E270" s="11" t="s">
        <v>43</v>
      </c>
      <c r="F270" s="11" t="s">
        <v>1085</v>
      </c>
      <c r="G270" s="11" t="s">
        <v>1085</v>
      </c>
      <c r="H270" s="11" t="s">
        <v>1036</v>
      </c>
      <c r="I270" s="11" t="s">
        <v>1037</v>
      </c>
      <c r="J270" s="11" t="s">
        <v>183</v>
      </c>
      <c r="K270" s="11" t="s">
        <v>1095</v>
      </c>
      <c r="L270" s="12">
        <v>43498</v>
      </c>
      <c r="M270" s="12">
        <v>43498</v>
      </c>
      <c r="N270" s="12">
        <v>43423</v>
      </c>
      <c r="O270" s="11" t="s">
        <v>50</v>
      </c>
      <c r="P270" s="11" t="s">
        <v>1087</v>
      </c>
      <c r="Q270" s="11" t="s">
        <v>52</v>
      </c>
      <c r="R270" s="11" t="s">
        <v>1096</v>
      </c>
      <c r="S270" s="13">
        <v>712.5</v>
      </c>
      <c r="T270" s="13">
        <v>434.7</v>
      </c>
      <c r="U270" s="13">
        <f t="shared" si="55"/>
        <v>277.8</v>
      </c>
      <c r="V270" s="14">
        <f t="shared" si="53"/>
        <v>0.38989473684210529</v>
      </c>
      <c r="W270" s="13">
        <v>434.7</v>
      </c>
      <c r="X270" s="13">
        <v>0</v>
      </c>
      <c r="Y270" s="13">
        <v>0</v>
      </c>
      <c r="Z270" s="13" t="s">
        <v>54</v>
      </c>
      <c r="AA270" s="13">
        <v>0</v>
      </c>
      <c r="AB270" s="11" t="s">
        <v>1097</v>
      </c>
      <c r="AC270" s="11" t="s">
        <v>99</v>
      </c>
      <c r="AD270" s="11" t="s">
        <v>893</v>
      </c>
      <c r="AE270" s="11" t="s">
        <v>58</v>
      </c>
      <c r="AF270" s="11" t="s">
        <v>59</v>
      </c>
      <c r="AG270" s="11" t="s">
        <v>1098</v>
      </c>
      <c r="AH270" s="13">
        <v>712.5</v>
      </c>
      <c r="AI270" s="13">
        <v>434.7</v>
      </c>
      <c r="AJ270" s="13">
        <f t="shared" si="56"/>
        <v>277.8</v>
      </c>
      <c r="AK270" s="14">
        <f t="shared" si="54"/>
        <v>0.38989473684210529</v>
      </c>
      <c r="AL270" s="13">
        <f t="shared" si="57"/>
        <v>0</v>
      </c>
    </row>
    <row r="271" spans="1:38" s="15" customFormat="1" x14ac:dyDescent="0.2">
      <c r="A271" s="11" t="s">
        <v>39</v>
      </c>
      <c r="B271" s="11" t="s">
        <v>40</v>
      </c>
      <c r="C271" s="11" t="s">
        <v>884</v>
      </c>
      <c r="D271" s="11" t="s">
        <v>1034</v>
      </c>
      <c r="E271" s="11" t="s">
        <v>43</v>
      </c>
      <c r="F271" s="11" t="s">
        <v>1085</v>
      </c>
      <c r="G271" s="11" t="s">
        <v>1085</v>
      </c>
      <c r="H271" s="11" t="s">
        <v>1036</v>
      </c>
      <c r="I271" s="11" t="s">
        <v>1037</v>
      </c>
      <c r="J271" s="11" t="s">
        <v>183</v>
      </c>
      <c r="K271" s="11" t="s">
        <v>1095</v>
      </c>
      <c r="L271" s="12">
        <v>43498</v>
      </c>
      <c r="M271" s="12">
        <v>43498</v>
      </c>
      <c r="N271" s="12">
        <v>43423</v>
      </c>
      <c r="O271" s="11" t="s">
        <v>50</v>
      </c>
      <c r="P271" s="11" t="s">
        <v>1087</v>
      </c>
      <c r="Q271" s="11" t="s">
        <v>52</v>
      </c>
      <c r="R271" s="11" t="s">
        <v>1096</v>
      </c>
      <c r="S271" s="13">
        <v>20823.39</v>
      </c>
      <c r="T271" s="13">
        <v>16106.88</v>
      </c>
      <c r="U271" s="13">
        <f t="shared" si="55"/>
        <v>4716.51</v>
      </c>
      <c r="V271" s="14">
        <f t="shared" si="53"/>
        <v>0.22650058419882643</v>
      </c>
      <c r="W271" s="13">
        <v>16047.11</v>
      </c>
      <c r="X271" s="13">
        <v>59.78</v>
      </c>
      <c r="Y271" s="13">
        <v>0</v>
      </c>
      <c r="Z271" s="13" t="s">
        <v>54</v>
      </c>
      <c r="AA271" s="13">
        <v>0</v>
      </c>
      <c r="AB271" s="11" t="s">
        <v>1099</v>
      </c>
      <c r="AC271" s="11" t="s">
        <v>137</v>
      </c>
      <c r="AD271" s="11" t="s">
        <v>893</v>
      </c>
      <c r="AE271" s="11" t="s">
        <v>58</v>
      </c>
      <c r="AF271" s="11" t="s">
        <v>59</v>
      </c>
      <c r="AG271" s="11" t="s">
        <v>1098</v>
      </c>
      <c r="AH271" s="13">
        <v>20823.39</v>
      </c>
      <c r="AI271" s="13">
        <v>16106.88</v>
      </c>
      <c r="AJ271" s="13">
        <f t="shared" si="56"/>
        <v>4716.51</v>
      </c>
      <c r="AK271" s="14">
        <f t="shared" si="54"/>
        <v>0.22650058419882643</v>
      </c>
      <c r="AL271" s="13">
        <f t="shared" si="57"/>
        <v>0</v>
      </c>
    </row>
    <row r="272" spans="1:38" s="15" customFormat="1" x14ac:dyDescent="0.2">
      <c r="A272" s="11" t="s">
        <v>39</v>
      </c>
      <c r="B272" s="11" t="s">
        <v>40</v>
      </c>
      <c r="C272" s="11" t="s">
        <v>884</v>
      </c>
      <c r="D272" s="11" t="s">
        <v>1034</v>
      </c>
      <c r="E272" s="11" t="s">
        <v>43</v>
      </c>
      <c r="F272" s="11" t="s">
        <v>1085</v>
      </c>
      <c r="G272" s="11" t="s">
        <v>1085</v>
      </c>
      <c r="H272" s="11" t="s">
        <v>1036</v>
      </c>
      <c r="I272" s="11" t="s">
        <v>1037</v>
      </c>
      <c r="J272" s="11" t="s">
        <v>183</v>
      </c>
      <c r="K272" s="11" t="s">
        <v>1095</v>
      </c>
      <c r="L272" s="12">
        <v>43498</v>
      </c>
      <c r="M272" s="12">
        <v>43498</v>
      </c>
      <c r="N272" s="12">
        <v>43423</v>
      </c>
      <c r="O272" s="11" t="s">
        <v>50</v>
      </c>
      <c r="P272" s="11" t="s">
        <v>1087</v>
      </c>
      <c r="Q272" s="11" t="s">
        <v>52</v>
      </c>
      <c r="R272" s="11" t="s">
        <v>1096</v>
      </c>
      <c r="S272" s="13">
        <v>872.28</v>
      </c>
      <c r="T272" s="13">
        <v>515</v>
      </c>
      <c r="U272" s="13">
        <f t="shared" si="55"/>
        <v>357.28</v>
      </c>
      <c r="V272" s="14">
        <f t="shared" si="53"/>
        <v>0.40959324987389367</v>
      </c>
      <c r="W272" s="13">
        <v>515</v>
      </c>
      <c r="X272" s="13">
        <v>0</v>
      </c>
      <c r="Y272" s="13">
        <v>0</v>
      </c>
      <c r="Z272" s="13" t="s">
        <v>54</v>
      </c>
      <c r="AA272" s="13">
        <v>0</v>
      </c>
      <c r="AB272" s="11" t="s">
        <v>1100</v>
      </c>
      <c r="AC272" s="11" t="s">
        <v>1101</v>
      </c>
      <c r="AD272" s="11" t="s">
        <v>893</v>
      </c>
      <c r="AE272" s="11" t="s">
        <v>58</v>
      </c>
      <c r="AF272" s="11" t="s">
        <v>59</v>
      </c>
      <c r="AG272" s="11" t="s">
        <v>1098</v>
      </c>
      <c r="AH272" s="13">
        <v>872.28</v>
      </c>
      <c r="AI272" s="13">
        <v>515</v>
      </c>
      <c r="AJ272" s="13">
        <f t="shared" si="56"/>
        <v>357.28</v>
      </c>
      <c r="AK272" s="14">
        <f t="shared" si="54"/>
        <v>0.40959324987389367</v>
      </c>
      <c r="AL272" s="13">
        <f t="shared" si="57"/>
        <v>0</v>
      </c>
    </row>
    <row r="273" spans="1:38" s="15" customFormat="1" x14ac:dyDescent="0.2">
      <c r="A273" s="11" t="s">
        <v>39</v>
      </c>
      <c r="B273" s="11" t="s">
        <v>40</v>
      </c>
      <c r="C273" s="11" t="s">
        <v>884</v>
      </c>
      <c r="D273" s="11" t="s">
        <v>1034</v>
      </c>
      <c r="E273" s="11" t="s">
        <v>43</v>
      </c>
      <c r="F273" s="11" t="s">
        <v>1085</v>
      </c>
      <c r="G273" s="11" t="s">
        <v>1085</v>
      </c>
      <c r="H273" s="11" t="s">
        <v>1036</v>
      </c>
      <c r="I273" s="11" t="s">
        <v>1037</v>
      </c>
      <c r="J273" s="11" t="s">
        <v>183</v>
      </c>
      <c r="K273" s="11" t="s">
        <v>1095</v>
      </c>
      <c r="L273" s="12">
        <v>43498</v>
      </c>
      <c r="M273" s="12">
        <v>43498</v>
      </c>
      <c r="N273" s="12">
        <v>43423</v>
      </c>
      <c r="O273" s="11" t="s">
        <v>50</v>
      </c>
      <c r="P273" s="11" t="s">
        <v>1087</v>
      </c>
      <c r="Q273" s="11" t="s">
        <v>52</v>
      </c>
      <c r="R273" s="11" t="s">
        <v>1096</v>
      </c>
      <c r="S273" s="13">
        <v>573916.72</v>
      </c>
      <c r="T273" s="13">
        <v>535287.71</v>
      </c>
      <c r="U273" s="13">
        <f t="shared" si="55"/>
        <v>38629.010000000009</v>
      </c>
      <c r="V273" s="14">
        <f t="shared" si="53"/>
        <v>6.7307692307692332E-2</v>
      </c>
      <c r="W273" s="13">
        <v>535287.71</v>
      </c>
      <c r="X273" s="13">
        <v>0</v>
      </c>
      <c r="Y273" s="13">
        <v>0</v>
      </c>
      <c r="Z273" s="13" t="s">
        <v>54</v>
      </c>
      <c r="AA273" s="13">
        <v>0</v>
      </c>
      <c r="AB273" s="11" t="s">
        <v>1102</v>
      </c>
      <c r="AC273" s="11" t="s">
        <v>1103</v>
      </c>
      <c r="AD273" s="11" t="s">
        <v>893</v>
      </c>
      <c r="AE273" s="11" t="s">
        <v>58</v>
      </c>
      <c r="AF273" s="11" t="s">
        <v>59</v>
      </c>
      <c r="AG273" s="11" t="s">
        <v>1098</v>
      </c>
      <c r="AH273" s="13">
        <v>573916.72</v>
      </c>
      <c r="AI273" s="13">
        <v>535287.71</v>
      </c>
      <c r="AJ273" s="13">
        <f t="shared" si="56"/>
        <v>38629.010000000009</v>
      </c>
      <c r="AK273" s="14">
        <f t="shared" si="54"/>
        <v>6.7307692307692332E-2</v>
      </c>
      <c r="AL273" s="13">
        <f t="shared" si="57"/>
        <v>0</v>
      </c>
    </row>
    <row r="274" spans="1:38" s="15" customFormat="1" x14ac:dyDescent="0.2">
      <c r="A274" s="11" t="s">
        <v>39</v>
      </c>
      <c r="B274" s="11" t="s">
        <v>40</v>
      </c>
      <c r="C274" s="11" t="s">
        <v>884</v>
      </c>
      <c r="D274" s="11" t="s">
        <v>1034</v>
      </c>
      <c r="E274" s="11" t="s">
        <v>43</v>
      </c>
      <c r="F274" s="11" t="s">
        <v>1085</v>
      </c>
      <c r="G274" s="11" t="s">
        <v>1085</v>
      </c>
      <c r="H274" s="11" t="s">
        <v>1036</v>
      </c>
      <c r="I274" s="11" t="s">
        <v>1037</v>
      </c>
      <c r="J274" s="11" t="s">
        <v>183</v>
      </c>
      <c r="K274" s="11" t="s">
        <v>1104</v>
      </c>
      <c r="L274" s="12">
        <v>43498</v>
      </c>
      <c r="M274" s="12">
        <v>43498</v>
      </c>
      <c r="N274" s="12">
        <v>43495</v>
      </c>
      <c r="O274" s="11" t="s">
        <v>50</v>
      </c>
      <c r="P274" s="11" t="s">
        <v>1087</v>
      </c>
      <c r="Q274" s="11" t="s">
        <v>52</v>
      </c>
      <c r="R274" s="11" t="s">
        <v>1105</v>
      </c>
      <c r="S274" s="13">
        <v>882.18</v>
      </c>
      <c r="T274" s="13">
        <v>652.5</v>
      </c>
      <c r="U274" s="13">
        <f t="shared" si="55"/>
        <v>229.67999999999995</v>
      </c>
      <c r="V274" s="14">
        <f t="shared" si="53"/>
        <v>0.26035502958579876</v>
      </c>
      <c r="W274" s="13">
        <v>652.5</v>
      </c>
      <c r="X274" s="13">
        <v>0</v>
      </c>
      <c r="Y274" s="13">
        <v>0</v>
      </c>
      <c r="Z274" s="13" t="s">
        <v>54</v>
      </c>
      <c r="AA274" s="13">
        <v>0</v>
      </c>
      <c r="AB274" s="11" t="s">
        <v>1106</v>
      </c>
      <c r="AC274" s="11" t="s">
        <v>660</v>
      </c>
      <c r="AD274" s="11" t="s">
        <v>893</v>
      </c>
      <c r="AE274" s="11" t="s">
        <v>58</v>
      </c>
      <c r="AF274" s="11" t="s">
        <v>59</v>
      </c>
      <c r="AG274" s="11" t="s">
        <v>1107</v>
      </c>
      <c r="AH274" s="13">
        <v>652.5</v>
      </c>
      <c r="AI274" s="13">
        <v>652.5</v>
      </c>
      <c r="AJ274" s="13">
        <f t="shared" si="56"/>
        <v>0</v>
      </c>
      <c r="AK274" s="14">
        <f t="shared" si="54"/>
        <v>0</v>
      </c>
      <c r="AL274" s="13">
        <f t="shared" si="57"/>
        <v>229.67999999999995</v>
      </c>
    </row>
    <row r="275" spans="1:38" s="15" customFormat="1" x14ac:dyDescent="0.2">
      <c r="A275" s="11" t="s">
        <v>39</v>
      </c>
      <c r="B275" s="11" t="s">
        <v>40</v>
      </c>
      <c r="C275" s="11" t="s">
        <v>884</v>
      </c>
      <c r="D275" s="11" t="s">
        <v>1034</v>
      </c>
      <c r="E275" s="11" t="s">
        <v>43</v>
      </c>
      <c r="F275" s="11" t="s">
        <v>1108</v>
      </c>
      <c r="G275" s="11" t="s">
        <v>1108</v>
      </c>
      <c r="H275" s="11" t="s">
        <v>1036</v>
      </c>
      <c r="I275" s="11" t="s">
        <v>1037</v>
      </c>
      <c r="J275" s="11" t="s">
        <v>183</v>
      </c>
      <c r="K275" s="11" t="s">
        <v>1109</v>
      </c>
      <c r="L275" s="12">
        <v>43497</v>
      </c>
      <c r="M275" s="12">
        <v>43497</v>
      </c>
      <c r="N275" s="12">
        <v>43481</v>
      </c>
      <c r="O275" s="11" t="s">
        <v>50</v>
      </c>
      <c r="P275" s="11" t="s">
        <v>1110</v>
      </c>
      <c r="Q275" s="11" t="s">
        <v>52</v>
      </c>
      <c r="R275" s="11" t="s">
        <v>1111</v>
      </c>
      <c r="S275" s="13">
        <v>634.80999999999995</v>
      </c>
      <c r="T275" s="13">
        <v>577.1</v>
      </c>
      <c r="U275" s="13">
        <f t="shared" si="55"/>
        <v>57.709999999999923</v>
      </c>
      <c r="V275" s="14">
        <f t="shared" si="53"/>
        <v>9.0909090909090801E-2</v>
      </c>
      <c r="W275" s="13">
        <v>75.73</v>
      </c>
      <c r="X275" s="13">
        <v>501.37</v>
      </c>
      <c r="Y275" s="13">
        <v>0</v>
      </c>
      <c r="Z275" s="13" t="s">
        <v>54</v>
      </c>
      <c r="AA275" s="13">
        <v>0</v>
      </c>
      <c r="AB275" s="11" t="s">
        <v>1112</v>
      </c>
      <c r="AC275" s="11" t="s">
        <v>99</v>
      </c>
      <c r="AD275" s="11" t="s">
        <v>893</v>
      </c>
      <c r="AE275" s="11" t="s">
        <v>58</v>
      </c>
      <c r="AF275" s="11" t="s">
        <v>68</v>
      </c>
      <c r="AG275" s="11" t="s">
        <v>1113</v>
      </c>
      <c r="AH275" s="13">
        <v>634.80999999999995</v>
      </c>
      <c r="AI275" s="13">
        <v>577.1</v>
      </c>
      <c r="AJ275" s="13">
        <f t="shared" si="56"/>
        <v>57.709999999999923</v>
      </c>
      <c r="AK275" s="14">
        <f t="shared" si="54"/>
        <v>9.0909090909090801E-2</v>
      </c>
      <c r="AL275" s="13">
        <f t="shared" si="57"/>
        <v>0</v>
      </c>
    </row>
    <row r="276" spans="1:38" s="15" customFormat="1" x14ac:dyDescent="0.2">
      <c r="A276" s="11" t="s">
        <v>39</v>
      </c>
      <c r="B276" s="11" t="s">
        <v>40</v>
      </c>
      <c r="C276" s="11" t="s">
        <v>884</v>
      </c>
      <c r="D276" s="11" t="s">
        <v>1034</v>
      </c>
      <c r="E276" s="11" t="s">
        <v>43</v>
      </c>
      <c r="F276" s="11" t="s">
        <v>1108</v>
      </c>
      <c r="G276" s="11" t="s">
        <v>1108</v>
      </c>
      <c r="H276" s="11" t="s">
        <v>1036</v>
      </c>
      <c r="I276" s="11" t="s">
        <v>1037</v>
      </c>
      <c r="J276" s="11" t="s">
        <v>183</v>
      </c>
      <c r="K276" s="11" t="s">
        <v>1114</v>
      </c>
      <c r="L276" s="12">
        <v>43500</v>
      </c>
      <c r="M276" s="12">
        <v>43500</v>
      </c>
      <c r="N276" s="12">
        <v>43481</v>
      </c>
      <c r="O276" s="11" t="s">
        <v>50</v>
      </c>
      <c r="P276" s="11" t="s">
        <v>1110</v>
      </c>
      <c r="Q276" s="11" t="s">
        <v>52</v>
      </c>
      <c r="R276" s="11" t="s">
        <v>1111</v>
      </c>
      <c r="S276" s="13">
        <v>1269.6199999999999</v>
      </c>
      <c r="T276" s="13">
        <v>1154.2</v>
      </c>
      <c r="U276" s="13">
        <f t="shared" si="55"/>
        <v>115.41999999999985</v>
      </c>
      <c r="V276" s="14">
        <f t="shared" si="53"/>
        <v>9.0909090909090801E-2</v>
      </c>
      <c r="W276" s="13">
        <v>863.1</v>
      </c>
      <c r="X276" s="13">
        <v>291.10000000000002</v>
      </c>
      <c r="Y276" s="13">
        <v>0</v>
      </c>
      <c r="Z276" s="13" t="s">
        <v>54</v>
      </c>
      <c r="AA276" s="13">
        <v>0</v>
      </c>
      <c r="AB276" s="11" t="s">
        <v>1112</v>
      </c>
      <c r="AC276" s="11" t="s">
        <v>99</v>
      </c>
      <c r="AD276" s="11" t="s">
        <v>893</v>
      </c>
      <c r="AE276" s="11" t="s">
        <v>58</v>
      </c>
      <c r="AF276" s="11" t="s">
        <v>68</v>
      </c>
      <c r="AG276" s="11" t="s">
        <v>1113</v>
      </c>
      <c r="AH276" s="13">
        <v>1269.6199999999999</v>
      </c>
      <c r="AI276" s="13">
        <v>1154.2</v>
      </c>
      <c r="AJ276" s="13">
        <f t="shared" si="56"/>
        <v>115.41999999999985</v>
      </c>
      <c r="AK276" s="14">
        <f t="shared" si="54"/>
        <v>9.0909090909090801E-2</v>
      </c>
      <c r="AL276" s="13">
        <f t="shared" si="57"/>
        <v>0</v>
      </c>
    </row>
    <row r="277" spans="1:38" s="15" customFormat="1" x14ac:dyDescent="0.2">
      <c r="A277" s="11" t="s">
        <v>39</v>
      </c>
      <c r="B277" s="11" t="s">
        <v>40</v>
      </c>
      <c r="C277" s="11" t="s">
        <v>884</v>
      </c>
      <c r="D277" s="11" t="s">
        <v>1034</v>
      </c>
      <c r="E277" s="11" t="s">
        <v>43</v>
      </c>
      <c r="F277" s="11" t="s">
        <v>1115</v>
      </c>
      <c r="G277" s="11" t="s">
        <v>1116</v>
      </c>
      <c r="H277" s="11" t="s">
        <v>1036</v>
      </c>
      <c r="I277" s="11" t="s">
        <v>1059</v>
      </c>
      <c r="J277" s="11" t="s">
        <v>183</v>
      </c>
      <c r="K277" s="11" t="s">
        <v>1117</v>
      </c>
      <c r="L277" s="12">
        <v>43498</v>
      </c>
      <c r="M277" s="12">
        <v>43498</v>
      </c>
      <c r="N277" s="12">
        <v>43487</v>
      </c>
      <c r="O277" s="11" t="s">
        <v>50</v>
      </c>
      <c r="P277" s="11" t="s">
        <v>1118</v>
      </c>
      <c r="Q277" s="11" t="s">
        <v>52</v>
      </c>
      <c r="R277" s="11" t="s">
        <v>1119</v>
      </c>
      <c r="S277" s="13">
        <v>136500</v>
      </c>
      <c r="T277" s="13">
        <v>117640.85</v>
      </c>
      <c r="U277" s="13">
        <f t="shared" si="55"/>
        <v>18859.149999999994</v>
      </c>
      <c r="V277" s="14">
        <f t="shared" si="53"/>
        <v>0.13816227106227102</v>
      </c>
      <c r="W277" s="13">
        <v>117640.85</v>
      </c>
      <c r="X277" s="13">
        <v>0</v>
      </c>
      <c r="Y277" s="13">
        <v>0</v>
      </c>
      <c r="Z277" s="13" t="s">
        <v>54</v>
      </c>
      <c r="AA277" s="13">
        <v>0</v>
      </c>
      <c r="AB277" s="11" t="s">
        <v>1120</v>
      </c>
      <c r="AC277" s="11" t="s">
        <v>660</v>
      </c>
      <c r="AD277" s="11" t="s">
        <v>893</v>
      </c>
      <c r="AE277" s="11" t="s">
        <v>58</v>
      </c>
      <c r="AF277" s="11" t="s">
        <v>68</v>
      </c>
      <c r="AG277" s="11" t="s">
        <v>1121</v>
      </c>
      <c r="AH277" s="13">
        <v>136500</v>
      </c>
      <c r="AI277" s="13">
        <v>117640.85</v>
      </c>
      <c r="AJ277" s="13">
        <f t="shared" si="56"/>
        <v>18859.149999999994</v>
      </c>
      <c r="AK277" s="14">
        <f t="shared" si="54"/>
        <v>0.13816227106227102</v>
      </c>
      <c r="AL277" s="13">
        <f t="shared" si="57"/>
        <v>0</v>
      </c>
    </row>
    <row r="278" spans="1:38" s="15" customFormat="1" x14ac:dyDescent="0.2">
      <c r="A278" s="11" t="s">
        <v>39</v>
      </c>
      <c r="B278" s="11" t="s">
        <v>40</v>
      </c>
      <c r="C278" s="11" t="s">
        <v>353</v>
      </c>
      <c r="D278" s="11" t="s">
        <v>1122</v>
      </c>
      <c r="E278" s="11" t="s">
        <v>43</v>
      </c>
      <c r="F278" s="11" t="s">
        <v>1123</v>
      </c>
      <c r="G278" s="11" t="s">
        <v>1124</v>
      </c>
      <c r="H278" s="11" t="s">
        <v>1125</v>
      </c>
      <c r="I278" s="11" t="s">
        <v>386</v>
      </c>
      <c r="J278" s="11" t="s">
        <v>359</v>
      </c>
      <c r="K278" s="11" t="s">
        <v>1126</v>
      </c>
      <c r="L278" s="12">
        <v>43500</v>
      </c>
      <c r="M278" s="12">
        <v>43500</v>
      </c>
      <c r="N278" s="12">
        <v>43500</v>
      </c>
      <c r="O278" s="11" t="s">
        <v>50</v>
      </c>
      <c r="P278" s="11" t="s">
        <v>1127</v>
      </c>
      <c r="Q278" s="11" t="s">
        <v>52</v>
      </c>
      <c r="R278" s="11" t="s">
        <v>1128</v>
      </c>
      <c r="S278" s="13">
        <v>-29960.61</v>
      </c>
      <c r="T278" s="13">
        <v>0</v>
      </c>
      <c r="U278" s="13">
        <f t="shared" ref="U278:U285" si="58">S278-T278</f>
        <v>-29960.61</v>
      </c>
      <c r="V278" s="14">
        <f t="shared" si="53"/>
        <v>1</v>
      </c>
      <c r="W278" s="13">
        <v>0</v>
      </c>
      <c r="X278" s="13">
        <v>0</v>
      </c>
      <c r="Y278" s="13">
        <v>0</v>
      </c>
      <c r="Z278" s="13" t="s">
        <v>54</v>
      </c>
      <c r="AA278" s="13">
        <v>0</v>
      </c>
      <c r="AB278" s="11" t="s">
        <v>55</v>
      </c>
      <c r="AC278" s="11" t="s">
        <v>56</v>
      </c>
      <c r="AD278" s="11" t="s">
        <v>365</v>
      </c>
      <c r="AE278" s="11" t="s">
        <v>58</v>
      </c>
      <c r="AF278" s="11" t="s">
        <v>68</v>
      </c>
      <c r="AG278" s="11" t="s">
        <v>55</v>
      </c>
      <c r="AH278" s="13">
        <v>0</v>
      </c>
      <c r="AI278" s="13">
        <v>0</v>
      </c>
      <c r="AJ278" s="13">
        <f t="shared" ref="AJ278:AJ285" si="59">AH278-AI278</f>
        <v>0</v>
      </c>
      <c r="AK278" s="14" t="e">
        <f t="shared" si="54"/>
        <v>#DIV/0!</v>
      </c>
      <c r="AL278" s="13">
        <f t="shared" ref="AL278:AL285" si="60">U278-AJ278</f>
        <v>-29960.61</v>
      </c>
    </row>
    <row r="279" spans="1:38" s="15" customFormat="1" x14ac:dyDescent="0.2">
      <c r="A279" s="11" t="s">
        <v>39</v>
      </c>
      <c r="B279" s="11" t="s">
        <v>40</v>
      </c>
      <c r="C279" s="11" t="s">
        <v>353</v>
      </c>
      <c r="D279" s="11" t="s">
        <v>1122</v>
      </c>
      <c r="E279" s="11" t="s">
        <v>43</v>
      </c>
      <c r="F279" s="11" t="s">
        <v>1129</v>
      </c>
      <c r="G279" s="11" t="s">
        <v>1124</v>
      </c>
      <c r="H279" s="11" t="s">
        <v>1125</v>
      </c>
      <c r="I279" s="11" t="s">
        <v>386</v>
      </c>
      <c r="J279" s="11" t="s">
        <v>359</v>
      </c>
      <c r="K279" s="11" t="s">
        <v>1130</v>
      </c>
      <c r="L279" s="12">
        <v>43500</v>
      </c>
      <c r="M279" s="12">
        <v>43500</v>
      </c>
      <c r="N279" s="12">
        <v>43500</v>
      </c>
      <c r="O279" s="11" t="s">
        <v>50</v>
      </c>
      <c r="P279" s="11" t="s">
        <v>1127</v>
      </c>
      <c r="Q279" s="11" t="s">
        <v>52</v>
      </c>
      <c r="R279" s="11" t="s">
        <v>1131</v>
      </c>
      <c r="S279" s="13">
        <v>29960.61</v>
      </c>
      <c r="T279" s="13">
        <v>0</v>
      </c>
      <c r="U279" s="13">
        <f t="shared" si="58"/>
        <v>29960.61</v>
      </c>
      <c r="V279" s="14">
        <f t="shared" si="53"/>
        <v>1</v>
      </c>
      <c r="W279" s="13">
        <v>0</v>
      </c>
      <c r="X279" s="13">
        <v>0</v>
      </c>
      <c r="Y279" s="13">
        <v>0</v>
      </c>
      <c r="Z279" s="13" t="s">
        <v>54</v>
      </c>
      <c r="AA279" s="13">
        <v>0</v>
      </c>
      <c r="AB279" s="11" t="s">
        <v>55</v>
      </c>
      <c r="AC279" s="11" t="s">
        <v>56</v>
      </c>
      <c r="AD279" s="11" t="s">
        <v>365</v>
      </c>
      <c r="AE279" s="11" t="s">
        <v>58</v>
      </c>
      <c r="AF279" s="11" t="s">
        <v>68</v>
      </c>
      <c r="AG279" s="11" t="s">
        <v>55</v>
      </c>
      <c r="AH279" s="13">
        <v>0</v>
      </c>
      <c r="AI279" s="13">
        <v>0</v>
      </c>
      <c r="AJ279" s="13">
        <f t="shared" si="59"/>
        <v>0</v>
      </c>
      <c r="AK279" s="14" t="e">
        <f t="shared" si="54"/>
        <v>#DIV/0!</v>
      </c>
      <c r="AL279" s="13">
        <f t="shared" si="60"/>
        <v>29960.61</v>
      </c>
    </row>
    <row r="280" spans="1:38" s="15" customFormat="1" x14ac:dyDescent="0.2">
      <c r="A280" s="11" t="s">
        <v>39</v>
      </c>
      <c r="B280" s="11" t="s">
        <v>40</v>
      </c>
      <c r="C280" s="11" t="s">
        <v>353</v>
      </c>
      <c r="D280" s="11" t="s">
        <v>1122</v>
      </c>
      <c r="E280" s="11" t="s">
        <v>43</v>
      </c>
      <c r="F280" s="11" t="s">
        <v>1132</v>
      </c>
      <c r="G280" s="11" t="s">
        <v>1132</v>
      </c>
      <c r="H280" s="11" t="s">
        <v>1125</v>
      </c>
      <c r="I280" s="11" t="s">
        <v>386</v>
      </c>
      <c r="J280" s="11" t="s">
        <v>359</v>
      </c>
      <c r="K280" s="11" t="s">
        <v>1133</v>
      </c>
      <c r="L280" s="12">
        <v>43498</v>
      </c>
      <c r="M280" s="12">
        <v>43498</v>
      </c>
      <c r="N280" s="12">
        <v>43495</v>
      </c>
      <c r="O280" s="11" t="s">
        <v>50</v>
      </c>
      <c r="P280" s="11" t="s">
        <v>1134</v>
      </c>
      <c r="Q280" s="11" t="s">
        <v>52</v>
      </c>
      <c r="R280" s="11" t="s">
        <v>1135</v>
      </c>
      <c r="S280" s="13">
        <v>6283.2</v>
      </c>
      <c r="T280" s="13">
        <v>5984</v>
      </c>
      <c r="U280" s="13">
        <f t="shared" si="58"/>
        <v>299.19999999999982</v>
      </c>
      <c r="V280" s="14">
        <f t="shared" si="53"/>
        <v>4.7619047619047589E-2</v>
      </c>
      <c r="W280" s="13">
        <v>5984</v>
      </c>
      <c r="X280" s="13">
        <v>0</v>
      </c>
      <c r="Y280" s="13">
        <v>0</v>
      </c>
      <c r="Z280" s="13" t="s">
        <v>54</v>
      </c>
      <c r="AA280" s="13">
        <v>0</v>
      </c>
      <c r="AB280" s="11" t="s">
        <v>1136</v>
      </c>
      <c r="AC280" s="11" t="s">
        <v>99</v>
      </c>
      <c r="AD280" s="11" t="s">
        <v>365</v>
      </c>
      <c r="AE280" s="11" t="s">
        <v>58</v>
      </c>
      <c r="AF280" s="11" t="s">
        <v>68</v>
      </c>
      <c r="AG280" s="11" t="s">
        <v>1137</v>
      </c>
      <c r="AH280" s="13">
        <v>6283.2</v>
      </c>
      <c r="AI280" s="13">
        <v>5984</v>
      </c>
      <c r="AJ280" s="13">
        <f t="shared" si="59"/>
        <v>299.19999999999982</v>
      </c>
      <c r="AK280" s="14">
        <f t="shared" si="54"/>
        <v>4.7619047619047589E-2</v>
      </c>
      <c r="AL280" s="13">
        <f t="shared" si="60"/>
        <v>0</v>
      </c>
    </row>
    <row r="281" spans="1:38" s="15" customFormat="1" x14ac:dyDescent="0.2">
      <c r="A281" s="11" t="s">
        <v>39</v>
      </c>
      <c r="B281" s="11" t="s">
        <v>40</v>
      </c>
      <c r="C281" s="11" t="s">
        <v>353</v>
      </c>
      <c r="D281" s="11" t="s">
        <v>1138</v>
      </c>
      <c r="E281" s="11" t="s">
        <v>43</v>
      </c>
      <c r="F281" s="11" t="s">
        <v>1139</v>
      </c>
      <c r="G281" s="11" t="s">
        <v>1140</v>
      </c>
      <c r="H281" s="11" t="s">
        <v>1141</v>
      </c>
      <c r="I281" s="11" t="s">
        <v>358</v>
      </c>
      <c r="J281" s="11" t="s">
        <v>359</v>
      </c>
      <c r="K281" s="11" t="s">
        <v>1142</v>
      </c>
      <c r="L281" s="12">
        <v>43500</v>
      </c>
      <c r="M281" s="12">
        <v>43500</v>
      </c>
      <c r="N281" s="12">
        <v>43455</v>
      </c>
      <c r="O281" s="11" t="s">
        <v>50</v>
      </c>
      <c r="P281" s="11" t="s">
        <v>1143</v>
      </c>
      <c r="Q281" s="11" t="s">
        <v>52</v>
      </c>
      <c r="R281" s="11" t="s">
        <v>1144</v>
      </c>
      <c r="S281" s="13">
        <v>54319.6</v>
      </c>
      <c r="T281" s="13">
        <v>48760</v>
      </c>
      <c r="U281" s="13">
        <f t="shared" si="58"/>
        <v>5559.5999999999985</v>
      </c>
      <c r="V281" s="14">
        <f t="shared" si="53"/>
        <v>0.10234979639025321</v>
      </c>
      <c r="W281" s="13">
        <v>48760</v>
      </c>
      <c r="X281" s="13">
        <v>0</v>
      </c>
      <c r="Y281" s="13">
        <v>0</v>
      </c>
      <c r="Z281" s="13" t="s">
        <v>54</v>
      </c>
      <c r="AA281" s="13">
        <v>0</v>
      </c>
      <c r="AB281" s="11" t="s">
        <v>1145</v>
      </c>
      <c r="AC281" s="11" t="s">
        <v>99</v>
      </c>
      <c r="AD281" s="11" t="s">
        <v>365</v>
      </c>
      <c r="AE281" s="11" t="s">
        <v>58</v>
      </c>
      <c r="AF281" s="11" t="s">
        <v>68</v>
      </c>
      <c r="AG281" s="11" t="s">
        <v>1146</v>
      </c>
      <c r="AH281" s="13">
        <v>54319.6</v>
      </c>
      <c r="AI281" s="13">
        <v>48760</v>
      </c>
      <c r="AJ281" s="13">
        <f t="shared" si="59"/>
        <v>5559.5999999999985</v>
      </c>
      <c r="AK281" s="14">
        <f t="shared" si="54"/>
        <v>0.10234979639025321</v>
      </c>
      <c r="AL281" s="13">
        <f t="shared" si="60"/>
        <v>0</v>
      </c>
    </row>
    <row r="282" spans="1:38" s="15" customFormat="1" x14ac:dyDescent="0.2">
      <c r="A282" s="11" t="s">
        <v>39</v>
      </c>
      <c r="B282" s="11" t="s">
        <v>40</v>
      </c>
      <c r="C282" s="11" t="s">
        <v>353</v>
      </c>
      <c r="D282" s="11" t="s">
        <v>1138</v>
      </c>
      <c r="E282" s="11" t="s">
        <v>43</v>
      </c>
      <c r="F282" s="11" t="s">
        <v>1139</v>
      </c>
      <c r="G282" s="11" t="s">
        <v>1140</v>
      </c>
      <c r="H282" s="11" t="s">
        <v>1141</v>
      </c>
      <c r="I282" s="11" t="s">
        <v>358</v>
      </c>
      <c r="J282" s="11" t="s">
        <v>359</v>
      </c>
      <c r="K282" s="11" t="s">
        <v>1147</v>
      </c>
      <c r="L282" s="12">
        <v>43501</v>
      </c>
      <c r="M282" s="12">
        <v>43501</v>
      </c>
      <c r="N282" s="12">
        <v>43455</v>
      </c>
      <c r="O282" s="11" t="s">
        <v>50</v>
      </c>
      <c r="P282" s="11" t="s">
        <v>1143</v>
      </c>
      <c r="Q282" s="11" t="s">
        <v>52</v>
      </c>
      <c r="R282" s="11" t="s">
        <v>1144</v>
      </c>
      <c r="S282" s="13">
        <v>0</v>
      </c>
      <c r="T282" s="13">
        <v>0</v>
      </c>
      <c r="U282" s="13">
        <f t="shared" si="58"/>
        <v>0</v>
      </c>
      <c r="V282" s="14" t="e">
        <f t="shared" si="53"/>
        <v>#DIV/0!</v>
      </c>
      <c r="W282" s="13">
        <v>0</v>
      </c>
      <c r="X282" s="13">
        <v>0</v>
      </c>
      <c r="Y282" s="13">
        <v>0</v>
      </c>
      <c r="Z282" s="13" t="s">
        <v>54</v>
      </c>
      <c r="AA282" s="13">
        <v>0</v>
      </c>
      <c r="AB282" s="11" t="s">
        <v>1145</v>
      </c>
      <c r="AC282" s="11" t="s">
        <v>99</v>
      </c>
      <c r="AD282" s="11" t="s">
        <v>365</v>
      </c>
      <c r="AE282" s="11" t="s">
        <v>58</v>
      </c>
      <c r="AF282" s="11" t="s">
        <v>68</v>
      </c>
      <c r="AG282" s="11" t="s">
        <v>1146</v>
      </c>
      <c r="AH282" s="13">
        <v>0</v>
      </c>
      <c r="AI282" s="13">
        <v>0</v>
      </c>
      <c r="AJ282" s="13">
        <f t="shared" si="59"/>
        <v>0</v>
      </c>
      <c r="AK282" s="14" t="e">
        <f t="shared" si="54"/>
        <v>#DIV/0!</v>
      </c>
      <c r="AL282" s="13">
        <f t="shared" si="60"/>
        <v>0</v>
      </c>
    </row>
    <row r="283" spans="1:38" s="15" customFormat="1" x14ac:dyDescent="0.2">
      <c r="A283" s="11" t="s">
        <v>39</v>
      </c>
      <c r="B283" s="11" t="s">
        <v>40</v>
      </c>
      <c r="C283" s="11" t="s">
        <v>41</v>
      </c>
      <c r="D283" s="11" t="s">
        <v>1148</v>
      </c>
      <c r="E283" s="11" t="s">
        <v>43</v>
      </c>
      <c r="F283" s="11" t="s">
        <v>978</v>
      </c>
      <c r="G283" s="11" t="s">
        <v>1149</v>
      </c>
      <c r="H283" s="11" t="s">
        <v>1150</v>
      </c>
      <c r="I283" s="11" t="s">
        <v>1151</v>
      </c>
      <c r="J283" s="11" t="s">
        <v>191</v>
      </c>
      <c r="K283" s="11" t="s">
        <v>1152</v>
      </c>
      <c r="L283" s="12">
        <v>43497</v>
      </c>
      <c r="M283" s="12">
        <v>43497</v>
      </c>
      <c r="N283" s="12">
        <v>43455</v>
      </c>
      <c r="O283" s="11" t="s">
        <v>50</v>
      </c>
      <c r="P283" s="11" t="s">
        <v>1153</v>
      </c>
      <c r="Q283" s="11" t="s">
        <v>52</v>
      </c>
      <c r="R283" s="11" t="s">
        <v>1154</v>
      </c>
      <c r="S283" s="13">
        <v>18295.2</v>
      </c>
      <c r="T283" s="13">
        <v>15772.32</v>
      </c>
      <c r="U283" s="13">
        <f t="shared" si="58"/>
        <v>2522.880000000001</v>
      </c>
      <c r="V283" s="14">
        <f t="shared" si="53"/>
        <v>0.1378984651711925</v>
      </c>
      <c r="W283" s="13">
        <v>15772.32</v>
      </c>
      <c r="X283" s="13">
        <v>0</v>
      </c>
      <c r="Y283" s="13">
        <v>0</v>
      </c>
      <c r="Z283" s="13" t="s">
        <v>54</v>
      </c>
      <c r="AA283" s="13">
        <v>0</v>
      </c>
      <c r="AB283" s="11" t="s">
        <v>1155</v>
      </c>
      <c r="AC283" s="11" t="s">
        <v>99</v>
      </c>
      <c r="AD283" s="11" t="s">
        <v>57</v>
      </c>
      <c r="AE283" s="11" t="s">
        <v>58</v>
      </c>
      <c r="AF283" s="11" t="s">
        <v>68</v>
      </c>
      <c r="AG283" s="11" t="s">
        <v>1156</v>
      </c>
      <c r="AH283" s="13">
        <v>18295.2</v>
      </c>
      <c r="AI283" s="13">
        <v>15771.96</v>
      </c>
      <c r="AJ283" s="13">
        <f t="shared" si="59"/>
        <v>2523.2400000000016</v>
      </c>
      <c r="AK283" s="14">
        <f t="shared" si="54"/>
        <v>0.1379181424635971</v>
      </c>
      <c r="AL283" s="13">
        <f t="shared" si="60"/>
        <v>-0.36000000000058208</v>
      </c>
    </row>
    <row r="284" spans="1:38" s="15" customFormat="1" x14ac:dyDescent="0.2">
      <c r="A284" s="11" t="s">
        <v>39</v>
      </c>
      <c r="B284" s="11" t="s">
        <v>40</v>
      </c>
      <c r="C284" s="11" t="s">
        <v>41</v>
      </c>
      <c r="D284" s="11" t="s">
        <v>1148</v>
      </c>
      <c r="E284" s="11" t="s">
        <v>43</v>
      </c>
      <c r="F284" s="11" t="s">
        <v>407</v>
      </c>
      <c r="G284" s="11" t="s">
        <v>1157</v>
      </c>
      <c r="H284" s="11" t="s">
        <v>1150</v>
      </c>
      <c r="I284" s="11" t="s">
        <v>1151</v>
      </c>
      <c r="J284" s="11" t="s">
        <v>191</v>
      </c>
      <c r="K284" s="11" t="s">
        <v>1158</v>
      </c>
      <c r="L284" s="12">
        <v>43498</v>
      </c>
      <c r="M284" s="12">
        <v>43498</v>
      </c>
      <c r="N284" s="12">
        <v>43483</v>
      </c>
      <c r="O284" s="11" t="s">
        <v>50</v>
      </c>
      <c r="P284" s="11" t="s">
        <v>1159</v>
      </c>
      <c r="Q284" s="11" t="s">
        <v>52</v>
      </c>
      <c r="R284" s="11" t="s">
        <v>1160</v>
      </c>
      <c r="S284" s="13">
        <v>19568.7</v>
      </c>
      <c r="T284" s="13">
        <v>19185</v>
      </c>
      <c r="U284" s="13">
        <f t="shared" si="58"/>
        <v>383.70000000000073</v>
      </c>
      <c r="V284" s="14">
        <f t="shared" si="53"/>
        <v>1.960784313725494E-2</v>
      </c>
      <c r="W284" s="13">
        <v>19185</v>
      </c>
      <c r="X284" s="13">
        <v>0</v>
      </c>
      <c r="Y284" s="13">
        <v>0</v>
      </c>
      <c r="Z284" s="13" t="s">
        <v>54</v>
      </c>
      <c r="AA284" s="13">
        <v>0</v>
      </c>
      <c r="AB284" s="11" t="s">
        <v>1161</v>
      </c>
      <c r="AC284" s="11" t="s">
        <v>109</v>
      </c>
      <c r="AD284" s="11" t="s">
        <v>57</v>
      </c>
      <c r="AE284" s="11" t="s">
        <v>58</v>
      </c>
      <c r="AF284" s="11" t="s">
        <v>68</v>
      </c>
      <c r="AG284" s="11" t="s">
        <v>1162</v>
      </c>
      <c r="AH284" s="13">
        <v>19568.7</v>
      </c>
      <c r="AI284" s="13">
        <v>19185</v>
      </c>
      <c r="AJ284" s="13">
        <f t="shared" si="59"/>
        <v>383.70000000000073</v>
      </c>
      <c r="AK284" s="14">
        <f t="shared" si="54"/>
        <v>1.960784313725494E-2</v>
      </c>
      <c r="AL284" s="13">
        <f t="shared" si="60"/>
        <v>0</v>
      </c>
    </row>
    <row r="285" spans="1:38" s="15" customFormat="1" x14ac:dyDescent="0.2">
      <c r="A285" s="11" t="s">
        <v>39</v>
      </c>
      <c r="B285" s="11" t="s">
        <v>40</v>
      </c>
      <c r="C285" s="11" t="s">
        <v>41</v>
      </c>
      <c r="D285" s="11" t="s">
        <v>1148</v>
      </c>
      <c r="E285" s="11" t="s">
        <v>43</v>
      </c>
      <c r="F285" s="11" t="s">
        <v>407</v>
      </c>
      <c r="G285" s="11" t="s">
        <v>1157</v>
      </c>
      <c r="H285" s="11" t="s">
        <v>1150</v>
      </c>
      <c r="I285" s="11" t="s">
        <v>1151</v>
      </c>
      <c r="J285" s="11" t="s">
        <v>48</v>
      </c>
      <c r="K285" s="11" t="s">
        <v>1163</v>
      </c>
      <c r="L285" s="12">
        <v>43499</v>
      </c>
      <c r="M285" s="12">
        <v>43499</v>
      </c>
      <c r="N285" s="12">
        <v>43483</v>
      </c>
      <c r="O285" s="11" t="s">
        <v>50</v>
      </c>
      <c r="P285" s="11" t="s">
        <v>1159</v>
      </c>
      <c r="Q285" s="11" t="s">
        <v>52</v>
      </c>
      <c r="R285" s="11" t="s">
        <v>1160</v>
      </c>
      <c r="S285" s="13">
        <v>0</v>
      </c>
      <c r="T285" s="13">
        <v>0</v>
      </c>
      <c r="U285" s="13">
        <f t="shared" si="58"/>
        <v>0</v>
      </c>
      <c r="V285" s="14" t="e">
        <f t="shared" si="53"/>
        <v>#DIV/0!</v>
      </c>
      <c r="W285" s="13">
        <v>0</v>
      </c>
      <c r="X285" s="13">
        <v>0</v>
      </c>
      <c r="Y285" s="13">
        <v>0</v>
      </c>
      <c r="Z285" s="13" t="s">
        <v>54</v>
      </c>
      <c r="AA285" s="13">
        <v>0</v>
      </c>
      <c r="AB285" s="11" t="s">
        <v>1161</v>
      </c>
      <c r="AC285" s="11" t="s">
        <v>109</v>
      </c>
      <c r="AD285" s="11" t="s">
        <v>57</v>
      </c>
      <c r="AE285" s="11" t="s">
        <v>58</v>
      </c>
      <c r="AF285" s="11" t="s">
        <v>68</v>
      </c>
      <c r="AG285" s="11" t="s">
        <v>1162</v>
      </c>
      <c r="AH285" s="13">
        <v>0</v>
      </c>
      <c r="AI285" s="13">
        <v>0</v>
      </c>
      <c r="AJ285" s="13">
        <f t="shared" si="59"/>
        <v>0</v>
      </c>
      <c r="AK285" s="14" t="e">
        <f t="shared" si="54"/>
        <v>#DIV/0!</v>
      </c>
      <c r="AL285" s="13">
        <f t="shared" si="60"/>
        <v>0</v>
      </c>
    </row>
    <row r="286" spans="1:38" s="15" customFormat="1" x14ac:dyDescent="0.2">
      <c r="A286" s="11" t="s">
        <v>39</v>
      </c>
      <c r="B286" s="11" t="s">
        <v>40</v>
      </c>
      <c r="C286" s="11" t="s">
        <v>41</v>
      </c>
      <c r="D286" s="11" t="s">
        <v>1164</v>
      </c>
      <c r="E286" s="11" t="s">
        <v>43</v>
      </c>
      <c r="F286" s="11" t="s">
        <v>1165</v>
      </c>
      <c r="G286" s="11" t="s">
        <v>1166</v>
      </c>
      <c r="H286" s="11" t="s">
        <v>1167</v>
      </c>
      <c r="I286" s="11" t="s">
        <v>1168</v>
      </c>
      <c r="J286" s="11" t="s">
        <v>48</v>
      </c>
      <c r="K286" s="11" t="s">
        <v>1169</v>
      </c>
      <c r="L286" s="12">
        <v>43501</v>
      </c>
      <c r="M286" s="12">
        <v>43501</v>
      </c>
      <c r="N286" s="12">
        <v>43490</v>
      </c>
      <c r="O286" s="11" t="s">
        <v>50</v>
      </c>
      <c r="P286" s="11" t="s">
        <v>1170</v>
      </c>
      <c r="Q286" s="11" t="s">
        <v>52</v>
      </c>
      <c r="R286" s="11" t="s">
        <v>1171</v>
      </c>
      <c r="S286" s="13">
        <v>26334</v>
      </c>
      <c r="T286" s="13">
        <v>25707</v>
      </c>
      <c r="U286" s="13">
        <f t="shared" ref="U286:U299" si="61">S286-T286</f>
        <v>627</v>
      </c>
      <c r="V286" s="14">
        <f t="shared" si="53"/>
        <v>2.3809523809523808E-2</v>
      </c>
      <c r="W286" s="13">
        <v>25707</v>
      </c>
      <c r="X286" s="13">
        <v>0</v>
      </c>
      <c r="Y286" s="13">
        <v>0</v>
      </c>
      <c r="Z286" s="13" t="s">
        <v>54</v>
      </c>
      <c r="AA286" s="13">
        <v>0</v>
      </c>
      <c r="AB286" s="11" t="s">
        <v>1172</v>
      </c>
      <c r="AC286" s="11" t="s">
        <v>99</v>
      </c>
      <c r="AD286" s="11" t="s">
        <v>57</v>
      </c>
      <c r="AE286" s="11" t="s">
        <v>58</v>
      </c>
      <c r="AF286" s="11" t="s">
        <v>68</v>
      </c>
      <c r="AG286" s="11" t="s">
        <v>1173</v>
      </c>
      <c r="AH286" s="13">
        <v>26334</v>
      </c>
      <c r="AI286" s="13">
        <v>23100</v>
      </c>
      <c r="AJ286" s="13">
        <f t="shared" ref="AJ286:AJ299" si="62">AH286-AI286</f>
        <v>3234</v>
      </c>
      <c r="AK286" s="14">
        <f t="shared" si="54"/>
        <v>0.12280701754385964</v>
      </c>
      <c r="AL286" s="13">
        <f t="shared" ref="AL286:AL299" si="63">U286-AJ286</f>
        <v>-2607</v>
      </c>
    </row>
    <row r="287" spans="1:38" s="15" customFormat="1" x14ac:dyDescent="0.2">
      <c r="A287" s="11" t="s">
        <v>39</v>
      </c>
      <c r="B287" s="11" t="s">
        <v>40</v>
      </c>
      <c r="C287" s="11" t="s">
        <v>41</v>
      </c>
      <c r="D287" s="11" t="s">
        <v>1164</v>
      </c>
      <c r="E287" s="11" t="s">
        <v>43</v>
      </c>
      <c r="F287" s="11" t="s">
        <v>1174</v>
      </c>
      <c r="G287" s="11" t="s">
        <v>1174</v>
      </c>
      <c r="H287" s="11" t="s">
        <v>1167</v>
      </c>
      <c r="I287" s="11" t="s">
        <v>1175</v>
      </c>
      <c r="J287" s="11" t="s">
        <v>48</v>
      </c>
      <c r="K287" s="11" t="s">
        <v>1176</v>
      </c>
      <c r="L287" s="12">
        <v>43500</v>
      </c>
      <c r="M287" s="12">
        <v>43500</v>
      </c>
      <c r="N287" s="12">
        <v>43480</v>
      </c>
      <c r="O287" s="11" t="s">
        <v>50</v>
      </c>
      <c r="P287" s="11" t="s">
        <v>1177</v>
      </c>
      <c r="Q287" s="11" t="s">
        <v>52</v>
      </c>
      <c r="R287" s="11" t="s">
        <v>1178</v>
      </c>
      <c r="S287" s="13">
        <v>3611.58</v>
      </c>
      <c r="T287" s="13">
        <v>3500.02</v>
      </c>
      <c r="U287" s="13">
        <f t="shared" si="61"/>
        <v>111.55999999999995</v>
      </c>
      <c r="V287" s="14">
        <f t="shared" si="53"/>
        <v>3.0889527575188685E-2</v>
      </c>
      <c r="W287" s="13">
        <v>3500.02</v>
      </c>
      <c r="X287" s="13">
        <v>0</v>
      </c>
      <c r="Y287" s="13">
        <v>0</v>
      </c>
      <c r="Z287" s="13" t="s">
        <v>54</v>
      </c>
      <c r="AA287" s="13">
        <v>0</v>
      </c>
      <c r="AB287" s="11" t="s">
        <v>1179</v>
      </c>
      <c r="AC287" s="11" t="s">
        <v>99</v>
      </c>
      <c r="AD287" s="11" t="s">
        <v>57</v>
      </c>
      <c r="AE287" s="11" t="s">
        <v>58</v>
      </c>
      <c r="AF287" s="11" t="s">
        <v>68</v>
      </c>
      <c r="AG287" s="11" t="s">
        <v>1177</v>
      </c>
      <c r="AH287" s="13">
        <v>3611.58</v>
      </c>
      <c r="AI287" s="13">
        <v>3500.02</v>
      </c>
      <c r="AJ287" s="13">
        <f t="shared" si="62"/>
        <v>111.55999999999995</v>
      </c>
      <c r="AK287" s="14">
        <f t="shared" si="54"/>
        <v>3.0889527575188685E-2</v>
      </c>
      <c r="AL287" s="13">
        <f t="shared" si="63"/>
        <v>0</v>
      </c>
    </row>
    <row r="288" spans="1:38" s="15" customFormat="1" x14ac:dyDescent="0.2">
      <c r="A288" s="11" t="s">
        <v>39</v>
      </c>
      <c r="B288" s="11" t="s">
        <v>40</v>
      </c>
      <c r="C288" s="11" t="s">
        <v>41</v>
      </c>
      <c r="D288" s="11" t="s">
        <v>1164</v>
      </c>
      <c r="E288" s="11" t="s">
        <v>43</v>
      </c>
      <c r="F288" s="11" t="s">
        <v>1174</v>
      </c>
      <c r="G288" s="11" t="s">
        <v>1174</v>
      </c>
      <c r="H288" s="11" t="s">
        <v>1167</v>
      </c>
      <c r="I288" s="11" t="s">
        <v>1175</v>
      </c>
      <c r="J288" s="11" t="s">
        <v>48</v>
      </c>
      <c r="K288" s="11" t="s">
        <v>1180</v>
      </c>
      <c r="L288" s="12">
        <v>43501</v>
      </c>
      <c r="M288" s="12">
        <v>43501</v>
      </c>
      <c r="N288" s="12">
        <v>43480</v>
      </c>
      <c r="O288" s="11" t="s">
        <v>50</v>
      </c>
      <c r="P288" s="11" t="s">
        <v>1177</v>
      </c>
      <c r="Q288" s="11" t="s">
        <v>52</v>
      </c>
      <c r="R288" s="11" t="s">
        <v>1178</v>
      </c>
      <c r="S288" s="13">
        <v>0</v>
      </c>
      <c r="T288" s="13">
        <v>0</v>
      </c>
      <c r="U288" s="13">
        <f t="shared" si="61"/>
        <v>0</v>
      </c>
      <c r="V288" s="14" t="e">
        <f t="shared" ref="V288:V326" si="64">U288/S288</f>
        <v>#DIV/0!</v>
      </c>
      <c r="W288" s="13">
        <v>0</v>
      </c>
      <c r="X288" s="13">
        <v>0</v>
      </c>
      <c r="Y288" s="13">
        <v>0</v>
      </c>
      <c r="Z288" s="13" t="s">
        <v>54</v>
      </c>
      <c r="AA288" s="13">
        <v>0</v>
      </c>
      <c r="AB288" s="11" t="s">
        <v>1179</v>
      </c>
      <c r="AC288" s="11" t="s">
        <v>99</v>
      </c>
      <c r="AD288" s="11" t="s">
        <v>57</v>
      </c>
      <c r="AE288" s="11" t="s">
        <v>58</v>
      </c>
      <c r="AF288" s="11" t="s">
        <v>68</v>
      </c>
      <c r="AG288" s="11" t="s">
        <v>1177</v>
      </c>
      <c r="AH288" s="13">
        <v>0</v>
      </c>
      <c r="AI288" s="13">
        <v>0</v>
      </c>
      <c r="AJ288" s="13">
        <f t="shared" si="62"/>
        <v>0</v>
      </c>
      <c r="AK288" s="14" t="e">
        <f t="shared" ref="AK288:AK326" si="65">AJ288/AH288</f>
        <v>#DIV/0!</v>
      </c>
      <c r="AL288" s="13">
        <f t="shared" si="63"/>
        <v>0</v>
      </c>
    </row>
    <row r="289" spans="1:38" s="15" customFormat="1" x14ac:dyDescent="0.2">
      <c r="A289" s="11" t="s">
        <v>39</v>
      </c>
      <c r="B289" s="11" t="s">
        <v>40</v>
      </c>
      <c r="C289" s="11" t="s">
        <v>41</v>
      </c>
      <c r="D289" s="11" t="s">
        <v>1164</v>
      </c>
      <c r="E289" s="11" t="s">
        <v>43</v>
      </c>
      <c r="F289" s="11" t="s">
        <v>829</v>
      </c>
      <c r="G289" s="11" t="s">
        <v>1181</v>
      </c>
      <c r="H289" s="11" t="s">
        <v>1167</v>
      </c>
      <c r="I289" s="11" t="s">
        <v>1168</v>
      </c>
      <c r="J289" s="11" t="s">
        <v>48</v>
      </c>
      <c r="K289" s="11" t="s">
        <v>1182</v>
      </c>
      <c r="L289" s="12">
        <v>43500</v>
      </c>
      <c r="M289" s="12">
        <v>43500</v>
      </c>
      <c r="N289" s="12">
        <v>43480</v>
      </c>
      <c r="O289" s="11" t="s">
        <v>50</v>
      </c>
      <c r="P289" s="11" t="s">
        <v>1183</v>
      </c>
      <c r="Q289" s="11" t="s">
        <v>52</v>
      </c>
      <c r="R289" s="11" t="s">
        <v>1184</v>
      </c>
      <c r="S289" s="13">
        <v>8756</v>
      </c>
      <c r="T289" s="13">
        <v>7960</v>
      </c>
      <c r="U289" s="13">
        <f t="shared" si="61"/>
        <v>796</v>
      </c>
      <c r="V289" s="14">
        <f t="shared" si="64"/>
        <v>9.0909090909090912E-2</v>
      </c>
      <c r="W289" s="13">
        <v>7960</v>
      </c>
      <c r="X289" s="13">
        <v>0</v>
      </c>
      <c r="Y289" s="13">
        <v>0</v>
      </c>
      <c r="Z289" s="13" t="s">
        <v>54</v>
      </c>
      <c r="AA289" s="13">
        <v>0</v>
      </c>
      <c r="AB289" s="11" t="s">
        <v>1185</v>
      </c>
      <c r="AC289" s="11" t="s">
        <v>99</v>
      </c>
      <c r="AD289" s="11" t="s">
        <v>57</v>
      </c>
      <c r="AE289" s="11" t="s">
        <v>58</v>
      </c>
      <c r="AF289" s="11" t="s">
        <v>68</v>
      </c>
      <c r="AG289" s="11" t="s">
        <v>1186</v>
      </c>
      <c r="AH289" s="13">
        <v>8756</v>
      </c>
      <c r="AI289" s="13">
        <v>7960</v>
      </c>
      <c r="AJ289" s="13">
        <f t="shared" si="62"/>
        <v>796</v>
      </c>
      <c r="AK289" s="14">
        <f t="shared" si="65"/>
        <v>9.0909090909090912E-2</v>
      </c>
      <c r="AL289" s="13">
        <f t="shared" si="63"/>
        <v>0</v>
      </c>
    </row>
    <row r="290" spans="1:38" s="15" customFormat="1" x14ac:dyDescent="0.2">
      <c r="A290" s="11" t="s">
        <v>39</v>
      </c>
      <c r="B290" s="11" t="s">
        <v>40</v>
      </c>
      <c r="C290" s="11" t="s">
        <v>41</v>
      </c>
      <c r="D290" s="11" t="s">
        <v>1164</v>
      </c>
      <c r="E290" s="11" t="s">
        <v>43</v>
      </c>
      <c r="F290" s="11" t="s">
        <v>829</v>
      </c>
      <c r="G290" s="11" t="s">
        <v>1181</v>
      </c>
      <c r="H290" s="11" t="s">
        <v>1167</v>
      </c>
      <c r="I290" s="11" t="s">
        <v>1168</v>
      </c>
      <c r="J290" s="11" t="s">
        <v>48</v>
      </c>
      <c r="K290" s="11" t="s">
        <v>1187</v>
      </c>
      <c r="L290" s="12">
        <v>43497</v>
      </c>
      <c r="M290" s="12">
        <v>43497</v>
      </c>
      <c r="N290" s="12">
        <v>43480</v>
      </c>
      <c r="O290" s="11" t="s">
        <v>50</v>
      </c>
      <c r="P290" s="11" t="s">
        <v>1183</v>
      </c>
      <c r="Q290" s="11" t="s">
        <v>52</v>
      </c>
      <c r="R290" s="11" t="s">
        <v>1184</v>
      </c>
      <c r="S290" s="13">
        <v>12507</v>
      </c>
      <c r="T290" s="13">
        <v>11370</v>
      </c>
      <c r="U290" s="13">
        <f t="shared" si="61"/>
        <v>1137</v>
      </c>
      <c r="V290" s="14">
        <f t="shared" si="64"/>
        <v>9.0909090909090912E-2</v>
      </c>
      <c r="W290" s="13">
        <v>9476.01</v>
      </c>
      <c r="X290" s="13">
        <v>1893.99</v>
      </c>
      <c r="Y290" s="13">
        <v>0</v>
      </c>
      <c r="Z290" s="13" t="s">
        <v>54</v>
      </c>
      <c r="AA290" s="13">
        <v>0</v>
      </c>
      <c r="AB290" s="11" t="s">
        <v>1185</v>
      </c>
      <c r="AC290" s="11" t="s">
        <v>99</v>
      </c>
      <c r="AD290" s="11" t="s">
        <v>57</v>
      </c>
      <c r="AE290" s="11" t="s">
        <v>58</v>
      </c>
      <c r="AF290" s="11" t="s">
        <v>68</v>
      </c>
      <c r="AG290" s="11" t="s">
        <v>1186</v>
      </c>
      <c r="AH290" s="13">
        <v>12507</v>
      </c>
      <c r="AI290" s="13">
        <v>11370</v>
      </c>
      <c r="AJ290" s="13">
        <f t="shared" si="62"/>
        <v>1137</v>
      </c>
      <c r="AK290" s="14">
        <f t="shared" si="65"/>
        <v>9.0909090909090912E-2</v>
      </c>
      <c r="AL290" s="13">
        <f t="shared" si="63"/>
        <v>0</v>
      </c>
    </row>
    <row r="291" spans="1:38" s="15" customFormat="1" x14ac:dyDescent="0.2">
      <c r="A291" s="11" t="s">
        <v>39</v>
      </c>
      <c r="B291" s="11" t="s">
        <v>40</v>
      </c>
      <c r="C291" s="11" t="s">
        <v>41</v>
      </c>
      <c r="D291" s="11" t="s">
        <v>1164</v>
      </c>
      <c r="E291" s="11" t="s">
        <v>43</v>
      </c>
      <c r="F291" s="11" t="s">
        <v>1188</v>
      </c>
      <c r="G291" s="11" t="s">
        <v>1189</v>
      </c>
      <c r="H291" s="11" t="s">
        <v>1167</v>
      </c>
      <c r="I291" s="11" t="s">
        <v>1168</v>
      </c>
      <c r="J291" s="11" t="s">
        <v>48</v>
      </c>
      <c r="K291" s="11" t="s">
        <v>1190</v>
      </c>
      <c r="L291" s="12">
        <v>43498</v>
      </c>
      <c r="M291" s="12">
        <v>43498</v>
      </c>
      <c r="N291" s="12">
        <v>43453</v>
      </c>
      <c r="O291" s="11" t="s">
        <v>50</v>
      </c>
      <c r="P291" s="11" t="s">
        <v>1191</v>
      </c>
      <c r="Q291" s="11" t="s">
        <v>52</v>
      </c>
      <c r="R291" s="11" t="s">
        <v>1192</v>
      </c>
      <c r="S291" s="13">
        <v>102058.7</v>
      </c>
      <c r="T291" s="13">
        <v>95691.65</v>
      </c>
      <c r="U291" s="13">
        <f t="shared" si="61"/>
        <v>6367.0500000000029</v>
      </c>
      <c r="V291" s="14">
        <f t="shared" si="64"/>
        <v>6.2386156202264023E-2</v>
      </c>
      <c r="W291" s="13">
        <v>94879.34</v>
      </c>
      <c r="X291" s="13">
        <v>812.31</v>
      </c>
      <c r="Y291" s="13">
        <v>0</v>
      </c>
      <c r="Z291" s="13" t="s">
        <v>54</v>
      </c>
      <c r="AA291" s="13">
        <v>0</v>
      </c>
      <c r="AB291" s="11" t="s">
        <v>1193</v>
      </c>
      <c r="AC291" s="11" t="s">
        <v>99</v>
      </c>
      <c r="AD291" s="11" t="s">
        <v>57</v>
      </c>
      <c r="AE291" s="11" t="s">
        <v>58</v>
      </c>
      <c r="AF291" s="11" t="s">
        <v>68</v>
      </c>
      <c r="AG291" s="11" t="s">
        <v>1194</v>
      </c>
      <c r="AH291" s="13">
        <v>102058.7</v>
      </c>
      <c r="AI291" s="13">
        <v>95691.65</v>
      </c>
      <c r="AJ291" s="13">
        <f t="shared" si="62"/>
        <v>6367.0500000000029</v>
      </c>
      <c r="AK291" s="14">
        <f t="shared" si="65"/>
        <v>6.2386156202264023E-2</v>
      </c>
      <c r="AL291" s="13">
        <f t="shared" si="63"/>
        <v>0</v>
      </c>
    </row>
    <row r="292" spans="1:38" s="15" customFormat="1" x14ac:dyDescent="0.2">
      <c r="A292" s="11" t="s">
        <v>39</v>
      </c>
      <c r="B292" s="11" t="s">
        <v>40</v>
      </c>
      <c r="C292" s="11" t="s">
        <v>41</v>
      </c>
      <c r="D292" s="11" t="s">
        <v>1164</v>
      </c>
      <c r="E292" s="11" t="s">
        <v>43</v>
      </c>
      <c r="F292" s="11" t="s">
        <v>1188</v>
      </c>
      <c r="G292" s="11" t="s">
        <v>1189</v>
      </c>
      <c r="H292" s="11" t="s">
        <v>1167</v>
      </c>
      <c r="I292" s="11" t="s">
        <v>1168</v>
      </c>
      <c r="J292" s="11" t="s">
        <v>48</v>
      </c>
      <c r="K292" s="11" t="s">
        <v>1195</v>
      </c>
      <c r="L292" s="12">
        <v>43499</v>
      </c>
      <c r="M292" s="12">
        <v>43499</v>
      </c>
      <c r="N292" s="12">
        <v>43453</v>
      </c>
      <c r="O292" s="11" t="s">
        <v>50</v>
      </c>
      <c r="P292" s="11" t="s">
        <v>1191</v>
      </c>
      <c r="Q292" s="11" t="s">
        <v>52</v>
      </c>
      <c r="R292" s="11" t="s">
        <v>1192</v>
      </c>
      <c r="S292" s="13">
        <v>0</v>
      </c>
      <c r="T292" s="13">
        <v>0</v>
      </c>
      <c r="U292" s="13">
        <f t="shared" si="61"/>
        <v>0</v>
      </c>
      <c r="V292" s="14" t="e">
        <f t="shared" si="64"/>
        <v>#DIV/0!</v>
      </c>
      <c r="W292" s="13">
        <v>0</v>
      </c>
      <c r="X292" s="13">
        <v>0</v>
      </c>
      <c r="Y292" s="13">
        <v>0</v>
      </c>
      <c r="Z292" s="13" t="s">
        <v>54</v>
      </c>
      <c r="AA292" s="13">
        <v>0</v>
      </c>
      <c r="AB292" s="11" t="s">
        <v>1196</v>
      </c>
      <c r="AC292" s="11" t="s">
        <v>99</v>
      </c>
      <c r="AD292" s="11" t="s">
        <v>57</v>
      </c>
      <c r="AE292" s="11" t="s">
        <v>58</v>
      </c>
      <c r="AF292" s="11" t="s">
        <v>68</v>
      </c>
      <c r="AG292" s="11" t="s">
        <v>1194</v>
      </c>
      <c r="AH292" s="13">
        <v>0</v>
      </c>
      <c r="AI292" s="13">
        <v>0</v>
      </c>
      <c r="AJ292" s="13">
        <f t="shared" si="62"/>
        <v>0</v>
      </c>
      <c r="AK292" s="14" t="e">
        <f t="shared" si="65"/>
        <v>#DIV/0!</v>
      </c>
      <c r="AL292" s="13">
        <f t="shared" si="63"/>
        <v>0</v>
      </c>
    </row>
    <row r="293" spans="1:38" s="15" customFormat="1" x14ac:dyDescent="0.2">
      <c r="A293" s="11" t="s">
        <v>39</v>
      </c>
      <c r="B293" s="11" t="s">
        <v>40</v>
      </c>
      <c r="C293" s="11" t="s">
        <v>41</v>
      </c>
      <c r="D293" s="11" t="s">
        <v>1164</v>
      </c>
      <c r="E293" s="11" t="s">
        <v>43</v>
      </c>
      <c r="F293" s="11" t="s">
        <v>1188</v>
      </c>
      <c r="G293" s="11" t="s">
        <v>1189</v>
      </c>
      <c r="H293" s="11" t="s">
        <v>1167</v>
      </c>
      <c r="I293" s="11" t="s">
        <v>1168</v>
      </c>
      <c r="J293" s="11" t="s">
        <v>48</v>
      </c>
      <c r="K293" s="11" t="s">
        <v>1190</v>
      </c>
      <c r="L293" s="12">
        <v>43498</v>
      </c>
      <c r="M293" s="12">
        <v>43498</v>
      </c>
      <c r="N293" s="12">
        <v>43453</v>
      </c>
      <c r="O293" s="11" t="s">
        <v>50</v>
      </c>
      <c r="P293" s="11" t="s">
        <v>1191</v>
      </c>
      <c r="Q293" s="11" t="s">
        <v>52</v>
      </c>
      <c r="R293" s="11" t="s">
        <v>1192</v>
      </c>
      <c r="S293" s="13">
        <v>316080</v>
      </c>
      <c r="T293" s="13">
        <v>293380</v>
      </c>
      <c r="U293" s="13">
        <f t="shared" si="61"/>
        <v>22700</v>
      </c>
      <c r="V293" s="14">
        <f t="shared" si="64"/>
        <v>7.1817261452796766E-2</v>
      </c>
      <c r="W293" s="13">
        <v>291157.78000000003</v>
      </c>
      <c r="X293" s="13">
        <v>2222.2199999999998</v>
      </c>
      <c r="Y293" s="13">
        <v>0</v>
      </c>
      <c r="Z293" s="13" t="s">
        <v>54</v>
      </c>
      <c r="AA293" s="13">
        <v>0</v>
      </c>
      <c r="AB293" s="11" t="s">
        <v>1196</v>
      </c>
      <c r="AC293" s="11" t="s">
        <v>99</v>
      </c>
      <c r="AD293" s="11" t="s">
        <v>57</v>
      </c>
      <c r="AE293" s="11" t="s">
        <v>58</v>
      </c>
      <c r="AF293" s="11" t="s">
        <v>68</v>
      </c>
      <c r="AG293" s="11" t="s">
        <v>1194</v>
      </c>
      <c r="AH293" s="13">
        <v>316080</v>
      </c>
      <c r="AI293" s="13">
        <v>293380</v>
      </c>
      <c r="AJ293" s="13">
        <f t="shared" si="62"/>
        <v>22700</v>
      </c>
      <c r="AK293" s="14">
        <f t="shared" si="65"/>
        <v>7.1817261452796766E-2</v>
      </c>
      <c r="AL293" s="13">
        <f t="shared" si="63"/>
        <v>0</v>
      </c>
    </row>
    <row r="294" spans="1:38" s="15" customFormat="1" x14ac:dyDescent="0.2">
      <c r="A294" s="11" t="s">
        <v>39</v>
      </c>
      <c r="B294" s="11" t="s">
        <v>40</v>
      </c>
      <c r="C294" s="11" t="s">
        <v>41</v>
      </c>
      <c r="D294" s="11" t="s">
        <v>1164</v>
      </c>
      <c r="E294" s="11" t="s">
        <v>43</v>
      </c>
      <c r="F294" s="11" t="s">
        <v>1188</v>
      </c>
      <c r="G294" s="11" t="s">
        <v>1189</v>
      </c>
      <c r="H294" s="11" t="s">
        <v>1167</v>
      </c>
      <c r="I294" s="11" t="s">
        <v>1168</v>
      </c>
      <c r="J294" s="11" t="s">
        <v>48</v>
      </c>
      <c r="K294" s="11" t="s">
        <v>1197</v>
      </c>
      <c r="L294" s="12">
        <v>43500</v>
      </c>
      <c r="M294" s="12">
        <v>43500</v>
      </c>
      <c r="N294" s="12">
        <v>43453</v>
      </c>
      <c r="O294" s="11" t="s">
        <v>50</v>
      </c>
      <c r="P294" s="11" t="s">
        <v>1191</v>
      </c>
      <c r="Q294" s="11" t="s">
        <v>52</v>
      </c>
      <c r="R294" s="11" t="s">
        <v>1192</v>
      </c>
      <c r="S294" s="13">
        <v>117438.75</v>
      </c>
      <c r="T294" s="13">
        <v>107250</v>
      </c>
      <c r="U294" s="13">
        <f t="shared" si="61"/>
        <v>10188.75</v>
      </c>
      <c r="V294" s="14">
        <f t="shared" si="64"/>
        <v>8.6757990867579904E-2</v>
      </c>
      <c r="W294" s="13">
        <v>107250</v>
      </c>
      <c r="X294" s="13">
        <v>0</v>
      </c>
      <c r="Y294" s="13">
        <v>0</v>
      </c>
      <c r="Z294" s="13" t="s">
        <v>54</v>
      </c>
      <c r="AA294" s="13">
        <v>0</v>
      </c>
      <c r="AB294" s="11" t="s">
        <v>1193</v>
      </c>
      <c r="AC294" s="11" t="s">
        <v>99</v>
      </c>
      <c r="AD294" s="11" t="s">
        <v>57</v>
      </c>
      <c r="AE294" s="11" t="s">
        <v>58</v>
      </c>
      <c r="AF294" s="11" t="s">
        <v>68</v>
      </c>
      <c r="AG294" s="11" t="s">
        <v>1194</v>
      </c>
      <c r="AH294" s="13">
        <v>117438.75</v>
      </c>
      <c r="AI294" s="13">
        <v>107250</v>
      </c>
      <c r="AJ294" s="13">
        <f t="shared" si="62"/>
        <v>10188.75</v>
      </c>
      <c r="AK294" s="14">
        <f t="shared" si="65"/>
        <v>8.6757990867579904E-2</v>
      </c>
      <c r="AL294" s="13">
        <f t="shared" si="63"/>
        <v>0</v>
      </c>
    </row>
    <row r="295" spans="1:38" s="15" customFormat="1" x14ac:dyDescent="0.2">
      <c r="A295" s="11" t="s">
        <v>39</v>
      </c>
      <c r="B295" s="11" t="s">
        <v>40</v>
      </c>
      <c r="C295" s="11" t="s">
        <v>41</v>
      </c>
      <c r="D295" s="11" t="s">
        <v>1164</v>
      </c>
      <c r="E295" s="11" t="s">
        <v>43</v>
      </c>
      <c r="F295" s="11" t="s">
        <v>1188</v>
      </c>
      <c r="G295" s="11" t="s">
        <v>1198</v>
      </c>
      <c r="H295" s="11" t="s">
        <v>1167</v>
      </c>
      <c r="I295" s="11" t="s">
        <v>1168</v>
      </c>
      <c r="J295" s="11" t="s">
        <v>48</v>
      </c>
      <c r="K295" s="11" t="s">
        <v>1199</v>
      </c>
      <c r="L295" s="12">
        <v>43501</v>
      </c>
      <c r="M295" s="12">
        <v>43501</v>
      </c>
      <c r="N295" s="12">
        <v>43494</v>
      </c>
      <c r="O295" s="11" t="s">
        <v>50</v>
      </c>
      <c r="P295" s="11" t="s">
        <v>1200</v>
      </c>
      <c r="Q295" s="11" t="s">
        <v>52</v>
      </c>
      <c r="R295" s="11" t="s">
        <v>1201</v>
      </c>
      <c r="S295" s="13">
        <v>203987.64</v>
      </c>
      <c r="T295" s="13">
        <v>173135.06</v>
      </c>
      <c r="U295" s="13">
        <f t="shared" si="61"/>
        <v>30852.580000000016</v>
      </c>
      <c r="V295" s="14">
        <f t="shared" si="64"/>
        <v>0.15124730106196638</v>
      </c>
      <c r="W295" s="13">
        <v>173135.06</v>
      </c>
      <c r="X295" s="13">
        <v>0</v>
      </c>
      <c r="Y295" s="13">
        <v>0</v>
      </c>
      <c r="Z295" s="13" t="s">
        <v>54</v>
      </c>
      <c r="AA295" s="13">
        <v>0</v>
      </c>
      <c r="AB295" s="11" t="s">
        <v>1202</v>
      </c>
      <c r="AC295" s="11" t="s">
        <v>321</v>
      </c>
      <c r="AD295" s="11" t="s">
        <v>57</v>
      </c>
      <c r="AE295" s="11" t="s">
        <v>58</v>
      </c>
      <c r="AF295" s="11" t="s">
        <v>68</v>
      </c>
      <c r="AG295" s="11" t="s">
        <v>1203</v>
      </c>
      <c r="AH295" s="13">
        <v>203987.64</v>
      </c>
      <c r="AI295" s="13">
        <v>173135.06</v>
      </c>
      <c r="AJ295" s="13">
        <f t="shared" si="62"/>
        <v>30852.580000000016</v>
      </c>
      <c r="AK295" s="14">
        <f t="shared" si="65"/>
        <v>0.15124730106196638</v>
      </c>
      <c r="AL295" s="13">
        <f t="shared" si="63"/>
        <v>0</v>
      </c>
    </row>
    <row r="296" spans="1:38" s="15" customFormat="1" x14ac:dyDescent="0.2">
      <c r="A296" s="11" t="s">
        <v>39</v>
      </c>
      <c r="B296" s="11" t="s">
        <v>40</v>
      </c>
      <c r="C296" s="11" t="s">
        <v>41</v>
      </c>
      <c r="D296" s="11" t="s">
        <v>1164</v>
      </c>
      <c r="E296" s="11" t="s">
        <v>43</v>
      </c>
      <c r="F296" s="11" t="s">
        <v>1188</v>
      </c>
      <c r="G296" s="11" t="s">
        <v>1181</v>
      </c>
      <c r="H296" s="11" t="s">
        <v>1167</v>
      </c>
      <c r="I296" s="11" t="s">
        <v>1168</v>
      </c>
      <c r="J296" s="11" t="s">
        <v>48</v>
      </c>
      <c r="K296" s="11" t="s">
        <v>1204</v>
      </c>
      <c r="L296" s="12">
        <v>43500</v>
      </c>
      <c r="M296" s="12">
        <v>43500</v>
      </c>
      <c r="N296" s="12">
        <v>43490</v>
      </c>
      <c r="O296" s="11" t="s">
        <v>50</v>
      </c>
      <c r="P296" s="11" t="s">
        <v>1205</v>
      </c>
      <c r="Q296" s="11" t="s">
        <v>52</v>
      </c>
      <c r="R296" s="11" t="s">
        <v>1206</v>
      </c>
      <c r="S296" s="13">
        <v>13414.34</v>
      </c>
      <c r="T296" s="13">
        <v>12085</v>
      </c>
      <c r="U296" s="13">
        <f t="shared" si="61"/>
        <v>1329.3400000000001</v>
      </c>
      <c r="V296" s="14">
        <f t="shared" si="64"/>
        <v>9.9098427503701278E-2</v>
      </c>
      <c r="W296" s="13">
        <v>12070.6</v>
      </c>
      <c r="X296" s="13">
        <v>14.4</v>
      </c>
      <c r="Y296" s="13">
        <v>0</v>
      </c>
      <c r="Z296" s="13" t="s">
        <v>54</v>
      </c>
      <c r="AA296" s="13">
        <v>0</v>
      </c>
      <c r="AB296" s="11" t="s">
        <v>1207</v>
      </c>
      <c r="AC296" s="11" t="s">
        <v>99</v>
      </c>
      <c r="AD296" s="11" t="s">
        <v>57</v>
      </c>
      <c r="AE296" s="11" t="s">
        <v>58</v>
      </c>
      <c r="AF296" s="11" t="s">
        <v>68</v>
      </c>
      <c r="AG296" s="11" t="s">
        <v>1208</v>
      </c>
      <c r="AH296" s="13">
        <v>13414.34</v>
      </c>
      <c r="AI296" s="13">
        <v>12085</v>
      </c>
      <c r="AJ296" s="13">
        <f t="shared" si="62"/>
        <v>1329.3400000000001</v>
      </c>
      <c r="AK296" s="14">
        <f t="shared" si="65"/>
        <v>9.9098427503701278E-2</v>
      </c>
      <c r="AL296" s="13">
        <f t="shared" si="63"/>
        <v>0</v>
      </c>
    </row>
    <row r="297" spans="1:38" s="15" customFormat="1" x14ac:dyDescent="0.2">
      <c r="A297" s="11" t="s">
        <v>39</v>
      </c>
      <c r="B297" s="11" t="s">
        <v>40</v>
      </c>
      <c r="C297" s="11" t="s">
        <v>41</v>
      </c>
      <c r="D297" s="11" t="s">
        <v>1164</v>
      </c>
      <c r="E297" s="11" t="s">
        <v>43</v>
      </c>
      <c r="F297" s="11" t="s">
        <v>1188</v>
      </c>
      <c r="G297" s="11" t="s">
        <v>1181</v>
      </c>
      <c r="H297" s="11" t="s">
        <v>1167</v>
      </c>
      <c r="I297" s="11" t="s">
        <v>1168</v>
      </c>
      <c r="J297" s="11" t="s">
        <v>48</v>
      </c>
      <c r="K297" s="11" t="s">
        <v>1209</v>
      </c>
      <c r="L297" s="12">
        <v>43500</v>
      </c>
      <c r="M297" s="12">
        <v>43500</v>
      </c>
      <c r="N297" s="12">
        <v>43490</v>
      </c>
      <c r="O297" s="11" t="s">
        <v>50</v>
      </c>
      <c r="P297" s="11" t="s">
        <v>1210</v>
      </c>
      <c r="Q297" s="11" t="s">
        <v>52</v>
      </c>
      <c r="R297" s="11" t="s">
        <v>1211</v>
      </c>
      <c r="S297" s="13">
        <v>245552.7</v>
      </c>
      <c r="T297" s="13">
        <v>224418.5</v>
      </c>
      <c r="U297" s="13">
        <f t="shared" si="61"/>
        <v>21134.200000000012</v>
      </c>
      <c r="V297" s="14">
        <f t="shared" si="64"/>
        <v>8.6067878707910814E-2</v>
      </c>
      <c r="W297" s="13">
        <v>223852.24</v>
      </c>
      <c r="X297" s="13">
        <v>566.26</v>
      </c>
      <c r="Y297" s="13">
        <v>0</v>
      </c>
      <c r="Z297" s="13" t="s">
        <v>54</v>
      </c>
      <c r="AA297" s="13">
        <v>0</v>
      </c>
      <c r="AB297" s="11" t="s">
        <v>1212</v>
      </c>
      <c r="AC297" s="11" t="s">
        <v>99</v>
      </c>
      <c r="AD297" s="11" t="s">
        <v>57</v>
      </c>
      <c r="AE297" s="11" t="s">
        <v>58</v>
      </c>
      <c r="AF297" s="11" t="s">
        <v>68</v>
      </c>
      <c r="AG297" s="11" t="s">
        <v>1213</v>
      </c>
      <c r="AH297" s="13">
        <v>245552.7</v>
      </c>
      <c r="AI297" s="13">
        <v>224418.5</v>
      </c>
      <c r="AJ297" s="13">
        <f t="shared" si="62"/>
        <v>21134.200000000012</v>
      </c>
      <c r="AK297" s="14">
        <f t="shared" si="65"/>
        <v>8.6067878707910814E-2</v>
      </c>
      <c r="AL297" s="13">
        <f t="shared" si="63"/>
        <v>0</v>
      </c>
    </row>
    <row r="298" spans="1:38" s="15" customFormat="1" x14ac:dyDescent="0.2">
      <c r="A298" s="11" t="s">
        <v>39</v>
      </c>
      <c r="B298" s="11" t="s">
        <v>40</v>
      </c>
      <c r="C298" s="11" t="s">
        <v>41</v>
      </c>
      <c r="D298" s="11" t="s">
        <v>1164</v>
      </c>
      <c r="E298" s="11" t="s">
        <v>43</v>
      </c>
      <c r="F298" s="11" t="s">
        <v>1188</v>
      </c>
      <c r="G298" s="11" t="s">
        <v>1181</v>
      </c>
      <c r="H298" s="11" t="s">
        <v>1167</v>
      </c>
      <c r="I298" s="11" t="s">
        <v>1168</v>
      </c>
      <c r="J298" s="11" t="s">
        <v>191</v>
      </c>
      <c r="K298" s="11" t="s">
        <v>1214</v>
      </c>
      <c r="L298" s="12">
        <v>43498</v>
      </c>
      <c r="M298" s="12">
        <v>43498</v>
      </c>
      <c r="N298" s="12">
        <v>43490</v>
      </c>
      <c r="O298" s="11" t="s">
        <v>50</v>
      </c>
      <c r="P298" s="11" t="s">
        <v>1210</v>
      </c>
      <c r="Q298" s="11" t="s">
        <v>52</v>
      </c>
      <c r="R298" s="11" t="s">
        <v>1211</v>
      </c>
      <c r="S298" s="13">
        <v>6050</v>
      </c>
      <c r="T298" s="13">
        <v>5500</v>
      </c>
      <c r="U298" s="13">
        <f t="shared" si="61"/>
        <v>550</v>
      </c>
      <c r="V298" s="14">
        <f t="shared" si="64"/>
        <v>9.0909090909090912E-2</v>
      </c>
      <c r="W298" s="13">
        <v>5500</v>
      </c>
      <c r="X298" s="13">
        <v>0</v>
      </c>
      <c r="Y298" s="13">
        <v>0</v>
      </c>
      <c r="Z298" s="13" t="s">
        <v>54</v>
      </c>
      <c r="AA298" s="13">
        <v>0</v>
      </c>
      <c r="AB298" s="11" t="s">
        <v>1212</v>
      </c>
      <c r="AC298" s="11" t="s">
        <v>99</v>
      </c>
      <c r="AD298" s="11" t="s">
        <v>57</v>
      </c>
      <c r="AE298" s="11" t="s">
        <v>58</v>
      </c>
      <c r="AF298" s="11" t="s">
        <v>68</v>
      </c>
      <c r="AG298" s="11" t="s">
        <v>1213</v>
      </c>
      <c r="AH298" s="13">
        <v>6050</v>
      </c>
      <c r="AI298" s="13">
        <v>5500</v>
      </c>
      <c r="AJ298" s="13">
        <f t="shared" si="62"/>
        <v>550</v>
      </c>
      <c r="AK298" s="14">
        <f t="shared" si="65"/>
        <v>9.0909090909090912E-2</v>
      </c>
      <c r="AL298" s="13">
        <f t="shared" si="63"/>
        <v>0</v>
      </c>
    </row>
    <row r="299" spans="1:38" s="15" customFormat="1" x14ac:dyDescent="0.2">
      <c r="A299" s="11" t="s">
        <v>39</v>
      </c>
      <c r="B299" s="11" t="s">
        <v>40</v>
      </c>
      <c r="C299" s="11" t="s">
        <v>41</v>
      </c>
      <c r="D299" s="11" t="s">
        <v>1164</v>
      </c>
      <c r="E299" s="11" t="s">
        <v>43</v>
      </c>
      <c r="F299" s="11" t="s">
        <v>1188</v>
      </c>
      <c r="G299" s="11" t="s">
        <v>1181</v>
      </c>
      <c r="H299" s="11" t="s">
        <v>1167</v>
      </c>
      <c r="I299" s="11" t="s">
        <v>1168</v>
      </c>
      <c r="J299" s="11" t="s">
        <v>48</v>
      </c>
      <c r="K299" s="11" t="s">
        <v>1215</v>
      </c>
      <c r="L299" s="12">
        <v>43501</v>
      </c>
      <c r="M299" s="12">
        <v>43501</v>
      </c>
      <c r="N299" s="12">
        <v>43490</v>
      </c>
      <c r="O299" s="11" t="s">
        <v>50</v>
      </c>
      <c r="P299" s="11" t="s">
        <v>1210</v>
      </c>
      <c r="Q299" s="11" t="s">
        <v>52</v>
      </c>
      <c r="R299" s="11" t="s">
        <v>1211</v>
      </c>
      <c r="S299" s="13">
        <v>0</v>
      </c>
      <c r="T299" s="13">
        <v>0</v>
      </c>
      <c r="U299" s="13">
        <f t="shared" si="61"/>
        <v>0</v>
      </c>
      <c r="V299" s="14" t="e">
        <f t="shared" si="64"/>
        <v>#DIV/0!</v>
      </c>
      <c r="W299" s="13">
        <v>0</v>
      </c>
      <c r="X299" s="13">
        <v>0</v>
      </c>
      <c r="Y299" s="13">
        <v>0</v>
      </c>
      <c r="Z299" s="13" t="s">
        <v>54</v>
      </c>
      <c r="AA299" s="13">
        <v>0</v>
      </c>
      <c r="AB299" s="11" t="s">
        <v>1212</v>
      </c>
      <c r="AC299" s="11" t="s">
        <v>99</v>
      </c>
      <c r="AD299" s="11" t="s">
        <v>57</v>
      </c>
      <c r="AE299" s="11" t="s">
        <v>58</v>
      </c>
      <c r="AF299" s="11" t="s">
        <v>68</v>
      </c>
      <c r="AG299" s="11" t="s">
        <v>1213</v>
      </c>
      <c r="AH299" s="13">
        <v>0</v>
      </c>
      <c r="AI299" s="13">
        <v>0</v>
      </c>
      <c r="AJ299" s="13">
        <f t="shared" si="62"/>
        <v>0</v>
      </c>
      <c r="AK299" s="14" t="e">
        <f t="shared" si="65"/>
        <v>#DIV/0!</v>
      </c>
      <c r="AL299" s="13">
        <f t="shared" si="63"/>
        <v>0</v>
      </c>
    </row>
    <row r="300" spans="1:38" s="15" customFormat="1" x14ac:dyDescent="0.2">
      <c r="A300" s="11" t="s">
        <v>39</v>
      </c>
      <c r="B300" s="11" t="s">
        <v>40</v>
      </c>
      <c r="C300" s="11" t="s">
        <v>41</v>
      </c>
      <c r="D300" s="11" t="s">
        <v>1216</v>
      </c>
      <c r="E300" s="11" t="s">
        <v>43</v>
      </c>
      <c r="F300" s="11" t="s">
        <v>1217</v>
      </c>
      <c r="G300" s="11" t="s">
        <v>1217</v>
      </c>
      <c r="H300" s="11" t="s">
        <v>1218</v>
      </c>
      <c r="I300" s="11" t="s">
        <v>1219</v>
      </c>
      <c r="J300" s="11" t="s">
        <v>309</v>
      </c>
      <c r="K300" s="11" t="s">
        <v>1220</v>
      </c>
      <c r="L300" s="12">
        <v>43501</v>
      </c>
      <c r="M300" s="12">
        <v>43501</v>
      </c>
      <c r="N300" s="12">
        <v>43476</v>
      </c>
      <c r="O300" s="11" t="s">
        <v>50</v>
      </c>
      <c r="P300" s="11" t="s">
        <v>1221</v>
      </c>
      <c r="Q300" s="11" t="s">
        <v>52</v>
      </c>
      <c r="R300" s="11" t="s">
        <v>1222</v>
      </c>
      <c r="S300" s="13">
        <v>1269.8</v>
      </c>
      <c r="T300" s="13">
        <v>1154.4000000000001</v>
      </c>
      <c r="U300" s="13">
        <f t="shared" ref="U300:U305" si="66">S300-T300</f>
        <v>115.39999999999986</v>
      </c>
      <c r="V300" s="14">
        <f t="shared" si="64"/>
        <v>9.0880453614742368E-2</v>
      </c>
      <c r="W300" s="13">
        <v>1154.4000000000001</v>
      </c>
      <c r="X300" s="13">
        <v>0</v>
      </c>
      <c r="Y300" s="13">
        <v>0</v>
      </c>
      <c r="Z300" s="13" t="s">
        <v>54</v>
      </c>
      <c r="AA300" s="13">
        <v>0</v>
      </c>
      <c r="AB300" s="11" t="s">
        <v>1223</v>
      </c>
      <c r="AC300" s="11" t="s">
        <v>99</v>
      </c>
      <c r="AD300" s="11" t="s">
        <v>57</v>
      </c>
      <c r="AE300" s="11" t="s">
        <v>58</v>
      </c>
      <c r="AF300" s="11" t="s">
        <v>59</v>
      </c>
      <c r="AG300" s="11" t="s">
        <v>1224</v>
      </c>
      <c r="AH300" s="13">
        <v>1269.8</v>
      </c>
      <c r="AI300" s="13">
        <v>1154.4000000000001</v>
      </c>
      <c r="AJ300" s="13">
        <f t="shared" ref="AJ300:AJ305" si="67">AH300-AI300</f>
        <v>115.39999999999986</v>
      </c>
      <c r="AK300" s="14">
        <f t="shared" si="65"/>
        <v>9.0880453614742368E-2</v>
      </c>
      <c r="AL300" s="13">
        <f t="shared" ref="AL300:AL305" si="68">U300-AJ300</f>
        <v>0</v>
      </c>
    </row>
    <row r="301" spans="1:38" s="15" customFormat="1" x14ac:dyDescent="0.2">
      <c r="A301" s="11" t="s">
        <v>39</v>
      </c>
      <c r="B301" s="11" t="s">
        <v>40</v>
      </c>
      <c r="C301" s="11" t="s">
        <v>41</v>
      </c>
      <c r="D301" s="11" t="s">
        <v>1216</v>
      </c>
      <c r="E301" s="11" t="s">
        <v>43</v>
      </c>
      <c r="F301" s="11" t="s">
        <v>1225</v>
      </c>
      <c r="G301" s="11" t="s">
        <v>1226</v>
      </c>
      <c r="H301" s="11" t="s">
        <v>1218</v>
      </c>
      <c r="I301" s="11" t="s">
        <v>1219</v>
      </c>
      <c r="J301" s="11" t="s">
        <v>48</v>
      </c>
      <c r="K301" s="11" t="s">
        <v>1227</v>
      </c>
      <c r="L301" s="12">
        <v>43501</v>
      </c>
      <c r="M301" s="12">
        <v>43501</v>
      </c>
      <c r="N301" s="12">
        <v>43500</v>
      </c>
      <c r="O301" s="11" t="s">
        <v>50</v>
      </c>
      <c r="P301" s="11" t="s">
        <v>1228</v>
      </c>
      <c r="Q301" s="11" t="s">
        <v>52</v>
      </c>
      <c r="R301" s="11" t="s">
        <v>1229</v>
      </c>
      <c r="S301" s="13">
        <v>197349.96</v>
      </c>
      <c r="T301" s="13">
        <v>193480.32000000001</v>
      </c>
      <c r="U301" s="13">
        <f t="shared" si="66"/>
        <v>3869.6399999999849</v>
      </c>
      <c r="V301" s="14">
        <f t="shared" si="64"/>
        <v>1.9608010054828411E-2</v>
      </c>
      <c r="W301" s="13">
        <v>193480.32000000001</v>
      </c>
      <c r="X301" s="13">
        <v>0</v>
      </c>
      <c r="Y301" s="13">
        <v>0</v>
      </c>
      <c r="Z301" s="13" t="s">
        <v>54</v>
      </c>
      <c r="AA301" s="13">
        <v>0</v>
      </c>
      <c r="AB301" s="11" t="s">
        <v>1230</v>
      </c>
      <c r="AC301" s="11" t="s">
        <v>845</v>
      </c>
      <c r="AD301" s="11" t="s">
        <v>57</v>
      </c>
      <c r="AE301" s="11" t="s">
        <v>58</v>
      </c>
      <c r="AF301" s="11" t="s">
        <v>68</v>
      </c>
      <c r="AG301" s="11" t="s">
        <v>1231</v>
      </c>
      <c r="AH301" s="13">
        <v>197349.96</v>
      </c>
      <c r="AI301" s="13">
        <v>193480.32000000001</v>
      </c>
      <c r="AJ301" s="13">
        <f t="shared" si="67"/>
        <v>3869.6399999999849</v>
      </c>
      <c r="AK301" s="14">
        <f t="shared" si="65"/>
        <v>1.9608010054828411E-2</v>
      </c>
      <c r="AL301" s="13">
        <f t="shared" si="68"/>
        <v>0</v>
      </c>
    </row>
    <row r="302" spans="1:38" s="15" customFormat="1" x14ac:dyDescent="0.2">
      <c r="A302" s="11" t="s">
        <v>39</v>
      </c>
      <c r="B302" s="11" t="s">
        <v>40</v>
      </c>
      <c r="C302" s="11" t="s">
        <v>41</v>
      </c>
      <c r="D302" s="11" t="s">
        <v>1216</v>
      </c>
      <c r="E302" s="11" t="s">
        <v>43</v>
      </c>
      <c r="F302" s="11" t="s">
        <v>1225</v>
      </c>
      <c r="G302" s="11" t="s">
        <v>1232</v>
      </c>
      <c r="H302" s="11" t="s">
        <v>1218</v>
      </c>
      <c r="I302" s="11" t="s">
        <v>1219</v>
      </c>
      <c r="J302" s="11" t="s">
        <v>1233</v>
      </c>
      <c r="K302" s="11" t="s">
        <v>1234</v>
      </c>
      <c r="L302" s="12">
        <v>43497</v>
      </c>
      <c r="M302" s="12">
        <v>43497</v>
      </c>
      <c r="N302" s="12">
        <v>43497</v>
      </c>
      <c r="O302" s="11" t="s">
        <v>50</v>
      </c>
      <c r="P302" s="11" t="s">
        <v>1235</v>
      </c>
      <c r="Q302" s="11" t="s">
        <v>52</v>
      </c>
      <c r="R302" s="11" t="s">
        <v>1236</v>
      </c>
      <c r="S302" s="13">
        <v>-47787.34</v>
      </c>
      <c r="T302" s="13">
        <v>-43621.49</v>
      </c>
      <c r="U302" s="13">
        <f t="shared" si="66"/>
        <v>-4165.8499999999985</v>
      </c>
      <c r="V302" s="14">
        <f t="shared" si="64"/>
        <v>8.7174762185968063E-2</v>
      </c>
      <c r="W302" s="13">
        <v>-43621.49</v>
      </c>
      <c r="X302" s="13">
        <v>0</v>
      </c>
      <c r="Y302" s="13">
        <v>0</v>
      </c>
      <c r="Z302" s="13" t="s">
        <v>54</v>
      </c>
      <c r="AA302" s="13">
        <v>0</v>
      </c>
      <c r="AB302" s="11" t="s">
        <v>55</v>
      </c>
      <c r="AC302" s="11" t="s">
        <v>56</v>
      </c>
      <c r="AD302" s="11" t="s">
        <v>57</v>
      </c>
      <c r="AE302" s="11" t="s">
        <v>58</v>
      </c>
      <c r="AF302" s="11" t="s">
        <v>68</v>
      </c>
      <c r="AG302" s="11" t="s">
        <v>55</v>
      </c>
      <c r="AH302" s="13">
        <v>0</v>
      </c>
      <c r="AI302" s="13">
        <v>0</v>
      </c>
      <c r="AJ302" s="13">
        <f t="shared" si="67"/>
        <v>0</v>
      </c>
      <c r="AK302" s="14" t="e">
        <f t="shared" si="65"/>
        <v>#DIV/0!</v>
      </c>
      <c r="AL302" s="13">
        <f t="shared" si="68"/>
        <v>-4165.8499999999985</v>
      </c>
    </row>
    <row r="303" spans="1:38" s="15" customFormat="1" x14ac:dyDescent="0.2">
      <c r="A303" s="11" t="s">
        <v>39</v>
      </c>
      <c r="B303" s="11" t="s">
        <v>40</v>
      </c>
      <c r="C303" s="11" t="s">
        <v>41</v>
      </c>
      <c r="D303" s="11" t="s">
        <v>1216</v>
      </c>
      <c r="E303" s="11" t="s">
        <v>43</v>
      </c>
      <c r="F303" s="11" t="s">
        <v>1225</v>
      </c>
      <c r="G303" s="11" t="s">
        <v>1237</v>
      </c>
      <c r="H303" s="11" t="s">
        <v>1218</v>
      </c>
      <c r="I303" s="11" t="s">
        <v>1219</v>
      </c>
      <c r="J303" s="11" t="s">
        <v>191</v>
      </c>
      <c r="K303" s="11" t="s">
        <v>1238</v>
      </c>
      <c r="L303" s="12">
        <v>43497</v>
      </c>
      <c r="M303" s="12">
        <v>43497</v>
      </c>
      <c r="N303" s="12">
        <v>43363</v>
      </c>
      <c r="O303" s="11" t="s">
        <v>50</v>
      </c>
      <c r="P303" s="11" t="s">
        <v>1239</v>
      </c>
      <c r="Q303" s="11" t="s">
        <v>52</v>
      </c>
      <c r="R303" s="11" t="s">
        <v>1240</v>
      </c>
      <c r="S303" s="13">
        <v>37716</v>
      </c>
      <c r="T303" s="13">
        <v>33675</v>
      </c>
      <c r="U303" s="13">
        <f t="shared" si="66"/>
        <v>4041</v>
      </c>
      <c r="V303" s="14">
        <f t="shared" si="64"/>
        <v>0.10714285714285714</v>
      </c>
      <c r="W303" s="13">
        <v>33675</v>
      </c>
      <c r="X303" s="13">
        <v>0</v>
      </c>
      <c r="Y303" s="13">
        <v>0</v>
      </c>
      <c r="Z303" s="13" t="s">
        <v>54</v>
      </c>
      <c r="AA303" s="13">
        <v>0</v>
      </c>
      <c r="AB303" s="11" t="s">
        <v>1241</v>
      </c>
      <c r="AC303" s="11" t="s">
        <v>99</v>
      </c>
      <c r="AD303" s="11" t="s">
        <v>57</v>
      </c>
      <c r="AE303" s="11" t="s">
        <v>58</v>
      </c>
      <c r="AF303" s="11" t="s">
        <v>59</v>
      </c>
      <c r="AG303" s="11" t="s">
        <v>1242</v>
      </c>
      <c r="AH303" s="13">
        <v>37716</v>
      </c>
      <c r="AI303" s="13">
        <v>33675</v>
      </c>
      <c r="AJ303" s="13">
        <f t="shared" si="67"/>
        <v>4041</v>
      </c>
      <c r="AK303" s="14">
        <f t="shared" si="65"/>
        <v>0.10714285714285714</v>
      </c>
      <c r="AL303" s="13">
        <f t="shared" si="68"/>
        <v>0</v>
      </c>
    </row>
    <row r="304" spans="1:38" s="15" customFormat="1" x14ac:dyDescent="0.2">
      <c r="A304" s="11" t="s">
        <v>39</v>
      </c>
      <c r="B304" s="11" t="s">
        <v>40</v>
      </c>
      <c r="C304" s="11" t="s">
        <v>41</v>
      </c>
      <c r="D304" s="11" t="s">
        <v>1216</v>
      </c>
      <c r="E304" s="11" t="s">
        <v>43</v>
      </c>
      <c r="F304" s="11" t="s">
        <v>1243</v>
      </c>
      <c r="G304" s="11" t="s">
        <v>1243</v>
      </c>
      <c r="H304" s="11" t="s">
        <v>1218</v>
      </c>
      <c r="I304" s="11" t="s">
        <v>1219</v>
      </c>
      <c r="J304" s="11" t="s">
        <v>48</v>
      </c>
      <c r="K304" s="11" t="s">
        <v>1244</v>
      </c>
      <c r="L304" s="12">
        <v>43497</v>
      </c>
      <c r="M304" s="12">
        <v>43497</v>
      </c>
      <c r="N304" s="12">
        <v>43495</v>
      </c>
      <c r="O304" s="11" t="s">
        <v>50</v>
      </c>
      <c r="P304" s="11" t="s">
        <v>1245</v>
      </c>
      <c r="Q304" s="11" t="s">
        <v>52</v>
      </c>
      <c r="R304" s="11" t="s">
        <v>1246</v>
      </c>
      <c r="S304" s="13">
        <v>8565.8799999999992</v>
      </c>
      <c r="T304" s="13">
        <v>8157.96</v>
      </c>
      <c r="U304" s="13">
        <f t="shared" si="66"/>
        <v>407.91999999999916</v>
      </c>
      <c r="V304" s="14">
        <f t="shared" si="64"/>
        <v>4.7621493646887322E-2</v>
      </c>
      <c r="W304" s="13">
        <v>8157.96</v>
      </c>
      <c r="X304" s="13">
        <v>0</v>
      </c>
      <c r="Y304" s="13">
        <v>0</v>
      </c>
      <c r="Z304" s="13" t="s">
        <v>54</v>
      </c>
      <c r="AA304" s="13">
        <v>0</v>
      </c>
      <c r="AB304" s="11" t="s">
        <v>1247</v>
      </c>
      <c r="AC304" s="11" t="s">
        <v>99</v>
      </c>
      <c r="AD304" s="11" t="s">
        <v>57</v>
      </c>
      <c r="AE304" s="11" t="s">
        <v>58</v>
      </c>
      <c r="AF304" s="11" t="s">
        <v>68</v>
      </c>
      <c r="AG304" s="11" t="s">
        <v>1248</v>
      </c>
      <c r="AH304" s="13">
        <v>8565.8799999999992</v>
      </c>
      <c r="AI304" s="13">
        <v>8157.96</v>
      </c>
      <c r="AJ304" s="13">
        <f t="shared" si="67"/>
        <v>407.91999999999916</v>
      </c>
      <c r="AK304" s="14">
        <f t="shared" si="65"/>
        <v>4.7621493646887322E-2</v>
      </c>
      <c r="AL304" s="13">
        <f t="shared" si="68"/>
        <v>0</v>
      </c>
    </row>
    <row r="305" spans="1:38" s="15" customFormat="1" x14ac:dyDescent="0.2">
      <c r="A305" s="11" t="s">
        <v>39</v>
      </c>
      <c r="B305" s="11" t="s">
        <v>40</v>
      </c>
      <c r="C305" s="11" t="s">
        <v>41</v>
      </c>
      <c r="D305" s="11" t="s">
        <v>1216</v>
      </c>
      <c r="E305" s="11" t="s">
        <v>43</v>
      </c>
      <c r="F305" s="11" t="s">
        <v>118</v>
      </c>
      <c r="G305" s="11" t="s">
        <v>1217</v>
      </c>
      <c r="H305" s="11" t="s">
        <v>1218</v>
      </c>
      <c r="I305" s="11" t="s">
        <v>1219</v>
      </c>
      <c r="J305" s="11" t="s">
        <v>309</v>
      </c>
      <c r="K305" s="11" t="s">
        <v>1249</v>
      </c>
      <c r="L305" s="12">
        <v>43501</v>
      </c>
      <c r="M305" s="12">
        <v>43501</v>
      </c>
      <c r="N305" s="12">
        <v>43437</v>
      </c>
      <c r="O305" s="11" t="s">
        <v>50</v>
      </c>
      <c r="P305" s="11" t="s">
        <v>1250</v>
      </c>
      <c r="Q305" s="11" t="s">
        <v>52</v>
      </c>
      <c r="R305" s="11" t="s">
        <v>1251</v>
      </c>
      <c r="S305" s="13">
        <v>1005.2</v>
      </c>
      <c r="T305" s="13">
        <v>1041.0999999999999</v>
      </c>
      <c r="U305" s="13">
        <f t="shared" si="66"/>
        <v>-35.899999999999864</v>
      </c>
      <c r="V305" s="14">
        <f t="shared" si="64"/>
        <v>-3.5714285714285574E-2</v>
      </c>
      <c r="W305" s="13">
        <v>1041.0999999999999</v>
      </c>
      <c r="X305" s="13">
        <v>0</v>
      </c>
      <c r="Y305" s="13">
        <v>0</v>
      </c>
      <c r="Z305" s="13" t="s">
        <v>54</v>
      </c>
      <c r="AA305" s="13">
        <v>0</v>
      </c>
      <c r="AB305" s="11" t="s">
        <v>1252</v>
      </c>
      <c r="AC305" s="11" t="s">
        <v>99</v>
      </c>
      <c r="AD305" s="11" t="s">
        <v>57</v>
      </c>
      <c r="AE305" s="11" t="s">
        <v>58</v>
      </c>
      <c r="AF305" s="11" t="s">
        <v>59</v>
      </c>
      <c r="AG305" s="11" t="s">
        <v>1253</v>
      </c>
      <c r="AH305" s="13">
        <v>1005.2</v>
      </c>
      <c r="AI305" s="13">
        <v>1041.0999999999999</v>
      </c>
      <c r="AJ305" s="13">
        <f t="shared" si="67"/>
        <v>-35.899999999999864</v>
      </c>
      <c r="AK305" s="14">
        <f t="shared" si="65"/>
        <v>-3.5714285714285574E-2</v>
      </c>
      <c r="AL305" s="13">
        <f t="shared" si="68"/>
        <v>0</v>
      </c>
    </row>
    <row r="306" spans="1:38" s="15" customFormat="1" x14ac:dyDescent="0.2">
      <c r="A306" s="11" t="s">
        <v>39</v>
      </c>
      <c r="B306" s="11" t="s">
        <v>40</v>
      </c>
      <c r="C306" s="11" t="s">
        <v>41</v>
      </c>
      <c r="D306" s="11" t="s">
        <v>1254</v>
      </c>
      <c r="E306" s="11" t="s">
        <v>43</v>
      </c>
      <c r="F306" s="11" t="s">
        <v>1255</v>
      </c>
      <c r="G306" s="11" t="s">
        <v>1255</v>
      </c>
      <c r="H306" s="11" t="s">
        <v>1256</v>
      </c>
      <c r="I306" s="11" t="s">
        <v>1257</v>
      </c>
      <c r="J306" s="11" t="s">
        <v>48</v>
      </c>
      <c r="K306" s="11" t="s">
        <v>1258</v>
      </c>
      <c r="L306" s="12">
        <v>43500</v>
      </c>
      <c r="M306" s="12">
        <v>43500</v>
      </c>
      <c r="N306" s="12">
        <v>43494</v>
      </c>
      <c r="O306" s="11" t="s">
        <v>50</v>
      </c>
      <c r="P306" s="11" t="s">
        <v>1259</v>
      </c>
      <c r="Q306" s="11" t="s">
        <v>52</v>
      </c>
      <c r="R306" s="11" t="s">
        <v>1260</v>
      </c>
      <c r="S306" s="13">
        <v>8477.59</v>
      </c>
      <c r="T306" s="13">
        <v>7602.16</v>
      </c>
      <c r="U306" s="13">
        <f t="shared" ref="U306:U316" si="69">S306-T306</f>
        <v>875.43000000000029</v>
      </c>
      <c r="V306" s="14">
        <f t="shared" si="64"/>
        <v>0.10326401725018552</v>
      </c>
      <c r="W306" s="13">
        <v>7115.76</v>
      </c>
      <c r="X306" s="13">
        <v>486.4</v>
      </c>
      <c r="Y306" s="13">
        <v>0</v>
      </c>
      <c r="Z306" s="13" t="s">
        <v>54</v>
      </c>
      <c r="AA306" s="13">
        <v>0</v>
      </c>
      <c r="AB306" s="11" t="s">
        <v>1261</v>
      </c>
      <c r="AC306" s="11" t="s">
        <v>99</v>
      </c>
      <c r="AD306" s="11" t="s">
        <v>57</v>
      </c>
      <c r="AE306" s="11" t="s">
        <v>58</v>
      </c>
      <c r="AF306" s="11" t="s">
        <v>68</v>
      </c>
      <c r="AG306" s="11" t="s">
        <v>1262</v>
      </c>
      <c r="AH306" s="13">
        <v>8477.59</v>
      </c>
      <c r="AI306" s="13">
        <v>7645.08</v>
      </c>
      <c r="AJ306" s="13">
        <f t="shared" ref="AJ306:AJ316" si="70">AH306-AI306</f>
        <v>832.51000000000022</v>
      </c>
      <c r="AK306" s="14">
        <f t="shared" si="65"/>
        <v>9.8201257668747863E-2</v>
      </c>
      <c r="AL306" s="13">
        <f t="shared" ref="AL306:AL316" si="71">U306-AJ306</f>
        <v>42.920000000000073</v>
      </c>
    </row>
    <row r="307" spans="1:38" s="15" customFormat="1" x14ac:dyDescent="0.2">
      <c r="A307" s="11" t="s">
        <v>39</v>
      </c>
      <c r="B307" s="11" t="s">
        <v>40</v>
      </c>
      <c r="C307" s="11" t="s">
        <v>41</v>
      </c>
      <c r="D307" s="11" t="s">
        <v>1254</v>
      </c>
      <c r="E307" s="11" t="s">
        <v>43</v>
      </c>
      <c r="F307" s="11" t="s">
        <v>1255</v>
      </c>
      <c r="G307" s="11" t="s">
        <v>1255</v>
      </c>
      <c r="H307" s="11" t="s">
        <v>1256</v>
      </c>
      <c r="I307" s="11" t="s">
        <v>1257</v>
      </c>
      <c r="J307" s="11" t="s">
        <v>48</v>
      </c>
      <c r="K307" s="11" t="s">
        <v>1263</v>
      </c>
      <c r="L307" s="12">
        <v>43501</v>
      </c>
      <c r="M307" s="12">
        <v>43501</v>
      </c>
      <c r="N307" s="12">
        <v>43494</v>
      </c>
      <c r="O307" s="11" t="s">
        <v>50</v>
      </c>
      <c r="P307" s="11" t="s">
        <v>1259</v>
      </c>
      <c r="Q307" s="11" t="s">
        <v>52</v>
      </c>
      <c r="R307" s="11" t="s">
        <v>1260</v>
      </c>
      <c r="S307" s="13">
        <v>359.1</v>
      </c>
      <c r="T307" s="13">
        <v>300</v>
      </c>
      <c r="U307" s="13">
        <f t="shared" si="69"/>
        <v>59.100000000000023</v>
      </c>
      <c r="V307" s="14">
        <f t="shared" si="64"/>
        <v>0.16457811194653305</v>
      </c>
      <c r="W307" s="13">
        <v>300</v>
      </c>
      <c r="X307" s="13">
        <v>0</v>
      </c>
      <c r="Y307" s="13">
        <v>0</v>
      </c>
      <c r="Z307" s="13" t="s">
        <v>54</v>
      </c>
      <c r="AA307" s="13">
        <v>0</v>
      </c>
      <c r="AB307" s="11" t="s">
        <v>1261</v>
      </c>
      <c r="AC307" s="11" t="s">
        <v>99</v>
      </c>
      <c r="AD307" s="11" t="s">
        <v>57</v>
      </c>
      <c r="AE307" s="11" t="s">
        <v>58</v>
      </c>
      <c r="AF307" s="11" t="s">
        <v>68</v>
      </c>
      <c r="AG307" s="11" t="s">
        <v>1262</v>
      </c>
      <c r="AH307" s="13">
        <v>359.1</v>
      </c>
      <c r="AI307" s="13">
        <v>315</v>
      </c>
      <c r="AJ307" s="13">
        <f t="shared" si="70"/>
        <v>44.100000000000023</v>
      </c>
      <c r="AK307" s="14">
        <f t="shared" si="65"/>
        <v>0.1228070175438597</v>
      </c>
      <c r="AL307" s="13">
        <f t="shared" si="71"/>
        <v>15</v>
      </c>
    </row>
    <row r="308" spans="1:38" s="15" customFormat="1" x14ac:dyDescent="0.2">
      <c r="A308" s="11" t="s">
        <v>39</v>
      </c>
      <c r="B308" s="11" t="s">
        <v>40</v>
      </c>
      <c r="C308" s="11" t="s">
        <v>41</v>
      </c>
      <c r="D308" s="11" t="s">
        <v>1254</v>
      </c>
      <c r="E308" s="11" t="s">
        <v>43</v>
      </c>
      <c r="F308" s="11" t="s">
        <v>1255</v>
      </c>
      <c r="G308" s="11" t="s">
        <v>1255</v>
      </c>
      <c r="H308" s="11" t="s">
        <v>1256</v>
      </c>
      <c r="I308" s="11" t="s">
        <v>1257</v>
      </c>
      <c r="J308" s="11" t="s">
        <v>48</v>
      </c>
      <c r="K308" s="11" t="s">
        <v>1264</v>
      </c>
      <c r="L308" s="12">
        <v>43501</v>
      </c>
      <c r="M308" s="12">
        <v>43501</v>
      </c>
      <c r="N308" s="12">
        <v>43494</v>
      </c>
      <c r="O308" s="11" t="s">
        <v>50</v>
      </c>
      <c r="P308" s="11" t="s">
        <v>1265</v>
      </c>
      <c r="Q308" s="11" t="s">
        <v>52</v>
      </c>
      <c r="R308" s="11" t="s">
        <v>1266</v>
      </c>
      <c r="S308" s="13">
        <v>0</v>
      </c>
      <c r="T308" s="13">
        <v>0</v>
      </c>
      <c r="U308" s="13">
        <f t="shared" si="69"/>
        <v>0</v>
      </c>
      <c r="V308" s="14" t="e">
        <f t="shared" si="64"/>
        <v>#DIV/0!</v>
      </c>
      <c r="W308" s="13">
        <v>0</v>
      </c>
      <c r="X308" s="13">
        <v>0</v>
      </c>
      <c r="Y308" s="13">
        <v>0</v>
      </c>
      <c r="Z308" s="13" t="s">
        <v>54</v>
      </c>
      <c r="AA308" s="13">
        <v>0</v>
      </c>
      <c r="AB308" s="11" t="s">
        <v>1267</v>
      </c>
      <c r="AC308" s="11" t="s">
        <v>99</v>
      </c>
      <c r="AD308" s="11" t="s">
        <v>57</v>
      </c>
      <c r="AE308" s="11" t="s">
        <v>58</v>
      </c>
      <c r="AF308" s="11" t="s">
        <v>68</v>
      </c>
      <c r="AG308" s="11" t="s">
        <v>1268</v>
      </c>
      <c r="AH308" s="13">
        <v>0</v>
      </c>
      <c r="AI308" s="13">
        <v>0</v>
      </c>
      <c r="AJ308" s="13">
        <f t="shared" si="70"/>
        <v>0</v>
      </c>
      <c r="AK308" s="14" t="e">
        <f t="shared" si="65"/>
        <v>#DIV/0!</v>
      </c>
      <c r="AL308" s="13">
        <f t="shared" si="71"/>
        <v>0</v>
      </c>
    </row>
    <row r="309" spans="1:38" s="15" customFormat="1" x14ac:dyDescent="0.2">
      <c r="A309" s="11" t="s">
        <v>39</v>
      </c>
      <c r="B309" s="11" t="s">
        <v>40</v>
      </c>
      <c r="C309" s="11" t="s">
        <v>41</v>
      </c>
      <c r="D309" s="11" t="s">
        <v>1254</v>
      </c>
      <c r="E309" s="11" t="s">
        <v>43</v>
      </c>
      <c r="F309" s="11" t="s">
        <v>1255</v>
      </c>
      <c r="G309" s="11" t="s">
        <v>1255</v>
      </c>
      <c r="H309" s="11" t="s">
        <v>1256</v>
      </c>
      <c r="I309" s="11" t="s">
        <v>1257</v>
      </c>
      <c r="J309" s="11" t="s">
        <v>48</v>
      </c>
      <c r="K309" s="11" t="s">
        <v>1264</v>
      </c>
      <c r="L309" s="12">
        <v>43501</v>
      </c>
      <c r="M309" s="12">
        <v>43501</v>
      </c>
      <c r="N309" s="12">
        <v>43494</v>
      </c>
      <c r="O309" s="11" t="s">
        <v>50</v>
      </c>
      <c r="P309" s="11" t="s">
        <v>1265</v>
      </c>
      <c r="Q309" s="11" t="s">
        <v>52</v>
      </c>
      <c r="R309" s="11" t="s">
        <v>1266</v>
      </c>
      <c r="S309" s="13">
        <v>912</v>
      </c>
      <c r="T309" s="13">
        <v>800</v>
      </c>
      <c r="U309" s="13">
        <f t="shared" si="69"/>
        <v>112</v>
      </c>
      <c r="V309" s="14">
        <f t="shared" si="64"/>
        <v>0.12280701754385964</v>
      </c>
      <c r="W309" s="13">
        <v>800</v>
      </c>
      <c r="X309" s="13">
        <v>0</v>
      </c>
      <c r="Y309" s="13">
        <v>0</v>
      </c>
      <c r="Z309" s="13" t="s">
        <v>54</v>
      </c>
      <c r="AA309" s="13">
        <v>0</v>
      </c>
      <c r="AB309" s="11" t="s">
        <v>1269</v>
      </c>
      <c r="AC309" s="11" t="s">
        <v>99</v>
      </c>
      <c r="AD309" s="11" t="s">
        <v>57</v>
      </c>
      <c r="AE309" s="11" t="s">
        <v>58</v>
      </c>
      <c r="AF309" s="11" t="s">
        <v>68</v>
      </c>
      <c r="AG309" s="11" t="s">
        <v>1268</v>
      </c>
      <c r="AH309" s="13">
        <v>912</v>
      </c>
      <c r="AI309" s="13">
        <v>800</v>
      </c>
      <c r="AJ309" s="13">
        <f t="shared" si="70"/>
        <v>112</v>
      </c>
      <c r="AK309" s="14">
        <f t="shared" si="65"/>
        <v>0.12280701754385964</v>
      </c>
      <c r="AL309" s="13">
        <f t="shared" si="71"/>
        <v>0</v>
      </c>
    </row>
    <row r="310" spans="1:38" s="15" customFormat="1" x14ac:dyDescent="0.2">
      <c r="A310" s="11" t="s">
        <v>39</v>
      </c>
      <c r="B310" s="11" t="s">
        <v>40</v>
      </c>
      <c r="C310" s="11" t="s">
        <v>41</v>
      </c>
      <c r="D310" s="11" t="s">
        <v>1254</v>
      </c>
      <c r="E310" s="11" t="s">
        <v>43</v>
      </c>
      <c r="F310" s="11" t="s">
        <v>1255</v>
      </c>
      <c r="G310" s="11" t="s">
        <v>1255</v>
      </c>
      <c r="H310" s="11" t="s">
        <v>1256</v>
      </c>
      <c r="I310" s="11" t="s">
        <v>1257</v>
      </c>
      <c r="J310" s="11" t="s">
        <v>48</v>
      </c>
      <c r="K310" s="11" t="s">
        <v>1270</v>
      </c>
      <c r="L310" s="12">
        <v>43500</v>
      </c>
      <c r="M310" s="12">
        <v>43500</v>
      </c>
      <c r="N310" s="12">
        <v>43494</v>
      </c>
      <c r="O310" s="11" t="s">
        <v>50</v>
      </c>
      <c r="P310" s="11" t="s">
        <v>1265</v>
      </c>
      <c r="Q310" s="11" t="s">
        <v>52</v>
      </c>
      <c r="R310" s="11" t="s">
        <v>1266</v>
      </c>
      <c r="S310" s="13">
        <v>106415.99</v>
      </c>
      <c r="T310" s="13">
        <v>98171.520000000004</v>
      </c>
      <c r="U310" s="13">
        <f t="shared" si="69"/>
        <v>8244.4700000000012</v>
      </c>
      <c r="V310" s="14">
        <f t="shared" si="64"/>
        <v>7.7473977359981336E-2</v>
      </c>
      <c r="W310" s="13">
        <v>96705.41</v>
      </c>
      <c r="X310" s="13">
        <v>1466.11</v>
      </c>
      <c r="Y310" s="13">
        <v>0</v>
      </c>
      <c r="Z310" s="13" t="s">
        <v>54</v>
      </c>
      <c r="AA310" s="13">
        <v>0</v>
      </c>
      <c r="AB310" s="11" t="s">
        <v>1267</v>
      </c>
      <c r="AC310" s="11" t="s">
        <v>99</v>
      </c>
      <c r="AD310" s="11" t="s">
        <v>57</v>
      </c>
      <c r="AE310" s="11" t="s">
        <v>58</v>
      </c>
      <c r="AF310" s="11" t="s">
        <v>68</v>
      </c>
      <c r="AG310" s="11" t="s">
        <v>1268</v>
      </c>
      <c r="AH310" s="13">
        <v>106415.99</v>
      </c>
      <c r="AI310" s="13">
        <v>98171.520000000004</v>
      </c>
      <c r="AJ310" s="13">
        <f t="shared" si="70"/>
        <v>8244.4700000000012</v>
      </c>
      <c r="AK310" s="14">
        <f t="shared" si="65"/>
        <v>7.7473977359981336E-2</v>
      </c>
      <c r="AL310" s="13">
        <f t="shared" si="71"/>
        <v>0</v>
      </c>
    </row>
    <row r="311" spans="1:38" s="15" customFormat="1" x14ac:dyDescent="0.2">
      <c r="A311" s="11" t="s">
        <v>39</v>
      </c>
      <c r="B311" s="11" t="s">
        <v>40</v>
      </c>
      <c r="C311" s="11" t="s">
        <v>41</v>
      </c>
      <c r="D311" s="11" t="s">
        <v>1254</v>
      </c>
      <c r="E311" s="11" t="s">
        <v>43</v>
      </c>
      <c r="F311" s="11" t="s">
        <v>1255</v>
      </c>
      <c r="G311" s="11" t="s">
        <v>1255</v>
      </c>
      <c r="H311" s="11" t="s">
        <v>1256</v>
      </c>
      <c r="I311" s="11" t="s">
        <v>1257</v>
      </c>
      <c r="J311" s="11" t="s">
        <v>48</v>
      </c>
      <c r="K311" s="11" t="s">
        <v>1271</v>
      </c>
      <c r="L311" s="12">
        <v>43500</v>
      </c>
      <c r="M311" s="12">
        <v>43500</v>
      </c>
      <c r="N311" s="12">
        <v>43490</v>
      </c>
      <c r="O311" s="11" t="s">
        <v>50</v>
      </c>
      <c r="P311" s="11" t="s">
        <v>1272</v>
      </c>
      <c r="Q311" s="11" t="s">
        <v>52</v>
      </c>
      <c r="R311" s="11" t="s">
        <v>1273</v>
      </c>
      <c r="S311" s="13">
        <v>30058.95</v>
      </c>
      <c r="T311" s="13">
        <v>23906.5</v>
      </c>
      <c r="U311" s="13">
        <f t="shared" si="69"/>
        <v>6152.4500000000007</v>
      </c>
      <c r="V311" s="14">
        <f t="shared" si="64"/>
        <v>0.20467947150515906</v>
      </c>
      <c r="W311" s="13">
        <v>22911.88</v>
      </c>
      <c r="X311" s="13">
        <v>994.62</v>
      </c>
      <c r="Y311" s="13">
        <v>0</v>
      </c>
      <c r="Z311" s="13" t="s">
        <v>54</v>
      </c>
      <c r="AA311" s="13">
        <v>0</v>
      </c>
      <c r="AB311" s="11" t="s">
        <v>1274</v>
      </c>
      <c r="AC311" s="11" t="s">
        <v>99</v>
      </c>
      <c r="AD311" s="11" t="s">
        <v>57</v>
      </c>
      <c r="AE311" s="11" t="s">
        <v>58</v>
      </c>
      <c r="AF311" s="11" t="s">
        <v>68</v>
      </c>
      <c r="AG311" s="11" t="s">
        <v>1275</v>
      </c>
      <c r="AH311" s="13">
        <v>30058.95</v>
      </c>
      <c r="AI311" s="13">
        <v>23906.5</v>
      </c>
      <c r="AJ311" s="13">
        <f t="shared" si="70"/>
        <v>6152.4500000000007</v>
      </c>
      <c r="AK311" s="14">
        <f t="shared" si="65"/>
        <v>0.20467947150515906</v>
      </c>
      <c r="AL311" s="13">
        <f t="shared" si="71"/>
        <v>0</v>
      </c>
    </row>
    <row r="312" spans="1:38" s="15" customFormat="1" x14ac:dyDescent="0.2">
      <c r="A312" s="11" t="s">
        <v>39</v>
      </c>
      <c r="B312" s="11" t="s">
        <v>40</v>
      </c>
      <c r="C312" s="11" t="s">
        <v>41</v>
      </c>
      <c r="D312" s="11" t="s">
        <v>1254</v>
      </c>
      <c r="E312" s="11" t="s">
        <v>43</v>
      </c>
      <c r="F312" s="11" t="s">
        <v>1255</v>
      </c>
      <c r="G312" s="11" t="s">
        <v>1255</v>
      </c>
      <c r="H312" s="11" t="s">
        <v>1256</v>
      </c>
      <c r="I312" s="11" t="s">
        <v>1257</v>
      </c>
      <c r="J312" s="11" t="s">
        <v>48</v>
      </c>
      <c r="K312" s="11" t="s">
        <v>1276</v>
      </c>
      <c r="L312" s="12">
        <v>43501</v>
      </c>
      <c r="M312" s="12">
        <v>43501</v>
      </c>
      <c r="N312" s="12">
        <v>43490</v>
      </c>
      <c r="O312" s="11" t="s">
        <v>50</v>
      </c>
      <c r="P312" s="11" t="s">
        <v>1272</v>
      </c>
      <c r="Q312" s="11" t="s">
        <v>52</v>
      </c>
      <c r="R312" s="11" t="s">
        <v>1273</v>
      </c>
      <c r="S312" s="13">
        <v>0</v>
      </c>
      <c r="T312" s="13">
        <v>0</v>
      </c>
      <c r="U312" s="13">
        <f t="shared" si="69"/>
        <v>0</v>
      </c>
      <c r="V312" s="14" t="e">
        <f t="shared" si="64"/>
        <v>#DIV/0!</v>
      </c>
      <c r="W312" s="13">
        <v>0</v>
      </c>
      <c r="X312" s="13">
        <v>0</v>
      </c>
      <c r="Y312" s="13">
        <v>0</v>
      </c>
      <c r="Z312" s="13" t="s">
        <v>54</v>
      </c>
      <c r="AA312" s="13">
        <v>0</v>
      </c>
      <c r="AB312" s="11" t="s">
        <v>1274</v>
      </c>
      <c r="AC312" s="11" t="s">
        <v>99</v>
      </c>
      <c r="AD312" s="11" t="s">
        <v>57</v>
      </c>
      <c r="AE312" s="11" t="s">
        <v>58</v>
      </c>
      <c r="AF312" s="11" t="s">
        <v>68</v>
      </c>
      <c r="AG312" s="11" t="s">
        <v>1275</v>
      </c>
      <c r="AH312" s="13">
        <v>0</v>
      </c>
      <c r="AI312" s="13">
        <v>0</v>
      </c>
      <c r="AJ312" s="13">
        <f t="shared" si="70"/>
        <v>0</v>
      </c>
      <c r="AK312" s="14" t="e">
        <f t="shared" si="65"/>
        <v>#DIV/0!</v>
      </c>
      <c r="AL312" s="13">
        <f t="shared" si="71"/>
        <v>0</v>
      </c>
    </row>
    <row r="313" spans="1:38" s="15" customFormat="1" x14ac:dyDescent="0.2">
      <c r="A313" s="11" t="s">
        <v>39</v>
      </c>
      <c r="B313" s="11" t="s">
        <v>40</v>
      </c>
      <c r="C313" s="11" t="s">
        <v>41</v>
      </c>
      <c r="D313" s="11" t="s">
        <v>1254</v>
      </c>
      <c r="E313" s="11" t="s">
        <v>43</v>
      </c>
      <c r="F313" s="11" t="s">
        <v>407</v>
      </c>
      <c r="G313" s="11" t="s">
        <v>1277</v>
      </c>
      <c r="H313" s="11" t="s">
        <v>1256</v>
      </c>
      <c r="I313" s="11" t="s">
        <v>1257</v>
      </c>
      <c r="J313" s="11" t="s">
        <v>191</v>
      </c>
      <c r="K313" s="11" t="s">
        <v>1278</v>
      </c>
      <c r="L313" s="12">
        <v>43497</v>
      </c>
      <c r="M313" s="12">
        <v>43497</v>
      </c>
      <c r="N313" s="12">
        <v>43494</v>
      </c>
      <c r="O313" s="11" t="s">
        <v>50</v>
      </c>
      <c r="P313" s="11" t="s">
        <v>1279</v>
      </c>
      <c r="Q313" s="11" t="s">
        <v>52</v>
      </c>
      <c r="R313" s="11" t="s">
        <v>1280</v>
      </c>
      <c r="S313" s="13">
        <v>0</v>
      </c>
      <c r="T313" s="13">
        <v>0</v>
      </c>
      <c r="U313" s="13">
        <f t="shared" si="69"/>
        <v>0</v>
      </c>
      <c r="V313" s="14" t="e">
        <f t="shared" si="64"/>
        <v>#DIV/0!</v>
      </c>
      <c r="W313" s="13">
        <v>0</v>
      </c>
      <c r="X313" s="13">
        <v>0</v>
      </c>
      <c r="Y313" s="13">
        <v>0</v>
      </c>
      <c r="Z313" s="13" t="s">
        <v>54</v>
      </c>
      <c r="AA313" s="13">
        <v>0</v>
      </c>
      <c r="AB313" s="11" t="s">
        <v>1281</v>
      </c>
      <c r="AC313" s="11" t="s">
        <v>99</v>
      </c>
      <c r="AD313" s="11" t="s">
        <v>57</v>
      </c>
      <c r="AE313" s="11" t="s">
        <v>58</v>
      </c>
      <c r="AF313" s="11" t="s">
        <v>68</v>
      </c>
      <c r="AG313" s="11" t="s">
        <v>1282</v>
      </c>
      <c r="AH313" s="13">
        <v>0</v>
      </c>
      <c r="AI313" s="13">
        <v>0</v>
      </c>
      <c r="AJ313" s="13">
        <f t="shared" si="70"/>
        <v>0</v>
      </c>
      <c r="AK313" s="14" t="e">
        <f t="shared" si="65"/>
        <v>#DIV/0!</v>
      </c>
      <c r="AL313" s="13">
        <f t="shared" si="71"/>
        <v>0</v>
      </c>
    </row>
    <row r="314" spans="1:38" s="15" customFormat="1" x14ac:dyDescent="0.2">
      <c r="A314" s="11" t="s">
        <v>39</v>
      </c>
      <c r="B314" s="11" t="s">
        <v>40</v>
      </c>
      <c r="C314" s="11" t="s">
        <v>41</v>
      </c>
      <c r="D314" s="11" t="s">
        <v>1254</v>
      </c>
      <c r="E314" s="11" t="s">
        <v>43</v>
      </c>
      <c r="F314" s="11" t="s">
        <v>407</v>
      </c>
      <c r="G314" s="11" t="s">
        <v>1277</v>
      </c>
      <c r="H314" s="11" t="s">
        <v>1256</v>
      </c>
      <c r="I314" s="11" t="s">
        <v>1257</v>
      </c>
      <c r="J314" s="11" t="s">
        <v>48</v>
      </c>
      <c r="K314" s="11" t="s">
        <v>1283</v>
      </c>
      <c r="L314" s="12">
        <v>43501</v>
      </c>
      <c r="M314" s="12">
        <v>43501</v>
      </c>
      <c r="N314" s="12">
        <v>43494</v>
      </c>
      <c r="O314" s="11" t="s">
        <v>50</v>
      </c>
      <c r="P314" s="11" t="s">
        <v>1279</v>
      </c>
      <c r="Q314" s="11" t="s">
        <v>52</v>
      </c>
      <c r="R314" s="11" t="s">
        <v>1280</v>
      </c>
      <c r="S314" s="13">
        <v>1110</v>
      </c>
      <c r="T314" s="13">
        <v>1000</v>
      </c>
      <c r="U314" s="13">
        <f t="shared" si="69"/>
        <v>110</v>
      </c>
      <c r="V314" s="14">
        <f t="shared" si="64"/>
        <v>9.90990990990991E-2</v>
      </c>
      <c r="W314" s="13">
        <v>1000</v>
      </c>
      <c r="X314" s="13">
        <v>0</v>
      </c>
      <c r="Y314" s="13">
        <v>0</v>
      </c>
      <c r="Z314" s="13" t="s">
        <v>54</v>
      </c>
      <c r="AA314" s="13">
        <v>0</v>
      </c>
      <c r="AB314" s="11" t="s">
        <v>1281</v>
      </c>
      <c r="AC314" s="11" t="s">
        <v>99</v>
      </c>
      <c r="AD314" s="11" t="s">
        <v>57</v>
      </c>
      <c r="AE314" s="11" t="s">
        <v>58</v>
      </c>
      <c r="AF314" s="11" t="s">
        <v>68</v>
      </c>
      <c r="AG314" s="11" t="s">
        <v>1282</v>
      </c>
      <c r="AH314" s="13">
        <v>1110</v>
      </c>
      <c r="AI314" s="13">
        <v>1000</v>
      </c>
      <c r="AJ314" s="13">
        <f t="shared" si="70"/>
        <v>110</v>
      </c>
      <c r="AK314" s="14">
        <f t="shared" si="65"/>
        <v>9.90990990990991E-2</v>
      </c>
      <c r="AL314" s="13">
        <f t="shared" si="71"/>
        <v>0</v>
      </c>
    </row>
    <row r="315" spans="1:38" s="15" customFormat="1" x14ac:dyDescent="0.2">
      <c r="A315" s="11" t="s">
        <v>39</v>
      </c>
      <c r="B315" s="11" t="s">
        <v>40</v>
      </c>
      <c r="C315" s="11" t="s">
        <v>41</v>
      </c>
      <c r="D315" s="11" t="s">
        <v>1254</v>
      </c>
      <c r="E315" s="11" t="s">
        <v>43</v>
      </c>
      <c r="F315" s="11" t="s">
        <v>1284</v>
      </c>
      <c r="G315" s="11" t="s">
        <v>1285</v>
      </c>
      <c r="H315" s="11" t="s">
        <v>1256</v>
      </c>
      <c r="I315" s="11" t="s">
        <v>1257</v>
      </c>
      <c r="J315" s="11" t="s">
        <v>191</v>
      </c>
      <c r="K315" s="11" t="s">
        <v>1286</v>
      </c>
      <c r="L315" s="12">
        <v>43498</v>
      </c>
      <c r="M315" s="12">
        <v>43498</v>
      </c>
      <c r="N315" s="12">
        <v>43461</v>
      </c>
      <c r="O315" s="11" t="s">
        <v>50</v>
      </c>
      <c r="P315" s="11" t="s">
        <v>1287</v>
      </c>
      <c r="Q315" s="11" t="s">
        <v>52</v>
      </c>
      <c r="R315" s="11" t="s">
        <v>1288</v>
      </c>
      <c r="S315" s="13">
        <v>0</v>
      </c>
      <c r="T315" s="13">
        <v>0</v>
      </c>
      <c r="U315" s="13">
        <f t="shared" si="69"/>
        <v>0</v>
      </c>
      <c r="V315" s="14" t="e">
        <f t="shared" si="64"/>
        <v>#DIV/0!</v>
      </c>
      <c r="W315" s="13">
        <v>0</v>
      </c>
      <c r="X315" s="13">
        <v>0</v>
      </c>
      <c r="Y315" s="13">
        <v>0</v>
      </c>
      <c r="Z315" s="13" t="s">
        <v>54</v>
      </c>
      <c r="AA315" s="13">
        <v>0</v>
      </c>
      <c r="AB315" s="11" t="s">
        <v>1289</v>
      </c>
      <c r="AC315" s="11" t="s">
        <v>99</v>
      </c>
      <c r="AD315" s="11" t="s">
        <v>57</v>
      </c>
      <c r="AE315" s="11" t="s">
        <v>58</v>
      </c>
      <c r="AF315" s="11" t="s">
        <v>68</v>
      </c>
      <c r="AG315" s="11" t="s">
        <v>1290</v>
      </c>
      <c r="AH315" s="13">
        <v>0</v>
      </c>
      <c r="AI315" s="13">
        <v>0</v>
      </c>
      <c r="AJ315" s="13">
        <f t="shared" si="70"/>
        <v>0</v>
      </c>
      <c r="AK315" s="14" t="e">
        <f t="shared" si="65"/>
        <v>#DIV/0!</v>
      </c>
      <c r="AL315" s="13">
        <f t="shared" si="71"/>
        <v>0</v>
      </c>
    </row>
    <row r="316" spans="1:38" s="15" customFormat="1" x14ac:dyDescent="0.2">
      <c r="A316" s="11" t="s">
        <v>39</v>
      </c>
      <c r="B316" s="11" t="s">
        <v>40</v>
      </c>
      <c r="C316" s="11" t="s">
        <v>41</v>
      </c>
      <c r="D316" s="11" t="s">
        <v>1254</v>
      </c>
      <c r="E316" s="11" t="s">
        <v>43</v>
      </c>
      <c r="F316" s="11" t="s">
        <v>1284</v>
      </c>
      <c r="G316" s="11" t="s">
        <v>1285</v>
      </c>
      <c r="H316" s="11" t="s">
        <v>1256</v>
      </c>
      <c r="I316" s="11" t="s">
        <v>1257</v>
      </c>
      <c r="J316" s="11" t="s">
        <v>191</v>
      </c>
      <c r="K316" s="11" t="s">
        <v>1291</v>
      </c>
      <c r="L316" s="12">
        <v>43497</v>
      </c>
      <c r="M316" s="12">
        <v>43497</v>
      </c>
      <c r="N316" s="12">
        <v>43461</v>
      </c>
      <c r="O316" s="11" t="s">
        <v>50</v>
      </c>
      <c r="P316" s="11" t="s">
        <v>1287</v>
      </c>
      <c r="Q316" s="11" t="s">
        <v>52</v>
      </c>
      <c r="R316" s="11" t="s">
        <v>1288</v>
      </c>
      <c r="S316" s="13">
        <v>28215</v>
      </c>
      <c r="T316" s="13">
        <v>28710</v>
      </c>
      <c r="U316" s="13">
        <f t="shared" si="69"/>
        <v>-495</v>
      </c>
      <c r="V316" s="14">
        <f t="shared" si="64"/>
        <v>-1.7543859649122806E-2</v>
      </c>
      <c r="W316" s="13">
        <v>28710</v>
      </c>
      <c r="X316" s="13">
        <v>0</v>
      </c>
      <c r="Y316" s="13">
        <v>0</v>
      </c>
      <c r="Z316" s="13" t="s">
        <v>54</v>
      </c>
      <c r="AA316" s="13">
        <v>0</v>
      </c>
      <c r="AB316" s="11" t="s">
        <v>1289</v>
      </c>
      <c r="AC316" s="11" t="s">
        <v>99</v>
      </c>
      <c r="AD316" s="11" t="s">
        <v>57</v>
      </c>
      <c r="AE316" s="11" t="s">
        <v>58</v>
      </c>
      <c r="AF316" s="11" t="s">
        <v>68</v>
      </c>
      <c r="AG316" s="11" t="s">
        <v>1290</v>
      </c>
      <c r="AH316" s="13">
        <v>28215</v>
      </c>
      <c r="AI316" s="13">
        <v>24750</v>
      </c>
      <c r="AJ316" s="13">
        <f t="shared" si="70"/>
        <v>3465</v>
      </c>
      <c r="AK316" s="14">
        <f t="shared" si="65"/>
        <v>0.12280701754385964</v>
      </c>
      <c r="AL316" s="13">
        <f t="shared" si="71"/>
        <v>-3960</v>
      </c>
    </row>
    <row r="317" spans="1:38" s="15" customFormat="1" x14ac:dyDescent="0.2">
      <c r="A317" s="11" t="s">
        <v>39</v>
      </c>
      <c r="B317" s="11" t="s">
        <v>40</v>
      </c>
      <c r="C317" s="11" t="s">
        <v>144</v>
      </c>
      <c r="D317" s="11" t="s">
        <v>1292</v>
      </c>
      <c r="E317" s="11" t="s">
        <v>43</v>
      </c>
      <c r="F317" s="11" t="s">
        <v>1293</v>
      </c>
      <c r="G317" s="11" t="s">
        <v>1293</v>
      </c>
      <c r="H317" s="11" t="s">
        <v>240</v>
      </c>
      <c r="I317" s="11" t="s">
        <v>1294</v>
      </c>
      <c r="J317" s="11" t="s">
        <v>302</v>
      </c>
      <c r="K317" s="11" t="s">
        <v>1295</v>
      </c>
      <c r="L317" s="12">
        <v>43498</v>
      </c>
      <c r="M317" s="12">
        <v>43498</v>
      </c>
      <c r="N317" s="12">
        <v>43446</v>
      </c>
      <c r="O317" s="11" t="s">
        <v>50</v>
      </c>
      <c r="P317" s="11" t="s">
        <v>1296</v>
      </c>
      <c r="Q317" s="11" t="s">
        <v>52</v>
      </c>
      <c r="R317" s="11" t="s">
        <v>1297</v>
      </c>
      <c r="S317" s="13">
        <v>250.56</v>
      </c>
      <c r="T317" s="13">
        <v>232</v>
      </c>
      <c r="U317" s="13">
        <f>S317-T317</f>
        <v>18.560000000000002</v>
      </c>
      <c r="V317" s="14">
        <f t="shared" si="64"/>
        <v>7.4074074074074084E-2</v>
      </c>
      <c r="W317" s="13">
        <v>232</v>
      </c>
      <c r="X317" s="13">
        <v>0</v>
      </c>
      <c r="Y317" s="13">
        <v>0</v>
      </c>
      <c r="Z317" s="13" t="s">
        <v>54</v>
      </c>
      <c r="AA317" s="13">
        <v>0</v>
      </c>
      <c r="AB317" s="11" t="s">
        <v>1298</v>
      </c>
      <c r="AC317" s="11" t="s">
        <v>99</v>
      </c>
      <c r="AD317" s="11" t="s">
        <v>155</v>
      </c>
      <c r="AE317" s="11" t="s">
        <v>58</v>
      </c>
      <c r="AF317" s="11" t="s">
        <v>68</v>
      </c>
      <c r="AG317" s="11" t="s">
        <v>1299</v>
      </c>
      <c r="AH317" s="13">
        <v>250.56</v>
      </c>
      <c r="AI317" s="13">
        <v>232</v>
      </c>
      <c r="AJ317" s="13">
        <f>AH317-AI317</f>
        <v>18.560000000000002</v>
      </c>
      <c r="AK317" s="14">
        <f t="shared" si="65"/>
        <v>7.4074074074074084E-2</v>
      </c>
      <c r="AL317" s="13">
        <f>U317-AJ317</f>
        <v>0</v>
      </c>
    </row>
    <row r="318" spans="1:38" s="15" customFormat="1" x14ac:dyDescent="0.2">
      <c r="A318" s="11" t="s">
        <v>39</v>
      </c>
      <c r="B318" s="11" t="s">
        <v>40</v>
      </c>
      <c r="C318" s="11" t="s">
        <v>144</v>
      </c>
      <c r="D318" s="11" t="s">
        <v>1292</v>
      </c>
      <c r="E318" s="11" t="s">
        <v>43</v>
      </c>
      <c r="F318" s="11" t="s">
        <v>1300</v>
      </c>
      <c r="G318" s="11" t="s">
        <v>1300</v>
      </c>
      <c r="H318" s="11" t="s">
        <v>240</v>
      </c>
      <c r="I318" s="11" t="s">
        <v>1294</v>
      </c>
      <c r="J318" s="11" t="s">
        <v>302</v>
      </c>
      <c r="K318" s="11" t="s">
        <v>1301</v>
      </c>
      <c r="L318" s="12">
        <v>43498</v>
      </c>
      <c r="M318" s="12">
        <v>43498</v>
      </c>
      <c r="N318" s="12">
        <v>43444</v>
      </c>
      <c r="O318" s="11" t="s">
        <v>50</v>
      </c>
      <c r="P318" s="11" t="s">
        <v>1302</v>
      </c>
      <c r="Q318" s="11" t="s">
        <v>52</v>
      </c>
      <c r="R318" s="11" t="s">
        <v>1303</v>
      </c>
      <c r="S318" s="13">
        <v>0</v>
      </c>
      <c r="T318" s="13">
        <v>0</v>
      </c>
      <c r="U318" s="13">
        <f>S318-T318</f>
        <v>0</v>
      </c>
      <c r="V318" s="14" t="e">
        <f t="shared" si="64"/>
        <v>#DIV/0!</v>
      </c>
      <c r="W318" s="13">
        <v>0</v>
      </c>
      <c r="X318" s="13">
        <v>0</v>
      </c>
      <c r="Y318" s="13">
        <v>0</v>
      </c>
      <c r="Z318" s="13" t="s">
        <v>54</v>
      </c>
      <c r="AA318" s="13">
        <v>0</v>
      </c>
      <c r="AB318" s="11" t="s">
        <v>1304</v>
      </c>
      <c r="AC318" s="11" t="s">
        <v>99</v>
      </c>
      <c r="AD318" s="11" t="s">
        <v>155</v>
      </c>
      <c r="AE318" s="11" t="s">
        <v>58</v>
      </c>
      <c r="AF318" s="11" t="s">
        <v>68</v>
      </c>
      <c r="AG318" s="11" t="s">
        <v>1305</v>
      </c>
      <c r="AH318" s="13">
        <v>0</v>
      </c>
      <c r="AI318" s="13">
        <v>0</v>
      </c>
      <c r="AJ318" s="13">
        <f>AH318-AI318</f>
        <v>0</v>
      </c>
      <c r="AK318" s="14" t="e">
        <f t="shared" si="65"/>
        <v>#DIV/0!</v>
      </c>
      <c r="AL318" s="13">
        <f>U318-AJ318</f>
        <v>0</v>
      </c>
    </row>
    <row r="319" spans="1:38" s="15" customFormat="1" x14ac:dyDescent="0.2">
      <c r="A319" s="11" t="s">
        <v>39</v>
      </c>
      <c r="B319" s="11" t="s">
        <v>40</v>
      </c>
      <c r="C319" s="11" t="s">
        <v>144</v>
      </c>
      <c r="D319" s="11" t="s">
        <v>1292</v>
      </c>
      <c r="E319" s="11" t="s">
        <v>43</v>
      </c>
      <c r="F319" s="11" t="s">
        <v>1300</v>
      </c>
      <c r="G319" s="11" t="s">
        <v>1300</v>
      </c>
      <c r="H319" s="11" t="s">
        <v>240</v>
      </c>
      <c r="I319" s="11" t="s">
        <v>1294</v>
      </c>
      <c r="J319" s="11" t="s">
        <v>302</v>
      </c>
      <c r="K319" s="11" t="s">
        <v>1306</v>
      </c>
      <c r="L319" s="12">
        <v>43497</v>
      </c>
      <c r="M319" s="12">
        <v>43497</v>
      </c>
      <c r="N319" s="12">
        <v>43444</v>
      </c>
      <c r="O319" s="11" t="s">
        <v>50</v>
      </c>
      <c r="P319" s="11" t="s">
        <v>1302</v>
      </c>
      <c r="Q319" s="11" t="s">
        <v>52</v>
      </c>
      <c r="R319" s="11" t="s">
        <v>1303</v>
      </c>
      <c r="S319" s="13">
        <v>12946.5</v>
      </c>
      <c r="T319" s="13">
        <v>11508</v>
      </c>
      <c r="U319" s="13">
        <f>S319-T319</f>
        <v>1438.5</v>
      </c>
      <c r="V319" s="14">
        <f t="shared" si="64"/>
        <v>0.1111111111111111</v>
      </c>
      <c r="W319" s="13">
        <v>11508</v>
      </c>
      <c r="X319" s="13">
        <v>0</v>
      </c>
      <c r="Y319" s="13">
        <v>0</v>
      </c>
      <c r="Z319" s="13" t="s">
        <v>54</v>
      </c>
      <c r="AA319" s="13">
        <v>0</v>
      </c>
      <c r="AB319" s="11" t="s">
        <v>1304</v>
      </c>
      <c r="AC319" s="11" t="s">
        <v>99</v>
      </c>
      <c r="AD319" s="11" t="s">
        <v>155</v>
      </c>
      <c r="AE319" s="11" t="s">
        <v>58</v>
      </c>
      <c r="AF319" s="11" t="s">
        <v>68</v>
      </c>
      <c r="AG319" s="11" t="s">
        <v>1305</v>
      </c>
      <c r="AH319" s="13">
        <v>12946.5</v>
      </c>
      <c r="AI319" s="13">
        <v>11508</v>
      </c>
      <c r="AJ319" s="13">
        <f>AH319-AI319</f>
        <v>1438.5</v>
      </c>
      <c r="AK319" s="14">
        <f t="shared" si="65"/>
        <v>0.1111111111111111</v>
      </c>
      <c r="AL319" s="13">
        <f>U319-AJ319</f>
        <v>0</v>
      </c>
    </row>
    <row r="320" spans="1:38" s="15" customFormat="1" x14ac:dyDescent="0.2">
      <c r="A320" s="11" t="s">
        <v>39</v>
      </c>
      <c r="B320" s="11" t="s">
        <v>40</v>
      </c>
      <c r="C320" s="11" t="s">
        <v>836</v>
      </c>
      <c r="D320" s="11" t="s">
        <v>1307</v>
      </c>
      <c r="E320" s="11" t="s">
        <v>43</v>
      </c>
      <c r="F320" s="11" t="s">
        <v>1308</v>
      </c>
      <c r="G320" s="11" t="s">
        <v>1308</v>
      </c>
      <c r="H320" s="11" t="s">
        <v>1309</v>
      </c>
      <c r="I320" s="11" t="s">
        <v>1310</v>
      </c>
      <c r="J320" s="11" t="s">
        <v>183</v>
      </c>
      <c r="K320" s="11" t="s">
        <v>1311</v>
      </c>
      <c r="L320" s="12">
        <v>43500</v>
      </c>
      <c r="M320" s="12">
        <v>43500</v>
      </c>
      <c r="N320" s="12">
        <v>42654</v>
      </c>
      <c r="O320" s="11" t="s">
        <v>50</v>
      </c>
      <c r="P320" s="11" t="s">
        <v>1312</v>
      </c>
      <c r="Q320" s="11" t="s">
        <v>52</v>
      </c>
      <c r="R320" s="11" t="s">
        <v>1313</v>
      </c>
      <c r="S320" s="13">
        <v>0</v>
      </c>
      <c r="T320" s="13">
        <v>2052</v>
      </c>
      <c r="U320" s="13">
        <f t="shared" ref="U320:U326" si="72">S320-T320</f>
        <v>-2052</v>
      </c>
      <c r="V320" s="14" t="e">
        <f t="shared" si="64"/>
        <v>#DIV/0!</v>
      </c>
      <c r="W320" s="13">
        <v>2052</v>
      </c>
      <c r="X320" s="13">
        <v>0</v>
      </c>
      <c r="Y320" s="13">
        <v>0</v>
      </c>
      <c r="Z320" s="13" t="s">
        <v>54</v>
      </c>
      <c r="AA320" s="13">
        <v>0</v>
      </c>
      <c r="AB320" s="11" t="s">
        <v>1314</v>
      </c>
      <c r="AC320" s="11" t="s">
        <v>1315</v>
      </c>
      <c r="AD320" s="11" t="s">
        <v>846</v>
      </c>
      <c r="AE320" s="11" t="s">
        <v>58</v>
      </c>
      <c r="AF320" s="11" t="s">
        <v>68</v>
      </c>
      <c r="AG320" s="11" t="s">
        <v>55</v>
      </c>
      <c r="AH320" s="13">
        <v>0</v>
      </c>
      <c r="AI320" s="13">
        <v>0</v>
      </c>
      <c r="AJ320" s="13">
        <f t="shared" ref="AJ320:AJ326" si="73">AH320-AI320</f>
        <v>0</v>
      </c>
      <c r="AK320" s="14" t="e">
        <f t="shared" si="65"/>
        <v>#DIV/0!</v>
      </c>
      <c r="AL320" s="13">
        <f t="shared" ref="AL320:AL326" si="74">U320-AJ320</f>
        <v>-2052</v>
      </c>
    </row>
    <row r="321" spans="1:38" s="15" customFormat="1" x14ac:dyDescent="0.2">
      <c r="A321" s="11" t="s">
        <v>39</v>
      </c>
      <c r="B321" s="11" t="s">
        <v>40</v>
      </c>
      <c r="C321" s="11" t="s">
        <v>836</v>
      </c>
      <c r="D321" s="11" t="s">
        <v>1307</v>
      </c>
      <c r="E321" s="11" t="s">
        <v>43</v>
      </c>
      <c r="F321" s="11" t="s">
        <v>1316</v>
      </c>
      <c r="G321" s="11" t="s">
        <v>1317</v>
      </c>
      <c r="H321" s="11" t="s">
        <v>1309</v>
      </c>
      <c r="I321" s="11" t="s">
        <v>1318</v>
      </c>
      <c r="J321" s="11" t="s">
        <v>183</v>
      </c>
      <c r="K321" s="11" t="s">
        <v>1319</v>
      </c>
      <c r="L321" s="12">
        <v>43498</v>
      </c>
      <c r="M321" s="12">
        <v>43498</v>
      </c>
      <c r="N321" s="12">
        <v>43480</v>
      </c>
      <c r="O321" s="11" t="s">
        <v>50</v>
      </c>
      <c r="P321" s="11" t="s">
        <v>1320</v>
      </c>
      <c r="Q321" s="11" t="s">
        <v>52</v>
      </c>
      <c r="R321" s="11" t="s">
        <v>1321</v>
      </c>
      <c r="S321" s="13">
        <v>94204.68</v>
      </c>
      <c r="T321" s="13">
        <v>88889.4</v>
      </c>
      <c r="U321" s="13">
        <f t="shared" si="72"/>
        <v>5315.2799999999988</v>
      </c>
      <c r="V321" s="14">
        <f t="shared" si="64"/>
        <v>5.6422674542283877E-2</v>
      </c>
      <c r="W321" s="13">
        <v>88181.51</v>
      </c>
      <c r="X321" s="13">
        <v>707.89</v>
      </c>
      <c r="Y321" s="13">
        <v>0</v>
      </c>
      <c r="Z321" s="13" t="s">
        <v>54</v>
      </c>
      <c r="AA321" s="13">
        <v>0</v>
      </c>
      <c r="AB321" s="11" t="s">
        <v>1322</v>
      </c>
      <c r="AC321" s="11" t="s">
        <v>99</v>
      </c>
      <c r="AD321" s="11" t="s">
        <v>846</v>
      </c>
      <c r="AE321" s="11" t="s">
        <v>58</v>
      </c>
      <c r="AF321" s="11" t="s">
        <v>68</v>
      </c>
      <c r="AG321" s="11" t="s">
        <v>1323</v>
      </c>
      <c r="AH321" s="13">
        <v>94204.68</v>
      </c>
      <c r="AI321" s="13">
        <v>87857.4</v>
      </c>
      <c r="AJ321" s="13">
        <f t="shared" si="73"/>
        <v>6347.2799999999988</v>
      </c>
      <c r="AK321" s="14">
        <f t="shared" si="65"/>
        <v>6.7377544300346856E-2</v>
      </c>
      <c r="AL321" s="13">
        <f t="shared" si="74"/>
        <v>-1032</v>
      </c>
    </row>
    <row r="322" spans="1:38" s="15" customFormat="1" x14ac:dyDescent="0.2">
      <c r="A322" s="11" t="s">
        <v>39</v>
      </c>
      <c r="B322" s="11" t="s">
        <v>40</v>
      </c>
      <c r="C322" s="11" t="s">
        <v>836</v>
      </c>
      <c r="D322" s="11" t="s">
        <v>1307</v>
      </c>
      <c r="E322" s="11" t="s">
        <v>43</v>
      </c>
      <c r="F322" s="11" t="s">
        <v>1316</v>
      </c>
      <c r="G322" s="11" t="s">
        <v>1317</v>
      </c>
      <c r="H322" s="11" t="s">
        <v>1309</v>
      </c>
      <c r="I322" s="11" t="s">
        <v>1318</v>
      </c>
      <c r="J322" s="11" t="s">
        <v>183</v>
      </c>
      <c r="K322" s="11" t="s">
        <v>1324</v>
      </c>
      <c r="L322" s="12">
        <v>43501</v>
      </c>
      <c r="M322" s="12">
        <v>43501</v>
      </c>
      <c r="N322" s="12">
        <v>43480</v>
      </c>
      <c r="O322" s="11" t="s">
        <v>50</v>
      </c>
      <c r="P322" s="11" t="s">
        <v>1320</v>
      </c>
      <c r="Q322" s="11" t="s">
        <v>52</v>
      </c>
      <c r="R322" s="11" t="s">
        <v>1321</v>
      </c>
      <c r="S322" s="13">
        <v>0</v>
      </c>
      <c r="T322" s="13">
        <v>0</v>
      </c>
      <c r="U322" s="13">
        <f t="shared" si="72"/>
        <v>0</v>
      </c>
      <c r="V322" s="14" t="e">
        <f t="shared" si="64"/>
        <v>#DIV/0!</v>
      </c>
      <c r="W322" s="13">
        <v>0</v>
      </c>
      <c r="X322" s="13">
        <v>0</v>
      </c>
      <c r="Y322" s="13">
        <v>0</v>
      </c>
      <c r="Z322" s="13" t="s">
        <v>54</v>
      </c>
      <c r="AA322" s="13">
        <v>0</v>
      </c>
      <c r="AB322" s="11" t="s">
        <v>1325</v>
      </c>
      <c r="AC322" s="11" t="s">
        <v>99</v>
      </c>
      <c r="AD322" s="11" t="s">
        <v>846</v>
      </c>
      <c r="AE322" s="11" t="s">
        <v>58</v>
      </c>
      <c r="AF322" s="11" t="s">
        <v>68</v>
      </c>
      <c r="AG322" s="11" t="s">
        <v>1323</v>
      </c>
      <c r="AH322" s="13">
        <v>0</v>
      </c>
      <c r="AI322" s="13">
        <v>0</v>
      </c>
      <c r="AJ322" s="13">
        <f t="shared" si="73"/>
        <v>0</v>
      </c>
      <c r="AK322" s="14" t="e">
        <f t="shared" si="65"/>
        <v>#DIV/0!</v>
      </c>
      <c r="AL322" s="13">
        <f t="shared" si="74"/>
        <v>0</v>
      </c>
    </row>
    <row r="323" spans="1:38" s="15" customFormat="1" x14ac:dyDescent="0.2">
      <c r="A323" s="11" t="s">
        <v>39</v>
      </c>
      <c r="B323" s="11" t="s">
        <v>40</v>
      </c>
      <c r="C323" s="11" t="s">
        <v>836</v>
      </c>
      <c r="D323" s="11" t="s">
        <v>1307</v>
      </c>
      <c r="E323" s="11" t="s">
        <v>43</v>
      </c>
      <c r="F323" s="11" t="s">
        <v>1316</v>
      </c>
      <c r="G323" s="11" t="s">
        <v>1317</v>
      </c>
      <c r="H323" s="11" t="s">
        <v>1309</v>
      </c>
      <c r="I323" s="11" t="s">
        <v>1318</v>
      </c>
      <c r="J323" s="11" t="s">
        <v>183</v>
      </c>
      <c r="K323" s="11" t="s">
        <v>1326</v>
      </c>
      <c r="L323" s="12">
        <v>43499</v>
      </c>
      <c r="M323" s="12">
        <v>43499</v>
      </c>
      <c r="N323" s="12">
        <v>43480</v>
      </c>
      <c r="O323" s="11" t="s">
        <v>50</v>
      </c>
      <c r="P323" s="11" t="s">
        <v>1320</v>
      </c>
      <c r="Q323" s="11" t="s">
        <v>52</v>
      </c>
      <c r="R323" s="11" t="s">
        <v>1321</v>
      </c>
      <c r="S323" s="13">
        <v>0</v>
      </c>
      <c r="T323" s="13">
        <v>0</v>
      </c>
      <c r="U323" s="13">
        <f t="shared" si="72"/>
        <v>0</v>
      </c>
      <c r="V323" s="14" t="e">
        <f t="shared" si="64"/>
        <v>#DIV/0!</v>
      </c>
      <c r="W323" s="13">
        <v>0</v>
      </c>
      <c r="X323" s="13">
        <v>0</v>
      </c>
      <c r="Y323" s="13">
        <v>0</v>
      </c>
      <c r="Z323" s="13" t="s">
        <v>54</v>
      </c>
      <c r="AA323" s="13">
        <v>0</v>
      </c>
      <c r="AB323" s="11" t="s">
        <v>1322</v>
      </c>
      <c r="AC323" s="11" t="s">
        <v>99</v>
      </c>
      <c r="AD323" s="11" t="s">
        <v>846</v>
      </c>
      <c r="AE323" s="11" t="s">
        <v>58</v>
      </c>
      <c r="AF323" s="11" t="s">
        <v>68</v>
      </c>
      <c r="AG323" s="11" t="s">
        <v>1323</v>
      </c>
      <c r="AH323" s="13">
        <v>0</v>
      </c>
      <c r="AI323" s="13">
        <v>0</v>
      </c>
      <c r="AJ323" s="13">
        <f t="shared" si="73"/>
        <v>0</v>
      </c>
      <c r="AK323" s="14" t="e">
        <f t="shared" si="65"/>
        <v>#DIV/0!</v>
      </c>
      <c r="AL323" s="13">
        <f t="shared" si="74"/>
        <v>0</v>
      </c>
    </row>
    <row r="324" spans="1:38" s="15" customFormat="1" x14ac:dyDescent="0.2">
      <c r="A324" s="11" t="s">
        <v>39</v>
      </c>
      <c r="B324" s="11" t="s">
        <v>40</v>
      </c>
      <c r="C324" s="11" t="s">
        <v>836</v>
      </c>
      <c r="D324" s="11" t="s">
        <v>1307</v>
      </c>
      <c r="E324" s="11" t="s">
        <v>43</v>
      </c>
      <c r="F324" s="11" t="s">
        <v>1316</v>
      </c>
      <c r="G324" s="11" t="s">
        <v>1317</v>
      </c>
      <c r="H324" s="11" t="s">
        <v>1309</v>
      </c>
      <c r="I324" s="11" t="s">
        <v>1318</v>
      </c>
      <c r="J324" s="11" t="s">
        <v>183</v>
      </c>
      <c r="K324" s="11" t="s">
        <v>1327</v>
      </c>
      <c r="L324" s="12">
        <v>43500</v>
      </c>
      <c r="M324" s="12">
        <v>43500</v>
      </c>
      <c r="N324" s="12">
        <v>43480</v>
      </c>
      <c r="O324" s="11" t="s">
        <v>50</v>
      </c>
      <c r="P324" s="11" t="s">
        <v>1320</v>
      </c>
      <c r="Q324" s="11" t="s">
        <v>52</v>
      </c>
      <c r="R324" s="11" t="s">
        <v>1321</v>
      </c>
      <c r="S324" s="13">
        <v>94204.68</v>
      </c>
      <c r="T324" s="13">
        <v>88889.4</v>
      </c>
      <c r="U324" s="13">
        <f t="shared" si="72"/>
        <v>5315.2799999999988</v>
      </c>
      <c r="V324" s="14">
        <f t="shared" si="64"/>
        <v>5.6422674542283877E-2</v>
      </c>
      <c r="W324" s="13">
        <v>78750.83</v>
      </c>
      <c r="X324" s="13">
        <v>10138.57</v>
      </c>
      <c r="Y324" s="13">
        <v>0</v>
      </c>
      <c r="Z324" s="13" t="s">
        <v>54</v>
      </c>
      <c r="AA324" s="13">
        <v>0</v>
      </c>
      <c r="AB324" s="11" t="s">
        <v>1325</v>
      </c>
      <c r="AC324" s="11" t="s">
        <v>99</v>
      </c>
      <c r="AD324" s="11" t="s">
        <v>846</v>
      </c>
      <c r="AE324" s="11" t="s">
        <v>58</v>
      </c>
      <c r="AF324" s="11" t="s">
        <v>68</v>
      </c>
      <c r="AG324" s="11" t="s">
        <v>1323</v>
      </c>
      <c r="AH324" s="13">
        <v>94204.68</v>
      </c>
      <c r="AI324" s="13">
        <v>87857.4</v>
      </c>
      <c r="AJ324" s="13">
        <f t="shared" si="73"/>
        <v>6347.2799999999988</v>
      </c>
      <c r="AK324" s="14">
        <f t="shared" si="65"/>
        <v>6.7377544300346856E-2</v>
      </c>
      <c r="AL324" s="13">
        <f t="shared" si="74"/>
        <v>-1032</v>
      </c>
    </row>
    <row r="325" spans="1:38" s="15" customFormat="1" x14ac:dyDescent="0.2">
      <c r="A325" s="11" t="s">
        <v>39</v>
      </c>
      <c r="B325" s="11" t="s">
        <v>40</v>
      </c>
      <c r="C325" s="11" t="s">
        <v>836</v>
      </c>
      <c r="D325" s="11" t="s">
        <v>1307</v>
      </c>
      <c r="E325" s="11" t="s">
        <v>43</v>
      </c>
      <c r="F325" s="11" t="s">
        <v>1316</v>
      </c>
      <c r="G325" s="11" t="s">
        <v>1317</v>
      </c>
      <c r="H325" s="11" t="s">
        <v>1309</v>
      </c>
      <c r="I325" s="11" t="s">
        <v>1318</v>
      </c>
      <c r="J325" s="11" t="s">
        <v>183</v>
      </c>
      <c r="K325" s="11" t="s">
        <v>1328</v>
      </c>
      <c r="L325" s="12">
        <v>43498</v>
      </c>
      <c r="M325" s="12">
        <v>43498</v>
      </c>
      <c r="N325" s="12">
        <v>43480</v>
      </c>
      <c r="O325" s="11" t="s">
        <v>50</v>
      </c>
      <c r="P325" s="11" t="s">
        <v>1320</v>
      </c>
      <c r="Q325" s="11" t="s">
        <v>52</v>
      </c>
      <c r="R325" s="11" t="s">
        <v>1321</v>
      </c>
      <c r="S325" s="13">
        <v>11100</v>
      </c>
      <c r="T325" s="13">
        <v>10500</v>
      </c>
      <c r="U325" s="13">
        <f t="shared" si="72"/>
        <v>600</v>
      </c>
      <c r="V325" s="14">
        <f t="shared" si="64"/>
        <v>5.4054054054054057E-2</v>
      </c>
      <c r="W325" s="13">
        <v>10500</v>
      </c>
      <c r="X325" s="13">
        <v>0</v>
      </c>
      <c r="Y325" s="13">
        <v>0</v>
      </c>
      <c r="Z325" s="13" t="s">
        <v>54</v>
      </c>
      <c r="AA325" s="13">
        <v>0</v>
      </c>
      <c r="AB325" s="11" t="s">
        <v>1325</v>
      </c>
      <c r="AC325" s="11" t="s">
        <v>99</v>
      </c>
      <c r="AD325" s="11" t="s">
        <v>846</v>
      </c>
      <c r="AE325" s="11" t="s">
        <v>58</v>
      </c>
      <c r="AF325" s="11" t="s">
        <v>68</v>
      </c>
      <c r="AG325" s="11" t="s">
        <v>1323</v>
      </c>
      <c r="AH325" s="13">
        <v>11100</v>
      </c>
      <c r="AI325" s="13">
        <v>10500</v>
      </c>
      <c r="AJ325" s="13">
        <f t="shared" si="73"/>
        <v>600</v>
      </c>
      <c r="AK325" s="14">
        <f t="shared" si="65"/>
        <v>5.4054054054054057E-2</v>
      </c>
      <c r="AL325" s="13">
        <f t="shared" si="74"/>
        <v>0</v>
      </c>
    </row>
    <row r="326" spans="1:38" s="15" customFormat="1" x14ac:dyDescent="0.2">
      <c r="A326" s="11" t="s">
        <v>39</v>
      </c>
      <c r="B326" s="11" t="s">
        <v>40</v>
      </c>
      <c r="C326" s="11" t="s">
        <v>836</v>
      </c>
      <c r="D326" s="11" t="s">
        <v>1307</v>
      </c>
      <c r="E326" s="11" t="s">
        <v>43</v>
      </c>
      <c r="F326" s="11" t="s">
        <v>1316</v>
      </c>
      <c r="G326" s="11" t="s">
        <v>1317</v>
      </c>
      <c r="H326" s="11" t="s">
        <v>1309</v>
      </c>
      <c r="I326" s="11" t="s">
        <v>1318</v>
      </c>
      <c r="J326" s="11" t="s">
        <v>183</v>
      </c>
      <c r="K326" s="11" t="s">
        <v>1329</v>
      </c>
      <c r="L326" s="12">
        <v>43500</v>
      </c>
      <c r="M326" s="12">
        <v>43500</v>
      </c>
      <c r="N326" s="12">
        <v>43480</v>
      </c>
      <c r="O326" s="11" t="s">
        <v>50</v>
      </c>
      <c r="P326" s="11" t="s">
        <v>1320</v>
      </c>
      <c r="Q326" s="11" t="s">
        <v>52</v>
      </c>
      <c r="R326" s="11" t="s">
        <v>1321</v>
      </c>
      <c r="S326" s="13">
        <v>11100</v>
      </c>
      <c r="T326" s="13">
        <v>10500</v>
      </c>
      <c r="U326" s="13">
        <f t="shared" si="72"/>
        <v>600</v>
      </c>
      <c r="V326" s="14">
        <f t="shared" si="64"/>
        <v>5.4054054054054057E-2</v>
      </c>
      <c r="W326" s="13">
        <v>10500</v>
      </c>
      <c r="X326" s="13">
        <v>0</v>
      </c>
      <c r="Y326" s="13">
        <v>0</v>
      </c>
      <c r="Z326" s="13" t="s">
        <v>54</v>
      </c>
      <c r="AA326" s="13">
        <v>0</v>
      </c>
      <c r="AB326" s="11" t="s">
        <v>1322</v>
      </c>
      <c r="AC326" s="11" t="s">
        <v>99</v>
      </c>
      <c r="AD326" s="11" t="s">
        <v>846</v>
      </c>
      <c r="AE326" s="11" t="s">
        <v>58</v>
      </c>
      <c r="AF326" s="11" t="s">
        <v>68</v>
      </c>
      <c r="AG326" s="11" t="s">
        <v>1323</v>
      </c>
      <c r="AH326" s="13">
        <v>11100</v>
      </c>
      <c r="AI326" s="13">
        <v>10500</v>
      </c>
      <c r="AJ326" s="13">
        <f t="shared" si="73"/>
        <v>600</v>
      </c>
      <c r="AK326" s="14">
        <f t="shared" si="65"/>
        <v>5.4054054054054057E-2</v>
      </c>
      <c r="AL326" s="13">
        <f t="shared" si="74"/>
        <v>0</v>
      </c>
    </row>
  </sheetData>
  <autoFilter ref="A2:AL326" xr:uid="{00000000-0009-0000-0000-000004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511"/>
  <sheetViews>
    <sheetView topLeftCell="O465" workbookViewId="0">
      <selection activeCell="Z3" sqref="Z3:Z511"/>
    </sheetView>
  </sheetViews>
  <sheetFormatPr defaultRowHeight="11.25" x14ac:dyDescent="0.2"/>
  <cols>
    <col min="1" max="1" width="36.85546875" style="29" bestFit="1" customWidth="1"/>
    <col min="2" max="2" width="14.140625" style="29" bestFit="1" customWidth="1"/>
    <col min="3" max="3" width="36.85546875" style="29" bestFit="1" customWidth="1"/>
    <col min="4" max="4" width="37.140625" style="29" bestFit="1" customWidth="1"/>
    <col min="5" max="5" width="16.5703125" style="29" bestFit="1" customWidth="1"/>
    <col min="6" max="6" width="23.85546875" style="29" bestFit="1" customWidth="1"/>
    <col min="7" max="7" width="30.5703125" style="29" bestFit="1" customWidth="1"/>
    <col min="8" max="8" width="49.5703125" style="29" bestFit="1" customWidth="1"/>
    <col min="9" max="9" width="22.5703125" style="29" bestFit="1" customWidth="1"/>
    <col min="10" max="10" width="12" style="29" bestFit="1" customWidth="1"/>
    <col min="11" max="11" width="10.5703125" style="29" bestFit="1" customWidth="1"/>
    <col min="12" max="12" width="17.28515625" style="29" bestFit="1" customWidth="1"/>
    <col min="13" max="13" width="16.28515625" style="29" bestFit="1" customWidth="1"/>
    <col min="14" max="14" width="17.28515625" style="29" bestFit="1" customWidth="1"/>
    <col min="15" max="15" width="10" style="29" bestFit="1" customWidth="1"/>
    <col min="16" max="16" width="9.28515625" style="29" bestFit="1" customWidth="1"/>
    <col min="17" max="17" width="23.7109375" style="29" bestFit="1" customWidth="1"/>
    <col min="18" max="18" width="10.5703125" style="29" bestFit="1" customWidth="1"/>
    <col min="19" max="19" width="21.7109375" style="29" bestFit="1" customWidth="1"/>
    <col min="20" max="20" width="14" style="31" bestFit="1" customWidth="1"/>
    <col min="21" max="21" width="16" style="31" bestFit="1" customWidth="1"/>
    <col min="22" max="22" width="14" style="31" bestFit="1" customWidth="1"/>
    <col min="23" max="23" width="13.28515625" style="32" bestFit="1" customWidth="1"/>
    <col min="24" max="24" width="19.5703125" style="29" bestFit="1" customWidth="1"/>
    <col min="25" max="25" width="17" style="31" bestFit="1" customWidth="1"/>
    <col min="26" max="26" width="10.42578125" style="29" bestFit="1" customWidth="1"/>
    <col min="27" max="27" width="12.85546875" style="31" bestFit="1" customWidth="1"/>
    <col min="28" max="28" width="13.5703125" style="31" bestFit="1" customWidth="1"/>
    <col min="29" max="29" width="17.140625" style="31" bestFit="1" customWidth="1"/>
    <col min="30" max="30" width="14" style="31" bestFit="1" customWidth="1"/>
    <col min="31" max="31" width="13.28515625" style="31" bestFit="1" customWidth="1"/>
    <col min="32" max="32" width="8.7109375" style="29" bestFit="1" customWidth="1"/>
    <col min="33" max="33" width="13.85546875" style="29" bestFit="1" customWidth="1"/>
    <col min="34" max="34" width="92.5703125" style="29" bestFit="1" customWidth="1"/>
    <col min="35" max="16384" width="9.140625" style="29"/>
  </cols>
  <sheetData>
    <row r="1" spans="1:34" x14ac:dyDescent="0.2">
      <c r="A1" s="28" t="s">
        <v>1331</v>
      </c>
      <c r="C1" s="28" t="s">
        <v>1331</v>
      </c>
      <c r="J1" s="30">
        <v>43515</v>
      </c>
      <c r="T1" s="31">
        <f>SUBTOTAL(9,T3:T1048576)</f>
        <v>32023331.62999998</v>
      </c>
      <c r="U1" s="31">
        <f>SUBTOTAL(9,U3:U1048576)</f>
        <v>29146561.909999989</v>
      </c>
      <c r="V1" s="31">
        <f>T1-U1</f>
        <v>2876769.7199999914</v>
      </c>
      <c r="W1" s="32">
        <f>V1/T1</f>
        <v>8.9833554897985265E-2</v>
      </c>
      <c r="Y1" s="31">
        <f>SUBTOTAL(9,Y3:Y1048576)</f>
        <v>32831052.389999997</v>
      </c>
      <c r="AA1" s="31">
        <f>SUBTOTAL(9,AA3:AA1048576)</f>
        <v>0</v>
      </c>
      <c r="AB1" s="31">
        <f>SUBTOTAL(9,AB3:AB1048576)</f>
        <v>0</v>
      </c>
      <c r="AC1" s="31">
        <f>SUBTOTAL(9,AC3:AC1048576)</f>
        <v>38669146.259999983</v>
      </c>
      <c r="AD1" s="31">
        <f>SUBTOTAL(9,AD3:AD1048576)</f>
        <v>34414046.820000008</v>
      </c>
      <c r="AE1" s="31">
        <f>AC1-AD1</f>
        <v>4255099.4399999753</v>
      </c>
      <c r="AG1" s="33">
        <f>V1-AE1</f>
        <v>-1378329.7199999839</v>
      </c>
    </row>
    <row r="2" spans="1:34" s="37" customFormat="1" ht="24" customHeight="1" x14ac:dyDescent="0.25">
      <c r="A2" s="34" t="s">
        <v>1332</v>
      </c>
      <c r="B2" s="34" t="s">
        <v>1333</v>
      </c>
      <c r="C2" s="34" t="s">
        <v>1334</v>
      </c>
      <c r="D2" s="34" t="s">
        <v>4</v>
      </c>
      <c r="E2" s="34" t="s">
        <v>5</v>
      </c>
      <c r="F2" s="34" t="s">
        <v>8</v>
      </c>
      <c r="G2" s="34" t="s">
        <v>9</v>
      </c>
      <c r="H2" s="34" t="s">
        <v>1335</v>
      </c>
      <c r="I2" s="34" t="s">
        <v>10</v>
      </c>
      <c r="J2" s="34" t="s">
        <v>1336</v>
      </c>
      <c r="K2" s="34" t="s">
        <v>1337</v>
      </c>
      <c r="L2" s="34" t="s">
        <v>1338</v>
      </c>
      <c r="M2" s="34" t="s">
        <v>1339</v>
      </c>
      <c r="N2" s="34" t="s">
        <v>1340</v>
      </c>
      <c r="O2" s="34" t="s">
        <v>1341</v>
      </c>
      <c r="P2" s="34" t="s">
        <v>18</v>
      </c>
      <c r="Q2" s="34" t="s">
        <v>1342</v>
      </c>
      <c r="R2" s="34" t="s">
        <v>1343</v>
      </c>
      <c r="S2" s="34" t="s">
        <v>1344</v>
      </c>
      <c r="T2" s="35" t="s">
        <v>1345</v>
      </c>
      <c r="U2" s="35" t="s">
        <v>1346</v>
      </c>
      <c r="V2" s="35" t="s">
        <v>1347</v>
      </c>
      <c r="W2" s="36" t="s">
        <v>1348</v>
      </c>
      <c r="X2" s="34" t="s">
        <v>1349</v>
      </c>
      <c r="Y2" s="35" t="s">
        <v>1350</v>
      </c>
      <c r="Z2" s="34" t="s">
        <v>28</v>
      </c>
      <c r="AA2" s="35" t="s">
        <v>1351</v>
      </c>
      <c r="AB2" s="35" t="s">
        <v>1352</v>
      </c>
      <c r="AC2" s="35" t="s">
        <v>1353</v>
      </c>
      <c r="AD2" s="35" t="s">
        <v>1354</v>
      </c>
      <c r="AE2" s="35" t="s">
        <v>1355</v>
      </c>
      <c r="AF2" s="34" t="s">
        <v>1356</v>
      </c>
      <c r="AG2" s="34" t="s">
        <v>38</v>
      </c>
    </row>
    <row r="3" spans="1:34" s="45" customFormat="1" x14ac:dyDescent="0.2">
      <c r="A3" s="38" t="s">
        <v>39</v>
      </c>
      <c r="B3" s="38" t="s">
        <v>40</v>
      </c>
      <c r="C3" s="38" t="s">
        <v>41</v>
      </c>
      <c r="D3" s="38" t="s">
        <v>42</v>
      </c>
      <c r="E3" s="38" t="s">
        <v>43</v>
      </c>
      <c r="F3" s="38" t="s">
        <v>46</v>
      </c>
      <c r="G3" s="38" t="s">
        <v>47</v>
      </c>
      <c r="H3" s="38" t="s">
        <v>1357</v>
      </c>
      <c r="I3" s="38" t="s">
        <v>48</v>
      </c>
      <c r="J3" s="38" t="s">
        <v>50</v>
      </c>
      <c r="K3" s="39">
        <v>43511</v>
      </c>
      <c r="L3" s="39">
        <v>43539</v>
      </c>
      <c r="M3" s="40" t="s">
        <v>54</v>
      </c>
      <c r="N3" s="38" t="s">
        <v>1358</v>
      </c>
      <c r="O3" s="38" t="s">
        <v>1359</v>
      </c>
      <c r="P3" s="41">
        <v>8204585</v>
      </c>
      <c r="Q3" s="38" t="s">
        <v>1360</v>
      </c>
      <c r="R3" s="38" t="s">
        <v>68</v>
      </c>
      <c r="S3" s="38" t="s">
        <v>52</v>
      </c>
      <c r="T3" s="42">
        <v>158394.97</v>
      </c>
      <c r="U3" s="42">
        <v>153781.63</v>
      </c>
      <c r="V3" s="42">
        <f t="shared" ref="V3:V11" si="0">T3-U3</f>
        <v>4613.3399999999965</v>
      </c>
      <c r="W3" s="43">
        <f t="shared" ref="W3:W63" si="1">V3/T3</f>
        <v>2.9125546095308433E-2</v>
      </c>
      <c r="X3" s="38" t="s">
        <v>1361</v>
      </c>
      <c r="Y3" s="42">
        <v>153781.63</v>
      </c>
      <c r="Z3" s="38" t="s">
        <v>1362</v>
      </c>
      <c r="AA3" s="42">
        <v>0</v>
      </c>
      <c r="AB3" s="42" t="s">
        <v>54</v>
      </c>
      <c r="AC3" s="42">
        <v>158394.97</v>
      </c>
      <c r="AD3" s="42">
        <v>153781.63</v>
      </c>
      <c r="AE3" s="42">
        <f t="shared" ref="AE3:AE11" si="2">AC3-AD3</f>
        <v>4613.3399999999965</v>
      </c>
      <c r="AF3" s="38" t="s">
        <v>1363</v>
      </c>
      <c r="AG3" s="44">
        <f t="shared" ref="AG3:AG11" si="3">V3-AE3</f>
        <v>0</v>
      </c>
    </row>
    <row r="4" spans="1:34" s="45" customFormat="1" x14ac:dyDescent="0.2">
      <c r="A4" s="38" t="s">
        <v>39</v>
      </c>
      <c r="B4" s="38" t="s">
        <v>40</v>
      </c>
      <c r="C4" s="38" t="s">
        <v>41</v>
      </c>
      <c r="D4" s="38" t="s">
        <v>42</v>
      </c>
      <c r="E4" s="38" t="s">
        <v>43</v>
      </c>
      <c r="F4" s="38" t="s">
        <v>46</v>
      </c>
      <c r="G4" s="38" t="s">
        <v>47</v>
      </c>
      <c r="H4" s="38" t="s">
        <v>1357</v>
      </c>
      <c r="I4" s="38" t="s">
        <v>48</v>
      </c>
      <c r="J4" s="38" t="s">
        <v>50</v>
      </c>
      <c r="K4" s="39">
        <v>43511</v>
      </c>
      <c r="L4" s="39">
        <v>43539</v>
      </c>
      <c r="M4" s="40" t="s">
        <v>54</v>
      </c>
      <c r="N4" s="38" t="s">
        <v>1358</v>
      </c>
      <c r="O4" s="38" t="s">
        <v>1359</v>
      </c>
      <c r="P4" s="41">
        <v>8204587</v>
      </c>
      <c r="Q4" s="38" t="s">
        <v>1364</v>
      </c>
      <c r="R4" s="38" t="s">
        <v>68</v>
      </c>
      <c r="S4" s="38" t="s">
        <v>52</v>
      </c>
      <c r="T4" s="42">
        <v>278396.98</v>
      </c>
      <c r="U4" s="42">
        <v>270288.33</v>
      </c>
      <c r="V4" s="42">
        <f t="shared" si="0"/>
        <v>8108.6499999999651</v>
      </c>
      <c r="W4" s="43">
        <f t="shared" si="1"/>
        <v>2.9126213940970071E-2</v>
      </c>
      <c r="X4" s="38" t="s">
        <v>1361</v>
      </c>
      <c r="Y4" s="42">
        <v>270288.33</v>
      </c>
      <c r="Z4" s="38" t="s">
        <v>1365</v>
      </c>
      <c r="AA4" s="42">
        <v>0</v>
      </c>
      <c r="AB4" s="42" t="s">
        <v>54</v>
      </c>
      <c r="AC4" s="42">
        <v>278396.98</v>
      </c>
      <c r="AD4" s="42">
        <v>270288.33</v>
      </c>
      <c r="AE4" s="42">
        <f t="shared" si="2"/>
        <v>8108.6499999999651</v>
      </c>
      <c r="AF4" s="38" t="s">
        <v>1363</v>
      </c>
      <c r="AG4" s="44">
        <f t="shared" si="3"/>
        <v>0</v>
      </c>
    </row>
    <row r="5" spans="1:34" s="45" customFormat="1" x14ac:dyDescent="0.2">
      <c r="A5" s="38" t="s">
        <v>39</v>
      </c>
      <c r="B5" s="38" t="s">
        <v>40</v>
      </c>
      <c r="C5" s="38" t="s">
        <v>41</v>
      </c>
      <c r="D5" s="38" t="s">
        <v>42</v>
      </c>
      <c r="E5" s="38" t="s">
        <v>43</v>
      </c>
      <c r="F5" s="38" t="s">
        <v>46</v>
      </c>
      <c r="G5" s="38" t="s">
        <v>47</v>
      </c>
      <c r="H5" s="38" t="s">
        <v>1366</v>
      </c>
      <c r="I5" s="38" t="s">
        <v>48</v>
      </c>
      <c r="J5" s="38" t="s">
        <v>50</v>
      </c>
      <c r="K5" s="39">
        <v>43511</v>
      </c>
      <c r="L5" s="39">
        <v>43511</v>
      </c>
      <c r="M5" s="39">
        <v>43511</v>
      </c>
      <c r="N5" s="38" t="s">
        <v>1367</v>
      </c>
      <c r="O5" s="38" t="s">
        <v>1368</v>
      </c>
      <c r="P5" s="41">
        <v>8170555</v>
      </c>
      <c r="Q5" s="38" t="s">
        <v>1369</v>
      </c>
      <c r="R5" s="38" t="s">
        <v>59</v>
      </c>
      <c r="S5" s="38" t="s">
        <v>52</v>
      </c>
      <c r="T5" s="42">
        <v>36465</v>
      </c>
      <c r="U5" s="42">
        <v>32725</v>
      </c>
      <c r="V5" s="42">
        <f t="shared" si="0"/>
        <v>3740</v>
      </c>
      <c r="W5" s="43">
        <f t="shared" si="1"/>
        <v>0.10256410256410256</v>
      </c>
      <c r="X5" s="38" t="s">
        <v>1361</v>
      </c>
      <c r="Y5" s="42">
        <v>32725</v>
      </c>
      <c r="Z5" s="38" t="s">
        <v>1370</v>
      </c>
      <c r="AA5" s="42">
        <v>0</v>
      </c>
      <c r="AB5" s="42" t="s">
        <v>54</v>
      </c>
      <c r="AC5" s="42">
        <v>0</v>
      </c>
      <c r="AD5" s="42">
        <v>0</v>
      </c>
      <c r="AE5" s="42">
        <f t="shared" si="2"/>
        <v>0</v>
      </c>
      <c r="AF5" s="38" t="s">
        <v>1371</v>
      </c>
      <c r="AG5" s="44">
        <f t="shared" si="3"/>
        <v>3740</v>
      </c>
    </row>
    <row r="6" spans="1:34" s="45" customFormat="1" x14ac:dyDescent="0.2">
      <c r="A6" s="38" t="s">
        <v>39</v>
      </c>
      <c r="B6" s="38" t="s">
        <v>40</v>
      </c>
      <c r="C6" s="38" t="s">
        <v>41</v>
      </c>
      <c r="D6" s="38" t="s">
        <v>42</v>
      </c>
      <c r="E6" s="38" t="s">
        <v>43</v>
      </c>
      <c r="F6" s="38" t="s">
        <v>46</v>
      </c>
      <c r="G6" s="38" t="s">
        <v>47</v>
      </c>
      <c r="H6" s="38" t="s">
        <v>1366</v>
      </c>
      <c r="I6" s="38" t="s">
        <v>48</v>
      </c>
      <c r="J6" s="38" t="s">
        <v>50</v>
      </c>
      <c r="K6" s="39">
        <v>43507</v>
      </c>
      <c r="L6" s="39">
        <v>43507</v>
      </c>
      <c r="M6" s="39">
        <v>43507</v>
      </c>
      <c r="N6" s="38" t="s">
        <v>1367</v>
      </c>
      <c r="O6" s="38" t="s">
        <v>1368</v>
      </c>
      <c r="P6" s="41">
        <v>8137055</v>
      </c>
      <c r="Q6" s="38" t="s">
        <v>1372</v>
      </c>
      <c r="R6" s="38" t="s">
        <v>59</v>
      </c>
      <c r="S6" s="38" t="s">
        <v>52</v>
      </c>
      <c r="T6" s="42">
        <v>159215.70000000001</v>
      </c>
      <c r="U6" s="42">
        <v>141722.70000000001</v>
      </c>
      <c r="V6" s="42">
        <f t="shared" si="0"/>
        <v>17493</v>
      </c>
      <c r="W6" s="43">
        <f t="shared" si="1"/>
        <v>0.10986981811467085</v>
      </c>
      <c r="X6" s="38" t="s">
        <v>1361</v>
      </c>
      <c r="Y6" s="42">
        <v>141722.70000000001</v>
      </c>
      <c r="Z6" s="38" t="s">
        <v>1373</v>
      </c>
      <c r="AA6" s="42">
        <v>0</v>
      </c>
      <c r="AB6" s="42" t="s">
        <v>54</v>
      </c>
      <c r="AC6" s="42">
        <v>159215.70000000001</v>
      </c>
      <c r="AD6" s="42">
        <v>141722.70000000001</v>
      </c>
      <c r="AE6" s="42">
        <f t="shared" si="2"/>
        <v>17493</v>
      </c>
      <c r="AF6" s="38" t="s">
        <v>1371</v>
      </c>
      <c r="AG6" s="44">
        <f t="shared" si="3"/>
        <v>0</v>
      </c>
    </row>
    <row r="7" spans="1:34" s="45" customFormat="1" x14ac:dyDescent="0.2">
      <c r="A7" s="38" t="s">
        <v>39</v>
      </c>
      <c r="B7" s="38" t="s">
        <v>40</v>
      </c>
      <c r="C7" s="38" t="s">
        <v>89</v>
      </c>
      <c r="D7" s="38" t="s">
        <v>90</v>
      </c>
      <c r="E7" s="38" t="s">
        <v>43</v>
      </c>
      <c r="F7" s="38" t="s">
        <v>92</v>
      </c>
      <c r="G7" s="38" t="s">
        <v>93</v>
      </c>
      <c r="H7" s="38" t="s">
        <v>91</v>
      </c>
      <c r="I7" s="38" t="s">
        <v>94</v>
      </c>
      <c r="J7" s="38" t="s">
        <v>50</v>
      </c>
      <c r="K7" s="39">
        <v>43507</v>
      </c>
      <c r="L7" s="39">
        <v>43507</v>
      </c>
      <c r="M7" s="39">
        <v>43507</v>
      </c>
      <c r="N7" s="38" t="s">
        <v>1358</v>
      </c>
      <c r="O7" s="38" t="s">
        <v>1368</v>
      </c>
      <c r="P7" s="41">
        <v>8188887</v>
      </c>
      <c r="Q7" s="38" t="s">
        <v>1374</v>
      </c>
      <c r="R7" s="38" t="s">
        <v>68</v>
      </c>
      <c r="S7" s="38" t="s">
        <v>52</v>
      </c>
      <c r="T7" s="42">
        <v>90.76</v>
      </c>
      <c r="U7" s="42">
        <v>87</v>
      </c>
      <c r="V7" s="42">
        <f t="shared" si="0"/>
        <v>3.7600000000000051</v>
      </c>
      <c r="W7" s="43">
        <f t="shared" si="1"/>
        <v>4.1427941824592383E-2</v>
      </c>
      <c r="X7" s="38" t="s">
        <v>1361</v>
      </c>
      <c r="Y7" s="42">
        <v>87</v>
      </c>
      <c r="Z7" s="38" t="s">
        <v>1375</v>
      </c>
      <c r="AA7" s="42">
        <v>0</v>
      </c>
      <c r="AB7" s="42" t="s">
        <v>54</v>
      </c>
      <c r="AC7" s="42">
        <v>90.76</v>
      </c>
      <c r="AD7" s="42">
        <v>87</v>
      </c>
      <c r="AE7" s="42">
        <f t="shared" si="2"/>
        <v>3.7600000000000051</v>
      </c>
      <c r="AF7" s="38" t="s">
        <v>1376</v>
      </c>
      <c r="AG7" s="44">
        <f t="shared" si="3"/>
        <v>0</v>
      </c>
    </row>
    <row r="8" spans="1:34" s="45" customFormat="1" x14ac:dyDescent="0.2">
      <c r="A8" s="38" t="s">
        <v>39</v>
      </c>
      <c r="B8" s="38" t="s">
        <v>40</v>
      </c>
      <c r="C8" s="38" t="s">
        <v>89</v>
      </c>
      <c r="D8" s="38" t="s">
        <v>90</v>
      </c>
      <c r="E8" s="38" t="s">
        <v>43</v>
      </c>
      <c r="F8" s="38" t="s">
        <v>92</v>
      </c>
      <c r="G8" s="38" t="s">
        <v>93</v>
      </c>
      <c r="H8" s="38" t="s">
        <v>91</v>
      </c>
      <c r="I8" s="38" t="s">
        <v>94</v>
      </c>
      <c r="J8" s="38" t="s">
        <v>50</v>
      </c>
      <c r="K8" s="39">
        <v>43504</v>
      </c>
      <c r="L8" s="39">
        <v>43504</v>
      </c>
      <c r="M8" s="39">
        <v>43504</v>
      </c>
      <c r="N8" s="38" t="s">
        <v>1358</v>
      </c>
      <c r="O8" s="38" t="s">
        <v>1368</v>
      </c>
      <c r="P8" s="41">
        <v>8188887</v>
      </c>
      <c r="Q8" s="38" t="s">
        <v>1374</v>
      </c>
      <c r="R8" s="38" t="s">
        <v>68</v>
      </c>
      <c r="S8" s="38" t="s">
        <v>52</v>
      </c>
      <c r="T8" s="42">
        <v>3617.92</v>
      </c>
      <c r="U8" s="42">
        <v>3468.4</v>
      </c>
      <c r="V8" s="42">
        <f t="shared" si="0"/>
        <v>149.51999999999998</v>
      </c>
      <c r="W8" s="43">
        <f t="shared" si="1"/>
        <v>4.1327613656465589E-2</v>
      </c>
      <c r="X8" s="38" t="s">
        <v>1361</v>
      </c>
      <c r="Y8" s="42">
        <v>3468.4</v>
      </c>
      <c r="Z8" s="38" t="s">
        <v>1375</v>
      </c>
      <c r="AA8" s="42">
        <v>0</v>
      </c>
      <c r="AB8" s="42" t="s">
        <v>54</v>
      </c>
      <c r="AC8" s="42">
        <v>3617.92</v>
      </c>
      <c r="AD8" s="42">
        <v>3468.4</v>
      </c>
      <c r="AE8" s="42">
        <f t="shared" si="2"/>
        <v>149.51999999999998</v>
      </c>
      <c r="AF8" s="38" t="s">
        <v>1376</v>
      </c>
      <c r="AG8" s="44">
        <f t="shared" si="3"/>
        <v>0</v>
      </c>
    </row>
    <row r="9" spans="1:34" s="45" customFormat="1" x14ac:dyDescent="0.2">
      <c r="A9" s="38" t="s">
        <v>39</v>
      </c>
      <c r="B9" s="38" t="s">
        <v>40</v>
      </c>
      <c r="C9" s="38" t="s">
        <v>89</v>
      </c>
      <c r="D9" s="38" t="s">
        <v>90</v>
      </c>
      <c r="E9" s="38" t="s">
        <v>43</v>
      </c>
      <c r="F9" s="38" t="s">
        <v>92</v>
      </c>
      <c r="G9" s="38" t="s">
        <v>93</v>
      </c>
      <c r="H9" s="38" t="s">
        <v>91</v>
      </c>
      <c r="I9" s="38" t="s">
        <v>94</v>
      </c>
      <c r="J9" s="38" t="s">
        <v>50</v>
      </c>
      <c r="K9" s="39">
        <v>43504</v>
      </c>
      <c r="L9" s="39">
        <v>43504</v>
      </c>
      <c r="M9" s="39">
        <v>43504</v>
      </c>
      <c r="N9" s="38" t="s">
        <v>1358</v>
      </c>
      <c r="O9" s="38" t="s">
        <v>1368</v>
      </c>
      <c r="P9" s="41">
        <v>8178597</v>
      </c>
      <c r="Q9" s="38" t="s">
        <v>1377</v>
      </c>
      <c r="R9" s="38" t="s">
        <v>68</v>
      </c>
      <c r="S9" s="38" t="s">
        <v>52</v>
      </c>
      <c r="T9" s="42">
        <v>121</v>
      </c>
      <c r="U9" s="42">
        <v>116</v>
      </c>
      <c r="V9" s="42">
        <f t="shared" si="0"/>
        <v>5</v>
      </c>
      <c r="W9" s="43">
        <f t="shared" si="1"/>
        <v>4.1322314049586778E-2</v>
      </c>
      <c r="X9" s="38" t="s">
        <v>1361</v>
      </c>
      <c r="Y9" s="42">
        <v>116</v>
      </c>
      <c r="Z9" s="38" t="s">
        <v>1378</v>
      </c>
      <c r="AA9" s="42">
        <v>0</v>
      </c>
      <c r="AB9" s="42" t="s">
        <v>54</v>
      </c>
      <c r="AC9" s="42">
        <v>121</v>
      </c>
      <c r="AD9" s="42">
        <v>116</v>
      </c>
      <c r="AE9" s="42">
        <f t="shared" si="2"/>
        <v>5</v>
      </c>
      <c r="AF9" s="38" t="s">
        <v>1371</v>
      </c>
      <c r="AG9" s="44">
        <f t="shared" si="3"/>
        <v>0</v>
      </c>
    </row>
    <row r="10" spans="1:34" s="45" customFormat="1" x14ac:dyDescent="0.2">
      <c r="A10" s="38" t="s">
        <v>39</v>
      </c>
      <c r="B10" s="38" t="s">
        <v>40</v>
      </c>
      <c r="C10" s="38" t="s">
        <v>89</v>
      </c>
      <c r="D10" s="38" t="s">
        <v>90</v>
      </c>
      <c r="E10" s="38" t="s">
        <v>43</v>
      </c>
      <c r="F10" s="38" t="s">
        <v>92</v>
      </c>
      <c r="G10" s="38" t="s">
        <v>93</v>
      </c>
      <c r="H10" s="38" t="s">
        <v>91</v>
      </c>
      <c r="I10" s="38" t="s">
        <v>94</v>
      </c>
      <c r="J10" s="38" t="s">
        <v>50</v>
      </c>
      <c r="K10" s="39">
        <v>43510</v>
      </c>
      <c r="L10" s="39">
        <v>43510</v>
      </c>
      <c r="M10" s="39">
        <v>43510</v>
      </c>
      <c r="N10" s="38" t="s">
        <v>1358</v>
      </c>
      <c r="O10" s="38" t="s">
        <v>1368</v>
      </c>
      <c r="P10" s="41">
        <v>8178597</v>
      </c>
      <c r="Q10" s="38" t="s">
        <v>1377</v>
      </c>
      <c r="R10" s="38" t="s">
        <v>68</v>
      </c>
      <c r="S10" s="38" t="s">
        <v>52</v>
      </c>
      <c r="T10" s="42">
        <v>0</v>
      </c>
      <c r="U10" s="42">
        <v>0</v>
      </c>
      <c r="V10" s="42">
        <f t="shared" si="0"/>
        <v>0</v>
      </c>
      <c r="W10" s="43" t="e">
        <f t="shared" si="1"/>
        <v>#DIV/0!</v>
      </c>
      <c r="X10" s="38" t="s">
        <v>1361</v>
      </c>
      <c r="Y10" s="42">
        <v>0</v>
      </c>
      <c r="Z10" s="38" t="s">
        <v>1379</v>
      </c>
      <c r="AA10" s="42">
        <v>0</v>
      </c>
      <c r="AB10" s="42" t="s">
        <v>54</v>
      </c>
      <c r="AC10" s="42">
        <v>0</v>
      </c>
      <c r="AD10" s="42">
        <v>0</v>
      </c>
      <c r="AE10" s="42">
        <f t="shared" si="2"/>
        <v>0</v>
      </c>
      <c r="AF10" s="38" t="s">
        <v>1371</v>
      </c>
      <c r="AG10" s="44">
        <f t="shared" si="3"/>
        <v>0</v>
      </c>
    </row>
    <row r="11" spans="1:34" s="45" customFormat="1" x14ac:dyDescent="0.2">
      <c r="A11" s="38" t="s">
        <v>39</v>
      </c>
      <c r="B11" s="38" t="s">
        <v>40</v>
      </c>
      <c r="C11" s="38" t="s">
        <v>89</v>
      </c>
      <c r="D11" s="38" t="s">
        <v>90</v>
      </c>
      <c r="E11" s="38" t="s">
        <v>43</v>
      </c>
      <c r="F11" s="38" t="s">
        <v>92</v>
      </c>
      <c r="G11" s="38" t="s">
        <v>93</v>
      </c>
      <c r="H11" s="38" t="s">
        <v>1380</v>
      </c>
      <c r="I11" s="38" t="s">
        <v>94</v>
      </c>
      <c r="J11" s="38" t="s">
        <v>50</v>
      </c>
      <c r="K11" s="39">
        <v>43507</v>
      </c>
      <c r="L11" s="39">
        <v>43539</v>
      </c>
      <c r="M11" s="40" t="s">
        <v>54</v>
      </c>
      <c r="N11" s="38" t="s">
        <v>1358</v>
      </c>
      <c r="O11" s="38" t="s">
        <v>1359</v>
      </c>
      <c r="P11" s="41">
        <v>8195534</v>
      </c>
      <c r="Q11" s="38" t="s">
        <v>1381</v>
      </c>
      <c r="R11" s="38" t="s">
        <v>68</v>
      </c>
      <c r="S11" s="38" t="s">
        <v>52</v>
      </c>
      <c r="T11" s="42">
        <v>45600</v>
      </c>
      <c r="U11" s="42">
        <v>43200</v>
      </c>
      <c r="V11" s="42">
        <f t="shared" si="0"/>
        <v>2400</v>
      </c>
      <c r="W11" s="43">
        <f t="shared" si="1"/>
        <v>5.2631578947368418E-2</v>
      </c>
      <c r="X11" s="38" t="s">
        <v>1361</v>
      </c>
      <c r="Y11" s="42">
        <v>43200</v>
      </c>
      <c r="Z11" s="38" t="s">
        <v>1382</v>
      </c>
      <c r="AA11" s="42">
        <v>0</v>
      </c>
      <c r="AB11" s="42" t="s">
        <v>54</v>
      </c>
      <c r="AC11" s="42">
        <v>45600</v>
      </c>
      <c r="AD11" s="42">
        <v>43200</v>
      </c>
      <c r="AE11" s="42">
        <f t="shared" si="2"/>
        <v>2400</v>
      </c>
      <c r="AF11" s="38" t="s">
        <v>1371</v>
      </c>
      <c r="AG11" s="44">
        <f t="shared" si="3"/>
        <v>0</v>
      </c>
    </row>
    <row r="12" spans="1:34" s="52" customFormat="1" x14ac:dyDescent="0.2">
      <c r="A12" s="46" t="s">
        <v>39</v>
      </c>
      <c r="B12" s="46" t="s">
        <v>40</v>
      </c>
      <c r="C12" s="46" t="s">
        <v>89</v>
      </c>
      <c r="D12" s="46" t="s">
        <v>117</v>
      </c>
      <c r="E12" s="46" t="s">
        <v>43</v>
      </c>
      <c r="F12" s="46" t="s">
        <v>120</v>
      </c>
      <c r="G12" s="46" t="s">
        <v>121</v>
      </c>
      <c r="H12" s="46" t="s">
        <v>119</v>
      </c>
      <c r="I12" s="46" t="s">
        <v>48</v>
      </c>
      <c r="J12" s="46" t="s">
        <v>50</v>
      </c>
      <c r="K12" s="47">
        <v>43524</v>
      </c>
      <c r="L12" s="47">
        <v>43482</v>
      </c>
      <c r="M12" s="47">
        <v>43482</v>
      </c>
      <c r="N12" s="46" t="s">
        <v>1383</v>
      </c>
      <c r="O12" s="46" t="s">
        <v>1368</v>
      </c>
      <c r="P12" s="48">
        <v>8159728</v>
      </c>
      <c r="Q12" s="46" t="s">
        <v>123</v>
      </c>
      <c r="R12" s="46" t="s">
        <v>59</v>
      </c>
      <c r="S12" s="46" t="s">
        <v>52</v>
      </c>
      <c r="T12" s="49">
        <v>6500</v>
      </c>
      <c r="U12" s="49">
        <v>5876</v>
      </c>
      <c r="V12" s="49">
        <f t="shared" ref="V12:V60" si="4">T12-U12</f>
        <v>624</v>
      </c>
      <c r="W12" s="50">
        <f t="shared" si="1"/>
        <v>9.6000000000000002E-2</v>
      </c>
      <c r="X12" s="46" t="s">
        <v>1384</v>
      </c>
      <c r="Y12" s="49">
        <v>0</v>
      </c>
      <c r="Z12" s="46" t="s">
        <v>55</v>
      </c>
      <c r="AA12" s="49">
        <v>0</v>
      </c>
      <c r="AB12" s="49" t="s">
        <v>54</v>
      </c>
      <c r="AC12" s="49">
        <v>0</v>
      </c>
      <c r="AD12" s="49">
        <v>0</v>
      </c>
      <c r="AE12" s="49">
        <f t="shared" ref="AE12:AE60" si="5">AC12-AD12</f>
        <v>0</v>
      </c>
      <c r="AF12" s="46" t="s">
        <v>1371</v>
      </c>
      <c r="AG12" s="51">
        <f t="shared" ref="AG12:AG60" si="6">V12-AE12</f>
        <v>624</v>
      </c>
      <c r="AH12" s="52" t="s">
        <v>1385</v>
      </c>
    </row>
    <row r="13" spans="1:34" s="52" customFormat="1" x14ac:dyDescent="0.2">
      <c r="A13" s="46" t="s">
        <v>39</v>
      </c>
      <c r="B13" s="46" t="s">
        <v>40</v>
      </c>
      <c r="C13" s="46" t="s">
        <v>89</v>
      </c>
      <c r="D13" s="46" t="s">
        <v>117</v>
      </c>
      <c r="E13" s="46" t="s">
        <v>43</v>
      </c>
      <c r="F13" s="46" t="s">
        <v>120</v>
      </c>
      <c r="G13" s="46" t="s">
        <v>121</v>
      </c>
      <c r="H13" s="46" t="s">
        <v>119</v>
      </c>
      <c r="I13" s="46" t="s">
        <v>48</v>
      </c>
      <c r="J13" s="46" t="s">
        <v>50</v>
      </c>
      <c r="K13" s="47">
        <v>43524</v>
      </c>
      <c r="L13" s="47">
        <v>43524</v>
      </c>
      <c r="M13" s="47">
        <v>43524</v>
      </c>
      <c r="N13" s="46" t="s">
        <v>1386</v>
      </c>
      <c r="O13" s="46" t="s">
        <v>1368</v>
      </c>
      <c r="P13" s="48">
        <v>8159728</v>
      </c>
      <c r="Q13" s="46" t="s">
        <v>123</v>
      </c>
      <c r="R13" s="46" t="s">
        <v>59</v>
      </c>
      <c r="S13" s="46" t="s">
        <v>52</v>
      </c>
      <c r="T13" s="49">
        <v>80865</v>
      </c>
      <c r="U13" s="49">
        <v>73101.960000000006</v>
      </c>
      <c r="V13" s="49">
        <f t="shared" si="4"/>
        <v>7763.0399999999936</v>
      </c>
      <c r="W13" s="50">
        <f t="shared" si="1"/>
        <v>9.5999999999999919E-2</v>
      </c>
      <c r="X13" s="46" t="s">
        <v>1384</v>
      </c>
      <c r="Y13" s="49">
        <v>0</v>
      </c>
      <c r="Z13" s="46" t="s">
        <v>55</v>
      </c>
      <c r="AA13" s="49">
        <v>0</v>
      </c>
      <c r="AB13" s="49" t="s">
        <v>54</v>
      </c>
      <c r="AC13" s="49">
        <v>0</v>
      </c>
      <c r="AD13" s="49">
        <v>0</v>
      </c>
      <c r="AE13" s="49">
        <f t="shared" si="5"/>
        <v>0</v>
      </c>
      <c r="AF13" s="46" t="s">
        <v>1371</v>
      </c>
      <c r="AG13" s="51">
        <f t="shared" si="6"/>
        <v>7763.0399999999936</v>
      </c>
      <c r="AH13" s="52" t="s">
        <v>1385</v>
      </c>
    </row>
    <row r="14" spans="1:34" s="52" customFormat="1" x14ac:dyDescent="0.2">
      <c r="A14" s="46" t="s">
        <v>39</v>
      </c>
      <c r="B14" s="46" t="s">
        <v>40</v>
      </c>
      <c r="C14" s="46" t="s">
        <v>89</v>
      </c>
      <c r="D14" s="46" t="s">
        <v>117</v>
      </c>
      <c r="E14" s="46" t="s">
        <v>43</v>
      </c>
      <c r="F14" s="46" t="s">
        <v>120</v>
      </c>
      <c r="G14" s="46" t="s">
        <v>121</v>
      </c>
      <c r="H14" s="46" t="s">
        <v>119</v>
      </c>
      <c r="I14" s="46" t="s">
        <v>48</v>
      </c>
      <c r="J14" s="46" t="s">
        <v>50</v>
      </c>
      <c r="K14" s="47">
        <v>43501</v>
      </c>
      <c r="L14" s="47">
        <v>43501</v>
      </c>
      <c r="M14" s="47">
        <v>43501</v>
      </c>
      <c r="N14" s="46" t="s">
        <v>1386</v>
      </c>
      <c r="O14" s="46" t="s">
        <v>1368</v>
      </c>
      <c r="P14" s="48">
        <v>8159733</v>
      </c>
      <c r="Q14" s="46" t="s">
        <v>123</v>
      </c>
      <c r="R14" s="46" t="s">
        <v>59</v>
      </c>
      <c r="S14" s="46" t="s">
        <v>52</v>
      </c>
      <c r="T14" s="49">
        <v>80865</v>
      </c>
      <c r="U14" s="49">
        <v>73101.960000000006</v>
      </c>
      <c r="V14" s="49">
        <f t="shared" si="4"/>
        <v>7763.0399999999936</v>
      </c>
      <c r="W14" s="50">
        <f t="shared" si="1"/>
        <v>9.5999999999999919E-2</v>
      </c>
      <c r="X14" s="46" t="s">
        <v>1384</v>
      </c>
      <c r="Y14" s="49">
        <v>0</v>
      </c>
      <c r="Z14" s="46" t="s">
        <v>55</v>
      </c>
      <c r="AA14" s="49">
        <v>0</v>
      </c>
      <c r="AB14" s="49" t="s">
        <v>54</v>
      </c>
      <c r="AC14" s="49">
        <v>0</v>
      </c>
      <c r="AD14" s="49">
        <v>0</v>
      </c>
      <c r="AE14" s="49">
        <f t="shared" si="5"/>
        <v>0</v>
      </c>
      <c r="AF14" s="46" t="s">
        <v>1371</v>
      </c>
      <c r="AG14" s="51">
        <f t="shared" si="6"/>
        <v>7763.0399999999936</v>
      </c>
      <c r="AH14" s="52" t="s">
        <v>1385</v>
      </c>
    </row>
    <row r="15" spans="1:34" s="52" customFormat="1" x14ac:dyDescent="0.2">
      <c r="A15" s="46" t="s">
        <v>39</v>
      </c>
      <c r="B15" s="46" t="s">
        <v>40</v>
      </c>
      <c r="C15" s="46" t="s">
        <v>89</v>
      </c>
      <c r="D15" s="46" t="s">
        <v>117</v>
      </c>
      <c r="E15" s="46" t="s">
        <v>43</v>
      </c>
      <c r="F15" s="46" t="s">
        <v>120</v>
      </c>
      <c r="G15" s="46" t="s">
        <v>121</v>
      </c>
      <c r="H15" s="46" t="s">
        <v>119</v>
      </c>
      <c r="I15" s="46" t="s">
        <v>48</v>
      </c>
      <c r="J15" s="46" t="s">
        <v>50</v>
      </c>
      <c r="K15" s="47">
        <v>43501</v>
      </c>
      <c r="L15" s="47">
        <v>43501</v>
      </c>
      <c r="M15" s="47">
        <v>43501</v>
      </c>
      <c r="N15" s="46" t="s">
        <v>1383</v>
      </c>
      <c r="O15" s="46" t="s">
        <v>1368</v>
      </c>
      <c r="P15" s="48">
        <v>8159733</v>
      </c>
      <c r="Q15" s="46" t="s">
        <v>123</v>
      </c>
      <c r="R15" s="46" t="s">
        <v>59</v>
      </c>
      <c r="S15" s="46" t="s">
        <v>52</v>
      </c>
      <c r="T15" s="49">
        <v>6500</v>
      </c>
      <c r="U15" s="49">
        <v>5876</v>
      </c>
      <c r="V15" s="49">
        <f t="shared" si="4"/>
        <v>624</v>
      </c>
      <c r="W15" s="50">
        <f t="shared" si="1"/>
        <v>9.6000000000000002E-2</v>
      </c>
      <c r="X15" s="46" t="s">
        <v>1384</v>
      </c>
      <c r="Y15" s="49">
        <v>0</v>
      </c>
      <c r="Z15" s="46" t="s">
        <v>55</v>
      </c>
      <c r="AA15" s="49">
        <v>0</v>
      </c>
      <c r="AB15" s="49" t="s">
        <v>54</v>
      </c>
      <c r="AC15" s="49">
        <v>0</v>
      </c>
      <c r="AD15" s="49">
        <v>0</v>
      </c>
      <c r="AE15" s="49">
        <f t="shared" si="5"/>
        <v>0</v>
      </c>
      <c r="AF15" s="46" t="s">
        <v>1371</v>
      </c>
      <c r="AG15" s="51">
        <f t="shared" si="6"/>
        <v>624</v>
      </c>
      <c r="AH15" s="52" t="s">
        <v>1385</v>
      </c>
    </row>
    <row r="16" spans="1:34" s="52" customFormat="1" x14ac:dyDescent="0.2">
      <c r="A16" s="46" t="s">
        <v>39</v>
      </c>
      <c r="B16" s="46" t="s">
        <v>40</v>
      </c>
      <c r="C16" s="46" t="s">
        <v>89</v>
      </c>
      <c r="D16" s="46" t="s">
        <v>117</v>
      </c>
      <c r="E16" s="46" t="s">
        <v>43</v>
      </c>
      <c r="F16" s="46" t="s">
        <v>120</v>
      </c>
      <c r="G16" s="46" t="s">
        <v>121</v>
      </c>
      <c r="H16" s="46" t="s">
        <v>119</v>
      </c>
      <c r="I16" s="46" t="s">
        <v>48</v>
      </c>
      <c r="J16" s="46" t="s">
        <v>50</v>
      </c>
      <c r="K16" s="47">
        <v>43524</v>
      </c>
      <c r="L16" s="47">
        <v>43482</v>
      </c>
      <c r="M16" s="47">
        <v>43482</v>
      </c>
      <c r="N16" s="46" t="s">
        <v>1383</v>
      </c>
      <c r="O16" s="46" t="s">
        <v>1368</v>
      </c>
      <c r="P16" s="48">
        <v>8159738</v>
      </c>
      <c r="Q16" s="46" t="s">
        <v>123</v>
      </c>
      <c r="R16" s="46" t="s">
        <v>59</v>
      </c>
      <c r="S16" s="46" t="s">
        <v>52</v>
      </c>
      <c r="T16" s="49">
        <v>6500</v>
      </c>
      <c r="U16" s="49">
        <v>5876</v>
      </c>
      <c r="V16" s="49">
        <f t="shared" si="4"/>
        <v>624</v>
      </c>
      <c r="W16" s="50">
        <f t="shared" si="1"/>
        <v>9.6000000000000002E-2</v>
      </c>
      <c r="X16" s="46" t="s">
        <v>1384</v>
      </c>
      <c r="Y16" s="49">
        <v>0</v>
      </c>
      <c r="Z16" s="46" t="s">
        <v>55</v>
      </c>
      <c r="AA16" s="49">
        <v>0</v>
      </c>
      <c r="AB16" s="49" t="s">
        <v>54</v>
      </c>
      <c r="AC16" s="49">
        <v>0</v>
      </c>
      <c r="AD16" s="49">
        <v>0</v>
      </c>
      <c r="AE16" s="49">
        <f t="shared" si="5"/>
        <v>0</v>
      </c>
      <c r="AF16" s="46" t="s">
        <v>1371</v>
      </c>
      <c r="AG16" s="51">
        <f t="shared" si="6"/>
        <v>624</v>
      </c>
      <c r="AH16" s="52" t="s">
        <v>1385</v>
      </c>
    </row>
    <row r="17" spans="1:34" s="52" customFormat="1" x14ac:dyDescent="0.2">
      <c r="A17" s="46" t="s">
        <v>39</v>
      </c>
      <c r="B17" s="46" t="s">
        <v>40</v>
      </c>
      <c r="C17" s="46" t="s">
        <v>89</v>
      </c>
      <c r="D17" s="46" t="s">
        <v>117</v>
      </c>
      <c r="E17" s="46" t="s">
        <v>43</v>
      </c>
      <c r="F17" s="46" t="s">
        <v>120</v>
      </c>
      <c r="G17" s="46" t="s">
        <v>121</v>
      </c>
      <c r="H17" s="46" t="s">
        <v>119</v>
      </c>
      <c r="I17" s="46" t="s">
        <v>48</v>
      </c>
      <c r="J17" s="46" t="s">
        <v>50</v>
      </c>
      <c r="K17" s="47">
        <v>43524</v>
      </c>
      <c r="L17" s="47">
        <v>43524</v>
      </c>
      <c r="M17" s="47">
        <v>43524</v>
      </c>
      <c r="N17" s="46" t="s">
        <v>1386</v>
      </c>
      <c r="O17" s="46" t="s">
        <v>1368</v>
      </c>
      <c r="P17" s="48">
        <v>8159738</v>
      </c>
      <c r="Q17" s="46" t="s">
        <v>123</v>
      </c>
      <c r="R17" s="46" t="s">
        <v>59</v>
      </c>
      <c r="S17" s="46" t="s">
        <v>52</v>
      </c>
      <c r="T17" s="49">
        <v>80865</v>
      </c>
      <c r="U17" s="49">
        <v>73101.960000000006</v>
      </c>
      <c r="V17" s="49">
        <f t="shared" si="4"/>
        <v>7763.0399999999936</v>
      </c>
      <c r="W17" s="50">
        <f t="shared" si="1"/>
        <v>9.5999999999999919E-2</v>
      </c>
      <c r="X17" s="46" t="s">
        <v>1384</v>
      </c>
      <c r="Y17" s="49">
        <v>0</v>
      </c>
      <c r="Z17" s="46" t="s">
        <v>55</v>
      </c>
      <c r="AA17" s="49">
        <v>0</v>
      </c>
      <c r="AB17" s="49" t="s">
        <v>54</v>
      </c>
      <c r="AC17" s="49">
        <v>0</v>
      </c>
      <c r="AD17" s="49">
        <v>0</v>
      </c>
      <c r="AE17" s="49">
        <f t="shared" si="5"/>
        <v>0</v>
      </c>
      <c r="AF17" s="46" t="s">
        <v>1371</v>
      </c>
      <c r="AG17" s="51">
        <f t="shared" si="6"/>
        <v>7763.0399999999936</v>
      </c>
      <c r="AH17" s="52" t="s">
        <v>1385</v>
      </c>
    </row>
    <row r="18" spans="1:34" s="52" customFormat="1" x14ac:dyDescent="0.2">
      <c r="A18" s="46" t="s">
        <v>39</v>
      </c>
      <c r="B18" s="46" t="s">
        <v>40</v>
      </c>
      <c r="C18" s="46" t="s">
        <v>89</v>
      </c>
      <c r="D18" s="46" t="s">
        <v>117</v>
      </c>
      <c r="E18" s="46" t="s">
        <v>43</v>
      </c>
      <c r="F18" s="46" t="s">
        <v>120</v>
      </c>
      <c r="G18" s="46" t="s">
        <v>121</v>
      </c>
      <c r="H18" s="46" t="s">
        <v>119</v>
      </c>
      <c r="I18" s="46" t="s">
        <v>48</v>
      </c>
      <c r="J18" s="46" t="s">
        <v>50</v>
      </c>
      <c r="K18" s="47">
        <v>43524</v>
      </c>
      <c r="L18" s="47">
        <v>43482</v>
      </c>
      <c r="M18" s="47">
        <v>43482</v>
      </c>
      <c r="N18" s="46" t="s">
        <v>1383</v>
      </c>
      <c r="O18" s="46" t="s">
        <v>1368</v>
      </c>
      <c r="P18" s="48">
        <v>8159742</v>
      </c>
      <c r="Q18" s="46" t="s">
        <v>123</v>
      </c>
      <c r="R18" s="46" t="s">
        <v>59</v>
      </c>
      <c r="S18" s="46" t="s">
        <v>52</v>
      </c>
      <c r="T18" s="49">
        <v>6500</v>
      </c>
      <c r="U18" s="49">
        <v>5876</v>
      </c>
      <c r="V18" s="49">
        <f t="shared" si="4"/>
        <v>624</v>
      </c>
      <c r="W18" s="50">
        <f t="shared" si="1"/>
        <v>9.6000000000000002E-2</v>
      </c>
      <c r="X18" s="46" t="s">
        <v>1384</v>
      </c>
      <c r="Y18" s="49">
        <v>0</v>
      </c>
      <c r="Z18" s="46" t="s">
        <v>55</v>
      </c>
      <c r="AA18" s="49">
        <v>0</v>
      </c>
      <c r="AB18" s="49" t="s">
        <v>54</v>
      </c>
      <c r="AC18" s="49">
        <v>0</v>
      </c>
      <c r="AD18" s="49">
        <v>0</v>
      </c>
      <c r="AE18" s="49">
        <f t="shared" si="5"/>
        <v>0</v>
      </c>
      <c r="AF18" s="46" t="s">
        <v>1371</v>
      </c>
      <c r="AG18" s="51">
        <f t="shared" si="6"/>
        <v>624</v>
      </c>
      <c r="AH18" s="52" t="s">
        <v>1385</v>
      </c>
    </row>
    <row r="19" spans="1:34" s="52" customFormat="1" x14ac:dyDescent="0.2">
      <c r="A19" s="46" t="s">
        <v>39</v>
      </c>
      <c r="B19" s="46" t="s">
        <v>40</v>
      </c>
      <c r="C19" s="46" t="s">
        <v>89</v>
      </c>
      <c r="D19" s="46" t="s">
        <v>117</v>
      </c>
      <c r="E19" s="46" t="s">
        <v>43</v>
      </c>
      <c r="F19" s="46" t="s">
        <v>120</v>
      </c>
      <c r="G19" s="46" t="s">
        <v>121</v>
      </c>
      <c r="H19" s="46" t="s">
        <v>119</v>
      </c>
      <c r="I19" s="46" t="s">
        <v>48</v>
      </c>
      <c r="J19" s="46" t="s">
        <v>50</v>
      </c>
      <c r="K19" s="47">
        <v>43524</v>
      </c>
      <c r="L19" s="47">
        <v>43524</v>
      </c>
      <c r="M19" s="47">
        <v>43524</v>
      </c>
      <c r="N19" s="46" t="s">
        <v>1386</v>
      </c>
      <c r="O19" s="46" t="s">
        <v>1368</v>
      </c>
      <c r="P19" s="48">
        <v>8159742</v>
      </c>
      <c r="Q19" s="46" t="s">
        <v>123</v>
      </c>
      <c r="R19" s="46" t="s">
        <v>59</v>
      </c>
      <c r="S19" s="46" t="s">
        <v>52</v>
      </c>
      <c r="T19" s="49">
        <v>80865</v>
      </c>
      <c r="U19" s="49">
        <v>73101.960000000006</v>
      </c>
      <c r="V19" s="49">
        <f t="shared" si="4"/>
        <v>7763.0399999999936</v>
      </c>
      <c r="W19" s="50">
        <f t="shared" si="1"/>
        <v>9.5999999999999919E-2</v>
      </c>
      <c r="X19" s="46" t="s">
        <v>1384</v>
      </c>
      <c r="Y19" s="49">
        <v>0</v>
      </c>
      <c r="Z19" s="46" t="s">
        <v>55</v>
      </c>
      <c r="AA19" s="49">
        <v>0</v>
      </c>
      <c r="AB19" s="49" t="s">
        <v>54</v>
      </c>
      <c r="AC19" s="49">
        <v>0</v>
      </c>
      <c r="AD19" s="49">
        <v>0</v>
      </c>
      <c r="AE19" s="49">
        <f t="shared" si="5"/>
        <v>0</v>
      </c>
      <c r="AF19" s="46" t="s">
        <v>1371</v>
      </c>
      <c r="AG19" s="51">
        <f t="shared" si="6"/>
        <v>7763.0399999999936</v>
      </c>
      <c r="AH19" s="52" t="s">
        <v>1385</v>
      </c>
    </row>
    <row r="20" spans="1:34" s="52" customFormat="1" x14ac:dyDescent="0.2">
      <c r="A20" s="46" t="s">
        <v>39</v>
      </c>
      <c r="B20" s="46" t="s">
        <v>40</v>
      </c>
      <c r="C20" s="46" t="s">
        <v>89</v>
      </c>
      <c r="D20" s="46" t="s">
        <v>117</v>
      </c>
      <c r="E20" s="46" t="s">
        <v>43</v>
      </c>
      <c r="F20" s="46" t="s">
        <v>120</v>
      </c>
      <c r="G20" s="46" t="s">
        <v>121</v>
      </c>
      <c r="H20" s="46" t="s">
        <v>119</v>
      </c>
      <c r="I20" s="46" t="s">
        <v>48</v>
      </c>
      <c r="J20" s="46" t="s">
        <v>50</v>
      </c>
      <c r="K20" s="47">
        <v>43524</v>
      </c>
      <c r="L20" s="47">
        <v>43496</v>
      </c>
      <c r="M20" s="47">
        <v>43496</v>
      </c>
      <c r="N20" s="46" t="s">
        <v>1383</v>
      </c>
      <c r="O20" s="46" t="s">
        <v>1368</v>
      </c>
      <c r="P20" s="48">
        <v>8163411</v>
      </c>
      <c r="Q20" s="46" t="s">
        <v>123</v>
      </c>
      <c r="R20" s="46" t="s">
        <v>59</v>
      </c>
      <c r="S20" s="46" t="s">
        <v>52</v>
      </c>
      <c r="T20" s="49">
        <v>6500</v>
      </c>
      <c r="U20" s="49">
        <v>5876</v>
      </c>
      <c r="V20" s="49">
        <f t="shared" si="4"/>
        <v>624</v>
      </c>
      <c r="W20" s="50">
        <f t="shared" si="1"/>
        <v>9.6000000000000002E-2</v>
      </c>
      <c r="X20" s="46" t="s">
        <v>1384</v>
      </c>
      <c r="Y20" s="49">
        <v>0</v>
      </c>
      <c r="Z20" s="46" t="s">
        <v>55</v>
      </c>
      <c r="AA20" s="49">
        <v>0</v>
      </c>
      <c r="AB20" s="49" t="s">
        <v>54</v>
      </c>
      <c r="AC20" s="49">
        <v>0</v>
      </c>
      <c r="AD20" s="49">
        <v>0</v>
      </c>
      <c r="AE20" s="49">
        <f t="shared" si="5"/>
        <v>0</v>
      </c>
      <c r="AF20" s="46" t="s">
        <v>1371</v>
      </c>
      <c r="AG20" s="51">
        <f t="shared" si="6"/>
        <v>624</v>
      </c>
      <c r="AH20" s="52" t="s">
        <v>1385</v>
      </c>
    </row>
    <row r="21" spans="1:34" s="52" customFormat="1" x14ac:dyDescent="0.2">
      <c r="A21" s="46" t="s">
        <v>39</v>
      </c>
      <c r="B21" s="46" t="s">
        <v>40</v>
      </c>
      <c r="C21" s="46" t="s">
        <v>89</v>
      </c>
      <c r="D21" s="46" t="s">
        <v>117</v>
      </c>
      <c r="E21" s="46" t="s">
        <v>43</v>
      </c>
      <c r="F21" s="46" t="s">
        <v>120</v>
      </c>
      <c r="G21" s="46" t="s">
        <v>121</v>
      </c>
      <c r="H21" s="46" t="s">
        <v>119</v>
      </c>
      <c r="I21" s="46" t="s">
        <v>48</v>
      </c>
      <c r="J21" s="46" t="s">
        <v>50</v>
      </c>
      <c r="K21" s="47">
        <v>43524</v>
      </c>
      <c r="L21" s="47">
        <v>43524</v>
      </c>
      <c r="M21" s="47">
        <v>43524</v>
      </c>
      <c r="N21" s="46" t="s">
        <v>1386</v>
      </c>
      <c r="O21" s="46" t="s">
        <v>1368</v>
      </c>
      <c r="P21" s="48">
        <v>8163411</v>
      </c>
      <c r="Q21" s="46" t="s">
        <v>123</v>
      </c>
      <c r="R21" s="46" t="s">
        <v>59</v>
      </c>
      <c r="S21" s="46" t="s">
        <v>52</v>
      </c>
      <c r="T21" s="49">
        <v>80865</v>
      </c>
      <c r="U21" s="49">
        <v>73101.960000000006</v>
      </c>
      <c r="V21" s="49">
        <f t="shared" si="4"/>
        <v>7763.0399999999936</v>
      </c>
      <c r="W21" s="50">
        <f t="shared" si="1"/>
        <v>9.5999999999999919E-2</v>
      </c>
      <c r="X21" s="46" t="s">
        <v>1384</v>
      </c>
      <c r="Y21" s="49">
        <v>0</v>
      </c>
      <c r="Z21" s="46" t="s">
        <v>55</v>
      </c>
      <c r="AA21" s="49">
        <v>0</v>
      </c>
      <c r="AB21" s="49" t="s">
        <v>54</v>
      </c>
      <c r="AC21" s="49">
        <v>0</v>
      </c>
      <c r="AD21" s="49">
        <v>0</v>
      </c>
      <c r="AE21" s="49">
        <f t="shared" si="5"/>
        <v>0</v>
      </c>
      <c r="AF21" s="46" t="s">
        <v>1371</v>
      </c>
      <c r="AG21" s="51">
        <f t="shared" si="6"/>
        <v>7763.0399999999936</v>
      </c>
      <c r="AH21" s="52" t="s">
        <v>1385</v>
      </c>
    </row>
    <row r="22" spans="1:34" s="52" customFormat="1" x14ac:dyDescent="0.2">
      <c r="A22" s="46" t="s">
        <v>39</v>
      </c>
      <c r="B22" s="46" t="s">
        <v>40</v>
      </c>
      <c r="C22" s="46" t="s">
        <v>89</v>
      </c>
      <c r="D22" s="46" t="s">
        <v>117</v>
      </c>
      <c r="E22" s="46" t="s">
        <v>43</v>
      </c>
      <c r="F22" s="46" t="s">
        <v>120</v>
      </c>
      <c r="G22" s="46" t="s">
        <v>121</v>
      </c>
      <c r="H22" s="46" t="s">
        <v>119</v>
      </c>
      <c r="I22" s="46" t="s">
        <v>48</v>
      </c>
      <c r="J22" s="46" t="s">
        <v>50</v>
      </c>
      <c r="K22" s="47">
        <v>43524</v>
      </c>
      <c r="L22" s="47">
        <v>43496</v>
      </c>
      <c r="M22" s="47">
        <v>43496</v>
      </c>
      <c r="N22" s="46" t="s">
        <v>1383</v>
      </c>
      <c r="O22" s="46" t="s">
        <v>1368</v>
      </c>
      <c r="P22" s="48">
        <v>8163429</v>
      </c>
      <c r="Q22" s="46" t="s">
        <v>123</v>
      </c>
      <c r="R22" s="46" t="s">
        <v>59</v>
      </c>
      <c r="S22" s="46" t="s">
        <v>52</v>
      </c>
      <c r="T22" s="49">
        <v>6500</v>
      </c>
      <c r="U22" s="49">
        <v>5876</v>
      </c>
      <c r="V22" s="49">
        <f t="shared" si="4"/>
        <v>624</v>
      </c>
      <c r="W22" s="50">
        <f t="shared" si="1"/>
        <v>9.6000000000000002E-2</v>
      </c>
      <c r="X22" s="46" t="s">
        <v>1384</v>
      </c>
      <c r="Y22" s="49">
        <v>0</v>
      </c>
      <c r="Z22" s="46" t="s">
        <v>55</v>
      </c>
      <c r="AA22" s="49">
        <v>0</v>
      </c>
      <c r="AB22" s="49" t="s">
        <v>54</v>
      </c>
      <c r="AC22" s="49">
        <v>0</v>
      </c>
      <c r="AD22" s="49">
        <v>0</v>
      </c>
      <c r="AE22" s="49">
        <f t="shared" si="5"/>
        <v>0</v>
      </c>
      <c r="AF22" s="46" t="s">
        <v>1371</v>
      </c>
      <c r="AG22" s="51">
        <f t="shared" si="6"/>
        <v>624</v>
      </c>
      <c r="AH22" s="52" t="s">
        <v>1385</v>
      </c>
    </row>
    <row r="23" spans="1:34" s="52" customFormat="1" x14ac:dyDescent="0.2">
      <c r="A23" s="46" t="s">
        <v>39</v>
      </c>
      <c r="B23" s="46" t="s">
        <v>40</v>
      </c>
      <c r="C23" s="46" t="s">
        <v>89</v>
      </c>
      <c r="D23" s="46" t="s">
        <v>117</v>
      </c>
      <c r="E23" s="46" t="s">
        <v>43</v>
      </c>
      <c r="F23" s="46" t="s">
        <v>120</v>
      </c>
      <c r="G23" s="46" t="s">
        <v>121</v>
      </c>
      <c r="H23" s="46" t="s">
        <v>119</v>
      </c>
      <c r="I23" s="46" t="s">
        <v>48</v>
      </c>
      <c r="J23" s="46" t="s">
        <v>50</v>
      </c>
      <c r="K23" s="47">
        <v>43524</v>
      </c>
      <c r="L23" s="47">
        <v>43524</v>
      </c>
      <c r="M23" s="47">
        <v>43524</v>
      </c>
      <c r="N23" s="46" t="s">
        <v>1386</v>
      </c>
      <c r="O23" s="46" t="s">
        <v>1368</v>
      </c>
      <c r="P23" s="48">
        <v>8163429</v>
      </c>
      <c r="Q23" s="46" t="s">
        <v>123</v>
      </c>
      <c r="R23" s="46" t="s">
        <v>59</v>
      </c>
      <c r="S23" s="46" t="s">
        <v>52</v>
      </c>
      <c r="T23" s="49">
        <v>80865</v>
      </c>
      <c r="U23" s="49">
        <v>73101.960000000006</v>
      </c>
      <c r="V23" s="49">
        <f t="shared" si="4"/>
        <v>7763.0399999999936</v>
      </c>
      <c r="W23" s="50">
        <f t="shared" si="1"/>
        <v>9.5999999999999919E-2</v>
      </c>
      <c r="X23" s="46" t="s">
        <v>1384</v>
      </c>
      <c r="Y23" s="49">
        <v>0</v>
      </c>
      <c r="Z23" s="46" t="s">
        <v>55</v>
      </c>
      <c r="AA23" s="49">
        <v>0</v>
      </c>
      <c r="AB23" s="49" t="s">
        <v>54</v>
      </c>
      <c r="AC23" s="49">
        <v>0</v>
      </c>
      <c r="AD23" s="49">
        <v>0</v>
      </c>
      <c r="AE23" s="49">
        <f t="shared" si="5"/>
        <v>0</v>
      </c>
      <c r="AF23" s="46" t="s">
        <v>1371</v>
      </c>
      <c r="AG23" s="51">
        <f t="shared" si="6"/>
        <v>7763.0399999999936</v>
      </c>
      <c r="AH23" s="52" t="s">
        <v>1385</v>
      </c>
    </row>
    <row r="24" spans="1:34" s="52" customFormat="1" x14ac:dyDescent="0.2">
      <c r="A24" s="46" t="s">
        <v>39</v>
      </c>
      <c r="B24" s="46" t="s">
        <v>40</v>
      </c>
      <c r="C24" s="46" t="s">
        <v>89</v>
      </c>
      <c r="D24" s="46" t="s">
        <v>117</v>
      </c>
      <c r="E24" s="46" t="s">
        <v>43</v>
      </c>
      <c r="F24" s="46" t="s">
        <v>120</v>
      </c>
      <c r="G24" s="46" t="s">
        <v>121</v>
      </c>
      <c r="H24" s="46" t="s">
        <v>119</v>
      </c>
      <c r="I24" s="46" t="s">
        <v>48</v>
      </c>
      <c r="J24" s="46" t="s">
        <v>50</v>
      </c>
      <c r="K24" s="47">
        <v>43524</v>
      </c>
      <c r="L24" s="47">
        <v>43496</v>
      </c>
      <c r="M24" s="47">
        <v>43496</v>
      </c>
      <c r="N24" s="46" t="s">
        <v>1383</v>
      </c>
      <c r="O24" s="46" t="s">
        <v>1368</v>
      </c>
      <c r="P24" s="48">
        <v>8163443</v>
      </c>
      <c r="Q24" s="46" t="s">
        <v>123</v>
      </c>
      <c r="R24" s="46" t="s">
        <v>59</v>
      </c>
      <c r="S24" s="46" t="s">
        <v>52</v>
      </c>
      <c r="T24" s="49">
        <v>6500</v>
      </c>
      <c r="U24" s="49">
        <v>5876</v>
      </c>
      <c r="V24" s="49">
        <f t="shared" si="4"/>
        <v>624</v>
      </c>
      <c r="W24" s="50">
        <f t="shared" si="1"/>
        <v>9.6000000000000002E-2</v>
      </c>
      <c r="X24" s="46" t="s">
        <v>1384</v>
      </c>
      <c r="Y24" s="49">
        <v>0</v>
      </c>
      <c r="Z24" s="46" t="s">
        <v>55</v>
      </c>
      <c r="AA24" s="49">
        <v>0</v>
      </c>
      <c r="AB24" s="49" t="s">
        <v>54</v>
      </c>
      <c r="AC24" s="49">
        <v>0</v>
      </c>
      <c r="AD24" s="49">
        <v>0</v>
      </c>
      <c r="AE24" s="49">
        <f t="shared" si="5"/>
        <v>0</v>
      </c>
      <c r="AF24" s="46" t="s">
        <v>1371</v>
      </c>
      <c r="AG24" s="51">
        <f t="shared" si="6"/>
        <v>624</v>
      </c>
      <c r="AH24" s="52" t="s">
        <v>1385</v>
      </c>
    </row>
    <row r="25" spans="1:34" s="52" customFormat="1" x14ac:dyDescent="0.2">
      <c r="A25" s="46" t="s">
        <v>39</v>
      </c>
      <c r="B25" s="46" t="s">
        <v>40</v>
      </c>
      <c r="C25" s="46" t="s">
        <v>89</v>
      </c>
      <c r="D25" s="46" t="s">
        <v>117</v>
      </c>
      <c r="E25" s="46" t="s">
        <v>43</v>
      </c>
      <c r="F25" s="46" t="s">
        <v>120</v>
      </c>
      <c r="G25" s="46" t="s">
        <v>121</v>
      </c>
      <c r="H25" s="46" t="s">
        <v>119</v>
      </c>
      <c r="I25" s="46" t="s">
        <v>48</v>
      </c>
      <c r="J25" s="46" t="s">
        <v>50</v>
      </c>
      <c r="K25" s="47">
        <v>43524</v>
      </c>
      <c r="L25" s="47">
        <v>43524</v>
      </c>
      <c r="M25" s="47">
        <v>43524</v>
      </c>
      <c r="N25" s="46" t="s">
        <v>1386</v>
      </c>
      <c r="O25" s="46" t="s">
        <v>1368</v>
      </c>
      <c r="P25" s="48">
        <v>8163443</v>
      </c>
      <c r="Q25" s="46" t="s">
        <v>123</v>
      </c>
      <c r="R25" s="46" t="s">
        <v>59</v>
      </c>
      <c r="S25" s="46" t="s">
        <v>52</v>
      </c>
      <c r="T25" s="49">
        <v>80865</v>
      </c>
      <c r="U25" s="49">
        <v>73101.960000000006</v>
      </c>
      <c r="V25" s="49">
        <f t="shared" si="4"/>
        <v>7763.0399999999936</v>
      </c>
      <c r="W25" s="50">
        <f t="shared" si="1"/>
        <v>9.5999999999999919E-2</v>
      </c>
      <c r="X25" s="46" t="s">
        <v>1384</v>
      </c>
      <c r="Y25" s="49">
        <v>0</v>
      </c>
      <c r="Z25" s="46" t="s">
        <v>55</v>
      </c>
      <c r="AA25" s="49">
        <v>0</v>
      </c>
      <c r="AB25" s="49" t="s">
        <v>54</v>
      </c>
      <c r="AC25" s="49">
        <v>0</v>
      </c>
      <c r="AD25" s="49">
        <v>0</v>
      </c>
      <c r="AE25" s="49">
        <f t="shared" si="5"/>
        <v>0</v>
      </c>
      <c r="AF25" s="46" t="s">
        <v>1371</v>
      </c>
      <c r="AG25" s="51">
        <f t="shared" si="6"/>
        <v>7763.0399999999936</v>
      </c>
      <c r="AH25" s="52" t="s">
        <v>1385</v>
      </c>
    </row>
    <row r="26" spans="1:34" s="52" customFormat="1" x14ac:dyDescent="0.2">
      <c r="A26" s="46" t="s">
        <v>39</v>
      </c>
      <c r="B26" s="46" t="s">
        <v>40</v>
      </c>
      <c r="C26" s="46" t="s">
        <v>89</v>
      </c>
      <c r="D26" s="46" t="s">
        <v>117</v>
      </c>
      <c r="E26" s="46" t="s">
        <v>43</v>
      </c>
      <c r="F26" s="46" t="s">
        <v>120</v>
      </c>
      <c r="G26" s="46" t="s">
        <v>121</v>
      </c>
      <c r="H26" s="46" t="s">
        <v>119</v>
      </c>
      <c r="I26" s="46" t="s">
        <v>48</v>
      </c>
      <c r="J26" s="46" t="s">
        <v>50</v>
      </c>
      <c r="K26" s="47">
        <v>43524</v>
      </c>
      <c r="L26" s="47">
        <v>43524</v>
      </c>
      <c r="M26" s="47">
        <v>43524</v>
      </c>
      <c r="N26" s="46" t="s">
        <v>1386</v>
      </c>
      <c r="O26" s="46" t="s">
        <v>1368</v>
      </c>
      <c r="P26" s="48">
        <v>8163529</v>
      </c>
      <c r="Q26" s="46" t="s">
        <v>123</v>
      </c>
      <c r="R26" s="46" t="s">
        <v>59</v>
      </c>
      <c r="S26" s="46" t="s">
        <v>52</v>
      </c>
      <c r="T26" s="49">
        <v>80865</v>
      </c>
      <c r="U26" s="49">
        <v>73101.960000000006</v>
      </c>
      <c r="V26" s="49">
        <f t="shared" si="4"/>
        <v>7763.0399999999936</v>
      </c>
      <c r="W26" s="50">
        <f t="shared" si="1"/>
        <v>9.5999999999999919E-2</v>
      </c>
      <c r="X26" s="46" t="s">
        <v>1384</v>
      </c>
      <c r="Y26" s="49">
        <v>0</v>
      </c>
      <c r="Z26" s="46" t="s">
        <v>55</v>
      </c>
      <c r="AA26" s="49">
        <v>0</v>
      </c>
      <c r="AB26" s="49" t="s">
        <v>54</v>
      </c>
      <c r="AC26" s="49">
        <v>0</v>
      </c>
      <c r="AD26" s="49">
        <v>0</v>
      </c>
      <c r="AE26" s="49">
        <f t="shared" si="5"/>
        <v>0</v>
      </c>
      <c r="AF26" s="46" t="s">
        <v>1371</v>
      </c>
      <c r="AG26" s="51">
        <f t="shared" si="6"/>
        <v>7763.0399999999936</v>
      </c>
      <c r="AH26" s="52" t="s">
        <v>1385</v>
      </c>
    </row>
    <row r="27" spans="1:34" s="52" customFormat="1" x14ac:dyDescent="0.2">
      <c r="A27" s="46" t="s">
        <v>39</v>
      </c>
      <c r="B27" s="46" t="s">
        <v>40</v>
      </c>
      <c r="C27" s="46" t="s">
        <v>89</v>
      </c>
      <c r="D27" s="46" t="s">
        <v>117</v>
      </c>
      <c r="E27" s="46" t="s">
        <v>43</v>
      </c>
      <c r="F27" s="46" t="s">
        <v>120</v>
      </c>
      <c r="G27" s="46" t="s">
        <v>121</v>
      </c>
      <c r="H27" s="46" t="s">
        <v>119</v>
      </c>
      <c r="I27" s="46" t="s">
        <v>48</v>
      </c>
      <c r="J27" s="46" t="s">
        <v>50</v>
      </c>
      <c r="K27" s="47">
        <v>43524</v>
      </c>
      <c r="L27" s="47">
        <v>43496</v>
      </c>
      <c r="M27" s="47">
        <v>43496</v>
      </c>
      <c r="N27" s="46" t="s">
        <v>1383</v>
      </c>
      <c r="O27" s="46" t="s">
        <v>1368</v>
      </c>
      <c r="P27" s="48">
        <v>8163529</v>
      </c>
      <c r="Q27" s="46" t="s">
        <v>123</v>
      </c>
      <c r="R27" s="46" t="s">
        <v>59</v>
      </c>
      <c r="S27" s="46" t="s">
        <v>52</v>
      </c>
      <c r="T27" s="49">
        <v>6500</v>
      </c>
      <c r="U27" s="49">
        <v>5876</v>
      </c>
      <c r="V27" s="49">
        <f t="shared" si="4"/>
        <v>624</v>
      </c>
      <c r="W27" s="50">
        <f t="shared" si="1"/>
        <v>9.6000000000000002E-2</v>
      </c>
      <c r="X27" s="46" t="s">
        <v>1384</v>
      </c>
      <c r="Y27" s="49">
        <v>0</v>
      </c>
      <c r="Z27" s="46" t="s">
        <v>55</v>
      </c>
      <c r="AA27" s="49">
        <v>0</v>
      </c>
      <c r="AB27" s="49" t="s">
        <v>54</v>
      </c>
      <c r="AC27" s="49">
        <v>0</v>
      </c>
      <c r="AD27" s="49">
        <v>0</v>
      </c>
      <c r="AE27" s="49">
        <f t="shared" si="5"/>
        <v>0</v>
      </c>
      <c r="AF27" s="46" t="s">
        <v>1371</v>
      </c>
      <c r="AG27" s="51">
        <f t="shared" si="6"/>
        <v>624</v>
      </c>
      <c r="AH27" s="52" t="s">
        <v>1385</v>
      </c>
    </row>
    <row r="28" spans="1:34" s="52" customFormat="1" x14ac:dyDescent="0.2">
      <c r="A28" s="46" t="s">
        <v>39</v>
      </c>
      <c r="B28" s="46" t="s">
        <v>40</v>
      </c>
      <c r="C28" s="46" t="s">
        <v>89</v>
      </c>
      <c r="D28" s="46" t="s">
        <v>117</v>
      </c>
      <c r="E28" s="46" t="s">
        <v>43</v>
      </c>
      <c r="F28" s="46" t="s">
        <v>120</v>
      </c>
      <c r="G28" s="46" t="s">
        <v>121</v>
      </c>
      <c r="H28" s="46" t="s">
        <v>119</v>
      </c>
      <c r="I28" s="46" t="s">
        <v>48</v>
      </c>
      <c r="J28" s="46" t="s">
        <v>50</v>
      </c>
      <c r="K28" s="47">
        <v>43524</v>
      </c>
      <c r="L28" s="47">
        <v>43496</v>
      </c>
      <c r="M28" s="47">
        <v>43496</v>
      </c>
      <c r="N28" s="46" t="s">
        <v>1383</v>
      </c>
      <c r="O28" s="46" t="s">
        <v>1368</v>
      </c>
      <c r="P28" s="48">
        <v>8163604</v>
      </c>
      <c r="Q28" s="46" t="s">
        <v>123</v>
      </c>
      <c r="R28" s="46" t="s">
        <v>59</v>
      </c>
      <c r="S28" s="46" t="s">
        <v>52</v>
      </c>
      <c r="T28" s="49">
        <v>6500</v>
      </c>
      <c r="U28" s="49">
        <v>5876</v>
      </c>
      <c r="V28" s="49">
        <f t="shared" si="4"/>
        <v>624</v>
      </c>
      <c r="W28" s="50">
        <f t="shared" si="1"/>
        <v>9.6000000000000002E-2</v>
      </c>
      <c r="X28" s="46" t="s">
        <v>1384</v>
      </c>
      <c r="Y28" s="49">
        <v>0</v>
      </c>
      <c r="Z28" s="46" t="s">
        <v>55</v>
      </c>
      <c r="AA28" s="49">
        <v>0</v>
      </c>
      <c r="AB28" s="49" t="s">
        <v>54</v>
      </c>
      <c r="AC28" s="49">
        <v>0</v>
      </c>
      <c r="AD28" s="49">
        <v>0</v>
      </c>
      <c r="AE28" s="49">
        <f t="shared" si="5"/>
        <v>0</v>
      </c>
      <c r="AF28" s="46" t="s">
        <v>1371</v>
      </c>
      <c r="AG28" s="51">
        <f t="shared" si="6"/>
        <v>624</v>
      </c>
      <c r="AH28" s="52" t="s">
        <v>1385</v>
      </c>
    </row>
    <row r="29" spans="1:34" s="52" customFormat="1" x14ac:dyDescent="0.2">
      <c r="A29" s="46" t="s">
        <v>39</v>
      </c>
      <c r="B29" s="46" t="s">
        <v>40</v>
      </c>
      <c r="C29" s="46" t="s">
        <v>89</v>
      </c>
      <c r="D29" s="46" t="s">
        <v>117</v>
      </c>
      <c r="E29" s="46" t="s">
        <v>43</v>
      </c>
      <c r="F29" s="46" t="s">
        <v>120</v>
      </c>
      <c r="G29" s="46" t="s">
        <v>121</v>
      </c>
      <c r="H29" s="46" t="s">
        <v>119</v>
      </c>
      <c r="I29" s="46" t="s">
        <v>48</v>
      </c>
      <c r="J29" s="46" t="s">
        <v>50</v>
      </c>
      <c r="K29" s="47">
        <v>43524</v>
      </c>
      <c r="L29" s="47">
        <v>43524</v>
      </c>
      <c r="M29" s="47">
        <v>43524</v>
      </c>
      <c r="N29" s="46" t="s">
        <v>1386</v>
      </c>
      <c r="O29" s="46" t="s">
        <v>1368</v>
      </c>
      <c r="P29" s="48">
        <v>8163604</v>
      </c>
      <c r="Q29" s="46" t="s">
        <v>123</v>
      </c>
      <c r="R29" s="46" t="s">
        <v>59</v>
      </c>
      <c r="S29" s="46" t="s">
        <v>52</v>
      </c>
      <c r="T29" s="49">
        <v>80865</v>
      </c>
      <c r="U29" s="49">
        <v>73101.960000000006</v>
      </c>
      <c r="V29" s="49">
        <f t="shared" si="4"/>
        <v>7763.0399999999936</v>
      </c>
      <c r="W29" s="50">
        <f t="shared" si="1"/>
        <v>9.5999999999999919E-2</v>
      </c>
      <c r="X29" s="46" t="s">
        <v>1384</v>
      </c>
      <c r="Y29" s="49">
        <v>0</v>
      </c>
      <c r="Z29" s="46" t="s">
        <v>55</v>
      </c>
      <c r="AA29" s="49">
        <v>0</v>
      </c>
      <c r="AB29" s="49" t="s">
        <v>54</v>
      </c>
      <c r="AC29" s="49">
        <v>0</v>
      </c>
      <c r="AD29" s="49">
        <v>0</v>
      </c>
      <c r="AE29" s="49">
        <f t="shared" si="5"/>
        <v>0</v>
      </c>
      <c r="AF29" s="46" t="s">
        <v>1371</v>
      </c>
      <c r="AG29" s="51">
        <f t="shared" si="6"/>
        <v>7763.0399999999936</v>
      </c>
      <c r="AH29" s="52" t="s">
        <v>1385</v>
      </c>
    </row>
    <row r="30" spans="1:34" s="59" customFormat="1" x14ac:dyDescent="0.2">
      <c r="A30" s="53" t="s">
        <v>39</v>
      </c>
      <c r="B30" s="53" t="s">
        <v>40</v>
      </c>
      <c r="C30" s="53" t="s">
        <v>89</v>
      </c>
      <c r="D30" s="53" t="s">
        <v>117</v>
      </c>
      <c r="E30" s="53" t="s">
        <v>43</v>
      </c>
      <c r="F30" s="53" t="s">
        <v>120</v>
      </c>
      <c r="G30" s="53" t="s">
        <v>121</v>
      </c>
      <c r="H30" s="53" t="s">
        <v>119</v>
      </c>
      <c r="I30" s="53" t="s">
        <v>48</v>
      </c>
      <c r="J30" s="53" t="s">
        <v>50</v>
      </c>
      <c r="K30" s="54">
        <v>43524</v>
      </c>
      <c r="L30" s="54">
        <v>43496</v>
      </c>
      <c r="M30" s="54">
        <v>43496</v>
      </c>
      <c r="N30" s="53" t="s">
        <v>1383</v>
      </c>
      <c r="O30" s="53" t="s">
        <v>1368</v>
      </c>
      <c r="P30" s="55">
        <v>8163655</v>
      </c>
      <c r="Q30" s="53" t="s">
        <v>123</v>
      </c>
      <c r="R30" s="53" t="s">
        <v>59</v>
      </c>
      <c r="S30" s="53" t="s">
        <v>52</v>
      </c>
      <c r="T30" s="56">
        <v>0</v>
      </c>
      <c r="U30" s="56">
        <v>0</v>
      </c>
      <c r="V30" s="56">
        <f t="shared" si="4"/>
        <v>0</v>
      </c>
      <c r="W30" s="57" t="e">
        <f t="shared" si="1"/>
        <v>#DIV/0!</v>
      </c>
      <c r="X30" s="53" t="s">
        <v>1384</v>
      </c>
      <c r="Y30" s="56">
        <v>0</v>
      </c>
      <c r="Z30" s="53" t="s">
        <v>55</v>
      </c>
      <c r="AA30" s="56">
        <v>0</v>
      </c>
      <c r="AB30" s="56" t="s">
        <v>54</v>
      </c>
      <c r="AC30" s="56">
        <v>0</v>
      </c>
      <c r="AD30" s="56">
        <v>0</v>
      </c>
      <c r="AE30" s="56">
        <f t="shared" si="5"/>
        <v>0</v>
      </c>
      <c r="AF30" s="53" t="s">
        <v>1371</v>
      </c>
      <c r="AG30" s="58">
        <f t="shared" si="6"/>
        <v>0</v>
      </c>
      <c r="AH30" s="59" t="s">
        <v>1387</v>
      </c>
    </row>
    <row r="31" spans="1:34" s="59" customFormat="1" x14ac:dyDescent="0.2">
      <c r="A31" s="53" t="s">
        <v>39</v>
      </c>
      <c r="B31" s="53" t="s">
        <v>40</v>
      </c>
      <c r="C31" s="53" t="s">
        <v>89</v>
      </c>
      <c r="D31" s="53" t="s">
        <v>117</v>
      </c>
      <c r="E31" s="53" t="s">
        <v>43</v>
      </c>
      <c r="F31" s="53" t="s">
        <v>120</v>
      </c>
      <c r="G31" s="53" t="s">
        <v>121</v>
      </c>
      <c r="H31" s="53" t="s">
        <v>119</v>
      </c>
      <c r="I31" s="53" t="s">
        <v>48</v>
      </c>
      <c r="J31" s="53" t="s">
        <v>50</v>
      </c>
      <c r="K31" s="54">
        <v>43524</v>
      </c>
      <c r="L31" s="54">
        <v>43524</v>
      </c>
      <c r="M31" s="54">
        <v>43524</v>
      </c>
      <c r="N31" s="53" t="s">
        <v>1386</v>
      </c>
      <c r="O31" s="53" t="s">
        <v>1368</v>
      </c>
      <c r="P31" s="55">
        <v>8163655</v>
      </c>
      <c r="Q31" s="53" t="s">
        <v>123</v>
      </c>
      <c r="R31" s="53" t="s">
        <v>59</v>
      </c>
      <c r="S31" s="53" t="s">
        <v>52</v>
      </c>
      <c r="T31" s="56">
        <v>0</v>
      </c>
      <c r="U31" s="56">
        <v>0</v>
      </c>
      <c r="V31" s="56">
        <f t="shared" si="4"/>
        <v>0</v>
      </c>
      <c r="W31" s="57" t="e">
        <f t="shared" si="1"/>
        <v>#DIV/0!</v>
      </c>
      <c r="X31" s="53" t="s">
        <v>1384</v>
      </c>
      <c r="Y31" s="56">
        <v>0</v>
      </c>
      <c r="Z31" s="53" t="s">
        <v>55</v>
      </c>
      <c r="AA31" s="56">
        <v>0</v>
      </c>
      <c r="AB31" s="56" t="s">
        <v>54</v>
      </c>
      <c r="AC31" s="56">
        <v>0</v>
      </c>
      <c r="AD31" s="56">
        <v>0</v>
      </c>
      <c r="AE31" s="56">
        <f t="shared" si="5"/>
        <v>0</v>
      </c>
      <c r="AF31" s="53" t="s">
        <v>1371</v>
      </c>
      <c r="AG31" s="58">
        <f t="shared" si="6"/>
        <v>0</v>
      </c>
      <c r="AH31" s="59" t="s">
        <v>1387</v>
      </c>
    </row>
    <row r="32" spans="1:34" s="59" customFormat="1" x14ac:dyDescent="0.2">
      <c r="A32" s="53" t="s">
        <v>39</v>
      </c>
      <c r="B32" s="53" t="s">
        <v>40</v>
      </c>
      <c r="C32" s="53" t="s">
        <v>89</v>
      </c>
      <c r="D32" s="53" t="s">
        <v>117</v>
      </c>
      <c r="E32" s="53" t="s">
        <v>43</v>
      </c>
      <c r="F32" s="53" t="s">
        <v>120</v>
      </c>
      <c r="G32" s="53" t="s">
        <v>121</v>
      </c>
      <c r="H32" s="53" t="s">
        <v>119</v>
      </c>
      <c r="I32" s="53" t="s">
        <v>48</v>
      </c>
      <c r="J32" s="53" t="s">
        <v>50</v>
      </c>
      <c r="K32" s="54">
        <v>43524</v>
      </c>
      <c r="L32" s="54">
        <v>43496</v>
      </c>
      <c r="M32" s="54">
        <v>43496</v>
      </c>
      <c r="N32" s="53" t="s">
        <v>1383</v>
      </c>
      <c r="O32" s="53" t="s">
        <v>1368</v>
      </c>
      <c r="P32" s="55">
        <v>8163662</v>
      </c>
      <c r="Q32" s="53" t="s">
        <v>123</v>
      </c>
      <c r="R32" s="53" t="s">
        <v>59</v>
      </c>
      <c r="S32" s="53" t="s">
        <v>52</v>
      </c>
      <c r="T32" s="56">
        <v>0</v>
      </c>
      <c r="U32" s="56">
        <v>0</v>
      </c>
      <c r="V32" s="56">
        <f t="shared" si="4"/>
        <v>0</v>
      </c>
      <c r="W32" s="57" t="e">
        <f t="shared" si="1"/>
        <v>#DIV/0!</v>
      </c>
      <c r="X32" s="53" t="s">
        <v>1384</v>
      </c>
      <c r="Y32" s="56">
        <v>0</v>
      </c>
      <c r="Z32" s="53" t="s">
        <v>55</v>
      </c>
      <c r="AA32" s="56">
        <v>0</v>
      </c>
      <c r="AB32" s="56" t="s">
        <v>54</v>
      </c>
      <c r="AC32" s="56">
        <v>0</v>
      </c>
      <c r="AD32" s="56">
        <v>0</v>
      </c>
      <c r="AE32" s="56">
        <f t="shared" si="5"/>
        <v>0</v>
      </c>
      <c r="AF32" s="53" t="s">
        <v>1371</v>
      </c>
      <c r="AG32" s="58">
        <f t="shared" si="6"/>
        <v>0</v>
      </c>
      <c r="AH32" s="59" t="s">
        <v>1387</v>
      </c>
    </row>
    <row r="33" spans="1:34" s="59" customFormat="1" x14ac:dyDescent="0.2">
      <c r="A33" s="53" t="s">
        <v>39</v>
      </c>
      <c r="B33" s="53" t="s">
        <v>40</v>
      </c>
      <c r="C33" s="53" t="s">
        <v>89</v>
      </c>
      <c r="D33" s="53" t="s">
        <v>117</v>
      </c>
      <c r="E33" s="53" t="s">
        <v>43</v>
      </c>
      <c r="F33" s="53" t="s">
        <v>120</v>
      </c>
      <c r="G33" s="53" t="s">
        <v>121</v>
      </c>
      <c r="H33" s="53" t="s">
        <v>119</v>
      </c>
      <c r="I33" s="53" t="s">
        <v>48</v>
      </c>
      <c r="J33" s="53" t="s">
        <v>50</v>
      </c>
      <c r="K33" s="54">
        <v>43524</v>
      </c>
      <c r="L33" s="54">
        <v>43524</v>
      </c>
      <c r="M33" s="54">
        <v>43524</v>
      </c>
      <c r="N33" s="53" t="s">
        <v>1386</v>
      </c>
      <c r="O33" s="53" t="s">
        <v>1368</v>
      </c>
      <c r="P33" s="55">
        <v>8163662</v>
      </c>
      <c r="Q33" s="53" t="s">
        <v>123</v>
      </c>
      <c r="R33" s="53" t="s">
        <v>59</v>
      </c>
      <c r="S33" s="53" t="s">
        <v>52</v>
      </c>
      <c r="T33" s="56">
        <v>0</v>
      </c>
      <c r="U33" s="56">
        <v>0</v>
      </c>
      <c r="V33" s="56">
        <f t="shared" si="4"/>
        <v>0</v>
      </c>
      <c r="W33" s="57" t="e">
        <f t="shared" si="1"/>
        <v>#DIV/0!</v>
      </c>
      <c r="X33" s="53" t="s">
        <v>1384</v>
      </c>
      <c r="Y33" s="56">
        <v>0</v>
      </c>
      <c r="Z33" s="53" t="s">
        <v>55</v>
      </c>
      <c r="AA33" s="56">
        <v>0</v>
      </c>
      <c r="AB33" s="56" t="s">
        <v>54</v>
      </c>
      <c r="AC33" s="56">
        <v>0</v>
      </c>
      <c r="AD33" s="56">
        <v>0</v>
      </c>
      <c r="AE33" s="56">
        <f t="shared" si="5"/>
        <v>0</v>
      </c>
      <c r="AF33" s="53" t="s">
        <v>1371</v>
      </c>
      <c r="AG33" s="58">
        <f t="shared" si="6"/>
        <v>0</v>
      </c>
      <c r="AH33" s="59" t="s">
        <v>1387</v>
      </c>
    </row>
    <row r="34" spans="1:34" s="59" customFormat="1" x14ac:dyDescent="0.2">
      <c r="A34" s="53" t="s">
        <v>39</v>
      </c>
      <c r="B34" s="53" t="s">
        <v>40</v>
      </c>
      <c r="C34" s="53" t="s">
        <v>89</v>
      </c>
      <c r="D34" s="53" t="s">
        <v>117</v>
      </c>
      <c r="E34" s="53" t="s">
        <v>43</v>
      </c>
      <c r="F34" s="53" t="s">
        <v>120</v>
      </c>
      <c r="G34" s="53" t="s">
        <v>121</v>
      </c>
      <c r="H34" s="53" t="s">
        <v>119</v>
      </c>
      <c r="I34" s="53" t="s">
        <v>48</v>
      </c>
      <c r="J34" s="53" t="s">
        <v>50</v>
      </c>
      <c r="K34" s="54">
        <v>43524</v>
      </c>
      <c r="L34" s="54">
        <v>43496</v>
      </c>
      <c r="M34" s="54">
        <v>43496</v>
      </c>
      <c r="N34" s="53" t="s">
        <v>1383</v>
      </c>
      <c r="O34" s="53" t="s">
        <v>1368</v>
      </c>
      <c r="P34" s="55">
        <v>8163665</v>
      </c>
      <c r="Q34" s="53" t="s">
        <v>123</v>
      </c>
      <c r="R34" s="53" t="s">
        <v>59</v>
      </c>
      <c r="S34" s="53" t="s">
        <v>52</v>
      </c>
      <c r="T34" s="56">
        <v>0</v>
      </c>
      <c r="U34" s="56">
        <v>0</v>
      </c>
      <c r="V34" s="56">
        <f t="shared" si="4"/>
        <v>0</v>
      </c>
      <c r="W34" s="57" t="e">
        <f t="shared" si="1"/>
        <v>#DIV/0!</v>
      </c>
      <c r="X34" s="53" t="s">
        <v>1384</v>
      </c>
      <c r="Y34" s="56">
        <v>0</v>
      </c>
      <c r="Z34" s="53" t="s">
        <v>55</v>
      </c>
      <c r="AA34" s="56">
        <v>0</v>
      </c>
      <c r="AB34" s="56" t="s">
        <v>54</v>
      </c>
      <c r="AC34" s="56">
        <v>0</v>
      </c>
      <c r="AD34" s="56">
        <v>0</v>
      </c>
      <c r="AE34" s="56">
        <f t="shared" si="5"/>
        <v>0</v>
      </c>
      <c r="AF34" s="53" t="s">
        <v>1371</v>
      </c>
      <c r="AG34" s="58">
        <f t="shared" si="6"/>
        <v>0</v>
      </c>
      <c r="AH34" s="59" t="s">
        <v>1387</v>
      </c>
    </row>
    <row r="35" spans="1:34" s="59" customFormat="1" x14ac:dyDescent="0.2">
      <c r="A35" s="53" t="s">
        <v>39</v>
      </c>
      <c r="B35" s="53" t="s">
        <v>40</v>
      </c>
      <c r="C35" s="53" t="s">
        <v>89</v>
      </c>
      <c r="D35" s="53" t="s">
        <v>117</v>
      </c>
      <c r="E35" s="53" t="s">
        <v>43</v>
      </c>
      <c r="F35" s="53" t="s">
        <v>120</v>
      </c>
      <c r="G35" s="53" t="s">
        <v>121</v>
      </c>
      <c r="H35" s="53" t="s">
        <v>119</v>
      </c>
      <c r="I35" s="53" t="s">
        <v>48</v>
      </c>
      <c r="J35" s="53" t="s">
        <v>50</v>
      </c>
      <c r="K35" s="54">
        <v>43524</v>
      </c>
      <c r="L35" s="54">
        <v>43524</v>
      </c>
      <c r="M35" s="54">
        <v>43524</v>
      </c>
      <c r="N35" s="53" t="s">
        <v>1386</v>
      </c>
      <c r="O35" s="53" t="s">
        <v>1368</v>
      </c>
      <c r="P35" s="55">
        <v>8163665</v>
      </c>
      <c r="Q35" s="53" t="s">
        <v>123</v>
      </c>
      <c r="R35" s="53" t="s">
        <v>59</v>
      </c>
      <c r="S35" s="53" t="s">
        <v>52</v>
      </c>
      <c r="T35" s="56">
        <v>0</v>
      </c>
      <c r="U35" s="56">
        <v>0</v>
      </c>
      <c r="V35" s="56">
        <f t="shared" si="4"/>
        <v>0</v>
      </c>
      <c r="W35" s="57" t="e">
        <f t="shared" si="1"/>
        <v>#DIV/0!</v>
      </c>
      <c r="X35" s="53" t="s">
        <v>1384</v>
      </c>
      <c r="Y35" s="56">
        <v>0</v>
      </c>
      <c r="Z35" s="53" t="s">
        <v>55</v>
      </c>
      <c r="AA35" s="56">
        <v>0</v>
      </c>
      <c r="AB35" s="56" t="s">
        <v>54</v>
      </c>
      <c r="AC35" s="56">
        <v>0</v>
      </c>
      <c r="AD35" s="56">
        <v>0</v>
      </c>
      <c r="AE35" s="56">
        <f t="shared" si="5"/>
        <v>0</v>
      </c>
      <c r="AF35" s="53" t="s">
        <v>1371</v>
      </c>
      <c r="AG35" s="58">
        <f t="shared" si="6"/>
        <v>0</v>
      </c>
      <c r="AH35" s="59" t="s">
        <v>1387</v>
      </c>
    </row>
    <row r="36" spans="1:34" s="59" customFormat="1" x14ac:dyDescent="0.2">
      <c r="A36" s="53" t="s">
        <v>39</v>
      </c>
      <c r="B36" s="53" t="s">
        <v>40</v>
      </c>
      <c r="C36" s="53" t="s">
        <v>89</v>
      </c>
      <c r="D36" s="53" t="s">
        <v>117</v>
      </c>
      <c r="E36" s="53" t="s">
        <v>43</v>
      </c>
      <c r="F36" s="53" t="s">
        <v>120</v>
      </c>
      <c r="G36" s="53" t="s">
        <v>121</v>
      </c>
      <c r="H36" s="53" t="s">
        <v>119</v>
      </c>
      <c r="I36" s="53" t="s">
        <v>48</v>
      </c>
      <c r="J36" s="53" t="s">
        <v>50</v>
      </c>
      <c r="K36" s="54">
        <v>43524</v>
      </c>
      <c r="L36" s="54">
        <v>43496</v>
      </c>
      <c r="M36" s="54">
        <v>43496</v>
      </c>
      <c r="N36" s="53" t="s">
        <v>1383</v>
      </c>
      <c r="O36" s="53" t="s">
        <v>1368</v>
      </c>
      <c r="P36" s="55">
        <v>8163670</v>
      </c>
      <c r="Q36" s="53" t="s">
        <v>123</v>
      </c>
      <c r="R36" s="53" t="s">
        <v>59</v>
      </c>
      <c r="S36" s="53" t="s">
        <v>52</v>
      </c>
      <c r="T36" s="56">
        <v>0</v>
      </c>
      <c r="U36" s="56">
        <v>0</v>
      </c>
      <c r="V36" s="56">
        <f t="shared" si="4"/>
        <v>0</v>
      </c>
      <c r="W36" s="57" t="e">
        <f t="shared" si="1"/>
        <v>#DIV/0!</v>
      </c>
      <c r="X36" s="53" t="s">
        <v>1384</v>
      </c>
      <c r="Y36" s="56">
        <v>0</v>
      </c>
      <c r="Z36" s="53" t="s">
        <v>55</v>
      </c>
      <c r="AA36" s="56">
        <v>0</v>
      </c>
      <c r="AB36" s="56" t="s">
        <v>54</v>
      </c>
      <c r="AC36" s="56">
        <v>0</v>
      </c>
      <c r="AD36" s="56">
        <v>0</v>
      </c>
      <c r="AE36" s="56">
        <f t="shared" si="5"/>
        <v>0</v>
      </c>
      <c r="AF36" s="53" t="s">
        <v>1371</v>
      </c>
      <c r="AG36" s="58">
        <f t="shared" si="6"/>
        <v>0</v>
      </c>
      <c r="AH36" s="59" t="s">
        <v>1387</v>
      </c>
    </row>
    <row r="37" spans="1:34" s="59" customFormat="1" x14ac:dyDescent="0.2">
      <c r="A37" s="53" t="s">
        <v>39</v>
      </c>
      <c r="B37" s="53" t="s">
        <v>40</v>
      </c>
      <c r="C37" s="53" t="s">
        <v>89</v>
      </c>
      <c r="D37" s="53" t="s">
        <v>117</v>
      </c>
      <c r="E37" s="53" t="s">
        <v>43</v>
      </c>
      <c r="F37" s="53" t="s">
        <v>120</v>
      </c>
      <c r="G37" s="53" t="s">
        <v>121</v>
      </c>
      <c r="H37" s="53" t="s">
        <v>119</v>
      </c>
      <c r="I37" s="53" t="s">
        <v>48</v>
      </c>
      <c r="J37" s="53" t="s">
        <v>50</v>
      </c>
      <c r="K37" s="54">
        <v>43524</v>
      </c>
      <c r="L37" s="54">
        <v>43524</v>
      </c>
      <c r="M37" s="54">
        <v>43524</v>
      </c>
      <c r="N37" s="53" t="s">
        <v>1386</v>
      </c>
      <c r="O37" s="53" t="s">
        <v>1368</v>
      </c>
      <c r="P37" s="55">
        <v>8163670</v>
      </c>
      <c r="Q37" s="53" t="s">
        <v>123</v>
      </c>
      <c r="R37" s="53" t="s">
        <v>59</v>
      </c>
      <c r="S37" s="53" t="s">
        <v>52</v>
      </c>
      <c r="T37" s="56">
        <v>0</v>
      </c>
      <c r="U37" s="56">
        <v>0</v>
      </c>
      <c r="V37" s="56">
        <f t="shared" si="4"/>
        <v>0</v>
      </c>
      <c r="W37" s="57" t="e">
        <f t="shared" si="1"/>
        <v>#DIV/0!</v>
      </c>
      <c r="X37" s="53" t="s">
        <v>1384</v>
      </c>
      <c r="Y37" s="56">
        <v>0</v>
      </c>
      <c r="Z37" s="53" t="s">
        <v>55</v>
      </c>
      <c r="AA37" s="56">
        <v>0</v>
      </c>
      <c r="AB37" s="56" t="s">
        <v>54</v>
      </c>
      <c r="AC37" s="56">
        <v>0</v>
      </c>
      <c r="AD37" s="56">
        <v>0</v>
      </c>
      <c r="AE37" s="56">
        <f t="shared" si="5"/>
        <v>0</v>
      </c>
      <c r="AF37" s="53" t="s">
        <v>1371</v>
      </c>
      <c r="AG37" s="58">
        <f t="shared" si="6"/>
        <v>0</v>
      </c>
      <c r="AH37" s="59" t="s">
        <v>1387</v>
      </c>
    </row>
    <row r="38" spans="1:34" s="59" customFormat="1" x14ac:dyDescent="0.2">
      <c r="A38" s="53" t="s">
        <v>39</v>
      </c>
      <c r="B38" s="53" t="s">
        <v>40</v>
      </c>
      <c r="C38" s="53" t="s">
        <v>89</v>
      </c>
      <c r="D38" s="53" t="s">
        <v>117</v>
      </c>
      <c r="E38" s="53" t="s">
        <v>43</v>
      </c>
      <c r="F38" s="53" t="s">
        <v>120</v>
      </c>
      <c r="G38" s="53" t="s">
        <v>121</v>
      </c>
      <c r="H38" s="53" t="s">
        <v>119</v>
      </c>
      <c r="I38" s="53" t="s">
        <v>48</v>
      </c>
      <c r="J38" s="53" t="s">
        <v>50</v>
      </c>
      <c r="K38" s="54">
        <v>43524</v>
      </c>
      <c r="L38" s="54">
        <v>43524</v>
      </c>
      <c r="M38" s="54">
        <v>43524</v>
      </c>
      <c r="N38" s="53" t="s">
        <v>1386</v>
      </c>
      <c r="O38" s="53" t="s">
        <v>1368</v>
      </c>
      <c r="P38" s="55">
        <v>8163720</v>
      </c>
      <c r="Q38" s="53" t="s">
        <v>123</v>
      </c>
      <c r="R38" s="53" t="s">
        <v>59</v>
      </c>
      <c r="S38" s="53" t="s">
        <v>52</v>
      </c>
      <c r="T38" s="56">
        <v>0</v>
      </c>
      <c r="U38" s="56">
        <v>0</v>
      </c>
      <c r="V38" s="56">
        <f t="shared" si="4"/>
        <v>0</v>
      </c>
      <c r="W38" s="57" t="e">
        <f t="shared" si="1"/>
        <v>#DIV/0!</v>
      </c>
      <c r="X38" s="53" t="s">
        <v>1384</v>
      </c>
      <c r="Y38" s="56">
        <v>0</v>
      </c>
      <c r="Z38" s="53" t="s">
        <v>55</v>
      </c>
      <c r="AA38" s="56">
        <v>0</v>
      </c>
      <c r="AB38" s="56" t="s">
        <v>54</v>
      </c>
      <c r="AC38" s="56">
        <v>0</v>
      </c>
      <c r="AD38" s="56">
        <v>0</v>
      </c>
      <c r="AE38" s="56">
        <f t="shared" si="5"/>
        <v>0</v>
      </c>
      <c r="AF38" s="53" t="s">
        <v>1371</v>
      </c>
      <c r="AG38" s="58">
        <f t="shared" si="6"/>
        <v>0</v>
      </c>
      <c r="AH38" s="59" t="s">
        <v>1387</v>
      </c>
    </row>
    <row r="39" spans="1:34" s="59" customFormat="1" x14ac:dyDescent="0.2">
      <c r="A39" s="53" t="s">
        <v>39</v>
      </c>
      <c r="B39" s="53" t="s">
        <v>40</v>
      </c>
      <c r="C39" s="53" t="s">
        <v>89</v>
      </c>
      <c r="D39" s="53" t="s">
        <v>117</v>
      </c>
      <c r="E39" s="53" t="s">
        <v>43</v>
      </c>
      <c r="F39" s="53" t="s">
        <v>120</v>
      </c>
      <c r="G39" s="53" t="s">
        <v>121</v>
      </c>
      <c r="H39" s="53" t="s">
        <v>119</v>
      </c>
      <c r="I39" s="53" t="s">
        <v>48</v>
      </c>
      <c r="J39" s="53" t="s">
        <v>50</v>
      </c>
      <c r="K39" s="54">
        <v>43524</v>
      </c>
      <c r="L39" s="54">
        <v>43496</v>
      </c>
      <c r="M39" s="54">
        <v>43496</v>
      </c>
      <c r="N39" s="53" t="s">
        <v>1383</v>
      </c>
      <c r="O39" s="53" t="s">
        <v>1368</v>
      </c>
      <c r="P39" s="55">
        <v>8163720</v>
      </c>
      <c r="Q39" s="53" t="s">
        <v>123</v>
      </c>
      <c r="R39" s="53" t="s">
        <v>59</v>
      </c>
      <c r="S39" s="53" t="s">
        <v>52</v>
      </c>
      <c r="T39" s="56">
        <v>0</v>
      </c>
      <c r="U39" s="56">
        <v>0</v>
      </c>
      <c r="V39" s="56">
        <f t="shared" si="4"/>
        <v>0</v>
      </c>
      <c r="W39" s="57" t="e">
        <f t="shared" si="1"/>
        <v>#DIV/0!</v>
      </c>
      <c r="X39" s="53" t="s">
        <v>1384</v>
      </c>
      <c r="Y39" s="56">
        <v>0</v>
      </c>
      <c r="Z39" s="53" t="s">
        <v>55</v>
      </c>
      <c r="AA39" s="56">
        <v>0</v>
      </c>
      <c r="AB39" s="56" t="s">
        <v>54</v>
      </c>
      <c r="AC39" s="56">
        <v>0</v>
      </c>
      <c r="AD39" s="56">
        <v>0</v>
      </c>
      <c r="AE39" s="56">
        <f t="shared" si="5"/>
        <v>0</v>
      </c>
      <c r="AF39" s="53" t="s">
        <v>1371</v>
      </c>
      <c r="AG39" s="58">
        <f t="shared" si="6"/>
        <v>0</v>
      </c>
      <c r="AH39" s="59" t="s">
        <v>1387</v>
      </c>
    </row>
    <row r="40" spans="1:34" s="59" customFormat="1" x14ac:dyDescent="0.2">
      <c r="A40" s="53" t="s">
        <v>39</v>
      </c>
      <c r="B40" s="53" t="s">
        <v>40</v>
      </c>
      <c r="C40" s="53" t="s">
        <v>89</v>
      </c>
      <c r="D40" s="53" t="s">
        <v>117</v>
      </c>
      <c r="E40" s="53" t="s">
        <v>43</v>
      </c>
      <c r="F40" s="53" t="s">
        <v>120</v>
      </c>
      <c r="G40" s="53" t="s">
        <v>121</v>
      </c>
      <c r="H40" s="53" t="s">
        <v>119</v>
      </c>
      <c r="I40" s="53" t="s">
        <v>48</v>
      </c>
      <c r="J40" s="53" t="s">
        <v>50</v>
      </c>
      <c r="K40" s="54">
        <v>43524</v>
      </c>
      <c r="L40" s="54">
        <v>43524</v>
      </c>
      <c r="M40" s="54">
        <v>43524</v>
      </c>
      <c r="N40" s="53" t="s">
        <v>1386</v>
      </c>
      <c r="O40" s="53" t="s">
        <v>1368</v>
      </c>
      <c r="P40" s="55">
        <v>8163721</v>
      </c>
      <c r="Q40" s="53" t="s">
        <v>123</v>
      </c>
      <c r="R40" s="53" t="s">
        <v>59</v>
      </c>
      <c r="S40" s="53" t="s">
        <v>52</v>
      </c>
      <c r="T40" s="56">
        <v>0</v>
      </c>
      <c r="U40" s="56">
        <v>0</v>
      </c>
      <c r="V40" s="56">
        <f t="shared" si="4"/>
        <v>0</v>
      </c>
      <c r="W40" s="57" t="e">
        <f t="shared" si="1"/>
        <v>#DIV/0!</v>
      </c>
      <c r="X40" s="53" t="s">
        <v>1384</v>
      </c>
      <c r="Y40" s="56">
        <v>0</v>
      </c>
      <c r="Z40" s="53" t="s">
        <v>55</v>
      </c>
      <c r="AA40" s="56">
        <v>0</v>
      </c>
      <c r="AB40" s="56" t="s">
        <v>54</v>
      </c>
      <c r="AC40" s="56">
        <v>0</v>
      </c>
      <c r="AD40" s="56">
        <v>0</v>
      </c>
      <c r="AE40" s="56">
        <f t="shared" si="5"/>
        <v>0</v>
      </c>
      <c r="AF40" s="53" t="s">
        <v>1371</v>
      </c>
      <c r="AG40" s="58">
        <f t="shared" si="6"/>
        <v>0</v>
      </c>
      <c r="AH40" s="59" t="s">
        <v>1387</v>
      </c>
    </row>
    <row r="41" spans="1:34" s="59" customFormat="1" x14ac:dyDescent="0.2">
      <c r="A41" s="53" t="s">
        <v>39</v>
      </c>
      <c r="B41" s="53" t="s">
        <v>40</v>
      </c>
      <c r="C41" s="53" t="s">
        <v>89</v>
      </c>
      <c r="D41" s="53" t="s">
        <v>117</v>
      </c>
      <c r="E41" s="53" t="s">
        <v>43</v>
      </c>
      <c r="F41" s="53" t="s">
        <v>120</v>
      </c>
      <c r="G41" s="53" t="s">
        <v>121</v>
      </c>
      <c r="H41" s="53" t="s">
        <v>119</v>
      </c>
      <c r="I41" s="53" t="s">
        <v>48</v>
      </c>
      <c r="J41" s="53" t="s">
        <v>50</v>
      </c>
      <c r="K41" s="54">
        <v>43524</v>
      </c>
      <c r="L41" s="54">
        <v>43496</v>
      </c>
      <c r="M41" s="54">
        <v>43496</v>
      </c>
      <c r="N41" s="53" t="s">
        <v>1383</v>
      </c>
      <c r="O41" s="53" t="s">
        <v>1368</v>
      </c>
      <c r="P41" s="55">
        <v>8163721</v>
      </c>
      <c r="Q41" s="53" t="s">
        <v>123</v>
      </c>
      <c r="R41" s="53" t="s">
        <v>59</v>
      </c>
      <c r="S41" s="53" t="s">
        <v>52</v>
      </c>
      <c r="T41" s="56">
        <v>0</v>
      </c>
      <c r="U41" s="56">
        <v>0</v>
      </c>
      <c r="V41" s="56">
        <f t="shared" si="4"/>
        <v>0</v>
      </c>
      <c r="W41" s="57" t="e">
        <f t="shared" si="1"/>
        <v>#DIV/0!</v>
      </c>
      <c r="X41" s="53" t="s">
        <v>1384</v>
      </c>
      <c r="Y41" s="56">
        <v>0</v>
      </c>
      <c r="Z41" s="53" t="s">
        <v>55</v>
      </c>
      <c r="AA41" s="56">
        <v>0</v>
      </c>
      <c r="AB41" s="56" t="s">
        <v>54</v>
      </c>
      <c r="AC41" s="56">
        <v>0</v>
      </c>
      <c r="AD41" s="56">
        <v>0</v>
      </c>
      <c r="AE41" s="56">
        <f t="shared" si="5"/>
        <v>0</v>
      </c>
      <c r="AF41" s="53" t="s">
        <v>1371</v>
      </c>
      <c r="AG41" s="58">
        <f t="shared" si="6"/>
        <v>0</v>
      </c>
      <c r="AH41" s="59" t="s">
        <v>1387</v>
      </c>
    </row>
    <row r="42" spans="1:34" s="59" customFormat="1" x14ac:dyDescent="0.2">
      <c r="A42" s="53" t="s">
        <v>39</v>
      </c>
      <c r="B42" s="53" t="s">
        <v>40</v>
      </c>
      <c r="C42" s="53" t="s">
        <v>89</v>
      </c>
      <c r="D42" s="53" t="s">
        <v>117</v>
      </c>
      <c r="E42" s="53" t="s">
        <v>43</v>
      </c>
      <c r="F42" s="53" t="s">
        <v>120</v>
      </c>
      <c r="G42" s="53" t="s">
        <v>121</v>
      </c>
      <c r="H42" s="53" t="s">
        <v>119</v>
      </c>
      <c r="I42" s="53" t="s">
        <v>48</v>
      </c>
      <c r="J42" s="53" t="s">
        <v>50</v>
      </c>
      <c r="K42" s="54">
        <v>43524</v>
      </c>
      <c r="L42" s="54">
        <v>43524</v>
      </c>
      <c r="M42" s="54">
        <v>43524</v>
      </c>
      <c r="N42" s="53" t="s">
        <v>1386</v>
      </c>
      <c r="O42" s="53" t="s">
        <v>1368</v>
      </c>
      <c r="P42" s="55">
        <v>8169249</v>
      </c>
      <c r="Q42" s="53" t="s">
        <v>123</v>
      </c>
      <c r="R42" s="53" t="s">
        <v>59</v>
      </c>
      <c r="S42" s="53" t="s">
        <v>52</v>
      </c>
      <c r="T42" s="56">
        <v>0</v>
      </c>
      <c r="U42" s="56">
        <v>0</v>
      </c>
      <c r="V42" s="56">
        <f t="shared" si="4"/>
        <v>0</v>
      </c>
      <c r="W42" s="57" t="e">
        <f t="shared" si="1"/>
        <v>#DIV/0!</v>
      </c>
      <c r="X42" s="53" t="s">
        <v>1384</v>
      </c>
      <c r="Y42" s="56">
        <v>0</v>
      </c>
      <c r="Z42" s="53" t="s">
        <v>55</v>
      </c>
      <c r="AA42" s="56">
        <v>0</v>
      </c>
      <c r="AB42" s="56" t="s">
        <v>54</v>
      </c>
      <c r="AC42" s="56">
        <v>0</v>
      </c>
      <c r="AD42" s="56">
        <v>0</v>
      </c>
      <c r="AE42" s="56">
        <f t="shared" si="5"/>
        <v>0</v>
      </c>
      <c r="AF42" s="53" t="s">
        <v>1371</v>
      </c>
      <c r="AG42" s="58">
        <f t="shared" si="6"/>
        <v>0</v>
      </c>
      <c r="AH42" s="59" t="s">
        <v>1387</v>
      </c>
    </row>
    <row r="43" spans="1:34" s="59" customFormat="1" x14ac:dyDescent="0.2">
      <c r="A43" s="53" t="s">
        <v>39</v>
      </c>
      <c r="B43" s="53" t="s">
        <v>40</v>
      </c>
      <c r="C43" s="53" t="s">
        <v>89</v>
      </c>
      <c r="D43" s="53" t="s">
        <v>117</v>
      </c>
      <c r="E43" s="53" t="s">
        <v>43</v>
      </c>
      <c r="F43" s="53" t="s">
        <v>120</v>
      </c>
      <c r="G43" s="53" t="s">
        <v>121</v>
      </c>
      <c r="H43" s="53" t="s">
        <v>119</v>
      </c>
      <c r="I43" s="53" t="s">
        <v>48</v>
      </c>
      <c r="J43" s="53" t="s">
        <v>50</v>
      </c>
      <c r="K43" s="54">
        <v>43524</v>
      </c>
      <c r="L43" s="54">
        <v>43483</v>
      </c>
      <c r="M43" s="54">
        <v>43483</v>
      </c>
      <c r="N43" s="53" t="s">
        <v>1383</v>
      </c>
      <c r="O43" s="53" t="s">
        <v>1368</v>
      </c>
      <c r="P43" s="55">
        <v>8174504</v>
      </c>
      <c r="Q43" s="53" t="s">
        <v>123</v>
      </c>
      <c r="R43" s="53" t="s">
        <v>59</v>
      </c>
      <c r="S43" s="53" t="s">
        <v>52</v>
      </c>
      <c r="T43" s="56">
        <v>0</v>
      </c>
      <c r="U43" s="56">
        <v>0</v>
      </c>
      <c r="V43" s="56">
        <f t="shared" si="4"/>
        <v>0</v>
      </c>
      <c r="W43" s="57" t="e">
        <f t="shared" si="1"/>
        <v>#DIV/0!</v>
      </c>
      <c r="X43" s="53" t="s">
        <v>1384</v>
      </c>
      <c r="Y43" s="56">
        <v>0</v>
      </c>
      <c r="Z43" s="53" t="s">
        <v>55</v>
      </c>
      <c r="AA43" s="56">
        <v>0</v>
      </c>
      <c r="AB43" s="56" t="s">
        <v>54</v>
      </c>
      <c r="AC43" s="56">
        <v>0</v>
      </c>
      <c r="AD43" s="56">
        <v>0</v>
      </c>
      <c r="AE43" s="56">
        <f t="shared" si="5"/>
        <v>0</v>
      </c>
      <c r="AF43" s="53" t="s">
        <v>1371</v>
      </c>
      <c r="AG43" s="58">
        <f t="shared" si="6"/>
        <v>0</v>
      </c>
      <c r="AH43" s="59" t="s">
        <v>1387</v>
      </c>
    </row>
    <row r="44" spans="1:34" s="59" customFormat="1" x14ac:dyDescent="0.2">
      <c r="A44" s="53" t="s">
        <v>39</v>
      </c>
      <c r="B44" s="53" t="s">
        <v>40</v>
      </c>
      <c r="C44" s="53" t="s">
        <v>89</v>
      </c>
      <c r="D44" s="53" t="s">
        <v>117</v>
      </c>
      <c r="E44" s="53" t="s">
        <v>43</v>
      </c>
      <c r="F44" s="53" t="s">
        <v>120</v>
      </c>
      <c r="G44" s="53" t="s">
        <v>121</v>
      </c>
      <c r="H44" s="53" t="s">
        <v>119</v>
      </c>
      <c r="I44" s="53" t="s">
        <v>48</v>
      </c>
      <c r="J44" s="53" t="s">
        <v>50</v>
      </c>
      <c r="K44" s="54">
        <v>43524</v>
      </c>
      <c r="L44" s="54">
        <v>43524</v>
      </c>
      <c r="M44" s="54">
        <v>43524</v>
      </c>
      <c r="N44" s="53" t="s">
        <v>1386</v>
      </c>
      <c r="O44" s="53" t="s">
        <v>1368</v>
      </c>
      <c r="P44" s="55">
        <v>8174504</v>
      </c>
      <c r="Q44" s="53" t="s">
        <v>123</v>
      </c>
      <c r="R44" s="53" t="s">
        <v>59</v>
      </c>
      <c r="S44" s="53" t="s">
        <v>52</v>
      </c>
      <c r="T44" s="56">
        <v>0</v>
      </c>
      <c r="U44" s="56">
        <v>0</v>
      </c>
      <c r="V44" s="56">
        <f t="shared" si="4"/>
        <v>0</v>
      </c>
      <c r="W44" s="57" t="e">
        <f t="shared" si="1"/>
        <v>#DIV/0!</v>
      </c>
      <c r="X44" s="53" t="s">
        <v>1384</v>
      </c>
      <c r="Y44" s="56">
        <v>0</v>
      </c>
      <c r="Z44" s="53" t="s">
        <v>55</v>
      </c>
      <c r="AA44" s="56">
        <v>0</v>
      </c>
      <c r="AB44" s="56" t="s">
        <v>54</v>
      </c>
      <c r="AC44" s="56">
        <v>0</v>
      </c>
      <c r="AD44" s="56">
        <v>0</v>
      </c>
      <c r="AE44" s="56">
        <f t="shared" si="5"/>
        <v>0</v>
      </c>
      <c r="AF44" s="53" t="s">
        <v>1371</v>
      </c>
      <c r="AG44" s="58">
        <f t="shared" si="6"/>
        <v>0</v>
      </c>
      <c r="AH44" s="59" t="s">
        <v>1387</v>
      </c>
    </row>
    <row r="45" spans="1:34" s="59" customFormat="1" x14ac:dyDescent="0.2">
      <c r="A45" s="53" t="s">
        <v>39</v>
      </c>
      <c r="B45" s="53" t="s">
        <v>40</v>
      </c>
      <c r="C45" s="53" t="s">
        <v>89</v>
      </c>
      <c r="D45" s="53" t="s">
        <v>117</v>
      </c>
      <c r="E45" s="53" t="s">
        <v>43</v>
      </c>
      <c r="F45" s="53" t="s">
        <v>120</v>
      </c>
      <c r="G45" s="53" t="s">
        <v>121</v>
      </c>
      <c r="H45" s="53" t="s">
        <v>119</v>
      </c>
      <c r="I45" s="53" t="s">
        <v>48</v>
      </c>
      <c r="J45" s="53" t="s">
        <v>50</v>
      </c>
      <c r="K45" s="54">
        <v>43524</v>
      </c>
      <c r="L45" s="54">
        <v>43496</v>
      </c>
      <c r="M45" s="54">
        <v>43496</v>
      </c>
      <c r="N45" s="53" t="s">
        <v>1383</v>
      </c>
      <c r="O45" s="53" t="s">
        <v>1368</v>
      </c>
      <c r="P45" s="55">
        <v>8181884</v>
      </c>
      <c r="Q45" s="53" t="s">
        <v>123</v>
      </c>
      <c r="R45" s="53" t="s">
        <v>59</v>
      </c>
      <c r="S45" s="53" t="s">
        <v>52</v>
      </c>
      <c r="T45" s="56">
        <v>0</v>
      </c>
      <c r="U45" s="56">
        <v>0</v>
      </c>
      <c r="V45" s="56">
        <f t="shared" si="4"/>
        <v>0</v>
      </c>
      <c r="W45" s="57" t="e">
        <f t="shared" si="1"/>
        <v>#DIV/0!</v>
      </c>
      <c r="X45" s="53" t="s">
        <v>1384</v>
      </c>
      <c r="Y45" s="56">
        <v>0</v>
      </c>
      <c r="Z45" s="53" t="s">
        <v>55</v>
      </c>
      <c r="AA45" s="56">
        <v>0</v>
      </c>
      <c r="AB45" s="56" t="s">
        <v>54</v>
      </c>
      <c r="AC45" s="56">
        <v>0</v>
      </c>
      <c r="AD45" s="56">
        <v>0</v>
      </c>
      <c r="AE45" s="56">
        <f t="shared" si="5"/>
        <v>0</v>
      </c>
      <c r="AF45" s="53" t="s">
        <v>1371</v>
      </c>
      <c r="AG45" s="58">
        <f t="shared" si="6"/>
        <v>0</v>
      </c>
      <c r="AH45" s="59" t="s">
        <v>1387</v>
      </c>
    </row>
    <row r="46" spans="1:34" s="59" customFormat="1" x14ac:dyDescent="0.2">
      <c r="A46" s="53" t="s">
        <v>39</v>
      </c>
      <c r="B46" s="53" t="s">
        <v>40</v>
      </c>
      <c r="C46" s="53" t="s">
        <v>89</v>
      </c>
      <c r="D46" s="53" t="s">
        <v>117</v>
      </c>
      <c r="E46" s="53" t="s">
        <v>43</v>
      </c>
      <c r="F46" s="53" t="s">
        <v>120</v>
      </c>
      <c r="G46" s="53" t="s">
        <v>121</v>
      </c>
      <c r="H46" s="53" t="s">
        <v>119</v>
      </c>
      <c r="I46" s="53" t="s">
        <v>48</v>
      </c>
      <c r="J46" s="53" t="s">
        <v>50</v>
      </c>
      <c r="K46" s="54">
        <v>43524</v>
      </c>
      <c r="L46" s="54">
        <v>43524</v>
      </c>
      <c r="M46" s="54">
        <v>43524</v>
      </c>
      <c r="N46" s="53" t="s">
        <v>1386</v>
      </c>
      <c r="O46" s="53" t="s">
        <v>1368</v>
      </c>
      <c r="P46" s="55">
        <v>8181884</v>
      </c>
      <c r="Q46" s="53" t="s">
        <v>123</v>
      </c>
      <c r="R46" s="53" t="s">
        <v>59</v>
      </c>
      <c r="S46" s="53" t="s">
        <v>52</v>
      </c>
      <c r="T46" s="56">
        <v>0</v>
      </c>
      <c r="U46" s="56">
        <v>0</v>
      </c>
      <c r="V46" s="56">
        <f t="shared" si="4"/>
        <v>0</v>
      </c>
      <c r="W46" s="57" t="e">
        <f t="shared" si="1"/>
        <v>#DIV/0!</v>
      </c>
      <c r="X46" s="53" t="s">
        <v>1384</v>
      </c>
      <c r="Y46" s="56">
        <v>0</v>
      </c>
      <c r="Z46" s="53" t="s">
        <v>55</v>
      </c>
      <c r="AA46" s="56">
        <v>0</v>
      </c>
      <c r="AB46" s="56" t="s">
        <v>54</v>
      </c>
      <c r="AC46" s="56">
        <v>0</v>
      </c>
      <c r="AD46" s="56">
        <v>0</v>
      </c>
      <c r="AE46" s="56">
        <f t="shared" si="5"/>
        <v>0</v>
      </c>
      <c r="AF46" s="53" t="s">
        <v>1371</v>
      </c>
      <c r="AG46" s="58">
        <f t="shared" si="6"/>
        <v>0</v>
      </c>
      <c r="AH46" s="59" t="s">
        <v>1387</v>
      </c>
    </row>
    <row r="47" spans="1:34" s="45" customFormat="1" x14ac:dyDescent="0.2">
      <c r="A47" s="38" t="s">
        <v>39</v>
      </c>
      <c r="B47" s="38" t="s">
        <v>40</v>
      </c>
      <c r="C47" s="38" t="s">
        <v>89</v>
      </c>
      <c r="D47" s="38" t="s">
        <v>117</v>
      </c>
      <c r="E47" s="38" t="s">
        <v>43</v>
      </c>
      <c r="F47" s="38" t="s">
        <v>120</v>
      </c>
      <c r="G47" s="38" t="s">
        <v>121</v>
      </c>
      <c r="H47" s="38" t="s">
        <v>276</v>
      </c>
      <c r="I47" s="38" t="s">
        <v>48</v>
      </c>
      <c r="J47" s="38" t="s">
        <v>50</v>
      </c>
      <c r="K47" s="39">
        <v>43524</v>
      </c>
      <c r="L47" s="39">
        <v>43524</v>
      </c>
      <c r="M47" s="39">
        <v>43524</v>
      </c>
      <c r="N47" s="38" t="s">
        <v>1367</v>
      </c>
      <c r="O47" s="38" t="s">
        <v>1368</v>
      </c>
      <c r="P47" s="41">
        <v>8133112</v>
      </c>
      <c r="Q47" s="38" t="s">
        <v>1388</v>
      </c>
      <c r="R47" s="38" t="s">
        <v>59</v>
      </c>
      <c r="S47" s="38" t="s">
        <v>52</v>
      </c>
      <c r="T47" s="42">
        <v>233605.88</v>
      </c>
      <c r="U47" s="42">
        <v>215866.06</v>
      </c>
      <c r="V47" s="42">
        <f t="shared" si="4"/>
        <v>17739.820000000007</v>
      </c>
      <c r="W47" s="43">
        <f t="shared" si="1"/>
        <v>7.5939098793232462E-2</v>
      </c>
      <c r="X47" s="38" t="s">
        <v>1361</v>
      </c>
      <c r="Y47" s="42">
        <v>215866.06</v>
      </c>
      <c r="Z47" s="38" t="s">
        <v>1389</v>
      </c>
      <c r="AA47" s="42">
        <v>0</v>
      </c>
      <c r="AB47" s="42" t="s">
        <v>54</v>
      </c>
      <c r="AC47" s="42">
        <v>233605.88</v>
      </c>
      <c r="AD47" s="42">
        <v>215866.06</v>
      </c>
      <c r="AE47" s="42">
        <f t="shared" si="5"/>
        <v>17739.820000000007</v>
      </c>
      <c r="AF47" s="38" t="s">
        <v>1390</v>
      </c>
      <c r="AG47" s="44">
        <f t="shared" si="6"/>
        <v>0</v>
      </c>
    </row>
    <row r="48" spans="1:34" s="45" customFormat="1" x14ac:dyDescent="0.2">
      <c r="A48" s="38" t="s">
        <v>39</v>
      </c>
      <c r="B48" s="38" t="s">
        <v>40</v>
      </c>
      <c r="C48" s="38" t="s">
        <v>89</v>
      </c>
      <c r="D48" s="38" t="s">
        <v>117</v>
      </c>
      <c r="E48" s="38" t="s">
        <v>43</v>
      </c>
      <c r="F48" s="38" t="s">
        <v>120</v>
      </c>
      <c r="G48" s="38" t="s">
        <v>121</v>
      </c>
      <c r="H48" s="38" t="s">
        <v>276</v>
      </c>
      <c r="I48" s="38" t="s">
        <v>48</v>
      </c>
      <c r="J48" s="38" t="s">
        <v>50</v>
      </c>
      <c r="K48" s="39">
        <v>43524</v>
      </c>
      <c r="L48" s="39">
        <v>43524</v>
      </c>
      <c r="M48" s="39">
        <v>43524</v>
      </c>
      <c r="N48" s="38" t="s">
        <v>1367</v>
      </c>
      <c r="O48" s="38" t="s">
        <v>1368</v>
      </c>
      <c r="P48" s="41">
        <v>8133112</v>
      </c>
      <c r="Q48" s="38" t="s">
        <v>1388</v>
      </c>
      <c r="R48" s="38" t="s">
        <v>59</v>
      </c>
      <c r="S48" s="38" t="s">
        <v>52</v>
      </c>
      <c r="T48" s="42">
        <v>28013.759999999998</v>
      </c>
      <c r="U48" s="42">
        <v>26428.080000000002</v>
      </c>
      <c r="V48" s="42">
        <f t="shared" si="4"/>
        <v>1585.6799999999967</v>
      </c>
      <c r="W48" s="43">
        <f t="shared" si="1"/>
        <v>5.660361193927544E-2</v>
      </c>
      <c r="X48" s="38" t="s">
        <v>1361</v>
      </c>
      <c r="Y48" s="42">
        <v>26428.080000000002</v>
      </c>
      <c r="Z48" s="38" t="s">
        <v>1391</v>
      </c>
      <c r="AA48" s="42">
        <v>0</v>
      </c>
      <c r="AB48" s="42" t="s">
        <v>54</v>
      </c>
      <c r="AC48" s="42">
        <v>28013.759999999998</v>
      </c>
      <c r="AD48" s="42">
        <v>26428.080000000002</v>
      </c>
      <c r="AE48" s="42">
        <f t="shared" si="5"/>
        <v>1585.6799999999967</v>
      </c>
      <c r="AF48" s="38" t="s">
        <v>1390</v>
      </c>
      <c r="AG48" s="44">
        <f t="shared" si="6"/>
        <v>0</v>
      </c>
    </row>
    <row r="49" spans="1:33" s="45" customFormat="1" x14ac:dyDescent="0.2">
      <c r="A49" s="38" t="s">
        <v>39</v>
      </c>
      <c r="B49" s="38" t="s">
        <v>40</v>
      </c>
      <c r="C49" s="38" t="s">
        <v>89</v>
      </c>
      <c r="D49" s="38" t="s">
        <v>117</v>
      </c>
      <c r="E49" s="38" t="s">
        <v>43</v>
      </c>
      <c r="F49" s="38" t="s">
        <v>120</v>
      </c>
      <c r="G49" s="38" t="s">
        <v>121</v>
      </c>
      <c r="H49" s="38" t="s">
        <v>276</v>
      </c>
      <c r="I49" s="38" t="s">
        <v>48</v>
      </c>
      <c r="J49" s="38" t="s">
        <v>50</v>
      </c>
      <c r="K49" s="39">
        <v>43524</v>
      </c>
      <c r="L49" s="39">
        <v>43524</v>
      </c>
      <c r="M49" s="39">
        <v>43524</v>
      </c>
      <c r="N49" s="38" t="s">
        <v>1367</v>
      </c>
      <c r="O49" s="38" t="s">
        <v>1368</v>
      </c>
      <c r="P49" s="41">
        <v>8133112</v>
      </c>
      <c r="Q49" s="38" t="s">
        <v>1388</v>
      </c>
      <c r="R49" s="38" t="s">
        <v>59</v>
      </c>
      <c r="S49" s="38" t="s">
        <v>52</v>
      </c>
      <c r="T49" s="42">
        <v>63458.9</v>
      </c>
      <c r="U49" s="42">
        <v>56875.86</v>
      </c>
      <c r="V49" s="42">
        <f t="shared" si="4"/>
        <v>6583.0400000000009</v>
      </c>
      <c r="W49" s="43">
        <f t="shared" si="1"/>
        <v>0.10373706446219523</v>
      </c>
      <c r="X49" s="38" t="s">
        <v>1361</v>
      </c>
      <c r="Y49" s="42">
        <v>56875.86</v>
      </c>
      <c r="Z49" s="38" t="s">
        <v>1392</v>
      </c>
      <c r="AA49" s="42">
        <v>0</v>
      </c>
      <c r="AB49" s="42" t="s">
        <v>54</v>
      </c>
      <c r="AC49" s="42">
        <v>63458.9</v>
      </c>
      <c r="AD49" s="42">
        <v>56875.86</v>
      </c>
      <c r="AE49" s="42">
        <f t="shared" si="5"/>
        <v>6583.0400000000009</v>
      </c>
      <c r="AF49" s="38" t="s">
        <v>1390</v>
      </c>
      <c r="AG49" s="44">
        <f t="shared" si="6"/>
        <v>0</v>
      </c>
    </row>
    <row r="50" spans="1:33" s="45" customFormat="1" x14ac:dyDescent="0.2">
      <c r="A50" s="38" t="s">
        <v>39</v>
      </c>
      <c r="B50" s="38" t="s">
        <v>40</v>
      </c>
      <c r="C50" s="38" t="s">
        <v>89</v>
      </c>
      <c r="D50" s="38" t="s">
        <v>117</v>
      </c>
      <c r="E50" s="38" t="s">
        <v>43</v>
      </c>
      <c r="F50" s="38" t="s">
        <v>120</v>
      </c>
      <c r="G50" s="38" t="s">
        <v>121</v>
      </c>
      <c r="H50" s="38" t="s">
        <v>1393</v>
      </c>
      <c r="I50" s="38" t="s">
        <v>48</v>
      </c>
      <c r="J50" s="38" t="s">
        <v>50</v>
      </c>
      <c r="K50" s="39">
        <v>43507</v>
      </c>
      <c r="L50" s="39">
        <v>43507</v>
      </c>
      <c r="M50" s="39">
        <v>43507</v>
      </c>
      <c r="N50" s="38" t="s">
        <v>1358</v>
      </c>
      <c r="O50" s="38" t="s">
        <v>1368</v>
      </c>
      <c r="P50" s="41">
        <v>8204531</v>
      </c>
      <c r="Q50" s="38" t="s">
        <v>1394</v>
      </c>
      <c r="R50" s="38" t="s">
        <v>68</v>
      </c>
      <c r="S50" s="38" t="s">
        <v>52</v>
      </c>
      <c r="T50" s="42">
        <v>2580.8000000000002</v>
      </c>
      <c r="U50" s="42">
        <v>1977.6</v>
      </c>
      <c r="V50" s="42">
        <f t="shared" si="4"/>
        <v>603.20000000000027</v>
      </c>
      <c r="W50" s="43">
        <f t="shared" si="1"/>
        <v>0.2337259764414136</v>
      </c>
      <c r="X50" s="38" t="s">
        <v>1361</v>
      </c>
      <c r="Y50" s="42">
        <v>1977.6</v>
      </c>
      <c r="Z50" s="38" t="s">
        <v>1395</v>
      </c>
      <c r="AA50" s="42">
        <v>0</v>
      </c>
      <c r="AB50" s="42" t="s">
        <v>54</v>
      </c>
      <c r="AC50" s="42">
        <v>2580.8000000000002</v>
      </c>
      <c r="AD50" s="42">
        <v>1977.6</v>
      </c>
      <c r="AE50" s="42">
        <f t="shared" si="5"/>
        <v>603.20000000000027</v>
      </c>
      <c r="AF50" s="38" t="s">
        <v>1376</v>
      </c>
      <c r="AG50" s="44">
        <f t="shared" si="6"/>
        <v>0</v>
      </c>
    </row>
    <row r="51" spans="1:33" s="45" customFormat="1" x14ac:dyDescent="0.2">
      <c r="A51" s="38" t="s">
        <v>39</v>
      </c>
      <c r="B51" s="38" t="s">
        <v>40</v>
      </c>
      <c r="C51" s="38" t="s">
        <v>89</v>
      </c>
      <c r="D51" s="38" t="s">
        <v>117</v>
      </c>
      <c r="E51" s="38" t="s">
        <v>43</v>
      </c>
      <c r="F51" s="38" t="s">
        <v>120</v>
      </c>
      <c r="G51" s="38" t="s">
        <v>121</v>
      </c>
      <c r="H51" s="38" t="s">
        <v>276</v>
      </c>
      <c r="I51" s="38" t="s">
        <v>48</v>
      </c>
      <c r="J51" s="38" t="s">
        <v>50</v>
      </c>
      <c r="K51" s="39">
        <v>43524</v>
      </c>
      <c r="L51" s="39">
        <v>43524</v>
      </c>
      <c r="M51" s="39">
        <v>43524</v>
      </c>
      <c r="N51" s="38" t="s">
        <v>1367</v>
      </c>
      <c r="O51" s="38" t="s">
        <v>1368</v>
      </c>
      <c r="P51" s="41">
        <v>8168368</v>
      </c>
      <c r="Q51" s="38" t="s">
        <v>1396</v>
      </c>
      <c r="R51" s="38" t="s">
        <v>59</v>
      </c>
      <c r="S51" s="38" t="s">
        <v>52</v>
      </c>
      <c r="T51" s="42">
        <v>84589.32</v>
      </c>
      <c r="U51" s="42">
        <v>76099.759999999995</v>
      </c>
      <c r="V51" s="42">
        <f t="shared" si="4"/>
        <v>8489.5600000000122</v>
      </c>
      <c r="W51" s="43">
        <f t="shared" si="1"/>
        <v>0.10036207880616621</v>
      </c>
      <c r="X51" s="38" t="s">
        <v>1361</v>
      </c>
      <c r="Y51" s="42">
        <v>76099.759999999995</v>
      </c>
      <c r="Z51" s="38" t="s">
        <v>1397</v>
      </c>
      <c r="AA51" s="42">
        <v>0</v>
      </c>
      <c r="AB51" s="42" t="s">
        <v>54</v>
      </c>
      <c r="AC51" s="42">
        <v>84589.32</v>
      </c>
      <c r="AD51" s="42">
        <v>76099.759999999995</v>
      </c>
      <c r="AE51" s="42">
        <f t="shared" si="5"/>
        <v>8489.5600000000122</v>
      </c>
      <c r="AF51" s="38" t="s">
        <v>1390</v>
      </c>
      <c r="AG51" s="44">
        <f t="shared" si="6"/>
        <v>0</v>
      </c>
    </row>
    <row r="52" spans="1:33" s="45" customFormat="1" x14ac:dyDescent="0.2">
      <c r="A52" s="38" t="s">
        <v>39</v>
      </c>
      <c r="B52" s="38" t="s">
        <v>40</v>
      </c>
      <c r="C52" s="38" t="s">
        <v>89</v>
      </c>
      <c r="D52" s="38" t="s">
        <v>117</v>
      </c>
      <c r="E52" s="38" t="s">
        <v>43</v>
      </c>
      <c r="F52" s="38" t="s">
        <v>120</v>
      </c>
      <c r="G52" s="38" t="s">
        <v>121</v>
      </c>
      <c r="H52" s="38" t="s">
        <v>276</v>
      </c>
      <c r="I52" s="38" t="s">
        <v>48</v>
      </c>
      <c r="J52" s="38" t="s">
        <v>50</v>
      </c>
      <c r="K52" s="39">
        <v>43524</v>
      </c>
      <c r="L52" s="39">
        <v>43524</v>
      </c>
      <c r="M52" s="39">
        <v>43524</v>
      </c>
      <c r="N52" s="38" t="s">
        <v>1367</v>
      </c>
      <c r="O52" s="38" t="s">
        <v>1368</v>
      </c>
      <c r="P52" s="41">
        <v>8168368</v>
      </c>
      <c r="Q52" s="38" t="s">
        <v>1396</v>
      </c>
      <c r="R52" s="38" t="s">
        <v>59</v>
      </c>
      <c r="S52" s="38" t="s">
        <v>52</v>
      </c>
      <c r="T52" s="42">
        <v>5687.13</v>
      </c>
      <c r="U52" s="42">
        <v>5365.22</v>
      </c>
      <c r="V52" s="42">
        <f t="shared" si="4"/>
        <v>321.90999999999985</v>
      </c>
      <c r="W52" s="43">
        <f t="shared" si="1"/>
        <v>5.6603242760408123E-2</v>
      </c>
      <c r="X52" s="38" t="s">
        <v>1361</v>
      </c>
      <c r="Y52" s="42">
        <v>5365.22</v>
      </c>
      <c r="Z52" s="38" t="s">
        <v>1398</v>
      </c>
      <c r="AA52" s="42">
        <v>0</v>
      </c>
      <c r="AB52" s="42" t="s">
        <v>54</v>
      </c>
      <c r="AC52" s="42">
        <v>5687.13</v>
      </c>
      <c r="AD52" s="42">
        <v>5365.22</v>
      </c>
      <c r="AE52" s="42">
        <f t="shared" si="5"/>
        <v>321.90999999999985</v>
      </c>
      <c r="AF52" s="38" t="s">
        <v>1390</v>
      </c>
      <c r="AG52" s="44">
        <f t="shared" si="6"/>
        <v>0</v>
      </c>
    </row>
    <row r="53" spans="1:33" s="45" customFormat="1" x14ac:dyDescent="0.2">
      <c r="A53" s="38" t="s">
        <v>39</v>
      </c>
      <c r="B53" s="38" t="s">
        <v>40</v>
      </c>
      <c r="C53" s="38" t="s">
        <v>89</v>
      </c>
      <c r="D53" s="38" t="s">
        <v>117</v>
      </c>
      <c r="E53" s="38" t="s">
        <v>43</v>
      </c>
      <c r="F53" s="38" t="s">
        <v>120</v>
      </c>
      <c r="G53" s="38" t="s">
        <v>121</v>
      </c>
      <c r="H53" s="38" t="s">
        <v>119</v>
      </c>
      <c r="I53" s="38" t="s">
        <v>48</v>
      </c>
      <c r="J53" s="38" t="s">
        <v>50</v>
      </c>
      <c r="K53" s="39">
        <v>43524</v>
      </c>
      <c r="L53" s="39">
        <v>43524</v>
      </c>
      <c r="M53" s="39">
        <v>43524</v>
      </c>
      <c r="N53" s="38" t="s">
        <v>1367</v>
      </c>
      <c r="O53" s="38" t="s">
        <v>1368</v>
      </c>
      <c r="P53" s="41">
        <v>8164979</v>
      </c>
      <c r="Q53" s="38" t="s">
        <v>1399</v>
      </c>
      <c r="R53" s="38" t="s">
        <v>59</v>
      </c>
      <c r="S53" s="38" t="s">
        <v>52</v>
      </c>
      <c r="T53" s="42">
        <v>0</v>
      </c>
      <c r="U53" s="42">
        <v>2755.4</v>
      </c>
      <c r="V53" s="42">
        <f t="shared" si="4"/>
        <v>-2755.4</v>
      </c>
      <c r="W53" s="43" t="e">
        <f t="shared" si="1"/>
        <v>#DIV/0!</v>
      </c>
      <c r="X53" s="38" t="s">
        <v>1361</v>
      </c>
      <c r="Y53" s="42">
        <v>2755.4</v>
      </c>
      <c r="Z53" s="38" t="s">
        <v>1400</v>
      </c>
      <c r="AA53" s="42">
        <v>0</v>
      </c>
      <c r="AB53" s="42" t="s">
        <v>54</v>
      </c>
      <c r="AC53" s="42">
        <v>0</v>
      </c>
      <c r="AD53" s="42">
        <v>2755.4</v>
      </c>
      <c r="AE53" s="42">
        <f t="shared" si="5"/>
        <v>-2755.4</v>
      </c>
      <c r="AF53" s="38" t="s">
        <v>1371</v>
      </c>
      <c r="AG53" s="44">
        <f t="shared" si="6"/>
        <v>0</v>
      </c>
    </row>
    <row r="54" spans="1:33" s="45" customFormat="1" x14ac:dyDescent="0.2">
      <c r="A54" s="38" t="s">
        <v>39</v>
      </c>
      <c r="B54" s="38" t="s">
        <v>40</v>
      </c>
      <c r="C54" s="38" t="s">
        <v>89</v>
      </c>
      <c r="D54" s="38" t="s">
        <v>117</v>
      </c>
      <c r="E54" s="38" t="s">
        <v>43</v>
      </c>
      <c r="F54" s="38" t="s">
        <v>120</v>
      </c>
      <c r="G54" s="38" t="s">
        <v>121</v>
      </c>
      <c r="H54" s="38" t="s">
        <v>127</v>
      </c>
      <c r="I54" s="38" t="s">
        <v>48</v>
      </c>
      <c r="J54" s="38" t="s">
        <v>50</v>
      </c>
      <c r="K54" s="39">
        <v>43507</v>
      </c>
      <c r="L54" s="39">
        <v>43507</v>
      </c>
      <c r="M54" s="39">
        <v>43507</v>
      </c>
      <c r="N54" s="38" t="s">
        <v>1358</v>
      </c>
      <c r="O54" s="38" t="s">
        <v>1368</v>
      </c>
      <c r="P54" s="41">
        <v>8172941</v>
      </c>
      <c r="Q54" s="38" t="s">
        <v>1401</v>
      </c>
      <c r="R54" s="38" t="s">
        <v>68</v>
      </c>
      <c r="S54" s="38" t="s">
        <v>52</v>
      </c>
      <c r="T54" s="42">
        <v>24364.65</v>
      </c>
      <c r="U54" s="42">
        <v>16243.1</v>
      </c>
      <c r="V54" s="42">
        <f t="shared" si="4"/>
        <v>8121.5500000000011</v>
      </c>
      <c r="W54" s="43">
        <f t="shared" si="1"/>
        <v>0.33333333333333337</v>
      </c>
      <c r="X54" s="38" t="s">
        <v>1361</v>
      </c>
      <c r="Y54" s="42">
        <v>16243.1</v>
      </c>
      <c r="Z54" s="38" t="s">
        <v>1402</v>
      </c>
      <c r="AA54" s="42">
        <v>0</v>
      </c>
      <c r="AB54" s="42" t="s">
        <v>54</v>
      </c>
      <c r="AC54" s="42">
        <v>24364.65</v>
      </c>
      <c r="AD54" s="42">
        <v>16243.1</v>
      </c>
      <c r="AE54" s="42">
        <f t="shared" si="5"/>
        <v>8121.5500000000011</v>
      </c>
      <c r="AF54" s="38" t="s">
        <v>1371</v>
      </c>
      <c r="AG54" s="44">
        <f t="shared" si="6"/>
        <v>0</v>
      </c>
    </row>
    <row r="55" spans="1:33" s="45" customFormat="1" x14ac:dyDescent="0.2">
      <c r="A55" s="38" t="s">
        <v>39</v>
      </c>
      <c r="B55" s="38" t="s">
        <v>40</v>
      </c>
      <c r="C55" s="38" t="s">
        <v>89</v>
      </c>
      <c r="D55" s="38" t="s">
        <v>117</v>
      </c>
      <c r="E55" s="38" t="s">
        <v>43</v>
      </c>
      <c r="F55" s="38" t="s">
        <v>120</v>
      </c>
      <c r="G55" s="38" t="s">
        <v>121</v>
      </c>
      <c r="H55" s="38" t="s">
        <v>127</v>
      </c>
      <c r="I55" s="38" t="s">
        <v>48</v>
      </c>
      <c r="J55" s="38" t="s">
        <v>50</v>
      </c>
      <c r="K55" s="39">
        <v>43504</v>
      </c>
      <c r="L55" s="39">
        <v>43504</v>
      </c>
      <c r="M55" s="39">
        <v>43504</v>
      </c>
      <c r="N55" s="38" t="s">
        <v>1358</v>
      </c>
      <c r="O55" s="38" t="s">
        <v>1368</v>
      </c>
      <c r="P55" s="41">
        <v>8181603</v>
      </c>
      <c r="Q55" s="38" t="s">
        <v>1403</v>
      </c>
      <c r="R55" s="38" t="s">
        <v>68</v>
      </c>
      <c r="S55" s="38" t="s">
        <v>52</v>
      </c>
      <c r="T55" s="42">
        <v>1134.3</v>
      </c>
      <c r="U55" s="42">
        <v>995</v>
      </c>
      <c r="V55" s="42">
        <f t="shared" si="4"/>
        <v>139.29999999999995</v>
      </c>
      <c r="W55" s="43">
        <f t="shared" si="1"/>
        <v>0.12280701754385961</v>
      </c>
      <c r="X55" s="38" t="s">
        <v>1361</v>
      </c>
      <c r="Y55" s="42">
        <v>995</v>
      </c>
      <c r="Z55" s="38" t="s">
        <v>1404</v>
      </c>
      <c r="AA55" s="42">
        <v>0</v>
      </c>
      <c r="AB55" s="42" t="s">
        <v>54</v>
      </c>
      <c r="AC55" s="42">
        <v>1134.3</v>
      </c>
      <c r="AD55" s="42">
        <v>995</v>
      </c>
      <c r="AE55" s="42">
        <f t="shared" si="5"/>
        <v>139.29999999999995</v>
      </c>
      <c r="AF55" s="38" t="s">
        <v>1371</v>
      </c>
      <c r="AG55" s="44">
        <f t="shared" si="6"/>
        <v>0</v>
      </c>
    </row>
    <row r="56" spans="1:33" s="45" customFormat="1" x14ac:dyDescent="0.2">
      <c r="A56" s="38" t="s">
        <v>39</v>
      </c>
      <c r="B56" s="38" t="s">
        <v>40</v>
      </c>
      <c r="C56" s="38" t="s">
        <v>89</v>
      </c>
      <c r="D56" s="38" t="s">
        <v>117</v>
      </c>
      <c r="E56" s="38" t="s">
        <v>43</v>
      </c>
      <c r="F56" s="38" t="s">
        <v>120</v>
      </c>
      <c r="G56" s="38" t="s">
        <v>121</v>
      </c>
      <c r="H56" s="38" t="s">
        <v>127</v>
      </c>
      <c r="I56" s="38" t="s">
        <v>48</v>
      </c>
      <c r="J56" s="38" t="s">
        <v>50</v>
      </c>
      <c r="K56" s="39">
        <v>43521</v>
      </c>
      <c r="L56" s="39">
        <v>43521</v>
      </c>
      <c r="M56" s="39">
        <v>43521</v>
      </c>
      <c r="N56" s="38" t="s">
        <v>1358</v>
      </c>
      <c r="O56" s="38" t="s">
        <v>1368</v>
      </c>
      <c r="P56" s="41">
        <v>8182999</v>
      </c>
      <c r="Q56" s="38" t="s">
        <v>1405</v>
      </c>
      <c r="R56" s="38" t="s">
        <v>68</v>
      </c>
      <c r="S56" s="38" t="s">
        <v>52</v>
      </c>
      <c r="T56" s="42">
        <v>4947.6000000000004</v>
      </c>
      <c r="U56" s="42">
        <v>4340</v>
      </c>
      <c r="V56" s="42">
        <f t="shared" si="4"/>
        <v>607.60000000000036</v>
      </c>
      <c r="W56" s="43">
        <f t="shared" si="1"/>
        <v>0.12280701754385971</v>
      </c>
      <c r="X56" s="38" t="s">
        <v>1361</v>
      </c>
      <c r="Y56" s="42">
        <v>4340</v>
      </c>
      <c r="Z56" s="38" t="s">
        <v>1406</v>
      </c>
      <c r="AA56" s="42">
        <v>0</v>
      </c>
      <c r="AB56" s="42" t="s">
        <v>54</v>
      </c>
      <c r="AC56" s="42">
        <v>4947.6000000000004</v>
      </c>
      <c r="AD56" s="42">
        <v>4340</v>
      </c>
      <c r="AE56" s="42">
        <f t="shared" si="5"/>
        <v>607.60000000000036</v>
      </c>
      <c r="AF56" s="38" t="s">
        <v>1371</v>
      </c>
      <c r="AG56" s="44">
        <f t="shared" si="6"/>
        <v>0</v>
      </c>
    </row>
    <row r="57" spans="1:33" s="45" customFormat="1" x14ac:dyDescent="0.2">
      <c r="A57" s="38" t="s">
        <v>39</v>
      </c>
      <c r="B57" s="38" t="s">
        <v>40</v>
      </c>
      <c r="C57" s="38" t="s">
        <v>89</v>
      </c>
      <c r="D57" s="38" t="s">
        <v>117</v>
      </c>
      <c r="E57" s="38" t="s">
        <v>43</v>
      </c>
      <c r="F57" s="38" t="s">
        <v>120</v>
      </c>
      <c r="G57" s="38" t="s">
        <v>121</v>
      </c>
      <c r="H57" s="38" t="s">
        <v>127</v>
      </c>
      <c r="I57" s="38" t="s">
        <v>48</v>
      </c>
      <c r="J57" s="38" t="s">
        <v>50</v>
      </c>
      <c r="K57" s="39">
        <v>43509</v>
      </c>
      <c r="L57" s="39">
        <v>43509</v>
      </c>
      <c r="M57" s="39">
        <v>43509</v>
      </c>
      <c r="N57" s="38" t="s">
        <v>1358</v>
      </c>
      <c r="O57" s="38" t="s">
        <v>1368</v>
      </c>
      <c r="P57" s="41">
        <v>8183082</v>
      </c>
      <c r="Q57" s="38" t="s">
        <v>129</v>
      </c>
      <c r="R57" s="38" t="s">
        <v>68</v>
      </c>
      <c r="S57" s="38" t="s">
        <v>52</v>
      </c>
      <c r="T57" s="42">
        <v>2402.56</v>
      </c>
      <c r="U57" s="42">
        <v>1770.3</v>
      </c>
      <c r="V57" s="42">
        <f t="shared" si="4"/>
        <v>632.26</v>
      </c>
      <c r="W57" s="43">
        <f t="shared" si="1"/>
        <v>0.26316096164091635</v>
      </c>
      <c r="X57" s="38" t="s">
        <v>1361</v>
      </c>
      <c r="Y57" s="42">
        <v>1770.3</v>
      </c>
      <c r="Z57" s="38" t="s">
        <v>131</v>
      </c>
      <c r="AA57" s="42">
        <v>0</v>
      </c>
      <c r="AB57" s="42" t="s">
        <v>54</v>
      </c>
      <c r="AC57" s="42">
        <v>2402.56</v>
      </c>
      <c r="AD57" s="42">
        <v>1770.3</v>
      </c>
      <c r="AE57" s="42">
        <f t="shared" si="5"/>
        <v>632.26</v>
      </c>
      <c r="AF57" s="38" t="s">
        <v>1371</v>
      </c>
      <c r="AG57" s="44">
        <f t="shared" si="6"/>
        <v>0</v>
      </c>
    </row>
    <row r="58" spans="1:33" s="45" customFormat="1" x14ac:dyDescent="0.2">
      <c r="A58" s="38" t="s">
        <v>39</v>
      </c>
      <c r="B58" s="38" t="s">
        <v>40</v>
      </c>
      <c r="C58" s="38" t="s">
        <v>89</v>
      </c>
      <c r="D58" s="38" t="s">
        <v>117</v>
      </c>
      <c r="E58" s="38" t="s">
        <v>43</v>
      </c>
      <c r="F58" s="38" t="s">
        <v>120</v>
      </c>
      <c r="G58" s="38" t="s">
        <v>121</v>
      </c>
      <c r="H58" s="38" t="s">
        <v>127</v>
      </c>
      <c r="I58" s="38" t="s">
        <v>48</v>
      </c>
      <c r="J58" s="38" t="s">
        <v>50</v>
      </c>
      <c r="K58" s="39">
        <v>43503</v>
      </c>
      <c r="L58" s="39">
        <v>43503</v>
      </c>
      <c r="M58" s="39">
        <v>43503</v>
      </c>
      <c r="N58" s="38" t="s">
        <v>1358</v>
      </c>
      <c r="O58" s="38" t="s">
        <v>1368</v>
      </c>
      <c r="P58" s="41">
        <v>8183082</v>
      </c>
      <c r="Q58" s="38" t="s">
        <v>129</v>
      </c>
      <c r="R58" s="38" t="s">
        <v>68</v>
      </c>
      <c r="S58" s="38" t="s">
        <v>52</v>
      </c>
      <c r="T58" s="42">
        <v>14324.09</v>
      </c>
      <c r="U58" s="42">
        <v>12565</v>
      </c>
      <c r="V58" s="42">
        <f t="shared" si="4"/>
        <v>1759.0900000000001</v>
      </c>
      <c r="W58" s="43">
        <f t="shared" si="1"/>
        <v>0.12280640515383526</v>
      </c>
      <c r="X58" s="38" t="s">
        <v>1361</v>
      </c>
      <c r="Y58" s="42">
        <v>12565</v>
      </c>
      <c r="Z58" s="38" t="s">
        <v>131</v>
      </c>
      <c r="AA58" s="42">
        <v>0</v>
      </c>
      <c r="AB58" s="42" t="s">
        <v>54</v>
      </c>
      <c r="AC58" s="42">
        <v>14324.09</v>
      </c>
      <c r="AD58" s="42">
        <v>12565</v>
      </c>
      <c r="AE58" s="42">
        <f t="shared" si="5"/>
        <v>1759.0900000000001</v>
      </c>
      <c r="AF58" s="38" t="s">
        <v>1371</v>
      </c>
      <c r="AG58" s="44">
        <f t="shared" si="6"/>
        <v>0</v>
      </c>
    </row>
    <row r="59" spans="1:33" s="45" customFormat="1" x14ac:dyDescent="0.2">
      <c r="A59" s="38" t="s">
        <v>39</v>
      </c>
      <c r="B59" s="38" t="s">
        <v>40</v>
      </c>
      <c r="C59" s="38" t="s">
        <v>89</v>
      </c>
      <c r="D59" s="38" t="s">
        <v>117</v>
      </c>
      <c r="E59" s="38" t="s">
        <v>43</v>
      </c>
      <c r="F59" s="38" t="s">
        <v>120</v>
      </c>
      <c r="G59" s="38" t="s">
        <v>121</v>
      </c>
      <c r="H59" s="38" t="s">
        <v>1393</v>
      </c>
      <c r="I59" s="38" t="s">
        <v>48</v>
      </c>
      <c r="J59" s="38" t="s">
        <v>50</v>
      </c>
      <c r="K59" s="39">
        <v>43501</v>
      </c>
      <c r="L59" s="39">
        <v>43501</v>
      </c>
      <c r="M59" s="39">
        <v>43501</v>
      </c>
      <c r="N59" s="38" t="s">
        <v>1358</v>
      </c>
      <c r="O59" s="38" t="s">
        <v>1368</v>
      </c>
      <c r="P59" s="41">
        <v>8116823</v>
      </c>
      <c r="Q59" s="38" t="s">
        <v>1407</v>
      </c>
      <c r="R59" s="38" t="s">
        <v>68</v>
      </c>
      <c r="S59" s="38" t="s">
        <v>52</v>
      </c>
      <c r="T59" s="42">
        <v>69620</v>
      </c>
      <c r="U59" s="42">
        <v>59000</v>
      </c>
      <c r="V59" s="42">
        <f t="shared" si="4"/>
        <v>10620</v>
      </c>
      <c r="W59" s="43">
        <f t="shared" si="1"/>
        <v>0.15254237288135594</v>
      </c>
      <c r="X59" s="38" t="s">
        <v>1361</v>
      </c>
      <c r="Y59" s="42">
        <v>59000</v>
      </c>
      <c r="Z59" s="38" t="s">
        <v>1408</v>
      </c>
      <c r="AA59" s="42">
        <v>0</v>
      </c>
      <c r="AB59" s="42" t="s">
        <v>54</v>
      </c>
      <c r="AC59" s="42">
        <v>69620</v>
      </c>
      <c r="AD59" s="42">
        <v>59000</v>
      </c>
      <c r="AE59" s="42">
        <f t="shared" si="5"/>
        <v>10620</v>
      </c>
      <c r="AF59" s="38" t="s">
        <v>1371</v>
      </c>
      <c r="AG59" s="44">
        <f t="shared" si="6"/>
        <v>0</v>
      </c>
    </row>
    <row r="60" spans="1:33" s="45" customFormat="1" x14ac:dyDescent="0.2">
      <c r="A60" s="38" t="s">
        <v>39</v>
      </c>
      <c r="B60" s="38" t="s">
        <v>40</v>
      </c>
      <c r="C60" s="38" t="s">
        <v>89</v>
      </c>
      <c r="D60" s="38" t="s">
        <v>117</v>
      </c>
      <c r="E60" s="38" t="s">
        <v>43</v>
      </c>
      <c r="F60" s="38" t="s">
        <v>120</v>
      </c>
      <c r="G60" s="38" t="s">
        <v>121</v>
      </c>
      <c r="H60" s="38" t="s">
        <v>1409</v>
      </c>
      <c r="I60" s="38" t="s">
        <v>48</v>
      </c>
      <c r="J60" s="38" t="s">
        <v>50</v>
      </c>
      <c r="K60" s="39">
        <v>43501</v>
      </c>
      <c r="L60" s="39">
        <v>43501</v>
      </c>
      <c r="M60" s="39">
        <v>43501</v>
      </c>
      <c r="N60" s="38" t="s">
        <v>1358</v>
      </c>
      <c r="O60" s="38" t="s">
        <v>1368</v>
      </c>
      <c r="P60" s="41">
        <v>8119780</v>
      </c>
      <c r="Q60" s="38" t="s">
        <v>1410</v>
      </c>
      <c r="R60" s="38" t="s">
        <v>68</v>
      </c>
      <c r="S60" s="38" t="s">
        <v>52</v>
      </c>
      <c r="T60" s="42">
        <v>379419.69</v>
      </c>
      <c r="U60" s="42">
        <v>272578.8</v>
      </c>
      <c r="V60" s="42">
        <f t="shared" si="4"/>
        <v>106840.89000000001</v>
      </c>
      <c r="W60" s="43">
        <f t="shared" si="1"/>
        <v>0.28159026222387146</v>
      </c>
      <c r="X60" s="38" t="s">
        <v>1361</v>
      </c>
      <c r="Y60" s="42">
        <v>272578.8</v>
      </c>
      <c r="Z60" s="38" t="s">
        <v>1411</v>
      </c>
      <c r="AA60" s="42">
        <v>0</v>
      </c>
      <c r="AB60" s="42" t="s">
        <v>54</v>
      </c>
      <c r="AC60" s="42">
        <v>379419.69</v>
      </c>
      <c r="AD60" s="42">
        <v>272578.8</v>
      </c>
      <c r="AE60" s="42">
        <f t="shared" si="5"/>
        <v>106840.89000000001</v>
      </c>
      <c r="AF60" s="38" t="s">
        <v>1371</v>
      </c>
      <c r="AG60" s="44">
        <f t="shared" si="6"/>
        <v>0</v>
      </c>
    </row>
    <row r="61" spans="1:33" s="45" customFormat="1" x14ac:dyDescent="0.2">
      <c r="A61" s="38" t="s">
        <v>39</v>
      </c>
      <c r="B61" s="38" t="s">
        <v>40</v>
      </c>
      <c r="C61" s="38" t="s">
        <v>144</v>
      </c>
      <c r="D61" s="38" t="s">
        <v>145</v>
      </c>
      <c r="E61" s="38" t="s">
        <v>43</v>
      </c>
      <c r="F61" s="38" t="s">
        <v>148</v>
      </c>
      <c r="G61" s="38" t="s">
        <v>149</v>
      </c>
      <c r="H61" s="38" t="s">
        <v>172</v>
      </c>
      <c r="I61" s="38" t="s">
        <v>48</v>
      </c>
      <c r="J61" s="38" t="s">
        <v>50</v>
      </c>
      <c r="K61" s="39">
        <v>43509</v>
      </c>
      <c r="L61" s="39">
        <v>43509</v>
      </c>
      <c r="M61" s="39">
        <v>43509</v>
      </c>
      <c r="N61" s="38" t="s">
        <v>1358</v>
      </c>
      <c r="O61" s="38" t="s">
        <v>1368</v>
      </c>
      <c r="P61" s="41">
        <v>8189296</v>
      </c>
      <c r="Q61" s="38" t="s">
        <v>1412</v>
      </c>
      <c r="R61" s="38" t="s">
        <v>68</v>
      </c>
      <c r="S61" s="38" t="s">
        <v>52</v>
      </c>
      <c r="T61" s="42">
        <v>60.9</v>
      </c>
      <c r="U61" s="42">
        <v>43.5</v>
      </c>
      <c r="V61" s="42">
        <f t="shared" ref="V61:V80" si="7">T61-U61</f>
        <v>17.399999999999999</v>
      </c>
      <c r="W61" s="43">
        <f t="shared" si="1"/>
        <v>0.2857142857142857</v>
      </c>
      <c r="X61" s="38" t="s">
        <v>1361</v>
      </c>
      <c r="Y61" s="42">
        <v>43.5</v>
      </c>
      <c r="Z61" s="38" t="s">
        <v>1413</v>
      </c>
      <c r="AA61" s="42">
        <v>0</v>
      </c>
      <c r="AB61" s="42" t="s">
        <v>54</v>
      </c>
      <c r="AC61" s="42">
        <v>60.9</v>
      </c>
      <c r="AD61" s="42">
        <v>43.5</v>
      </c>
      <c r="AE61" s="42">
        <f t="shared" ref="AE61:AE80" si="8">AC61-AD61</f>
        <v>17.399999999999999</v>
      </c>
      <c r="AF61" s="38" t="s">
        <v>1371</v>
      </c>
      <c r="AG61" s="44">
        <f t="shared" ref="AG61:AG80" si="9">V61-AE61</f>
        <v>0</v>
      </c>
    </row>
    <row r="62" spans="1:33" s="45" customFormat="1" x14ac:dyDescent="0.2">
      <c r="A62" s="38" t="s">
        <v>39</v>
      </c>
      <c r="B62" s="38" t="s">
        <v>40</v>
      </c>
      <c r="C62" s="38" t="s">
        <v>144</v>
      </c>
      <c r="D62" s="38" t="s">
        <v>145</v>
      </c>
      <c r="E62" s="38" t="s">
        <v>43</v>
      </c>
      <c r="F62" s="38" t="s">
        <v>148</v>
      </c>
      <c r="G62" s="38" t="s">
        <v>149</v>
      </c>
      <c r="H62" s="38" t="s">
        <v>157</v>
      </c>
      <c r="I62" s="38" t="s">
        <v>48</v>
      </c>
      <c r="J62" s="38" t="s">
        <v>50</v>
      </c>
      <c r="K62" s="39">
        <v>43501</v>
      </c>
      <c r="L62" s="39">
        <v>43501</v>
      </c>
      <c r="M62" s="39">
        <v>43497</v>
      </c>
      <c r="N62" s="38" t="s">
        <v>1358</v>
      </c>
      <c r="O62" s="38" t="s">
        <v>1368</v>
      </c>
      <c r="P62" s="41">
        <v>8108494</v>
      </c>
      <c r="Q62" s="38" t="s">
        <v>159</v>
      </c>
      <c r="R62" s="38" t="s">
        <v>68</v>
      </c>
      <c r="S62" s="38" t="s">
        <v>52</v>
      </c>
      <c r="T62" s="42">
        <v>72517.5</v>
      </c>
      <c r="U62" s="42">
        <v>65925</v>
      </c>
      <c r="V62" s="42">
        <f t="shared" si="7"/>
        <v>6592.5</v>
      </c>
      <c r="W62" s="43">
        <f t="shared" si="1"/>
        <v>9.0909090909090912E-2</v>
      </c>
      <c r="X62" s="38" t="s">
        <v>1361</v>
      </c>
      <c r="Y62" s="42">
        <v>65925</v>
      </c>
      <c r="Z62" s="38" t="s">
        <v>161</v>
      </c>
      <c r="AA62" s="42">
        <v>0</v>
      </c>
      <c r="AB62" s="42" t="s">
        <v>54</v>
      </c>
      <c r="AC62" s="42">
        <v>72517.5</v>
      </c>
      <c r="AD62" s="42">
        <v>65925</v>
      </c>
      <c r="AE62" s="42">
        <f t="shared" si="8"/>
        <v>6592.5</v>
      </c>
      <c r="AF62" s="38" t="s">
        <v>1371</v>
      </c>
      <c r="AG62" s="44">
        <f t="shared" si="9"/>
        <v>0</v>
      </c>
    </row>
    <row r="63" spans="1:33" s="45" customFormat="1" x14ac:dyDescent="0.2">
      <c r="A63" s="38" t="s">
        <v>39</v>
      </c>
      <c r="B63" s="38" t="s">
        <v>40</v>
      </c>
      <c r="C63" s="38" t="s">
        <v>144</v>
      </c>
      <c r="D63" s="38" t="s">
        <v>145</v>
      </c>
      <c r="E63" s="38" t="s">
        <v>43</v>
      </c>
      <c r="F63" s="38" t="s">
        <v>148</v>
      </c>
      <c r="G63" s="38" t="s">
        <v>149</v>
      </c>
      <c r="H63" s="38" t="s">
        <v>298</v>
      </c>
      <c r="I63" s="38" t="s">
        <v>48</v>
      </c>
      <c r="J63" s="38" t="s">
        <v>50</v>
      </c>
      <c r="K63" s="39">
        <v>43515</v>
      </c>
      <c r="L63" s="39">
        <v>43539</v>
      </c>
      <c r="M63" s="40" t="s">
        <v>54</v>
      </c>
      <c r="N63" s="38" t="s">
        <v>1358</v>
      </c>
      <c r="O63" s="38" t="s">
        <v>1359</v>
      </c>
      <c r="P63" s="41">
        <v>8161648</v>
      </c>
      <c r="Q63" s="38" t="s">
        <v>1414</v>
      </c>
      <c r="R63" s="38" t="s">
        <v>68</v>
      </c>
      <c r="S63" s="38" t="s">
        <v>52</v>
      </c>
      <c r="T63" s="42">
        <v>327377.91999999998</v>
      </c>
      <c r="U63" s="42">
        <v>311344</v>
      </c>
      <c r="V63" s="42">
        <f t="shared" si="7"/>
        <v>16033.919999999984</v>
      </c>
      <c r="W63" s="43">
        <f t="shared" si="1"/>
        <v>4.8976791104299228E-2</v>
      </c>
      <c r="X63" s="38" t="s">
        <v>1361</v>
      </c>
      <c r="Y63" s="42">
        <v>311344</v>
      </c>
      <c r="Z63" s="38" t="s">
        <v>1415</v>
      </c>
      <c r="AA63" s="42">
        <v>0</v>
      </c>
      <c r="AB63" s="42" t="s">
        <v>54</v>
      </c>
      <c r="AC63" s="42">
        <v>327377.91999999998</v>
      </c>
      <c r="AD63" s="42">
        <v>311344</v>
      </c>
      <c r="AE63" s="42">
        <f t="shared" si="8"/>
        <v>16033.919999999984</v>
      </c>
      <c r="AF63" s="38" t="s">
        <v>1363</v>
      </c>
      <c r="AG63" s="44">
        <f t="shared" si="9"/>
        <v>0</v>
      </c>
    </row>
    <row r="64" spans="1:33" s="45" customFormat="1" x14ac:dyDescent="0.2">
      <c r="A64" s="38" t="s">
        <v>39</v>
      </c>
      <c r="B64" s="38" t="s">
        <v>40</v>
      </c>
      <c r="C64" s="38" t="s">
        <v>144</v>
      </c>
      <c r="D64" s="38" t="s">
        <v>145</v>
      </c>
      <c r="E64" s="38" t="s">
        <v>43</v>
      </c>
      <c r="F64" s="38" t="s">
        <v>148</v>
      </c>
      <c r="G64" s="38" t="s">
        <v>149</v>
      </c>
      <c r="H64" s="38" t="s">
        <v>785</v>
      </c>
      <c r="I64" s="38" t="s">
        <v>48</v>
      </c>
      <c r="J64" s="38" t="s">
        <v>50</v>
      </c>
      <c r="K64" s="39">
        <v>43510</v>
      </c>
      <c r="L64" s="39">
        <v>43510</v>
      </c>
      <c r="M64" s="39">
        <v>43510</v>
      </c>
      <c r="N64" s="38" t="s">
        <v>1358</v>
      </c>
      <c r="O64" s="38" t="s">
        <v>1368</v>
      </c>
      <c r="P64" s="41">
        <v>8201830</v>
      </c>
      <c r="Q64" s="38" t="s">
        <v>1416</v>
      </c>
      <c r="R64" s="38" t="s">
        <v>68</v>
      </c>
      <c r="S64" s="38" t="s">
        <v>52</v>
      </c>
      <c r="T64" s="42">
        <v>85596</v>
      </c>
      <c r="U64" s="42">
        <v>76412.399999999994</v>
      </c>
      <c r="V64" s="42">
        <f t="shared" si="7"/>
        <v>9183.6000000000058</v>
      </c>
      <c r="W64" s="43">
        <f t="shared" ref="W64:W119" si="10">V64/T64</f>
        <v>0.10729006028319087</v>
      </c>
      <c r="X64" s="38" t="s">
        <v>1361</v>
      </c>
      <c r="Y64" s="42">
        <v>76412.399999999994</v>
      </c>
      <c r="Z64" s="38" t="s">
        <v>1417</v>
      </c>
      <c r="AA64" s="42">
        <v>0</v>
      </c>
      <c r="AB64" s="42" t="s">
        <v>54</v>
      </c>
      <c r="AC64" s="42">
        <v>85596</v>
      </c>
      <c r="AD64" s="42">
        <v>76412.399999999994</v>
      </c>
      <c r="AE64" s="42">
        <f t="shared" si="8"/>
        <v>9183.6000000000058</v>
      </c>
      <c r="AF64" s="38" t="s">
        <v>1363</v>
      </c>
      <c r="AG64" s="44">
        <f t="shared" si="9"/>
        <v>0</v>
      </c>
    </row>
    <row r="65" spans="1:34" s="45" customFormat="1" x14ac:dyDescent="0.2">
      <c r="A65" s="38" t="s">
        <v>39</v>
      </c>
      <c r="B65" s="38" t="s">
        <v>40</v>
      </c>
      <c r="C65" s="38" t="s">
        <v>144</v>
      </c>
      <c r="D65" s="38" t="s">
        <v>145</v>
      </c>
      <c r="E65" s="38" t="s">
        <v>43</v>
      </c>
      <c r="F65" s="38" t="s">
        <v>148</v>
      </c>
      <c r="G65" s="38" t="s">
        <v>149</v>
      </c>
      <c r="H65" s="38" t="s">
        <v>146</v>
      </c>
      <c r="I65" s="38" t="s">
        <v>48</v>
      </c>
      <c r="J65" s="38" t="s">
        <v>50</v>
      </c>
      <c r="K65" s="39">
        <v>43503</v>
      </c>
      <c r="L65" s="39">
        <v>43503</v>
      </c>
      <c r="M65" s="39">
        <v>43503</v>
      </c>
      <c r="N65" s="38" t="s">
        <v>1358</v>
      </c>
      <c r="O65" s="38" t="s">
        <v>1368</v>
      </c>
      <c r="P65" s="41">
        <v>8192193</v>
      </c>
      <c r="Q65" s="38" t="s">
        <v>165</v>
      </c>
      <c r="R65" s="38" t="s">
        <v>68</v>
      </c>
      <c r="S65" s="38" t="s">
        <v>52</v>
      </c>
      <c r="T65" s="42">
        <v>2900</v>
      </c>
      <c r="U65" s="42">
        <v>2500</v>
      </c>
      <c r="V65" s="42">
        <f t="shared" si="7"/>
        <v>400</v>
      </c>
      <c r="W65" s="43">
        <f t="shared" si="10"/>
        <v>0.13793103448275862</v>
      </c>
      <c r="X65" s="38" t="s">
        <v>1361</v>
      </c>
      <c r="Y65" s="42">
        <v>2500</v>
      </c>
      <c r="Z65" s="38" t="s">
        <v>167</v>
      </c>
      <c r="AA65" s="42">
        <v>0</v>
      </c>
      <c r="AB65" s="42" t="s">
        <v>54</v>
      </c>
      <c r="AC65" s="42">
        <v>2900</v>
      </c>
      <c r="AD65" s="42">
        <v>2500</v>
      </c>
      <c r="AE65" s="42">
        <f t="shared" si="8"/>
        <v>400</v>
      </c>
      <c r="AF65" s="38" t="s">
        <v>1363</v>
      </c>
      <c r="AG65" s="44">
        <f t="shared" si="9"/>
        <v>0</v>
      </c>
    </row>
    <row r="66" spans="1:34" s="45" customFormat="1" x14ac:dyDescent="0.2">
      <c r="A66" s="38" t="s">
        <v>39</v>
      </c>
      <c r="B66" s="38" t="s">
        <v>40</v>
      </c>
      <c r="C66" s="38" t="s">
        <v>144</v>
      </c>
      <c r="D66" s="38" t="s">
        <v>145</v>
      </c>
      <c r="E66" s="38" t="s">
        <v>43</v>
      </c>
      <c r="F66" s="38" t="s">
        <v>148</v>
      </c>
      <c r="G66" s="38" t="s">
        <v>149</v>
      </c>
      <c r="H66" s="38" t="s">
        <v>172</v>
      </c>
      <c r="I66" s="38" t="s">
        <v>48</v>
      </c>
      <c r="J66" s="38" t="s">
        <v>50</v>
      </c>
      <c r="K66" s="39">
        <v>43497</v>
      </c>
      <c r="L66" s="39">
        <v>43497</v>
      </c>
      <c r="M66" s="39">
        <v>43497</v>
      </c>
      <c r="N66" s="38" t="s">
        <v>1358</v>
      </c>
      <c r="O66" s="38" t="s">
        <v>1368</v>
      </c>
      <c r="P66" s="41">
        <v>8013552</v>
      </c>
      <c r="Q66" s="38" t="s">
        <v>1418</v>
      </c>
      <c r="R66" s="38" t="s">
        <v>68</v>
      </c>
      <c r="S66" s="38" t="s">
        <v>52</v>
      </c>
      <c r="T66" s="42">
        <v>102063.76</v>
      </c>
      <c r="U66" s="42">
        <v>92785.06</v>
      </c>
      <c r="V66" s="42">
        <f t="shared" si="7"/>
        <v>9278.6999999999971</v>
      </c>
      <c r="W66" s="43">
        <f t="shared" si="10"/>
        <v>9.0910818884195499E-2</v>
      </c>
      <c r="X66" s="38" t="s">
        <v>1361</v>
      </c>
      <c r="Y66" s="42">
        <v>92785.06</v>
      </c>
      <c r="Z66" s="38" t="s">
        <v>1419</v>
      </c>
      <c r="AA66" s="42">
        <v>0</v>
      </c>
      <c r="AB66" s="42" t="s">
        <v>54</v>
      </c>
      <c r="AC66" s="42">
        <v>0</v>
      </c>
      <c r="AD66" s="42">
        <v>0</v>
      </c>
      <c r="AE66" s="42">
        <f t="shared" si="8"/>
        <v>0</v>
      </c>
      <c r="AF66" s="38" t="s">
        <v>1371</v>
      </c>
      <c r="AG66" s="44">
        <f t="shared" si="9"/>
        <v>9278.6999999999971</v>
      </c>
      <c r="AH66" s="45" t="s">
        <v>1420</v>
      </c>
    </row>
    <row r="67" spans="1:34" s="45" customFormat="1" x14ac:dyDescent="0.2">
      <c r="A67" s="38" t="s">
        <v>39</v>
      </c>
      <c r="B67" s="38" t="s">
        <v>40</v>
      </c>
      <c r="C67" s="38" t="s">
        <v>144</v>
      </c>
      <c r="D67" s="38" t="s">
        <v>145</v>
      </c>
      <c r="E67" s="38" t="s">
        <v>43</v>
      </c>
      <c r="F67" s="38" t="s">
        <v>148</v>
      </c>
      <c r="G67" s="38" t="s">
        <v>149</v>
      </c>
      <c r="H67" s="38" t="s">
        <v>172</v>
      </c>
      <c r="I67" s="38" t="s">
        <v>48</v>
      </c>
      <c r="J67" s="38" t="s">
        <v>50</v>
      </c>
      <c r="K67" s="39">
        <v>43504</v>
      </c>
      <c r="L67" s="39">
        <v>43504</v>
      </c>
      <c r="M67" s="39">
        <v>43504</v>
      </c>
      <c r="N67" s="38" t="s">
        <v>1358</v>
      </c>
      <c r="O67" s="38" t="s">
        <v>1368</v>
      </c>
      <c r="P67" s="41">
        <v>7953152</v>
      </c>
      <c r="Q67" s="38" t="s">
        <v>1421</v>
      </c>
      <c r="R67" s="38" t="s">
        <v>68</v>
      </c>
      <c r="S67" s="38" t="s">
        <v>52</v>
      </c>
      <c r="T67" s="42">
        <v>25425</v>
      </c>
      <c r="U67" s="42">
        <v>17100</v>
      </c>
      <c r="V67" s="42">
        <f t="shared" si="7"/>
        <v>8325</v>
      </c>
      <c r="W67" s="43">
        <f t="shared" si="10"/>
        <v>0.32743362831858408</v>
      </c>
      <c r="X67" s="38" t="s">
        <v>1361</v>
      </c>
      <c r="Y67" s="42">
        <v>17100</v>
      </c>
      <c r="Z67" s="38" t="s">
        <v>1422</v>
      </c>
      <c r="AA67" s="42">
        <v>0</v>
      </c>
      <c r="AB67" s="42" t="s">
        <v>54</v>
      </c>
      <c r="AC67" s="42">
        <v>25425</v>
      </c>
      <c r="AD67" s="42">
        <v>17100</v>
      </c>
      <c r="AE67" s="42">
        <f t="shared" si="8"/>
        <v>8325</v>
      </c>
      <c r="AF67" s="38" t="s">
        <v>1371</v>
      </c>
      <c r="AG67" s="44">
        <f t="shared" si="9"/>
        <v>0</v>
      </c>
    </row>
    <row r="68" spans="1:34" s="45" customFormat="1" x14ac:dyDescent="0.2">
      <c r="A68" s="38" t="s">
        <v>39</v>
      </c>
      <c r="B68" s="38" t="s">
        <v>40</v>
      </c>
      <c r="C68" s="38" t="s">
        <v>144</v>
      </c>
      <c r="D68" s="38" t="s">
        <v>145</v>
      </c>
      <c r="E68" s="38" t="s">
        <v>43</v>
      </c>
      <c r="F68" s="38" t="s">
        <v>148</v>
      </c>
      <c r="G68" s="38" t="s">
        <v>149</v>
      </c>
      <c r="H68" s="38" t="s">
        <v>172</v>
      </c>
      <c r="I68" s="38" t="s">
        <v>48</v>
      </c>
      <c r="J68" s="38" t="s">
        <v>50</v>
      </c>
      <c r="K68" s="39">
        <v>43518</v>
      </c>
      <c r="L68" s="39">
        <v>43518</v>
      </c>
      <c r="M68" s="39">
        <v>43518</v>
      </c>
      <c r="N68" s="38" t="s">
        <v>1358</v>
      </c>
      <c r="O68" s="38" t="s">
        <v>1368</v>
      </c>
      <c r="P68" s="41">
        <v>7953152</v>
      </c>
      <c r="Q68" s="38" t="s">
        <v>1421</v>
      </c>
      <c r="R68" s="38" t="s">
        <v>68</v>
      </c>
      <c r="S68" s="38" t="s">
        <v>52</v>
      </c>
      <c r="T68" s="42">
        <v>6300</v>
      </c>
      <c r="U68" s="42">
        <v>6000</v>
      </c>
      <c r="V68" s="42">
        <f t="shared" si="7"/>
        <v>300</v>
      </c>
      <c r="W68" s="43">
        <f t="shared" si="10"/>
        <v>4.7619047619047616E-2</v>
      </c>
      <c r="X68" s="38" t="s">
        <v>1361</v>
      </c>
      <c r="Y68" s="42">
        <v>6000</v>
      </c>
      <c r="Z68" s="38" t="s">
        <v>1423</v>
      </c>
      <c r="AA68" s="42">
        <v>0</v>
      </c>
      <c r="AB68" s="42" t="s">
        <v>54</v>
      </c>
      <c r="AC68" s="42">
        <v>111.73</v>
      </c>
      <c r="AD68" s="42">
        <v>106.41</v>
      </c>
      <c r="AE68" s="42">
        <f t="shared" si="8"/>
        <v>5.3200000000000074</v>
      </c>
      <c r="AF68" s="38" t="s">
        <v>1371</v>
      </c>
      <c r="AG68" s="44">
        <f t="shared" si="9"/>
        <v>294.68</v>
      </c>
    </row>
    <row r="69" spans="1:34" s="45" customFormat="1" x14ac:dyDescent="0.2">
      <c r="A69" s="38" t="s">
        <v>39</v>
      </c>
      <c r="B69" s="38" t="s">
        <v>40</v>
      </c>
      <c r="C69" s="38" t="s">
        <v>144</v>
      </c>
      <c r="D69" s="38" t="s">
        <v>145</v>
      </c>
      <c r="E69" s="38" t="s">
        <v>43</v>
      </c>
      <c r="F69" s="38" t="s">
        <v>148</v>
      </c>
      <c r="G69" s="38" t="s">
        <v>149</v>
      </c>
      <c r="H69" s="38" t="s">
        <v>147</v>
      </c>
      <c r="I69" s="38" t="s">
        <v>48</v>
      </c>
      <c r="J69" s="38" t="s">
        <v>50</v>
      </c>
      <c r="K69" s="39">
        <v>43509</v>
      </c>
      <c r="L69" s="39">
        <v>43509</v>
      </c>
      <c r="M69" s="39">
        <v>43509</v>
      </c>
      <c r="N69" s="38" t="s">
        <v>1367</v>
      </c>
      <c r="O69" s="38" t="s">
        <v>1368</v>
      </c>
      <c r="P69" s="41">
        <v>8129386</v>
      </c>
      <c r="Q69" s="38" t="s">
        <v>1424</v>
      </c>
      <c r="R69" s="38" t="s">
        <v>59</v>
      </c>
      <c r="S69" s="38" t="s">
        <v>52</v>
      </c>
      <c r="T69" s="42">
        <v>9337.57</v>
      </c>
      <c r="U69" s="42">
        <v>9056.77</v>
      </c>
      <c r="V69" s="42">
        <f t="shared" si="7"/>
        <v>280.79999999999927</v>
      </c>
      <c r="W69" s="43">
        <f t="shared" si="10"/>
        <v>3.0072063716791338E-2</v>
      </c>
      <c r="X69" s="38" t="s">
        <v>1361</v>
      </c>
      <c r="Y69" s="42">
        <v>9056.77</v>
      </c>
      <c r="Z69" s="38" t="s">
        <v>1425</v>
      </c>
      <c r="AA69" s="42">
        <v>0</v>
      </c>
      <c r="AB69" s="42" t="s">
        <v>54</v>
      </c>
      <c r="AC69" s="42">
        <v>9337.57</v>
      </c>
      <c r="AD69" s="42">
        <v>9056.77</v>
      </c>
      <c r="AE69" s="42">
        <f t="shared" si="8"/>
        <v>280.79999999999927</v>
      </c>
      <c r="AF69" s="38" t="s">
        <v>1371</v>
      </c>
      <c r="AG69" s="44">
        <f t="shared" si="9"/>
        <v>0</v>
      </c>
    </row>
    <row r="70" spans="1:34" s="45" customFormat="1" x14ac:dyDescent="0.2">
      <c r="A70" s="38" t="s">
        <v>39</v>
      </c>
      <c r="B70" s="38" t="s">
        <v>40</v>
      </c>
      <c r="C70" s="38" t="s">
        <v>144</v>
      </c>
      <c r="D70" s="38" t="s">
        <v>145</v>
      </c>
      <c r="E70" s="38" t="s">
        <v>43</v>
      </c>
      <c r="F70" s="38" t="s">
        <v>148</v>
      </c>
      <c r="G70" s="38" t="s">
        <v>149</v>
      </c>
      <c r="H70" s="38" t="s">
        <v>147</v>
      </c>
      <c r="I70" s="38" t="s">
        <v>48</v>
      </c>
      <c r="J70" s="38" t="s">
        <v>50</v>
      </c>
      <c r="K70" s="39">
        <v>43509</v>
      </c>
      <c r="L70" s="39">
        <v>43509</v>
      </c>
      <c r="M70" s="39">
        <v>43509</v>
      </c>
      <c r="N70" s="38" t="s">
        <v>1367</v>
      </c>
      <c r="O70" s="38" t="s">
        <v>1368</v>
      </c>
      <c r="P70" s="41">
        <v>8129386</v>
      </c>
      <c r="Q70" s="38" t="s">
        <v>1424</v>
      </c>
      <c r="R70" s="38" t="s">
        <v>59</v>
      </c>
      <c r="S70" s="38" t="s">
        <v>52</v>
      </c>
      <c r="T70" s="42">
        <v>12102.3</v>
      </c>
      <c r="U70" s="42">
        <v>11526</v>
      </c>
      <c r="V70" s="42">
        <f t="shared" si="7"/>
        <v>576.29999999999927</v>
      </c>
      <c r="W70" s="43">
        <f t="shared" si="10"/>
        <v>4.7619047619047561E-2</v>
      </c>
      <c r="X70" s="38" t="s">
        <v>1361</v>
      </c>
      <c r="Y70" s="42">
        <v>11526</v>
      </c>
      <c r="Z70" s="38" t="s">
        <v>1426</v>
      </c>
      <c r="AA70" s="42">
        <v>0</v>
      </c>
      <c r="AB70" s="42" t="s">
        <v>54</v>
      </c>
      <c r="AC70" s="42">
        <v>12102.3</v>
      </c>
      <c r="AD70" s="42">
        <v>11526</v>
      </c>
      <c r="AE70" s="42">
        <f t="shared" si="8"/>
        <v>576.29999999999927</v>
      </c>
      <c r="AF70" s="38" t="s">
        <v>1371</v>
      </c>
      <c r="AG70" s="44">
        <f t="shared" si="9"/>
        <v>0</v>
      </c>
    </row>
    <row r="71" spans="1:34" s="45" customFormat="1" x14ac:dyDescent="0.2">
      <c r="A71" s="38" t="s">
        <v>39</v>
      </c>
      <c r="B71" s="38" t="s">
        <v>40</v>
      </c>
      <c r="C71" s="38" t="s">
        <v>144</v>
      </c>
      <c r="D71" s="38" t="s">
        <v>145</v>
      </c>
      <c r="E71" s="38" t="s">
        <v>43</v>
      </c>
      <c r="F71" s="38" t="s">
        <v>148</v>
      </c>
      <c r="G71" s="38" t="s">
        <v>149</v>
      </c>
      <c r="H71" s="38" t="s">
        <v>147</v>
      </c>
      <c r="I71" s="38" t="s">
        <v>48</v>
      </c>
      <c r="J71" s="38" t="s">
        <v>50</v>
      </c>
      <c r="K71" s="39">
        <v>43509</v>
      </c>
      <c r="L71" s="39">
        <v>43509</v>
      </c>
      <c r="M71" s="39">
        <v>43509</v>
      </c>
      <c r="N71" s="38" t="s">
        <v>1367</v>
      </c>
      <c r="O71" s="38" t="s">
        <v>1368</v>
      </c>
      <c r="P71" s="41">
        <v>8129386</v>
      </c>
      <c r="Q71" s="38" t="s">
        <v>1424</v>
      </c>
      <c r="R71" s="38" t="s">
        <v>59</v>
      </c>
      <c r="S71" s="38" t="s">
        <v>52</v>
      </c>
      <c r="T71" s="42">
        <v>143516.99</v>
      </c>
      <c r="U71" s="42">
        <v>124627.5</v>
      </c>
      <c r="V71" s="42">
        <f t="shared" si="7"/>
        <v>18889.489999999991</v>
      </c>
      <c r="W71" s="43">
        <f t="shared" si="10"/>
        <v>0.13161849339231538</v>
      </c>
      <c r="X71" s="38" t="s">
        <v>1361</v>
      </c>
      <c r="Y71" s="42">
        <v>124627.5</v>
      </c>
      <c r="Z71" s="38" t="s">
        <v>1427</v>
      </c>
      <c r="AA71" s="42">
        <v>0</v>
      </c>
      <c r="AB71" s="42" t="s">
        <v>54</v>
      </c>
      <c r="AC71" s="42">
        <v>143516.99</v>
      </c>
      <c r="AD71" s="42">
        <v>124627.5</v>
      </c>
      <c r="AE71" s="42">
        <f t="shared" si="8"/>
        <v>18889.489999999991</v>
      </c>
      <c r="AF71" s="38" t="s">
        <v>1371</v>
      </c>
      <c r="AG71" s="44">
        <f t="shared" si="9"/>
        <v>0</v>
      </c>
    </row>
    <row r="72" spans="1:34" s="45" customFormat="1" x14ac:dyDescent="0.2">
      <c r="A72" s="38" t="s">
        <v>39</v>
      </c>
      <c r="B72" s="38" t="s">
        <v>40</v>
      </c>
      <c r="C72" s="38" t="s">
        <v>144</v>
      </c>
      <c r="D72" s="38" t="s">
        <v>145</v>
      </c>
      <c r="E72" s="38" t="s">
        <v>43</v>
      </c>
      <c r="F72" s="38" t="s">
        <v>148</v>
      </c>
      <c r="G72" s="38" t="s">
        <v>149</v>
      </c>
      <c r="H72" s="38" t="s">
        <v>147</v>
      </c>
      <c r="I72" s="38" t="s">
        <v>48</v>
      </c>
      <c r="J72" s="38" t="s">
        <v>50</v>
      </c>
      <c r="K72" s="39">
        <v>43509</v>
      </c>
      <c r="L72" s="39">
        <v>43509</v>
      </c>
      <c r="M72" s="39">
        <v>43509</v>
      </c>
      <c r="N72" s="38" t="s">
        <v>1367</v>
      </c>
      <c r="O72" s="38" t="s">
        <v>1368</v>
      </c>
      <c r="P72" s="41">
        <v>8129386</v>
      </c>
      <c r="Q72" s="38" t="s">
        <v>1424</v>
      </c>
      <c r="R72" s="38" t="s">
        <v>59</v>
      </c>
      <c r="S72" s="38" t="s">
        <v>52</v>
      </c>
      <c r="T72" s="42">
        <v>234.54</v>
      </c>
      <c r="U72" s="42">
        <v>219.2</v>
      </c>
      <c r="V72" s="42">
        <f t="shared" si="7"/>
        <v>15.340000000000003</v>
      </c>
      <c r="W72" s="43">
        <f t="shared" si="10"/>
        <v>6.5404621812910388E-2</v>
      </c>
      <c r="X72" s="38" t="s">
        <v>1361</v>
      </c>
      <c r="Y72" s="42">
        <v>219.2</v>
      </c>
      <c r="Z72" s="38" t="s">
        <v>1428</v>
      </c>
      <c r="AA72" s="42">
        <v>0</v>
      </c>
      <c r="AB72" s="42" t="s">
        <v>54</v>
      </c>
      <c r="AC72" s="42">
        <v>0</v>
      </c>
      <c r="AD72" s="42">
        <v>0</v>
      </c>
      <c r="AE72" s="42">
        <f t="shared" si="8"/>
        <v>0</v>
      </c>
      <c r="AF72" s="38" t="s">
        <v>1371</v>
      </c>
      <c r="AG72" s="44">
        <f t="shared" si="9"/>
        <v>15.340000000000003</v>
      </c>
    </row>
    <row r="73" spans="1:34" s="45" customFormat="1" x14ac:dyDescent="0.2">
      <c r="A73" s="38" t="s">
        <v>39</v>
      </c>
      <c r="B73" s="38" t="s">
        <v>40</v>
      </c>
      <c r="C73" s="38" t="s">
        <v>144</v>
      </c>
      <c r="D73" s="38" t="s">
        <v>145</v>
      </c>
      <c r="E73" s="38" t="s">
        <v>43</v>
      </c>
      <c r="F73" s="38" t="s">
        <v>148</v>
      </c>
      <c r="G73" s="38" t="s">
        <v>149</v>
      </c>
      <c r="H73" s="38" t="s">
        <v>147</v>
      </c>
      <c r="I73" s="38" t="s">
        <v>48</v>
      </c>
      <c r="J73" s="38" t="s">
        <v>50</v>
      </c>
      <c r="K73" s="39">
        <v>43509</v>
      </c>
      <c r="L73" s="39">
        <v>43509</v>
      </c>
      <c r="M73" s="39">
        <v>43509</v>
      </c>
      <c r="N73" s="38" t="s">
        <v>1367</v>
      </c>
      <c r="O73" s="38" t="s">
        <v>1368</v>
      </c>
      <c r="P73" s="41">
        <v>8129386</v>
      </c>
      <c r="Q73" s="38" t="s">
        <v>1424</v>
      </c>
      <c r="R73" s="38" t="s">
        <v>59</v>
      </c>
      <c r="S73" s="38" t="s">
        <v>52</v>
      </c>
      <c r="T73" s="42">
        <v>106612.27</v>
      </c>
      <c r="U73" s="42">
        <v>100068.17</v>
      </c>
      <c r="V73" s="42">
        <f t="shared" si="7"/>
        <v>6544.1000000000058</v>
      </c>
      <c r="W73" s="43">
        <f t="shared" si="10"/>
        <v>6.1382240524472519E-2</v>
      </c>
      <c r="X73" s="38" t="s">
        <v>1361</v>
      </c>
      <c r="Y73" s="42">
        <v>100068.17</v>
      </c>
      <c r="Z73" s="38" t="s">
        <v>1429</v>
      </c>
      <c r="AA73" s="42">
        <v>0</v>
      </c>
      <c r="AB73" s="42" t="s">
        <v>54</v>
      </c>
      <c r="AC73" s="42">
        <v>106612.27</v>
      </c>
      <c r="AD73" s="42">
        <v>100068.17</v>
      </c>
      <c r="AE73" s="42">
        <f t="shared" si="8"/>
        <v>6544.1000000000058</v>
      </c>
      <c r="AF73" s="38" t="s">
        <v>1371</v>
      </c>
      <c r="AG73" s="44">
        <f t="shared" si="9"/>
        <v>0</v>
      </c>
    </row>
    <row r="74" spans="1:34" s="45" customFormat="1" x14ac:dyDescent="0.2">
      <c r="A74" s="38" t="s">
        <v>39</v>
      </c>
      <c r="B74" s="38" t="s">
        <v>40</v>
      </c>
      <c r="C74" s="38" t="s">
        <v>144</v>
      </c>
      <c r="D74" s="38" t="s">
        <v>145</v>
      </c>
      <c r="E74" s="38" t="s">
        <v>43</v>
      </c>
      <c r="F74" s="38" t="s">
        <v>148</v>
      </c>
      <c r="G74" s="38" t="s">
        <v>149</v>
      </c>
      <c r="H74" s="38" t="s">
        <v>147</v>
      </c>
      <c r="I74" s="38" t="s">
        <v>48</v>
      </c>
      <c r="J74" s="38" t="s">
        <v>50</v>
      </c>
      <c r="K74" s="39">
        <v>43509</v>
      </c>
      <c r="L74" s="39">
        <v>43509</v>
      </c>
      <c r="M74" s="39">
        <v>43509</v>
      </c>
      <c r="N74" s="38" t="s">
        <v>1367</v>
      </c>
      <c r="O74" s="38" t="s">
        <v>1368</v>
      </c>
      <c r="P74" s="41">
        <v>8129386</v>
      </c>
      <c r="Q74" s="38" t="s">
        <v>1424</v>
      </c>
      <c r="R74" s="38" t="s">
        <v>59</v>
      </c>
      <c r="S74" s="38" t="s">
        <v>52</v>
      </c>
      <c r="T74" s="42">
        <v>135.44999999999999</v>
      </c>
      <c r="U74" s="42">
        <v>129</v>
      </c>
      <c r="V74" s="42">
        <f t="shared" si="7"/>
        <v>6.4499999999999886</v>
      </c>
      <c r="W74" s="43">
        <f t="shared" si="10"/>
        <v>4.761904761904754E-2</v>
      </c>
      <c r="X74" s="38" t="s">
        <v>1361</v>
      </c>
      <c r="Y74" s="42">
        <v>129</v>
      </c>
      <c r="Z74" s="38" t="s">
        <v>1430</v>
      </c>
      <c r="AA74" s="42">
        <v>0</v>
      </c>
      <c r="AB74" s="42" t="s">
        <v>54</v>
      </c>
      <c r="AC74" s="42">
        <v>0</v>
      </c>
      <c r="AD74" s="42">
        <v>0</v>
      </c>
      <c r="AE74" s="42">
        <f t="shared" si="8"/>
        <v>0</v>
      </c>
      <c r="AF74" s="38" t="s">
        <v>1371</v>
      </c>
      <c r="AG74" s="44">
        <f t="shared" si="9"/>
        <v>6.4499999999999886</v>
      </c>
    </row>
    <row r="75" spans="1:34" s="45" customFormat="1" x14ac:dyDescent="0.2">
      <c r="A75" s="38" t="s">
        <v>39</v>
      </c>
      <c r="B75" s="38" t="s">
        <v>40</v>
      </c>
      <c r="C75" s="38" t="s">
        <v>144</v>
      </c>
      <c r="D75" s="38" t="s">
        <v>145</v>
      </c>
      <c r="E75" s="38" t="s">
        <v>43</v>
      </c>
      <c r="F75" s="38" t="s">
        <v>148</v>
      </c>
      <c r="G75" s="38" t="s">
        <v>149</v>
      </c>
      <c r="H75" s="38" t="s">
        <v>147</v>
      </c>
      <c r="I75" s="38" t="s">
        <v>48</v>
      </c>
      <c r="J75" s="38" t="s">
        <v>50</v>
      </c>
      <c r="K75" s="39">
        <v>43509</v>
      </c>
      <c r="L75" s="39">
        <v>43509</v>
      </c>
      <c r="M75" s="39">
        <v>43509</v>
      </c>
      <c r="N75" s="38" t="s">
        <v>1367</v>
      </c>
      <c r="O75" s="38" t="s">
        <v>1368</v>
      </c>
      <c r="P75" s="41">
        <v>8129386</v>
      </c>
      <c r="Q75" s="38" t="s">
        <v>1424</v>
      </c>
      <c r="R75" s="38" t="s">
        <v>59</v>
      </c>
      <c r="S75" s="38" t="s">
        <v>52</v>
      </c>
      <c r="T75" s="42">
        <v>339362.3</v>
      </c>
      <c r="U75" s="42">
        <v>326879.7</v>
      </c>
      <c r="V75" s="42">
        <f t="shared" si="7"/>
        <v>12482.599999999977</v>
      </c>
      <c r="W75" s="43">
        <f t="shared" si="10"/>
        <v>3.6782518270296896E-2</v>
      </c>
      <c r="X75" s="38" t="s">
        <v>1361</v>
      </c>
      <c r="Y75" s="42">
        <v>326879.7</v>
      </c>
      <c r="Z75" s="38" t="s">
        <v>1431</v>
      </c>
      <c r="AA75" s="42">
        <v>0</v>
      </c>
      <c r="AB75" s="42" t="s">
        <v>54</v>
      </c>
      <c r="AC75" s="42">
        <v>339362.3</v>
      </c>
      <c r="AD75" s="42">
        <v>326879.7</v>
      </c>
      <c r="AE75" s="42">
        <f t="shared" si="8"/>
        <v>12482.599999999977</v>
      </c>
      <c r="AF75" s="38" t="s">
        <v>1371</v>
      </c>
      <c r="AG75" s="44">
        <f t="shared" si="9"/>
        <v>0</v>
      </c>
    </row>
    <row r="76" spans="1:34" s="45" customFormat="1" x14ac:dyDescent="0.2">
      <c r="A76" s="38" t="s">
        <v>39</v>
      </c>
      <c r="B76" s="38" t="s">
        <v>40</v>
      </c>
      <c r="C76" s="38" t="s">
        <v>144</v>
      </c>
      <c r="D76" s="38" t="s">
        <v>145</v>
      </c>
      <c r="E76" s="38" t="s">
        <v>43</v>
      </c>
      <c r="F76" s="38" t="s">
        <v>148</v>
      </c>
      <c r="G76" s="38" t="s">
        <v>149</v>
      </c>
      <c r="H76" s="38" t="s">
        <v>147</v>
      </c>
      <c r="I76" s="38" t="s">
        <v>48</v>
      </c>
      <c r="J76" s="38" t="s">
        <v>50</v>
      </c>
      <c r="K76" s="39">
        <v>43509</v>
      </c>
      <c r="L76" s="39">
        <v>43509</v>
      </c>
      <c r="M76" s="39">
        <v>43509</v>
      </c>
      <c r="N76" s="38" t="s">
        <v>1367</v>
      </c>
      <c r="O76" s="38" t="s">
        <v>1368</v>
      </c>
      <c r="P76" s="41">
        <v>8129386</v>
      </c>
      <c r="Q76" s="38" t="s">
        <v>1424</v>
      </c>
      <c r="R76" s="38" t="s">
        <v>59</v>
      </c>
      <c r="S76" s="38" t="s">
        <v>52</v>
      </c>
      <c r="T76" s="42">
        <v>102162</v>
      </c>
      <c r="U76" s="42">
        <v>89578.5</v>
      </c>
      <c r="V76" s="42">
        <f t="shared" si="7"/>
        <v>12583.5</v>
      </c>
      <c r="W76" s="43">
        <f t="shared" si="10"/>
        <v>0.12317202090796969</v>
      </c>
      <c r="X76" s="38" t="s">
        <v>1361</v>
      </c>
      <c r="Y76" s="42">
        <v>89578.5</v>
      </c>
      <c r="Z76" s="38" t="s">
        <v>1432</v>
      </c>
      <c r="AA76" s="42">
        <v>0</v>
      </c>
      <c r="AB76" s="42" t="s">
        <v>54</v>
      </c>
      <c r="AC76" s="42">
        <v>102162</v>
      </c>
      <c r="AD76" s="42">
        <v>89578.5</v>
      </c>
      <c r="AE76" s="42">
        <f t="shared" si="8"/>
        <v>12583.5</v>
      </c>
      <c r="AF76" s="38" t="s">
        <v>1371</v>
      </c>
      <c r="AG76" s="44">
        <f t="shared" si="9"/>
        <v>0</v>
      </c>
    </row>
    <row r="77" spans="1:34" s="45" customFormat="1" x14ac:dyDescent="0.2">
      <c r="A77" s="38" t="s">
        <v>39</v>
      </c>
      <c r="B77" s="38" t="s">
        <v>40</v>
      </c>
      <c r="C77" s="38" t="s">
        <v>144</v>
      </c>
      <c r="D77" s="38" t="s">
        <v>145</v>
      </c>
      <c r="E77" s="38" t="s">
        <v>43</v>
      </c>
      <c r="F77" s="38" t="s">
        <v>148</v>
      </c>
      <c r="G77" s="38" t="s">
        <v>149</v>
      </c>
      <c r="H77" s="38" t="s">
        <v>147</v>
      </c>
      <c r="I77" s="38" t="s">
        <v>48</v>
      </c>
      <c r="J77" s="38" t="s">
        <v>50</v>
      </c>
      <c r="K77" s="39">
        <v>43509</v>
      </c>
      <c r="L77" s="39">
        <v>43509</v>
      </c>
      <c r="M77" s="39">
        <v>43509</v>
      </c>
      <c r="N77" s="38" t="s">
        <v>1367</v>
      </c>
      <c r="O77" s="38" t="s">
        <v>1368</v>
      </c>
      <c r="P77" s="41">
        <v>8129386</v>
      </c>
      <c r="Q77" s="38" t="s">
        <v>1424</v>
      </c>
      <c r="R77" s="38" t="s">
        <v>59</v>
      </c>
      <c r="S77" s="38" t="s">
        <v>52</v>
      </c>
      <c r="T77" s="42">
        <v>15449</v>
      </c>
      <c r="U77" s="42">
        <v>14499</v>
      </c>
      <c r="V77" s="42">
        <f t="shared" si="7"/>
        <v>950</v>
      </c>
      <c r="W77" s="43">
        <f t="shared" si="10"/>
        <v>6.1492653246164798E-2</v>
      </c>
      <c r="X77" s="38" t="s">
        <v>1361</v>
      </c>
      <c r="Y77" s="42">
        <v>14499</v>
      </c>
      <c r="Z77" s="38" t="s">
        <v>1433</v>
      </c>
      <c r="AA77" s="42">
        <v>0</v>
      </c>
      <c r="AB77" s="42" t="s">
        <v>54</v>
      </c>
      <c r="AC77" s="42">
        <v>15449</v>
      </c>
      <c r="AD77" s="42">
        <v>14499</v>
      </c>
      <c r="AE77" s="42">
        <f t="shared" si="8"/>
        <v>950</v>
      </c>
      <c r="AF77" s="38" t="s">
        <v>1371</v>
      </c>
      <c r="AG77" s="44">
        <f t="shared" si="9"/>
        <v>0</v>
      </c>
    </row>
    <row r="78" spans="1:34" s="45" customFormat="1" x14ac:dyDescent="0.2">
      <c r="A78" s="38" t="s">
        <v>39</v>
      </c>
      <c r="B78" s="38" t="s">
        <v>40</v>
      </c>
      <c r="C78" s="38" t="s">
        <v>144</v>
      </c>
      <c r="D78" s="38" t="s">
        <v>145</v>
      </c>
      <c r="E78" s="38" t="s">
        <v>43</v>
      </c>
      <c r="F78" s="38" t="s">
        <v>148</v>
      </c>
      <c r="G78" s="38" t="s">
        <v>149</v>
      </c>
      <c r="H78" s="38" t="s">
        <v>147</v>
      </c>
      <c r="I78" s="38" t="s">
        <v>48</v>
      </c>
      <c r="J78" s="38" t="s">
        <v>50</v>
      </c>
      <c r="K78" s="39">
        <v>43509</v>
      </c>
      <c r="L78" s="39">
        <v>43509</v>
      </c>
      <c r="M78" s="39">
        <v>43509</v>
      </c>
      <c r="N78" s="38" t="s">
        <v>1367</v>
      </c>
      <c r="O78" s="38" t="s">
        <v>1368</v>
      </c>
      <c r="P78" s="41">
        <v>8129386</v>
      </c>
      <c r="Q78" s="38" t="s">
        <v>1424</v>
      </c>
      <c r="R78" s="38" t="s">
        <v>59</v>
      </c>
      <c r="S78" s="38" t="s">
        <v>52</v>
      </c>
      <c r="T78" s="42">
        <v>25573.34</v>
      </c>
      <c r="U78" s="42">
        <v>20225.79</v>
      </c>
      <c r="V78" s="42">
        <f t="shared" si="7"/>
        <v>5347.5499999999993</v>
      </c>
      <c r="W78" s="43">
        <f t="shared" si="10"/>
        <v>0.20910643662501649</v>
      </c>
      <c r="X78" s="38" t="s">
        <v>1361</v>
      </c>
      <c r="Y78" s="42">
        <v>20225.79</v>
      </c>
      <c r="Z78" s="38" t="s">
        <v>1434</v>
      </c>
      <c r="AA78" s="42">
        <v>0</v>
      </c>
      <c r="AB78" s="42" t="s">
        <v>54</v>
      </c>
      <c r="AC78" s="42">
        <v>25573.34</v>
      </c>
      <c r="AD78" s="42">
        <v>20225.79</v>
      </c>
      <c r="AE78" s="42">
        <f t="shared" si="8"/>
        <v>5347.5499999999993</v>
      </c>
      <c r="AF78" s="38" t="s">
        <v>1371</v>
      </c>
      <c r="AG78" s="44">
        <f t="shared" si="9"/>
        <v>0</v>
      </c>
    </row>
    <row r="79" spans="1:34" s="45" customFormat="1" x14ac:dyDescent="0.2">
      <c r="A79" s="38" t="s">
        <v>39</v>
      </c>
      <c r="B79" s="38" t="s">
        <v>40</v>
      </c>
      <c r="C79" s="38" t="s">
        <v>144</v>
      </c>
      <c r="D79" s="38" t="s">
        <v>145</v>
      </c>
      <c r="E79" s="38" t="s">
        <v>43</v>
      </c>
      <c r="F79" s="38" t="s">
        <v>148</v>
      </c>
      <c r="G79" s="38" t="s">
        <v>149</v>
      </c>
      <c r="H79" s="38" t="s">
        <v>147</v>
      </c>
      <c r="I79" s="38" t="s">
        <v>48</v>
      </c>
      <c r="J79" s="38" t="s">
        <v>50</v>
      </c>
      <c r="K79" s="39">
        <v>43509</v>
      </c>
      <c r="L79" s="39">
        <v>43509</v>
      </c>
      <c r="M79" s="39">
        <v>43509</v>
      </c>
      <c r="N79" s="38" t="s">
        <v>1367</v>
      </c>
      <c r="O79" s="38" t="s">
        <v>1368</v>
      </c>
      <c r="P79" s="41">
        <v>8129386</v>
      </c>
      <c r="Q79" s="38" t="s">
        <v>1424</v>
      </c>
      <c r="R79" s="38" t="s">
        <v>59</v>
      </c>
      <c r="S79" s="38" t="s">
        <v>52</v>
      </c>
      <c r="T79" s="42">
        <v>29515.7</v>
      </c>
      <c r="U79" s="42">
        <v>28272.9</v>
      </c>
      <c r="V79" s="42">
        <f t="shared" si="7"/>
        <v>1242.7999999999993</v>
      </c>
      <c r="W79" s="43">
        <f t="shared" si="10"/>
        <v>4.2106404388173049E-2</v>
      </c>
      <c r="X79" s="38" t="s">
        <v>1361</v>
      </c>
      <c r="Y79" s="42">
        <v>28272.9</v>
      </c>
      <c r="Z79" s="38" t="s">
        <v>1435</v>
      </c>
      <c r="AA79" s="42">
        <v>0</v>
      </c>
      <c r="AB79" s="42" t="s">
        <v>54</v>
      </c>
      <c r="AC79" s="42">
        <v>29515.7</v>
      </c>
      <c r="AD79" s="42">
        <v>28272.9</v>
      </c>
      <c r="AE79" s="42">
        <f t="shared" si="8"/>
        <v>1242.7999999999993</v>
      </c>
      <c r="AF79" s="38" t="s">
        <v>1371</v>
      </c>
      <c r="AG79" s="44">
        <f t="shared" si="9"/>
        <v>0</v>
      </c>
    </row>
    <row r="80" spans="1:34" s="45" customFormat="1" x14ac:dyDescent="0.2">
      <c r="A80" s="38" t="s">
        <v>39</v>
      </c>
      <c r="B80" s="38" t="s">
        <v>40</v>
      </c>
      <c r="C80" s="38" t="s">
        <v>144</v>
      </c>
      <c r="D80" s="38" t="s">
        <v>145</v>
      </c>
      <c r="E80" s="38" t="s">
        <v>43</v>
      </c>
      <c r="F80" s="38" t="s">
        <v>148</v>
      </c>
      <c r="G80" s="38" t="s">
        <v>149</v>
      </c>
      <c r="H80" s="38" t="s">
        <v>147</v>
      </c>
      <c r="I80" s="38" t="s">
        <v>48</v>
      </c>
      <c r="J80" s="38" t="s">
        <v>50</v>
      </c>
      <c r="K80" s="39">
        <v>43509</v>
      </c>
      <c r="L80" s="39">
        <v>43509</v>
      </c>
      <c r="M80" s="39">
        <v>43509</v>
      </c>
      <c r="N80" s="38" t="s">
        <v>1367</v>
      </c>
      <c r="O80" s="38" t="s">
        <v>1368</v>
      </c>
      <c r="P80" s="41">
        <v>8129386</v>
      </c>
      <c r="Q80" s="38" t="s">
        <v>1424</v>
      </c>
      <c r="R80" s="38" t="s">
        <v>59</v>
      </c>
      <c r="S80" s="38" t="s">
        <v>52</v>
      </c>
      <c r="T80" s="42">
        <v>12516.78</v>
      </c>
      <c r="U80" s="42">
        <v>11998.72</v>
      </c>
      <c r="V80" s="42">
        <f t="shared" si="7"/>
        <v>518.06000000000131</v>
      </c>
      <c r="W80" s="43">
        <f t="shared" si="10"/>
        <v>4.1389239085451793E-2</v>
      </c>
      <c r="X80" s="38" t="s">
        <v>1361</v>
      </c>
      <c r="Y80" s="42">
        <v>11998.72</v>
      </c>
      <c r="Z80" s="38" t="s">
        <v>1436</v>
      </c>
      <c r="AA80" s="42">
        <v>0</v>
      </c>
      <c r="AB80" s="42" t="s">
        <v>54</v>
      </c>
      <c r="AC80" s="42">
        <v>12516.78</v>
      </c>
      <c r="AD80" s="42">
        <v>11998.72</v>
      </c>
      <c r="AE80" s="42">
        <f t="shared" si="8"/>
        <v>518.06000000000131</v>
      </c>
      <c r="AF80" s="38" t="s">
        <v>1371</v>
      </c>
      <c r="AG80" s="44">
        <f t="shared" si="9"/>
        <v>0</v>
      </c>
    </row>
    <row r="81" spans="1:33" s="45" customFormat="1" x14ac:dyDescent="0.2">
      <c r="A81" s="38" t="s">
        <v>39</v>
      </c>
      <c r="B81" s="38" t="s">
        <v>40</v>
      </c>
      <c r="C81" s="38" t="s">
        <v>89</v>
      </c>
      <c r="D81" s="38" t="s">
        <v>179</v>
      </c>
      <c r="E81" s="38" t="s">
        <v>43</v>
      </c>
      <c r="F81" s="38" t="s">
        <v>181</v>
      </c>
      <c r="G81" s="38" t="s">
        <v>182</v>
      </c>
      <c r="H81" s="38" t="s">
        <v>1437</v>
      </c>
      <c r="I81" s="38" t="s">
        <v>183</v>
      </c>
      <c r="J81" s="38" t="s">
        <v>50</v>
      </c>
      <c r="K81" s="39">
        <v>43500</v>
      </c>
      <c r="L81" s="39">
        <v>43500</v>
      </c>
      <c r="M81" s="39">
        <v>43497</v>
      </c>
      <c r="N81" s="38" t="s">
        <v>1358</v>
      </c>
      <c r="O81" s="38" t="s">
        <v>1368</v>
      </c>
      <c r="P81" s="41">
        <v>8186627</v>
      </c>
      <c r="Q81" s="38" t="s">
        <v>1438</v>
      </c>
      <c r="R81" s="38" t="s">
        <v>68</v>
      </c>
      <c r="S81" s="38" t="s">
        <v>52</v>
      </c>
      <c r="T81" s="42">
        <v>2239.8000000000002</v>
      </c>
      <c r="U81" s="42">
        <v>2036.1</v>
      </c>
      <c r="V81" s="42">
        <f t="shared" ref="V81:V92" si="11">T81-U81</f>
        <v>203.70000000000027</v>
      </c>
      <c r="W81" s="43">
        <f t="shared" si="10"/>
        <v>9.0945620144655889E-2</v>
      </c>
      <c r="X81" s="38" t="s">
        <v>1361</v>
      </c>
      <c r="Y81" s="42">
        <v>2036.1</v>
      </c>
      <c r="Z81" s="38" t="s">
        <v>1439</v>
      </c>
      <c r="AA81" s="42">
        <v>0</v>
      </c>
      <c r="AB81" s="42" t="s">
        <v>54</v>
      </c>
      <c r="AC81" s="42">
        <v>2239.8000000000002</v>
      </c>
      <c r="AD81" s="42">
        <v>2036.1</v>
      </c>
      <c r="AE81" s="42">
        <f t="shared" ref="AE81:AE92" si="12">AC81-AD81</f>
        <v>203.70000000000027</v>
      </c>
      <c r="AF81" s="38" t="s">
        <v>1376</v>
      </c>
      <c r="AG81" s="44">
        <f t="shared" ref="AG81:AG92" si="13">V81-AE81</f>
        <v>0</v>
      </c>
    </row>
    <row r="82" spans="1:33" s="45" customFormat="1" x14ac:dyDescent="0.2">
      <c r="A82" s="38" t="s">
        <v>39</v>
      </c>
      <c r="B82" s="38" t="s">
        <v>40</v>
      </c>
      <c r="C82" s="38" t="s">
        <v>89</v>
      </c>
      <c r="D82" s="38" t="s">
        <v>179</v>
      </c>
      <c r="E82" s="38" t="s">
        <v>43</v>
      </c>
      <c r="F82" s="38" t="s">
        <v>181</v>
      </c>
      <c r="G82" s="38" t="s">
        <v>182</v>
      </c>
      <c r="H82" s="38" t="s">
        <v>1440</v>
      </c>
      <c r="I82" s="38" t="s">
        <v>183</v>
      </c>
      <c r="J82" s="38" t="s">
        <v>50</v>
      </c>
      <c r="K82" s="39">
        <v>43516</v>
      </c>
      <c r="L82" s="39">
        <v>43516</v>
      </c>
      <c r="M82" s="39">
        <v>43516</v>
      </c>
      <c r="N82" s="38" t="s">
        <v>1358</v>
      </c>
      <c r="O82" s="38" t="s">
        <v>1368</v>
      </c>
      <c r="P82" s="41">
        <v>8121985</v>
      </c>
      <c r="Q82" s="38" t="s">
        <v>1441</v>
      </c>
      <c r="R82" s="38" t="s">
        <v>68</v>
      </c>
      <c r="S82" s="38" t="s">
        <v>52</v>
      </c>
      <c r="T82" s="42">
        <v>490.28</v>
      </c>
      <c r="U82" s="42">
        <v>476</v>
      </c>
      <c r="V82" s="42">
        <f t="shared" si="11"/>
        <v>14.279999999999973</v>
      </c>
      <c r="W82" s="43">
        <f t="shared" si="10"/>
        <v>2.9126213592232955E-2</v>
      </c>
      <c r="X82" s="38" t="s">
        <v>1361</v>
      </c>
      <c r="Y82" s="42">
        <v>476</v>
      </c>
      <c r="Z82" s="38" t="s">
        <v>1442</v>
      </c>
      <c r="AA82" s="42">
        <v>0</v>
      </c>
      <c r="AB82" s="42" t="s">
        <v>54</v>
      </c>
      <c r="AC82" s="42">
        <v>490.28</v>
      </c>
      <c r="AD82" s="42">
        <v>476</v>
      </c>
      <c r="AE82" s="42">
        <f t="shared" si="12"/>
        <v>14.279999999999973</v>
      </c>
      <c r="AF82" s="38" t="s">
        <v>1376</v>
      </c>
      <c r="AG82" s="44">
        <f t="shared" si="13"/>
        <v>0</v>
      </c>
    </row>
    <row r="83" spans="1:33" s="45" customFormat="1" x14ac:dyDescent="0.2">
      <c r="A83" s="38" t="s">
        <v>39</v>
      </c>
      <c r="B83" s="38" t="s">
        <v>40</v>
      </c>
      <c r="C83" s="38" t="s">
        <v>89</v>
      </c>
      <c r="D83" s="38" t="s">
        <v>179</v>
      </c>
      <c r="E83" s="38" t="s">
        <v>43</v>
      </c>
      <c r="F83" s="38" t="s">
        <v>181</v>
      </c>
      <c r="G83" s="38" t="s">
        <v>182</v>
      </c>
      <c r="H83" s="38" t="s">
        <v>1443</v>
      </c>
      <c r="I83" s="38" t="s">
        <v>183</v>
      </c>
      <c r="J83" s="38" t="s">
        <v>50</v>
      </c>
      <c r="K83" s="39">
        <v>43497</v>
      </c>
      <c r="L83" s="39">
        <v>43497</v>
      </c>
      <c r="M83" s="39">
        <v>43497</v>
      </c>
      <c r="N83" s="38" t="s">
        <v>1358</v>
      </c>
      <c r="O83" s="38" t="s">
        <v>1368</v>
      </c>
      <c r="P83" s="41">
        <v>8129666</v>
      </c>
      <c r="Q83" s="38" t="s">
        <v>1444</v>
      </c>
      <c r="R83" s="38" t="s">
        <v>68</v>
      </c>
      <c r="S83" s="38" t="s">
        <v>52</v>
      </c>
      <c r="T83" s="42">
        <v>2922.15</v>
      </c>
      <c r="U83" s="42">
        <v>2783</v>
      </c>
      <c r="V83" s="42">
        <f t="shared" si="11"/>
        <v>139.15000000000009</v>
      </c>
      <c r="W83" s="43">
        <f t="shared" si="10"/>
        <v>4.7619047619047651E-2</v>
      </c>
      <c r="X83" s="38" t="s">
        <v>1361</v>
      </c>
      <c r="Y83" s="42">
        <v>2783</v>
      </c>
      <c r="Z83" s="38" t="s">
        <v>1445</v>
      </c>
      <c r="AA83" s="42">
        <v>0</v>
      </c>
      <c r="AB83" s="42" t="s">
        <v>54</v>
      </c>
      <c r="AC83" s="42">
        <v>2922.15</v>
      </c>
      <c r="AD83" s="42">
        <v>2783</v>
      </c>
      <c r="AE83" s="42">
        <f t="shared" si="12"/>
        <v>139.15000000000009</v>
      </c>
      <c r="AF83" s="38" t="s">
        <v>1376</v>
      </c>
      <c r="AG83" s="44">
        <f t="shared" si="13"/>
        <v>0</v>
      </c>
    </row>
    <row r="84" spans="1:33" s="45" customFormat="1" x14ac:dyDescent="0.2">
      <c r="A84" s="38" t="s">
        <v>39</v>
      </c>
      <c r="B84" s="38" t="s">
        <v>40</v>
      </c>
      <c r="C84" s="38" t="s">
        <v>89</v>
      </c>
      <c r="D84" s="38" t="s">
        <v>179</v>
      </c>
      <c r="E84" s="38" t="s">
        <v>43</v>
      </c>
      <c r="F84" s="38" t="s">
        <v>181</v>
      </c>
      <c r="G84" s="38" t="s">
        <v>182</v>
      </c>
      <c r="H84" s="38" t="s">
        <v>1446</v>
      </c>
      <c r="I84" s="38" t="s">
        <v>183</v>
      </c>
      <c r="J84" s="38" t="s">
        <v>50</v>
      </c>
      <c r="K84" s="39">
        <v>43516</v>
      </c>
      <c r="L84" s="39">
        <v>43539</v>
      </c>
      <c r="M84" s="40" t="s">
        <v>54</v>
      </c>
      <c r="N84" s="38" t="s">
        <v>1358</v>
      </c>
      <c r="O84" s="38" t="s">
        <v>1359</v>
      </c>
      <c r="P84" s="41">
        <v>8196241</v>
      </c>
      <c r="Q84" s="38" t="s">
        <v>1447</v>
      </c>
      <c r="R84" s="38" t="s">
        <v>68</v>
      </c>
      <c r="S84" s="38" t="s">
        <v>52</v>
      </c>
      <c r="T84" s="42">
        <v>13437.59</v>
      </c>
      <c r="U84" s="42">
        <v>12797.7</v>
      </c>
      <c r="V84" s="42">
        <f t="shared" si="11"/>
        <v>639.88999999999942</v>
      </c>
      <c r="W84" s="43">
        <f t="shared" si="10"/>
        <v>4.7619401990981969E-2</v>
      </c>
      <c r="X84" s="38" t="s">
        <v>1361</v>
      </c>
      <c r="Y84" s="42">
        <v>12797.7</v>
      </c>
      <c r="Z84" s="38" t="s">
        <v>1448</v>
      </c>
      <c r="AA84" s="42">
        <v>0</v>
      </c>
      <c r="AB84" s="42" t="s">
        <v>54</v>
      </c>
      <c r="AC84" s="42">
        <v>13437.59</v>
      </c>
      <c r="AD84" s="42">
        <v>12797.7</v>
      </c>
      <c r="AE84" s="42">
        <f t="shared" si="12"/>
        <v>639.88999999999942</v>
      </c>
      <c r="AF84" s="38" t="s">
        <v>1371</v>
      </c>
      <c r="AG84" s="44">
        <f t="shared" si="13"/>
        <v>0</v>
      </c>
    </row>
    <row r="85" spans="1:33" s="45" customFormat="1" x14ac:dyDescent="0.2">
      <c r="A85" s="38" t="s">
        <v>39</v>
      </c>
      <c r="B85" s="38" t="s">
        <v>40</v>
      </c>
      <c r="C85" s="38" t="s">
        <v>89</v>
      </c>
      <c r="D85" s="38" t="s">
        <v>179</v>
      </c>
      <c r="E85" s="38" t="s">
        <v>43</v>
      </c>
      <c r="F85" s="38" t="s">
        <v>181</v>
      </c>
      <c r="G85" s="38" t="s">
        <v>182</v>
      </c>
      <c r="H85" s="38" t="s">
        <v>1446</v>
      </c>
      <c r="I85" s="38" t="s">
        <v>183</v>
      </c>
      <c r="J85" s="38" t="s">
        <v>50</v>
      </c>
      <c r="K85" s="39">
        <v>43523</v>
      </c>
      <c r="L85" s="39">
        <v>43523</v>
      </c>
      <c r="M85" s="39">
        <v>43523</v>
      </c>
      <c r="N85" s="38" t="s">
        <v>1358</v>
      </c>
      <c r="O85" s="38" t="s">
        <v>1368</v>
      </c>
      <c r="P85" s="41">
        <v>8196241</v>
      </c>
      <c r="Q85" s="38" t="s">
        <v>1447</v>
      </c>
      <c r="R85" s="38" t="s">
        <v>68</v>
      </c>
      <c r="S85" s="38" t="s">
        <v>52</v>
      </c>
      <c r="T85" s="42">
        <v>15165.63</v>
      </c>
      <c r="U85" s="42">
        <v>14443.46</v>
      </c>
      <c r="V85" s="42">
        <f t="shared" si="11"/>
        <v>722.17000000000007</v>
      </c>
      <c r="W85" s="43">
        <f t="shared" si="10"/>
        <v>4.7618859223124928E-2</v>
      </c>
      <c r="X85" s="38" t="s">
        <v>1361</v>
      </c>
      <c r="Y85" s="42">
        <v>14443.46</v>
      </c>
      <c r="Z85" s="38" t="s">
        <v>1449</v>
      </c>
      <c r="AA85" s="42">
        <v>0</v>
      </c>
      <c r="AB85" s="42" t="s">
        <v>54</v>
      </c>
      <c r="AC85" s="42">
        <v>15165.63</v>
      </c>
      <c r="AD85" s="42">
        <v>14443.46</v>
      </c>
      <c r="AE85" s="42">
        <f t="shared" si="12"/>
        <v>722.17000000000007</v>
      </c>
      <c r="AF85" s="38" t="s">
        <v>1371</v>
      </c>
      <c r="AG85" s="44">
        <f t="shared" si="13"/>
        <v>0</v>
      </c>
    </row>
    <row r="86" spans="1:33" s="45" customFormat="1" x14ac:dyDescent="0.2">
      <c r="A86" s="38" t="s">
        <v>39</v>
      </c>
      <c r="B86" s="38" t="s">
        <v>40</v>
      </c>
      <c r="C86" s="38" t="s">
        <v>89</v>
      </c>
      <c r="D86" s="38" t="s">
        <v>179</v>
      </c>
      <c r="E86" s="38" t="s">
        <v>43</v>
      </c>
      <c r="F86" s="38" t="s">
        <v>181</v>
      </c>
      <c r="G86" s="38" t="s">
        <v>182</v>
      </c>
      <c r="H86" s="38" t="s">
        <v>1446</v>
      </c>
      <c r="I86" s="38" t="s">
        <v>183</v>
      </c>
      <c r="J86" s="38" t="s">
        <v>50</v>
      </c>
      <c r="K86" s="39">
        <v>43516</v>
      </c>
      <c r="L86" s="39">
        <v>43539</v>
      </c>
      <c r="M86" s="40" t="s">
        <v>54</v>
      </c>
      <c r="N86" s="38" t="s">
        <v>1358</v>
      </c>
      <c r="O86" s="38" t="s">
        <v>1359</v>
      </c>
      <c r="P86" s="41">
        <v>8196241</v>
      </c>
      <c r="Q86" s="38" t="s">
        <v>1447</v>
      </c>
      <c r="R86" s="38" t="s">
        <v>68</v>
      </c>
      <c r="S86" s="38" t="s">
        <v>52</v>
      </c>
      <c r="T86" s="42">
        <v>7194.58</v>
      </c>
      <c r="U86" s="42">
        <v>6851.98</v>
      </c>
      <c r="V86" s="42">
        <f t="shared" si="11"/>
        <v>342.60000000000036</v>
      </c>
      <c r="W86" s="43">
        <f t="shared" si="10"/>
        <v>4.7619179993828739E-2</v>
      </c>
      <c r="X86" s="38" t="s">
        <v>1361</v>
      </c>
      <c r="Y86" s="42">
        <v>6851.98</v>
      </c>
      <c r="Z86" s="38" t="s">
        <v>1449</v>
      </c>
      <c r="AA86" s="42">
        <v>0</v>
      </c>
      <c r="AB86" s="42" t="s">
        <v>54</v>
      </c>
      <c r="AC86" s="42">
        <v>7194.58</v>
      </c>
      <c r="AD86" s="42">
        <v>6851.98</v>
      </c>
      <c r="AE86" s="42">
        <f t="shared" si="12"/>
        <v>342.60000000000036</v>
      </c>
      <c r="AF86" s="38" t="s">
        <v>1371</v>
      </c>
      <c r="AG86" s="44">
        <f t="shared" si="13"/>
        <v>0</v>
      </c>
    </row>
    <row r="87" spans="1:33" s="45" customFormat="1" x14ac:dyDescent="0.2">
      <c r="A87" s="38" t="s">
        <v>39</v>
      </c>
      <c r="B87" s="38" t="s">
        <v>40</v>
      </c>
      <c r="C87" s="38" t="s">
        <v>89</v>
      </c>
      <c r="D87" s="38" t="s">
        <v>179</v>
      </c>
      <c r="E87" s="38" t="s">
        <v>43</v>
      </c>
      <c r="F87" s="38" t="s">
        <v>181</v>
      </c>
      <c r="G87" s="38" t="s">
        <v>182</v>
      </c>
      <c r="H87" s="38" t="s">
        <v>146</v>
      </c>
      <c r="I87" s="38" t="s">
        <v>183</v>
      </c>
      <c r="J87" s="38" t="s">
        <v>50</v>
      </c>
      <c r="K87" s="39">
        <v>43503</v>
      </c>
      <c r="L87" s="39">
        <v>43503</v>
      </c>
      <c r="M87" s="39">
        <v>43503</v>
      </c>
      <c r="N87" s="38" t="s">
        <v>1358</v>
      </c>
      <c r="O87" s="38" t="s">
        <v>1368</v>
      </c>
      <c r="P87" s="41">
        <v>8181723</v>
      </c>
      <c r="Q87" s="38" t="s">
        <v>199</v>
      </c>
      <c r="R87" s="38" t="s">
        <v>68</v>
      </c>
      <c r="S87" s="38" t="s">
        <v>52</v>
      </c>
      <c r="T87" s="42">
        <v>356.7</v>
      </c>
      <c r="U87" s="42">
        <v>264.45</v>
      </c>
      <c r="V87" s="42">
        <f t="shared" si="11"/>
        <v>92.25</v>
      </c>
      <c r="W87" s="43">
        <f t="shared" si="10"/>
        <v>0.25862068965517243</v>
      </c>
      <c r="X87" s="38" t="s">
        <v>1361</v>
      </c>
      <c r="Y87" s="42">
        <v>264.45</v>
      </c>
      <c r="Z87" s="38" t="s">
        <v>201</v>
      </c>
      <c r="AA87" s="42">
        <v>0</v>
      </c>
      <c r="AB87" s="42" t="s">
        <v>54</v>
      </c>
      <c r="AC87" s="42">
        <v>356.7</v>
      </c>
      <c r="AD87" s="42">
        <v>264.45</v>
      </c>
      <c r="AE87" s="42">
        <f t="shared" si="12"/>
        <v>92.25</v>
      </c>
      <c r="AF87" s="38" t="s">
        <v>1363</v>
      </c>
      <c r="AG87" s="44">
        <f t="shared" si="13"/>
        <v>0</v>
      </c>
    </row>
    <row r="88" spans="1:33" s="45" customFormat="1" x14ac:dyDescent="0.2">
      <c r="A88" s="38" t="s">
        <v>39</v>
      </c>
      <c r="B88" s="38" t="s">
        <v>40</v>
      </c>
      <c r="C88" s="38" t="s">
        <v>89</v>
      </c>
      <c r="D88" s="38" t="s">
        <v>179</v>
      </c>
      <c r="E88" s="38" t="s">
        <v>43</v>
      </c>
      <c r="F88" s="38" t="s">
        <v>181</v>
      </c>
      <c r="G88" s="38" t="s">
        <v>182</v>
      </c>
      <c r="H88" s="38" t="s">
        <v>146</v>
      </c>
      <c r="I88" s="38" t="s">
        <v>183</v>
      </c>
      <c r="J88" s="38" t="s">
        <v>50</v>
      </c>
      <c r="K88" s="39">
        <v>43509</v>
      </c>
      <c r="L88" s="39">
        <v>43539</v>
      </c>
      <c r="M88" s="40" t="s">
        <v>54</v>
      </c>
      <c r="N88" s="38" t="s">
        <v>1383</v>
      </c>
      <c r="O88" s="38" t="s">
        <v>1359</v>
      </c>
      <c r="P88" s="41">
        <v>8181723</v>
      </c>
      <c r="Q88" s="38" t="s">
        <v>199</v>
      </c>
      <c r="R88" s="38" t="s">
        <v>68</v>
      </c>
      <c r="S88" s="38" t="s">
        <v>52</v>
      </c>
      <c r="T88" s="42">
        <v>72.099999999999994</v>
      </c>
      <c r="U88" s="42">
        <v>65.180000000000007</v>
      </c>
      <c r="V88" s="42">
        <f t="shared" si="11"/>
        <v>6.9199999999999875</v>
      </c>
      <c r="W88" s="43">
        <f t="shared" si="10"/>
        <v>9.5977808599167658E-2</v>
      </c>
      <c r="X88" s="38" t="s">
        <v>1384</v>
      </c>
      <c r="Y88" s="42">
        <v>0</v>
      </c>
      <c r="Z88" s="38" t="s">
        <v>55</v>
      </c>
      <c r="AA88" s="42">
        <v>0</v>
      </c>
      <c r="AB88" s="42" t="s">
        <v>54</v>
      </c>
      <c r="AC88" s="42">
        <v>72.099999999999994</v>
      </c>
      <c r="AD88" s="42">
        <v>70</v>
      </c>
      <c r="AE88" s="42">
        <f t="shared" si="12"/>
        <v>2.0999999999999943</v>
      </c>
      <c r="AF88" s="38" t="s">
        <v>1363</v>
      </c>
      <c r="AG88" s="44">
        <f t="shared" si="13"/>
        <v>4.8199999999999932</v>
      </c>
    </row>
    <row r="89" spans="1:33" s="45" customFormat="1" x14ac:dyDescent="0.2">
      <c r="A89" s="38" t="s">
        <v>39</v>
      </c>
      <c r="B89" s="38" t="s">
        <v>40</v>
      </c>
      <c r="C89" s="38" t="s">
        <v>89</v>
      </c>
      <c r="D89" s="38" t="s">
        <v>179</v>
      </c>
      <c r="E89" s="38" t="s">
        <v>43</v>
      </c>
      <c r="F89" s="38" t="s">
        <v>181</v>
      </c>
      <c r="G89" s="38" t="s">
        <v>182</v>
      </c>
      <c r="H89" s="38" t="s">
        <v>146</v>
      </c>
      <c r="I89" s="38" t="s">
        <v>183</v>
      </c>
      <c r="J89" s="38" t="s">
        <v>50</v>
      </c>
      <c r="K89" s="39">
        <v>43500</v>
      </c>
      <c r="L89" s="39">
        <v>43500</v>
      </c>
      <c r="M89" s="39">
        <v>43500</v>
      </c>
      <c r="N89" s="38" t="s">
        <v>1358</v>
      </c>
      <c r="O89" s="38" t="s">
        <v>1368</v>
      </c>
      <c r="P89" s="41">
        <v>8181723</v>
      </c>
      <c r="Q89" s="38" t="s">
        <v>199</v>
      </c>
      <c r="R89" s="38" t="s">
        <v>68</v>
      </c>
      <c r="S89" s="38" t="s">
        <v>52</v>
      </c>
      <c r="T89" s="42">
        <v>2504.91</v>
      </c>
      <c r="U89" s="42">
        <v>2434.31</v>
      </c>
      <c r="V89" s="42">
        <f t="shared" si="11"/>
        <v>70.599999999999909</v>
      </c>
      <c r="W89" s="43">
        <f t="shared" si="10"/>
        <v>2.8184645356519759E-2</v>
      </c>
      <c r="X89" s="38" t="s">
        <v>1361</v>
      </c>
      <c r="Y89" s="42">
        <v>2434.31</v>
      </c>
      <c r="Z89" s="38" t="s">
        <v>207</v>
      </c>
      <c r="AA89" s="42">
        <v>0</v>
      </c>
      <c r="AB89" s="42" t="s">
        <v>54</v>
      </c>
      <c r="AC89" s="42">
        <v>2504.91</v>
      </c>
      <c r="AD89" s="42">
        <v>2434.31</v>
      </c>
      <c r="AE89" s="42">
        <f t="shared" si="12"/>
        <v>70.599999999999909</v>
      </c>
      <c r="AF89" s="38" t="s">
        <v>1363</v>
      </c>
      <c r="AG89" s="44">
        <f t="shared" si="13"/>
        <v>0</v>
      </c>
    </row>
    <row r="90" spans="1:33" s="45" customFormat="1" x14ac:dyDescent="0.2">
      <c r="A90" s="38" t="s">
        <v>39</v>
      </c>
      <c r="B90" s="38" t="s">
        <v>40</v>
      </c>
      <c r="C90" s="38" t="s">
        <v>89</v>
      </c>
      <c r="D90" s="38" t="s">
        <v>179</v>
      </c>
      <c r="E90" s="38" t="s">
        <v>43</v>
      </c>
      <c r="F90" s="38" t="s">
        <v>181</v>
      </c>
      <c r="G90" s="38" t="s">
        <v>182</v>
      </c>
      <c r="H90" s="38" t="s">
        <v>146</v>
      </c>
      <c r="I90" s="38" t="s">
        <v>183</v>
      </c>
      <c r="J90" s="38" t="s">
        <v>50</v>
      </c>
      <c r="K90" s="39">
        <v>43497</v>
      </c>
      <c r="L90" s="39">
        <v>43497</v>
      </c>
      <c r="M90" s="39">
        <v>43497</v>
      </c>
      <c r="N90" s="38" t="s">
        <v>1358</v>
      </c>
      <c r="O90" s="38" t="s">
        <v>1368</v>
      </c>
      <c r="P90" s="41">
        <v>8181723</v>
      </c>
      <c r="Q90" s="38" t="s">
        <v>199</v>
      </c>
      <c r="R90" s="38" t="s">
        <v>68</v>
      </c>
      <c r="S90" s="38" t="s">
        <v>52</v>
      </c>
      <c r="T90" s="42">
        <v>2124.3000000000002</v>
      </c>
      <c r="U90" s="42">
        <v>2062.5</v>
      </c>
      <c r="V90" s="42">
        <f t="shared" si="11"/>
        <v>61.800000000000182</v>
      </c>
      <c r="W90" s="43">
        <f t="shared" si="10"/>
        <v>2.9091936167208104E-2</v>
      </c>
      <c r="X90" s="38" t="s">
        <v>1361</v>
      </c>
      <c r="Y90" s="42">
        <v>2062.5</v>
      </c>
      <c r="Z90" s="38" t="s">
        <v>1450</v>
      </c>
      <c r="AA90" s="42">
        <v>0</v>
      </c>
      <c r="AB90" s="42" t="s">
        <v>54</v>
      </c>
      <c r="AC90" s="42">
        <v>2124.3000000000002</v>
      </c>
      <c r="AD90" s="42">
        <v>2062.5</v>
      </c>
      <c r="AE90" s="42">
        <f t="shared" si="12"/>
        <v>61.800000000000182</v>
      </c>
      <c r="AF90" s="38" t="s">
        <v>1363</v>
      </c>
      <c r="AG90" s="44">
        <f t="shared" si="13"/>
        <v>0</v>
      </c>
    </row>
    <row r="91" spans="1:33" s="45" customFormat="1" x14ac:dyDescent="0.2">
      <c r="A91" s="38" t="s">
        <v>39</v>
      </c>
      <c r="B91" s="38" t="s">
        <v>40</v>
      </c>
      <c r="C91" s="38" t="s">
        <v>89</v>
      </c>
      <c r="D91" s="38" t="s">
        <v>179</v>
      </c>
      <c r="E91" s="38" t="s">
        <v>43</v>
      </c>
      <c r="F91" s="38" t="s">
        <v>181</v>
      </c>
      <c r="G91" s="38" t="s">
        <v>182</v>
      </c>
      <c r="H91" s="38" t="s">
        <v>146</v>
      </c>
      <c r="I91" s="38" t="s">
        <v>183</v>
      </c>
      <c r="J91" s="38" t="s">
        <v>50</v>
      </c>
      <c r="K91" s="39">
        <v>43509</v>
      </c>
      <c r="L91" s="39">
        <v>43509</v>
      </c>
      <c r="M91" s="39">
        <v>43509</v>
      </c>
      <c r="N91" s="38" t="s">
        <v>1358</v>
      </c>
      <c r="O91" s="38" t="s">
        <v>1368</v>
      </c>
      <c r="P91" s="41">
        <v>8181723</v>
      </c>
      <c r="Q91" s="38" t="s">
        <v>199</v>
      </c>
      <c r="R91" s="38" t="s">
        <v>68</v>
      </c>
      <c r="S91" s="38" t="s">
        <v>52</v>
      </c>
      <c r="T91" s="42">
        <v>22364.799999999999</v>
      </c>
      <c r="U91" s="42">
        <v>16580.8</v>
      </c>
      <c r="V91" s="42">
        <f t="shared" si="11"/>
        <v>5784</v>
      </c>
      <c r="W91" s="43">
        <f t="shared" si="10"/>
        <v>0.25862068965517243</v>
      </c>
      <c r="X91" s="38" t="s">
        <v>1361</v>
      </c>
      <c r="Y91" s="42">
        <v>16580.8</v>
      </c>
      <c r="Z91" s="38" t="s">
        <v>201</v>
      </c>
      <c r="AA91" s="42">
        <v>0</v>
      </c>
      <c r="AB91" s="42" t="s">
        <v>54</v>
      </c>
      <c r="AC91" s="42">
        <v>22364.799999999999</v>
      </c>
      <c r="AD91" s="42">
        <v>16580.8</v>
      </c>
      <c r="AE91" s="42">
        <f t="shared" si="12"/>
        <v>5784</v>
      </c>
      <c r="AF91" s="38" t="s">
        <v>1363</v>
      </c>
      <c r="AG91" s="44">
        <f t="shared" si="13"/>
        <v>0</v>
      </c>
    </row>
    <row r="92" spans="1:33" s="45" customFormat="1" x14ac:dyDescent="0.2">
      <c r="A92" s="38" t="s">
        <v>39</v>
      </c>
      <c r="B92" s="38" t="s">
        <v>40</v>
      </c>
      <c r="C92" s="38" t="s">
        <v>89</v>
      </c>
      <c r="D92" s="38" t="s">
        <v>179</v>
      </c>
      <c r="E92" s="38" t="s">
        <v>43</v>
      </c>
      <c r="F92" s="38" t="s">
        <v>181</v>
      </c>
      <c r="G92" s="38" t="s">
        <v>182</v>
      </c>
      <c r="H92" s="38" t="s">
        <v>1446</v>
      </c>
      <c r="I92" s="38" t="s">
        <v>183</v>
      </c>
      <c r="J92" s="38" t="s">
        <v>50</v>
      </c>
      <c r="K92" s="39">
        <v>43501</v>
      </c>
      <c r="L92" s="39">
        <v>43501</v>
      </c>
      <c r="M92" s="39">
        <v>43497</v>
      </c>
      <c r="N92" s="38" t="s">
        <v>1358</v>
      </c>
      <c r="O92" s="38" t="s">
        <v>1368</v>
      </c>
      <c r="P92" s="41">
        <v>8191762</v>
      </c>
      <c r="Q92" s="38" t="s">
        <v>1451</v>
      </c>
      <c r="R92" s="38" t="s">
        <v>68</v>
      </c>
      <c r="S92" s="38" t="s">
        <v>52</v>
      </c>
      <c r="T92" s="42">
        <v>4532.04</v>
      </c>
      <c r="U92" s="42">
        <v>4275.5</v>
      </c>
      <c r="V92" s="42">
        <f t="shared" si="11"/>
        <v>256.53999999999996</v>
      </c>
      <c r="W92" s="43">
        <f t="shared" si="10"/>
        <v>5.6605855199865836E-2</v>
      </c>
      <c r="X92" s="38" t="s">
        <v>1361</v>
      </c>
      <c r="Y92" s="42">
        <v>4275.5</v>
      </c>
      <c r="Z92" s="38" t="s">
        <v>1452</v>
      </c>
      <c r="AA92" s="42">
        <v>0</v>
      </c>
      <c r="AB92" s="42" t="s">
        <v>54</v>
      </c>
      <c r="AC92" s="42">
        <v>4532.04</v>
      </c>
      <c r="AD92" s="42">
        <v>4275.5</v>
      </c>
      <c r="AE92" s="42">
        <f t="shared" si="12"/>
        <v>256.53999999999996</v>
      </c>
      <c r="AF92" s="38" t="s">
        <v>1371</v>
      </c>
      <c r="AG92" s="44">
        <f t="shared" si="13"/>
        <v>0</v>
      </c>
    </row>
    <row r="93" spans="1:33" s="45" customFormat="1" x14ac:dyDescent="0.2">
      <c r="A93" s="38" t="s">
        <v>39</v>
      </c>
      <c r="B93" s="38" t="s">
        <v>40</v>
      </c>
      <c r="C93" s="38" t="s">
        <v>89</v>
      </c>
      <c r="D93" s="38" t="s">
        <v>210</v>
      </c>
      <c r="E93" s="38" t="s">
        <v>43</v>
      </c>
      <c r="F93" s="38" t="s">
        <v>212</v>
      </c>
      <c r="G93" s="38" t="s">
        <v>213</v>
      </c>
      <c r="H93" s="38" t="s">
        <v>1453</v>
      </c>
      <c r="I93" s="38" t="s">
        <v>48</v>
      </c>
      <c r="J93" s="38" t="s">
        <v>50</v>
      </c>
      <c r="K93" s="39">
        <v>43515</v>
      </c>
      <c r="L93" s="39">
        <v>43539</v>
      </c>
      <c r="M93" s="40" t="s">
        <v>54</v>
      </c>
      <c r="N93" s="38" t="s">
        <v>1358</v>
      </c>
      <c r="O93" s="38" t="s">
        <v>1359</v>
      </c>
      <c r="P93" s="41">
        <v>8203741</v>
      </c>
      <c r="Q93" s="38" t="s">
        <v>1454</v>
      </c>
      <c r="R93" s="38" t="s">
        <v>68</v>
      </c>
      <c r="S93" s="38" t="s">
        <v>52</v>
      </c>
      <c r="T93" s="42">
        <v>26745.78</v>
      </c>
      <c r="U93" s="42">
        <v>24764.560000000001</v>
      </c>
      <c r="V93" s="42">
        <f t="shared" ref="V93:V99" si="14">T93-U93</f>
        <v>1981.2199999999975</v>
      </c>
      <c r="W93" s="43">
        <f t="shared" si="10"/>
        <v>7.4075985071289666E-2</v>
      </c>
      <c r="X93" s="38" t="s">
        <v>1361</v>
      </c>
      <c r="Y93" s="42">
        <v>24764.560000000001</v>
      </c>
      <c r="Z93" s="38" t="s">
        <v>1455</v>
      </c>
      <c r="AA93" s="42">
        <v>0</v>
      </c>
      <c r="AB93" s="42" t="s">
        <v>54</v>
      </c>
      <c r="AC93" s="42">
        <v>26745.78</v>
      </c>
      <c r="AD93" s="42">
        <v>24764.560000000001</v>
      </c>
      <c r="AE93" s="42">
        <f t="shared" ref="AE93:AE99" si="15">AC93-AD93</f>
        <v>1981.2199999999975</v>
      </c>
      <c r="AF93" s="38" t="s">
        <v>1363</v>
      </c>
      <c r="AG93" s="44">
        <f t="shared" ref="AG93:AG99" si="16">V93-AE93</f>
        <v>0</v>
      </c>
    </row>
    <row r="94" spans="1:33" s="45" customFormat="1" x14ac:dyDescent="0.2">
      <c r="A94" s="38" t="s">
        <v>39</v>
      </c>
      <c r="B94" s="38" t="s">
        <v>40</v>
      </c>
      <c r="C94" s="38" t="s">
        <v>89</v>
      </c>
      <c r="D94" s="38" t="s">
        <v>210</v>
      </c>
      <c r="E94" s="38" t="s">
        <v>43</v>
      </c>
      <c r="F94" s="38" t="s">
        <v>212</v>
      </c>
      <c r="G94" s="38" t="s">
        <v>213</v>
      </c>
      <c r="H94" s="38" t="s">
        <v>1456</v>
      </c>
      <c r="I94" s="38" t="s">
        <v>48</v>
      </c>
      <c r="J94" s="38" t="s">
        <v>50</v>
      </c>
      <c r="K94" s="39">
        <v>43497</v>
      </c>
      <c r="L94" s="39">
        <v>43539</v>
      </c>
      <c r="M94" s="40" t="s">
        <v>54</v>
      </c>
      <c r="N94" s="38" t="s">
        <v>1358</v>
      </c>
      <c r="O94" s="38" t="s">
        <v>1359</v>
      </c>
      <c r="P94" s="41">
        <v>8199185</v>
      </c>
      <c r="Q94" s="38" t="s">
        <v>1457</v>
      </c>
      <c r="R94" s="38" t="s">
        <v>68</v>
      </c>
      <c r="S94" s="38" t="s">
        <v>52</v>
      </c>
      <c r="T94" s="42">
        <v>55477.66</v>
      </c>
      <c r="U94" s="42">
        <v>38241.660000000003</v>
      </c>
      <c r="V94" s="42">
        <f t="shared" si="14"/>
        <v>17236</v>
      </c>
      <c r="W94" s="43">
        <f t="shared" si="10"/>
        <v>0.31068361571126107</v>
      </c>
      <c r="X94" s="38" t="s">
        <v>1361</v>
      </c>
      <c r="Y94" s="42">
        <v>38241.660000000003</v>
      </c>
      <c r="Z94" s="38" t="s">
        <v>1458</v>
      </c>
      <c r="AA94" s="42">
        <v>0</v>
      </c>
      <c r="AB94" s="42" t="s">
        <v>54</v>
      </c>
      <c r="AC94" s="42">
        <v>55271.11</v>
      </c>
      <c r="AD94" s="42">
        <v>38241.660000000003</v>
      </c>
      <c r="AE94" s="42">
        <f t="shared" si="15"/>
        <v>17029.449999999997</v>
      </c>
      <c r="AF94" s="38" t="s">
        <v>1371</v>
      </c>
      <c r="AG94" s="44">
        <f t="shared" si="16"/>
        <v>206.55000000000291</v>
      </c>
    </row>
    <row r="95" spans="1:33" s="45" customFormat="1" x14ac:dyDescent="0.2">
      <c r="A95" s="38" t="s">
        <v>39</v>
      </c>
      <c r="B95" s="38" t="s">
        <v>40</v>
      </c>
      <c r="C95" s="38" t="s">
        <v>89</v>
      </c>
      <c r="D95" s="38" t="s">
        <v>210</v>
      </c>
      <c r="E95" s="38" t="s">
        <v>43</v>
      </c>
      <c r="F95" s="38" t="s">
        <v>212</v>
      </c>
      <c r="G95" s="38" t="s">
        <v>213</v>
      </c>
      <c r="H95" s="38" t="s">
        <v>298</v>
      </c>
      <c r="I95" s="38" t="s">
        <v>48</v>
      </c>
      <c r="J95" s="38" t="s">
        <v>50</v>
      </c>
      <c r="K95" s="39">
        <v>43504</v>
      </c>
      <c r="L95" s="39">
        <v>43504</v>
      </c>
      <c r="M95" s="39">
        <v>43504</v>
      </c>
      <c r="N95" s="38" t="s">
        <v>1358</v>
      </c>
      <c r="O95" s="38" t="s">
        <v>1368</v>
      </c>
      <c r="P95" s="41">
        <v>8004083</v>
      </c>
      <c r="Q95" s="38" t="s">
        <v>1459</v>
      </c>
      <c r="R95" s="38" t="s">
        <v>68</v>
      </c>
      <c r="S95" s="38" t="s">
        <v>52</v>
      </c>
      <c r="T95" s="42">
        <v>17115.84</v>
      </c>
      <c r="U95" s="42">
        <v>13448.16</v>
      </c>
      <c r="V95" s="42">
        <f t="shared" si="14"/>
        <v>3667.6800000000003</v>
      </c>
      <c r="W95" s="43">
        <f t="shared" si="10"/>
        <v>0.2142857142857143</v>
      </c>
      <c r="X95" s="38" t="s">
        <v>1361</v>
      </c>
      <c r="Y95" s="42">
        <v>13448.16</v>
      </c>
      <c r="Z95" s="38" t="s">
        <v>1460</v>
      </c>
      <c r="AA95" s="42">
        <v>0</v>
      </c>
      <c r="AB95" s="42" t="s">
        <v>54</v>
      </c>
      <c r="AC95" s="42">
        <v>17115.84</v>
      </c>
      <c r="AD95" s="42">
        <v>13448.16</v>
      </c>
      <c r="AE95" s="42">
        <f t="shared" si="15"/>
        <v>3667.6800000000003</v>
      </c>
      <c r="AF95" s="38" t="s">
        <v>1363</v>
      </c>
      <c r="AG95" s="44">
        <f t="shared" si="16"/>
        <v>0</v>
      </c>
    </row>
    <row r="96" spans="1:33" s="45" customFormat="1" x14ac:dyDescent="0.2">
      <c r="A96" s="38" t="s">
        <v>39</v>
      </c>
      <c r="B96" s="38" t="s">
        <v>40</v>
      </c>
      <c r="C96" s="38" t="s">
        <v>89</v>
      </c>
      <c r="D96" s="38" t="s">
        <v>210</v>
      </c>
      <c r="E96" s="38" t="s">
        <v>43</v>
      </c>
      <c r="F96" s="38" t="s">
        <v>212</v>
      </c>
      <c r="G96" s="38" t="s">
        <v>213</v>
      </c>
      <c r="H96" s="38" t="s">
        <v>211</v>
      </c>
      <c r="I96" s="38" t="s">
        <v>48</v>
      </c>
      <c r="J96" s="38" t="s">
        <v>50</v>
      </c>
      <c r="K96" s="39">
        <v>43497</v>
      </c>
      <c r="L96" s="39">
        <v>43497</v>
      </c>
      <c r="M96" s="39">
        <v>43497</v>
      </c>
      <c r="N96" s="38" t="s">
        <v>1358</v>
      </c>
      <c r="O96" s="38" t="s">
        <v>1368</v>
      </c>
      <c r="P96" s="41">
        <v>7978815</v>
      </c>
      <c r="Q96" s="38" t="s">
        <v>1461</v>
      </c>
      <c r="R96" s="38" t="s">
        <v>68</v>
      </c>
      <c r="S96" s="38" t="s">
        <v>52</v>
      </c>
      <c r="T96" s="42">
        <v>13950</v>
      </c>
      <c r="U96" s="42">
        <v>10800</v>
      </c>
      <c r="V96" s="42">
        <f t="shared" si="14"/>
        <v>3150</v>
      </c>
      <c r="W96" s="43">
        <f t="shared" si="10"/>
        <v>0.22580645161290322</v>
      </c>
      <c r="X96" s="38" t="s">
        <v>1361</v>
      </c>
      <c r="Y96" s="42">
        <v>10800</v>
      </c>
      <c r="Z96" s="38" t="s">
        <v>1462</v>
      </c>
      <c r="AA96" s="42">
        <v>0</v>
      </c>
      <c r="AB96" s="42" t="s">
        <v>54</v>
      </c>
      <c r="AC96" s="42">
        <v>0</v>
      </c>
      <c r="AD96" s="42">
        <v>0</v>
      </c>
      <c r="AE96" s="42">
        <f t="shared" si="15"/>
        <v>0</v>
      </c>
      <c r="AF96" s="38" t="s">
        <v>1371</v>
      </c>
      <c r="AG96" s="44">
        <f t="shared" si="16"/>
        <v>3150</v>
      </c>
    </row>
    <row r="97" spans="1:33" s="45" customFormat="1" x14ac:dyDescent="0.2">
      <c r="A97" s="38" t="s">
        <v>39</v>
      </c>
      <c r="B97" s="38" t="s">
        <v>40</v>
      </c>
      <c r="C97" s="38" t="s">
        <v>89</v>
      </c>
      <c r="D97" s="38" t="s">
        <v>210</v>
      </c>
      <c r="E97" s="38" t="s">
        <v>43</v>
      </c>
      <c r="F97" s="38" t="s">
        <v>212</v>
      </c>
      <c r="G97" s="38" t="s">
        <v>213</v>
      </c>
      <c r="H97" s="38" t="s">
        <v>1463</v>
      </c>
      <c r="I97" s="38" t="s">
        <v>48</v>
      </c>
      <c r="J97" s="38" t="s">
        <v>50</v>
      </c>
      <c r="K97" s="39">
        <v>43497</v>
      </c>
      <c r="L97" s="39">
        <v>43497</v>
      </c>
      <c r="M97" s="39">
        <v>43497</v>
      </c>
      <c r="N97" s="38" t="s">
        <v>1358</v>
      </c>
      <c r="O97" s="38" t="s">
        <v>1368</v>
      </c>
      <c r="P97" s="41">
        <v>8112021</v>
      </c>
      <c r="Q97" s="38" t="s">
        <v>1464</v>
      </c>
      <c r="R97" s="38" t="s">
        <v>68</v>
      </c>
      <c r="S97" s="38" t="s">
        <v>52</v>
      </c>
      <c r="T97" s="42">
        <v>819.52</v>
      </c>
      <c r="U97" s="42">
        <v>819.52</v>
      </c>
      <c r="V97" s="42">
        <f t="shared" si="14"/>
        <v>0</v>
      </c>
      <c r="W97" s="43">
        <f t="shared" si="10"/>
        <v>0</v>
      </c>
      <c r="X97" s="38" t="s">
        <v>1361</v>
      </c>
      <c r="Y97" s="42">
        <v>819.52</v>
      </c>
      <c r="Z97" s="38" t="s">
        <v>1465</v>
      </c>
      <c r="AA97" s="42">
        <v>0</v>
      </c>
      <c r="AB97" s="42" t="s">
        <v>54</v>
      </c>
      <c r="AC97" s="42">
        <v>819.52</v>
      </c>
      <c r="AD97" s="42">
        <v>819.52</v>
      </c>
      <c r="AE97" s="42">
        <f t="shared" si="15"/>
        <v>0</v>
      </c>
      <c r="AF97" s="38" t="s">
        <v>1371</v>
      </c>
      <c r="AG97" s="44">
        <f t="shared" si="16"/>
        <v>0</v>
      </c>
    </row>
    <row r="98" spans="1:33" s="45" customFormat="1" x14ac:dyDescent="0.2">
      <c r="A98" s="38" t="s">
        <v>39</v>
      </c>
      <c r="B98" s="38" t="s">
        <v>40</v>
      </c>
      <c r="C98" s="38" t="s">
        <v>144</v>
      </c>
      <c r="D98" s="38" t="s">
        <v>238</v>
      </c>
      <c r="E98" s="38" t="s">
        <v>43</v>
      </c>
      <c r="F98" s="38" t="s">
        <v>240</v>
      </c>
      <c r="G98" s="38" t="s">
        <v>241</v>
      </c>
      <c r="H98" s="38" t="s">
        <v>239</v>
      </c>
      <c r="I98" s="38" t="s">
        <v>48</v>
      </c>
      <c r="J98" s="38" t="s">
        <v>50</v>
      </c>
      <c r="K98" s="39">
        <v>43503</v>
      </c>
      <c r="L98" s="39">
        <v>43503</v>
      </c>
      <c r="M98" s="39">
        <v>43503</v>
      </c>
      <c r="N98" s="38" t="s">
        <v>1358</v>
      </c>
      <c r="O98" s="38" t="s">
        <v>1368</v>
      </c>
      <c r="P98" s="41">
        <v>8196531</v>
      </c>
      <c r="Q98" s="38" t="s">
        <v>243</v>
      </c>
      <c r="R98" s="38" t="s">
        <v>68</v>
      </c>
      <c r="S98" s="38" t="s">
        <v>52</v>
      </c>
      <c r="T98" s="42">
        <v>13.6</v>
      </c>
      <c r="U98" s="42">
        <v>11.6</v>
      </c>
      <c r="V98" s="42">
        <f t="shared" si="14"/>
        <v>2</v>
      </c>
      <c r="W98" s="43">
        <f t="shared" si="10"/>
        <v>0.14705882352941177</v>
      </c>
      <c r="X98" s="38" t="s">
        <v>1361</v>
      </c>
      <c r="Y98" s="42">
        <v>11.6</v>
      </c>
      <c r="Z98" s="38" t="s">
        <v>249</v>
      </c>
      <c r="AA98" s="42">
        <v>0</v>
      </c>
      <c r="AB98" s="42" t="s">
        <v>54</v>
      </c>
      <c r="AC98" s="42">
        <v>13.6</v>
      </c>
      <c r="AD98" s="42">
        <v>11.6</v>
      </c>
      <c r="AE98" s="42">
        <f t="shared" si="15"/>
        <v>2</v>
      </c>
      <c r="AF98" s="38" t="s">
        <v>1376</v>
      </c>
      <c r="AG98" s="44">
        <f t="shared" si="16"/>
        <v>0</v>
      </c>
    </row>
    <row r="99" spans="1:33" s="45" customFormat="1" x14ac:dyDescent="0.2">
      <c r="A99" s="38" t="s">
        <v>39</v>
      </c>
      <c r="B99" s="38" t="s">
        <v>40</v>
      </c>
      <c r="C99" s="38" t="s">
        <v>144</v>
      </c>
      <c r="D99" s="38" t="s">
        <v>238</v>
      </c>
      <c r="E99" s="38" t="s">
        <v>43</v>
      </c>
      <c r="F99" s="38" t="s">
        <v>240</v>
      </c>
      <c r="G99" s="38" t="s">
        <v>241</v>
      </c>
      <c r="H99" s="38" t="s">
        <v>239</v>
      </c>
      <c r="I99" s="38" t="s">
        <v>48</v>
      </c>
      <c r="J99" s="38" t="s">
        <v>50</v>
      </c>
      <c r="K99" s="39">
        <v>43504</v>
      </c>
      <c r="L99" s="39">
        <v>43504</v>
      </c>
      <c r="M99" s="39">
        <v>43504</v>
      </c>
      <c r="N99" s="38" t="s">
        <v>1358</v>
      </c>
      <c r="O99" s="38" t="s">
        <v>1368</v>
      </c>
      <c r="P99" s="41">
        <v>8196531</v>
      </c>
      <c r="Q99" s="38" t="s">
        <v>243</v>
      </c>
      <c r="R99" s="38" t="s">
        <v>68</v>
      </c>
      <c r="S99" s="38" t="s">
        <v>52</v>
      </c>
      <c r="T99" s="42">
        <v>1540.96</v>
      </c>
      <c r="U99" s="42">
        <v>1426.8</v>
      </c>
      <c r="V99" s="42">
        <f t="shared" si="14"/>
        <v>114.16000000000008</v>
      </c>
      <c r="W99" s="43">
        <f t="shared" si="10"/>
        <v>7.4083688090541014E-2</v>
      </c>
      <c r="X99" s="38" t="s">
        <v>1361</v>
      </c>
      <c r="Y99" s="42">
        <v>1426.8</v>
      </c>
      <c r="Z99" s="38" t="s">
        <v>245</v>
      </c>
      <c r="AA99" s="42">
        <v>0</v>
      </c>
      <c r="AB99" s="42" t="s">
        <v>54</v>
      </c>
      <c r="AC99" s="42">
        <v>1540.96</v>
      </c>
      <c r="AD99" s="42">
        <v>1426.8</v>
      </c>
      <c r="AE99" s="42">
        <f t="shared" si="15"/>
        <v>114.16000000000008</v>
      </c>
      <c r="AF99" s="38" t="s">
        <v>1376</v>
      </c>
      <c r="AG99" s="44">
        <f t="shared" si="16"/>
        <v>0</v>
      </c>
    </row>
    <row r="100" spans="1:33" s="45" customFormat="1" x14ac:dyDescent="0.2">
      <c r="A100" s="38" t="s">
        <v>39</v>
      </c>
      <c r="B100" s="38" t="s">
        <v>40</v>
      </c>
      <c r="C100" s="38" t="s">
        <v>89</v>
      </c>
      <c r="D100" s="38" t="s">
        <v>250</v>
      </c>
      <c r="E100" s="38" t="s">
        <v>43</v>
      </c>
      <c r="F100" s="38" t="s">
        <v>253</v>
      </c>
      <c r="G100" s="38" t="s">
        <v>254</v>
      </c>
      <c r="H100" s="38" t="s">
        <v>1466</v>
      </c>
      <c r="I100" s="38" t="s">
        <v>48</v>
      </c>
      <c r="J100" s="38" t="s">
        <v>50</v>
      </c>
      <c r="K100" s="39">
        <v>43497</v>
      </c>
      <c r="L100" s="39">
        <v>43497</v>
      </c>
      <c r="M100" s="39">
        <v>43497</v>
      </c>
      <c r="N100" s="38" t="s">
        <v>1358</v>
      </c>
      <c r="O100" s="38" t="s">
        <v>1368</v>
      </c>
      <c r="P100" s="41">
        <v>8159737</v>
      </c>
      <c r="Q100" s="38" t="s">
        <v>256</v>
      </c>
      <c r="R100" s="38" t="s">
        <v>68</v>
      </c>
      <c r="S100" s="38" t="s">
        <v>52</v>
      </c>
      <c r="T100" s="42">
        <v>6846.04</v>
      </c>
      <c r="U100" s="42">
        <v>6540.41</v>
      </c>
      <c r="V100" s="42">
        <f t="shared" ref="V100:V107" si="17">T100-U100</f>
        <v>305.63000000000011</v>
      </c>
      <c r="W100" s="43">
        <f t="shared" si="10"/>
        <v>4.4643326653072447E-2</v>
      </c>
      <c r="X100" s="38" t="s">
        <v>1361</v>
      </c>
      <c r="Y100" s="42">
        <v>6540.41</v>
      </c>
      <c r="Z100" s="38" t="s">
        <v>258</v>
      </c>
      <c r="AA100" s="42">
        <v>0</v>
      </c>
      <c r="AB100" s="42" t="s">
        <v>54</v>
      </c>
      <c r="AC100" s="42">
        <v>6846.04</v>
      </c>
      <c r="AD100" s="42">
        <v>6540.41</v>
      </c>
      <c r="AE100" s="42">
        <f t="shared" ref="AE100:AE107" si="18">AC100-AD100</f>
        <v>305.63000000000011</v>
      </c>
      <c r="AF100" s="38" t="s">
        <v>1371</v>
      </c>
      <c r="AG100" s="44">
        <f t="shared" ref="AG100:AG107" si="19">V100-AE100</f>
        <v>0</v>
      </c>
    </row>
    <row r="101" spans="1:33" s="45" customFormat="1" x14ac:dyDescent="0.2">
      <c r="A101" s="38" t="s">
        <v>39</v>
      </c>
      <c r="B101" s="38" t="s">
        <v>40</v>
      </c>
      <c r="C101" s="38" t="s">
        <v>89</v>
      </c>
      <c r="D101" s="38" t="s">
        <v>250</v>
      </c>
      <c r="E101" s="38" t="s">
        <v>43</v>
      </c>
      <c r="F101" s="38" t="s">
        <v>253</v>
      </c>
      <c r="G101" s="38" t="s">
        <v>254</v>
      </c>
      <c r="H101" s="38" t="s">
        <v>1466</v>
      </c>
      <c r="I101" s="38" t="s">
        <v>48</v>
      </c>
      <c r="J101" s="38" t="s">
        <v>50</v>
      </c>
      <c r="K101" s="39">
        <v>43514</v>
      </c>
      <c r="L101" s="39">
        <v>43539</v>
      </c>
      <c r="M101" s="40" t="s">
        <v>54</v>
      </c>
      <c r="N101" s="38" t="s">
        <v>1358</v>
      </c>
      <c r="O101" s="38" t="s">
        <v>1359</v>
      </c>
      <c r="P101" s="41">
        <v>8159737</v>
      </c>
      <c r="Q101" s="38" t="s">
        <v>256</v>
      </c>
      <c r="R101" s="38" t="s">
        <v>68</v>
      </c>
      <c r="S101" s="38" t="s">
        <v>52</v>
      </c>
      <c r="T101" s="42">
        <v>2600</v>
      </c>
      <c r="U101" s="42">
        <v>2500</v>
      </c>
      <c r="V101" s="42">
        <f t="shared" si="17"/>
        <v>100</v>
      </c>
      <c r="W101" s="43">
        <f t="shared" si="10"/>
        <v>3.8461538461538464E-2</v>
      </c>
      <c r="X101" s="38" t="s">
        <v>1361</v>
      </c>
      <c r="Y101" s="42">
        <v>2500</v>
      </c>
      <c r="Z101" s="38" t="s">
        <v>258</v>
      </c>
      <c r="AA101" s="42">
        <v>0</v>
      </c>
      <c r="AB101" s="42" t="s">
        <v>54</v>
      </c>
      <c r="AC101" s="42">
        <v>2600</v>
      </c>
      <c r="AD101" s="42">
        <v>2500</v>
      </c>
      <c r="AE101" s="42">
        <f t="shared" si="18"/>
        <v>100</v>
      </c>
      <c r="AF101" s="38" t="s">
        <v>1371</v>
      </c>
      <c r="AG101" s="44">
        <f t="shared" si="19"/>
        <v>0</v>
      </c>
    </row>
    <row r="102" spans="1:33" s="45" customFormat="1" x14ac:dyDescent="0.2">
      <c r="A102" s="38" t="s">
        <v>39</v>
      </c>
      <c r="B102" s="38" t="s">
        <v>40</v>
      </c>
      <c r="C102" s="38" t="s">
        <v>89</v>
      </c>
      <c r="D102" s="38" t="s">
        <v>250</v>
      </c>
      <c r="E102" s="38" t="s">
        <v>43</v>
      </c>
      <c r="F102" s="38" t="s">
        <v>253</v>
      </c>
      <c r="G102" s="38" t="s">
        <v>254</v>
      </c>
      <c r="H102" s="38" t="s">
        <v>1466</v>
      </c>
      <c r="I102" s="38" t="s">
        <v>48</v>
      </c>
      <c r="J102" s="38" t="s">
        <v>50</v>
      </c>
      <c r="K102" s="39">
        <v>43497</v>
      </c>
      <c r="L102" s="39">
        <v>43497</v>
      </c>
      <c r="M102" s="39">
        <v>43497</v>
      </c>
      <c r="N102" s="38" t="s">
        <v>1358</v>
      </c>
      <c r="O102" s="38" t="s">
        <v>1368</v>
      </c>
      <c r="P102" s="41">
        <v>8159752</v>
      </c>
      <c r="Q102" s="38" t="s">
        <v>264</v>
      </c>
      <c r="R102" s="38" t="s">
        <v>68</v>
      </c>
      <c r="S102" s="38" t="s">
        <v>52</v>
      </c>
      <c r="T102" s="42">
        <v>44.34</v>
      </c>
      <c r="U102" s="42">
        <v>41.06</v>
      </c>
      <c r="V102" s="42">
        <f t="shared" si="17"/>
        <v>3.2800000000000011</v>
      </c>
      <c r="W102" s="43">
        <f t="shared" si="10"/>
        <v>7.397383852052325E-2</v>
      </c>
      <c r="X102" s="38" t="s">
        <v>1361</v>
      </c>
      <c r="Y102" s="42">
        <v>41.06</v>
      </c>
      <c r="Z102" s="38" t="s">
        <v>266</v>
      </c>
      <c r="AA102" s="42">
        <v>0</v>
      </c>
      <c r="AB102" s="42" t="s">
        <v>54</v>
      </c>
      <c r="AC102" s="42">
        <v>44.34</v>
      </c>
      <c r="AD102" s="42">
        <v>41.06</v>
      </c>
      <c r="AE102" s="42">
        <f t="shared" si="18"/>
        <v>3.2800000000000011</v>
      </c>
      <c r="AF102" s="38" t="s">
        <v>1371</v>
      </c>
      <c r="AG102" s="44">
        <f t="shared" si="19"/>
        <v>0</v>
      </c>
    </row>
    <row r="103" spans="1:33" s="45" customFormat="1" x14ac:dyDescent="0.2">
      <c r="A103" s="38" t="s">
        <v>39</v>
      </c>
      <c r="B103" s="38" t="s">
        <v>40</v>
      </c>
      <c r="C103" s="38" t="s">
        <v>89</v>
      </c>
      <c r="D103" s="38" t="s">
        <v>250</v>
      </c>
      <c r="E103" s="38" t="s">
        <v>43</v>
      </c>
      <c r="F103" s="38" t="s">
        <v>253</v>
      </c>
      <c r="G103" s="38" t="s">
        <v>254</v>
      </c>
      <c r="H103" s="38" t="s">
        <v>1466</v>
      </c>
      <c r="I103" s="38" t="s">
        <v>48</v>
      </c>
      <c r="J103" s="38" t="s">
        <v>50</v>
      </c>
      <c r="K103" s="39">
        <v>43522</v>
      </c>
      <c r="L103" s="39">
        <v>43522</v>
      </c>
      <c r="M103" s="39">
        <v>43522</v>
      </c>
      <c r="N103" s="38" t="s">
        <v>1358</v>
      </c>
      <c r="O103" s="38" t="s">
        <v>1368</v>
      </c>
      <c r="P103" s="41">
        <v>8199203</v>
      </c>
      <c r="Q103" s="38" t="s">
        <v>1467</v>
      </c>
      <c r="R103" s="38" t="s">
        <v>68</v>
      </c>
      <c r="S103" s="38" t="s">
        <v>52</v>
      </c>
      <c r="T103" s="42">
        <v>898.4</v>
      </c>
      <c r="U103" s="42">
        <v>855.6</v>
      </c>
      <c r="V103" s="42">
        <f t="shared" si="17"/>
        <v>42.799999999999955</v>
      </c>
      <c r="W103" s="43">
        <f t="shared" si="10"/>
        <v>4.7640249332145987E-2</v>
      </c>
      <c r="X103" s="38" t="s">
        <v>1361</v>
      </c>
      <c r="Y103" s="42">
        <v>855.6</v>
      </c>
      <c r="Z103" s="38" t="s">
        <v>1468</v>
      </c>
      <c r="AA103" s="42">
        <v>0</v>
      </c>
      <c r="AB103" s="42" t="s">
        <v>54</v>
      </c>
      <c r="AC103" s="42">
        <v>898.4</v>
      </c>
      <c r="AD103" s="42">
        <v>855.6</v>
      </c>
      <c r="AE103" s="42">
        <f t="shared" si="18"/>
        <v>42.799999999999955</v>
      </c>
      <c r="AF103" s="38" t="s">
        <v>1371</v>
      </c>
      <c r="AG103" s="44">
        <f t="shared" si="19"/>
        <v>0</v>
      </c>
    </row>
    <row r="104" spans="1:33" s="45" customFormat="1" x14ac:dyDescent="0.2">
      <c r="A104" s="38" t="s">
        <v>39</v>
      </c>
      <c r="B104" s="38" t="s">
        <v>40</v>
      </c>
      <c r="C104" s="38" t="s">
        <v>89</v>
      </c>
      <c r="D104" s="38" t="s">
        <v>250</v>
      </c>
      <c r="E104" s="38" t="s">
        <v>43</v>
      </c>
      <c r="F104" s="38" t="s">
        <v>253</v>
      </c>
      <c r="G104" s="38" t="s">
        <v>254</v>
      </c>
      <c r="H104" s="38" t="s">
        <v>277</v>
      </c>
      <c r="I104" s="38" t="s">
        <v>48</v>
      </c>
      <c r="J104" s="38" t="s">
        <v>50</v>
      </c>
      <c r="K104" s="39">
        <v>43515</v>
      </c>
      <c r="L104" s="39">
        <v>43539</v>
      </c>
      <c r="M104" s="40" t="s">
        <v>54</v>
      </c>
      <c r="N104" s="38" t="s">
        <v>1358</v>
      </c>
      <c r="O104" s="38" t="s">
        <v>1359</v>
      </c>
      <c r="P104" s="41">
        <v>8204524</v>
      </c>
      <c r="Q104" s="38" t="s">
        <v>1469</v>
      </c>
      <c r="R104" s="38" t="s">
        <v>68</v>
      </c>
      <c r="S104" s="38" t="s">
        <v>52</v>
      </c>
      <c r="T104" s="42">
        <v>856.5</v>
      </c>
      <c r="U104" s="42">
        <v>824</v>
      </c>
      <c r="V104" s="42">
        <f t="shared" si="17"/>
        <v>32.5</v>
      </c>
      <c r="W104" s="43">
        <f t="shared" si="10"/>
        <v>3.7945125510799767E-2</v>
      </c>
      <c r="X104" s="38" t="s">
        <v>1361</v>
      </c>
      <c r="Y104" s="42">
        <v>824</v>
      </c>
      <c r="Z104" s="38" t="s">
        <v>1470</v>
      </c>
      <c r="AA104" s="42">
        <v>0</v>
      </c>
      <c r="AB104" s="42" t="s">
        <v>54</v>
      </c>
      <c r="AC104" s="42">
        <v>856.5</v>
      </c>
      <c r="AD104" s="42">
        <v>824</v>
      </c>
      <c r="AE104" s="42">
        <f t="shared" si="18"/>
        <v>32.5</v>
      </c>
      <c r="AF104" s="38" t="s">
        <v>1376</v>
      </c>
      <c r="AG104" s="44">
        <f t="shared" si="19"/>
        <v>0</v>
      </c>
    </row>
    <row r="105" spans="1:33" s="45" customFormat="1" x14ac:dyDescent="0.2">
      <c r="A105" s="38" t="s">
        <v>39</v>
      </c>
      <c r="B105" s="38" t="s">
        <v>40</v>
      </c>
      <c r="C105" s="38" t="s">
        <v>89</v>
      </c>
      <c r="D105" s="38" t="s">
        <v>250</v>
      </c>
      <c r="E105" s="38" t="s">
        <v>43</v>
      </c>
      <c r="F105" s="38" t="s">
        <v>253</v>
      </c>
      <c r="G105" s="38" t="s">
        <v>254</v>
      </c>
      <c r="H105" s="38" t="s">
        <v>277</v>
      </c>
      <c r="I105" s="38" t="s">
        <v>48</v>
      </c>
      <c r="J105" s="38" t="s">
        <v>50</v>
      </c>
      <c r="K105" s="39">
        <v>43511</v>
      </c>
      <c r="L105" s="39">
        <v>43511</v>
      </c>
      <c r="M105" s="39">
        <v>43511</v>
      </c>
      <c r="N105" s="38" t="s">
        <v>1358</v>
      </c>
      <c r="O105" s="38" t="s">
        <v>1368</v>
      </c>
      <c r="P105" s="41">
        <v>8196655</v>
      </c>
      <c r="Q105" s="38" t="s">
        <v>279</v>
      </c>
      <c r="R105" s="38" t="s">
        <v>68</v>
      </c>
      <c r="S105" s="38" t="s">
        <v>52</v>
      </c>
      <c r="T105" s="42">
        <v>3584.4</v>
      </c>
      <c r="U105" s="42">
        <v>3723.6</v>
      </c>
      <c r="V105" s="42">
        <f t="shared" si="17"/>
        <v>-139.19999999999982</v>
      </c>
      <c r="W105" s="43">
        <f t="shared" si="10"/>
        <v>-3.8834951456310628E-2</v>
      </c>
      <c r="X105" s="38" t="s">
        <v>1361</v>
      </c>
      <c r="Y105" s="42">
        <v>3723.6</v>
      </c>
      <c r="Z105" s="38" t="s">
        <v>1471</v>
      </c>
      <c r="AA105" s="42">
        <v>0</v>
      </c>
      <c r="AB105" s="42" t="s">
        <v>54</v>
      </c>
      <c r="AC105" s="42">
        <v>3584.4</v>
      </c>
      <c r="AD105" s="42">
        <v>3723.6</v>
      </c>
      <c r="AE105" s="42">
        <f t="shared" si="18"/>
        <v>-139.19999999999982</v>
      </c>
      <c r="AF105" s="38" t="s">
        <v>1371</v>
      </c>
      <c r="AG105" s="44">
        <f t="shared" si="19"/>
        <v>0</v>
      </c>
    </row>
    <row r="106" spans="1:33" s="45" customFormat="1" x14ac:dyDescent="0.2">
      <c r="A106" s="38" t="s">
        <v>39</v>
      </c>
      <c r="B106" s="38" t="s">
        <v>40</v>
      </c>
      <c r="C106" s="38" t="s">
        <v>89</v>
      </c>
      <c r="D106" s="38" t="s">
        <v>250</v>
      </c>
      <c r="E106" s="38" t="s">
        <v>43</v>
      </c>
      <c r="F106" s="38" t="s">
        <v>253</v>
      </c>
      <c r="G106" s="38" t="s">
        <v>254</v>
      </c>
      <c r="H106" s="38" t="s">
        <v>277</v>
      </c>
      <c r="I106" s="38" t="s">
        <v>48</v>
      </c>
      <c r="J106" s="38" t="s">
        <v>50</v>
      </c>
      <c r="K106" s="39">
        <v>43504</v>
      </c>
      <c r="L106" s="39">
        <v>43504</v>
      </c>
      <c r="M106" s="39">
        <v>43504</v>
      </c>
      <c r="N106" s="38" t="s">
        <v>1358</v>
      </c>
      <c r="O106" s="38" t="s">
        <v>1368</v>
      </c>
      <c r="P106" s="41">
        <v>8176089</v>
      </c>
      <c r="Q106" s="38" t="s">
        <v>287</v>
      </c>
      <c r="R106" s="38" t="s">
        <v>68</v>
      </c>
      <c r="S106" s="38" t="s">
        <v>52</v>
      </c>
      <c r="T106" s="42">
        <v>0</v>
      </c>
      <c r="U106" s="42">
        <v>3650.54</v>
      </c>
      <c r="V106" s="42">
        <f t="shared" si="17"/>
        <v>-3650.54</v>
      </c>
      <c r="W106" s="43" t="e">
        <f t="shared" si="10"/>
        <v>#DIV/0!</v>
      </c>
      <c r="X106" s="38" t="s">
        <v>1361</v>
      </c>
      <c r="Y106" s="42">
        <v>3650.54</v>
      </c>
      <c r="Z106" s="38" t="s">
        <v>289</v>
      </c>
      <c r="AA106" s="42">
        <v>0</v>
      </c>
      <c r="AB106" s="42" t="s">
        <v>54</v>
      </c>
      <c r="AC106" s="42">
        <v>0</v>
      </c>
      <c r="AD106" s="42">
        <v>3650.54</v>
      </c>
      <c r="AE106" s="42">
        <f t="shared" si="18"/>
        <v>-3650.54</v>
      </c>
      <c r="AF106" s="38" t="s">
        <v>1371</v>
      </c>
      <c r="AG106" s="44">
        <f t="shared" si="19"/>
        <v>0</v>
      </c>
    </row>
    <row r="107" spans="1:33" s="45" customFormat="1" x14ac:dyDescent="0.2">
      <c r="A107" s="38" t="s">
        <v>39</v>
      </c>
      <c r="B107" s="38" t="s">
        <v>40</v>
      </c>
      <c r="C107" s="38" t="s">
        <v>89</v>
      </c>
      <c r="D107" s="38" t="s">
        <v>250</v>
      </c>
      <c r="E107" s="38" t="s">
        <v>43</v>
      </c>
      <c r="F107" s="38" t="s">
        <v>253</v>
      </c>
      <c r="G107" s="38" t="s">
        <v>254</v>
      </c>
      <c r="H107" s="38" t="s">
        <v>277</v>
      </c>
      <c r="I107" s="38" t="s">
        <v>48</v>
      </c>
      <c r="J107" s="38" t="s">
        <v>50</v>
      </c>
      <c r="K107" s="39">
        <v>43511</v>
      </c>
      <c r="L107" s="39">
        <v>43511</v>
      </c>
      <c r="M107" s="39">
        <v>43511</v>
      </c>
      <c r="N107" s="38" t="s">
        <v>1358</v>
      </c>
      <c r="O107" s="38" t="s">
        <v>1368</v>
      </c>
      <c r="P107" s="41">
        <v>8176089</v>
      </c>
      <c r="Q107" s="38" t="s">
        <v>287</v>
      </c>
      <c r="R107" s="38" t="s">
        <v>68</v>
      </c>
      <c r="S107" s="38" t="s">
        <v>52</v>
      </c>
      <c r="T107" s="42">
        <v>132506.91</v>
      </c>
      <c r="U107" s="42">
        <v>128647.5</v>
      </c>
      <c r="V107" s="42">
        <f t="shared" si="17"/>
        <v>3859.4100000000035</v>
      </c>
      <c r="W107" s="43">
        <f t="shared" si="10"/>
        <v>2.912610368772469E-2</v>
      </c>
      <c r="X107" s="38" t="s">
        <v>1361</v>
      </c>
      <c r="Y107" s="42">
        <v>128647.5</v>
      </c>
      <c r="Z107" s="38" t="s">
        <v>1472</v>
      </c>
      <c r="AA107" s="42">
        <v>0</v>
      </c>
      <c r="AB107" s="42" t="s">
        <v>54</v>
      </c>
      <c r="AC107" s="42">
        <v>132506.91</v>
      </c>
      <c r="AD107" s="42">
        <v>128647.5</v>
      </c>
      <c r="AE107" s="42">
        <f t="shared" si="18"/>
        <v>3859.4100000000035</v>
      </c>
      <c r="AF107" s="38" t="s">
        <v>1371</v>
      </c>
      <c r="AG107" s="44">
        <f t="shared" si="19"/>
        <v>0</v>
      </c>
    </row>
    <row r="108" spans="1:33" s="45" customFormat="1" x14ac:dyDescent="0.2">
      <c r="A108" s="38" t="s">
        <v>39</v>
      </c>
      <c r="B108" s="38" t="s">
        <v>40</v>
      </c>
      <c r="C108" s="38" t="s">
        <v>144</v>
      </c>
      <c r="D108" s="38" t="s">
        <v>297</v>
      </c>
      <c r="E108" s="38" t="s">
        <v>43</v>
      </c>
      <c r="F108" s="38" t="s">
        <v>300</v>
      </c>
      <c r="G108" s="38" t="s">
        <v>301</v>
      </c>
      <c r="H108" s="38" t="s">
        <v>1473</v>
      </c>
      <c r="I108" s="38" t="s">
        <v>48</v>
      </c>
      <c r="J108" s="38" t="s">
        <v>50</v>
      </c>
      <c r="K108" s="39">
        <v>43497</v>
      </c>
      <c r="L108" s="39">
        <v>43539</v>
      </c>
      <c r="M108" s="40" t="s">
        <v>54</v>
      </c>
      <c r="N108" s="38" t="s">
        <v>1358</v>
      </c>
      <c r="O108" s="38" t="s">
        <v>1359</v>
      </c>
      <c r="P108" s="41">
        <v>8192196</v>
      </c>
      <c r="Q108" s="38" t="s">
        <v>1474</v>
      </c>
      <c r="R108" s="38" t="s">
        <v>68</v>
      </c>
      <c r="S108" s="38" t="s">
        <v>52</v>
      </c>
      <c r="T108" s="42">
        <v>5147.1000000000004</v>
      </c>
      <c r="U108" s="42">
        <v>4902</v>
      </c>
      <c r="V108" s="42">
        <f t="shared" ref="V108:V113" si="20">T108-U108</f>
        <v>245.10000000000036</v>
      </c>
      <c r="W108" s="43">
        <f t="shared" si="10"/>
        <v>4.7619047619047686E-2</v>
      </c>
      <c r="X108" s="38" t="s">
        <v>1361</v>
      </c>
      <c r="Y108" s="42">
        <v>4902</v>
      </c>
      <c r="Z108" s="38" t="s">
        <v>1475</v>
      </c>
      <c r="AA108" s="42">
        <v>0</v>
      </c>
      <c r="AB108" s="42" t="s">
        <v>54</v>
      </c>
      <c r="AC108" s="42">
        <v>5147.1000000000004</v>
      </c>
      <c r="AD108" s="42">
        <v>4902</v>
      </c>
      <c r="AE108" s="42">
        <f t="shared" ref="AE108:AE113" si="21">AC108-AD108</f>
        <v>245.10000000000036</v>
      </c>
      <c r="AF108" s="38" t="s">
        <v>1376</v>
      </c>
      <c r="AG108" s="44">
        <f t="shared" ref="AG108:AG113" si="22">V108-AE108</f>
        <v>0</v>
      </c>
    </row>
    <row r="109" spans="1:33" s="45" customFormat="1" x14ac:dyDescent="0.2">
      <c r="A109" s="38" t="s">
        <v>39</v>
      </c>
      <c r="B109" s="38" t="s">
        <v>40</v>
      </c>
      <c r="C109" s="38" t="s">
        <v>144</v>
      </c>
      <c r="D109" s="38" t="s">
        <v>297</v>
      </c>
      <c r="E109" s="38" t="s">
        <v>43</v>
      </c>
      <c r="F109" s="38" t="s">
        <v>300</v>
      </c>
      <c r="G109" s="38" t="s">
        <v>301</v>
      </c>
      <c r="H109" s="38" t="s">
        <v>1476</v>
      </c>
      <c r="I109" s="38" t="s">
        <v>48</v>
      </c>
      <c r="J109" s="38" t="s">
        <v>50</v>
      </c>
      <c r="K109" s="39">
        <v>43502</v>
      </c>
      <c r="L109" s="39">
        <v>43502</v>
      </c>
      <c r="M109" s="39">
        <v>43502</v>
      </c>
      <c r="N109" s="38" t="s">
        <v>1358</v>
      </c>
      <c r="O109" s="38" t="s">
        <v>1368</v>
      </c>
      <c r="P109" s="41">
        <v>8161961</v>
      </c>
      <c r="Q109" s="38" t="s">
        <v>1477</v>
      </c>
      <c r="R109" s="38" t="s">
        <v>68</v>
      </c>
      <c r="S109" s="38" t="s">
        <v>52</v>
      </c>
      <c r="T109" s="42">
        <v>109.8</v>
      </c>
      <c r="U109" s="42">
        <v>99.8</v>
      </c>
      <c r="V109" s="42">
        <f t="shared" si="20"/>
        <v>10</v>
      </c>
      <c r="W109" s="43">
        <f t="shared" si="10"/>
        <v>9.1074681238615673E-2</v>
      </c>
      <c r="X109" s="38" t="s">
        <v>1361</v>
      </c>
      <c r="Y109" s="42">
        <v>99.8</v>
      </c>
      <c r="Z109" s="38" t="s">
        <v>1478</v>
      </c>
      <c r="AA109" s="42">
        <v>0</v>
      </c>
      <c r="AB109" s="42" t="s">
        <v>54</v>
      </c>
      <c r="AC109" s="42">
        <v>109.8</v>
      </c>
      <c r="AD109" s="42">
        <v>99.8</v>
      </c>
      <c r="AE109" s="42">
        <f t="shared" si="21"/>
        <v>10</v>
      </c>
      <c r="AF109" s="38" t="s">
        <v>1376</v>
      </c>
      <c r="AG109" s="44">
        <f t="shared" si="22"/>
        <v>0</v>
      </c>
    </row>
    <row r="110" spans="1:33" s="45" customFormat="1" x14ac:dyDescent="0.2">
      <c r="A110" s="38" t="s">
        <v>39</v>
      </c>
      <c r="B110" s="38" t="s">
        <v>40</v>
      </c>
      <c r="C110" s="38" t="s">
        <v>144</v>
      </c>
      <c r="D110" s="38" t="s">
        <v>297</v>
      </c>
      <c r="E110" s="38" t="s">
        <v>43</v>
      </c>
      <c r="F110" s="38" t="s">
        <v>300</v>
      </c>
      <c r="G110" s="38" t="s">
        <v>301</v>
      </c>
      <c r="H110" s="38" t="s">
        <v>316</v>
      </c>
      <c r="I110" s="38" t="s">
        <v>48</v>
      </c>
      <c r="J110" s="38" t="s">
        <v>50</v>
      </c>
      <c r="K110" s="39">
        <v>43511</v>
      </c>
      <c r="L110" s="39">
        <v>43511</v>
      </c>
      <c r="M110" s="39">
        <v>43511</v>
      </c>
      <c r="N110" s="38" t="s">
        <v>1358</v>
      </c>
      <c r="O110" s="38" t="s">
        <v>1368</v>
      </c>
      <c r="P110" s="41">
        <v>8199158</v>
      </c>
      <c r="Q110" s="38" t="s">
        <v>1479</v>
      </c>
      <c r="R110" s="38" t="s">
        <v>68</v>
      </c>
      <c r="S110" s="38" t="s">
        <v>52</v>
      </c>
      <c r="T110" s="42">
        <v>4487.8500000000004</v>
      </c>
      <c r="U110" s="42">
        <v>4274.1000000000004</v>
      </c>
      <c r="V110" s="42">
        <f t="shared" si="20"/>
        <v>213.75</v>
      </c>
      <c r="W110" s="43">
        <f t="shared" si="10"/>
        <v>4.7628597212473672E-2</v>
      </c>
      <c r="X110" s="38" t="s">
        <v>1361</v>
      </c>
      <c r="Y110" s="42">
        <v>4274.1000000000004</v>
      </c>
      <c r="Z110" s="38" t="s">
        <v>1480</v>
      </c>
      <c r="AA110" s="42">
        <v>0</v>
      </c>
      <c r="AB110" s="42" t="s">
        <v>54</v>
      </c>
      <c r="AC110" s="42">
        <v>4487.8500000000004</v>
      </c>
      <c r="AD110" s="42">
        <v>4274.1000000000004</v>
      </c>
      <c r="AE110" s="42">
        <f t="shared" si="21"/>
        <v>213.75</v>
      </c>
      <c r="AF110" s="38" t="s">
        <v>1376</v>
      </c>
      <c r="AG110" s="44">
        <f t="shared" si="22"/>
        <v>0</v>
      </c>
    </row>
    <row r="111" spans="1:33" s="45" customFormat="1" x14ac:dyDescent="0.2">
      <c r="A111" s="38" t="s">
        <v>39</v>
      </c>
      <c r="B111" s="38" t="s">
        <v>40</v>
      </c>
      <c r="C111" s="38" t="s">
        <v>144</v>
      </c>
      <c r="D111" s="38" t="s">
        <v>323</v>
      </c>
      <c r="E111" s="38" t="s">
        <v>43</v>
      </c>
      <c r="F111" s="38" t="s">
        <v>324</v>
      </c>
      <c r="G111" s="38" t="s">
        <v>241</v>
      </c>
      <c r="H111" s="38" t="s">
        <v>146</v>
      </c>
      <c r="I111" s="38" t="s">
        <v>48</v>
      </c>
      <c r="J111" s="38" t="s">
        <v>50</v>
      </c>
      <c r="K111" s="39">
        <v>43509</v>
      </c>
      <c r="L111" s="39">
        <v>43509</v>
      </c>
      <c r="M111" s="39">
        <v>43509</v>
      </c>
      <c r="N111" s="38" t="s">
        <v>1358</v>
      </c>
      <c r="O111" s="38" t="s">
        <v>1368</v>
      </c>
      <c r="P111" s="41">
        <v>8183001</v>
      </c>
      <c r="Q111" s="38" t="s">
        <v>1481</v>
      </c>
      <c r="R111" s="38" t="s">
        <v>68</v>
      </c>
      <c r="S111" s="38" t="s">
        <v>52</v>
      </c>
      <c r="T111" s="42">
        <v>5934.71</v>
      </c>
      <c r="U111" s="42">
        <v>5351.95</v>
      </c>
      <c r="V111" s="42">
        <f t="shared" si="20"/>
        <v>582.76000000000022</v>
      </c>
      <c r="W111" s="43">
        <f t="shared" si="10"/>
        <v>9.8195194036439892E-2</v>
      </c>
      <c r="X111" s="38" t="s">
        <v>1361</v>
      </c>
      <c r="Y111" s="42">
        <v>5351.95</v>
      </c>
      <c r="Z111" s="38" t="s">
        <v>1482</v>
      </c>
      <c r="AA111" s="42">
        <v>0</v>
      </c>
      <c r="AB111" s="42" t="s">
        <v>54</v>
      </c>
      <c r="AC111" s="42">
        <v>5934.71</v>
      </c>
      <c r="AD111" s="42">
        <v>5351.95</v>
      </c>
      <c r="AE111" s="42">
        <f t="shared" si="21"/>
        <v>582.76000000000022</v>
      </c>
      <c r="AF111" s="38" t="s">
        <v>1376</v>
      </c>
      <c r="AG111" s="44">
        <f t="shared" si="22"/>
        <v>0</v>
      </c>
    </row>
    <row r="112" spans="1:33" s="45" customFormat="1" x14ac:dyDescent="0.2">
      <c r="A112" s="38" t="s">
        <v>39</v>
      </c>
      <c r="B112" s="38" t="s">
        <v>40</v>
      </c>
      <c r="C112" s="38" t="s">
        <v>144</v>
      </c>
      <c r="D112" s="38" t="s">
        <v>323</v>
      </c>
      <c r="E112" s="38" t="s">
        <v>43</v>
      </c>
      <c r="F112" s="38" t="s">
        <v>324</v>
      </c>
      <c r="G112" s="38" t="s">
        <v>241</v>
      </c>
      <c r="H112" s="38" t="s">
        <v>299</v>
      </c>
      <c r="I112" s="38" t="s">
        <v>48</v>
      </c>
      <c r="J112" s="38" t="s">
        <v>50</v>
      </c>
      <c r="K112" s="39">
        <v>43503</v>
      </c>
      <c r="L112" s="39">
        <v>43503</v>
      </c>
      <c r="M112" s="39">
        <v>43503</v>
      </c>
      <c r="N112" s="38" t="s">
        <v>1358</v>
      </c>
      <c r="O112" s="38" t="s">
        <v>1368</v>
      </c>
      <c r="P112" s="41">
        <v>8189277</v>
      </c>
      <c r="Q112" s="38" t="s">
        <v>1483</v>
      </c>
      <c r="R112" s="38" t="s">
        <v>68</v>
      </c>
      <c r="S112" s="38" t="s">
        <v>52</v>
      </c>
      <c r="T112" s="42">
        <v>1093.1600000000001</v>
      </c>
      <c r="U112" s="42">
        <v>1041.0999999999999</v>
      </c>
      <c r="V112" s="42">
        <f t="shared" si="20"/>
        <v>52.060000000000173</v>
      </c>
      <c r="W112" s="43">
        <f t="shared" si="10"/>
        <v>4.7623403710344479E-2</v>
      </c>
      <c r="X112" s="38" t="s">
        <v>1361</v>
      </c>
      <c r="Y112" s="42">
        <v>1041.0999999999999</v>
      </c>
      <c r="Z112" s="38" t="s">
        <v>1484</v>
      </c>
      <c r="AA112" s="42">
        <v>0</v>
      </c>
      <c r="AB112" s="42" t="s">
        <v>54</v>
      </c>
      <c r="AC112" s="42">
        <v>1093.1600000000001</v>
      </c>
      <c r="AD112" s="42">
        <v>1041.0999999999999</v>
      </c>
      <c r="AE112" s="42">
        <f t="shared" si="21"/>
        <v>52.060000000000173</v>
      </c>
      <c r="AF112" s="38" t="s">
        <v>1371</v>
      </c>
      <c r="AG112" s="44">
        <f t="shared" si="22"/>
        <v>0</v>
      </c>
    </row>
    <row r="113" spans="1:34" s="45" customFormat="1" x14ac:dyDescent="0.2">
      <c r="A113" s="38" t="s">
        <v>39</v>
      </c>
      <c r="B113" s="38" t="s">
        <v>40</v>
      </c>
      <c r="C113" s="38" t="s">
        <v>144</v>
      </c>
      <c r="D113" s="38" t="s">
        <v>1485</v>
      </c>
      <c r="E113" s="38" t="s">
        <v>43</v>
      </c>
      <c r="F113" s="38" t="s">
        <v>148</v>
      </c>
      <c r="G113" s="38" t="s">
        <v>149</v>
      </c>
      <c r="H113" s="38" t="s">
        <v>298</v>
      </c>
      <c r="I113" s="38" t="s">
        <v>48</v>
      </c>
      <c r="J113" s="38" t="s">
        <v>50</v>
      </c>
      <c r="K113" s="39">
        <v>43504</v>
      </c>
      <c r="L113" s="39">
        <v>43504</v>
      </c>
      <c r="M113" s="39">
        <v>43504</v>
      </c>
      <c r="N113" s="38" t="s">
        <v>1358</v>
      </c>
      <c r="O113" s="38" t="s">
        <v>1368</v>
      </c>
      <c r="P113" s="41">
        <v>7332926</v>
      </c>
      <c r="Q113" s="38" t="s">
        <v>1486</v>
      </c>
      <c r="R113" s="38" t="s">
        <v>68</v>
      </c>
      <c r="S113" s="38" t="s">
        <v>52</v>
      </c>
      <c r="T113" s="42">
        <v>2990</v>
      </c>
      <c r="U113" s="42">
        <v>2802.5</v>
      </c>
      <c r="V113" s="42">
        <f t="shared" si="20"/>
        <v>187.5</v>
      </c>
      <c r="W113" s="43">
        <f t="shared" si="10"/>
        <v>6.2709030100334448E-2</v>
      </c>
      <c r="X113" s="38" t="s">
        <v>1361</v>
      </c>
      <c r="Y113" s="42">
        <v>2802.5</v>
      </c>
      <c r="Z113" s="38" t="s">
        <v>1487</v>
      </c>
      <c r="AA113" s="42">
        <v>0</v>
      </c>
      <c r="AB113" s="42" t="s">
        <v>54</v>
      </c>
      <c r="AC113" s="42">
        <v>2990</v>
      </c>
      <c r="AD113" s="42">
        <v>2802.5</v>
      </c>
      <c r="AE113" s="42">
        <f t="shared" si="21"/>
        <v>187.5</v>
      </c>
      <c r="AF113" s="38" t="s">
        <v>1363</v>
      </c>
      <c r="AG113" s="44">
        <f t="shared" si="22"/>
        <v>0</v>
      </c>
    </row>
    <row r="114" spans="1:34" s="45" customFormat="1" x14ac:dyDescent="0.2">
      <c r="A114" s="38" t="s">
        <v>39</v>
      </c>
      <c r="B114" s="38" t="s">
        <v>40</v>
      </c>
      <c r="C114" s="38" t="s">
        <v>89</v>
      </c>
      <c r="D114" s="38" t="s">
        <v>344</v>
      </c>
      <c r="E114" s="38" t="s">
        <v>43</v>
      </c>
      <c r="F114" s="38" t="s">
        <v>92</v>
      </c>
      <c r="G114" s="38" t="s">
        <v>93</v>
      </c>
      <c r="H114" s="38" t="s">
        <v>1488</v>
      </c>
      <c r="I114" s="38" t="s">
        <v>94</v>
      </c>
      <c r="J114" s="38" t="s">
        <v>50</v>
      </c>
      <c r="K114" s="39">
        <v>43501</v>
      </c>
      <c r="L114" s="39">
        <v>43539</v>
      </c>
      <c r="M114" s="40" t="s">
        <v>54</v>
      </c>
      <c r="N114" s="38" t="s">
        <v>1358</v>
      </c>
      <c r="O114" s="38" t="s">
        <v>1359</v>
      </c>
      <c r="P114" s="41">
        <v>8019671</v>
      </c>
      <c r="Q114" s="38" t="s">
        <v>1489</v>
      </c>
      <c r="R114" s="38" t="s">
        <v>68</v>
      </c>
      <c r="S114" s="38" t="s">
        <v>52</v>
      </c>
      <c r="T114" s="42">
        <v>15614</v>
      </c>
      <c r="U114" s="42">
        <v>15014</v>
      </c>
      <c r="V114" s="42">
        <f t="shared" ref="V114:V121" si="23">T114-U114</f>
        <v>600</v>
      </c>
      <c r="W114" s="43">
        <f t="shared" si="10"/>
        <v>3.8427052645062125E-2</v>
      </c>
      <c r="X114" s="38" t="s">
        <v>1361</v>
      </c>
      <c r="Y114" s="42">
        <v>15014</v>
      </c>
      <c r="Z114" s="38" t="s">
        <v>1490</v>
      </c>
      <c r="AA114" s="42">
        <v>0</v>
      </c>
      <c r="AB114" s="42" t="s">
        <v>54</v>
      </c>
      <c r="AC114" s="42">
        <v>15614</v>
      </c>
      <c r="AD114" s="42">
        <v>15014</v>
      </c>
      <c r="AE114" s="42">
        <f t="shared" ref="AE114:AE121" si="24">AC114-AD114</f>
        <v>600</v>
      </c>
      <c r="AF114" s="38" t="s">
        <v>1363</v>
      </c>
      <c r="AG114" s="44">
        <f t="shared" ref="AG114:AG121" si="25">V114-AE114</f>
        <v>0</v>
      </c>
    </row>
    <row r="115" spans="1:34" s="45" customFormat="1" x14ac:dyDescent="0.2">
      <c r="A115" s="38" t="s">
        <v>39</v>
      </c>
      <c r="B115" s="38" t="s">
        <v>40</v>
      </c>
      <c r="C115" s="38" t="s">
        <v>89</v>
      </c>
      <c r="D115" s="38" t="s">
        <v>344</v>
      </c>
      <c r="E115" s="38" t="s">
        <v>43</v>
      </c>
      <c r="F115" s="38" t="s">
        <v>92</v>
      </c>
      <c r="G115" s="38" t="s">
        <v>93</v>
      </c>
      <c r="H115" s="38" t="s">
        <v>251</v>
      </c>
      <c r="I115" s="38" t="s">
        <v>94</v>
      </c>
      <c r="J115" s="38" t="s">
        <v>50</v>
      </c>
      <c r="K115" s="39">
        <v>43501</v>
      </c>
      <c r="L115" s="39">
        <v>43501</v>
      </c>
      <c r="M115" s="39">
        <v>43501</v>
      </c>
      <c r="N115" s="38" t="s">
        <v>1358</v>
      </c>
      <c r="O115" s="38" t="s">
        <v>1368</v>
      </c>
      <c r="P115" s="41">
        <v>8025262</v>
      </c>
      <c r="Q115" s="38" t="s">
        <v>1491</v>
      </c>
      <c r="R115" s="38" t="s">
        <v>68</v>
      </c>
      <c r="S115" s="38" t="s">
        <v>52</v>
      </c>
      <c r="T115" s="42">
        <v>9845</v>
      </c>
      <c r="U115" s="42">
        <v>7518</v>
      </c>
      <c r="V115" s="42">
        <f t="shared" si="23"/>
        <v>2327</v>
      </c>
      <c r="W115" s="43">
        <f t="shared" si="10"/>
        <v>0.23636363636363636</v>
      </c>
      <c r="X115" s="38" t="s">
        <v>1361</v>
      </c>
      <c r="Y115" s="42">
        <v>7518</v>
      </c>
      <c r="Z115" s="38" t="s">
        <v>1492</v>
      </c>
      <c r="AA115" s="42">
        <v>0</v>
      </c>
      <c r="AB115" s="42" t="s">
        <v>54</v>
      </c>
      <c r="AC115" s="42">
        <v>9845</v>
      </c>
      <c r="AD115" s="42">
        <v>7518</v>
      </c>
      <c r="AE115" s="42">
        <f t="shared" si="24"/>
        <v>2327</v>
      </c>
      <c r="AF115" s="38" t="s">
        <v>1371</v>
      </c>
      <c r="AG115" s="44">
        <f t="shared" si="25"/>
        <v>0</v>
      </c>
    </row>
    <row r="116" spans="1:34" s="45" customFormat="1" x14ac:dyDescent="0.2">
      <c r="A116" s="38" t="s">
        <v>39</v>
      </c>
      <c r="B116" s="38" t="s">
        <v>40</v>
      </c>
      <c r="C116" s="38" t="s">
        <v>89</v>
      </c>
      <c r="D116" s="38" t="s">
        <v>344</v>
      </c>
      <c r="E116" s="38" t="s">
        <v>43</v>
      </c>
      <c r="F116" s="38" t="s">
        <v>92</v>
      </c>
      <c r="G116" s="38" t="s">
        <v>93</v>
      </c>
      <c r="H116" s="38" t="s">
        <v>346</v>
      </c>
      <c r="I116" s="38" t="s">
        <v>94</v>
      </c>
      <c r="J116" s="38" t="s">
        <v>50</v>
      </c>
      <c r="K116" s="39">
        <v>43510</v>
      </c>
      <c r="L116" s="39">
        <v>43510</v>
      </c>
      <c r="M116" s="39">
        <v>43510</v>
      </c>
      <c r="N116" s="38" t="s">
        <v>1367</v>
      </c>
      <c r="O116" s="38" t="s">
        <v>1368</v>
      </c>
      <c r="P116" s="41">
        <v>8047900</v>
      </c>
      <c r="Q116" s="38" t="s">
        <v>1493</v>
      </c>
      <c r="R116" s="38" t="s">
        <v>59</v>
      </c>
      <c r="S116" s="38" t="s">
        <v>52</v>
      </c>
      <c r="T116" s="42">
        <v>10865.8</v>
      </c>
      <c r="U116" s="42">
        <v>10416.799999999999</v>
      </c>
      <c r="V116" s="42">
        <f t="shared" si="23"/>
        <v>449</v>
      </c>
      <c r="W116" s="43">
        <f t="shared" si="10"/>
        <v>4.1322314049586778E-2</v>
      </c>
      <c r="X116" s="38" t="s">
        <v>1361</v>
      </c>
      <c r="Y116" s="42">
        <v>10416.799999999999</v>
      </c>
      <c r="Z116" s="38" t="s">
        <v>1494</v>
      </c>
      <c r="AA116" s="42">
        <v>0</v>
      </c>
      <c r="AB116" s="42" t="s">
        <v>54</v>
      </c>
      <c r="AC116" s="42">
        <v>10865.8</v>
      </c>
      <c r="AD116" s="42">
        <v>10416.799999999999</v>
      </c>
      <c r="AE116" s="42">
        <f t="shared" si="24"/>
        <v>449</v>
      </c>
      <c r="AF116" s="38" t="s">
        <v>1376</v>
      </c>
      <c r="AG116" s="44">
        <f t="shared" si="25"/>
        <v>0</v>
      </c>
    </row>
    <row r="117" spans="1:34" s="45" customFormat="1" x14ac:dyDescent="0.2">
      <c r="A117" s="38" t="s">
        <v>39</v>
      </c>
      <c r="B117" s="38" t="s">
        <v>40</v>
      </c>
      <c r="C117" s="38" t="s">
        <v>89</v>
      </c>
      <c r="D117" s="38" t="s">
        <v>344</v>
      </c>
      <c r="E117" s="38" t="s">
        <v>43</v>
      </c>
      <c r="F117" s="38" t="s">
        <v>92</v>
      </c>
      <c r="G117" s="38" t="s">
        <v>347</v>
      </c>
      <c r="H117" s="38" t="s">
        <v>346</v>
      </c>
      <c r="I117" s="38" t="s">
        <v>94</v>
      </c>
      <c r="J117" s="38" t="s">
        <v>50</v>
      </c>
      <c r="K117" s="39">
        <v>43516</v>
      </c>
      <c r="L117" s="39">
        <v>43516</v>
      </c>
      <c r="M117" s="39">
        <v>43516</v>
      </c>
      <c r="N117" s="38" t="s">
        <v>1367</v>
      </c>
      <c r="O117" s="38" t="s">
        <v>1368</v>
      </c>
      <c r="P117" s="41">
        <v>8097401</v>
      </c>
      <c r="Q117" s="38" t="s">
        <v>1495</v>
      </c>
      <c r="R117" s="38" t="s">
        <v>59</v>
      </c>
      <c r="S117" s="38" t="s">
        <v>52</v>
      </c>
      <c r="T117" s="42">
        <v>4809.8</v>
      </c>
      <c r="U117" s="42">
        <v>4611</v>
      </c>
      <c r="V117" s="42">
        <f t="shared" si="23"/>
        <v>198.80000000000018</v>
      </c>
      <c r="W117" s="43">
        <f t="shared" si="10"/>
        <v>4.133227992847939E-2</v>
      </c>
      <c r="X117" s="38" t="s">
        <v>1361</v>
      </c>
      <c r="Y117" s="42">
        <v>4611</v>
      </c>
      <c r="Z117" s="38" t="s">
        <v>1496</v>
      </c>
      <c r="AA117" s="42">
        <v>0</v>
      </c>
      <c r="AB117" s="42" t="s">
        <v>54</v>
      </c>
      <c r="AC117" s="42">
        <v>0</v>
      </c>
      <c r="AD117" s="42">
        <v>0</v>
      </c>
      <c r="AE117" s="42">
        <f t="shared" si="24"/>
        <v>0</v>
      </c>
      <c r="AF117" s="38" t="s">
        <v>1371</v>
      </c>
      <c r="AG117" s="44">
        <f t="shared" si="25"/>
        <v>198.80000000000018</v>
      </c>
    </row>
    <row r="118" spans="1:34" s="45" customFormat="1" x14ac:dyDescent="0.2">
      <c r="A118" s="38" t="s">
        <v>39</v>
      </c>
      <c r="B118" s="38" t="s">
        <v>40</v>
      </c>
      <c r="C118" s="38" t="s">
        <v>89</v>
      </c>
      <c r="D118" s="38" t="s">
        <v>344</v>
      </c>
      <c r="E118" s="38" t="s">
        <v>43</v>
      </c>
      <c r="F118" s="38" t="s">
        <v>92</v>
      </c>
      <c r="G118" s="38" t="s">
        <v>347</v>
      </c>
      <c r="H118" s="38" t="s">
        <v>346</v>
      </c>
      <c r="I118" s="38" t="s">
        <v>94</v>
      </c>
      <c r="J118" s="38" t="s">
        <v>50</v>
      </c>
      <c r="K118" s="39">
        <v>43516</v>
      </c>
      <c r="L118" s="39">
        <v>43516</v>
      </c>
      <c r="M118" s="39">
        <v>43516</v>
      </c>
      <c r="N118" s="38" t="s">
        <v>1367</v>
      </c>
      <c r="O118" s="38" t="s">
        <v>1368</v>
      </c>
      <c r="P118" s="41">
        <v>8097401</v>
      </c>
      <c r="Q118" s="38" t="s">
        <v>1495</v>
      </c>
      <c r="R118" s="38" t="s">
        <v>59</v>
      </c>
      <c r="S118" s="38" t="s">
        <v>52</v>
      </c>
      <c r="T118" s="42">
        <v>2745.9</v>
      </c>
      <c r="U118" s="42">
        <v>2632.5</v>
      </c>
      <c r="V118" s="42">
        <f t="shared" si="23"/>
        <v>113.40000000000009</v>
      </c>
      <c r="W118" s="43">
        <f t="shared" si="10"/>
        <v>4.1297935103244872E-2</v>
      </c>
      <c r="X118" s="38" t="s">
        <v>1361</v>
      </c>
      <c r="Y118" s="42">
        <v>2632.5</v>
      </c>
      <c r="Z118" s="38" t="s">
        <v>1497</v>
      </c>
      <c r="AA118" s="42">
        <v>0</v>
      </c>
      <c r="AB118" s="42" t="s">
        <v>54</v>
      </c>
      <c r="AC118" s="42">
        <v>0</v>
      </c>
      <c r="AD118" s="42">
        <v>0</v>
      </c>
      <c r="AE118" s="42">
        <f t="shared" si="24"/>
        <v>0</v>
      </c>
      <c r="AF118" s="38" t="s">
        <v>1371</v>
      </c>
      <c r="AG118" s="44">
        <f t="shared" si="25"/>
        <v>113.40000000000009</v>
      </c>
    </row>
    <row r="119" spans="1:34" s="45" customFormat="1" x14ac:dyDescent="0.2">
      <c r="A119" s="38" t="s">
        <v>39</v>
      </c>
      <c r="B119" s="38" t="s">
        <v>40</v>
      </c>
      <c r="C119" s="38" t="s">
        <v>89</v>
      </c>
      <c r="D119" s="38" t="s">
        <v>344</v>
      </c>
      <c r="E119" s="38" t="s">
        <v>43</v>
      </c>
      <c r="F119" s="38" t="s">
        <v>92</v>
      </c>
      <c r="G119" s="38" t="s">
        <v>347</v>
      </c>
      <c r="H119" s="38" t="s">
        <v>346</v>
      </c>
      <c r="I119" s="38" t="s">
        <v>94</v>
      </c>
      <c r="J119" s="38" t="s">
        <v>50</v>
      </c>
      <c r="K119" s="39">
        <v>43516</v>
      </c>
      <c r="L119" s="39">
        <v>43516</v>
      </c>
      <c r="M119" s="39">
        <v>43516</v>
      </c>
      <c r="N119" s="38" t="s">
        <v>1367</v>
      </c>
      <c r="O119" s="38" t="s">
        <v>1368</v>
      </c>
      <c r="P119" s="41">
        <v>8120328</v>
      </c>
      <c r="Q119" s="38" t="s">
        <v>1495</v>
      </c>
      <c r="R119" s="38" t="s">
        <v>59</v>
      </c>
      <c r="S119" s="38" t="s">
        <v>52</v>
      </c>
      <c r="T119" s="42">
        <v>4809.8</v>
      </c>
      <c r="U119" s="42">
        <v>4611</v>
      </c>
      <c r="V119" s="42">
        <f t="shared" si="23"/>
        <v>198.80000000000018</v>
      </c>
      <c r="W119" s="43">
        <f t="shared" si="10"/>
        <v>4.133227992847939E-2</v>
      </c>
      <c r="X119" s="38" t="s">
        <v>1361</v>
      </c>
      <c r="Y119" s="42">
        <v>4611</v>
      </c>
      <c r="Z119" s="38" t="s">
        <v>1498</v>
      </c>
      <c r="AA119" s="42">
        <v>0</v>
      </c>
      <c r="AB119" s="42" t="s">
        <v>54</v>
      </c>
      <c r="AC119" s="42">
        <v>0</v>
      </c>
      <c r="AD119" s="42">
        <v>0</v>
      </c>
      <c r="AE119" s="42">
        <f t="shared" si="24"/>
        <v>0</v>
      </c>
      <c r="AF119" s="38" t="s">
        <v>1371</v>
      </c>
      <c r="AG119" s="44">
        <f t="shared" si="25"/>
        <v>198.80000000000018</v>
      </c>
    </row>
    <row r="120" spans="1:34" s="45" customFormat="1" x14ac:dyDescent="0.2">
      <c r="A120" s="38" t="s">
        <v>39</v>
      </c>
      <c r="B120" s="38" t="s">
        <v>40</v>
      </c>
      <c r="C120" s="38" t="s">
        <v>89</v>
      </c>
      <c r="D120" s="38" t="s">
        <v>344</v>
      </c>
      <c r="E120" s="38" t="s">
        <v>43</v>
      </c>
      <c r="F120" s="38" t="s">
        <v>92</v>
      </c>
      <c r="G120" s="38" t="s">
        <v>347</v>
      </c>
      <c r="H120" s="38" t="s">
        <v>346</v>
      </c>
      <c r="I120" s="38" t="s">
        <v>94</v>
      </c>
      <c r="J120" s="38" t="s">
        <v>50</v>
      </c>
      <c r="K120" s="39">
        <v>43516</v>
      </c>
      <c r="L120" s="39">
        <v>43516</v>
      </c>
      <c r="M120" s="39">
        <v>43516</v>
      </c>
      <c r="N120" s="38" t="s">
        <v>1367</v>
      </c>
      <c r="O120" s="38" t="s">
        <v>1368</v>
      </c>
      <c r="P120" s="41">
        <v>8120328</v>
      </c>
      <c r="Q120" s="38" t="s">
        <v>1495</v>
      </c>
      <c r="R120" s="38" t="s">
        <v>59</v>
      </c>
      <c r="S120" s="38" t="s">
        <v>52</v>
      </c>
      <c r="T120" s="42">
        <v>2745.9</v>
      </c>
      <c r="U120" s="42">
        <v>2632.5</v>
      </c>
      <c r="V120" s="42">
        <f t="shared" si="23"/>
        <v>113.40000000000009</v>
      </c>
      <c r="W120" s="43">
        <f t="shared" ref="W120:W176" si="26">V120/T120</f>
        <v>4.1297935103244872E-2</v>
      </c>
      <c r="X120" s="38" t="s">
        <v>1361</v>
      </c>
      <c r="Y120" s="42">
        <v>2632.5</v>
      </c>
      <c r="Z120" s="38" t="s">
        <v>1499</v>
      </c>
      <c r="AA120" s="42">
        <v>0</v>
      </c>
      <c r="AB120" s="42" t="s">
        <v>54</v>
      </c>
      <c r="AC120" s="42">
        <v>0</v>
      </c>
      <c r="AD120" s="42">
        <v>0</v>
      </c>
      <c r="AE120" s="42">
        <f t="shared" si="24"/>
        <v>0</v>
      </c>
      <c r="AF120" s="38" t="s">
        <v>1371</v>
      </c>
      <c r="AG120" s="44">
        <f t="shared" si="25"/>
        <v>113.40000000000009</v>
      </c>
    </row>
    <row r="121" spans="1:34" s="45" customFormat="1" x14ac:dyDescent="0.2">
      <c r="A121" s="38" t="s">
        <v>39</v>
      </c>
      <c r="B121" s="38" t="s">
        <v>40</v>
      </c>
      <c r="C121" s="38" t="s">
        <v>89</v>
      </c>
      <c r="D121" s="38" t="s">
        <v>344</v>
      </c>
      <c r="E121" s="38" t="s">
        <v>43</v>
      </c>
      <c r="F121" s="38" t="s">
        <v>92</v>
      </c>
      <c r="G121" s="38" t="s">
        <v>347</v>
      </c>
      <c r="H121" s="38" t="s">
        <v>1500</v>
      </c>
      <c r="I121" s="38" t="s">
        <v>94</v>
      </c>
      <c r="J121" s="38" t="s">
        <v>50</v>
      </c>
      <c r="K121" s="39">
        <v>43497</v>
      </c>
      <c r="L121" s="39">
        <v>43497</v>
      </c>
      <c r="M121" s="39">
        <v>43497</v>
      </c>
      <c r="N121" s="38" t="s">
        <v>1358</v>
      </c>
      <c r="O121" s="38" t="s">
        <v>1368</v>
      </c>
      <c r="P121" s="41">
        <v>8018676</v>
      </c>
      <c r="Q121" s="38" t="s">
        <v>1501</v>
      </c>
      <c r="R121" s="38" t="s">
        <v>68</v>
      </c>
      <c r="S121" s="38" t="s">
        <v>52</v>
      </c>
      <c r="T121" s="42">
        <v>99815.56</v>
      </c>
      <c r="U121" s="42">
        <v>89561.57</v>
      </c>
      <c r="V121" s="42">
        <f t="shared" si="23"/>
        <v>10253.989999999991</v>
      </c>
      <c r="W121" s="43">
        <f t="shared" si="26"/>
        <v>0.10272937405751158</v>
      </c>
      <c r="X121" s="38" t="s">
        <v>1361</v>
      </c>
      <c r="Y121" s="42">
        <v>89561.57</v>
      </c>
      <c r="Z121" s="38" t="s">
        <v>1502</v>
      </c>
      <c r="AA121" s="42">
        <v>0</v>
      </c>
      <c r="AB121" s="42" t="s">
        <v>54</v>
      </c>
      <c r="AC121" s="42">
        <v>0</v>
      </c>
      <c r="AD121" s="42">
        <v>0</v>
      </c>
      <c r="AE121" s="42">
        <f t="shared" si="24"/>
        <v>0</v>
      </c>
      <c r="AF121" s="38" t="s">
        <v>1371</v>
      </c>
      <c r="AG121" s="44">
        <f t="shared" si="25"/>
        <v>10253.989999999991</v>
      </c>
      <c r="AH121" s="45" t="s">
        <v>1420</v>
      </c>
    </row>
    <row r="122" spans="1:34" s="45" customFormat="1" x14ac:dyDescent="0.2">
      <c r="A122" s="38" t="s">
        <v>39</v>
      </c>
      <c r="B122" s="38" t="s">
        <v>40</v>
      </c>
      <c r="C122" s="38" t="s">
        <v>353</v>
      </c>
      <c r="D122" s="38" t="s">
        <v>367</v>
      </c>
      <c r="E122" s="38" t="s">
        <v>43</v>
      </c>
      <c r="F122" s="38" t="s">
        <v>369</v>
      </c>
      <c r="G122" s="38" t="s">
        <v>370</v>
      </c>
      <c r="H122" s="38" t="s">
        <v>1503</v>
      </c>
      <c r="I122" s="38" t="s">
        <v>359</v>
      </c>
      <c r="J122" s="38" t="s">
        <v>50</v>
      </c>
      <c r="K122" s="39">
        <v>43504</v>
      </c>
      <c r="L122" s="39">
        <v>43504</v>
      </c>
      <c r="M122" s="39">
        <v>43504</v>
      </c>
      <c r="N122" s="38" t="s">
        <v>1358</v>
      </c>
      <c r="O122" s="38" t="s">
        <v>1368</v>
      </c>
      <c r="P122" s="41">
        <v>6909503</v>
      </c>
      <c r="Q122" s="38" t="s">
        <v>1504</v>
      </c>
      <c r="R122" s="38" t="s">
        <v>68</v>
      </c>
      <c r="S122" s="38" t="s">
        <v>52</v>
      </c>
      <c r="T122" s="42">
        <v>16677</v>
      </c>
      <c r="U122" s="42">
        <v>15300</v>
      </c>
      <c r="V122" s="42">
        <f t="shared" ref="V122:V129" si="27">T122-U122</f>
        <v>1377</v>
      </c>
      <c r="W122" s="43">
        <f t="shared" si="26"/>
        <v>8.2568807339449546E-2</v>
      </c>
      <c r="X122" s="38" t="s">
        <v>1361</v>
      </c>
      <c r="Y122" s="42">
        <v>15300</v>
      </c>
      <c r="Z122" s="38" t="s">
        <v>1505</v>
      </c>
      <c r="AA122" s="42">
        <v>0</v>
      </c>
      <c r="AB122" s="42" t="s">
        <v>54</v>
      </c>
      <c r="AC122" s="42">
        <v>4414.5</v>
      </c>
      <c r="AD122" s="42">
        <v>4050</v>
      </c>
      <c r="AE122" s="42">
        <f t="shared" ref="AE122:AE129" si="28">AC122-AD122</f>
        <v>364.5</v>
      </c>
      <c r="AF122" s="38" t="s">
        <v>1371</v>
      </c>
      <c r="AG122" s="44">
        <f t="shared" ref="AG122:AG129" si="29">V122-AE122</f>
        <v>1012.5</v>
      </c>
    </row>
    <row r="123" spans="1:34" s="45" customFormat="1" x14ac:dyDescent="0.2">
      <c r="A123" s="38" t="s">
        <v>39</v>
      </c>
      <c r="B123" s="38" t="s">
        <v>40</v>
      </c>
      <c r="C123" s="38" t="s">
        <v>353</v>
      </c>
      <c r="D123" s="38" t="s">
        <v>367</v>
      </c>
      <c r="E123" s="38" t="s">
        <v>43</v>
      </c>
      <c r="F123" s="38" t="s">
        <v>369</v>
      </c>
      <c r="G123" s="38" t="s">
        <v>370</v>
      </c>
      <c r="H123" s="38" t="s">
        <v>1503</v>
      </c>
      <c r="I123" s="38" t="s">
        <v>359</v>
      </c>
      <c r="J123" s="38" t="s">
        <v>50</v>
      </c>
      <c r="K123" s="39">
        <v>43504</v>
      </c>
      <c r="L123" s="39">
        <v>43504</v>
      </c>
      <c r="M123" s="39">
        <v>43504</v>
      </c>
      <c r="N123" s="38" t="s">
        <v>1358</v>
      </c>
      <c r="O123" s="38" t="s">
        <v>1368</v>
      </c>
      <c r="P123" s="41">
        <v>7048647</v>
      </c>
      <c r="Q123" s="38" t="s">
        <v>1506</v>
      </c>
      <c r="R123" s="38" t="s">
        <v>68</v>
      </c>
      <c r="S123" s="38" t="s">
        <v>52</v>
      </c>
      <c r="T123" s="42">
        <v>22563</v>
      </c>
      <c r="U123" s="42">
        <v>20700</v>
      </c>
      <c r="V123" s="42">
        <f t="shared" si="27"/>
        <v>1863</v>
      </c>
      <c r="W123" s="43">
        <f t="shared" si="26"/>
        <v>8.2568807339449546E-2</v>
      </c>
      <c r="X123" s="38" t="s">
        <v>1361</v>
      </c>
      <c r="Y123" s="42">
        <v>20700</v>
      </c>
      <c r="Z123" s="38" t="s">
        <v>1507</v>
      </c>
      <c r="AA123" s="42">
        <v>0</v>
      </c>
      <c r="AB123" s="42" t="s">
        <v>54</v>
      </c>
      <c r="AC123" s="42">
        <v>22563</v>
      </c>
      <c r="AD123" s="42">
        <v>20700</v>
      </c>
      <c r="AE123" s="42">
        <f t="shared" si="28"/>
        <v>1863</v>
      </c>
      <c r="AF123" s="38" t="s">
        <v>1371</v>
      </c>
      <c r="AG123" s="44">
        <f t="shared" si="29"/>
        <v>0</v>
      </c>
    </row>
    <row r="124" spans="1:34" s="45" customFormat="1" x14ac:dyDescent="0.2">
      <c r="A124" s="38" t="s">
        <v>39</v>
      </c>
      <c r="B124" s="38" t="s">
        <v>40</v>
      </c>
      <c r="C124" s="38" t="s">
        <v>353</v>
      </c>
      <c r="D124" s="38" t="s">
        <v>367</v>
      </c>
      <c r="E124" s="38" t="s">
        <v>43</v>
      </c>
      <c r="F124" s="38" t="s">
        <v>369</v>
      </c>
      <c r="G124" s="38" t="s">
        <v>370</v>
      </c>
      <c r="H124" s="38" t="s">
        <v>1503</v>
      </c>
      <c r="I124" s="38" t="s">
        <v>359</v>
      </c>
      <c r="J124" s="38" t="s">
        <v>50</v>
      </c>
      <c r="K124" s="39">
        <v>43504</v>
      </c>
      <c r="L124" s="39">
        <v>43504</v>
      </c>
      <c r="M124" s="39">
        <v>43504</v>
      </c>
      <c r="N124" s="38" t="s">
        <v>1358</v>
      </c>
      <c r="O124" s="38" t="s">
        <v>1368</v>
      </c>
      <c r="P124" s="41">
        <v>7502696</v>
      </c>
      <c r="Q124" s="38" t="s">
        <v>1508</v>
      </c>
      <c r="R124" s="38" t="s">
        <v>68</v>
      </c>
      <c r="S124" s="38" t="s">
        <v>52</v>
      </c>
      <c r="T124" s="42">
        <v>12990.78</v>
      </c>
      <c r="U124" s="42">
        <v>12028.5</v>
      </c>
      <c r="V124" s="42">
        <f t="shared" si="27"/>
        <v>962.28000000000065</v>
      </c>
      <c r="W124" s="43">
        <f t="shared" si="26"/>
        <v>7.4074074074074125E-2</v>
      </c>
      <c r="X124" s="38" t="s">
        <v>1361</v>
      </c>
      <c r="Y124" s="42">
        <v>12028.5</v>
      </c>
      <c r="Z124" s="38" t="s">
        <v>1509</v>
      </c>
      <c r="AA124" s="42">
        <v>0</v>
      </c>
      <c r="AB124" s="42" t="s">
        <v>54</v>
      </c>
      <c r="AC124" s="42">
        <v>12990.78</v>
      </c>
      <c r="AD124" s="42">
        <v>12028.5</v>
      </c>
      <c r="AE124" s="42">
        <f t="shared" si="28"/>
        <v>962.28000000000065</v>
      </c>
      <c r="AF124" s="38" t="s">
        <v>1371</v>
      </c>
      <c r="AG124" s="44">
        <f t="shared" si="29"/>
        <v>0</v>
      </c>
    </row>
    <row r="125" spans="1:34" s="45" customFormat="1" x14ac:dyDescent="0.2">
      <c r="A125" s="38" t="s">
        <v>39</v>
      </c>
      <c r="B125" s="38" t="s">
        <v>40</v>
      </c>
      <c r="C125" s="38" t="s">
        <v>353</v>
      </c>
      <c r="D125" s="38" t="s">
        <v>367</v>
      </c>
      <c r="E125" s="38" t="s">
        <v>43</v>
      </c>
      <c r="F125" s="38" t="s">
        <v>369</v>
      </c>
      <c r="G125" s="38" t="s">
        <v>370</v>
      </c>
      <c r="H125" s="38" t="s">
        <v>1503</v>
      </c>
      <c r="I125" s="38" t="s">
        <v>359</v>
      </c>
      <c r="J125" s="38" t="s">
        <v>50</v>
      </c>
      <c r="K125" s="39">
        <v>43504</v>
      </c>
      <c r="L125" s="39">
        <v>43504</v>
      </c>
      <c r="M125" s="39">
        <v>43504</v>
      </c>
      <c r="N125" s="38" t="s">
        <v>1358</v>
      </c>
      <c r="O125" s="38" t="s">
        <v>1368</v>
      </c>
      <c r="P125" s="41">
        <v>7502722</v>
      </c>
      <c r="Q125" s="38" t="s">
        <v>1510</v>
      </c>
      <c r="R125" s="38" t="s">
        <v>68</v>
      </c>
      <c r="S125" s="38" t="s">
        <v>52</v>
      </c>
      <c r="T125" s="42">
        <v>24057</v>
      </c>
      <c r="U125" s="42">
        <v>22275</v>
      </c>
      <c r="V125" s="42">
        <f t="shared" si="27"/>
        <v>1782</v>
      </c>
      <c r="W125" s="43">
        <f t="shared" si="26"/>
        <v>7.407407407407407E-2</v>
      </c>
      <c r="X125" s="38" t="s">
        <v>1361</v>
      </c>
      <c r="Y125" s="42">
        <v>22275</v>
      </c>
      <c r="Z125" s="38" t="s">
        <v>1511</v>
      </c>
      <c r="AA125" s="42">
        <v>0</v>
      </c>
      <c r="AB125" s="42" t="s">
        <v>54</v>
      </c>
      <c r="AC125" s="42">
        <v>24057</v>
      </c>
      <c r="AD125" s="42">
        <v>22275</v>
      </c>
      <c r="AE125" s="42">
        <f t="shared" si="28"/>
        <v>1782</v>
      </c>
      <c r="AF125" s="38" t="s">
        <v>1371</v>
      </c>
      <c r="AG125" s="44">
        <f t="shared" si="29"/>
        <v>0</v>
      </c>
    </row>
    <row r="126" spans="1:34" s="45" customFormat="1" x14ac:dyDescent="0.2">
      <c r="A126" s="38" t="s">
        <v>39</v>
      </c>
      <c r="B126" s="38" t="s">
        <v>40</v>
      </c>
      <c r="C126" s="38" t="s">
        <v>353</v>
      </c>
      <c r="D126" s="38" t="s">
        <v>367</v>
      </c>
      <c r="E126" s="38" t="s">
        <v>43</v>
      </c>
      <c r="F126" s="38" t="s">
        <v>369</v>
      </c>
      <c r="G126" s="38" t="s">
        <v>370</v>
      </c>
      <c r="H126" s="38" t="s">
        <v>1108</v>
      </c>
      <c r="I126" s="38" t="s">
        <v>359</v>
      </c>
      <c r="J126" s="38" t="s">
        <v>50</v>
      </c>
      <c r="K126" s="39">
        <v>43504</v>
      </c>
      <c r="L126" s="39">
        <v>43504</v>
      </c>
      <c r="M126" s="39">
        <v>43504</v>
      </c>
      <c r="N126" s="38" t="s">
        <v>1358</v>
      </c>
      <c r="O126" s="38" t="s">
        <v>1368</v>
      </c>
      <c r="P126" s="41">
        <v>7955830</v>
      </c>
      <c r="Q126" s="38" t="s">
        <v>1512</v>
      </c>
      <c r="R126" s="38" t="s">
        <v>68</v>
      </c>
      <c r="S126" s="38" t="s">
        <v>52</v>
      </c>
      <c r="T126" s="42">
        <v>29946.62</v>
      </c>
      <c r="U126" s="42">
        <v>29074.28</v>
      </c>
      <c r="V126" s="42">
        <f t="shared" si="27"/>
        <v>872.34000000000015</v>
      </c>
      <c r="W126" s="43">
        <f t="shared" si="26"/>
        <v>2.9129831680503517E-2</v>
      </c>
      <c r="X126" s="38" t="s">
        <v>1361</v>
      </c>
      <c r="Y126" s="42">
        <v>29074.28</v>
      </c>
      <c r="Z126" s="38" t="s">
        <v>1513</v>
      </c>
      <c r="AA126" s="42">
        <v>0</v>
      </c>
      <c r="AB126" s="42" t="s">
        <v>54</v>
      </c>
      <c r="AC126" s="42">
        <v>29946.62</v>
      </c>
      <c r="AD126" s="42">
        <v>29074.28</v>
      </c>
      <c r="AE126" s="42">
        <f t="shared" si="28"/>
        <v>872.34000000000015</v>
      </c>
      <c r="AF126" s="38" t="s">
        <v>1371</v>
      </c>
      <c r="AG126" s="44">
        <f t="shared" si="29"/>
        <v>0</v>
      </c>
    </row>
    <row r="127" spans="1:34" s="45" customFormat="1" x14ac:dyDescent="0.2">
      <c r="A127" s="38" t="s">
        <v>39</v>
      </c>
      <c r="B127" s="38" t="s">
        <v>40</v>
      </c>
      <c r="C127" s="38" t="s">
        <v>353</v>
      </c>
      <c r="D127" s="38" t="s">
        <v>367</v>
      </c>
      <c r="E127" s="38" t="s">
        <v>43</v>
      </c>
      <c r="F127" s="38" t="s">
        <v>369</v>
      </c>
      <c r="G127" s="38" t="s">
        <v>370</v>
      </c>
      <c r="H127" s="38" t="s">
        <v>368</v>
      </c>
      <c r="I127" s="38" t="s">
        <v>359</v>
      </c>
      <c r="J127" s="38" t="s">
        <v>50</v>
      </c>
      <c r="K127" s="39">
        <v>43509</v>
      </c>
      <c r="L127" s="39">
        <v>43509</v>
      </c>
      <c r="M127" s="39">
        <v>43509</v>
      </c>
      <c r="N127" s="38" t="s">
        <v>1358</v>
      </c>
      <c r="O127" s="38" t="s">
        <v>1368</v>
      </c>
      <c r="P127" s="41">
        <v>8170784</v>
      </c>
      <c r="Q127" s="38" t="s">
        <v>378</v>
      </c>
      <c r="R127" s="38" t="s">
        <v>68</v>
      </c>
      <c r="S127" s="38" t="s">
        <v>52</v>
      </c>
      <c r="T127" s="42">
        <v>13654.5</v>
      </c>
      <c r="U127" s="42">
        <v>12042.8</v>
      </c>
      <c r="V127" s="42">
        <f t="shared" si="27"/>
        <v>1611.7000000000007</v>
      </c>
      <c r="W127" s="43">
        <f t="shared" si="26"/>
        <v>0.11803434765095762</v>
      </c>
      <c r="X127" s="38" t="s">
        <v>1361</v>
      </c>
      <c r="Y127" s="42">
        <v>12042.8</v>
      </c>
      <c r="Z127" s="38" t="s">
        <v>380</v>
      </c>
      <c r="AA127" s="42">
        <v>0</v>
      </c>
      <c r="AB127" s="42" t="s">
        <v>54</v>
      </c>
      <c r="AC127" s="42">
        <v>13654.5</v>
      </c>
      <c r="AD127" s="42">
        <v>12042.8</v>
      </c>
      <c r="AE127" s="42">
        <f t="shared" si="28"/>
        <v>1611.7000000000007</v>
      </c>
      <c r="AF127" s="38" t="s">
        <v>1371</v>
      </c>
      <c r="AG127" s="44">
        <f t="shared" si="29"/>
        <v>0</v>
      </c>
    </row>
    <row r="128" spans="1:34" s="45" customFormat="1" x14ac:dyDescent="0.2">
      <c r="A128" s="38" t="s">
        <v>39</v>
      </c>
      <c r="B128" s="38" t="s">
        <v>40</v>
      </c>
      <c r="C128" s="38" t="s">
        <v>353</v>
      </c>
      <c r="D128" s="38" t="s">
        <v>367</v>
      </c>
      <c r="E128" s="38" t="s">
        <v>43</v>
      </c>
      <c r="F128" s="38" t="s">
        <v>369</v>
      </c>
      <c r="G128" s="38" t="s">
        <v>370</v>
      </c>
      <c r="H128" s="38" t="s">
        <v>368</v>
      </c>
      <c r="I128" s="38" t="s">
        <v>359</v>
      </c>
      <c r="J128" s="38" t="s">
        <v>50</v>
      </c>
      <c r="K128" s="39">
        <v>43515</v>
      </c>
      <c r="L128" s="39">
        <v>43515</v>
      </c>
      <c r="M128" s="39">
        <v>43515</v>
      </c>
      <c r="N128" s="38" t="s">
        <v>1358</v>
      </c>
      <c r="O128" s="38" t="s">
        <v>1368</v>
      </c>
      <c r="P128" s="41">
        <v>8170784</v>
      </c>
      <c r="Q128" s="38" t="s">
        <v>378</v>
      </c>
      <c r="R128" s="38" t="s">
        <v>68</v>
      </c>
      <c r="S128" s="38" t="s">
        <v>52</v>
      </c>
      <c r="T128" s="42">
        <v>12139.68</v>
      </c>
      <c r="U128" s="42">
        <v>11863.2</v>
      </c>
      <c r="V128" s="42">
        <f t="shared" si="27"/>
        <v>276.47999999999956</v>
      </c>
      <c r="W128" s="43">
        <f t="shared" si="26"/>
        <v>2.277490016211297E-2</v>
      </c>
      <c r="X128" s="38" t="s">
        <v>1361</v>
      </c>
      <c r="Y128" s="42">
        <v>11863.2</v>
      </c>
      <c r="Z128" s="38" t="s">
        <v>380</v>
      </c>
      <c r="AA128" s="42">
        <v>0</v>
      </c>
      <c r="AB128" s="42" t="s">
        <v>54</v>
      </c>
      <c r="AC128" s="42">
        <v>12139.68</v>
      </c>
      <c r="AD128" s="42">
        <v>11863.2</v>
      </c>
      <c r="AE128" s="42">
        <f t="shared" si="28"/>
        <v>276.47999999999956</v>
      </c>
      <c r="AF128" s="38" t="s">
        <v>1371</v>
      </c>
      <c r="AG128" s="44">
        <f t="shared" si="29"/>
        <v>0</v>
      </c>
    </row>
    <row r="129" spans="1:34" s="45" customFormat="1" x14ac:dyDescent="0.2">
      <c r="A129" s="38" t="s">
        <v>39</v>
      </c>
      <c r="B129" s="38" t="s">
        <v>40</v>
      </c>
      <c r="C129" s="38" t="s">
        <v>353</v>
      </c>
      <c r="D129" s="38" t="s">
        <v>367</v>
      </c>
      <c r="E129" s="38" t="s">
        <v>43</v>
      </c>
      <c r="F129" s="38" t="s">
        <v>369</v>
      </c>
      <c r="G129" s="38" t="s">
        <v>370</v>
      </c>
      <c r="H129" s="38" t="s">
        <v>1514</v>
      </c>
      <c r="I129" s="38" t="s">
        <v>359</v>
      </c>
      <c r="J129" s="38" t="s">
        <v>50</v>
      </c>
      <c r="K129" s="39">
        <v>43504</v>
      </c>
      <c r="L129" s="39">
        <v>43504</v>
      </c>
      <c r="M129" s="39">
        <v>43504</v>
      </c>
      <c r="N129" s="38" t="s">
        <v>1358</v>
      </c>
      <c r="O129" s="38" t="s">
        <v>1368</v>
      </c>
      <c r="P129" s="41">
        <v>6760731</v>
      </c>
      <c r="Q129" s="38" t="s">
        <v>1515</v>
      </c>
      <c r="R129" s="38" t="s">
        <v>68</v>
      </c>
      <c r="S129" s="38" t="s">
        <v>52</v>
      </c>
      <c r="T129" s="42">
        <v>9600</v>
      </c>
      <c r="U129" s="42">
        <v>9000</v>
      </c>
      <c r="V129" s="42">
        <f t="shared" si="27"/>
        <v>600</v>
      </c>
      <c r="W129" s="43">
        <f t="shared" si="26"/>
        <v>6.25E-2</v>
      </c>
      <c r="X129" s="38" t="s">
        <v>1361</v>
      </c>
      <c r="Y129" s="42">
        <v>9000</v>
      </c>
      <c r="Z129" s="38" t="s">
        <v>1516</v>
      </c>
      <c r="AA129" s="42">
        <v>0</v>
      </c>
      <c r="AB129" s="42" t="s">
        <v>54</v>
      </c>
      <c r="AC129" s="42">
        <v>9600</v>
      </c>
      <c r="AD129" s="42">
        <v>9000</v>
      </c>
      <c r="AE129" s="42">
        <f t="shared" si="28"/>
        <v>600</v>
      </c>
      <c r="AF129" s="38" t="s">
        <v>1371</v>
      </c>
      <c r="AG129" s="44">
        <f t="shared" si="29"/>
        <v>0</v>
      </c>
    </row>
    <row r="130" spans="1:34" s="45" customFormat="1" x14ac:dyDescent="0.2">
      <c r="A130" s="38" t="s">
        <v>39</v>
      </c>
      <c r="B130" s="38" t="s">
        <v>40</v>
      </c>
      <c r="C130" s="38" t="s">
        <v>382</v>
      </c>
      <c r="D130" s="38" t="s">
        <v>383</v>
      </c>
      <c r="E130" s="38" t="s">
        <v>43</v>
      </c>
      <c r="F130" s="38" t="s">
        <v>385</v>
      </c>
      <c r="G130" s="38" t="s">
        <v>386</v>
      </c>
      <c r="H130" s="38" t="s">
        <v>1517</v>
      </c>
      <c r="I130" s="38" t="s">
        <v>359</v>
      </c>
      <c r="J130" s="38" t="s">
        <v>50</v>
      </c>
      <c r="K130" s="39">
        <v>43504</v>
      </c>
      <c r="L130" s="39">
        <v>43504</v>
      </c>
      <c r="M130" s="39">
        <v>43504</v>
      </c>
      <c r="N130" s="38" t="s">
        <v>1358</v>
      </c>
      <c r="O130" s="38" t="s">
        <v>1368</v>
      </c>
      <c r="P130" s="41">
        <v>8046916</v>
      </c>
      <c r="Q130" s="38" t="s">
        <v>1518</v>
      </c>
      <c r="R130" s="38" t="s">
        <v>68</v>
      </c>
      <c r="S130" s="38" t="s">
        <v>52</v>
      </c>
      <c r="T130" s="42">
        <v>15000</v>
      </c>
      <c r="U130" s="42">
        <v>10000</v>
      </c>
      <c r="V130" s="42">
        <f t="shared" ref="V130:V140" si="30">T130-U130</f>
        <v>5000</v>
      </c>
      <c r="W130" s="43">
        <f t="shared" si="26"/>
        <v>0.33333333333333331</v>
      </c>
      <c r="X130" s="38" t="s">
        <v>1361</v>
      </c>
      <c r="Y130" s="42">
        <v>10000</v>
      </c>
      <c r="Z130" s="38" t="s">
        <v>390</v>
      </c>
      <c r="AA130" s="42">
        <v>0</v>
      </c>
      <c r="AB130" s="42" t="s">
        <v>54</v>
      </c>
      <c r="AC130" s="42">
        <v>15000</v>
      </c>
      <c r="AD130" s="42">
        <v>10000</v>
      </c>
      <c r="AE130" s="42">
        <f t="shared" ref="AE130:AE140" si="31">AC130-AD130</f>
        <v>5000</v>
      </c>
      <c r="AF130" s="38" t="s">
        <v>1376</v>
      </c>
      <c r="AG130" s="44">
        <f t="shared" ref="AG130:AG140" si="32">V130-AE130</f>
        <v>0</v>
      </c>
    </row>
    <row r="131" spans="1:34" s="45" customFormat="1" x14ac:dyDescent="0.2">
      <c r="A131" s="38" t="s">
        <v>39</v>
      </c>
      <c r="B131" s="38" t="s">
        <v>40</v>
      </c>
      <c r="C131" s="38" t="s">
        <v>382</v>
      </c>
      <c r="D131" s="38" t="s">
        <v>394</v>
      </c>
      <c r="E131" s="38" t="s">
        <v>43</v>
      </c>
      <c r="F131" s="38" t="s">
        <v>397</v>
      </c>
      <c r="G131" s="38" t="s">
        <v>370</v>
      </c>
      <c r="H131" s="38" t="s">
        <v>395</v>
      </c>
      <c r="I131" s="38" t="s">
        <v>359</v>
      </c>
      <c r="J131" s="38" t="s">
        <v>50</v>
      </c>
      <c r="K131" s="39">
        <v>43504</v>
      </c>
      <c r="L131" s="39">
        <v>43504</v>
      </c>
      <c r="M131" s="39">
        <v>43504</v>
      </c>
      <c r="N131" s="38" t="s">
        <v>1358</v>
      </c>
      <c r="O131" s="38" t="s">
        <v>1368</v>
      </c>
      <c r="P131" s="41">
        <v>7835968</v>
      </c>
      <c r="Q131" s="38" t="s">
        <v>1519</v>
      </c>
      <c r="R131" s="38" t="s">
        <v>68</v>
      </c>
      <c r="S131" s="38" t="s">
        <v>52</v>
      </c>
      <c r="T131" s="42">
        <v>0</v>
      </c>
      <c r="U131" s="42">
        <v>5400</v>
      </c>
      <c r="V131" s="42">
        <f t="shared" si="30"/>
        <v>-5400</v>
      </c>
      <c r="W131" s="43" t="e">
        <f t="shared" si="26"/>
        <v>#DIV/0!</v>
      </c>
      <c r="X131" s="38" t="s">
        <v>1361</v>
      </c>
      <c r="Y131" s="42">
        <v>5400</v>
      </c>
      <c r="Z131" s="38" t="s">
        <v>1520</v>
      </c>
      <c r="AA131" s="42">
        <v>0</v>
      </c>
      <c r="AB131" s="42" t="s">
        <v>54</v>
      </c>
      <c r="AC131" s="42">
        <v>0</v>
      </c>
      <c r="AD131" s="42">
        <v>5400</v>
      </c>
      <c r="AE131" s="42">
        <f t="shared" si="31"/>
        <v>-5400</v>
      </c>
      <c r="AF131" s="38" t="s">
        <v>1371</v>
      </c>
      <c r="AG131" s="44">
        <f t="shared" si="32"/>
        <v>0</v>
      </c>
    </row>
    <row r="132" spans="1:34" s="59" customFormat="1" x14ac:dyDescent="0.2">
      <c r="A132" s="53" t="s">
        <v>39</v>
      </c>
      <c r="B132" s="53" t="s">
        <v>40</v>
      </c>
      <c r="C132" s="53" t="s">
        <v>382</v>
      </c>
      <c r="D132" s="53" t="s">
        <v>394</v>
      </c>
      <c r="E132" s="53" t="s">
        <v>43</v>
      </c>
      <c r="F132" s="53" t="s">
        <v>397</v>
      </c>
      <c r="G132" s="53" t="s">
        <v>370</v>
      </c>
      <c r="H132" s="53" t="s">
        <v>1521</v>
      </c>
      <c r="I132" s="53" t="s">
        <v>359</v>
      </c>
      <c r="J132" s="53" t="s">
        <v>50</v>
      </c>
      <c r="K132" s="54">
        <v>43511</v>
      </c>
      <c r="L132" s="54">
        <v>43511</v>
      </c>
      <c r="M132" s="54">
        <v>43511</v>
      </c>
      <c r="N132" s="53" t="s">
        <v>1367</v>
      </c>
      <c r="O132" s="53" t="s">
        <v>1368</v>
      </c>
      <c r="P132" s="55">
        <v>8162209</v>
      </c>
      <c r="Q132" s="53" t="s">
        <v>1522</v>
      </c>
      <c r="R132" s="53" t="s">
        <v>59</v>
      </c>
      <c r="S132" s="53" t="s">
        <v>52</v>
      </c>
      <c r="T132" s="56">
        <v>0</v>
      </c>
      <c r="U132" s="56">
        <v>0</v>
      </c>
      <c r="V132" s="56">
        <f t="shared" si="30"/>
        <v>0</v>
      </c>
      <c r="W132" s="57" t="e">
        <f t="shared" si="26"/>
        <v>#DIV/0!</v>
      </c>
      <c r="X132" s="53" t="s">
        <v>1361</v>
      </c>
      <c r="Y132" s="56">
        <v>1028174.96</v>
      </c>
      <c r="Z132" s="53" t="s">
        <v>1523</v>
      </c>
      <c r="AA132" s="56">
        <v>0</v>
      </c>
      <c r="AB132" s="56" t="s">
        <v>54</v>
      </c>
      <c r="AC132" s="56">
        <v>1259191.3999999999</v>
      </c>
      <c r="AD132" s="56">
        <v>1028258.02</v>
      </c>
      <c r="AE132" s="56">
        <f t="shared" si="31"/>
        <v>230933.37999999989</v>
      </c>
      <c r="AF132" s="53" t="s">
        <v>1371</v>
      </c>
      <c r="AG132" s="58">
        <f t="shared" si="32"/>
        <v>-230933.37999999989</v>
      </c>
      <c r="AH132" s="59" t="s">
        <v>1524</v>
      </c>
    </row>
    <row r="133" spans="1:34" s="45" customFormat="1" x14ac:dyDescent="0.2">
      <c r="A133" s="38" t="s">
        <v>39</v>
      </c>
      <c r="B133" s="38" t="s">
        <v>40</v>
      </c>
      <c r="C133" s="38" t="s">
        <v>382</v>
      </c>
      <c r="D133" s="38" t="s">
        <v>394</v>
      </c>
      <c r="E133" s="38" t="s">
        <v>43</v>
      </c>
      <c r="F133" s="38" t="s">
        <v>397</v>
      </c>
      <c r="G133" s="38" t="s">
        <v>370</v>
      </c>
      <c r="H133" s="38" t="s">
        <v>1521</v>
      </c>
      <c r="I133" s="38" t="s">
        <v>359</v>
      </c>
      <c r="J133" s="38" t="s">
        <v>50</v>
      </c>
      <c r="K133" s="39">
        <v>43511</v>
      </c>
      <c r="L133" s="39">
        <v>43539</v>
      </c>
      <c r="M133" s="40" t="s">
        <v>54</v>
      </c>
      <c r="N133" s="38" t="s">
        <v>1383</v>
      </c>
      <c r="O133" s="38" t="s">
        <v>1359</v>
      </c>
      <c r="P133" s="41">
        <v>8162209</v>
      </c>
      <c r="Q133" s="38" t="s">
        <v>1522</v>
      </c>
      <c r="R133" s="38" t="s">
        <v>59</v>
      </c>
      <c r="S133" s="38" t="s">
        <v>52</v>
      </c>
      <c r="T133" s="42">
        <v>26415.32</v>
      </c>
      <c r="U133" s="42">
        <v>25094.55</v>
      </c>
      <c r="V133" s="42">
        <f t="shared" si="30"/>
        <v>1320.7700000000004</v>
      </c>
      <c r="W133" s="43">
        <f t="shared" si="26"/>
        <v>5.0000151427277824E-2</v>
      </c>
      <c r="X133" s="38" t="s">
        <v>1525</v>
      </c>
      <c r="Y133" s="42">
        <v>0</v>
      </c>
      <c r="Z133" s="38" t="s">
        <v>55</v>
      </c>
      <c r="AA133" s="42">
        <v>0</v>
      </c>
      <c r="AB133" s="42" t="s">
        <v>54</v>
      </c>
      <c r="AC133" s="42">
        <v>26317</v>
      </c>
      <c r="AD133" s="42">
        <v>14000</v>
      </c>
      <c r="AE133" s="42">
        <f t="shared" si="31"/>
        <v>12317</v>
      </c>
      <c r="AF133" s="38" t="s">
        <v>1371</v>
      </c>
      <c r="AG133" s="44">
        <f t="shared" si="32"/>
        <v>-10996.23</v>
      </c>
    </row>
    <row r="134" spans="1:34" s="45" customFormat="1" x14ac:dyDescent="0.2">
      <c r="A134" s="38" t="s">
        <v>39</v>
      </c>
      <c r="B134" s="38" t="s">
        <v>40</v>
      </c>
      <c r="C134" s="38" t="s">
        <v>382</v>
      </c>
      <c r="D134" s="38" t="s">
        <v>394</v>
      </c>
      <c r="E134" s="38" t="s">
        <v>43</v>
      </c>
      <c r="F134" s="38" t="s">
        <v>397</v>
      </c>
      <c r="G134" s="38" t="s">
        <v>370</v>
      </c>
      <c r="H134" s="38" t="s">
        <v>1521</v>
      </c>
      <c r="I134" s="38" t="s">
        <v>359</v>
      </c>
      <c r="J134" s="38" t="s">
        <v>50</v>
      </c>
      <c r="K134" s="39">
        <v>43511</v>
      </c>
      <c r="L134" s="39">
        <v>43511</v>
      </c>
      <c r="M134" s="39">
        <v>43511</v>
      </c>
      <c r="N134" s="38" t="s">
        <v>1367</v>
      </c>
      <c r="O134" s="38" t="s">
        <v>1368</v>
      </c>
      <c r="P134" s="41">
        <v>8162209</v>
      </c>
      <c r="Q134" s="38" t="s">
        <v>1522</v>
      </c>
      <c r="R134" s="38" t="s">
        <v>59</v>
      </c>
      <c r="S134" s="38" t="s">
        <v>52</v>
      </c>
      <c r="T134" s="42">
        <v>7871.06</v>
      </c>
      <c r="U134" s="42">
        <v>7716.92</v>
      </c>
      <c r="V134" s="42">
        <f t="shared" si="30"/>
        <v>154.14000000000033</v>
      </c>
      <c r="W134" s="43">
        <f t="shared" si="26"/>
        <v>1.9583131115758275E-2</v>
      </c>
      <c r="X134" s="38" t="s">
        <v>1361</v>
      </c>
      <c r="Y134" s="42">
        <v>7716.92</v>
      </c>
      <c r="Z134" s="38" t="s">
        <v>1526</v>
      </c>
      <c r="AA134" s="42">
        <v>0</v>
      </c>
      <c r="AB134" s="42" t="s">
        <v>54</v>
      </c>
      <c r="AC134" s="42">
        <v>7841.77</v>
      </c>
      <c r="AD134" s="42">
        <v>7468.35</v>
      </c>
      <c r="AE134" s="42">
        <f t="shared" si="31"/>
        <v>373.42000000000007</v>
      </c>
      <c r="AF134" s="38" t="s">
        <v>1371</v>
      </c>
      <c r="AG134" s="44">
        <f t="shared" si="32"/>
        <v>-219.27999999999975</v>
      </c>
    </row>
    <row r="135" spans="1:34" s="45" customFormat="1" x14ac:dyDescent="0.2">
      <c r="A135" s="38" t="s">
        <v>39</v>
      </c>
      <c r="B135" s="38" t="s">
        <v>40</v>
      </c>
      <c r="C135" s="38" t="s">
        <v>382</v>
      </c>
      <c r="D135" s="38" t="s">
        <v>394</v>
      </c>
      <c r="E135" s="38" t="s">
        <v>43</v>
      </c>
      <c r="F135" s="38" t="s">
        <v>397</v>
      </c>
      <c r="G135" s="38" t="s">
        <v>370</v>
      </c>
      <c r="H135" s="38" t="s">
        <v>1521</v>
      </c>
      <c r="I135" s="38" t="s">
        <v>183</v>
      </c>
      <c r="J135" s="38" t="s">
        <v>50</v>
      </c>
      <c r="K135" s="39">
        <v>43504</v>
      </c>
      <c r="L135" s="39">
        <v>43504</v>
      </c>
      <c r="M135" s="39">
        <v>43504</v>
      </c>
      <c r="N135" s="38" t="s">
        <v>1358</v>
      </c>
      <c r="O135" s="38" t="s">
        <v>1368</v>
      </c>
      <c r="P135" s="41">
        <v>6536717</v>
      </c>
      <c r="Q135" s="38" t="s">
        <v>1527</v>
      </c>
      <c r="R135" s="38" t="s">
        <v>68</v>
      </c>
      <c r="S135" s="38" t="s">
        <v>52</v>
      </c>
      <c r="T135" s="42">
        <v>41719.39</v>
      </c>
      <c r="U135" s="42">
        <v>36215.21</v>
      </c>
      <c r="V135" s="42">
        <f t="shared" si="30"/>
        <v>5504.18</v>
      </c>
      <c r="W135" s="43">
        <f t="shared" si="26"/>
        <v>0.1319333767823547</v>
      </c>
      <c r="X135" s="38" t="s">
        <v>1361</v>
      </c>
      <c r="Y135" s="42">
        <v>36215.21</v>
      </c>
      <c r="Z135" s="38" t="s">
        <v>1528</v>
      </c>
      <c r="AA135" s="42">
        <v>0</v>
      </c>
      <c r="AB135" s="42" t="s">
        <v>54</v>
      </c>
      <c r="AC135" s="42">
        <v>41557.31</v>
      </c>
      <c r="AD135" s="42">
        <v>36215.21</v>
      </c>
      <c r="AE135" s="42">
        <f t="shared" si="31"/>
        <v>5342.0999999999985</v>
      </c>
      <c r="AF135" s="38" t="s">
        <v>1371</v>
      </c>
      <c r="AG135" s="44">
        <f t="shared" si="32"/>
        <v>162.08000000000175</v>
      </c>
    </row>
    <row r="136" spans="1:34" s="45" customFormat="1" x14ac:dyDescent="0.2">
      <c r="A136" s="38" t="s">
        <v>39</v>
      </c>
      <c r="B136" s="38" t="s">
        <v>40</v>
      </c>
      <c r="C136" s="38" t="s">
        <v>353</v>
      </c>
      <c r="D136" s="38" t="s">
        <v>1529</v>
      </c>
      <c r="E136" s="38" t="s">
        <v>43</v>
      </c>
      <c r="F136" s="38" t="s">
        <v>1530</v>
      </c>
      <c r="G136" s="38" t="s">
        <v>1531</v>
      </c>
      <c r="H136" s="38" t="s">
        <v>298</v>
      </c>
      <c r="I136" s="38" t="s">
        <v>183</v>
      </c>
      <c r="J136" s="38" t="s">
        <v>50</v>
      </c>
      <c r="K136" s="39">
        <v>43504</v>
      </c>
      <c r="L136" s="39">
        <v>43504</v>
      </c>
      <c r="M136" s="39">
        <v>43504</v>
      </c>
      <c r="N136" s="38" t="s">
        <v>1358</v>
      </c>
      <c r="O136" s="38" t="s">
        <v>1368</v>
      </c>
      <c r="P136" s="41">
        <v>6680804</v>
      </c>
      <c r="Q136" s="38" t="s">
        <v>1532</v>
      </c>
      <c r="R136" s="38" t="s">
        <v>68</v>
      </c>
      <c r="S136" s="38" t="s">
        <v>52</v>
      </c>
      <c r="T136" s="42">
        <v>43710</v>
      </c>
      <c r="U136" s="42">
        <v>43245</v>
      </c>
      <c r="V136" s="42">
        <f t="shared" si="30"/>
        <v>465</v>
      </c>
      <c r="W136" s="43">
        <f t="shared" si="26"/>
        <v>1.0638297872340425E-2</v>
      </c>
      <c r="X136" s="38" t="s">
        <v>1361</v>
      </c>
      <c r="Y136" s="42">
        <v>43245</v>
      </c>
      <c r="Z136" s="38" t="s">
        <v>1533</v>
      </c>
      <c r="AA136" s="42">
        <v>0</v>
      </c>
      <c r="AB136" s="42" t="s">
        <v>54</v>
      </c>
      <c r="AC136" s="42">
        <v>43710</v>
      </c>
      <c r="AD136" s="42">
        <v>43245</v>
      </c>
      <c r="AE136" s="42">
        <f t="shared" si="31"/>
        <v>465</v>
      </c>
      <c r="AF136" s="38" t="s">
        <v>1363</v>
      </c>
      <c r="AG136" s="44">
        <f t="shared" si="32"/>
        <v>0</v>
      </c>
    </row>
    <row r="137" spans="1:34" s="45" customFormat="1" x14ac:dyDescent="0.2">
      <c r="A137" s="38" t="s">
        <v>39</v>
      </c>
      <c r="B137" s="38" t="s">
        <v>40</v>
      </c>
      <c r="C137" s="38" t="s">
        <v>382</v>
      </c>
      <c r="D137" s="38" t="s">
        <v>406</v>
      </c>
      <c r="E137" s="38" t="s">
        <v>43</v>
      </c>
      <c r="F137" s="38" t="s">
        <v>409</v>
      </c>
      <c r="G137" s="38" t="s">
        <v>410</v>
      </c>
      <c r="H137" s="38" t="s">
        <v>407</v>
      </c>
      <c r="I137" s="38" t="s">
        <v>359</v>
      </c>
      <c r="J137" s="38" t="s">
        <v>50</v>
      </c>
      <c r="K137" s="39">
        <v>43504</v>
      </c>
      <c r="L137" s="39">
        <v>43504</v>
      </c>
      <c r="M137" s="39">
        <v>43504</v>
      </c>
      <c r="N137" s="38" t="s">
        <v>1358</v>
      </c>
      <c r="O137" s="38" t="s">
        <v>1368</v>
      </c>
      <c r="P137" s="41">
        <v>7316545</v>
      </c>
      <c r="Q137" s="38" t="s">
        <v>1534</v>
      </c>
      <c r="R137" s="38" t="s">
        <v>68</v>
      </c>
      <c r="S137" s="38" t="s">
        <v>52</v>
      </c>
      <c r="T137" s="42">
        <v>0</v>
      </c>
      <c r="U137" s="42">
        <v>0</v>
      </c>
      <c r="V137" s="42">
        <f t="shared" si="30"/>
        <v>0</v>
      </c>
      <c r="W137" s="43" t="e">
        <f t="shared" si="26"/>
        <v>#DIV/0!</v>
      </c>
      <c r="X137" s="38" t="s">
        <v>1361</v>
      </c>
      <c r="Y137" s="42">
        <v>0</v>
      </c>
      <c r="Z137" s="38" t="s">
        <v>1535</v>
      </c>
      <c r="AA137" s="42">
        <v>0</v>
      </c>
      <c r="AB137" s="42" t="s">
        <v>54</v>
      </c>
      <c r="AC137" s="42">
        <v>0</v>
      </c>
      <c r="AD137" s="42">
        <v>0</v>
      </c>
      <c r="AE137" s="42">
        <f t="shared" si="31"/>
        <v>0</v>
      </c>
      <c r="AF137" s="38" t="s">
        <v>1371</v>
      </c>
      <c r="AG137" s="44">
        <f t="shared" si="32"/>
        <v>0</v>
      </c>
    </row>
    <row r="138" spans="1:34" s="45" customFormat="1" x14ac:dyDescent="0.2">
      <c r="A138" s="38" t="s">
        <v>39</v>
      </c>
      <c r="B138" s="38" t="s">
        <v>40</v>
      </c>
      <c r="C138" s="38" t="s">
        <v>382</v>
      </c>
      <c r="D138" s="38" t="s">
        <v>406</v>
      </c>
      <c r="E138" s="38" t="s">
        <v>43</v>
      </c>
      <c r="F138" s="38" t="s">
        <v>409</v>
      </c>
      <c r="G138" s="38" t="s">
        <v>410</v>
      </c>
      <c r="H138" s="38" t="s">
        <v>407</v>
      </c>
      <c r="I138" s="38" t="s">
        <v>359</v>
      </c>
      <c r="J138" s="38" t="s">
        <v>50</v>
      </c>
      <c r="K138" s="39">
        <v>43504</v>
      </c>
      <c r="L138" s="39">
        <v>43504</v>
      </c>
      <c r="M138" s="39">
        <v>43504</v>
      </c>
      <c r="N138" s="38" t="s">
        <v>1358</v>
      </c>
      <c r="O138" s="38" t="s">
        <v>1368</v>
      </c>
      <c r="P138" s="41">
        <v>8009016</v>
      </c>
      <c r="Q138" s="38" t="s">
        <v>1536</v>
      </c>
      <c r="R138" s="38" t="s">
        <v>68</v>
      </c>
      <c r="S138" s="38" t="s">
        <v>52</v>
      </c>
      <c r="T138" s="42">
        <v>86765.4</v>
      </c>
      <c r="U138" s="42">
        <v>83599.92</v>
      </c>
      <c r="V138" s="42">
        <f t="shared" si="30"/>
        <v>3165.4799999999959</v>
      </c>
      <c r="W138" s="43">
        <f t="shared" si="26"/>
        <v>3.6483206439433188E-2</v>
      </c>
      <c r="X138" s="38" t="s">
        <v>1361</v>
      </c>
      <c r="Y138" s="42">
        <v>83599.92</v>
      </c>
      <c r="Z138" s="38" t="s">
        <v>1537</v>
      </c>
      <c r="AA138" s="42">
        <v>0</v>
      </c>
      <c r="AB138" s="42" t="s">
        <v>54</v>
      </c>
      <c r="AC138" s="42">
        <v>86765.4</v>
      </c>
      <c r="AD138" s="42">
        <v>83599.92</v>
      </c>
      <c r="AE138" s="42">
        <f t="shared" si="31"/>
        <v>3165.4799999999959</v>
      </c>
      <c r="AF138" s="38" t="s">
        <v>1371</v>
      </c>
      <c r="AG138" s="44">
        <f t="shared" si="32"/>
        <v>0</v>
      </c>
    </row>
    <row r="139" spans="1:34" s="45" customFormat="1" x14ac:dyDescent="0.2">
      <c r="A139" s="38" t="s">
        <v>39</v>
      </c>
      <c r="B139" s="38" t="s">
        <v>40</v>
      </c>
      <c r="C139" s="38" t="s">
        <v>382</v>
      </c>
      <c r="D139" s="38" t="s">
        <v>406</v>
      </c>
      <c r="E139" s="38" t="s">
        <v>43</v>
      </c>
      <c r="F139" s="38" t="s">
        <v>409</v>
      </c>
      <c r="G139" s="38" t="s">
        <v>410</v>
      </c>
      <c r="H139" s="38" t="s">
        <v>408</v>
      </c>
      <c r="I139" s="38" t="s">
        <v>359</v>
      </c>
      <c r="J139" s="38" t="s">
        <v>50</v>
      </c>
      <c r="K139" s="39">
        <v>43502</v>
      </c>
      <c r="L139" s="39">
        <v>43502</v>
      </c>
      <c r="M139" s="39">
        <v>43502</v>
      </c>
      <c r="N139" s="38" t="s">
        <v>1358</v>
      </c>
      <c r="O139" s="38" t="s">
        <v>1368</v>
      </c>
      <c r="P139" s="41">
        <v>8157233</v>
      </c>
      <c r="Q139" s="38" t="s">
        <v>422</v>
      </c>
      <c r="R139" s="38" t="s">
        <v>68</v>
      </c>
      <c r="S139" s="38" t="s">
        <v>52</v>
      </c>
      <c r="T139" s="42">
        <v>958.92</v>
      </c>
      <c r="U139" s="42">
        <v>860</v>
      </c>
      <c r="V139" s="42">
        <f t="shared" si="30"/>
        <v>98.919999999999959</v>
      </c>
      <c r="W139" s="43">
        <f t="shared" si="26"/>
        <v>0.10315771910065487</v>
      </c>
      <c r="X139" s="38" t="s">
        <v>1361</v>
      </c>
      <c r="Y139" s="42">
        <v>860</v>
      </c>
      <c r="Z139" s="38" t="s">
        <v>424</v>
      </c>
      <c r="AA139" s="42">
        <v>0</v>
      </c>
      <c r="AB139" s="42" t="s">
        <v>54</v>
      </c>
      <c r="AC139" s="42">
        <v>958.92</v>
      </c>
      <c r="AD139" s="42">
        <v>860</v>
      </c>
      <c r="AE139" s="42">
        <f t="shared" si="31"/>
        <v>98.919999999999959</v>
      </c>
      <c r="AF139" s="38" t="s">
        <v>1371</v>
      </c>
      <c r="AG139" s="44">
        <f t="shared" si="32"/>
        <v>0</v>
      </c>
    </row>
    <row r="140" spans="1:34" s="45" customFormat="1" x14ac:dyDescent="0.2">
      <c r="A140" s="38" t="s">
        <v>39</v>
      </c>
      <c r="B140" s="38" t="s">
        <v>40</v>
      </c>
      <c r="C140" s="38" t="s">
        <v>353</v>
      </c>
      <c r="D140" s="38" t="s">
        <v>432</v>
      </c>
      <c r="E140" s="38" t="s">
        <v>43</v>
      </c>
      <c r="F140" s="38" t="s">
        <v>434</v>
      </c>
      <c r="G140" s="38" t="s">
        <v>435</v>
      </c>
      <c r="H140" s="38" t="s">
        <v>433</v>
      </c>
      <c r="I140" s="38" t="s">
        <v>436</v>
      </c>
      <c r="J140" s="38" t="s">
        <v>50</v>
      </c>
      <c r="K140" s="39">
        <v>43504</v>
      </c>
      <c r="L140" s="39">
        <v>43504</v>
      </c>
      <c r="M140" s="39">
        <v>43504</v>
      </c>
      <c r="N140" s="38" t="s">
        <v>1367</v>
      </c>
      <c r="O140" s="38" t="s">
        <v>1368</v>
      </c>
      <c r="P140" s="41">
        <v>8195992</v>
      </c>
      <c r="Q140" s="38" t="s">
        <v>1538</v>
      </c>
      <c r="R140" s="38" t="s">
        <v>59</v>
      </c>
      <c r="S140" s="38" t="s">
        <v>52</v>
      </c>
      <c r="T140" s="42">
        <v>0</v>
      </c>
      <c r="U140" s="42">
        <v>4309.16</v>
      </c>
      <c r="V140" s="42">
        <f t="shared" si="30"/>
        <v>-4309.16</v>
      </c>
      <c r="W140" s="43" t="e">
        <f t="shared" si="26"/>
        <v>#DIV/0!</v>
      </c>
      <c r="X140" s="38" t="s">
        <v>1361</v>
      </c>
      <c r="Y140" s="42">
        <v>4309.16</v>
      </c>
      <c r="Z140" s="38" t="s">
        <v>1539</v>
      </c>
      <c r="AA140" s="42">
        <v>0</v>
      </c>
      <c r="AB140" s="42" t="s">
        <v>54</v>
      </c>
      <c r="AC140" s="42">
        <v>0</v>
      </c>
      <c r="AD140" s="42">
        <v>4309.16</v>
      </c>
      <c r="AE140" s="42">
        <f t="shared" si="31"/>
        <v>-4309.16</v>
      </c>
      <c r="AF140" s="38" t="s">
        <v>1371</v>
      </c>
      <c r="AG140" s="44">
        <f t="shared" si="32"/>
        <v>0</v>
      </c>
    </row>
    <row r="141" spans="1:34" s="45" customFormat="1" x14ac:dyDescent="0.2">
      <c r="A141" s="38" t="s">
        <v>39</v>
      </c>
      <c r="B141" s="38" t="s">
        <v>40</v>
      </c>
      <c r="C141" s="38" t="s">
        <v>353</v>
      </c>
      <c r="D141" s="38" t="s">
        <v>446</v>
      </c>
      <c r="E141" s="38" t="s">
        <v>43</v>
      </c>
      <c r="F141" s="38" t="s">
        <v>434</v>
      </c>
      <c r="G141" s="38" t="s">
        <v>435</v>
      </c>
      <c r="H141" s="38" t="s">
        <v>433</v>
      </c>
      <c r="I141" s="38" t="s">
        <v>452</v>
      </c>
      <c r="J141" s="38" t="s">
        <v>50</v>
      </c>
      <c r="K141" s="39">
        <v>43501</v>
      </c>
      <c r="L141" s="39">
        <v>43501</v>
      </c>
      <c r="M141" s="39">
        <v>43501</v>
      </c>
      <c r="N141" s="38" t="s">
        <v>1358</v>
      </c>
      <c r="O141" s="38" t="s">
        <v>1368</v>
      </c>
      <c r="P141" s="41">
        <v>8201400</v>
      </c>
      <c r="Q141" s="38" t="s">
        <v>1540</v>
      </c>
      <c r="R141" s="38" t="s">
        <v>68</v>
      </c>
      <c r="S141" s="38" t="s">
        <v>52</v>
      </c>
      <c r="T141" s="42">
        <v>216.07</v>
      </c>
      <c r="U141" s="42">
        <v>503.18</v>
      </c>
      <c r="V141" s="42">
        <f t="shared" ref="V141:V204" si="33">T141-U141</f>
        <v>-287.11</v>
      </c>
      <c r="W141" s="43">
        <f t="shared" si="26"/>
        <v>-1.3287823390567872</v>
      </c>
      <c r="X141" s="38" t="s">
        <v>1361</v>
      </c>
      <c r="Y141" s="42">
        <v>503.18</v>
      </c>
      <c r="Z141" s="38" t="s">
        <v>1541</v>
      </c>
      <c r="AA141" s="42">
        <v>0</v>
      </c>
      <c r="AB141" s="42" t="s">
        <v>54</v>
      </c>
      <c r="AC141" s="42">
        <v>216.07</v>
      </c>
      <c r="AD141" s="42">
        <v>503.18</v>
      </c>
      <c r="AE141" s="42">
        <f t="shared" ref="AE141:AE204" si="34">AC141-AD141</f>
        <v>-287.11</v>
      </c>
      <c r="AF141" s="38" t="s">
        <v>1371</v>
      </c>
      <c r="AG141" s="44">
        <f t="shared" ref="AG141:AG204" si="35">V141-AE141</f>
        <v>0</v>
      </c>
    </row>
    <row r="142" spans="1:34" s="45" customFormat="1" x14ac:dyDescent="0.2">
      <c r="A142" s="38" t="s">
        <v>39</v>
      </c>
      <c r="B142" s="38" t="s">
        <v>40</v>
      </c>
      <c r="C142" s="38" t="s">
        <v>353</v>
      </c>
      <c r="D142" s="38" t="s">
        <v>446</v>
      </c>
      <c r="E142" s="38" t="s">
        <v>43</v>
      </c>
      <c r="F142" s="38" t="s">
        <v>434</v>
      </c>
      <c r="G142" s="38" t="s">
        <v>435</v>
      </c>
      <c r="H142" s="38" t="s">
        <v>433</v>
      </c>
      <c r="I142" s="38" t="s">
        <v>452</v>
      </c>
      <c r="J142" s="38" t="s">
        <v>50</v>
      </c>
      <c r="K142" s="39">
        <v>43500</v>
      </c>
      <c r="L142" s="39">
        <v>43539</v>
      </c>
      <c r="M142" s="40" t="s">
        <v>54</v>
      </c>
      <c r="N142" s="38" t="s">
        <v>1358</v>
      </c>
      <c r="O142" s="38" t="s">
        <v>1359</v>
      </c>
      <c r="P142" s="41">
        <v>8201400</v>
      </c>
      <c r="Q142" s="38" t="s">
        <v>1540</v>
      </c>
      <c r="R142" s="38" t="s">
        <v>68</v>
      </c>
      <c r="S142" s="38" t="s">
        <v>52</v>
      </c>
      <c r="T142" s="42">
        <v>0</v>
      </c>
      <c r="U142" s="42">
        <v>571.79999999999995</v>
      </c>
      <c r="V142" s="42">
        <f t="shared" si="33"/>
        <v>-571.79999999999995</v>
      </c>
      <c r="W142" s="43" t="e">
        <f t="shared" si="26"/>
        <v>#DIV/0!</v>
      </c>
      <c r="X142" s="38" t="s">
        <v>1361</v>
      </c>
      <c r="Y142" s="42">
        <v>571.79999999999995</v>
      </c>
      <c r="Z142" s="38" t="s">
        <v>1541</v>
      </c>
      <c r="AA142" s="42">
        <v>0</v>
      </c>
      <c r="AB142" s="42" t="s">
        <v>54</v>
      </c>
      <c r="AC142" s="42">
        <v>0</v>
      </c>
      <c r="AD142" s="42">
        <v>571.79999999999995</v>
      </c>
      <c r="AE142" s="42">
        <f t="shared" si="34"/>
        <v>-571.79999999999995</v>
      </c>
      <c r="AF142" s="38" t="s">
        <v>1371</v>
      </c>
      <c r="AG142" s="44">
        <f t="shared" si="35"/>
        <v>0</v>
      </c>
    </row>
    <row r="143" spans="1:34" s="45" customFormat="1" x14ac:dyDescent="0.2">
      <c r="A143" s="38" t="s">
        <v>39</v>
      </c>
      <c r="B143" s="38" t="s">
        <v>40</v>
      </c>
      <c r="C143" s="38" t="s">
        <v>353</v>
      </c>
      <c r="D143" s="38" t="s">
        <v>446</v>
      </c>
      <c r="E143" s="38" t="s">
        <v>43</v>
      </c>
      <c r="F143" s="38" t="s">
        <v>434</v>
      </c>
      <c r="G143" s="38" t="s">
        <v>435</v>
      </c>
      <c r="H143" s="38" t="s">
        <v>433</v>
      </c>
      <c r="I143" s="38" t="s">
        <v>452</v>
      </c>
      <c r="J143" s="38" t="s">
        <v>50</v>
      </c>
      <c r="K143" s="39">
        <v>43502</v>
      </c>
      <c r="L143" s="39">
        <v>43539</v>
      </c>
      <c r="M143" s="40" t="s">
        <v>54</v>
      </c>
      <c r="N143" s="38" t="s">
        <v>1358</v>
      </c>
      <c r="O143" s="38" t="s">
        <v>1359</v>
      </c>
      <c r="P143" s="41">
        <v>8204348</v>
      </c>
      <c r="Q143" s="38" t="s">
        <v>1542</v>
      </c>
      <c r="R143" s="38" t="s">
        <v>68</v>
      </c>
      <c r="S143" s="38" t="s">
        <v>52</v>
      </c>
      <c r="T143" s="42">
        <v>305.20999999999998</v>
      </c>
      <c r="U143" s="42">
        <v>286.79000000000002</v>
      </c>
      <c r="V143" s="42">
        <f t="shared" si="33"/>
        <v>18.419999999999959</v>
      </c>
      <c r="W143" s="43">
        <f t="shared" si="26"/>
        <v>6.0351888863405395E-2</v>
      </c>
      <c r="X143" s="38" t="s">
        <v>1361</v>
      </c>
      <c r="Y143" s="42">
        <v>286.79000000000002</v>
      </c>
      <c r="Z143" s="38" t="s">
        <v>1543</v>
      </c>
      <c r="AA143" s="42">
        <v>0</v>
      </c>
      <c r="AB143" s="42" t="s">
        <v>54</v>
      </c>
      <c r="AC143" s="42">
        <v>305.20999999999998</v>
      </c>
      <c r="AD143" s="42">
        <v>286.79000000000002</v>
      </c>
      <c r="AE143" s="42">
        <f t="shared" si="34"/>
        <v>18.419999999999959</v>
      </c>
      <c r="AF143" s="38" t="s">
        <v>1371</v>
      </c>
      <c r="AG143" s="44">
        <f t="shared" si="35"/>
        <v>0</v>
      </c>
    </row>
    <row r="144" spans="1:34" s="45" customFormat="1" x14ac:dyDescent="0.2">
      <c r="A144" s="38" t="s">
        <v>39</v>
      </c>
      <c r="B144" s="38" t="s">
        <v>40</v>
      </c>
      <c r="C144" s="38" t="s">
        <v>353</v>
      </c>
      <c r="D144" s="38" t="s">
        <v>446</v>
      </c>
      <c r="E144" s="38" t="s">
        <v>43</v>
      </c>
      <c r="F144" s="38" t="s">
        <v>434</v>
      </c>
      <c r="G144" s="38" t="s">
        <v>435</v>
      </c>
      <c r="H144" s="38" t="s">
        <v>433</v>
      </c>
      <c r="I144" s="38" t="s">
        <v>452</v>
      </c>
      <c r="J144" s="38" t="s">
        <v>50</v>
      </c>
      <c r="K144" s="39">
        <v>43502</v>
      </c>
      <c r="L144" s="39">
        <v>43539</v>
      </c>
      <c r="M144" s="40" t="s">
        <v>54</v>
      </c>
      <c r="N144" s="38" t="s">
        <v>1358</v>
      </c>
      <c r="O144" s="38" t="s">
        <v>1359</v>
      </c>
      <c r="P144" s="41">
        <v>8204416</v>
      </c>
      <c r="Q144" s="38" t="s">
        <v>1544</v>
      </c>
      <c r="R144" s="38" t="s">
        <v>68</v>
      </c>
      <c r="S144" s="38" t="s">
        <v>52</v>
      </c>
      <c r="T144" s="42">
        <v>525.64</v>
      </c>
      <c r="U144" s="42">
        <v>524.17999999999995</v>
      </c>
      <c r="V144" s="42">
        <f t="shared" si="33"/>
        <v>1.4600000000000364</v>
      </c>
      <c r="W144" s="43">
        <f t="shared" si="26"/>
        <v>2.7775663952515723E-3</v>
      </c>
      <c r="X144" s="38" t="s">
        <v>1361</v>
      </c>
      <c r="Y144" s="42">
        <v>524.17999999999995</v>
      </c>
      <c r="Z144" s="38" t="s">
        <v>1545</v>
      </c>
      <c r="AA144" s="42">
        <v>0</v>
      </c>
      <c r="AB144" s="42" t="s">
        <v>54</v>
      </c>
      <c r="AC144" s="42">
        <v>524</v>
      </c>
      <c r="AD144" s="42">
        <v>524.17999999999995</v>
      </c>
      <c r="AE144" s="42">
        <f t="shared" si="34"/>
        <v>-0.17999999999994998</v>
      </c>
      <c r="AF144" s="38" t="s">
        <v>1371</v>
      </c>
      <c r="AG144" s="44">
        <f t="shared" si="35"/>
        <v>1.6399999999999864</v>
      </c>
    </row>
    <row r="145" spans="1:33" s="45" customFormat="1" x14ac:dyDescent="0.2">
      <c r="A145" s="38" t="s">
        <v>39</v>
      </c>
      <c r="B145" s="38" t="s">
        <v>40</v>
      </c>
      <c r="C145" s="38" t="s">
        <v>353</v>
      </c>
      <c r="D145" s="38" t="s">
        <v>446</v>
      </c>
      <c r="E145" s="38" t="s">
        <v>43</v>
      </c>
      <c r="F145" s="38" t="s">
        <v>434</v>
      </c>
      <c r="G145" s="38" t="s">
        <v>435</v>
      </c>
      <c r="H145" s="38" t="s">
        <v>433</v>
      </c>
      <c r="I145" s="38" t="s">
        <v>452</v>
      </c>
      <c r="J145" s="38" t="s">
        <v>50</v>
      </c>
      <c r="K145" s="39">
        <v>43502</v>
      </c>
      <c r="L145" s="39">
        <v>43539</v>
      </c>
      <c r="M145" s="40" t="s">
        <v>54</v>
      </c>
      <c r="N145" s="38" t="s">
        <v>1358</v>
      </c>
      <c r="O145" s="38" t="s">
        <v>1359</v>
      </c>
      <c r="P145" s="41">
        <v>8204437</v>
      </c>
      <c r="Q145" s="38" t="s">
        <v>1546</v>
      </c>
      <c r="R145" s="38" t="s">
        <v>68</v>
      </c>
      <c r="S145" s="38" t="s">
        <v>52</v>
      </c>
      <c r="T145" s="42">
        <v>320.2</v>
      </c>
      <c r="U145" s="42">
        <v>288</v>
      </c>
      <c r="V145" s="42">
        <f t="shared" si="33"/>
        <v>32.199999999999989</v>
      </c>
      <c r="W145" s="43">
        <f t="shared" si="26"/>
        <v>0.10056214865708929</v>
      </c>
      <c r="X145" s="38" t="s">
        <v>1361</v>
      </c>
      <c r="Y145" s="42">
        <v>288</v>
      </c>
      <c r="Z145" s="38" t="s">
        <v>1547</v>
      </c>
      <c r="AA145" s="42">
        <v>0</v>
      </c>
      <c r="AB145" s="42" t="s">
        <v>54</v>
      </c>
      <c r="AC145" s="42">
        <v>319</v>
      </c>
      <c r="AD145" s="42">
        <v>288</v>
      </c>
      <c r="AE145" s="42">
        <f t="shared" si="34"/>
        <v>31</v>
      </c>
      <c r="AF145" s="38" t="s">
        <v>1371</v>
      </c>
      <c r="AG145" s="44">
        <f t="shared" si="35"/>
        <v>1.1999999999999886</v>
      </c>
    </row>
    <row r="146" spans="1:33" s="45" customFormat="1" x14ac:dyDescent="0.2">
      <c r="A146" s="38" t="s">
        <v>39</v>
      </c>
      <c r="B146" s="38" t="s">
        <v>40</v>
      </c>
      <c r="C146" s="38" t="s">
        <v>353</v>
      </c>
      <c r="D146" s="38" t="s">
        <v>446</v>
      </c>
      <c r="E146" s="38" t="s">
        <v>43</v>
      </c>
      <c r="F146" s="38" t="s">
        <v>434</v>
      </c>
      <c r="G146" s="38" t="s">
        <v>435</v>
      </c>
      <c r="H146" s="38" t="s">
        <v>433</v>
      </c>
      <c r="I146" s="38" t="s">
        <v>452</v>
      </c>
      <c r="J146" s="38" t="s">
        <v>50</v>
      </c>
      <c r="K146" s="39">
        <v>43502</v>
      </c>
      <c r="L146" s="39">
        <v>43539</v>
      </c>
      <c r="M146" s="40" t="s">
        <v>54</v>
      </c>
      <c r="N146" s="38" t="s">
        <v>1358</v>
      </c>
      <c r="O146" s="38" t="s">
        <v>1359</v>
      </c>
      <c r="P146" s="41">
        <v>8204451</v>
      </c>
      <c r="Q146" s="38" t="s">
        <v>1548</v>
      </c>
      <c r="R146" s="38" t="s">
        <v>68</v>
      </c>
      <c r="S146" s="38" t="s">
        <v>52</v>
      </c>
      <c r="T146" s="42">
        <v>320.2</v>
      </c>
      <c r="U146" s="42">
        <v>288</v>
      </c>
      <c r="V146" s="42">
        <f t="shared" si="33"/>
        <v>32.199999999999989</v>
      </c>
      <c r="W146" s="43">
        <f t="shared" si="26"/>
        <v>0.10056214865708929</v>
      </c>
      <c r="X146" s="38" t="s">
        <v>1361</v>
      </c>
      <c r="Y146" s="42">
        <v>288</v>
      </c>
      <c r="Z146" s="38" t="s">
        <v>1549</v>
      </c>
      <c r="AA146" s="42">
        <v>0</v>
      </c>
      <c r="AB146" s="42" t="s">
        <v>54</v>
      </c>
      <c r="AC146" s="42">
        <v>319</v>
      </c>
      <c r="AD146" s="42">
        <v>288</v>
      </c>
      <c r="AE146" s="42">
        <f t="shared" si="34"/>
        <v>31</v>
      </c>
      <c r="AF146" s="38" t="s">
        <v>1371</v>
      </c>
      <c r="AG146" s="44">
        <f t="shared" si="35"/>
        <v>1.1999999999999886</v>
      </c>
    </row>
    <row r="147" spans="1:33" s="45" customFormat="1" x14ac:dyDescent="0.2">
      <c r="A147" s="38" t="s">
        <v>39</v>
      </c>
      <c r="B147" s="38" t="s">
        <v>40</v>
      </c>
      <c r="C147" s="38" t="s">
        <v>353</v>
      </c>
      <c r="D147" s="38" t="s">
        <v>446</v>
      </c>
      <c r="E147" s="38" t="s">
        <v>43</v>
      </c>
      <c r="F147" s="38" t="s">
        <v>434</v>
      </c>
      <c r="G147" s="38" t="s">
        <v>435</v>
      </c>
      <c r="H147" s="38" t="s">
        <v>433</v>
      </c>
      <c r="I147" s="38" t="s">
        <v>452</v>
      </c>
      <c r="J147" s="38" t="s">
        <v>50</v>
      </c>
      <c r="K147" s="39">
        <v>43502</v>
      </c>
      <c r="L147" s="39">
        <v>43539</v>
      </c>
      <c r="M147" s="40" t="s">
        <v>54</v>
      </c>
      <c r="N147" s="38" t="s">
        <v>1358</v>
      </c>
      <c r="O147" s="38" t="s">
        <v>1359</v>
      </c>
      <c r="P147" s="41">
        <v>8204464</v>
      </c>
      <c r="Q147" s="38" t="s">
        <v>1550</v>
      </c>
      <c r="R147" s="38" t="s">
        <v>68</v>
      </c>
      <c r="S147" s="38" t="s">
        <v>52</v>
      </c>
      <c r="T147" s="42">
        <v>320.2</v>
      </c>
      <c r="U147" s="42">
        <v>288</v>
      </c>
      <c r="V147" s="42">
        <f t="shared" si="33"/>
        <v>32.199999999999989</v>
      </c>
      <c r="W147" s="43">
        <f t="shared" si="26"/>
        <v>0.10056214865708929</v>
      </c>
      <c r="X147" s="38" t="s">
        <v>1361</v>
      </c>
      <c r="Y147" s="42">
        <v>288</v>
      </c>
      <c r="Z147" s="38" t="s">
        <v>1551</v>
      </c>
      <c r="AA147" s="42">
        <v>0</v>
      </c>
      <c r="AB147" s="42" t="s">
        <v>54</v>
      </c>
      <c r="AC147" s="42">
        <v>319</v>
      </c>
      <c r="AD147" s="42">
        <v>288</v>
      </c>
      <c r="AE147" s="42">
        <f t="shared" si="34"/>
        <v>31</v>
      </c>
      <c r="AF147" s="38" t="s">
        <v>1371</v>
      </c>
      <c r="AG147" s="44">
        <f t="shared" si="35"/>
        <v>1.1999999999999886</v>
      </c>
    </row>
    <row r="148" spans="1:33" s="45" customFormat="1" x14ac:dyDescent="0.2">
      <c r="A148" s="38" t="s">
        <v>39</v>
      </c>
      <c r="B148" s="38" t="s">
        <v>40</v>
      </c>
      <c r="C148" s="38" t="s">
        <v>353</v>
      </c>
      <c r="D148" s="38" t="s">
        <v>446</v>
      </c>
      <c r="E148" s="38" t="s">
        <v>43</v>
      </c>
      <c r="F148" s="38" t="s">
        <v>434</v>
      </c>
      <c r="G148" s="38" t="s">
        <v>435</v>
      </c>
      <c r="H148" s="38" t="s">
        <v>433</v>
      </c>
      <c r="I148" s="38" t="s">
        <v>183</v>
      </c>
      <c r="J148" s="38" t="s">
        <v>50</v>
      </c>
      <c r="K148" s="39">
        <v>43504</v>
      </c>
      <c r="L148" s="39">
        <v>43504</v>
      </c>
      <c r="M148" s="39">
        <v>43504</v>
      </c>
      <c r="N148" s="38" t="s">
        <v>1358</v>
      </c>
      <c r="O148" s="38" t="s">
        <v>1368</v>
      </c>
      <c r="P148" s="41">
        <v>8057205</v>
      </c>
      <c r="Q148" s="38" t="s">
        <v>474</v>
      </c>
      <c r="R148" s="38" t="s">
        <v>68</v>
      </c>
      <c r="S148" s="38" t="s">
        <v>52</v>
      </c>
      <c r="T148" s="42">
        <v>0</v>
      </c>
      <c r="U148" s="42">
        <v>774</v>
      </c>
      <c r="V148" s="42">
        <f t="shared" si="33"/>
        <v>-774</v>
      </c>
      <c r="W148" s="43" t="e">
        <f t="shared" si="26"/>
        <v>#DIV/0!</v>
      </c>
      <c r="X148" s="38" t="s">
        <v>1361</v>
      </c>
      <c r="Y148" s="42">
        <v>774</v>
      </c>
      <c r="Z148" s="38" t="s">
        <v>1552</v>
      </c>
      <c r="AA148" s="42">
        <v>0</v>
      </c>
      <c r="AB148" s="42" t="s">
        <v>54</v>
      </c>
      <c r="AC148" s="42">
        <v>0</v>
      </c>
      <c r="AD148" s="42">
        <v>0</v>
      </c>
      <c r="AE148" s="42">
        <f t="shared" si="34"/>
        <v>0</v>
      </c>
      <c r="AF148" s="38" t="s">
        <v>1371</v>
      </c>
      <c r="AG148" s="44">
        <f t="shared" si="35"/>
        <v>-774</v>
      </c>
    </row>
    <row r="149" spans="1:33" s="45" customFormat="1" x14ac:dyDescent="0.2">
      <c r="A149" s="38" t="s">
        <v>39</v>
      </c>
      <c r="B149" s="38" t="s">
        <v>40</v>
      </c>
      <c r="C149" s="38" t="s">
        <v>353</v>
      </c>
      <c r="D149" s="38" t="s">
        <v>446</v>
      </c>
      <c r="E149" s="38" t="s">
        <v>43</v>
      </c>
      <c r="F149" s="38" t="s">
        <v>434</v>
      </c>
      <c r="G149" s="38" t="s">
        <v>435</v>
      </c>
      <c r="H149" s="38" t="s">
        <v>433</v>
      </c>
      <c r="I149" s="38" t="s">
        <v>1553</v>
      </c>
      <c r="J149" s="38" t="s">
        <v>50</v>
      </c>
      <c r="K149" s="39">
        <v>43511</v>
      </c>
      <c r="L149" s="39">
        <v>43511</v>
      </c>
      <c r="M149" s="39">
        <v>43511</v>
      </c>
      <c r="N149" s="38" t="s">
        <v>1367</v>
      </c>
      <c r="O149" s="38" t="s">
        <v>1368</v>
      </c>
      <c r="P149" s="41">
        <v>8079844</v>
      </c>
      <c r="Q149" s="38" t="s">
        <v>474</v>
      </c>
      <c r="R149" s="38" t="s">
        <v>59</v>
      </c>
      <c r="S149" s="38" t="s">
        <v>52</v>
      </c>
      <c r="T149" s="42">
        <v>206809.35</v>
      </c>
      <c r="U149" s="42">
        <v>152487.46</v>
      </c>
      <c r="V149" s="42">
        <f t="shared" si="33"/>
        <v>54321.890000000014</v>
      </c>
      <c r="W149" s="43">
        <f t="shared" si="26"/>
        <v>0.26266650903356165</v>
      </c>
      <c r="X149" s="38" t="s">
        <v>1361</v>
      </c>
      <c r="Y149" s="42">
        <v>152487.46</v>
      </c>
      <c r="Z149" s="38" t="s">
        <v>1554</v>
      </c>
      <c r="AA149" s="42">
        <v>0</v>
      </c>
      <c r="AB149" s="42" t="s">
        <v>54</v>
      </c>
      <c r="AC149" s="42">
        <v>206003.95</v>
      </c>
      <c r="AD149" s="42">
        <v>152487.46</v>
      </c>
      <c r="AE149" s="42">
        <f t="shared" si="34"/>
        <v>53516.49000000002</v>
      </c>
      <c r="AF149" s="38" t="s">
        <v>1371</v>
      </c>
      <c r="AG149" s="44">
        <f t="shared" si="35"/>
        <v>805.39999999999418</v>
      </c>
    </row>
    <row r="150" spans="1:33" s="45" customFormat="1" x14ac:dyDescent="0.2">
      <c r="A150" s="38" t="s">
        <v>39</v>
      </c>
      <c r="B150" s="38" t="s">
        <v>40</v>
      </c>
      <c r="C150" s="38" t="s">
        <v>353</v>
      </c>
      <c r="D150" s="38" t="s">
        <v>446</v>
      </c>
      <c r="E150" s="38" t="s">
        <v>43</v>
      </c>
      <c r="F150" s="38" t="s">
        <v>434</v>
      </c>
      <c r="G150" s="38" t="s">
        <v>435</v>
      </c>
      <c r="H150" s="38" t="s">
        <v>433</v>
      </c>
      <c r="I150" s="38" t="s">
        <v>452</v>
      </c>
      <c r="J150" s="38" t="s">
        <v>50</v>
      </c>
      <c r="K150" s="39">
        <v>43504</v>
      </c>
      <c r="L150" s="39">
        <v>43504</v>
      </c>
      <c r="M150" s="39">
        <v>43504</v>
      </c>
      <c r="N150" s="38" t="s">
        <v>1358</v>
      </c>
      <c r="O150" s="38" t="s">
        <v>1368</v>
      </c>
      <c r="P150" s="41">
        <v>8110213</v>
      </c>
      <c r="Q150" s="38" t="s">
        <v>474</v>
      </c>
      <c r="R150" s="38" t="s">
        <v>68</v>
      </c>
      <c r="S150" s="38" t="s">
        <v>52</v>
      </c>
      <c r="T150" s="42">
        <v>75.349999999999994</v>
      </c>
      <c r="U150" s="42">
        <v>57.15</v>
      </c>
      <c r="V150" s="42">
        <f t="shared" si="33"/>
        <v>18.199999999999996</v>
      </c>
      <c r="W150" s="43">
        <f t="shared" si="26"/>
        <v>0.24153948241539477</v>
      </c>
      <c r="X150" s="38" t="s">
        <v>1361</v>
      </c>
      <c r="Y150" s="42">
        <v>57.15</v>
      </c>
      <c r="Z150" s="38" t="s">
        <v>1555</v>
      </c>
      <c r="AA150" s="42">
        <v>0</v>
      </c>
      <c r="AB150" s="42" t="s">
        <v>54</v>
      </c>
      <c r="AC150" s="42">
        <v>0</v>
      </c>
      <c r="AD150" s="42">
        <v>159.33000000000001</v>
      </c>
      <c r="AE150" s="42">
        <f t="shared" si="34"/>
        <v>-159.33000000000001</v>
      </c>
      <c r="AF150" s="38" t="s">
        <v>1371</v>
      </c>
      <c r="AG150" s="44">
        <f t="shared" si="35"/>
        <v>177.53</v>
      </c>
    </row>
    <row r="151" spans="1:33" s="45" customFormat="1" x14ac:dyDescent="0.2">
      <c r="A151" s="38" t="s">
        <v>39</v>
      </c>
      <c r="B151" s="38" t="s">
        <v>40</v>
      </c>
      <c r="C151" s="38" t="s">
        <v>353</v>
      </c>
      <c r="D151" s="38" t="s">
        <v>446</v>
      </c>
      <c r="E151" s="38" t="s">
        <v>43</v>
      </c>
      <c r="F151" s="38" t="s">
        <v>434</v>
      </c>
      <c r="G151" s="38" t="s">
        <v>435</v>
      </c>
      <c r="H151" s="38" t="s">
        <v>433</v>
      </c>
      <c r="I151" s="38" t="s">
        <v>452</v>
      </c>
      <c r="J151" s="38" t="s">
        <v>50</v>
      </c>
      <c r="K151" s="39">
        <v>43497</v>
      </c>
      <c r="L151" s="39">
        <v>43539</v>
      </c>
      <c r="M151" s="40" t="s">
        <v>54</v>
      </c>
      <c r="N151" s="38" t="s">
        <v>1358</v>
      </c>
      <c r="O151" s="38" t="s">
        <v>1359</v>
      </c>
      <c r="P151" s="41">
        <v>8196053</v>
      </c>
      <c r="Q151" s="38" t="s">
        <v>474</v>
      </c>
      <c r="R151" s="38" t="s">
        <v>68</v>
      </c>
      <c r="S151" s="38" t="s">
        <v>52</v>
      </c>
      <c r="T151" s="42">
        <v>0</v>
      </c>
      <c r="U151" s="42">
        <v>50.71</v>
      </c>
      <c r="V151" s="42">
        <f t="shared" si="33"/>
        <v>-50.71</v>
      </c>
      <c r="W151" s="43" t="e">
        <f t="shared" si="26"/>
        <v>#DIV/0!</v>
      </c>
      <c r="X151" s="38" t="s">
        <v>1361</v>
      </c>
      <c r="Y151" s="42">
        <v>50.71</v>
      </c>
      <c r="Z151" s="38" t="s">
        <v>1556</v>
      </c>
      <c r="AA151" s="42">
        <v>0</v>
      </c>
      <c r="AB151" s="42" t="s">
        <v>54</v>
      </c>
      <c r="AC151" s="42">
        <v>0</v>
      </c>
      <c r="AD151" s="42">
        <v>50.71</v>
      </c>
      <c r="AE151" s="42">
        <f t="shared" si="34"/>
        <v>-50.71</v>
      </c>
      <c r="AF151" s="38" t="s">
        <v>1371</v>
      </c>
      <c r="AG151" s="44">
        <f t="shared" si="35"/>
        <v>0</v>
      </c>
    </row>
    <row r="152" spans="1:33" s="45" customFormat="1" x14ac:dyDescent="0.2">
      <c r="A152" s="38" t="s">
        <v>39</v>
      </c>
      <c r="B152" s="38" t="s">
        <v>40</v>
      </c>
      <c r="C152" s="38" t="s">
        <v>353</v>
      </c>
      <c r="D152" s="38" t="s">
        <v>446</v>
      </c>
      <c r="E152" s="38" t="s">
        <v>43</v>
      </c>
      <c r="F152" s="38" t="s">
        <v>434</v>
      </c>
      <c r="G152" s="38" t="s">
        <v>435</v>
      </c>
      <c r="H152" s="38" t="s">
        <v>433</v>
      </c>
      <c r="I152" s="38" t="s">
        <v>452</v>
      </c>
      <c r="J152" s="38" t="s">
        <v>50</v>
      </c>
      <c r="K152" s="39">
        <v>43497</v>
      </c>
      <c r="L152" s="39">
        <v>43539</v>
      </c>
      <c r="M152" s="40" t="s">
        <v>54</v>
      </c>
      <c r="N152" s="38" t="s">
        <v>1358</v>
      </c>
      <c r="O152" s="38" t="s">
        <v>1359</v>
      </c>
      <c r="P152" s="41">
        <v>8196054</v>
      </c>
      <c r="Q152" s="38" t="s">
        <v>474</v>
      </c>
      <c r="R152" s="38" t="s">
        <v>68</v>
      </c>
      <c r="S152" s="38" t="s">
        <v>52</v>
      </c>
      <c r="T152" s="42">
        <v>237.52</v>
      </c>
      <c r="U152" s="42">
        <v>159.33000000000001</v>
      </c>
      <c r="V152" s="42">
        <f t="shared" si="33"/>
        <v>78.19</v>
      </c>
      <c r="W152" s="43">
        <f t="shared" si="26"/>
        <v>0.32919333108790838</v>
      </c>
      <c r="X152" s="38" t="s">
        <v>1361</v>
      </c>
      <c r="Y152" s="42">
        <v>159.33000000000001</v>
      </c>
      <c r="Z152" s="38" t="s">
        <v>1557</v>
      </c>
      <c r="AA152" s="42">
        <v>0</v>
      </c>
      <c r="AB152" s="42" t="s">
        <v>54</v>
      </c>
      <c r="AC152" s="42">
        <v>0</v>
      </c>
      <c r="AD152" s="42">
        <v>50.71</v>
      </c>
      <c r="AE152" s="42">
        <f t="shared" si="34"/>
        <v>-50.71</v>
      </c>
      <c r="AF152" s="38" t="s">
        <v>1371</v>
      </c>
      <c r="AG152" s="44">
        <f t="shared" si="35"/>
        <v>128.9</v>
      </c>
    </row>
    <row r="153" spans="1:33" s="45" customFormat="1" x14ac:dyDescent="0.2">
      <c r="A153" s="38" t="s">
        <v>39</v>
      </c>
      <c r="B153" s="38" t="s">
        <v>40</v>
      </c>
      <c r="C153" s="38" t="s">
        <v>353</v>
      </c>
      <c r="D153" s="38" t="s">
        <v>446</v>
      </c>
      <c r="E153" s="38" t="s">
        <v>43</v>
      </c>
      <c r="F153" s="38" t="s">
        <v>434</v>
      </c>
      <c r="G153" s="38" t="s">
        <v>435</v>
      </c>
      <c r="H153" s="38" t="s">
        <v>433</v>
      </c>
      <c r="I153" s="38" t="s">
        <v>452</v>
      </c>
      <c r="J153" s="38" t="s">
        <v>50</v>
      </c>
      <c r="K153" s="39">
        <v>43497</v>
      </c>
      <c r="L153" s="39">
        <v>43539</v>
      </c>
      <c r="M153" s="40" t="s">
        <v>54</v>
      </c>
      <c r="N153" s="38" t="s">
        <v>1358</v>
      </c>
      <c r="O153" s="38" t="s">
        <v>1359</v>
      </c>
      <c r="P153" s="41">
        <v>8196060</v>
      </c>
      <c r="Q153" s="38" t="s">
        <v>474</v>
      </c>
      <c r="R153" s="38" t="s">
        <v>68</v>
      </c>
      <c r="S153" s="38" t="s">
        <v>52</v>
      </c>
      <c r="T153" s="42">
        <v>125.34</v>
      </c>
      <c r="U153" s="42">
        <v>73.3</v>
      </c>
      <c r="V153" s="42">
        <f t="shared" si="33"/>
        <v>52.040000000000006</v>
      </c>
      <c r="W153" s="43">
        <f t="shared" si="26"/>
        <v>0.41519068134673692</v>
      </c>
      <c r="X153" s="38" t="s">
        <v>1361</v>
      </c>
      <c r="Y153" s="42">
        <v>73.3</v>
      </c>
      <c r="Z153" s="38" t="s">
        <v>1558</v>
      </c>
      <c r="AA153" s="42">
        <v>0</v>
      </c>
      <c r="AB153" s="42" t="s">
        <v>54</v>
      </c>
      <c r="AC153" s="42">
        <v>0</v>
      </c>
      <c r="AD153" s="42">
        <v>50.71</v>
      </c>
      <c r="AE153" s="42">
        <f t="shared" si="34"/>
        <v>-50.71</v>
      </c>
      <c r="AF153" s="38" t="s">
        <v>1371</v>
      </c>
      <c r="AG153" s="44">
        <f t="shared" si="35"/>
        <v>102.75</v>
      </c>
    </row>
    <row r="154" spans="1:33" s="45" customFormat="1" x14ac:dyDescent="0.2">
      <c r="A154" s="38" t="s">
        <v>39</v>
      </c>
      <c r="B154" s="38" t="s">
        <v>40</v>
      </c>
      <c r="C154" s="38" t="s">
        <v>353</v>
      </c>
      <c r="D154" s="38" t="s">
        <v>446</v>
      </c>
      <c r="E154" s="38" t="s">
        <v>43</v>
      </c>
      <c r="F154" s="38" t="s">
        <v>434</v>
      </c>
      <c r="G154" s="38" t="s">
        <v>435</v>
      </c>
      <c r="H154" s="38" t="s">
        <v>433</v>
      </c>
      <c r="I154" s="38" t="s">
        <v>452</v>
      </c>
      <c r="J154" s="38" t="s">
        <v>50</v>
      </c>
      <c r="K154" s="39">
        <v>43497</v>
      </c>
      <c r="L154" s="39">
        <v>43539</v>
      </c>
      <c r="M154" s="40" t="s">
        <v>54</v>
      </c>
      <c r="N154" s="38" t="s">
        <v>1358</v>
      </c>
      <c r="O154" s="38" t="s">
        <v>1359</v>
      </c>
      <c r="P154" s="41">
        <v>8196061</v>
      </c>
      <c r="Q154" s="38" t="s">
        <v>474</v>
      </c>
      <c r="R154" s="38" t="s">
        <v>68</v>
      </c>
      <c r="S154" s="38" t="s">
        <v>52</v>
      </c>
      <c r="T154" s="42">
        <v>237.52</v>
      </c>
      <c r="U154" s="42">
        <v>159.46</v>
      </c>
      <c r="V154" s="42">
        <f t="shared" si="33"/>
        <v>78.06</v>
      </c>
      <c r="W154" s="43">
        <f t="shared" si="26"/>
        <v>0.32864600875715727</v>
      </c>
      <c r="X154" s="38" t="s">
        <v>1361</v>
      </c>
      <c r="Y154" s="42">
        <v>159.46</v>
      </c>
      <c r="Z154" s="38" t="s">
        <v>1559</v>
      </c>
      <c r="AA154" s="42">
        <v>0</v>
      </c>
      <c r="AB154" s="42" t="s">
        <v>54</v>
      </c>
      <c r="AC154" s="42">
        <v>0</v>
      </c>
      <c r="AD154" s="42">
        <v>50.71</v>
      </c>
      <c r="AE154" s="42">
        <f t="shared" si="34"/>
        <v>-50.71</v>
      </c>
      <c r="AF154" s="38" t="s">
        <v>1371</v>
      </c>
      <c r="AG154" s="44">
        <f t="shared" si="35"/>
        <v>128.77000000000001</v>
      </c>
    </row>
    <row r="155" spans="1:33" s="45" customFormat="1" x14ac:dyDescent="0.2">
      <c r="A155" s="38" t="s">
        <v>39</v>
      </c>
      <c r="B155" s="38" t="s">
        <v>40</v>
      </c>
      <c r="C155" s="38" t="s">
        <v>353</v>
      </c>
      <c r="D155" s="38" t="s">
        <v>446</v>
      </c>
      <c r="E155" s="38" t="s">
        <v>43</v>
      </c>
      <c r="F155" s="38" t="s">
        <v>434</v>
      </c>
      <c r="G155" s="38" t="s">
        <v>435</v>
      </c>
      <c r="H155" s="38" t="s">
        <v>433</v>
      </c>
      <c r="I155" s="38" t="s">
        <v>452</v>
      </c>
      <c r="J155" s="38" t="s">
        <v>50</v>
      </c>
      <c r="K155" s="39">
        <v>43497</v>
      </c>
      <c r="L155" s="39">
        <v>43539</v>
      </c>
      <c r="M155" s="40" t="s">
        <v>54</v>
      </c>
      <c r="N155" s="38" t="s">
        <v>1358</v>
      </c>
      <c r="O155" s="38" t="s">
        <v>1359</v>
      </c>
      <c r="P155" s="41">
        <v>8196062</v>
      </c>
      <c r="Q155" s="38" t="s">
        <v>474</v>
      </c>
      <c r="R155" s="38" t="s">
        <v>68</v>
      </c>
      <c r="S155" s="38" t="s">
        <v>52</v>
      </c>
      <c r="T155" s="42">
        <v>125.34</v>
      </c>
      <c r="U155" s="42">
        <v>73.3</v>
      </c>
      <c r="V155" s="42">
        <f t="shared" si="33"/>
        <v>52.040000000000006</v>
      </c>
      <c r="W155" s="43">
        <f t="shared" si="26"/>
        <v>0.41519068134673692</v>
      </c>
      <c r="X155" s="38" t="s">
        <v>1361</v>
      </c>
      <c r="Y155" s="42">
        <v>73.3</v>
      </c>
      <c r="Z155" s="38" t="s">
        <v>1560</v>
      </c>
      <c r="AA155" s="42">
        <v>0</v>
      </c>
      <c r="AB155" s="42" t="s">
        <v>54</v>
      </c>
      <c r="AC155" s="42">
        <v>0</v>
      </c>
      <c r="AD155" s="42">
        <v>50.71</v>
      </c>
      <c r="AE155" s="42">
        <f t="shared" si="34"/>
        <v>-50.71</v>
      </c>
      <c r="AF155" s="38" t="s">
        <v>1371</v>
      </c>
      <c r="AG155" s="44">
        <f t="shared" si="35"/>
        <v>102.75</v>
      </c>
    </row>
    <row r="156" spans="1:33" s="45" customFormat="1" x14ac:dyDescent="0.2">
      <c r="A156" s="38" t="s">
        <v>39</v>
      </c>
      <c r="B156" s="38" t="s">
        <v>40</v>
      </c>
      <c r="C156" s="38" t="s">
        <v>353</v>
      </c>
      <c r="D156" s="38" t="s">
        <v>446</v>
      </c>
      <c r="E156" s="38" t="s">
        <v>43</v>
      </c>
      <c r="F156" s="38" t="s">
        <v>434</v>
      </c>
      <c r="G156" s="38" t="s">
        <v>435</v>
      </c>
      <c r="H156" s="38" t="s">
        <v>433</v>
      </c>
      <c r="I156" s="38" t="s">
        <v>452</v>
      </c>
      <c r="J156" s="38" t="s">
        <v>50</v>
      </c>
      <c r="K156" s="39">
        <v>43497</v>
      </c>
      <c r="L156" s="39">
        <v>43539</v>
      </c>
      <c r="M156" s="40" t="s">
        <v>54</v>
      </c>
      <c r="N156" s="38" t="s">
        <v>1358</v>
      </c>
      <c r="O156" s="38" t="s">
        <v>1359</v>
      </c>
      <c r="P156" s="41">
        <v>8196064</v>
      </c>
      <c r="Q156" s="38" t="s">
        <v>474</v>
      </c>
      <c r="R156" s="38" t="s">
        <v>68</v>
      </c>
      <c r="S156" s="38" t="s">
        <v>52</v>
      </c>
      <c r="T156" s="42">
        <v>237.52</v>
      </c>
      <c r="U156" s="42">
        <v>159.33000000000001</v>
      </c>
      <c r="V156" s="42">
        <f t="shared" si="33"/>
        <v>78.19</v>
      </c>
      <c r="W156" s="43">
        <f t="shared" si="26"/>
        <v>0.32919333108790838</v>
      </c>
      <c r="X156" s="38" t="s">
        <v>1361</v>
      </c>
      <c r="Y156" s="42">
        <v>159.33000000000001</v>
      </c>
      <c r="Z156" s="38" t="s">
        <v>1561</v>
      </c>
      <c r="AA156" s="42">
        <v>0</v>
      </c>
      <c r="AB156" s="42" t="s">
        <v>54</v>
      </c>
      <c r="AC156" s="42">
        <v>0</v>
      </c>
      <c r="AD156" s="42">
        <v>50.71</v>
      </c>
      <c r="AE156" s="42">
        <f t="shared" si="34"/>
        <v>-50.71</v>
      </c>
      <c r="AF156" s="38" t="s">
        <v>1371</v>
      </c>
      <c r="AG156" s="44">
        <f t="shared" si="35"/>
        <v>128.9</v>
      </c>
    </row>
    <row r="157" spans="1:33" s="45" customFormat="1" x14ac:dyDescent="0.2">
      <c r="A157" s="38" t="s">
        <v>39</v>
      </c>
      <c r="B157" s="38" t="s">
        <v>40</v>
      </c>
      <c r="C157" s="38" t="s">
        <v>353</v>
      </c>
      <c r="D157" s="38" t="s">
        <v>446</v>
      </c>
      <c r="E157" s="38" t="s">
        <v>43</v>
      </c>
      <c r="F157" s="38" t="s">
        <v>434</v>
      </c>
      <c r="G157" s="38" t="s">
        <v>435</v>
      </c>
      <c r="H157" s="38" t="s">
        <v>433</v>
      </c>
      <c r="I157" s="38" t="s">
        <v>452</v>
      </c>
      <c r="J157" s="38" t="s">
        <v>50</v>
      </c>
      <c r="K157" s="39">
        <v>43497</v>
      </c>
      <c r="L157" s="39">
        <v>43539</v>
      </c>
      <c r="M157" s="40" t="s">
        <v>54</v>
      </c>
      <c r="N157" s="38" t="s">
        <v>1358</v>
      </c>
      <c r="O157" s="38" t="s">
        <v>1359</v>
      </c>
      <c r="P157" s="41">
        <v>8196069</v>
      </c>
      <c r="Q157" s="38" t="s">
        <v>474</v>
      </c>
      <c r="R157" s="38" t="s">
        <v>68</v>
      </c>
      <c r="S157" s="38" t="s">
        <v>52</v>
      </c>
      <c r="T157" s="42">
        <v>125.34</v>
      </c>
      <c r="U157" s="42">
        <v>73.3</v>
      </c>
      <c r="V157" s="42">
        <f t="shared" si="33"/>
        <v>52.040000000000006</v>
      </c>
      <c r="W157" s="43">
        <f t="shared" si="26"/>
        <v>0.41519068134673692</v>
      </c>
      <c r="X157" s="38" t="s">
        <v>1361</v>
      </c>
      <c r="Y157" s="42">
        <v>73.3</v>
      </c>
      <c r="Z157" s="38" t="s">
        <v>1562</v>
      </c>
      <c r="AA157" s="42">
        <v>0</v>
      </c>
      <c r="AB157" s="42" t="s">
        <v>54</v>
      </c>
      <c r="AC157" s="42">
        <v>0</v>
      </c>
      <c r="AD157" s="42">
        <v>50.71</v>
      </c>
      <c r="AE157" s="42">
        <f t="shared" si="34"/>
        <v>-50.71</v>
      </c>
      <c r="AF157" s="38" t="s">
        <v>1371</v>
      </c>
      <c r="AG157" s="44">
        <f t="shared" si="35"/>
        <v>102.75</v>
      </c>
    </row>
    <row r="158" spans="1:33" s="45" customFormat="1" x14ac:dyDescent="0.2">
      <c r="A158" s="38" t="s">
        <v>39</v>
      </c>
      <c r="B158" s="38" t="s">
        <v>40</v>
      </c>
      <c r="C158" s="38" t="s">
        <v>353</v>
      </c>
      <c r="D158" s="38" t="s">
        <v>446</v>
      </c>
      <c r="E158" s="38" t="s">
        <v>43</v>
      </c>
      <c r="F158" s="38" t="s">
        <v>434</v>
      </c>
      <c r="G158" s="38" t="s">
        <v>435</v>
      </c>
      <c r="H158" s="38" t="s">
        <v>433</v>
      </c>
      <c r="I158" s="38" t="s">
        <v>452</v>
      </c>
      <c r="J158" s="38" t="s">
        <v>50</v>
      </c>
      <c r="K158" s="39">
        <v>43497</v>
      </c>
      <c r="L158" s="39">
        <v>43539</v>
      </c>
      <c r="M158" s="40" t="s">
        <v>54</v>
      </c>
      <c r="N158" s="38" t="s">
        <v>1358</v>
      </c>
      <c r="O158" s="38" t="s">
        <v>1359</v>
      </c>
      <c r="P158" s="41">
        <v>8196070</v>
      </c>
      <c r="Q158" s="38" t="s">
        <v>474</v>
      </c>
      <c r="R158" s="38" t="s">
        <v>68</v>
      </c>
      <c r="S158" s="38" t="s">
        <v>52</v>
      </c>
      <c r="T158" s="42">
        <v>237.52</v>
      </c>
      <c r="U158" s="42">
        <v>159.33000000000001</v>
      </c>
      <c r="V158" s="42">
        <f t="shared" si="33"/>
        <v>78.19</v>
      </c>
      <c r="W158" s="43">
        <f t="shared" si="26"/>
        <v>0.32919333108790838</v>
      </c>
      <c r="X158" s="38" t="s">
        <v>1361</v>
      </c>
      <c r="Y158" s="42">
        <v>159.33000000000001</v>
      </c>
      <c r="Z158" s="38" t="s">
        <v>1563</v>
      </c>
      <c r="AA158" s="42">
        <v>0</v>
      </c>
      <c r="AB158" s="42" t="s">
        <v>54</v>
      </c>
      <c r="AC158" s="42">
        <v>0</v>
      </c>
      <c r="AD158" s="42">
        <v>50.71</v>
      </c>
      <c r="AE158" s="42">
        <f t="shared" si="34"/>
        <v>-50.71</v>
      </c>
      <c r="AF158" s="38" t="s">
        <v>1371</v>
      </c>
      <c r="AG158" s="44">
        <f t="shared" si="35"/>
        <v>128.9</v>
      </c>
    </row>
    <row r="159" spans="1:33" s="45" customFormat="1" x14ac:dyDescent="0.2">
      <c r="A159" s="38" t="s">
        <v>39</v>
      </c>
      <c r="B159" s="38" t="s">
        <v>40</v>
      </c>
      <c r="C159" s="38" t="s">
        <v>353</v>
      </c>
      <c r="D159" s="38" t="s">
        <v>446</v>
      </c>
      <c r="E159" s="38" t="s">
        <v>43</v>
      </c>
      <c r="F159" s="38" t="s">
        <v>434</v>
      </c>
      <c r="G159" s="38" t="s">
        <v>435</v>
      </c>
      <c r="H159" s="38" t="s">
        <v>433</v>
      </c>
      <c r="I159" s="38" t="s">
        <v>452</v>
      </c>
      <c r="J159" s="38" t="s">
        <v>50</v>
      </c>
      <c r="K159" s="39">
        <v>43497</v>
      </c>
      <c r="L159" s="39">
        <v>43539</v>
      </c>
      <c r="M159" s="40" t="s">
        <v>54</v>
      </c>
      <c r="N159" s="38" t="s">
        <v>1358</v>
      </c>
      <c r="O159" s="38" t="s">
        <v>1359</v>
      </c>
      <c r="P159" s="41">
        <v>8196071</v>
      </c>
      <c r="Q159" s="38" t="s">
        <v>474</v>
      </c>
      <c r="R159" s="38" t="s">
        <v>68</v>
      </c>
      <c r="S159" s="38" t="s">
        <v>52</v>
      </c>
      <c r="T159" s="42">
        <v>250.68</v>
      </c>
      <c r="U159" s="42">
        <v>146.6</v>
      </c>
      <c r="V159" s="42">
        <f t="shared" si="33"/>
        <v>104.08000000000001</v>
      </c>
      <c r="W159" s="43">
        <f t="shared" si="26"/>
        <v>0.41519068134673692</v>
      </c>
      <c r="X159" s="38" t="s">
        <v>1361</v>
      </c>
      <c r="Y159" s="42">
        <v>146.6</v>
      </c>
      <c r="Z159" s="38" t="s">
        <v>1564</v>
      </c>
      <c r="AA159" s="42">
        <v>0</v>
      </c>
      <c r="AB159" s="42" t="s">
        <v>54</v>
      </c>
      <c r="AC159" s="42">
        <v>0</v>
      </c>
      <c r="AD159" s="42">
        <v>101.42</v>
      </c>
      <c r="AE159" s="42">
        <f t="shared" si="34"/>
        <v>-101.42</v>
      </c>
      <c r="AF159" s="38" t="s">
        <v>1371</v>
      </c>
      <c r="AG159" s="44">
        <f t="shared" si="35"/>
        <v>205.5</v>
      </c>
    </row>
    <row r="160" spans="1:33" s="45" customFormat="1" x14ac:dyDescent="0.2">
      <c r="A160" s="38" t="s">
        <v>39</v>
      </c>
      <c r="B160" s="38" t="s">
        <v>40</v>
      </c>
      <c r="C160" s="38" t="s">
        <v>353</v>
      </c>
      <c r="D160" s="38" t="s">
        <v>446</v>
      </c>
      <c r="E160" s="38" t="s">
        <v>43</v>
      </c>
      <c r="F160" s="38" t="s">
        <v>434</v>
      </c>
      <c r="G160" s="38" t="s">
        <v>435</v>
      </c>
      <c r="H160" s="38" t="s">
        <v>433</v>
      </c>
      <c r="I160" s="38" t="s">
        <v>452</v>
      </c>
      <c r="J160" s="38" t="s">
        <v>50</v>
      </c>
      <c r="K160" s="39">
        <v>43497</v>
      </c>
      <c r="L160" s="39">
        <v>43539</v>
      </c>
      <c r="M160" s="40" t="s">
        <v>54</v>
      </c>
      <c r="N160" s="38" t="s">
        <v>1358</v>
      </c>
      <c r="O160" s="38" t="s">
        <v>1359</v>
      </c>
      <c r="P160" s="41">
        <v>8196073</v>
      </c>
      <c r="Q160" s="38" t="s">
        <v>474</v>
      </c>
      <c r="R160" s="38" t="s">
        <v>68</v>
      </c>
      <c r="S160" s="38" t="s">
        <v>52</v>
      </c>
      <c r="T160" s="42">
        <v>125.34</v>
      </c>
      <c r="U160" s="42">
        <v>73.3</v>
      </c>
      <c r="V160" s="42">
        <f t="shared" si="33"/>
        <v>52.040000000000006</v>
      </c>
      <c r="W160" s="43">
        <f t="shared" si="26"/>
        <v>0.41519068134673692</v>
      </c>
      <c r="X160" s="38" t="s">
        <v>1361</v>
      </c>
      <c r="Y160" s="42">
        <v>73.3</v>
      </c>
      <c r="Z160" s="38" t="s">
        <v>1565</v>
      </c>
      <c r="AA160" s="42">
        <v>0</v>
      </c>
      <c r="AB160" s="42" t="s">
        <v>54</v>
      </c>
      <c r="AC160" s="42">
        <v>0</v>
      </c>
      <c r="AD160" s="42">
        <v>50.71</v>
      </c>
      <c r="AE160" s="42">
        <f t="shared" si="34"/>
        <v>-50.71</v>
      </c>
      <c r="AF160" s="38" t="s">
        <v>1371</v>
      </c>
      <c r="AG160" s="44">
        <f t="shared" si="35"/>
        <v>102.75</v>
      </c>
    </row>
    <row r="161" spans="1:33" s="45" customFormat="1" x14ac:dyDescent="0.2">
      <c r="A161" s="38" t="s">
        <v>39</v>
      </c>
      <c r="B161" s="38" t="s">
        <v>40</v>
      </c>
      <c r="C161" s="38" t="s">
        <v>353</v>
      </c>
      <c r="D161" s="38" t="s">
        <v>446</v>
      </c>
      <c r="E161" s="38" t="s">
        <v>43</v>
      </c>
      <c r="F161" s="38" t="s">
        <v>434</v>
      </c>
      <c r="G161" s="38" t="s">
        <v>435</v>
      </c>
      <c r="H161" s="38" t="s">
        <v>433</v>
      </c>
      <c r="I161" s="38" t="s">
        <v>452</v>
      </c>
      <c r="J161" s="38" t="s">
        <v>50</v>
      </c>
      <c r="K161" s="39">
        <v>43497</v>
      </c>
      <c r="L161" s="39">
        <v>43539</v>
      </c>
      <c r="M161" s="40" t="s">
        <v>54</v>
      </c>
      <c r="N161" s="38" t="s">
        <v>1358</v>
      </c>
      <c r="O161" s="38" t="s">
        <v>1359</v>
      </c>
      <c r="P161" s="41">
        <v>8196077</v>
      </c>
      <c r="Q161" s="38" t="s">
        <v>474</v>
      </c>
      <c r="R161" s="38" t="s">
        <v>68</v>
      </c>
      <c r="S161" s="38" t="s">
        <v>52</v>
      </c>
      <c r="T161" s="42">
        <v>0</v>
      </c>
      <c r="U161" s="42">
        <v>50.71</v>
      </c>
      <c r="V161" s="42">
        <f t="shared" si="33"/>
        <v>-50.71</v>
      </c>
      <c r="W161" s="43" t="e">
        <f t="shared" si="26"/>
        <v>#DIV/0!</v>
      </c>
      <c r="X161" s="38" t="s">
        <v>1361</v>
      </c>
      <c r="Y161" s="42">
        <v>50.71</v>
      </c>
      <c r="Z161" s="38" t="s">
        <v>542</v>
      </c>
      <c r="AA161" s="42">
        <v>0</v>
      </c>
      <c r="AB161" s="42" t="s">
        <v>54</v>
      </c>
      <c r="AC161" s="42">
        <v>0</v>
      </c>
      <c r="AD161" s="42">
        <v>50.71</v>
      </c>
      <c r="AE161" s="42">
        <f t="shared" si="34"/>
        <v>-50.71</v>
      </c>
      <c r="AF161" s="38" t="s">
        <v>1371</v>
      </c>
      <c r="AG161" s="44">
        <f t="shared" si="35"/>
        <v>0</v>
      </c>
    </row>
    <row r="162" spans="1:33" s="45" customFormat="1" x14ac:dyDescent="0.2">
      <c r="A162" s="38" t="s">
        <v>39</v>
      </c>
      <c r="B162" s="38" t="s">
        <v>40</v>
      </c>
      <c r="C162" s="38" t="s">
        <v>353</v>
      </c>
      <c r="D162" s="38" t="s">
        <v>446</v>
      </c>
      <c r="E162" s="38" t="s">
        <v>43</v>
      </c>
      <c r="F162" s="38" t="s">
        <v>434</v>
      </c>
      <c r="G162" s="38" t="s">
        <v>435</v>
      </c>
      <c r="H162" s="38" t="s">
        <v>433</v>
      </c>
      <c r="I162" s="38" t="s">
        <v>452</v>
      </c>
      <c r="J162" s="38" t="s">
        <v>50</v>
      </c>
      <c r="K162" s="39">
        <v>43497</v>
      </c>
      <c r="L162" s="39">
        <v>43539</v>
      </c>
      <c r="M162" s="40" t="s">
        <v>54</v>
      </c>
      <c r="N162" s="38" t="s">
        <v>1358</v>
      </c>
      <c r="O162" s="38" t="s">
        <v>1359</v>
      </c>
      <c r="P162" s="41">
        <v>8196078</v>
      </c>
      <c r="Q162" s="38" t="s">
        <v>474</v>
      </c>
      <c r="R162" s="38" t="s">
        <v>68</v>
      </c>
      <c r="S162" s="38" t="s">
        <v>52</v>
      </c>
      <c r="T162" s="42">
        <v>237.52</v>
      </c>
      <c r="U162" s="42">
        <v>159.33000000000001</v>
      </c>
      <c r="V162" s="42">
        <f t="shared" si="33"/>
        <v>78.19</v>
      </c>
      <c r="W162" s="43">
        <f t="shared" si="26"/>
        <v>0.32919333108790838</v>
      </c>
      <c r="X162" s="38" t="s">
        <v>1361</v>
      </c>
      <c r="Y162" s="42">
        <v>159.33000000000001</v>
      </c>
      <c r="Z162" s="38" t="s">
        <v>1566</v>
      </c>
      <c r="AA162" s="42">
        <v>0</v>
      </c>
      <c r="AB162" s="42" t="s">
        <v>54</v>
      </c>
      <c r="AC162" s="42">
        <v>0</v>
      </c>
      <c r="AD162" s="42">
        <v>50.71</v>
      </c>
      <c r="AE162" s="42">
        <f t="shared" si="34"/>
        <v>-50.71</v>
      </c>
      <c r="AF162" s="38" t="s">
        <v>1371</v>
      </c>
      <c r="AG162" s="44">
        <f t="shared" si="35"/>
        <v>128.9</v>
      </c>
    </row>
    <row r="163" spans="1:33" s="45" customFormat="1" x14ac:dyDescent="0.2">
      <c r="A163" s="38" t="s">
        <v>39</v>
      </c>
      <c r="B163" s="38" t="s">
        <v>40</v>
      </c>
      <c r="C163" s="38" t="s">
        <v>353</v>
      </c>
      <c r="D163" s="38" t="s">
        <v>446</v>
      </c>
      <c r="E163" s="38" t="s">
        <v>43</v>
      </c>
      <c r="F163" s="38" t="s">
        <v>434</v>
      </c>
      <c r="G163" s="38" t="s">
        <v>435</v>
      </c>
      <c r="H163" s="38" t="s">
        <v>433</v>
      </c>
      <c r="I163" s="38" t="s">
        <v>452</v>
      </c>
      <c r="J163" s="38" t="s">
        <v>50</v>
      </c>
      <c r="K163" s="39">
        <v>43497</v>
      </c>
      <c r="L163" s="39">
        <v>43539</v>
      </c>
      <c r="M163" s="40" t="s">
        <v>54</v>
      </c>
      <c r="N163" s="38" t="s">
        <v>1358</v>
      </c>
      <c r="O163" s="38" t="s">
        <v>1359</v>
      </c>
      <c r="P163" s="41">
        <v>8196081</v>
      </c>
      <c r="Q163" s="38" t="s">
        <v>474</v>
      </c>
      <c r="R163" s="38" t="s">
        <v>68</v>
      </c>
      <c r="S163" s="38" t="s">
        <v>52</v>
      </c>
      <c r="T163" s="42">
        <v>125.34</v>
      </c>
      <c r="U163" s="42">
        <v>73.3</v>
      </c>
      <c r="V163" s="42">
        <f t="shared" si="33"/>
        <v>52.040000000000006</v>
      </c>
      <c r="W163" s="43">
        <f t="shared" si="26"/>
        <v>0.41519068134673692</v>
      </c>
      <c r="X163" s="38" t="s">
        <v>1361</v>
      </c>
      <c r="Y163" s="42">
        <v>73.3</v>
      </c>
      <c r="Z163" s="38" t="s">
        <v>1567</v>
      </c>
      <c r="AA163" s="42">
        <v>0</v>
      </c>
      <c r="AB163" s="42" t="s">
        <v>54</v>
      </c>
      <c r="AC163" s="42">
        <v>0</v>
      </c>
      <c r="AD163" s="42">
        <v>50.71</v>
      </c>
      <c r="AE163" s="42">
        <f t="shared" si="34"/>
        <v>-50.71</v>
      </c>
      <c r="AF163" s="38" t="s">
        <v>1371</v>
      </c>
      <c r="AG163" s="44">
        <f t="shared" si="35"/>
        <v>102.75</v>
      </c>
    </row>
    <row r="164" spans="1:33" s="45" customFormat="1" x14ac:dyDescent="0.2">
      <c r="A164" s="38" t="s">
        <v>39</v>
      </c>
      <c r="B164" s="38" t="s">
        <v>40</v>
      </c>
      <c r="C164" s="38" t="s">
        <v>353</v>
      </c>
      <c r="D164" s="38" t="s">
        <v>446</v>
      </c>
      <c r="E164" s="38" t="s">
        <v>43</v>
      </c>
      <c r="F164" s="38" t="s">
        <v>434</v>
      </c>
      <c r="G164" s="38" t="s">
        <v>435</v>
      </c>
      <c r="H164" s="38" t="s">
        <v>433</v>
      </c>
      <c r="I164" s="38" t="s">
        <v>452</v>
      </c>
      <c r="J164" s="38" t="s">
        <v>50</v>
      </c>
      <c r="K164" s="39">
        <v>43497</v>
      </c>
      <c r="L164" s="39">
        <v>43539</v>
      </c>
      <c r="M164" s="40" t="s">
        <v>54</v>
      </c>
      <c r="N164" s="38" t="s">
        <v>1358</v>
      </c>
      <c r="O164" s="38" t="s">
        <v>1359</v>
      </c>
      <c r="P164" s="41">
        <v>8196083</v>
      </c>
      <c r="Q164" s="38" t="s">
        <v>474</v>
      </c>
      <c r="R164" s="38" t="s">
        <v>68</v>
      </c>
      <c r="S164" s="38" t="s">
        <v>52</v>
      </c>
      <c r="T164" s="42">
        <v>125.34</v>
      </c>
      <c r="U164" s="42">
        <v>73.3</v>
      </c>
      <c r="V164" s="42">
        <f t="shared" si="33"/>
        <v>52.040000000000006</v>
      </c>
      <c r="W164" s="43">
        <f t="shared" si="26"/>
        <v>0.41519068134673692</v>
      </c>
      <c r="X164" s="38" t="s">
        <v>1361</v>
      </c>
      <c r="Y164" s="42">
        <v>73.3</v>
      </c>
      <c r="Z164" s="38" t="s">
        <v>1568</v>
      </c>
      <c r="AA164" s="42">
        <v>0</v>
      </c>
      <c r="AB164" s="42" t="s">
        <v>54</v>
      </c>
      <c r="AC164" s="42">
        <v>0</v>
      </c>
      <c r="AD164" s="42">
        <v>50.71</v>
      </c>
      <c r="AE164" s="42">
        <f t="shared" si="34"/>
        <v>-50.71</v>
      </c>
      <c r="AF164" s="38" t="s">
        <v>1371</v>
      </c>
      <c r="AG164" s="44">
        <f t="shared" si="35"/>
        <v>102.75</v>
      </c>
    </row>
    <row r="165" spans="1:33" s="45" customFormat="1" x14ac:dyDescent="0.2">
      <c r="A165" s="38" t="s">
        <v>39</v>
      </c>
      <c r="B165" s="38" t="s">
        <v>40</v>
      </c>
      <c r="C165" s="38" t="s">
        <v>353</v>
      </c>
      <c r="D165" s="38" t="s">
        <v>446</v>
      </c>
      <c r="E165" s="38" t="s">
        <v>43</v>
      </c>
      <c r="F165" s="38" t="s">
        <v>434</v>
      </c>
      <c r="G165" s="38" t="s">
        <v>435</v>
      </c>
      <c r="H165" s="38" t="s">
        <v>433</v>
      </c>
      <c r="I165" s="38" t="s">
        <v>452</v>
      </c>
      <c r="J165" s="38" t="s">
        <v>50</v>
      </c>
      <c r="K165" s="39">
        <v>43497</v>
      </c>
      <c r="L165" s="39">
        <v>43539</v>
      </c>
      <c r="M165" s="40" t="s">
        <v>54</v>
      </c>
      <c r="N165" s="38" t="s">
        <v>1358</v>
      </c>
      <c r="O165" s="38" t="s">
        <v>1359</v>
      </c>
      <c r="P165" s="41">
        <v>8196086</v>
      </c>
      <c r="Q165" s="38" t="s">
        <v>474</v>
      </c>
      <c r="R165" s="38" t="s">
        <v>68</v>
      </c>
      <c r="S165" s="38" t="s">
        <v>52</v>
      </c>
      <c r="T165" s="42">
        <v>0</v>
      </c>
      <c r="U165" s="42">
        <v>50.71</v>
      </c>
      <c r="V165" s="42">
        <f t="shared" si="33"/>
        <v>-50.71</v>
      </c>
      <c r="W165" s="43" t="e">
        <f t="shared" si="26"/>
        <v>#DIV/0!</v>
      </c>
      <c r="X165" s="38" t="s">
        <v>1361</v>
      </c>
      <c r="Y165" s="42">
        <v>50.71</v>
      </c>
      <c r="Z165" s="38" t="s">
        <v>1569</v>
      </c>
      <c r="AA165" s="42">
        <v>0</v>
      </c>
      <c r="AB165" s="42" t="s">
        <v>54</v>
      </c>
      <c r="AC165" s="42">
        <v>0</v>
      </c>
      <c r="AD165" s="42">
        <v>50.71</v>
      </c>
      <c r="AE165" s="42">
        <f t="shared" si="34"/>
        <v>-50.71</v>
      </c>
      <c r="AF165" s="38" t="s">
        <v>1371</v>
      </c>
      <c r="AG165" s="44">
        <f t="shared" si="35"/>
        <v>0</v>
      </c>
    </row>
    <row r="166" spans="1:33" s="45" customFormat="1" x14ac:dyDescent="0.2">
      <c r="A166" s="38" t="s">
        <v>39</v>
      </c>
      <c r="B166" s="38" t="s">
        <v>40</v>
      </c>
      <c r="C166" s="38" t="s">
        <v>353</v>
      </c>
      <c r="D166" s="38" t="s">
        <v>446</v>
      </c>
      <c r="E166" s="38" t="s">
        <v>43</v>
      </c>
      <c r="F166" s="38" t="s">
        <v>434</v>
      </c>
      <c r="G166" s="38" t="s">
        <v>435</v>
      </c>
      <c r="H166" s="38" t="s">
        <v>433</v>
      </c>
      <c r="I166" s="38" t="s">
        <v>452</v>
      </c>
      <c r="J166" s="38" t="s">
        <v>50</v>
      </c>
      <c r="K166" s="39">
        <v>43497</v>
      </c>
      <c r="L166" s="39">
        <v>43539</v>
      </c>
      <c r="M166" s="40" t="s">
        <v>54</v>
      </c>
      <c r="N166" s="38" t="s">
        <v>1358</v>
      </c>
      <c r="O166" s="38" t="s">
        <v>1359</v>
      </c>
      <c r="P166" s="41">
        <v>8196088</v>
      </c>
      <c r="Q166" s="38" t="s">
        <v>474</v>
      </c>
      <c r="R166" s="38" t="s">
        <v>68</v>
      </c>
      <c r="S166" s="38" t="s">
        <v>52</v>
      </c>
      <c r="T166" s="42">
        <v>125.34</v>
      </c>
      <c r="U166" s="42">
        <v>73.3</v>
      </c>
      <c r="V166" s="42">
        <f t="shared" si="33"/>
        <v>52.040000000000006</v>
      </c>
      <c r="W166" s="43">
        <f t="shared" si="26"/>
        <v>0.41519068134673692</v>
      </c>
      <c r="X166" s="38" t="s">
        <v>1361</v>
      </c>
      <c r="Y166" s="42">
        <v>73.3</v>
      </c>
      <c r="Z166" s="38" t="s">
        <v>1570</v>
      </c>
      <c r="AA166" s="42">
        <v>0</v>
      </c>
      <c r="AB166" s="42" t="s">
        <v>54</v>
      </c>
      <c r="AC166" s="42">
        <v>0</v>
      </c>
      <c r="AD166" s="42">
        <v>50.71</v>
      </c>
      <c r="AE166" s="42">
        <f t="shared" si="34"/>
        <v>-50.71</v>
      </c>
      <c r="AF166" s="38" t="s">
        <v>1371</v>
      </c>
      <c r="AG166" s="44">
        <f t="shared" si="35"/>
        <v>102.75</v>
      </c>
    </row>
    <row r="167" spans="1:33" s="45" customFormat="1" x14ac:dyDescent="0.2">
      <c r="A167" s="38" t="s">
        <v>39</v>
      </c>
      <c r="B167" s="38" t="s">
        <v>40</v>
      </c>
      <c r="C167" s="38" t="s">
        <v>353</v>
      </c>
      <c r="D167" s="38" t="s">
        <v>446</v>
      </c>
      <c r="E167" s="38" t="s">
        <v>43</v>
      </c>
      <c r="F167" s="38" t="s">
        <v>434</v>
      </c>
      <c r="G167" s="38" t="s">
        <v>435</v>
      </c>
      <c r="H167" s="38" t="s">
        <v>433</v>
      </c>
      <c r="I167" s="38" t="s">
        <v>452</v>
      </c>
      <c r="J167" s="38" t="s">
        <v>50</v>
      </c>
      <c r="K167" s="39">
        <v>43497</v>
      </c>
      <c r="L167" s="39">
        <v>43539</v>
      </c>
      <c r="M167" s="40" t="s">
        <v>54</v>
      </c>
      <c r="N167" s="38" t="s">
        <v>1358</v>
      </c>
      <c r="O167" s="38" t="s">
        <v>1359</v>
      </c>
      <c r="P167" s="41">
        <v>8196091</v>
      </c>
      <c r="Q167" s="38" t="s">
        <v>474</v>
      </c>
      <c r="R167" s="38" t="s">
        <v>68</v>
      </c>
      <c r="S167" s="38" t="s">
        <v>52</v>
      </c>
      <c r="T167" s="42">
        <v>0</v>
      </c>
      <c r="U167" s="42">
        <v>50.71</v>
      </c>
      <c r="V167" s="42">
        <f t="shared" si="33"/>
        <v>-50.71</v>
      </c>
      <c r="W167" s="43" t="e">
        <f t="shared" si="26"/>
        <v>#DIV/0!</v>
      </c>
      <c r="X167" s="38" t="s">
        <v>1361</v>
      </c>
      <c r="Y167" s="42">
        <v>50.71</v>
      </c>
      <c r="Z167" s="38" t="s">
        <v>1571</v>
      </c>
      <c r="AA167" s="42">
        <v>0</v>
      </c>
      <c r="AB167" s="42" t="s">
        <v>54</v>
      </c>
      <c r="AC167" s="42">
        <v>0</v>
      </c>
      <c r="AD167" s="42">
        <v>50.71</v>
      </c>
      <c r="AE167" s="42">
        <f t="shared" si="34"/>
        <v>-50.71</v>
      </c>
      <c r="AF167" s="38" t="s">
        <v>1371</v>
      </c>
      <c r="AG167" s="44">
        <f t="shared" si="35"/>
        <v>0</v>
      </c>
    </row>
    <row r="168" spans="1:33" s="45" customFormat="1" x14ac:dyDescent="0.2">
      <c r="A168" s="38" t="s">
        <v>39</v>
      </c>
      <c r="B168" s="38" t="s">
        <v>40</v>
      </c>
      <c r="C168" s="38" t="s">
        <v>353</v>
      </c>
      <c r="D168" s="38" t="s">
        <v>446</v>
      </c>
      <c r="E168" s="38" t="s">
        <v>43</v>
      </c>
      <c r="F168" s="38" t="s">
        <v>434</v>
      </c>
      <c r="G168" s="38" t="s">
        <v>435</v>
      </c>
      <c r="H168" s="38" t="s">
        <v>433</v>
      </c>
      <c r="I168" s="38" t="s">
        <v>452</v>
      </c>
      <c r="J168" s="38" t="s">
        <v>50</v>
      </c>
      <c r="K168" s="39">
        <v>43500</v>
      </c>
      <c r="L168" s="39">
        <v>43539</v>
      </c>
      <c r="M168" s="40" t="s">
        <v>54</v>
      </c>
      <c r="N168" s="38" t="s">
        <v>1358</v>
      </c>
      <c r="O168" s="38" t="s">
        <v>1359</v>
      </c>
      <c r="P168" s="41">
        <v>8198689</v>
      </c>
      <c r="Q168" s="38" t="s">
        <v>474</v>
      </c>
      <c r="R168" s="38" t="s">
        <v>68</v>
      </c>
      <c r="S168" s="38" t="s">
        <v>52</v>
      </c>
      <c r="T168" s="42">
        <v>125.34</v>
      </c>
      <c r="U168" s="42">
        <v>73.3</v>
      </c>
      <c r="V168" s="42">
        <f t="shared" si="33"/>
        <v>52.040000000000006</v>
      </c>
      <c r="W168" s="43">
        <f t="shared" si="26"/>
        <v>0.41519068134673692</v>
      </c>
      <c r="X168" s="38" t="s">
        <v>1361</v>
      </c>
      <c r="Y168" s="42">
        <v>73.3</v>
      </c>
      <c r="Z168" s="38" t="s">
        <v>1572</v>
      </c>
      <c r="AA168" s="42">
        <v>0</v>
      </c>
      <c r="AB168" s="42" t="s">
        <v>54</v>
      </c>
      <c r="AC168" s="42">
        <v>0</v>
      </c>
      <c r="AD168" s="42">
        <v>50.7</v>
      </c>
      <c r="AE168" s="42">
        <f t="shared" si="34"/>
        <v>-50.7</v>
      </c>
      <c r="AF168" s="38" t="s">
        <v>1371</v>
      </c>
      <c r="AG168" s="44">
        <f t="shared" si="35"/>
        <v>102.74000000000001</v>
      </c>
    </row>
    <row r="169" spans="1:33" s="45" customFormat="1" x14ac:dyDescent="0.2">
      <c r="A169" s="38" t="s">
        <v>39</v>
      </c>
      <c r="B169" s="38" t="s">
        <v>40</v>
      </c>
      <c r="C169" s="38" t="s">
        <v>353</v>
      </c>
      <c r="D169" s="38" t="s">
        <v>446</v>
      </c>
      <c r="E169" s="38" t="s">
        <v>43</v>
      </c>
      <c r="F169" s="38" t="s">
        <v>434</v>
      </c>
      <c r="G169" s="38" t="s">
        <v>435</v>
      </c>
      <c r="H169" s="38" t="s">
        <v>433</v>
      </c>
      <c r="I169" s="38" t="s">
        <v>452</v>
      </c>
      <c r="J169" s="38" t="s">
        <v>50</v>
      </c>
      <c r="K169" s="39">
        <v>43500</v>
      </c>
      <c r="L169" s="39">
        <v>43539</v>
      </c>
      <c r="M169" s="40" t="s">
        <v>54</v>
      </c>
      <c r="N169" s="38" t="s">
        <v>1358</v>
      </c>
      <c r="O169" s="38" t="s">
        <v>1359</v>
      </c>
      <c r="P169" s="41">
        <v>8198690</v>
      </c>
      <c r="Q169" s="38" t="s">
        <v>474</v>
      </c>
      <c r="R169" s="38" t="s">
        <v>68</v>
      </c>
      <c r="S169" s="38" t="s">
        <v>52</v>
      </c>
      <c r="T169" s="42">
        <v>125.34</v>
      </c>
      <c r="U169" s="42">
        <v>73.3</v>
      </c>
      <c r="V169" s="42">
        <f t="shared" si="33"/>
        <v>52.040000000000006</v>
      </c>
      <c r="W169" s="43">
        <f t="shared" si="26"/>
        <v>0.41519068134673692</v>
      </c>
      <c r="X169" s="38" t="s">
        <v>1361</v>
      </c>
      <c r="Y169" s="42">
        <v>73.3</v>
      </c>
      <c r="Z169" s="38" t="s">
        <v>1573</v>
      </c>
      <c r="AA169" s="42">
        <v>0</v>
      </c>
      <c r="AB169" s="42" t="s">
        <v>54</v>
      </c>
      <c r="AC169" s="42">
        <v>0</v>
      </c>
      <c r="AD169" s="42">
        <v>50.7</v>
      </c>
      <c r="AE169" s="42">
        <f t="shared" si="34"/>
        <v>-50.7</v>
      </c>
      <c r="AF169" s="38" t="s">
        <v>1371</v>
      </c>
      <c r="AG169" s="44">
        <f t="shared" si="35"/>
        <v>102.74000000000001</v>
      </c>
    </row>
    <row r="170" spans="1:33" s="45" customFormat="1" x14ac:dyDescent="0.2">
      <c r="A170" s="38" t="s">
        <v>39</v>
      </c>
      <c r="B170" s="38" t="s">
        <v>40</v>
      </c>
      <c r="C170" s="38" t="s">
        <v>353</v>
      </c>
      <c r="D170" s="38" t="s">
        <v>446</v>
      </c>
      <c r="E170" s="38" t="s">
        <v>43</v>
      </c>
      <c r="F170" s="38" t="s">
        <v>434</v>
      </c>
      <c r="G170" s="38" t="s">
        <v>435</v>
      </c>
      <c r="H170" s="38" t="s">
        <v>433</v>
      </c>
      <c r="I170" s="38" t="s">
        <v>452</v>
      </c>
      <c r="J170" s="38" t="s">
        <v>50</v>
      </c>
      <c r="K170" s="39">
        <v>43500</v>
      </c>
      <c r="L170" s="39">
        <v>43539</v>
      </c>
      <c r="M170" s="40" t="s">
        <v>54</v>
      </c>
      <c r="N170" s="38" t="s">
        <v>1358</v>
      </c>
      <c r="O170" s="38" t="s">
        <v>1359</v>
      </c>
      <c r="P170" s="41">
        <v>8198695</v>
      </c>
      <c r="Q170" s="38" t="s">
        <v>474</v>
      </c>
      <c r="R170" s="38" t="s">
        <v>68</v>
      </c>
      <c r="S170" s="38" t="s">
        <v>52</v>
      </c>
      <c r="T170" s="42">
        <v>362.86</v>
      </c>
      <c r="U170" s="42">
        <v>232.63</v>
      </c>
      <c r="V170" s="42">
        <f t="shared" si="33"/>
        <v>130.23000000000002</v>
      </c>
      <c r="W170" s="43">
        <f t="shared" si="26"/>
        <v>0.35889874882874939</v>
      </c>
      <c r="X170" s="38" t="s">
        <v>1361</v>
      </c>
      <c r="Y170" s="42">
        <v>232.63</v>
      </c>
      <c r="Z170" s="38" t="s">
        <v>1574</v>
      </c>
      <c r="AA170" s="42">
        <v>0</v>
      </c>
      <c r="AB170" s="42" t="s">
        <v>54</v>
      </c>
      <c r="AC170" s="42">
        <v>0</v>
      </c>
      <c r="AD170" s="42">
        <v>101.4</v>
      </c>
      <c r="AE170" s="42">
        <f t="shared" si="34"/>
        <v>-101.4</v>
      </c>
      <c r="AF170" s="38" t="s">
        <v>1371</v>
      </c>
      <c r="AG170" s="44">
        <f t="shared" si="35"/>
        <v>231.63000000000002</v>
      </c>
    </row>
    <row r="171" spans="1:33" s="45" customFormat="1" x14ac:dyDescent="0.2">
      <c r="A171" s="38" t="s">
        <v>39</v>
      </c>
      <c r="B171" s="38" t="s">
        <v>40</v>
      </c>
      <c r="C171" s="38" t="s">
        <v>353</v>
      </c>
      <c r="D171" s="38" t="s">
        <v>446</v>
      </c>
      <c r="E171" s="38" t="s">
        <v>43</v>
      </c>
      <c r="F171" s="38" t="s">
        <v>434</v>
      </c>
      <c r="G171" s="38" t="s">
        <v>435</v>
      </c>
      <c r="H171" s="38" t="s">
        <v>433</v>
      </c>
      <c r="I171" s="38" t="s">
        <v>452</v>
      </c>
      <c r="J171" s="38" t="s">
        <v>50</v>
      </c>
      <c r="K171" s="39">
        <v>43500</v>
      </c>
      <c r="L171" s="39">
        <v>43539</v>
      </c>
      <c r="M171" s="40" t="s">
        <v>54</v>
      </c>
      <c r="N171" s="38" t="s">
        <v>1358</v>
      </c>
      <c r="O171" s="38" t="s">
        <v>1359</v>
      </c>
      <c r="P171" s="41">
        <v>8198698</v>
      </c>
      <c r="Q171" s="38" t="s">
        <v>474</v>
      </c>
      <c r="R171" s="38" t="s">
        <v>68</v>
      </c>
      <c r="S171" s="38" t="s">
        <v>52</v>
      </c>
      <c r="T171" s="42">
        <v>237.52</v>
      </c>
      <c r="U171" s="42">
        <v>159.33000000000001</v>
      </c>
      <c r="V171" s="42">
        <f t="shared" si="33"/>
        <v>78.19</v>
      </c>
      <c r="W171" s="43">
        <f t="shared" si="26"/>
        <v>0.32919333108790838</v>
      </c>
      <c r="X171" s="38" t="s">
        <v>1361</v>
      </c>
      <c r="Y171" s="42">
        <v>159.33000000000001</v>
      </c>
      <c r="Z171" s="38" t="s">
        <v>1575</v>
      </c>
      <c r="AA171" s="42">
        <v>0</v>
      </c>
      <c r="AB171" s="42" t="s">
        <v>54</v>
      </c>
      <c r="AC171" s="42">
        <v>0</v>
      </c>
      <c r="AD171" s="42">
        <v>50.7</v>
      </c>
      <c r="AE171" s="42">
        <f t="shared" si="34"/>
        <v>-50.7</v>
      </c>
      <c r="AF171" s="38" t="s">
        <v>1371</v>
      </c>
      <c r="AG171" s="44">
        <f t="shared" si="35"/>
        <v>128.88999999999999</v>
      </c>
    </row>
    <row r="172" spans="1:33" s="45" customFormat="1" x14ac:dyDescent="0.2">
      <c r="A172" s="38" t="s">
        <v>39</v>
      </c>
      <c r="B172" s="38" t="s">
        <v>40</v>
      </c>
      <c r="C172" s="38" t="s">
        <v>353</v>
      </c>
      <c r="D172" s="38" t="s">
        <v>446</v>
      </c>
      <c r="E172" s="38" t="s">
        <v>43</v>
      </c>
      <c r="F172" s="38" t="s">
        <v>434</v>
      </c>
      <c r="G172" s="38" t="s">
        <v>435</v>
      </c>
      <c r="H172" s="38" t="s">
        <v>433</v>
      </c>
      <c r="I172" s="38" t="s">
        <v>452</v>
      </c>
      <c r="J172" s="38" t="s">
        <v>50</v>
      </c>
      <c r="K172" s="39">
        <v>43500</v>
      </c>
      <c r="L172" s="39">
        <v>43539</v>
      </c>
      <c r="M172" s="40" t="s">
        <v>54</v>
      </c>
      <c r="N172" s="38" t="s">
        <v>1358</v>
      </c>
      <c r="O172" s="38" t="s">
        <v>1359</v>
      </c>
      <c r="P172" s="41">
        <v>8198700</v>
      </c>
      <c r="Q172" s="38" t="s">
        <v>474</v>
      </c>
      <c r="R172" s="38" t="s">
        <v>68</v>
      </c>
      <c r="S172" s="38" t="s">
        <v>52</v>
      </c>
      <c r="T172" s="42">
        <v>125.34</v>
      </c>
      <c r="U172" s="42">
        <v>73.3</v>
      </c>
      <c r="V172" s="42">
        <f t="shared" si="33"/>
        <v>52.040000000000006</v>
      </c>
      <c r="W172" s="43">
        <f t="shared" si="26"/>
        <v>0.41519068134673692</v>
      </c>
      <c r="X172" s="38" t="s">
        <v>1361</v>
      </c>
      <c r="Y172" s="42">
        <v>73.3</v>
      </c>
      <c r="Z172" s="38" t="s">
        <v>1576</v>
      </c>
      <c r="AA172" s="42">
        <v>0</v>
      </c>
      <c r="AB172" s="42" t="s">
        <v>54</v>
      </c>
      <c r="AC172" s="42">
        <v>0</v>
      </c>
      <c r="AD172" s="42">
        <v>50.7</v>
      </c>
      <c r="AE172" s="42">
        <f t="shared" si="34"/>
        <v>-50.7</v>
      </c>
      <c r="AF172" s="38" t="s">
        <v>1371</v>
      </c>
      <c r="AG172" s="44">
        <f t="shared" si="35"/>
        <v>102.74000000000001</v>
      </c>
    </row>
    <row r="173" spans="1:33" s="45" customFormat="1" x14ac:dyDescent="0.2">
      <c r="A173" s="38" t="s">
        <v>39</v>
      </c>
      <c r="B173" s="38" t="s">
        <v>40</v>
      </c>
      <c r="C173" s="38" t="s">
        <v>353</v>
      </c>
      <c r="D173" s="38" t="s">
        <v>446</v>
      </c>
      <c r="E173" s="38" t="s">
        <v>43</v>
      </c>
      <c r="F173" s="38" t="s">
        <v>434</v>
      </c>
      <c r="G173" s="38" t="s">
        <v>435</v>
      </c>
      <c r="H173" s="38" t="s">
        <v>433</v>
      </c>
      <c r="I173" s="38" t="s">
        <v>452</v>
      </c>
      <c r="J173" s="38" t="s">
        <v>50</v>
      </c>
      <c r="K173" s="39">
        <v>43500</v>
      </c>
      <c r="L173" s="39">
        <v>43539</v>
      </c>
      <c r="M173" s="40" t="s">
        <v>54</v>
      </c>
      <c r="N173" s="38" t="s">
        <v>1358</v>
      </c>
      <c r="O173" s="38" t="s">
        <v>1359</v>
      </c>
      <c r="P173" s="41">
        <v>8198701</v>
      </c>
      <c r="Q173" s="38" t="s">
        <v>474</v>
      </c>
      <c r="R173" s="38" t="s">
        <v>68</v>
      </c>
      <c r="S173" s="38" t="s">
        <v>52</v>
      </c>
      <c r="T173" s="42">
        <v>125.34</v>
      </c>
      <c r="U173" s="42">
        <v>73.3</v>
      </c>
      <c r="V173" s="42">
        <f t="shared" si="33"/>
        <v>52.040000000000006</v>
      </c>
      <c r="W173" s="43">
        <f t="shared" si="26"/>
        <v>0.41519068134673692</v>
      </c>
      <c r="X173" s="38" t="s">
        <v>1361</v>
      </c>
      <c r="Y173" s="42">
        <v>73.3</v>
      </c>
      <c r="Z173" s="38" t="s">
        <v>1577</v>
      </c>
      <c r="AA173" s="42">
        <v>0</v>
      </c>
      <c r="AB173" s="42" t="s">
        <v>54</v>
      </c>
      <c r="AC173" s="42">
        <v>0</v>
      </c>
      <c r="AD173" s="42">
        <v>50.7</v>
      </c>
      <c r="AE173" s="42">
        <f t="shared" si="34"/>
        <v>-50.7</v>
      </c>
      <c r="AF173" s="38" t="s">
        <v>1371</v>
      </c>
      <c r="AG173" s="44">
        <f t="shared" si="35"/>
        <v>102.74000000000001</v>
      </c>
    </row>
    <row r="174" spans="1:33" s="45" customFormat="1" x14ac:dyDescent="0.2">
      <c r="A174" s="38" t="s">
        <v>39</v>
      </c>
      <c r="B174" s="38" t="s">
        <v>40</v>
      </c>
      <c r="C174" s="38" t="s">
        <v>353</v>
      </c>
      <c r="D174" s="38" t="s">
        <v>446</v>
      </c>
      <c r="E174" s="38" t="s">
        <v>43</v>
      </c>
      <c r="F174" s="38" t="s">
        <v>434</v>
      </c>
      <c r="G174" s="38" t="s">
        <v>435</v>
      </c>
      <c r="H174" s="38" t="s">
        <v>433</v>
      </c>
      <c r="I174" s="38" t="s">
        <v>452</v>
      </c>
      <c r="J174" s="38" t="s">
        <v>50</v>
      </c>
      <c r="K174" s="39">
        <v>43500</v>
      </c>
      <c r="L174" s="39">
        <v>43539</v>
      </c>
      <c r="M174" s="40" t="s">
        <v>54</v>
      </c>
      <c r="N174" s="38" t="s">
        <v>1358</v>
      </c>
      <c r="O174" s="38" t="s">
        <v>1359</v>
      </c>
      <c r="P174" s="41">
        <v>8198702</v>
      </c>
      <c r="Q174" s="38" t="s">
        <v>474</v>
      </c>
      <c r="R174" s="38" t="s">
        <v>68</v>
      </c>
      <c r="S174" s="38" t="s">
        <v>52</v>
      </c>
      <c r="T174" s="42">
        <v>125.34</v>
      </c>
      <c r="U174" s="42">
        <v>73.3</v>
      </c>
      <c r="V174" s="42">
        <f t="shared" si="33"/>
        <v>52.040000000000006</v>
      </c>
      <c r="W174" s="43">
        <f t="shared" si="26"/>
        <v>0.41519068134673692</v>
      </c>
      <c r="X174" s="38" t="s">
        <v>1361</v>
      </c>
      <c r="Y174" s="42">
        <v>73.3</v>
      </c>
      <c r="Z174" s="38" t="s">
        <v>1578</v>
      </c>
      <c r="AA174" s="42">
        <v>0</v>
      </c>
      <c r="AB174" s="42" t="s">
        <v>54</v>
      </c>
      <c r="AC174" s="42">
        <v>0</v>
      </c>
      <c r="AD174" s="42">
        <v>50.7</v>
      </c>
      <c r="AE174" s="42">
        <f t="shared" si="34"/>
        <v>-50.7</v>
      </c>
      <c r="AF174" s="38" t="s">
        <v>1371</v>
      </c>
      <c r="AG174" s="44">
        <f t="shared" si="35"/>
        <v>102.74000000000001</v>
      </c>
    </row>
    <row r="175" spans="1:33" s="45" customFormat="1" x14ac:dyDescent="0.2">
      <c r="A175" s="38" t="s">
        <v>39</v>
      </c>
      <c r="B175" s="38" t="s">
        <v>40</v>
      </c>
      <c r="C175" s="38" t="s">
        <v>353</v>
      </c>
      <c r="D175" s="38" t="s">
        <v>446</v>
      </c>
      <c r="E175" s="38" t="s">
        <v>43</v>
      </c>
      <c r="F175" s="38" t="s">
        <v>434</v>
      </c>
      <c r="G175" s="38" t="s">
        <v>435</v>
      </c>
      <c r="H175" s="38" t="s">
        <v>433</v>
      </c>
      <c r="I175" s="38" t="s">
        <v>452</v>
      </c>
      <c r="J175" s="38" t="s">
        <v>50</v>
      </c>
      <c r="K175" s="39">
        <v>43500</v>
      </c>
      <c r="L175" s="39">
        <v>43539</v>
      </c>
      <c r="M175" s="40" t="s">
        <v>54</v>
      </c>
      <c r="N175" s="38" t="s">
        <v>1358</v>
      </c>
      <c r="O175" s="38" t="s">
        <v>1359</v>
      </c>
      <c r="P175" s="41">
        <v>8198703</v>
      </c>
      <c r="Q175" s="38" t="s">
        <v>474</v>
      </c>
      <c r="R175" s="38" t="s">
        <v>68</v>
      </c>
      <c r="S175" s="38" t="s">
        <v>52</v>
      </c>
      <c r="T175" s="42">
        <v>125.34</v>
      </c>
      <c r="U175" s="42">
        <v>73.3</v>
      </c>
      <c r="V175" s="42">
        <f t="shared" si="33"/>
        <v>52.040000000000006</v>
      </c>
      <c r="W175" s="43">
        <f t="shared" si="26"/>
        <v>0.41519068134673692</v>
      </c>
      <c r="X175" s="38" t="s">
        <v>1361</v>
      </c>
      <c r="Y175" s="42">
        <v>73.3</v>
      </c>
      <c r="Z175" s="38" t="s">
        <v>1579</v>
      </c>
      <c r="AA175" s="42">
        <v>0</v>
      </c>
      <c r="AB175" s="42" t="s">
        <v>54</v>
      </c>
      <c r="AC175" s="42">
        <v>0</v>
      </c>
      <c r="AD175" s="42">
        <v>50.7</v>
      </c>
      <c r="AE175" s="42">
        <f t="shared" si="34"/>
        <v>-50.7</v>
      </c>
      <c r="AF175" s="38" t="s">
        <v>1371</v>
      </c>
      <c r="AG175" s="44">
        <f t="shared" si="35"/>
        <v>102.74000000000001</v>
      </c>
    </row>
    <row r="176" spans="1:33" s="45" customFormat="1" x14ac:dyDescent="0.2">
      <c r="A176" s="38" t="s">
        <v>39</v>
      </c>
      <c r="B176" s="38" t="s">
        <v>40</v>
      </c>
      <c r="C176" s="38" t="s">
        <v>353</v>
      </c>
      <c r="D176" s="38" t="s">
        <v>446</v>
      </c>
      <c r="E176" s="38" t="s">
        <v>43</v>
      </c>
      <c r="F176" s="38" t="s">
        <v>434</v>
      </c>
      <c r="G176" s="38" t="s">
        <v>435</v>
      </c>
      <c r="H176" s="38" t="s">
        <v>433</v>
      </c>
      <c r="I176" s="38" t="s">
        <v>452</v>
      </c>
      <c r="J176" s="38" t="s">
        <v>50</v>
      </c>
      <c r="K176" s="39">
        <v>43500</v>
      </c>
      <c r="L176" s="39">
        <v>43539</v>
      </c>
      <c r="M176" s="40" t="s">
        <v>54</v>
      </c>
      <c r="N176" s="38" t="s">
        <v>1358</v>
      </c>
      <c r="O176" s="38" t="s">
        <v>1359</v>
      </c>
      <c r="P176" s="41">
        <v>8198707</v>
      </c>
      <c r="Q176" s="38" t="s">
        <v>474</v>
      </c>
      <c r="R176" s="38" t="s">
        <v>68</v>
      </c>
      <c r="S176" s="38" t="s">
        <v>52</v>
      </c>
      <c r="T176" s="42">
        <v>237.52</v>
      </c>
      <c r="U176" s="42">
        <v>159.46</v>
      </c>
      <c r="V176" s="42">
        <f t="shared" si="33"/>
        <v>78.06</v>
      </c>
      <c r="W176" s="43">
        <f t="shared" si="26"/>
        <v>0.32864600875715727</v>
      </c>
      <c r="X176" s="38" t="s">
        <v>1361</v>
      </c>
      <c r="Y176" s="42">
        <v>159.46</v>
      </c>
      <c r="Z176" s="38" t="s">
        <v>1580</v>
      </c>
      <c r="AA176" s="42">
        <v>0</v>
      </c>
      <c r="AB176" s="42" t="s">
        <v>54</v>
      </c>
      <c r="AC176" s="42">
        <v>0</v>
      </c>
      <c r="AD176" s="42">
        <v>50.7</v>
      </c>
      <c r="AE176" s="42">
        <f t="shared" si="34"/>
        <v>-50.7</v>
      </c>
      <c r="AF176" s="38" t="s">
        <v>1371</v>
      </c>
      <c r="AG176" s="44">
        <f t="shared" si="35"/>
        <v>128.76</v>
      </c>
    </row>
    <row r="177" spans="1:33" s="45" customFormat="1" x14ac:dyDescent="0.2">
      <c r="A177" s="38" t="s">
        <v>39</v>
      </c>
      <c r="B177" s="38" t="s">
        <v>40</v>
      </c>
      <c r="C177" s="38" t="s">
        <v>353</v>
      </c>
      <c r="D177" s="38" t="s">
        <v>446</v>
      </c>
      <c r="E177" s="38" t="s">
        <v>43</v>
      </c>
      <c r="F177" s="38" t="s">
        <v>434</v>
      </c>
      <c r="G177" s="38" t="s">
        <v>435</v>
      </c>
      <c r="H177" s="38" t="s">
        <v>433</v>
      </c>
      <c r="I177" s="38" t="s">
        <v>452</v>
      </c>
      <c r="J177" s="38" t="s">
        <v>50</v>
      </c>
      <c r="K177" s="39">
        <v>43500</v>
      </c>
      <c r="L177" s="39">
        <v>43539</v>
      </c>
      <c r="M177" s="40" t="s">
        <v>54</v>
      </c>
      <c r="N177" s="38" t="s">
        <v>1358</v>
      </c>
      <c r="O177" s="38" t="s">
        <v>1359</v>
      </c>
      <c r="P177" s="41">
        <v>8198708</v>
      </c>
      <c r="Q177" s="38" t="s">
        <v>474</v>
      </c>
      <c r="R177" s="38" t="s">
        <v>68</v>
      </c>
      <c r="S177" s="38" t="s">
        <v>52</v>
      </c>
      <c r="T177" s="42">
        <v>362.86</v>
      </c>
      <c r="U177" s="42">
        <v>334.07</v>
      </c>
      <c r="V177" s="42">
        <f t="shared" si="33"/>
        <v>28.79000000000002</v>
      </c>
      <c r="W177" s="43">
        <f t="shared" ref="W177:W239" si="36">V177/T177</f>
        <v>7.9341894945709146E-2</v>
      </c>
      <c r="X177" s="38" t="s">
        <v>1361</v>
      </c>
      <c r="Y177" s="42">
        <v>334.07</v>
      </c>
      <c r="Z177" s="38" t="s">
        <v>585</v>
      </c>
      <c r="AA177" s="42">
        <v>0</v>
      </c>
      <c r="AB177" s="42" t="s">
        <v>54</v>
      </c>
      <c r="AC177" s="42">
        <v>0</v>
      </c>
      <c r="AD177" s="42">
        <v>202.8</v>
      </c>
      <c r="AE177" s="42">
        <f t="shared" si="34"/>
        <v>-202.8</v>
      </c>
      <c r="AF177" s="38" t="s">
        <v>1371</v>
      </c>
      <c r="AG177" s="44">
        <f t="shared" si="35"/>
        <v>231.59000000000003</v>
      </c>
    </row>
    <row r="178" spans="1:33" s="45" customFormat="1" x14ac:dyDescent="0.2">
      <c r="A178" s="38" t="s">
        <v>39</v>
      </c>
      <c r="B178" s="38" t="s">
        <v>40</v>
      </c>
      <c r="C178" s="38" t="s">
        <v>353</v>
      </c>
      <c r="D178" s="38" t="s">
        <v>446</v>
      </c>
      <c r="E178" s="38" t="s">
        <v>43</v>
      </c>
      <c r="F178" s="38" t="s">
        <v>434</v>
      </c>
      <c r="G178" s="38" t="s">
        <v>435</v>
      </c>
      <c r="H178" s="38" t="s">
        <v>433</v>
      </c>
      <c r="I178" s="38" t="s">
        <v>452</v>
      </c>
      <c r="J178" s="38" t="s">
        <v>50</v>
      </c>
      <c r="K178" s="39">
        <v>43500</v>
      </c>
      <c r="L178" s="39">
        <v>43539</v>
      </c>
      <c r="M178" s="40" t="s">
        <v>54</v>
      </c>
      <c r="N178" s="38" t="s">
        <v>1358</v>
      </c>
      <c r="O178" s="38" t="s">
        <v>1359</v>
      </c>
      <c r="P178" s="41">
        <v>8198711</v>
      </c>
      <c r="Q178" s="38" t="s">
        <v>474</v>
      </c>
      <c r="R178" s="38" t="s">
        <v>68</v>
      </c>
      <c r="S178" s="38" t="s">
        <v>52</v>
      </c>
      <c r="T178" s="42">
        <v>237.52</v>
      </c>
      <c r="U178" s="42">
        <v>159.33000000000001</v>
      </c>
      <c r="V178" s="42">
        <f t="shared" si="33"/>
        <v>78.19</v>
      </c>
      <c r="W178" s="43">
        <f t="shared" si="36"/>
        <v>0.32919333108790838</v>
      </c>
      <c r="X178" s="38" t="s">
        <v>1361</v>
      </c>
      <c r="Y178" s="42">
        <v>159.33000000000001</v>
      </c>
      <c r="Z178" s="38" t="s">
        <v>1581</v>
      </c>
      <c r="AA178" s="42">
        <v>0</v>
      </c>
      <c r="AB178" s="42" t="s">
        <v>54</v>
      </c>
      <c r="AC178" s="42">
        <v>0</v>
      </c>
      <c r="AD178" s="42">
        <v>50.7</v>
      </c>
      <c r="AE178" s="42">
        <f t="shared" si="34"/>
        <v>-50.7</v>
      </c>
      <c r="AF178" s="38" t="s">
        <v>1371</v>
      </c>
      <c r="AG178" s="44">
        <f t="shared" si="35"/>
        <v>128.88999999999999</v>
      </c>
    </row>
    <row r="179" spans="1:33" s="45" customFormat="1" x14ac:dyDescent="0.2">
      <c r="A179" s="38" t="s">
        <v>39</v>
      </c>
      <c r="B179" s="38" t="s">
        <v>40</v>
      </c>
      <c r="C179" s="38" t="s">
        <v>353</v>
      </c>
      <c r="D179" s="38" t="s">
        <v>446</v>
      </c>
      <c r="E179" s="38" t="s">
        <v>43</v>
      </c>
      <c r="F179" s="38" t="s">
        <v>434</v>
      </c>
      <c r="G179" s="38" t="s">
        <v>435</v>
      </c>
      <c r="H179" s="38" t="s">
        <v>433</v>
      </c>
      <c r="I179" s="38" t="s">
        <v>452</v>
      </c>
      <c r="J179" s="38" t="s">
        <v>50</v>
      </c>
      <c r="K179" s="39">
        <v>43500</v>
      </c>
      <c r="L179" s="39">
        <v>43539</v>
      </c>
      <c r="M179" s="40" t="s">
        <v>54</v>
      </c>
      <c r="N179" s="38" t="s">
        <v>1358</v>
      </c>
      <c r="O179" s="38" t="s">
        <v>1359</v>
      </c>
      <c r="P179" s="41">
        <v>8198712</v>
      </c>
      <c r="Q179" s="38" t="s">
        <v>474</v>
      </c>
      <c r="R179" s="38" t="s">
        <v>68</v>
      </c>
      <c r="S179" s="38" t="s">
        <v>52</v>
      </c>
      <c r="T179" s="42">
        <v>168.95</v>
      </c>
      <c r="U179" s="42">
        <v>160.85</v>
      </c>
      <c r="V179" s="42">
        <f t="shared" si="33"/>
        <v>8.0999999999999943</v>
      </c>
      <c r="W179" s="43">
        <f t="shared" si="36"/>
        <v>4.7943178455164222E-2</v>
      </c>
      <c r="X179" s="38" t="s">
        <v>1361</v>
      </c>
      <c r="Y179" s="42">
        <v>160.85</v>
      </c>
      <c r="Z179" s="38" t="s">
        <v>591</v>
      </c>
      <c r="AA179" s="42">
        <v>0</v>
      </c>
      <c r="AB179" s="42" t="s">
        <v>54</v>
      </c>
      <c r="AC179" s="42">
        <v>0</v>
      </c>
      <c r="AD179" s="42">
        <v>50.7</v>
      </c>
      <c r="AE179" s="42">
        <f t="shared" si="34"/>
        <v>-50.7</v>
      </c>
      <c r="AF179" s="38" t="s">
        <v>1371</v>
      </c>
      <c r="AG179" s="44">
        <f t="shared" si="35"/>
        <v>58.8</v>
      </c>
    </row>
    <row r="180" spans="1:33" s="45" customFormat="1" x14ac:dyDescent="0.2">
      <c r="A180" s="38" t="s">
        <v>39</v>
      </c>
      <c r="B180" s="38" t="s">
        <v>40</v>
      </c>
      <c r="C180" s="38" t="s">
        <v>353</v>
      </c>
      <c r="D180" s="38" t="s">
        <v>446</v>
      </c>
      <c r="E180" s="38" t="s">
        <v>43</v>
      </c>
      <c r="F180" s="38" t="s">
        <v>434</v>
      </c>
      <c r="G180" s="38" t="s">
        <v>435</v>
      </c>
      <c r="H180" s="38" t="s">
        <v>433</v>
      </c>
      <c r="I180" s="38" t="s">
        <v>452</v>
      </c>
      <c r="J180" s="38" t="s">
        <v>50</v>
      </c>
      <c r="K180" s="39">
        <v>43500</v>
      </c>
      <c r="L180" s="39">
        <v>43539</v>
      </c>
      <c r="M180" s="40" t="s">
        <v>54</v>
      </c>
      <c r="N180" s="38" t="s">
        <v>1358</v>
      </c>
      <c r="O180" s="38" t="s">
        <v>1359</v>
      </c>
      <c r="P180" s="41">
        <v>8198716</v>
      </c>
      <c r="Q180" s="38" t="s">
        <v>474</v>
      </c>
      <c r="R180" s="38" t="s">
        <v>68</v>
      </c>
      <c r="S180" s="38" t="s">
        <v>52</v>
      </c>
      <c r="T180" s="42">
        <v>237.52</v>
      </c>
      <c r="U180" s="42">
        <v>159.46</v>
      </c>
      <c r="V180" s="42">
        <f t="shared" si="33"/>
        <v>78.06</v>
      </c>
      <c r="W180" s="43">
        <f t="shared" si="36"/>
        <v>0.32864600875715727</v>
      </c>
      <c r="X180" s="38" t="s">
        <v>1361</v>
      </c>
      <c r="Y180" s="42">
        <v>159.46</v>
      </c>
      <c r="Z180" s="38" t="s">
        <v>1582</v>
      </c>
      <c r="AA180" s="42">
        <v>0</v>
      </c>
      <c r="AB180" s="42" t="s">
        <v>54</v>
      </c>
      <c r="AC180" s="42">
        <v>0</v>
      </c>
      <c r="AD180" s="42">
        <v>50.7</v>
      </c>
      <c r="AE180" s="42">
        <f t="shared" si="34"/>
        <v>-50.7</v>
      </c>
      <c r="AF180" s="38" t="s">
        <v>1371</v>
      </c>
      <c r="AG180" s="44">
        <f t="shared" si="35"/>
        <v>128.76</v>
      </c>
    </row>
    <row r="181" spans="1:33" s="45" customFormat="1" x14ac:dyDescent="0.2">
      <c r="A181" s="38" t="s">
        <v>39</v>
      </c>
      <c r="B181" s="38" t="s">
        <v>40</v>
      </c>
      <c r="C181" s="38" t="s">
        <v>353</v>
      </c>
      <c r="D181" s="38" t="s">
        <v>446</v>
      </c>
      <c r="E181" s="38" t="s">
        <v>43</v>
      </c>
      <c r="F181" s="38" t="s">
        <v>434</v>
      </c>
      <c r="G181" s="38" t="s">
        <v>435</v>
      </c>
      <c r="H181" s="38" t="s">
        <v>433</v>
      </c>
      <c r="I181" s="38" t="s">
        <v>452</v>
      </c>
      <c r="J181" s="38" t="s">
        <v>50</v>
      </c>
      <c r="K181" s="39">
        <v>43500</v>
      </c>
      <c r="L181" s="39">
        <v>43539</v>
      </c>
      <c r="M181" s="40" t="s">
        <v>54</v>
      </c>
      <c r="N181" s="38" t="s">
        <v>1358</v>
      </c>
      <c r="O181" s="38" t="s">
        <v>1359</v>
      </c>
      <c r="P181" s="41">
        <v>8198717</v>
      </c>
      <c r="Q181" s="38" t="s">
        <v>474</v>
      </c>
      <c r="R181" s="38" t="s">
        <v>68</v>
      </c>
      <c r="S181" s="38" t="s">
        <v>52</v>
      </c>
      <c r="T181" s="42">
        <v>0</v>
      </c>
      <c r="U181" s="42">
        <v>50.7</v>
      </c>
      <c r="V181" s="42">
        <f t="shared" si="33"/>
        <v>-50.7</v>
      </c>
      <c r="W181" s="43" t="e">
        <f t="shared" si="36"/>
        <v>#DIV/0!</v>
      </c>
      <c r="X181" s="38" t="s">
        <v>1361</v>
      </c>
      <c r="Y181" s="42">
        <v>50.7</v>
      </c>
      <c r="Z181" s="38" t="s">
        <v>1583</v>
      </c>
      <c r="AA181" s="42">
        <v>0</v>
      </c>
      <c r="AB181" s="42" t="s">
        <v>54</v>
      </c>
      <c r="AC181" s="42">
        <v>0</v>
      </c>
      <c r="AD181" s="42">
        <v>50.7</v>
      </c>
      <c r="AE181" s="42">
        <f t="shared" si="34"/>
        <v>-50.7</v>
      </c>
      <c r="AF181" s="38" t="s">
        <v>1371</v>
      </c>
      <c r="AG181" s="44">
        <f t="shared" si="35"/>
        <v>0</v>
      </c>
    </row>
    <row r="182" spans="1:33" s="45" customFormat="1" x14ac:dyDescent="0.2">
      <c r="A182" s="38" t="s">
        <v>39</v>
      </c>
      <c r="B182" s="38" t="s">
        <v>40</v>
      </c>
      <c r="C182" s="38" t="s">
        <v>353</v>
      </c>
      <c r="D182" s="38" t="s">
        <v>446</v>
      </c>
      <c r="E182" s="38" t="s">
        <v>43</v>
      </c>
      <c r="F182" s="38" t="s">
        <v>434</v>
      </c>
      <c r="G182" s="38" t="s">
        <v>435</v>
      </c>
      <c r="H182" s="38" t="s">
        <v>433</v>
      </c>
      <c r="I182" s="38" t="s">
        <v>452</v>
      </c>
      <c r="J182" s="38" t="s">
        <v>50</v>
      </c>
      <c r="K182" s="39">
        <v>43500</v>
      </c>
      <c r="L182" s="39">
        <v>43539</v>
      </c>
      <c r="M182" s="40" t="s">
        <v>54</v>
      </c>
      <c r="N182" s="38" t="s">
        <v>1358</v>
      </c>
      <c r="O182" s="38" t="s">
        <v>1359</v>
      </c>
      <c r="P182" s="41">
        <v>8198722</v>
      </c>
      <c r="Q182" s="38" t="s">
        <v>474</v>
      </c>
      <c r="R182" s="38" t="s">
        <v>68</v>
      </c>
      <c r="S182" s="38" t="s">
        <v>52</v>
      </c>
      <c r="T182" s="42">
        <v>237.52</v>
      </c>
      <c r="U182" s="42">
        <v>159.33000000000001</v>
      </c>
      <c r="V182" s="42">
        <f t="shared" si="33"/>
        <v>78.19</v>
      </c>
      <c r="W182" s="43">
        <f t="shared" si="36"/>
        <v>0.32919333108790838</v>
      </c>
      <c r="X182" s="38" t="s">
        <v>1361</v>
      </c>
      <c r="Y182" s="42">
        <v>159.33000000000001</v>
      </c>
      <c r="Z182" s="38" t="s">
        <v>1584</v>
      </c>
      <c r="AA182" s="42">
        <v>0</v>
      </c>
      <c r="AB182" s="42" t="s">
        <v>54</v>
      </c>
      <c r="AC182" s="42">
        <v>0</v>
      </c>
      <c r="AD182" s="42">
        <v>50.7</v>
      </c>
      <c r="AE182" s="42">
        <f t="shared" si="34"/>
        <v>-50.7</v>
      </c>
      <c r="AF182" s="38" t="s">
        <v>1371</v>
      </c>
      <c r="AG182" s="44">
        <f t="shared" si="35"/>
        <v>128.88999999999999</v>
      </c>
    </row>
    <row r="183" spans="1:33" s="45" customFormat="1" x14ac:dyDescent="0.2">
      <c r="A183" s="38" t="s">
        <v>39</v>
      </c>
      <c r="B183" s="38" t="s">
        <v>40</v>
      </c>
      <c r="C183" s="38" t="s">
        <v>353</v>
      </c>
      <c r="D183" s="38" t="s">
        <v>446</v>
      </c>
      <c r="E183" s="38" t="s">
        <v>43</v>
      </c>
      <c r="F183" s="38" t="s">
        <v>434</v>
      </c>
      <c r="G183" s="38" t="s">
        <v>435</v>
      </c>
      <c r="H183" s="38" t="s">
        <v>433</v>
      </c>
      <c r="I183" s="38" t="s">
        <v>452</v>
      </c>
      <c r="J183" s="38" t="s">
        <v>50</v>
      </c>
      <c r="K183" s="39">
        <v>43500</v>
      </c>
      <c r="L183" s="39">
        <v>43539</v>
      </c>
      <c r="M183" s="40" t="s">
        <v>54</v>
      </c>
      <c r="N183" s="38" t="s">
        <v>1358</v>
      </c>
      <c r="O183" s="38" t="s">
        <v>1359</v>
      </c>
      <c r="P183" s="41">
        <v>8198726</v>
      </c>
      <c r="Q183" s="38" t="s">
        <v>474</v>
      </c>
      <c r="R183" s="38" t="s">
        <v>68</v>
      </c>
      <c r="S183" s="38" t="s">
        <v>52</v>
      </c>
      <c r="T183" s="42">
        <v>237.52</v>
      </c>
      <c r="U183" s="42">
        <v>159.33000000000001</v>
      </c>
      <c r="V183" s="42">
        <f t="shared" si="33"/>
        <v>78.19</v>
      </c>
      <c r="W183" s="43">
        <f t="shared" si="36"/>
        <v>0.32919333108790838</v>
      </c>
      <c r="X183" s="38" t="s">
        <v>1361</v>
      </c>
      <c r="Y183" s="42">
        <v>159.33000000000001</v>
      </c>
      <c r="Z183" s="38" t="s">
        <v>1585</v>
      </c>
      <c r="AA183" s="42">
        <v>0</v>
      </c>
      <c r="AB183" s="42" t="s">
        <v>54</v>
      </c>
      <c r="AC183" s="42">
        <v>0</v>
      </c>
      <c r="AD183" s="42">
        <v>50.7</v>
      </c>
      <c r="AE183" s="42">
        <f t="shared" si="34"/>
        <v>-50.7</v>
      </c>
      <c r="AF183" s="38" t="s">
        <v>1371</v>
      </c>
      <c r="AG183" s="44">
        <f t="shared" si="35"/>
        <v>128.88999999999999</v>
      </c>
    </row>
    <row r="184" spans="1:33" s="45" customFormat="1" x14ac:dyDescent="0.2">
      <c r="A184" s="38" t="s">
        <v>39</v>
      </c>
      <c r="B184" s="38" t="s">
        <v>40</v>
      </c>
      <c r="C184" s="38" t="s">
        <v>353</v>
      </c>
      <c r="D184" s="38" t="s">
        <v>446</v>
      </c>
      <c r="E184" s="38" t="s">
        <v>43</v>
      </c>
      <c r="F184" s="38" t="s">
        <v>434</v>
      </c>
      <c r="G184" s="38" t="s">
        <v>435</v>
      </c>
      <c r="H184" s="38" t="s">
        <v>433</v>
      </c>
      <c r="I184" s="38" t="s">
        <v>452</v>
      </c>
      <c r="J184" s="38" t="s">
        <v>50</v>
      </c>
      <c r="K184" s="39">
        <v>43500</v>
      </c>
      <c r="L184" s="39">
        <v>43539</v>
      </c>
      <c r="M184" s="40" t="s">
        <v>54</v>
      </c>
      <c r="N184" s="38" t="s">
        <v>1358</v>
      </c>
      <c r="O184" s="38" t="s">
        <v>1359</v>
      </c>
      <c r="P184" s="41">
        <v>8198727</v>
      </c>
      <c r="Q184" s="38" t="s">
        <v>474</v>
      </c>
      <c r="R184" s="38" t="s">
        <v>68</v>
      </c>
      <c r="S184" s="38" t="s">
        <v>52</v>
      </c>
      <c r="T184" s="42">
        <v>237.52</v>
      </c>
      <c r="U184" s="42">
        <v>159.46</v>
      </c>
      <c r="V184" s="42">
        <f t="shared" si="33"/>
        <v>78.06</v>
      </c>
      <c r="W184" s="43">
        <f t="shared" si="36"/>
        <v>0.32864600875715727</v>
      </c>
      <c r="X184" s="38" t="s">
        <v>1361</v>
      </c>
      <c r="Y184" s="42">
        <v>159.46</v>
      </c>
      <c r="Z184" s="38" t="s">
        <v>1586</v>
      </c>
      <c r="AA184" s="42">
        <v>0</v>
      </c>
      <c r="AB184" s="42" t="s">
        <v>54</v>
      </c>
      <c r="AC184" s="42">
        <v>0</v>
      </c>
      <c r="AD184" s="42">
        <v>50.7</v>
      </c>
      <c r="AE184" s="42">
        <f t="shared" si="34"/>
        <v>-50.7</v>
      </c>
      <c r="AF184" s="38" t="s">
        <v>1371</v>
      </c>
      <c r="AG184" s="44">
        <f t="shared" si="35"/>
        <v>128.76</v>
      </c>
    </row>
    <row r="185" spans="1:33" s="45" customFormat="1" x14ac:dyDescent="0.2">
      <c r="A185" s="38" t="s">
        <v>39</v>
      </c>
      <c r="B185" s="38" t="s">
        <v>40</v>
      </c>
      <c r="C185" s="38" t="s">
        <v>353</v>
      </c>
      <c r="D185" s="38" t="s">
        <v>446</v>
      </c>
      <c r="E185" s="38" t="s">
        <v>43</v>
      </c>
      <c r="F185" s="38" t="s">
        <v>434</v>
      </c>
      <c r="G185" s="38" t="s">
        <v>435</v>
      </c>
      <c r="H185" s="38" t="s">
        <v>433</v>
      </c>
      <c r="I185" s="38" t="s">
        <v>452</v>
      </c>
      <c r="J185" s="38" t="s">
        <v>50</v>
      </c>
      <c r="K185" s="39">
        <v>43500</v>
      </c>
      <c r="L185" s="39">
        <v>43539</v>
      </c>
      <c r="M185" s="40" t="s">
        <v>54</v>
      </c>
      <c r="N185" s="38" t="s">
        <v>1358</v>
      </c>
      <c r="O185" s="38" t="s">
        <v>1359</v>
      </c>
      <c r="P185" s="41">
        <v>8198728</v>
      </c>
      <c r="Q185" s="38" t="s">
        <v>474</v>
      </c>
      <c r="R185" s="38" t="s">
        <v>68</v>
      </c>
      <c r="S185" s="38" t="s">
        <v>52</v>
      </c>
      <c r="T185" s="42">
        <v>0</v>
      </c>
      <c r="U185" s="42">
        <v>50.7</v>
      </c>
      <c r="V185" s="42">
        <f t="shared" si="33"/>
        <v>-50.7</v>
      </c>
      <c r="W185" s="43" t="e">
        <f t="shared" si="36"/>
        <v>#DIV/0!</v>
      </c>
      <c r="X185" s="38" t="s">
        <v>1361</v>
      </c>
      <c r="Y185" s="42">
        <v>50.7</v>
      </c>
      <c r="Z185" s="38" t="s">
        <v>1587</v>
      </c>
      <c r="AA185" s="42">
        <v>0</v>
      </c>
      <c r="AB185" s="42" t="s">
        <v>54</v>
      </c>
      <c r="AC185" s="42">
        <v>0</v>
      </c>
      <c r="AD185" s="42">
        <v>50.7</v>
      </c>
      <c r="AE185" s="42">
        <f t="shared" si="34"/>
        <v>-50.7</v>
      </c>
      <c r="AF185" s="38" t="s">
        <v>1371</v>
      </c>
      <c r="AG185" s="44">
        <f t="shared" si="35"/>
        <v>0</v>
      </c>
    </row>
    <row r="186" spans="1:33" s="45" customFormat="1" x14ac:dyDescent="0.2">
      <c r="A186" s="38" t="s">
        <v>39</v>
      </c>
      <c r="B186" s="38" t="s">
        <v>40</v>
      </c>
      <c r="C186" s="38" t="s">
        <v>353</v>
      </c>
      <c r="D186" s="38" t="s">
        <v>446</v>
      </c>
      <c r="E186" s="38" t="s">
        <v>43</v>
      </c>
      <c r="F186" s="38" t="s">
        <v>434</v>
      </c>
      <c r="G186" s="38" t="s">
        <v>435</v>
      </c>
      <c r="H186" s="38" t="s">
        <v>433</v>
      </c>
      <c r="I186" s="38" t="s">
        <v>452</v>
      </c>
      <c r="J186" s="38" t="s">
        <v>50</v>
      </c>
      <c r="K186" s="39">
        <v>43500</v>
      </c>
      <c r="L186" s="39">
        <v>43539</v>
      </c>
      <c r="M186" s="40" t="s">
        <v>54</v>
      </c>
      <c r="N186" s="38" t="s">
        <v>1358</v>
      </c>
      <c r="O186" s="38" t="s">
        <v>1359</v>
      </c>
      <c r="P186" s="41">
        <v>8198729</v>
      </c>
      <c r="Q186" s="38" t="s">
        <v>474</v>
      </c>
      <c r="R186" s="38" t="s">
        <v>68</v>
      </c>
      <c r="S186" s="38" t="s">
        <v>52</v>
      </c>
      <c r="T186" s="42">
        <v>0</v>
      </c>
      <c r="U186" s="42">
        <v>50.7</v>
      </c>
      <c r="V186" s="42">
        <f t="shared" si="33"/>
        <v>-50.7</v>
      </c>
      <c r="W186" s="43" t="e">
        <f t="shared" si="36"/>
        <v>#DIV/0!</v>
      </c>
      <c r="X186" s="38" t="s">
        <v>1361</v>
      </c>
      <c r="Y186" s="42">
        <v>50.7</v>
      </c>
      <c r="Z186" s="38" t="s">
        <v>1588</v>
      </c>
      <c r="AA186" s="42">
        <v>0</v>
      </c>
      <c r="AB186" s="42" t="s">
        <v>54</v>
      </c>
      <c r="AC186" s="42">
        <v>0</v>
      </c>
      <c r="AD186" s="42">
        <v>50.7</v>
      </c>
      <c r="AE186" s="42">
        <f t="shared" si="34"/>
        <v>-50.7</v>
      </c>
      <c r="AF186" s="38" t="s">
        <v>1371</v>
      </c>
      <c r="AG186" s="44">
        <f t="shared" si="35"/>
        <v>0</v>
      </c>
    </row>
    <row r="187" spans="1:33" s="45" customFormat="1" x14ac:dyDescent="0.2">
      <c r="A187" s="38" t="s">
        <v>39</v>
      </c>
      <c r="B187" s="38" t="s">
        <v>40</v>
      </c>
      <c r="C187" s="38" t="s">
        <v>353</v>
      </c>
      <c r="D187" s="38" t="s">
        <v>446</v>
      </c>
      <c r="E187" s="38" t="s">
        <v>43</v>
      </c>
      <c r="F187" s="38" t="s">
        <v>434</v>
      </c>
      <c r="G187" s="38" t="s">
        <v>435</v>
      </c>
      <c r="H187" s="38" t="s">
        <v>433</v>
      </c>
      <c r="I187" s="38" t="s">
        <v>452</v>
      </c>
      <c r="J187" s="38" t="s">
        <v>50</v>
      </c>
      <c r="K187" s="39">
        <v>43500</v>
      </c>
      <c r="L187" s="39">
        <v>43539</v>
      </c>
      <c r="M187" s="40" t="s">
        <v>54</v>
      </c>
      <c r="N187" s="38" t="s">
        <v>1358</v>
      </c>
      <c r="O187" s="38" t="s">
        <v>1359</v>
      </c>
      <c r="P187" s="41">
        <v>8198733</v>
      </c>
      <c r="Q187" s="38" t="s">
        <v>474</v>
      </c>
      <c r="R187" s="38" t="s">
        <v>68</v>
      </c>
      <c r="S187" s="38" t="s">
        <v>52</v>
      </c>
      <c r="T187" s="42">
        <v>125.34</v>
      </c>
      <c r="U187" s="42">
        <v>124</v>
      </c>
      <c r="V187" s="42">
        <f t="shared" si="33"/>
        <v>1.3400000000000034</v>
      </c>
      <c r="W187" s="43">
        <f t="shared" si="36"/>
        <v>1.0690920695707703E-2</v>
      </c>
      <c r="X187" s="38" t="s">
        <v>1361</v>
      </c>
      <c r="Y187" s="42">
        <v>124</v>
      </c>
      <c r="Z187" s="38" t="s">
        <v>1589</v>
      </c>
      <c r="AA187" s="42">
        <v>0</v>
      </c>
      <c r="AB187" s="42" t="s">
        <v>54</v>
      </c>
      <c r="AC187" s="42">
        <v>0</v>
      </c>
      <c r="AD187" s="42">
        <v>101.4</v>
      </c>
      <c r="AE187" s="42">
        <f t="shared" si="34"/>
        <v>-101.4</v>
      </c>
      <c r="AF187" s="38" t="s">
        <v>1371</v>
      </c>
      <c r="AG187" s="44">
        <f t="shared" si="35"/>
        <v>102.74000000000001</v>
      </c>
    </row>
    <row r="188" spans="1:33" s="45" customFormat="1" x14ac:dyDescent="0.2">
      <c r="A188" s="38" t="s">
        <v>39</v>
      </c>
      <c r="B188" s="38" t="s">
        <v>40</v>
      </c>
      <c r="C188" s="38" t="s">
        <v>353</v>
      </c>
      <c r="D188" s="38" t="s">
        <v>446</v>
      </c>
      <c r="E188" s="38" t="s">
        <v>43</v>
      </c>
      <c r="F188" s="38" t="s">
        <v>434</v>
      </c>
      <c r="G188" s="38" t="s">
        <v>435</v>
      </c>
      <c r="H188" s="38" t="s">
        <v>433</v>
      </c>
      <c r="I188" s="38" t="s">
        <v>452</v>
      </c>
      <c r="J188" s="38" t="s">
        <v>50</v>
      </c>
      <c r="K188" s="39">
        <v>43500</v>
      </c>
      <c r="L188" s="39">
        <v>43539</v>
      </c>
      <c r="M188" s="40" t="s">
        <v>54</v>
      </c>
      <c r="N188" s="38" t="s">
        <v>1358</v>
      </c>
      <c r="O188" s="38" t="s">
        <v>1359</v>
      </c>
      <c r="P188" s="41">
        <v>8198735</v>
      </c>
      <c r="Q188" s="38" t="s">
        <v>474</v>
      </c>
      <c r="R188" s="38" t="s">
        <v>68</v>
      </c>
      <c r="S188" s="38" t="s">
        <v>52</v>
      </c>
      <c r="T188" s="42">
        <v>125.34</v>
      </c>
      <c r="U188" s="42">
        <v>73.3</v>
      </c>
      <c r="V188" s="42">
        <f t="shared" si="33"/>
        <v>52.040000000000006</v>
      </c>
      <c r="W188" s="43">
        <f t="shared" si="36"/>
        <v>0.41519068134673692</v>
      </c>
      <c r="X188" s="38" t="s">
        <v>1361</v>
      </c>
      <c r="Y188" s="42">
        <v>73.3</v>
      </c>
      <c r="Z188" s="38" t="s">
        <v>1590</v>
      </c>
      <c r="AA188" s="42">
        <v>0</v>
      </c>
      <c r="AB188" s="42" t="s">
        <v>54</v>
      </c>
      <c r="AC188" s="42">
        <v>0</v>
      </c>
      <c r="AD188" s="42">
        <v>50.7</v>
      </c>
      <c r="AE188" s="42">
        <f t="shared" si="34"/>
        <v>-50.7</v>
      </c>
      <c r="AF188" s="38" t="s">
        <v>1371</v>
      </c>
      <c r="AG188" s="44">
        <f t="shared" si="35"/>
        <v>102.74000000000001</v>
      </c>
    </row>
    <row r="189" spans="1:33" s="45" customFormat="1" x14ac:dyDescent="0.2">
      <c r="A189" s="38" t="s">
        <v>39</v>
      </c>
      <c r="B189" s="38" t="s">
        <v>40</v>
      </c>
      <c r="C189" s="38" t="s">
        <v>353</v>
      </c>
      <c r="D189" s="38" t="s">
        <v>446</v>
      </c>
      <c r="E189" s="38" t="s">
        <v>43</v>
      </c>
      <c r="F189" s="38" t="s">
        <v>434</v>
      </c>
      <c r="G189" s="38" t="s">
        <v>435</v>
      </c>
      <c r="H189" s="38" t="s">
        <v>433</v>
      </c>
      <c r="I189" s="38" t="s">
        <v>452</v>
      </c>
      <c r="J189" s="38" t="s">
        <v>50</v>
      </c>
      <c r="K189" s="39">
        <v>43500</v>
      </c>
      <c r="L189" s="39">
        <v>43539</v>
      </c>
      <c r="M189" s="40" t="s">
        <v>54</v>
      </c>
      <c r="N189" s="38" t="s">
        <v>1358</v>
      </c>
      <c r="O189" s="38" t="s">
        <v>1359</v>
      </c>
      <c r="P189" s="41">
        <v>8198776</v>
      </c>
      <c r="Q189" s="38" t="s">
        <v>474</v>
      </c>
      <c r="R189" s="38" t="s">
        <v>68</v>
      </c>
      <c r="S189" s="38" t="s">
        <v>52</v>
      </c>
      <c r="T189" s="42">
        <v>125.34</v>
      </c>
      <c r="U189" s="42">
        <v>73.3</v>
      </c>
      <c r="V189" s="42">
        <f t="shared" si="33"/>
        <v>52.040000000000006</v>
      </c>
      <c r="W189" s="43">
        <f t="shared" si="36"/>
        <v>0.41519068134673692</v>
      </c>
      <c r="X189" s="38" t="s">
        <v>1361</v>
      </c>
      <c r="Y189" s="42">
        <v>73.3</v>
      </c>
      <c r="Z189" s="38" t="s">
        <v>1591</v>
      </c>
      <c r="AA189" s="42">
        <v>0</v>
      </c>
      <c r="AB189" s="42" t="s">
        <v>54</v>
      </c>
      <c r="AC189" s="42">
        <v>0</v>
      </c>
      <c r="AD189" s="42">
        <v>50.7</v>
      </c>
      <c r="AE189" s="42">
        <f t="shared" si="34"/>
        <v>-50.7</v>
      </c>
      <c r="AF189" s="38" t="s">
        <v>1371</v>
      </c>
      <c r="AG189" s="44">
        <f t="shared" si="35"/>
        <v>102.74000000000001</v>
      </c>
    </row>
    <row r="190" spans="1:33" s="45" customFormat="1" x14ac:dyDescent="0.2">
      <c r="A190" s="38" t="s">
        <v>39</v>
      </c>
      <c r="B190" s="38" t="s">
        <v>40</v>
      </c>
      <c r="C190" s="38" t="s">
        <v>353</v>
      </c>
      <c r="D190" s="38" t="s">
        <v>446</v>
      </c>
      <c r="E190" s="38" t="s">
        <v>43</v>
      </c>
      <c r="F190" s="38" t="s">
        <v>434</v>
      </c>
      <c r="G190" s="38" t="s">
        <v>435</v>
      </c>
      <c r="H190" s="38" t="s">
        <v>433</v>
      </c>
      <c r="I190" s="38" t="s">
        <v>452</v>
      </c>
      <c r="J190" s="38" t="s">
        <v>50</v>
      </c>
      <c r="K190" s="39">
        <v>43501</v>
      </c>
      <c r="L190" s="39">
        <v>43501</v>
      </c>
      <c r="M190" s="39">
        <v>43501</v>
      </c>
      <c r="N190" s="38" t="s">
        <v>1358</v>
      </c>
      <c r="O190" s="38" t="s">
        <v>1368</v>
      </c>
      <c r="P190" s="41">
        <v>8201663</v>
      </c>
      <c r="Q190" s="38" t="s">
        <v>474</v>
      </c>
      <c r="R190" s="38" t="s">
        <v>68</v>
      </c>
      <c r="S190" s="38" t="s">
        <v>52</v>
      </c>
      <c r="T190" s="42">
        <v>237.52</v>
      </c>
      <c r="U190" s="42">
        <v>159.33000000000001</v>
      </c>
      <c r="V190" s="42">
        <f t="shared" si="33"/>
        <v>78.19</v>
      </c>
      <c r="W190" s="43">
        <f t="shared" si="36"/>
        <v>0.32919333108790838</v>
      </c>
      <c r="X190" s="38" t="s">
        <v>1361</v>
      </c>
      <c r="Y190" s="42">
        <v>159.33000000000001</v>
      </c>
      <c r="Z190" s="38" t="s">
        <v>1592</v>
      </c>
      <c r="AA190" s="42">
        <v>0</v>
      </c>
      <c r="AB190" s="42" t="s">
        <v>54</v>
      </c>
      <c r="AC190" s="42">
        <v>0</v>
      </c>
      <c r="AD190" s="42">
        <v>50.7</v>
      </c>
      <c r="AE190" s="42">
        <f t="shared" si="34"/>
        <v>-50.7</v>
      </c>
      <c r="AF190" s="38" t="s">
        <v>1371</v>
      </c>
      <c r="AG190" s="44">
        <f t="shared" si="35"/>
        <v>128.88999999999999</v>
      </c>
    </row>
    <row r="191" spans="1:33" s="45" customFormat="1" x14ac:dyDescent="0.2">
      <c r="A191" s="38" t="s">
        <v>39</v>
      </c>
      <c r="B191" s="38" t="s">
        <v>40</v>
      </c>
      <c r="C191" s="38" t="s">
        <v>353</v>
      </c>
      <c r="D191" s="38" t="s">
        <v>446</v>
      </c>
      <c r="E191" s="38" t="s">
        <v>43</v>
      </c>
      <c r="F191" s="38" t="s">
        <v>434</v>
      </c>
      <c r="G191" s="38" t="s">
        <v>435</v>
      </c>
      <c r="H191" s="38" t="s">
        <v>433</v>
      </c>
      <c r="I191" s="38" t="s">
        <v>452</v>
      </c>
      <c r="J191" s="38" t="s">
        <v>50</v>
      </c>
      <c r="K191" s="39">
        <v>43501</v>
      </c>
      <c r="L191" s="39">
        <v>43501</v>
      </c>
      <c r="M191" s="39">
        <v>43501</v>
      </c>
      <c r="N191" s="38" t="s">
        <v>1358</v>
      </c>
      <c r="O191" s="38" t="s">
        <v>1368</v>
      </c>
      <c r="P191" s="41">
        <v>8201664</v>
      </c>
      <c r="Q191" s="38" t="s">
        <v>474</v>
      </c>
      <c r="R191" s="38" t="s">
        <v>68</v>
      </c>
      <c r="S191" s="38" t="s">
        <v>52</v>
      </c>
      <c r="T191" s="42">
        <v>168.95</v>
      </c>
      <c r="U191" s="42">
        <v>160.85</v>
      </c>
      <c r="V191" s="42">
        <f t="shared" si="33"/>
        <v>8.0999999999999943</v>
      </c>
      <c r="W191" s="43">
        <f t="shared" si="36"/>
        <v>4.7943178455164222E-2</v>
      </c>
      <c r="X191" s="38" t="s">
        <v>1361</v>
      </c>
      <c r="Y191" s="42">
        <v>160.85</v>
      </c>
      <c r="Z191" s="38" t="s">
        <v>1593</v>
      </c>
      <c r="AA191" s="42">
        <v>0</v>
      </c>
      <c r="AB191" s="42" t="s">
        <v>54</v>
      </c>
      <c r="AC191" s="42">
        <v>0</v>
      </c>
      <c r="AD191" s="42">
        <v>50.7</v>
      </c>
      <c r="AE191" s="42">
        <f t="shared" si="34"/>
        <v>-50.7</v>
      </c>
      <c r="AF191" s="38" t="s">
        <v>1371</v>
      </c>
      <c r="AG191" s="44">
        <f t="shared" si="35"/>
        <v>58.8</v>
      </c>
    </row>
    <row r="192" spans="1:33" s="45" customFormat="1" x14ac:dyDescent="0.2">
      <c r="A192" s="38" t="s">
        <v>39</v>
      </c>
      <c r="B192" s="38" t="s">
        <v>40</v>
      </c>
      <c r="C192" s="38" t="s">
        <v>353</v>
      </c>
      <c r="D192" s="38" t="s">
        <v>446</v>
      </c>
      <c r="E192" s="38" t="s">
        <v>43</v>
      </c>
      <c r="F192" s="38" t="s">
        <v>434</v>
      </c>
      <c r="G192" s="38" t="s">
        <v>435</v>
      </c>
      <c r="H192" s="38" t="s">
        <v>433</v>
      </c>
      <c r="I192" s="38" t="s">
        <v>452</v>
      </c>
      <c r="J192" s="38" t="s">
        <v>50</v>
      </c>
      <c r="K192" s="39">
        <v>43501</v>
      </c>
      <c r="L192" s="39">
        <v>43539</v>
      </c>
      <c r="M192" s="40" t="s">
        <v>54</v>
      </c>
      <c r="N192" s="38" t="s">
        <v>1358</v>
      </c>
      <c r="O192" s="38" t="s">
        <v>1359</v>
      </c>
      <c r="P192" s="41">
        <v>8201665</v>
      </c>
      <c r="Q192" s="38" t="s">
        <v>474</v>
      </c>
      <c r="R192" s="38" t="s">
        <v>68</v>
      </c>
      <c r="S192" s="38" t="s">
        <v>52</v>
      </c>
      <c r="T192" s="42">
        <v>125.34</v>
      </c>
      <c r="U192" s="42">
        <v>124</v>
      </c>
      <c r="V192" s="42">
        <f t="shared" si="33"/>
        <v>1.3400000000000034</v>
      </c>
      <c r="W192" s="43">
        <f t="shared" si="36"/>
        <v>1.0690920695707703E-2</v>
      </c>
      <c r="X192" s="38" t="s">
        <v>1361</v>
      </c>
      <c r="Y192" s="42">
        <v>124</v>
      </c>
      <c r="Z192" s="38" t="s">
        <v>1594</v>
      </c>
      <c r="AA192" s="42">
        <v>0</v>
      </c>
      <c r="AB192" s="42" t="s">
        <v>54</v>
      </c>
      <c r="AC192" s="42">
        <v>0</v>
      </c>
      <c r="AD192" s="42">
        <v>101.4</v>
      </c>
      <c r="AE192" s="42">
        <f t="shared" si="34"/>
        <v>-101.4</v>
      </c>
      <c r="AF192" s="38" t="s">
        <v>1371</v>
      </c>
      <c r="AG192" s="44">
        <f t="shared" si="35"/>
        <v>102.74000000000001</v>
      </c>
    </row>
    <row r="193" spans="1:33" s="45" customFormat="1" x14ac:dyDescent="0.2">
      <c r="A193" s="38" t="s">
        <v>39</v>
      </c>
      <c r="B193" s="38" t="s">
        <v>40</v>
      </c>
      <c r="C193" s="38" t="s">
        <v>353</v>
      </c>
      <c r="D193" s="38" t="s">
        <v>446</v>
      </c>
      <c r="E193" s="38" t="s">
        <v>43</v>
      </c>
      <c r="F193" s="38" t="s">
        <v>434</v>
      </c>
      <c r="G193" s="38" t="s">
        <v>435</v>
      </c>
      <c r="H193" s="38" t="s">
        <v>433</v>
      </c>
      <c r="I193" s="38" t="s">
        <v>452</v>
      </c>
      <c r="J193" s="38" t="s">
        <v>50</v>
      </c>
      <c r="K193" s="39">
        <v>43501</v>
      </c>
      <c r="L193" s="39">
        <v>43501</v>
      </c>
      <c r="M193" s="39">
        <v>43501</v>
      </c>
      <c r="N193" s="38" t="s">
        <v>1358</v>
      </c>
      <c r="O193" s="38" t="s">
        <v>1368</v>
      </c>
      <c r="P193" s="41">
        <v>8201666</v>
      </c>
      <c r="Q193" s="38" t="s">
        <v>474</v>
      </c>
      <c r="R193" s="38" t="s">
        <v>68</v>
      </c>
      <c r="S193" s="38" t="s">
        <v>52</v>
      </c>
      <c r="T193" s="42">
        <v>571.78</v>
      </c>
      <c r="U193" s="42">
        <v>544.35</v>
      </c>
      <c r="V193" s="42">
        <f t="shared" si="33"/>
        <v>27.42999999999995</v>
      </c>
      <c r="W193" s="43">
        <f t="shared" si="36"/>
        <v>4.7972996607086558E-2</v>
      </c>
      <c r="X193" s="38" t="s">
        <v>1361</v>
      </c>
      <c r="Y193" s="42">
        <v>544.35</v>
      </c>
      <c r="Z193" s="38" t="s">
        <v>1595</v>
      </c>
      <c r="AA193" s="42">
        <v>0</v>
      </c>
      <c r="AB193" s="42" t="s">
        <v>54</v>
      </c>
      <c r="AC193" s="42">
        <v>0</v>
      </c>
      <c r="AD193" s="42">
        <v>152.1</v>
      </c>
      <c r="AE193" s="42">
        <f t="shared" si="34"/>
        <v>-152.1</v>
      </c>
      <c r="AF193" s="38" t="s">
        <v>1371</v>
      </c>
      <c r="AG193" s="44">
        <f t="shared" si="35"/>
        <v>179.52999999999994</v>
      </c>
    </row>
    <row r="194" spans="1:33" s="45" customFormat="1" x14ac:dyDescent="0.2">
      <c r="A194" s="38" t="s">
        <v>39</v>
      </c>
      <c r="B194" s="38" t="s">
        <v>40</v>
      </c>
      <c r="C194" s="38" t="s">
        <v>353</v>
      </c>
      <c r="D194" s="38" t="s">
        <v>446</v>
      </c>
      <c r="E194" s="38" t="s">
        <v>43</v>
      </c>
      <c r="F194" s="38" t="s">
        <v>434</v>
      </c>
      <c r="G194" s="38" t="s">
        <v>435</v>
      </c>
      <c r="H194" s="38" t="s">
        <v>433</v>
      </c>
      <c r="I194" s="38" t="s">
        <v>452</v>
      </c>
      <c r="J194" s="38" t="s">
        <v>50</v>
      </c>
      <c r="K194" s="39">
        <v>43501</v>
      </c>
      <c r="L194" s="39">
        <v>43539</v>
      </c>
      <c r="M194" s="40" t="s">
        <v>54</v>
      </c>
      <c r="N194" s="38" t="s">
        <v>1358</v>
      </c>
      <c r="O194" s="38" t="s">
        <v>1359</v>
      </c>
      <c r="P194" s="41">
        <v>8201666</v>
      </c>
      <c r="Q194" s="38" t="s">
        <v>474</v>
      </c>
      <c r="R194" s="38" t="s">
        <v>68</v>
      </c>
      <c r="S194" s="38" t="s">
        <v>52</v>
      </c>
      <c r="T194" s="42">
        <v>475.04</v>
      </c>
      <c r="U194" s="42">
        <v>318.7</v>
      </c>
      <c r="V194" s="42">
        <f t="shared" si="33"/>
        <v>156.34000000000003</v>
      </c>
      <c r="W194" s="43">
        <f t="shared" si="36"/>
        <v>0.3291091276524083</v>
      </c>
      <c r="X194" s="38" t="s">
        <v>1361</v>
      </c>
      <c r="Y194" s="42">
        <v>318.7</v>
      </c>
      <c r="Z194" s="38" t="s">
        <v>1595</v>
      </c>
      <c r="AA194" s="42">
        <v>0</v>
      </c>
      <c r="AB194" s="42" t="s">
        <v>54</v>
      </c>
      <c r="AC194" s="42">
        <v>0</v>
      </c>
      <c r="AD194" s="42">
        <v>101.4</v>
      </c>
      <c r="AE194" s="42">
        <f t="shared" si="34"/>
        <v>-101.4</v>
      </c>
      <c r="AF194" s="38" t="s">
        <v>1371</v>
      </c>
      <c r="AG194" s="44">
        <f t="shared" si="35"/>
        <v>257.74</v>
      </c>
    </row>
    <row r="195" spans="1:33" s="45" customFormat="1" x14ac:dyDescent="0.2">
      <c r="A195" s="38" t="s">
        <v>39</v>
      </c>
      <c r="B195" s="38" t="s">
        <v>40</v>
      </c>
      <c r="C195" s="38" t="s">
        <v>353</v>
      </c>
      <c r="D195" s="38" t="s">
        <v>446</v>
      </c>
      <c r="E195" s="38" t="s">
        <v>43</v>
      </c>
      <c r="F195" s="38" t="s">
        <v>434</v>
      </c>
      <c r="G195" s="38" t="s">
        <v>435</v>
      </c>
      <c r="H195" s="38" t="s">
        <v>433</v>
      </c>
      <c r="I195" s="38" t="s">
        <v>452</v>
      </c>
      <c r="J195" s="38" t="s">
        <v>50</v>
      </c>
      <c r="K195" s="39">
        <v>43501</v>
      </c>
      <c r="L195" s="39">
        <v>43501</v>
      </c>
      <c r="M195" s="39">
        <v>43501</v>
      </c>
      <c r="N195" s="38" t="s">
        <v>1358</v>
      </c>
      <c r="O195" s="38" t="s">
        <v>1368</v>
      </c>
      <c r="P195" s="41">
        <v>8201668</v>
      </c>
      <c r="Q195" s="38" t="s">
        <v>474</v>
      </c>
      <c r="R195" s="38" t="s">
        <v>68</v>
      </c>
      <c r="S195" s="38" t="s">
        <v>52</v>
      </c>
      <c r="T195" s="42">
        <v>168.95</v>
      </c>
      <c r="U195" s="42">
        <v>160.85</v>
      </c>
      <c r="V195" s="42">
        <f t="shared" si="33"/>
        <v>8.0999999999999943</v>
      </c>
      <c r="W195" s="43">
        <f t="shared" si="36"/>
        <v>4.7943178455164222E-2</v>
      </c>
      <c r="X195" s="38" t="s">
        <v>1361</v>
      </c>
      <c r="Y195" s="42">
        <v>160.85</v>
      </c>
      <c r="Z195" s="38" t="s">
        <v>1596</v>
      </c>
      <c r="AA195" s="42">
        <v>0</v>
      </c>
      <c r="AB195" s="42" t="s">
        <v>54</v>
      </c>
      <c r="AC195" s="42">
        <v>0</v>
      </c>
      <c r="AD195" s="42">
        <v>50.7</v>
      </c>
      <c r="AE195" s="42">
        <f t="shared" si="34"/>
        <v>-50.7</v>
      </c>
      <c r="AF195" s="38" t="s">
        <v>1371</v>
      </c>
      <c r="AG195" s="44">
        <f t="shared" si="35"/>
        <v>58.8</v>
      </c>
    </row>
    <row r="196" spans="1:33" s="45" customFormat="1" x14ac:dyDescent="0.2">
      <c r="A196" s="38" t="s">
        <v>39</v>
      </c>
      <c r="B196" s="38" t="s">
        <v>40</v>
      </c>
      <c r="C196" s="38" t="s">
        <v>353</v>
      </c>
      <c r="D196" s="38" t="s">
        <v>446</v>
      </c>
      <c r="E196" s="38" t="s">
        <v>43</v>
      </c>
      <c r="F196" s="38" t="s">
        <v>434</v>
      </c>
      <c r="G196" s="38" t="s">
        <v>435</v>
      </c>
      <c r="H196" s="38" t="s">
        <v>433</v>
      </c>
      <c r="I196" s="38" t="s">
        <v>452</v>
      </c>
      <c r="J196" s="38" t="s">
        <v>50</v>
      </c>
      <c r="K196" s="39">
        <v>43501</v>
      </c>
      <c r="L196" s="39">
        <v>43501</v>
      </c>
      <c r="M196" s="39">
        <v>43501</v>
      </c>
      <c r="N196" s="38" t="s">
        <v>1358</v>
      </c>
      <c r="O196" s="38" t="s">
        <v>1368</v>
      </c>
      <c r="P196" s="41">
        <v>8201669</v>
      </c>
      <c r="Q196" s="38" t="s">
        <v>474</v>
      </c>
      <c r="R196" s="38" t="s">
        <v>68</v>
      </c>
      <c r="S196" s="38" t="s">
        <v>52</v>
      </c>
      <c r="T196" s="42">
        <v>233.88</v>
      </c>
      <c r="U196" s="42">
        <v>222.65</v>
      </c>
      <c r="V196" s="42">
        <f t="shared" si="33"/>
        <v>11.22999999999999</v>
      </c>
      <c r="W196" s="43">
        <f t="shared" si="36"/>
        <v>4.8016076620489095E-2</v>
      </c>
      <c r="X196" s="38" t="s">
        <v>1361</v>
      </c>
      <c r="Y196" s="42">
        <v>222.65</v>
      </c>
      <c r="Z196" s="38" t="s">
        <v>1597</v>
      </c>
      <c r="AA196" s="42">
        <v>0</v>
      </c>
      <c r="AB196" s="42" t="s">
        <v>54</v>
      </c>
      <c r="AC196" s="42">
        <v>0</v>
      </c>
      <c r="AD196" s="42">
        <v>50.7</v>
      </c>
      <c r="AE196" s="42">
        <f t="shared" si="34"/>
        <v>-50.7</v>
      </c>
      <c r="AF196" s="38" t="s">
        <v>1371</v>
      </c>
      <c r="AG196" s="44">
        <f t="shared" si="35"/>
        <v>61.929999999999993</v>
      </c>
    </row>
    <row r="197" spans="1:33" s="45" customFormat="1" x14ac:dyDescent="0.2">
      <c r="A197" s="38" t="s">
        <v>39</v>
      </c>
      <c r="B197" s="38" t="s">
        <v>40</v>
      </c>
      <c r="C197" s="38" t="s">
        <v>353</v>
      </c>
      <c r="D197" s="38" t="s">
        <v>446</v>
      </c>
      <c r="E197" s="38" t="s">
        <v>43</v>
      </c>
      <c r="F197" s="38" t="s">
        <v>434</v>
      </c>
      <c r="G197" s="38" t="s">
        <v>435</v>
      </c>
      <c r="H197" s="38" t="s">
        <v>433</v>
      </c>
      <c r="I197" s="38" t="s">
        <v>452</v>
      </c>
      <c r="J197" s="38" t="s">
        <v>50</v>
      </c>
      <c r="K197" s="39">
        <v>43501</v>
      </c>
      <c r="L197" s="39">
        <v>43539</v>
      </c>
      <c r="M197" s="40" t="s">
        <v>54</v>
      </c>
      <c r="N197" s="38" t="s">
        <v>1358</v>
      </c>
      <c r="O197" s="38" t="s">
        <v>1359</v>
      </c>
      <c r="P197" s="41">
        <v>8201669</v>
      </c>
      <c r="Q197" s="38" t="s">
        <v>474</v>
      </c>
      <c r="R197" s="38" t="s">
        <v>68</v>
      </c>
      <c r="S197" s="38" t="s">
        <v>52</v>
      </c>
      <c r="T197" s="42">
        <v>125.34</v>
      </c>
      <c r="U197" s="42">
        <v>73.3</v>
      </c>
      <c r="V197" s="42">
        <f t="shared" si="33"/>
        <v>52.040000000000006</v>
      </c>
      <c r="W197" s="43">
        <f t="shared" si="36"/>
        <v>0.41519068134673692</v>
      </c>
      <c r="X197" s="38" t="s">
        <v>1361</v>
      </c>
      <c r="Y197" s="42">
        <v>73.3</v>
      </c>
      <c r="Z197" s="38" t="s">
        <v>1597</v>
      </c>
      <c r="AA197" s="42">
        <v>0</v>
      </c>
      <c r="AB197" s="42" t="s">
        <v>54</v>
      </c>
      <c r="AC197" s="42">
        <v>0</v>
      </c>
      <c r="AD197" s="42">
        <v>50.7</v>
      </c>
      <c r="AE197" s="42">
        <f t="shared" si="34"/>
        <v>-50.7</v>
      </c>
      <c r="AF197" s="38" t="s">
        <v>1371</v>
      </c>
      <c r="AG197" s="44">
        <f t="shared" si="35"/>
        <v>102.74000000000001</v>
      </c>
    </row>
    <row r="198" spans="1:33" s="45" customFormat="1" x14ac:dyDescent="0.2">
      <c r="A198" s="38" t="s">
        <v>39</v>
      </c>
      <c r="B198" s="38" t="s">
        <v>40</v>
      </c>
      <c r="C198" s="38" t="s">
        <v>353</v>
      </c>
      <c r="D198" s="38" t="s">
        <v>446</v>
      </c>
      <c r="E198" s="38" t="s">
        <v>43</v>
      </c>
      <c r="F198" s="38" t="s">
        <v>434</v>
      </c>
      <c r="G198" s="38" t="s">
        <v>435</v>
      </c>
      <c r="H198" s="38" t="s">
        <v>433</v>
      </c>
      <c r="I198" s="38" t="s">
        <v>452</v>
      </c>
      <c r="J198" s="38" t="s">
        <v>50</v>
      </c>
      <c r="K198" s="39">
        <v>43501</v>
      </c>
      <c r="L198" s="39">
        <v>43539</v>
      </c>
      <c r="M198" s="40" t="s">
        <v>54</v>
      </c>
      <c r="N198" s="38" t="s">
        <v>1358</v>
      </c>
      <c r="O198" s="38" t="s">
        <v>1359</v>
      </c>
      <c r="P198" s="41">
        <v>8201672</v>
      </c>
      <c r="Q198" s="38" t="s">
        <v>474</v>
      </c>
      <c r="R198" s="38" t="s">
        <v>68</v>
      </c>
      <c r="S198" s="38" t="s">
        <v>52</v>
      </c>
      <c r="T198" s="42">
        <v>237.52</v>
      </c>
      <c r="U198" s="42">
        <v>159.33000000000001</v>
      </c>
      <c r="V198" s="42">
        <f t="shared" si="33"/>
        <v>78.19</v>
      </c>
      <c r="W198" s="43">
        <f t="shared" si="36"/>
        <v>0.32919333108790838</v>
      </c>
      <c r="X198" s="38" t="s">
        <v>1361</v>
      </c>
      <c r="Y198" s="42">
        <v>159.33000000000001</v>
      </c>
      <c r="Z198" s="38" t="s">
        <v>1598</v>
      </c>
      <c r="AA198" s="42">
        <v>0</v>
      </c>
      <c r="AB198" s="42" t="s">
        <v>54</v>
      </c>
      <c r="AC198" s="42">
        <v>0</v>
      </c>
      <c r="AD198" s="42">
        <v>50.7</v>
      </c>
      <c r="AE198" s="42">
        <f t="shared" si="34"/>
        <v>-50.7</v>
      </c>
      <c r="AF198" s="38" t="s">
        <v>1371</v>
      </c>
      <c r="AG198" s="44">
        <f t="shared" si="35"/>
        <v>128.88999999999999</v>
      </c>
    </row>
    <row r="199" spans="1:33" s="45" customFormat="1" x14ac:dyDescent="0.2">
      <c r="A199" s="38" t="s">
        <v>39</v>
      </c>
      <c r="B199" s="38" t="s">
        <v>40</v>
      </c>
      <c r="C199" s="38" t="s">
        <v>353</v>
      </c>
      <c r="D199" s="38" t="s">
        <v>446</v>
      </c>
      <c r="E199" s="38" t="s">
        <v>43</v>
      </c>
      <c r="F199" s="38" t="s">
        <v>434</v>
      </c>
      <c r="G199" s="38" t="s">
        <v>435</v>
      </c>
      <c r="H199" s="38" t="s">
        <v>433</v>
      </c>
      <c r="I199" s="38" t="s">
        <v>452</v>
      </c>
      <c r="J199" s="38" t="s">
        <v>50</v>
      </c>
      <c r="K199" s="39">
        <v>43501</v>
      </c>
      <c r="L199" s="39">
        <v>43501</v>
      </c>
      <c r="M199" s="39">
        <v>43501</v>
      </c>
      <c r="N199" s="38" t="s">
        <v>1358</v>
      </c>
      <c r="O199" s="38" t="s">
        <v>1368</v>
      </c>
      <c r="P199" s="41">
        <v>8201672</v>
      </c>
      <c r="Q199" s="38" t="s">
        <v>474</v>
      </c>
      <c r="R199" s="38" t="s">
        <v>68</v>
      </c>
      <c r="S199" s="38" t="s">
        <v>52</v>
      </c>
      <c r="T199" s="42">
        <v>402.83</v>
      </c>
      <c r="U199" s="42">
        <v>383.5</v>
      </c>
      <c r="V199" s="42">
        <f t="shared" si="33"/>
        <v>19.329999999999984</v>
      </c>
      <c r="W199" s="43">
        <f t="shared" si="36"/>
        <v>4.7985502569322006E-2</v>
      </c>
      <c r="X199" s="38" t="s">
        <v>1361</v>
      </c>
      <c r="Y199" s="42">
        <v>383.5</v>
      </c>
      <c r="Z199" s="38" t="s">
        <v>1598</v>
      </c>
      <c r="AA199" s="42">
        <v>0</v>
      </c>
      <c r="AB199" s="42" t="s">
        <v>54</v>
      </c>
      <c r="AC199" s="42">
        <v>0</v>
      </c>
      <c r="AD199" s="42">
        <v>101.4</v>
      </c>
      <c r="AE199" s="42">
        <f t="shared" si="34"/>
        <v>-101.4</v>
      </c>
      <c r="AF199" s="38" t="s">
        <v>1371</v>
      </c>
      <c r="AG199" s="44">
        <f t="shared" si="35"/>
        <v>120.72999999999999</v>
      </c>
    </row>
    <row r="200" spans="1:33" s="45" customFormat="1" x14ac:dyDescent="0.2">
      <c r="A200" s="38" t="s">
        <v>39</v>
      </c>
      <c r="B200" s="38" t="s">
        <v>40</v>
      </c>
      <c r="C200" s="38" t="s">
        <v>353</v>
      </c>
      <c r="D200" s="38" t="s">
        <v>446</v>
      </c>
      <c r="E200" s="38" t="s">
        <v>43</v>
      </c>
      <c r="F200" s="38" t="s">
        <v>434</v>
      </c>
      <c r="G200" s="38" t="s">
        <v>435</v>
      </c>
      <c r="H200" s="38" t="s">
        <v>433</v>
      </c>
      <c r="I200" s="38" t="s">
        <v>452</v>
      </c>
      <c r="J200" s="38" t="s">
        <v>50</v>
      </c>
      <c r="K200" s="39">
        <v>43502</v>
      </c>
      <c r="L200" s="39">
        <v>43502</v>
      </c>
      <c r="M200" s="39">
        <v>43502</v>
      </c>
      <c r="N200" s="38" t="s">
        <v>1358</v>
      </c>
      <c r="O200" s="38" t="s">
        <v>1368</v>
      </c>
      <c r="P200" s="41">
        <v>8201672</v>
      </c>
      <c r="Q200" s="38" t="s">
        <v>474</v>
      </c>
      <c r="R200" s="38" t="s">
        <v>68</v>
      </c>
      <c r="S200" s="38" t="s">
        <v>52</v>
      </c>
      <c r="T200" s="42">
        <v>237.52</v>
      </c>
      <c r="U200" s="42">
        <v>159.37</v>
      </c>
      <c r="V200" s="42">
        <f t="shared" si="33"/>
        <v>78.150000000000006</v>
      </c>
      <c r="W200" s="43">
        <f t="shared" si="36"/>
        <v>0.32902492421690804</v>
      </c>
      <c r="X200" s="38" t="s">
        <v>1361</v>
      </c>
      <c r="Y200" s="42">
        <v>159.37</v>
      </c>
      <c r="Z200" s="38" t="s">
        <v>1598</v>
      </c>
      <c r="AA200" s="42">
        <v>0</v>
      </c>
      <c r="AB200" s="42" t="s">
        <v>54</v>
      </c>
      <c r="AC200" s="42">
        <v>0</v>
      </c>
      <c r="AD200" s="42">
        <v>50.7</v>
      </c>
      <c r="AE200" s="42">
        <f t="shared" si="34"/>
        <v>-50.7</v>
      </c>
      <c r="AF200" s="38" t="s">
        <v>1371</v>
      </c>
      <c r="AG200" s="44">
        <f t="shared" si="35"/>
        <v>128.85000000000002</v>
      </c>
    </row>
    <row r="201" spans="1:33" s="45" customFormat="1" x14ac:dyDescent="0.2">
      <c r="A201" s="38" t="s">
        <v>39</v>
      </c>
      <c r="B201" s="38" t="s">
        <v>40</v>
      </c>
      <c r="C201" s="38" t="s">
        <v>353</v>
      </c>
      <c r="D201" s="38" t="s">
        <v>446</v>
      </c>
      <c r="E201" s="38" t="s">
        <v>43</v>
      </c>
      <c r="F201" s="38" t="s">
        <v>434</v>
      </c>
      <c r="G201" s="38" t="s">
        <v>435</v>
      </c>
      <c r="H201" s="38" t="s">
        <v>433</v>
      </c>
      <c r="I201" s="38" t="s">
        <v>452</v>
      </c>
      <c r="J201" s="38" t="s">
        <v>50</v>
      </c>
      <c r="K201" s="39">
        <v>43501</v>
      </c>
      <c r="L201" s="39">
        <v>43539</v>
      </c>
      <c r="M201" s="40" t="s">
        <v>54</v>
      </c>
      <c r="N201" s="38" t="s">
        <v>1358</v>
      </c>
      <c r="O201" s="38" t="s">
        <v>1359</v>
      </c>
      <c r="P201" s="41">
        <v>8201673</v>
      </c>
      <c r="Q201" s="38" t="s">
        <v>474</v>
      </c>
      <c r="R201" s="38" t="s">
        <v>68</v>
      </c>
      <c r="S201" s="38" t="s">
        <v>52</v>
      </c>
      <c r="T201" s="42">
        <v>125.34</v>
      </c>
      <c r="U201" s="42">
        <v>73.3</v>
      </c>
      <c r="V201" s="42">
        <f t="shared" si="33"/>
        <v>52.040000000000006</v>
      </c>
      <c r="W201" s="43">
        <f t="shared" si="36"/>
        <v>0.41519068134673692</v>
      </c>
      <c r="X201" s="38" t="s">
        <v>1361</v>
      </c>
      <c r="Y201" s="42">
        <v>73.3</v>
      </c>
      <c r="Z201" s="38" t="s">
        <v>1599</v>
      </c>
      <c r="AA201" s="42">
        <v>0</v>
      </c>
      <c r="AB201" s="42" t="s">
        <v>54</v>
      </c>
      <c r="AC201" s="42">
        <v>0</v>
      </c>
      <c r="AD201" s="42">
        <v>50.7</v>
      </c>
      <c r="AE201" s="42">
        <f t="shared" si="34"/>
        <v>-50.7</v>
      </c>
      <c r="AF201" s="38" t="s">
        <v>1371</v>
      </c>
      <c r="AG201" s="44">
        <f t="shared" si="35"/>
        <v>102.74000000000001</v>
      </c>
    </row>
    <row r="202" spans="1:33" s="45" customFormat="1" x14ac:dyDescent="0.2">
      <c r="A202" s="38" t="s">
        <v>39</v>
      </c>
      <c r="B202" s="38" t="s">
        <v>40</v>
      </c>
      <c r="C202" s="38" t="s">
        <v>353</v>
      </c>
      <c r="D202" s="38" t="s">
        <v>446</v>
      </c>
      <c r="E202" s="38" t="s">
        <v>43</v>
      </c>
      <c r="F202" s="38" t="s">
        <v>434</v>
      </c>
      <c r="G202" s="38" t="s">
        <v>435</v>
      </c>
      <c r="H202" s="38" t="s">
        <v>433</v>
      </c>
      <c r="I202" s="38" t="s">
        <v>452</v>
      </c>
      <c r="J202" s="38" t="s">
        <v>50</v>
      </c>
      <c r="K202" s="39">
        <v>43501</v>
      </c>
      <c r="L202" s="39">
        <v>43501</v>
      </c>
      <c r="M202" s="39">
        <v>43501</v>
      </c>
      <c r="N202" s="38" t="s">
        <v>1358</v>
      </c>
      <c r="O202" s="38" t="s">
        <v>1368</v>
      </c>
      <c r="P202" s="41">
        <v>8201674</v>
      </c>
      <c r="Q202" s="38" t="s">
        <v>474</v>
      </c>
      <c r="R202" s="38" t="s">
        <v>68</v>
      </c>
      <c r="S202" s="38" t="s">
        <v>52</v>
      </c>
      <c r="T202" s="42">
        <v>168.95</v>
      </c>
      <c r="U202" s="42">
        <v>160.85</v>
      </c>
      <c r="V202" s="42">
        <f t="shared" si="33"/>
        <v>8.0999999999999943</v>
      </c>
      <c r="W202" s="43">
        <f t="shared" si="36"/>
        <v>4.7943178455164222E-2</v>
      </c>
      <c r="X202" s="38" t="s">
        <v>1361</v>
      </c>
      <c r="Y202" s="42">
        <v>160.85</v>
      </c>
      <c r="Z202" s="38" t="s">
        <v>1600</v>
      </c>
      <c r="AA202" s="42">
        <v>0</v>
      </c>
      <c r="AB202" s="42" t="s">
        <v>54</v>
      </c>
      <c r="AC202" s="42">
        <v>0</v>
      </c>
      <c r="AD202" s="42">
        <v>50.7</v>
      </c>
      <c r="AE202" s="42">
        <f t="shared" si="34"/>
        <v>-50.7</v>
      </c>
      <c r="AF202" s="38" t="s">
        <v>1371</v>
      </c>
      <c r="AG202" s="44">
        <f t="shared" si="35"/>
        <v>58.8</v>
      </c>
    </row>
    <row r="203" spans="1:33" s="45" customFormat="1" x14ac:dyDescent="0.2">
      <c r="A203" s="38" t="s">
        <v>39</v>
      </c>
      <c r="B203" s="38" t="s">
        <v>40</v>
      </c>
      <c r="C203" s="38" t="s">
        <v>353</v>
      </c>
      <c r="D203" s="38" t="s">
        <v>446</v>
      </c>
      <c r="E203" s="38" t="s">
        <v>43</v>
      </c>
      <c r="F203" s="38" t="s">
        <v>434</v>
      </c>
      <c r="G203" s="38" t="s">
        <v>435</v>
      </c>
      <c r="H203" s="38" t="s">
        <v>433</v>
      </c>
      <c r="I203" s="38" t="s">
        <v>452</v>
      </c>
      <c r="J203" s="38" t="s">
        <v>50</v>
      </c>
      <c r="K203" s="39">
        <v>43501</v>
      </c>
      <c r="L203" s="39">
        <v>43539</v>
      </c>
      <c r="M203" s="40" t="s">
        <v>54</v>
      </c>
      <c r="N203" s="38" t="s">
        <v>1358</v>
      </c>
      <c r="O203" s="38" t="s">
        <v>1359</v>
      </c>
      <c r="P203" s="41">
        <v>8201675</v>
      </c>
      <c r="Q203" s="38" t="s">
        <v>474</v>
      </c>
      <c r="R203" s="38" t="s">
        <v>68</v>
      </c>
      <c r="S203" s="38" t="s">
        <v>52</v>
      </c>
      <c r="T203" s="42">
        <v>250.68</v>
      </c>
      <c r="U203" s="42">
        <v>248</v>
      </c>
      <c r="V203" s="42">
        <f t="shared" si="33"/>
        <v>2.6800000000000068</v>
      </c>
      <c r="W203" s="43">
        <f t="shared" si="36"/>
        <v>1.0690920695707703E-2</v>
      </c>
      <c r="X203" s="38" t="s">
        <v>1361</v>
      </c>
      <c r="Y203" s="42">
        <v>248</v>
      </c>
      <c r="Z203" s="38" t="s">
        <v>1601</v>
      </c>
      <c r="AA203" s="42">
        <v>0</v>
      </c>
      <c r="AB203" s="42" t="s">
        <v>54</v>
      </c>
      <c r="AC203" s="42">
        <v>0</v>
      </c>
      <c r="AD203" s="42">
        <v>202.8</v>
      </c>
      <c r="AE203" s="42">
        <f t="shared" si="34"/>
        <v>-202.8</v>
      </c>
      <c r="AF203" s="38" t="s">
        <v>1371</v>
      </c>
      <c r="AG203" s="44">
        <f t="shared" si="35"/>
        <v>205.48000000000002</v>
      </c>
    </row>
    <row r="204" spans="1:33" s="45" customFormat="1" x14ac:dyDescent="0.2">
      <c r="A204" s="38" t="s">
        <v>39</v>
      </c>
      <c r="B204" s="38" t="s">
        <v>40</v>
      </c>
      <c r="C204" s="38" t="s">
        <v>353</v>
      </c>
      <c r="D204" s="38" t="s">
        <v>446</v>
      </c>
      <c r="E204" s="38" t="s">
        <v>43</v>
      </c>
      <c r="F204" s="38" t="s">
        <v>434</v>
      </c>
      <c r="G204" s="38" t="s">
        <v>435</v>
      </c>
      <c r="H204" s="38" t="s">
        <v>433</v>
      </c>
      <c r="I204" s="38" t="s">
        <v>452</v>
      </c>
      <c r="J204" s="38" t="s">
        <v>50</v>
      </c>
      <c r="K204" s="39">
        <v>43501</v>
      </c>
      <c r="L204" s="39">
        <v>43501</v>
      </c>
      <c r="M204" s="39">
        <v>43501</v>
      </c>
      <c r="N204" s="38" t="s">
        <v>1358</v>
      </c>
      <c r="O204" s="38" t="s">
        <v>1368</v>
      </c>
      <c r="P204" s="41">
        <v>8201675</v>
      </c>
      <c r="Q204" s="38" t="s">
        <v>474</v>
      </c>
      <c r="R204" s="38" t="s">
        <v>68</v>
      </c>
      <c r="S204" s="38" t="s">
        <v>52</v>
      </c>
      <c r="T204" s="42">
        <v>805.66</v>
      </c>
      <c r="U204" s="42">
        <v>767</v>
      </c>
      <c r="V204" s="42">
        <f t="shared" si="33"/>
        <v>38.659999999999968</v>
      </c>
      <c r="W204" s="43">
        <f t="shared" si="36"/>
        <v>4.7985502569322006E-2</v>
      </c>
      <c r="X204" s="38" t="s">
        <v>1361</v>
      </c>
      <c r="Y204" s="42">
        <v>767</v>
      </c>
      <c r="Z204" s="38" t="s">
        <v>1601</v>
      </c>
      <c r="AA204" s="42">
        <v>0</v>
      </c>
      <c r="AB204" s="42" t="s">
        <v>54</v>
      </c>
      <c r="AC204" s="42">
        <v>0</v>
      </c>
      <c r="AD204" s="42">
        <v>202.8</v>
      </c>
      <c r="AE204" s="42">
        <f t="shared" si="34"/>
        <v>-202.8</v>
      </c>
      <c r="AF204" s="38" t="s">
        <v>1371</v>
      </c>
      <c r="AG204" s="44">
        <f t="shared" si="35"/>
        <v>241.45999999999998</v>
      </c>
    </row>
    <row r="205" spans="1:33" s="45" customFormat="1" x14ac:dyDescent="0.2">
      <c r="A205" s="38" t="s">
        <v>39</v>
      </c>
      <c r="B205" s="38" t="s">
        <v>40</v>
      </c>
      <c r="C205" s="38" t="s">
        <v>353</v>
      </c>
      <c r="D205" s="38" t="s">
        <v>446</v>
      </c>
      <c r="E205" s="38" t="s">
        <v>43</v>
      </c>
      <c r="F205" s="38" t="s">
        <v>434</v>
      </c>
      <c r="G205" s="38" t="s">
        <v>435</v>
      </c>
      <c r="H205" s="38" t="s">
        <v>433</v>
      </c>
      <c r="I205" s="38" t="s">
        <v>452</v>
      </c>
      <c r="J205" s="38" t="s">
        <v>50</v>
      </c>
      <c r="K205" s="39">
        <v>43501</v>
      </c>
      <c r="L205" s="39">
        <v>43539</v>
      </c>
      <c r="M205" s="40" t="s">
        <v>54</v>
      </c>
      <c r="N205" s="38" t="s">
        <v>1358</v>
      </c>
      <c r="O205" s="38" t="s">
        <v>1359</v>
      </c>
      <c r="P205" s="41">
        <v>8201676</v>
      </c>
      <c r="Q205" s="38" t="s">
        <v>474</v>
      </c>
      <c r="R205" s="38" t="s">
        <v>68</v>
      </c>
      <c r="S205" s="38" t="s">
        <v>52</v>
      </c>
      <c r="T205" s="42">
        <v>475.04</v>
      </c>
      <c r="U205" s="42">
        <v>369.4</v>
      </c>
      <c r="V205" s="42">
        <f t="shared" ref="V205:V232" si="37">T205-U205</f>
        <v>105.64000000000004</v>
      </c>
      <c r="W205" s="43">
        <f t="shared" si="36"/>
        <v>0.22238127315594483</v>
      </c>
      <c r="X205" s="38" t="s">
        <v>1361</v>
      </c>
      <c r="Y205" s="42">
        <v>369.4</v>
      </c>
      <c r="Z205" s="38" t="s">
        <v>1602</v>
      </c>
      <c r="AA205" s="42">
        <v>0</v>
      </c>
      <c r="AB205" s="42" t="s">
        <v>54</v>
      </c>
      <c r="AC205" s="42">
        <v>0</v>
      </c>
      <c r="AD205" s="42">
        <v>152.1</v>
      </c>
      <c r="AE205" s="42">
        <f t="shared" ref="AE205:AE232" si="38">AC205-AD205</f>
        <v>-152.1</v>
      </c>
      <c r="AF205" s="38" t="s">
        <v>1371</v>
      </c>
      <c r="AG205" s="44">
        <f t="shared" ref="AG205:AG232" si="39">V205-AE205</f>
        <v>257.74</v>
      </c>
    </row>
    <row r="206" spans="1:33" s="45" customFormat="1" x14ac:dyDescent="0.2">
      <c r="A206" s="38" t="s">
        <v>39</v>
      </c>
      <c r="B206" s="38" t="s">
        <v>40</v>
      </c>
      <c r="C206" s="38" t="s">
        <v>353</v>
      </c>
      <c r="D206" s="38" t="s">
        <v>446</v>
      </c>
      <c r="E206" s="38" t="s">
        <v>43</v>
      </c>
      <c r="F206" s="38" t="s">
        <v>434</v>
      </c>
      <c r="G206" s="38" t="s">
        <v>435</v>
      </c>
      <c r="H206" s="38" t="s">
        <v>433</v>
      </c>
      <c r="I206" s="38" t="s">
        <v>452</v>
      </c>
      <c r="J206" s="38" t="s">
        <v>50</v>
      </c>
      <c r="K206" s="39">
        <v>43501</v>
      </c>
      <c r="L206" s="39">
        <v>43539</v>
      </c>
      <c r="M206" s="40" t="s">
        <v>54</v>
      </c>
      <c r="N206" s="38" t="s">
        <v>1358</v>
      </c>
      <c r="O206" s="38" t="s">
        <v>1359</v>
      </c>
      <c r="P206" s="41">
        <v>8201680</v>
      </c>
      <c r="Q206" s="38" t="s">
        <v>474</v>
      </c>
      <c r="R206" s="38" t="s">
        <v>68</v>
      </c>
      <c r="S206" s="38" t="s">
        <v>52</v>
      </c>
      <c r="T206" s="42">
        <v>237.52</v>
      </c>
      <c r="U206" s="42">
        <v>159.33000000000001</v>
      </c>
      <c r="V206" s="42">
        <f t="shared" si="37"/>
        <v>78.19</v>
      </c>
      <c r="W206" s="43">
        <f t="shared" si="36"/>
        <v>0.32919333108790838</v>
      </c>
      <c r="X206" s="38" t="s">
        <v>1361</v>
      </c>
      <c r="Y206" s="42">
        <v>159.33000000000001</v>
      </c>
      <c r="Z206" s="38" t="s">
        <v>1603</v>
      </c>
      <c r="AA206" s="42">
        <v>0</v>
      </c>
      <c r="AB206" s="42" t="s">
        <v>54</v>
      </c>
      <c r="AC206" s="42">
        <v>0</v>
      </c>
      <c r="AD206" s="42">
        <v>50.7</v>
      </c>
      <c r="AE206" s="42">
        <f t="shared" si="38"/>
        <v>-50.7</v>
      </c>
      <c r="AF206" s="38" t="s">
        <v>1371</v>
      </c>
      <c r="AG206" s="44">
        <f t="shared" si="39"/>
        <v>128.88999999999999</v>
      </c>
    </row>
    <row r="207" spans="1:33" s="45" customFormat="1" x14ac:dyDescent="0.2">
      <c r="A207" s="38" t="s">
        <v>39</v>
      </c>
      <c r="B207" s="38" t="s">
        <v>40</v>
      </c>
      <c r="C207" s="38" t="s">
        <v>353</v>
      </c>
      <c r="D207" s="38" t="s">
        <v>446</v>
      </c>
      <c r="E207" s="38" t="s">
        <v>43</v>
      </c>
      <c r="F207" s="38" t="s">
        <v>434</v>
      </c>
      <c r="G207" s="38" t="s">
        <v>435</v>
      </c>
      <c r="H207" s="38" t="s">
        <v>433</v>
      </c>
      <c r="I207" s="38" t="s">
        <v>452</v>
      </c>
      <c r="J207" s="38" t="s">
        <v>50</v>
      </c>
      <c r="K207" s="39">
        <v>43501</v>
      </c>
      <c r="L207" s="39">
        <v>43539</v>
      </c>
      <c r="M207" s="40" t="s">
        <v>54</v>
      </c>
      <c r="N207" s="38" t="s">
        <v>1358</v>
      </c>
      <c r="O207" s="38" t="s">
        <v>1359</v>
      </c>
      <c r="P207" s="41">
        <v>8201683</v>
      </c>
      <c r="Q207" s="38" t="s">
        <v>474</v>
      </c>
      <c r="R207" s="38" t="s">
        <v>68</v>
      </c>
      <c r="S207" s="38" t="s">
        <v>52</v>
      </c>
      <c r="T207" s="42">
        <v>237.52</v>
      </c>
      <c r="U207" s="42">
        <v>159.33000000000001</v>
      </c>
      <c r="V207" s="42">
        <f t="shared" si="37"/>
        <v>78.19</v>
      </c>
      <c r="W207" s="43">
        <f t="shared" si="36"/>
        <v>0.32919333108790838</v>
      </c>
      <c r="X207" s="38" t="s">
        <v>1361</v>
      </c>
      <c r="Y207" s="42">
        <v>159.33000000000001</v>
      </c>
      <c r="Z207" s="38" t="s">
        <v>1604</v>
      </c>
      <c r="AA207" s="42">
        <v>0</v>
      </c>
      <c r="AB207" s="42" t="s">
        <v>54</v>
      </c>
      <c r="AC207" s="42">
        <v>0</v>
      </c>
      <c r="AD207" s="42">
        <v>50.7</v>
      </c>
      <c r="AE207" s="42">
        <f t="shared" si="38"/>
        <v>-50.7</v>
      </c>
      <c r="AF207" s="38" t="s">
        <v>1371</v>
      </c>
      <c r="AG207" s="44">
        <f t="shared" si="39"/>
        <v>128.88999999999999</v>
      </c>
    </row>
    <row r="208" spans="1:33" s="45" customFormat="1" x14ac:dyDescent="0.2">
      <c r="A208" s="38" t="s">
        <v>39</v>
      </c>
      <c r="B208" s="38" t="s">
        <v>40</v>
      </c>
      <c r="C208" s="38" t="s">
        <v>353</v>
      </c>
      <c r="D208" s="38" t="s">
        <v>446</v>
      </c>
      <c r="E208" s="38" t="s">
        <v>43</v>
      </c>
      <c r="F208" s="38" t="s">
        <v>434</v>
      </c>
      <c r="G208" s="38" t="s">
        <v>435</v>
      </c>
      <c r="H208" s="38" t="s">
        <v>433</v>
      </c>
      <c r="I208" s="38" t="s">
        <v>452</v>
      </c>
      <c r="J208" s="38" t="s">
        <v>50</v>
      </c>
      <c r="K208" s="39">
        <v>43501</v>
      </c>
      <c r="L208" s="39">
        <v>43539</v>
      </c>
      <c r="M208" s="40" t="s">
        <v>54</v>
      </c>
      <c r="N208" s="38" t="s">
        <v>1358</v>
      </c>
      <c r="O208" s="38" t="s">
        <v>1359</v>
      </c>
      <c r="P208" s="41">
        <v>8201684</v>
      </c>
      <c r="Q208" s="38" t="s">
        <v>474</v>
      </c>
      <c r="R208" s="38" t="s">
        <v>68</v>
      </c>
      <c r="S208" s="38" t="s">
        <v>52</v>
      </c>
      <c r="T208" s="42">
        <v>0</v>
      </c>
      <c r="U208" s="42">
        <v>50.7</v>
      </c>
      <c r="V208" s="42">
        <f t="shared" si="37"/>
        <v>-50.7</v>
      </c>
      <c r="W208" s="43" t="e">
        <f t="shared" si="36"/>
        <v>#DIV/0!</v>
      </c>
      <c r="X208" s="38" t="s">
        <v>1361</v>
      </c>
      <c r="Y208" s="42">
        <v>50.7</v>
      </c>
      <c r="Z208" s="38" t="s">
        <v>618</v>
      </c>
      <c r="AA208" s="42">
        <v>0</v>
      </c>
      <c r="AB208" s="42" t="s">
        <v>54</v>
      </c>
      <c r="AC208" s="42">
        <v>0</v>
      </c>
      <c r="AD208" s="42">
        <v>50.7</v>
      </c>
      <c r="AE208" s="42">
        <f t="shared" si="38"/>
        <v>-50.7</v>
      </c>
      <c r="AF208" s="38" t="s">
        <v>1371</v>
      </c>
      <c r="AG208" s="44">
        <f t="shared" si="39"/>
        <v>0</v>
      </c>
    </row>
    <row r="209" spans="1:33" s="45" customFormat="1" x14ac:dyDescent="0.2">
      <c r="A209" s="38" t="s">
        <v>39</v>
      </c>
      <c r="B209" s="38" t="s">
        <v>40</v>
      </c>
      <c r="C209" s="38" t="s">
        <v>353</v>
      </c>
      <c r="D209" s="38" t="s">
        <v>446</v>
      </c>
      <c r="E209" s="38" t="s">
        <v>43</v>
      </c>
      <c r="F209" s="38" t="s">
        <v>434</v>
      </c>
      <c r="G209" s="38" t="s">
        <v>435</v>
      </c>
      <c r="H209" s="38" t="s">
        <v>433</v>
      </c>
      <c r="I209" s="38" t="s">
        <v>452</v>
      </c>
      <c r="J209" s="38" t="s">
        <v>50</v>
      </c>
      <c r="K209" s="39">
        <v>43501</v>
      </c>
      <c r="L209" s="39">
        <v>43501</v>
      </c>
      <c r="M209" s="39">
        <v>43501</v>
      </c>
      <c r="N209" s="38" t="s">
        <v>1358</v>
      </c>
      <c r="O209" s="38" t="s">
        <v>1368</v>
      </c>
      <c r="P209" s="41">
        <v>8201685</v>
      </c>
      <c r="Q209" s="38" t="s">
        <v>474</v>
      </c>
      <c r="R209" s="38" t="s">
        <v>68</v>
      </c>
      <c r="S209" s="38" t="s">
        <v>52</v>
      </c>
      <c r="T209" s="42">
        <v>237.52</v>
      </c>
      <c r="U209" s="42">
        <v>159.33000000000001</v>
      </c>
      <c r="V209" s="42">
        <f t="shared" si="37"/>
        <v>78.19</v>
      </c>
      <c r="W209" s="43">
        <f t="shared" si="36"/>
        <v>0.32919333108790838</v>
      </c>
      <c r="X209" s="38" t="s">
        <v>1361</v>
      </c>
      <c r="Y209" s="42">
        <v>159.33000000000001</v>
      </c>
      <c r="Z209" s="38" t="s">
        <v>1605</v>
      </c>
      <c r="AA209" s="42">
        <v>0</v>
      </c>
      <c r="AB209" s="42" t="s">
        <v>54</v>
      </c>
      <c r="AC209" s="42">
        <v>0</v>
      </c>
      <c r="AD209" s="42">
        <v>50.7</v>
      </c>
      <c r="AE209" s="42">
        <f t="shared" si="38"/>
        <v>-50.7</v>
      </c>
      <c r="AF209" s="38" t="s">
        <v>1371</v>
      </c>
      <c r="AG209" s="44">
        <f t="shared" si="39"/>
        <v>128.88999999999999</v>
      </c>
    </row>
    <row r="210" spans="1:33" s="45" customFormat="1" x14ac:dyDescent="0.2">
      <c r="A210" s="38" t="s">
        <v>39</v>
      </c>
      <c r="B210" s="38" t="s">
        <v>40</v>
      </c>
      <c r="C210" s="38" t="s">
        <v>353</v>
      </c>
      <c r="D210" s="38" t="s">
        <v>446</v>
      </c>
      <c r="E210" s="38" t="s">
        <v>43</v>
      </c>
      <c r="F210" s="38" t="s">
        <v>434</v>
      </c>
      <c r="G210" s="38" t="s">
        <v>435</v>
      </c>
      <c r="H210" s="38" t="s">
        <v>433</v>
      </c>
      <c r="I210" s="38" t="s">
        <v>452</v>
      </c>
      <c r="J210" s="38" t="s">
        <v>50</v>
      </c>
      <c r="K210" s="39">
        <v>43501</v>
      </c>
      <c r="L210" s="39">
        <v>43539</v>
      </c>
      <c r="M210" s="40" t="s">
        <v>54</v>
      </c>
      <c r="N210" s="38" t="s">
        <v>1358</v>
      </c>
      <c r="O210" s="38" t="s">
        <v>1359</v>
      </c>
      <c r="P210" s="41">
        <v>8201688</v>
      </c>
      <c r="Q210" s="38" t="s">
        <v>474</v>
      </c>
      <c r="R210" s="38" t="s">
        <v>68</v>
      </c>
      <c r="S210" s="38" t="s">
        <v>52</v>
      </c>
      <c r="T210" s="42">
        <v>125.34</v>
      </c>
      <c r="U210" s="42">
        <v>73.3</v>
      </c>
      <c r="V210" s="42">
        <f t="shared" si="37"/>
        <v>52.040000000000006</v>
      </c>
      <c r="W210" s="43">
        <f t="shared" si="36"/>
        <v>0.41519068134673692</v>
      </c>
      <c r="X210" s="38" t="s">
        <v>1361</v>
      </c>
      <c r="Y210" s="42">
        <v>73.3</v>
      </c>
      <c r="Z210" s="38" t="s">
        <v>1606</v>
      </c>
      <c r="AA210" s="42">
        <v>0</v>
      </c>
      <c r="AB210" s="42" t="s">
        <v>54</v>
      </c>
      <c r="AC210" s="42">
        <v>0</v>
      </c>
      <c r="AD210" s="42">
        <v>50.7</v>
      </c>
      <c r="AE210" s="42">
        <f t="shared" si="38"/>
        <v>-50.7</v>
      </c>
      <c r="AF210" s="38" t="s">
        <v>1371</v>
      </c>
      <c r="AG210" s="44">
        <f t="shared" si="39"/>
        <v>102.74000000000001</v>
      </c>
    </row>
    <row r="211" spans="1:33" s="45" customFormat="1" x14ac:dyDescent="0.2">
      <c r="A211" s="38" t="s">
        <v>39</v>
      </c>
      <c r="B211" s="38" t="s">
        <v>40</v>
      </c>
      <c r="C211" s="38" t="s">
        <v>353</v>
      </c>
      <c r="D211" s="38" t="s">
        <v>446</v>
      </c>
      <c r="E211" s="38" t="s">
        <v>43</v>
      </c>
      <c r="F211" s="38" t="s">
        <v>434</v>
      </c>
      <c r="G211" s="38" t="s">
        <v>435</v>
      </c>
      <c r="H211" s="38" t="s">
        <v>433</v>
      </c>
      <c r="I211" s="38" t="s">
        <v>452</v>
      </c>
      <c r="J211" s="38" t="s">
        <v>50</v>
      </c>
      <c r="K211" s="39">
        <v>43501</v>
      </c>
      <c r="L211" s="39">
        <v>43501</v>
      </c>
      <c r="M211" s="39">
        <v>43501</v>
      </c>
      <c r="N211" s="38" t="s">
        <v>1358</v>
      </c>
      <c r="O211" s="38" t="s">
        <v>1368</v>
      </c>
      <c r="P211" s="41">
        <v>8201689</v>
      </c>
      <c r="Q211" s="38" t="s">
        <v>474</v>
      </c>
      <c r="R211" s="38" t="s">
        <v>68</v>
      </c>
      <c r="S211" s="38" t="s">
        <v>52</v>
      </c>
      <c r="T211" s="42">
        <v>402.83</v>
      </c>
      <c r="U211" s="42">
        <v>383.5</v>
      </c>
      <c r="V211" s="42">
        <f t="shared" si="37"/>
        <v>19.329999999999984</v>
      </c>
      <c r="W211" s="43">
        <f t="shared" si="36"/>
        <v>4.7985502569322006E-2</v>
      </c>
      <c r="X211" s="38" t="s">
        <v>1361</v>
      </c>
      <c r="Y211" s="42">
        <v>383.5</v>
      </c>
      <c r="Z211" s="38" t="s">
        <v>1607</v>
      </c>
      <c r="AA211" s="42">
        <v>0</v>
      </c>
      <c r="AB211" s="42" t="s">
        <v>54</v>
      </c>
      <c r="AC211" s="42">
        <v>0</v>
      </c>
      <c r="AD211" s="42">
        <v>101.4</v>
      </c>
      <c r="AE211" s="42">
        <f t="shared" si="38"/>
        <v>-101.4</v>
      </c>
      <c r="AF211" s="38" t="s">
        <v>1371</v>
      </c>
      <c r="AG211" s="44">
        <f t="shared" si="39"/>
        <v>120.72999999999999</v>
      </c>
    </row>
    <row r="212" spans="1:33" s="45" customFormat="1" x14ac:dyDescent="0.2">
      <c r="A212" s="38" t="s">
        <v>39</v>
      </c>
      <c r="B212" s="38" t="s">
        <v>40</v>
      </c>
      <c r="C212" s="38" t="s">
        <v>353</v>
      </c>
      <c r="D212" s="38" t="s">
        <v>446</v>
      </c>
      <c r="E212" s="38" t="s">
        <v>43</v>
      </c>
      <c r="F212" s="38" t="s">
        <v>434</v>
      </c>
      <c r="G212" s="38" t="s">
        <v>435</v>
      </c>
      <c r="H212" s="38" t="s">
        <v>433</v>
      </c>
      <c r="I212" s="38" t="s">
        <v>452</v>
      </c>
      <c r="J212" s="38" t="s">
        <v>50</v>
      </c>
      <c r="K212" s="39">
        <v>43501</v>
      </c>
      <c r="L212" s="39">
        <v>43539</v>
      </c>
      <c r="M212" s="40" t="s">
        <v>54</v>
      </c>
      <c r="N212" s="38" t="s">
        <v>1358</v>
      </c>
      <c r="O212" s="38" t="s">
        <v>1359</v>
      </c>
      <c r="P212" s="41">
        <v>8201690</v>
      </c>
      <c r="Q212" s="38" t="s">
        <v>474</v>
      </c>
      <c r="R212" s="38" t="s">
        <v>68</v>
      </c>
      <c r="S212" s="38" t="s">
        <v>52</v>
      </c>
      <c r="T212" s="42">
        <v>125.34</v>
      </c>
      <c r="U212" s="42">
        <v>73.3</v>
      </c>
      <c r="V212" s="42">
        <f t="shared" si="37"/>
        <v>52.040000000000006</v>
      </c>
      <c r="W212" s="43">
        <f t="shared" si="36"/>
        <v>0.41519068134673692</v>
      </c>
      <c r="X212" s="38" t="s">
        <v>1361</v>
      </c>
      <c r="Y212" s="42">
        <v>73.3</v>
      </c>
      <c r="Z212" s="38" t="s">
        <v>1608</v>
      </c>
      <c r="AA212" s="42">
        <v>0</v>
      </c>
      <c r="AB212" s="42" t="s">
        <v>54</v>
      </c>
      <c r="AC212" s="42">
        <v>0</v>
      </c>
      <c r="AD212" s="42">
        <v>50.7</v>
      </c>
      <c r="AE212" s="42">
        <f t="shared" si="38"/>
        <v>-50.7</v>
      </c>
      <c r="AF212" s="38" t="s">
        <v>1371</v>
      </c>
      <c r="AG212" s="44">
        <f t="shared" si="39"/>
        <v>102.74000000000001</v>
      </c>
    </row>
    <row r="213" spans="1:33" s="45" customFormat="1" x14ac:dyDescent="0.2">
      <c r="A213" s="38" t="s">
        <v>39</v>
      </c>
      <c r="B213" s="38" t="s">
        <v>40</v>
      </c>
      <c r="C213" s="38" t="s">
        <v>353</v>
      </c>
      <c r="D213" s="38" t="s">
        <v>446</v>
      </c>
      <c r="E213" s="38" t="s">
        <v>43</v>
      </c>
      <c r="F213" s="38" t="s">
        <v>434</v>
      </c>
      <c r="G213" s="38" t="s">
        <v>435</v>
      </c>
      <c r="H213" s="38" t="s">
        <v>433</v>
      </c>
      <c r="I213" s="38" t="s">
        <v>452</v>
      </c>
      <c r="J213" s="38" t="s">
        <v>50</v>
      </c>
      <c r="K213" s="39">
        <v>43501</v>
      </c>
      <c r="L213" s="39">
        <v>43501</v>
      </c>
      <c r="M213" s="39">
        <v>43501</v>
      </c>
      <c r="N213" s="38" t="s">
        <v>1358</v>
      </c>
      <c r="O213" s="38" t="s">
        <v>1368</v>
      </c>
      <c r="P213" s="41">
        <v>8201690</v>
      </c>
      <c r="Q213" s="38" t="s">
        <v>474</v>
      </c>
      <c r="R213" s="38" t="s">
        <v>68</v>
      </c>
      <c r="S213" s="38" t="s">
        <v>52</v>
      </c>
      <c r="T213" s="42">
        <v>237.52</v>
      </c>
      <c r="U213" s="42">
        <v>159.33000000000001</v>
      </c>
      <c r="V213" s="42">
        <f t="shared" si="37"/>
        <v>78.19</v>
      </c>
      <c r="W213" s="43">
        <f t="shared" si="36"/>
        <v>0.32919333108790838</v>
      </c>
      <c r="X213" s="38" t="s">
        <v>1361</v>
      </c>
      <c r="Y213" s="42">
        <v>159.33000000000001</v>
      </c>
      <c r="Z213" s="38" t="s">
        <v>1608</v>
      </c>
      <c r="AA213" s="42">
        <v>0</v>
      </c>
      <c r="AB213" s="42" t="s">
        <v>54</v>
      </c>
      <c r="AC213" s="42">
        <v>0</v>
      </c>
      <c r="AD213" s="42">
        <v>50.7</v>
      </c>
      <c r="AE213" s="42">
        <f t="shared" si="38"/>
        <v>-50.7</v>
      </c>
      <c r="AF213" s="38" t="s">
        <v>1371</v>
      </c>
      <c r="AG213" s="44">
        <f t="shared" si="39"/>
        <v>128.88999999999999</v>
      </c>
    </row>
    <row r="214" spans="1:33" s="45" customFormat="1" x14ac:dyDescent="0.2">
      <c r="A214" s="38" t="s">
        <v>39</v>
      </c>
      <c r="B214" s="38" t="s">
        <v>40</v>
      </c>
      <c r="C214" s="38" t="s">
        <v>353</v>
      </c>
      <c r="D214" s="38" t="s">
        <v>446</v>
      </c>
      <c r="E214" s="38" t="s">
        <v>43</v>
      </c>
      <c r="F214" s="38" t="s">
        <v>434</v>
      </c>
      <c r="G214" s="38" t="s">
        <v>435</v>
      </c>
      <c r="H214" s="38" t="s">
        <v>433</v>
      </c>
      <c r="I214" s="38" t="s">
        <v>452</v>
      </c>
      <c r="J214" s="38" t="s">
        <v>50</v>
      </c>
      <c r="K214" s="39">
        <v>43501</v>
      </c>
      <c r="L214" s="39">
        <v>43539</v>
      </c>
      <c r="M214" s="40" t="s">
        <v>54</v>
      </c>
      <c r="N214" s="38" t="s">
        <v>1358</v>
      </c>
      <c r="O214" s="38" t="s">
        <v>1359</v>
      </c>
      <c r="P214" s="41">
        <v>8201692</v>
      </c>
      <c r="Q214" s="38" t="s">
        <v>474</v>
      </c>
      <c r="R214" s="38" t="s">
        <v>68</v>
      </c>
      <c r="S214" s="38" t="s">
        <v>52</v>
      </c>
      <c r="T214" s="42">
        <v>125.34</v>
      </c>
      <c r="U214" s="42">
        <v>73.3</v>
      </c>
      <c r="V214" s="42">
        <f t="shared" si="37"/>
        <v>52.040000000000006</v>
      </c>
      <c r="W214" s="43">
        <f t="shared" si="36"/>
        <v>0.41519068134673692</v>
      </c>
      <c r="X214" s="38" t="s">
        <v>1361</v>
      </c>
      <c r="Y214" s="42">
        <v>73.3</v>
      </c>
      <c r="Z214" s="38" t="s">
        <v>1609</v>
      </c>
      <c r="AA214" s="42">
        <v>0</v>
      </c>
      <c r="AB214" s="42" t="s">
        <v>54</v>
      </c>
      <c r="AC214" s="42">
        <v>0</v>
      </c>
      <c r="AD214" s="42">
        <v>50.7</v>
      </c>
      <c r="AE214" s="42">
        <f t="shared" si="38"/>
        <v>-50.7</v>
      </c>
      <c r="AF214" s="38" t="s">
        <v>1371</v>
      </c>
      <c r="AG214" s="44">
        <f t="shared" si="39"/>
        <v>102.74000000000001</v>
      </c>
    </row>
    <row r="215" spans="1:33" s="45" customFormat="1" x14ac:dyDescent="0.2">
      <c r="A215" s="38" t="s">
        <v>39</v>
      </c>
      <c r="B215" s="38" t="s">
        <v>40</v>
      </c>
      <c r="C215" s="38" t="s">
        <v>353</v>
      </c>
      <c r="D215" s="38" t="s">
        <v>446</v>
      </c>
      <c r="E215" s="38" t="s">
        <v>43</v>
      </c>
      <c r="F215" s="38" t="s">
        <v>434</v>
      </c>
      <c r="G215" s="38" t="s">
        <v>435</v>
      </c>
      <c r="H215" s="38" t="s">
        <v>433</v>
      </c>
      <c r="I215" s="38" t="s">
        <v>452</v>
      </c>
      <c r="J215" s="38" t="s">
        <v>50</v>
      </c>
      <c r="K215" s="39">
        <v>43501</v>
      </c>
      <c r="L215" s="39">
        <v>43539</v>
      </c>
      <c r="M215" s="40" t="s">
        <v>54</v>
      </c>
      <c r="N215" s="38" t="s">
        <v>1358</v>
      </c>
      <c r="O215" s="38" t="s">
        <v>1359</v>
      </c>
      <c r="P215" s="41">
        <v>8201694</v>
      </c>
      <c r="Q215" s="38" t="s">
        <v>474</v>
      </c>
      <c r="R215" s="38" t="s">
        <v>68</v>
      </c>
      <c r="S215" s="38" t="s">
        <v>52</v>
      </c>
      <c r="T215" s="42">
        <v>0</v>
      </c>
      <c r="U215" s="42">
        <v>50.7</v>
      </c>
      <c r="V215" s="42">
        <f t="shared" si="37"/>
        <v>-50.7</v>
      </c>
      <c r="W215" s="43" t="e">
        <f t="shared" si="36"/>
        <v>#DIV/0!</v>
      </c>
      <c r="X215" s="38" t="s">
        <v>1361</v>
      </c>
      <c r="Y215" s="42">
        <v>50.7</v>
      </c>
      <c r="Z215" s="38" t="s">
        <v>1610</v>
      </c>
      <c r="AA215" s="42">
        <v>0</v>
      </c>
      <c r="AB215" s="42" t="s">
        <v>54</v>
      </c>
      <c r="AC215" s="42">
        <v>0</v>
      </c>
      <c r="AD215" s="42">
        <v>50.7</v>
      </c>
      <c r="AE215" s="42">
        <f t="shared" si="38"/>
        <v>-50.7</v>
      </c>
      <c r="AF215" s="38" t="s">
        <v>1371</v>
      </c>
      <c r="AG215" s="44">
        <f t="shared" si="39"/>
        <v>0</v>
      </c>
    </row>
    <row r="216" spans="1:33" s="45" customFormat="1" x14ac:dyDescent="0.2">
      <c r="A216" s="38" t="s">
        <v>39</v>
      </c>
      <c r="B216" s="38" t="s">
        <v>40</v>
      </c>
      <c r="C216" s="38" t="s">
        <v>353</v>
      </c>
      <c r="D216" s="38" t="s">
        <v>446</v>
      </c>
      <c r="E216" s="38" t="s">
        <v>43</v>
      </c>
      <c r="F216" s="38" t="s">
        <v>434</v>
      </c>
      <c r="G216" s="38" t="s">
        <v>435</v>
      </c>
      <c r="H216" s="38" t="s">
        <v>433</v>
      </c>
      <c r="I216" s="38" t="s">
        <v>452</v>
      </c>
      <c r="J216" s="38" t="s">
        <v>50</v>
      </c>
      <c r="K216" s="39">
        <v>43501</v>
      </c>
      <c r="L216" s="39">
        <v>43539</v>
      </c>
      <c r="M216" s="40" t="s">
        <v>54</v>
      </c>
      <c r="N216" s="38" t="s">
        <v>1358</v>
      </c>
      <c r="O216" s="38" t="s">
        <v>1359</v>
      </c>
      <c r="P216" s="41">
        <v>8201698</v>
      </c>
      <c r="Q216" s="38" t="s">
        <v>474</v>
      </c>
      <c r="R216" s="38" t="s">
        <v>68</v>
      </c>
      <c r="S216" s="38" t="s">
        <v>52</v>
      </c>
      <c r="T216" s="42">
        <v>237.52</v>
      </c>
      <c r="U216" s="42">
        <v>159.46</v>
      </c>
      <c r="V216" s="42">
        <f t="shared" si="37"/>
        <v>78.06</v>
      </c>
      <c r="W216" s="43">
        <f t="shared" si="36"/>
        <v>0.32864600875715727</v>
      </c>
      <c r="X216" s="38" t="s">
        <v>1361</v>
      </c>
      <c r="Y216" s="42">
        <v>159.46</v>
      </c>
      <c r="Z216" s="38" t="s">
        <v>1611</v>
      </c>
      <c r="AA216" s="42">
        <v>0</v>
      </c>
      <c r="AB216" s="42" t="s">
        <v>54</v>
      </c>
      <c r="AC216" s="42">
        <v>0</v>
      </c>
      <c r="AD216" s="42">
        <v>50.7</v>
      </c>
      <c r="AE216" s="42">
        <f t="shared" si="38"/>
        <v>-50.7</v>
      </c>
      <c r="AF216" s="38" t="s">
        <v>1371</v>
      </c>
      <c r="AG216" s="44">
        <f t="shared" si="39"/>
        <v>128.76</v>
      </c>
    </row>
    <row r="217" spans="1:33" s="45" customFormat="1" x14ac:dyDescent="0.2">
      <c r="A217" s="38" t="s">
        <v>39</v>
      </c>
      <c r="B217" s="38" t="s">
        <v>40</v>
      </c>
      <c r="C217" s="38" t="s">
        <v>353</v>
      </c>
      <c r="D217" s="38" t="s">
        <v>446</v>
      </c>
      <c r="E217" s="38" t="s">
        <v>43</v>
      </c>
      <c r="F217" s="38" t="s">
        <v>434</v>
      </c>
      <c r="G217" s="38" t="s">
        <v>435</v>
      </c>
      <c r="H217" s="38" t="s">
        <v>433</v>
      </c>
      <c r="I217" s="38" t="s">
        <v>452</v>
      </c>
      <c r="J217" s="38" t="s">
        <v>50</v>
      </c>
      <c r="K217" s="39">
        <v>43501</v>
      </c>
      <c r="L217" s="39">
        <v>43539</v>
      </c>
      <c r="M217" s="40" t="s">
        <v>54</v>
      </c>
      <c r="N217" s="38" t="s">
        <v>1358</v>
      </c>
      <c r="O217" s="38" t="s">
        <v>1359</v>
      </c>
      <c r="P217" s="41">
        <v>8201700</v>
      </c>
      <c r="Q217" s="38" t="s">
        <v>474</v>
      </c>
      <c r="R217" s="38" t="s">
        <v>68</v>
      </c>
      <c r="S217" s="38" t="s">
        <v>52</v>
      </c>
      <c r="T217" s="42">
        <v>0</v>
      </c>
      <c r="U217" s="42">
        <v>50.7</v>
      </c>
      <c r="V217" s="42">
        <f t="shared" si="37"/>
        <v>-50.7</v>
      </c>
      <c r="W217" s="43" t="e">
        <f t="shared" si="36"/>
        <v>#DIV/0!</v>
      </c>
      <c r="X217" s="38" t="s">
        <v>1361</v>
      </c>
      <c r="Y217" s="42">
        <v>50.7</v>
      </c>
      <c r="Z217" s="38" t="s">
        <v>1612</v>
      </c>
      <c r="AA217" s="42">
        <v>0</v>
      </c>
      <c r="AB217" s="42" t="s">
        <v>54</v>
      </c>
      <c r="AC217" s="42">
        <v>0</v>
      </c>
      <c r="AD217" s="42">
        <v>50.7</v>
      </c>
      <c r="AE217" s="42">
        <f t="shared" si="38"/>
        <v>-50.7</v>
      </c>
      <c r="AF217" s="38" t="s">
        <v>1371</v>
      </c>
      <c r="AG217" s="44">
        <f t="shared" si="39"/>
        <v>0</v>
      </c>
    </row>
    <row r="218" spans="1:33" s="45" customFormat="1" x14ac:dyDescent="0.2">
      <c r="A218" s="38" t="s">
        <v>39</v>
      </c>
      <c r="B218" s="38" t="s">
        <v>40</v>
      </c>
      <c r="C218" s="38" t="s">
        <v>353</v>
      </c>
      <c r="D218" s="38" t="s">
        <v>446</v>
      </c>
      <c r="E218" s="38" t="s">
        <v>43</v>
      </c>
      <c r="F218" s="38" t="s">
        <v>434</v>
      </c>
      <c r="G218" s="38" t="s">
        <v>435</v>
      </c>
      <c r="H218" s="38" t="s">
        <v>433</v>
      </c>
      <c r="I218" s="38" t="s">
        <v>452</v>
      </c>
      <c r="J218" s="38" t="s">
        <v>50</v>
      </c>
      <c r="K218" s="39">
        <v>43501</v>
      </c>
      <c r="L218" s="39">
        <v>43539</v>
      </c>
      <c r="M218" s="40" t="s">
        <v>54</v>
      </c>
      <c r="N218" s="38" t="s">
        <v>1358</v>
      </c>
      <c r="O218" s="38" t="s">
        <v>1359</v>
      </c>
      <c r="P218" s="41">
        <v>8201702</v>
      </c>
      <c r="Q218" s="38" t="s">
        <v>474</v>
      </c>
      <c r="R218" s="38" t="s">
        <v>68</v>
      </c>
      <c r="S218" s="38" t="s">
        <v>52</v>
      </c>
      <c r="T218" s="42">
        <v>0</v>
      </c>
      <c r="U218" s="42">
        <v>50.7</v>
      </c>
      <c r="V218" s="42">
        <f t="shared" si="37"/>
        <v>-50.7</v>
      </c>
      <c r="W218" s="43" t="e">
        <f t="shared" si="36"/>
        <v>#DIV/0!</v>
      </c>
      <c r="X218" s="38" t="s">
        <v>1361</v>
      </c>
      <c r="Y218" s="42">
        <v>50.7</v>
      </c>
      <c r="Z218" s="38" t="s">
        <v>1613</v>
      </c>
      <c r="AA218" s="42">
        <v>0</v>
      </c>
      <c r="AB218" s="42" t="s">
        <v>54</v>
      </c>
      <c r="AC218" s="42">
        <v>0</v>
      </c>
      <c r="AD218" s="42">
        <v>50.7</v>
      </c>
      <c r="AE218" s="42">
        <f t="shared" si="38"/>
        <v>-50.7</v>
      </c>
      <c r="AF218" s="38" t="s">
        <v>1371</v>
      </c>
      <c r="AG218" s="44">
        <f t="shared" si="39"/>
        <v>0</v>
      </c>
    </row>
    <row r="219" spans="1:33" s="45" customFormat="1" x14ac:dyDescent="0.2">
      <c r="A219" s="38" t="s">
        <v>39</v>
      </c>
      <c r="B219" s="38" t="s">
        <v>40</v>
      </c>
      <c r="C219" s="38" t="s">
        <v>353</v>
      </c>
      <c r="D219" s="38" t="s">
        <v>446</v>
      </c>
      <c r="E219" s="38" t="s">
        <v>43</v>
      </c>
      <c r="F219" s="38" t="s">
        <v>434</v>
      </c>
      <c r="G219" s="38" t="s">
        <v>435</v>
      </c>
      <c r="H219" s="38" t="s">
        <v>433</v>
      </c>
      <c r="I219" s="38" t="s">
        <v>452</v>
      </c>
      <c r="J219" s="38" t="s">
        <v>50</v>
      </c>
      <c r="K219" s="39">
        <v>43501</v>
      </c>
      <c r="L219" s="39">
        <v>43501</v>
      </c>
      <c r="M219" s="39">
        <v>43501</v>
      </c>
      <c r="N219" s="38" t="s">
        <v>1358</v>
      </c>
      <c r="O219" s="38" t="s">
        <v>1368</v>
      </c>
      <c r="P219" s="41">
        <v>8201703</v>
      </c>
      <c r="Q219" s="38" t="s">
        <v>474</v>
      </c>
      <c r="R219" s="38" t="s">
        <v>68</v>
      </c>
      <c r="S219" s="38" t="s">
        <v>52</v>
      </c>
      <c r="T219" s="42">
        <v>168.95</v>
      </c>
      <c r="U219" s="42">
        <v>160.85</v>
      </c>
      <c r="V219" s="42">
        <f t="shared" si="37"/>
        <v>8.0999999999999943</v>
      </c>
      <c r="W219" s="43">
        <f t="shared" si="36"/>
        <v>4.7943178455164222E-2</v>
      </c>
      <c r="X219" s="38" t="s">
        <v>1361</v>
      </c>
      <c r="Y219" s="42">
        <v>160.85</v>
      </c>
      <c r="Z219" s="38" t="s">
        <v>1614</v>
      </c>
      <c r="AA219" s="42">
        <v>0</v>
      </c>
      <c r="AB219" s="42" t="s">
        <v>54</v>
      </c>
      <c r="AC219" s="42">
        <v>0</v>
      </c>
      <c r="AD219" s="42">
        <v>50.7</v>
      </c>
      <c r="AE219" s="42">
        <f t="shared" si="38"/>
        <v>-50.7</v>
      </c>
      <c r="AF219" s="38" t="s">
        <v>1371</v>
      </c>
      <c r="AG219" s="44">
        <f t="shared" si="39"/>
        <v>58.8</v>
      </c>
    </row>
    <row r="220" spans="1:33" s="45" customFormat="1" x14ac:dyDescent="0.2">
      <c r="A220" s="38" t="s">
        <v>39</v>
      </c>
      <c r="B220" s="38" t="s">
        <v>40</v>
      </c>
      <c r="C220" s="38" t="s">
        <v>353</v>
      </c>
      <c r="D220" s="38" t="s">
        <v>446</v>
      </c>
      <c r="E220" s="38" t="s">
        <v>43</v>
      </c>
      <c r="F220" s="38" t="s">
        <v>434</v>
      </c>
      <c r="G220" s="38" t="s">
        <v>435</v>
      </c>
      <c r="H220" s="38" t="s">
        <v>433</v>
      </c>
      <c r="I220" s="38" t="s">
        <v>452</v>
      </c>
      <c r="J220" s="38" t="s">
        <v>50</v>
      </c>
      <c r="K220" s="39">
        <v>43501</v>
      </c>
      <c r="L220" s="39">
        <v>43539</v>
      </c>
      <c r="M220" s="40" t="s">
        <v>54</v>
      </c>
      <c r="N220" s="38" t="s">
        <v>1358</v>
      </c>
      <c r="O220" s="38" t="s">
        <v>1359</v>
      </c>
      <c r="P220" s="41">
        <v>8201704</v>
      </c>
      <c r="Q220" s="38" t="s">
        <v>474</v>
      </c>
      <c r="R220" s="38" t="s">
        <v>68</v>
      </c>
      <c r="S220" s="38" t="s">
        <v>52</v>
      </c>
      <c r="T220" s="42">
        <v>125.34</v>
      </c>
      <c r="U220" s="42">
        <v>73.3</v>
      </c>
      <c r="V220" s="42">
        <f t="shared" si="37"/>
        <v>52.040000000000006</v>
      </c>
      <c r="W220" s="43">
        <f t="shared" si="36"/>
        <v>0.41519068134673692</v>
      </c>
      <c r="X220" s="38" t="s">
        <v>1361</v>
      </c>
      <c r="Y220" s="42">
        <v>73.3</v>
      </c>
      <c r="Z220" s="38" t="s">
        <v>1615</v>
      </c>
      <c r="AA220" s="42">
        <v>0</v>
      </c>
      <c r="AB220" s="42" t="s">
        <v>54</v>
      </c>
      <c r="AC220" s="42">
        <v>0</v>
      </c>
      <c r="AD220" s="42">
        <v>50.7</v>
      </c>
      <c r="AE220" s="42">
        <f t="shared" si="38"/>
        <v>-50.7</v>
      </c>
      <c r="AF220" s="38" t="s">
        <v>1371</v>
      </c>
      <c r="AG220" s="44">
        <f t="shared" si="39"/>
        <v>102.74000000000001</v>
      </c>
    </row>
    <row r="221" spans="1:33" s="45" customFormat="1" x14ac:dyDescent="0.2">
      <c r="A221" s="38" t="s">
        <v>39</v>
      </c>
      <c r="B221" s="38" t="s">
        <v>40</v>
      </c>
      <c r="C221" s="38" t="s">
        <v>353</v>
      </c>
      <c r="D221" s="38" t="s">
        <v>446</v>
      </c>
      <c r="E221" s="38" t="s">
        <v>43</v>
      </c>
      <c r="F221" s="38" t="s">
        <v>434</v>
      </c>
      <c r="G221" s="38" t="s">
        <v>435</v>
      </c>
      <c r="H221" s="38" t="s">
        <v>433</v>
      </c>
      <c r="I221" s="38" t="s">
        <v>452</v>
      </c>
      <c r="J221" s="38" t="s">
        <v>50</v>
      </c>
      <c r="K221" s="39">
        <v>43501</v>
      </c>
      <c r="L221" s="39">
        <v>43539</v>
      </c>
      <c r="M221" s="40" t="s">
        <v>54</v>
      </c>
      <c r="N221" s="38" t="s">
        <v>1358</v>
      </c>
      <c r="O221" s="38" t="s">
        <v>1359</v>
      </c>
      <c r="P221" s="41">
        <v>8201705</v>
      </c>
      <c r="Q221" s="38" t="s">
        <v>474</v>
      </c>
      <c r="R221" s="38" t="s">
        <v>68</v>
      </c>
      <c r="S221" s="38" t="s">
        <v>52</v>
      </c>
      <c r="T221" s="42">
        <v>250.68</v>
      </c>
      <c r="U221" s="42">
        <v>146.6</v>
      </c>
      <c r="V221" s="42">
        <f t="shared" si="37"/>
        <v>104.08000000000001</v>
      </c>
      <c r="W221" s="43">
        <f t="shared" si="36"/>
        <v>0.41519068134673692</v>
      </c>
      <c r="X221" s="38" t="s">
        <v>1361</v>
      </c>
      <c r="Y221" s="42">
        <v>146.6</v>
      </c>
      <c r="Z221" s="38" t="s">
        <v>1616</v>
      </c>
      <c r="AA221" s="42">
        <v>0</v>
      </c>
      <c r="AB221" s="42" t="s">
        <v>54</v>
      </c>
      <c r="AC221" s="42">
        <v>0</v>
      </c>
      <c r="AD221" s="42">
        <v>101.4</v>
      </c>
      <c r="AE221" s="42">
        <f t="shared" si="38"/>
        <v>-101.4</v>
      </c>
      <c r="AF221" s="38" t="s">
        <v>1371</v>
      </c>
      <c r="AG221" s="44">
        <f t="shared" si="39"/>
        <v>205.48000000000002</v>
      </c>
    </row>
    <row r="222" spans="1:33" s="45" customFormat="1" x14ac:dyDescent="0.2">
      <c r="A222" s="38" t="s">
        <v>39</v>
      </c>
      <c r="B222" s="38" t="s">
        <v>40</v>
      </c>
      <c r="C222" s="38" t="s">
        <v>353</v>
      </c>
      <c r="D222" s="38" t="s">
        <v>446</v>
      </c>
      <c r="E222" s="38" t="s">
        <v>43</v>
      </c>
      <c r="F222" s="38" t="s">
        <v>434</v>
      </c>
      <c r="G222" s="38" t="s">
        <v>435</v>
      </c>
      <c r="H222" s="38" t="s">
        <v>433</v>
      </c>
      <c r="I222" s="38" t="s">
        <v>452</v>
      </c>
      <c r="J222" s="38" t="s">
        <v>50</v>
      </c>
      <c r="K222" s="39">
        <v>43501</v>
      </c>
      <c r="L222" s="39">
        <v>43501</v>
      </c>
      <c r="M222" s="39">
        <v>43501</v>
      </c>
      <c r="N222" s="38" t="s">
        <v>1358</v>
      </c>
      <c r="O222" s="38" t="s">
        <v>1368</v>
      </c>
      <c r="P222" s="41">
        <v>8201705</v>
      </c>
      <c r="Q222" s="38" t="s">
        <v>474</v>
      </c>
      <c r="R222" s="38" t="s">
        <v>68</v>
      </c>
      <c r="S222" s="38" t="s">
        <v>52</v>
      </c>
      <c r="T222" s="42">
        <v>237.52</v>
      </c>
      <c r="U222" s="42">
        <v>159.33000000000001</v>
      </c>
      <c r="V222" s="42">
        <f t="shared" si="37"/>
        <v>78.19</v>
      </c>
      <c r="W222" s="43">
        <f t="shared" si="36"/>
        <v>0.32919333108790838</v>
      </c>
      <c r="X222" s="38" t="s">
        <v>1361</v>
      </c>
      <c r="Y222" s="42">
        <v>159.33000000000001</v>
      </c>
      <c r="Z222" s="38" t="s">
        <v>1616</v>
      </c>
      <c r="AA222" s="42">
        <v>0</v>
      </c>
      <c r="AB222" s="42" t="s">
        <v>54</v>
      </c>
      <c r="AC222" s="42">
        <v>0</v>
      </c>
      <c r="AD222" s="42">
        <v>50.7</v>
      </c>
      <c r="AE222" s="42">
        <f t="shared" si="38"/>
        <v>-50.7</v>
      </c>
      <c r="AF222" s="38" t="s">
        <v>1371</v>
      </c>
      <c r="AG222" s="44">
        <f t="shared" si="39"/>
        <v>128.88999999999999</v>
      </c>
    </row>
    <row r="223" spans="1:33" s="45" customFormat="1" x14ac:dyDescent="0.2">
      <c r="A223" s="38" t="s">
        <v>39</v>
      </c>
      <c r="B223" s="38" t="s">
        <v>40</v>
      </c>
      <c r="C223" s="38" t="s">
        <v>353</v>
      </c>
      <c r="D223" s="38" t="s">
        <v>446</v>
      </c>
      <c r="E223" s="38" t="s">
        <v>43</v>
      </c>
      <c r="F223" s="38" t="s">
        <v>434</v>
      </c>
      <c r="G223" s="38" t="s">
        <v>435</v>
      </c>
      <c r="H223" s="38" t="s">
        <v>433</v>
      </c>
      <c r="I223" s="38" t="s">
        <v>452</v>
      </c>
      <c r="J223" s="38" t="s">
        <v>50</v>
      </c>
      <c r="K223" s="39">
        <v>43501</v>
      </c>
      <c r="L223" s="39">
        <v>43539</v>
      </c>
      <c r="M223" s="40" t="s">
        <v>54</v>
      </c>
      <c r="N223" s="38" t="s">
        <v>1358</v>
      </c>
      <c r="O223" s="38" t="s">
        <v>1359</v>
      </c>
      <c r="P223" s="41">
        <v>8201706</v>
      </c>
      <c r="Q223" s="38" t="s">
        <v>474</v>
      </c>
      <c r="R223" s="38" t="s">
        <v>68</v>
      </c>
      <c r="S223" s="38" t="s">
        <v>52</v>
      </c>
      <c r="T223" s="42">
        <v>963.24</v>
      </c>
      <c r="U223" s="42">
        <v>624.89</v>
      </c>
      <c r="V223" s="42">
        <f t="shared" si="37"/>
        <v>338.35</v>
      </c>
      <c r="W223" s="43">
        <f t="shared" si="36"/>
        <v>0.35126240604626058</v>
      </c>
      <c r="X223" s="38" t="s">
        <v>1361</v>
      </c>
      <c r="Y223" s="42">
        <v>624.89</v>
      </c>
      <c r="Z223" s="38" t="s">
        <v>1617</v>
      </c>
      <c r="AA223" s="42">
        <v>0</v>
      </c>
      <c r="AB223" s="42" t="s">
        <v>54</v>
      </c>
      <c r="AC223" s="42">
        <v>0</v>
      </c>
      <c r="AD223" s="42">
        <v>253.5</v>
      </c>
      <c r="AE223" s="42">
        <f t="shared" si="38"/>
        <v>-253.5</v>
      </c>
      <c r="AF223" s="38" t="s">
        <v>1371</v>
      </c>
      <c r="AG223" s="44">
        <f t="shared" si="39"/>
        <v>591.85</v>
      </c>
    </row>
    <row r="224" spans="1:33" s="45" customFormat="1" x14ac:dyDescent="0.2">
      <c r="A224" s="38" t="s">
        <v>39</v>
      </c>
      <c r="B224" s="38" t="s">
        <v>40</v>
      </c>
      <c r="C224" s="38" t="s">
        <v>353</v>
      </c>
      <c r="D224" s="38" t="s">
        <v>446</v>
      </c>
      <c r="E224" s="38" t="s">
        <v>43</v>
      </c>
      <c r="F224" s="38" t="s">
        <v>434</v>
      </c>
      <c r="G224" s="38" t="s">
        <v>435</v>
      </c>
      <c r="H224" s="38" t="s">
        <v>433</v>
      </c>
      <c r="I224" s="38" t="s">
        <v>452</v>
      </c>
      <c r="J224" s="38" t="s">
        <v>50</v>
      </c>
      <c r="K224" s="39">
        <v>43501</v>
      </c>
      <c r="L224" s="39">
        <v>43501</v>
      </c>
      <c r="M224" s="39">
        <v>43501</v>
      </c>
      <c r="N224" s="38" t="s">
        <v>1358</v>
      </c>
      <c r="O224" s="38" t="s">
        <v>1368</v>
      </c>
      <c r="P224" s="41">
        <v>8201708</v>
      </c>
      <c r="Q224" s="38" t="s">
        <v>474</v>
      </c>
      <c r="R224" s="38" t="s">
        <v>68</v>
      </c>
      <c r="S224" s="38" t="s">
        <v>52</v>
      </c>
      <c r="T224" s="42">
        <v>168.95</v>
      </c>
      <c r="U224" s="42">
        <v>160.85</v>
      </c>
      <c r="V224" s="42">
        <f t="shared" si="37"/>
        <v>8.0999999999999943</v>
      </c>
      <c r="W224" s="43">
        <f t="shared" si="36"/>
        <v>4.7943178455164222E-2</v>
      </c>
      <c r="X224" s="38" t="s">
        <v>1361</v>
      </c>
      <c r="Y224" s="42">
        <v>160.85</v>
      </c>
      <c r="Z224" s="38" t="s">
        <v>1618</v>
      </c>
      <c r="AA224" s="42">
        <v>0</v>
      </c>
      <c r="AB224" s="42" t="s">
        <v>54</v>
      </c>
      <c r="AC224" s="42">
        <v>0</v>
      </c>
      <c r="AD224" s="42">
        <v>50.7</v>
      </c>
      <c r="AE224" s="42">
        <f t="shared" si="38"/>
        <v>-50.7</v>
      </c>
      <c r="AF224" s="38" t="s">
        <v>1371</v>
      </c>
      <c r="AG224" s="44">
        <f t="shared" si="39"/>
        <v>58.8</v>
      </c>
    </row>
    <row r="225" spans="1:34" s="45" customFormat="1" x14ac:dyDescent="0.2">
      <c r="A225" s="38" t="s">
        <v>39</v>
      </c>
      <c r="B225" s="38" t="s">
        <v>40</v>
      </c>
      <c r="C225" s="38" t="s">
        <v>353</v>
      </c>
      <c r="D225" s="38" t="s">
        <v>446</v>
      </c>
      <c r="E225" s="38" t="s">
        <v>43</v>
      </c>
      <c r="F225" s="38" t="s">
        <v>434</v>
      </c>
      <c r="G225" s="38" t="s">
        <v>435</v>
      </c>
      <c r="H225" s="38" t="s">
        <v>433</v>
      </c>
      <c r="I225" s="38" t="s">
        <v>452</v>
      </c>
      <c r="J225" s="38" t="s">
        <v>50</v>
      </c>
      <c r="K225" s="39">
        <v>43501</v>
      </c>
      <c r="L225" s="39">
        <v>43539</v>
      </c>
      <c r="M225" s="40" t="s">
        <v>54</v>
      </c>
      <c r="N225" s="38" t="s">
        <v>1358</v>
      </c>
      <c r="O225" s="38" t="s">
        <v>1359</v>
      </c>
      <c r="P225" s="41">
        <v>8201709</v>
      </c>
      <c r="Q225" s="38" t="s">
        <v>474</v>
      </c>
      <c r="R225" s="38" t="s">
        <v>68</v>
      </c>
      <c r="S225" s="38" t="s">
        <v>52</v>
      </c>
      <c r="T225" s="42">
        <v>0</v>
      </c>
      <c r="U225" s="42">
        <v>50.7</v>
      </c>
      <c r="V225" s="42">
        <f t="shared" si="37"/>
        <v>-50.7</v>
      </c>
      <c r="W225" s="43" t="e">
        <f t="shared" si="36"/>
        <v>#DIV/0!</v>
      </c>
      <c r="X225" s="38" t="s">
        <v>1361</v>
      </c>
      <c r="Y225" s="42">
        <v>50.7</v>
      </c>
      <c r="Z225" s="38" t="s">
        <v>1619</v>
      </c>
      <c r="AA225" s="42">
        <v>0</v>
      </c>
      <c r="AB225" s="42" t="s">
        <v>54</v>
      </c>
      <c r="AC225" s="42">
        <v>0</v>
      </c>
      <c r="AD225" s="42">
        <v>50.7</v>
      </c>
      <c r="AE225" s="42">
        <f t="shared" si="38"/>
        <v>-50.7</v>
      </c>
      <c r="AF225" s="38" t="s">
        <v>1371</v>
      </c>
      <c r="AG225" s="44">
        <f t="shared" si="39"/>
        <v>0</v>
      </c>
    </row>
    <row r="226" spans="1:34" s="45" customFormat="1" x14ac:dyDescent="0.2">
      <c r="A226" s="38" t="s">
        <v>39</v>
      </c>
      <c r="B226" s="38" t="s">
        <v>40</v>
      </c>
      <c r="C226" s="38" t="s">
        <v>353</v>
      </c>
      <c r="D226" s="38" t="s">
        <v>446</v>
      </c>
      <c r="E226" s="38" t="s">
        <v>43</v>
      </c>
      <c r="F226" s="38" t="s">
        <v>434</v>
      </c>
      <c r="G226" s="38" t="s">
        <v>435</v>
      </c>
      <c r="H226" s="38" t="s">
        <v>433</v>
      </c>
      <c r="I226" s="38" t="s">
        <v>452</v>
      </c>
      <c r="J226" s="38" t="s">
        <v>50</v>
      </c>
      <c r="K226" s="39">
        <v>43501</v>
      </c>
      <c r="L226" s="39">
        <v>43501</v>
      </c>
      <c r="M226" s="39">
        <v>43501</v>
      </c>
      <c r="N226" s="38" t="s">
        <v>1358</v>
      </c>
      <c r="O226" s="38" t="s">
        <v>1368</v>
      </c>
      <c r="P226" s="41">
        <v>8201709</v>
      </c>
      <c r="Q226" s="38" t="s">
        <v>474</v>
      </c>
      <c r="R226" s="38" t="s">
        <v>68</v>
      </c>
      <c r="S226" s="38" t="s">
        <v>52</v>
      </c>
      <c r="T226" s="42">
        <v>712.56</v>
      </c>
      <c r="U226" s="42">
        <v>478.12</v>
      </c>
      <c r="V226" s="42">
        <f t="shared" si="37"/>
        <v>234.43999999999994</v>
      </c>
      <c r="W226" s="43">
        <f t="shared" si="36"/>
        <v>0.32901089031099129</v>
      </c>
      <c r="X226" s="38" t="s">
        <v>1361</v>
      </c>
      <c r="Y226" s="42">
        <v>478.12</v>
      </c>
      <c r="Z226" s="38" t="s">
        <v>1619</v>
      </c>
      <c r="AA226" s="42">
        <v>0</v>
      </c>
      <c r="AB226" s="42" t="s">
        <v>54</v>
      </c>
      <c r="AC226" s="42">
        <v>0</v>
      </c>
      <c r="AD226" s="42">
        <v>152.1</v>
      </c>
      <c r="AE226" s="42">
        <f t="shared" si="38"/>
        <v>-152.1</v>
      </c>
      <c r="AF226" s="38" t="s">
        <v>1371</v>
      </c>
      <c r="AG226" s="44">
        <f t="shared" si="39"/>
        <v>386.53999999999996</v>
      </c>
    </row>
    <row r="227" spans="1:34" s="45" customFormat="1" x14ac:dyDescent="0.2">
      <c r="A227" s="38" t="s">
        <v>39</v>
      </c>
      <c r="B227" s="38" t="s">
        <v>40</v>
      </c>
      <c r="C227" s="38" t="s">
        <v>353</v>
      </c>
      <c r="D227" s="38" t="s">
        <v>446</v>
      </c>
      <c r="E227" s="38" t="s">
        <v>43</v>
      </c>
      <c r="F227" s="38" t="s">
        <v>434</v>
      </c>
      <c r="G227" s="38" t="s">
        <v>435</v>
      </c>
      <c r="H227" s="38" t="s">
        <v>433</v>
      </c>
      <c r="I227" s="38" t="s">
        <v>452</v>
      </c>
      <c r="J227" s="38" t="s">
        <v>50</v>
      </c>
      <c r="K227" s="39">
        <v>43501</v>
      </c>
      <c r="L227" s="39">
        <v>43501</v>
      </c>
      <c r="M227" s="39">
        <v>43501</v>
      </c>
      <c r="N227" s="38" t="s">
        <v>1358</v>
      </c>
      <c r="O227" s="38" t="s">
        <v>1368</v>
      </c>
      <c r="P227" s="41">
        <v>8201715</v>
      </c>
      <c r="Q227" s="38" t="s">
        <v>474</v>
      </c>
      <c r="R227" s="38" t="s">
        <v>68</v>
      </c>
      <c r="S227" s="38" t="s">
        <v>52</v>
      </c>
      <c r="T227" s="42">
        <v>337.9</v>
      </c>
      <c r="U227" s="42">
        <v>321.7</v>
      </c>
      <c r="V227" s="42">
        <f t="shared" si="37"/>
        <v>16.199999999999989</v>
      </c>
      <c r="W227" s="43">
        <f t="shared" si="36"/>
        <v>4.7943178455164222E-2</v>
      </c>
      <c r="X227" s="38" t="s">
        <v>1361</v>
      </c>
      <c r="Y227" s="42">
        <v>321.7</v>
      </c>
      <c r="Z227" s="38" t="s">
        <v>1620</v>
      </c>
      <c r="AA227" s="42">
        <v>0</v>
      </c>
      <c r="AB227" s="42" t="s">
        <v>54</v>
      </c>
      <c r="AC227" s="42">
        <v>0</v>
      </c>
      <c r="AD227" s="42">
        <v>101.4</v>
      </c>
      <c r="AE227" s="42">
        <f t="shared" si="38"/>
        <v>-101.4</v>
      </c>
      <c r="AF227" s="38" t="s">
        <v>1371</v>
      </c>
      <c r="AG227" s="44">
        <f t="shared" si="39"/>
        <v>117.6</v>
      </c>
    </row>
    <row r="228" spans="1:34" s="45" customFormat="1" x14ac:dyDescent="0.2">
      <c r="A228" s="38" t="s">
        <v>39</v>
      </c>
      <c r="B228" s="38" t="s">
        <v>40</v>
      </c>
      <c r="C228" s="38" t="s">
        <v>353</v>
      </c>
      <c r="D228" s="38" t="s">
        <v>446</v>
      </c>
      <c r="E228" s="38" t="s">
        <v>43</v>
      </c>
      <c r="F228" s="38" t="s">
        <v>434</v>
      </c>
      <c r="G228" s="38" t="s">
        <v>435</v>
      </c>
      <c r="H228" s="38" t="s">
        <v>433</v>
      </c>
      <c r="I228" s="38" t="s">
        <v>452</v>
      </c>
      <c r="J228" s="38" t="s">
        <v>50</v>
      </c>
      <c r="K228" s="39">
        <v>43501</v>
      </c>
      <c r="L228" s="39">
        <v>43539</v>
      </c>
      <c r="M228" s="40" t="s">
        <v>54</v>
      </c>
      <c r="N228" s="38" t="s">
        <v>1358</v>
      </c>
      <c r="O228" s="38" t="s">
        <v>1359</v>
      </c>
      <c r="P228" s="41">
        <v>8201718</v>
      </c>
      <c r="Q228" s="38" t="s">
        <v>474</v>
      </c>
      <c r="R228" s="38" t="s">
        <v>68</v>
      </c>
      <c r="S228" s="38" t="s">
        <v>52</v>
      </c>
      <c r="T228" s="42">
        <v>125.34</v>
      </c>
      <c r="U228" s="42">
        <v>73.3</v>
      </c>
      <c r="V228" s="42">
        <f t="shared" si="37"/>
        <v>52.040000000000006</v>
      </c>
      <c r="W228" s="43">
        <f t="shared" si="36"/>
        <v>0.41519068134673692</v>
      </c>
      <c r="X228" s="38" t="s">
        <v>1361</v>
      </c>
      <c r="Y228" s="42">
        <v>73.3</v>
      </c>
      <c r="Z228" s="38" t="s">
        <v>631</v>
      </c>
      <c r="AA228" s="42">
        <v>0</v>
      </c>
      <c r="AB228" s="42" t="s">
        <v>54</v>
      </c>
      <c r="AC228" s="42">
        <v>0</v>
      </c>
      <c r="AD228" s="42">
        <v>50.7</v>
      </c>
      <c r="AE228" s="42">
        <f t="shared" si="38"/>
        <v>-50.7</v>
      </c>
      <c r="AF228" s="38" t="s">
        <v>1371</v>
      </c>
      <c r="AG228" s="44">
        <f t="shared" si="39"/>
        <v>102.74000000000001</v>
      </c>
    </row>
    <row r="229" spans="1:34" s="45" customFormat="1" x14ac:dyDescent="0.2">
      <c r="A229" s="38" t="s">
        <v>39</v>
      </c>
      <c r="B229" s="38" t="s">
        <v>40</v>
      </c>
      <c r="C229" s="38" t="s">
        <v>353</v>
      </c>
      <c r="D229" s="38" t="s">
        <v>446</v>
      </c>
      <c r="E229" s="38" t="s">
        <v>43</v>
      </c>
      <c r="F229" s="38" t="s">
        <v>434</v>
      </c>
      <c r="G229" s="38" t="s">
        <v>435</v>
      </c>
      <c r="H229" s="38" t="s">
        <v>433</v>
      </c>
      <c r="I229" s="38" t="s">
        <v>452</v>
      </c>
      <c r="J229" s="38" t="s">
        <v>50</v>
      </c>
      <c r="K229" s="39">
        <v>43501</v>
      </c>
      <c r="L229" s="39">
        <v>43501</v>
      </c>
      <c r="M229" s="39">
        <v>43501</v>
      </c>
      <c r="N229" s="38" t="s">
        <v>1358</v>
      </c>
      <c r="O229" s="38" t="s">
        <v>1368</v>
      </c>
      <c r="P229" s="41">
        <v>8201719</v>
      </c>
      <c r="Q229" s="38" t="s">
        <v>474</v>
      </c>
      <c r="R229" s="38" t="s">
        <v>68</v>
      </c>
      <c r="S229" s="38" t="s">
        <v>52</v>
      </c>
      <c r="T229" s="42">
        <v>237.52</v>
      </c>
      <c r="U229" s="42">
        <v>159.37</v>
      </c>
      <c r="V229" s="42">
        <f t="shared" si="37"/>
        <v>78.150000000000006</v>
      </c>
      <c r="W229" s="43">
        <f t="shared" si="36"/>
        <v>0.32902492421690804</v>
      </c>
      <c r="X229" s="38" t="s">
        <v>1361</v>
      </c>
      <c r="Y229" s="42">
        <v>159.37</v>
      </c>
      <c r="Z229" s="38" t="s">
        <v>1621</v>
      </c>
      <c r="AA229" s="42">
        <v>0</v>
      </c>
      <c r="AB229" s="42" t="s">
        <v>54</v>
      </c>
      <c r="AC229" s="42">
        <v>0</v>
      </c>
      <c r="AD229" s="42">
        <v>50.7</v>
      </c>
      <c r="AE229" s="42">
        <f t="shared" si="38"/>
        <v>-50.7</v>
      </c>
      <c r="AF229" s="38" t="s">
        <v>1371</v>
      </c>
      <c r="AG229" s="44">
        <f t="shared" si="39"/>
        <v>128.85000000000002</v>
      </c>
    </row>
    <row r="230" spans="1:34" s="45" customFormat="1" x14ac:dyDescent="0.2">
      <c r="A230" s="38" t="s">
        <v>39</v>
      </c>
      <c r="B230" s="38" t="s">
        <v>40</v>
      </c>
      <c r="C230" s="38" t="s">
        <v>353</v>
      </c>
      <c r="D230" s="38" t="s">
        <v>446</v>
      </c>
      <c r="E230" s="38" t="s">
        <v>43</v>
      </c>
      <c r="F230" s="38" t="s">
        <v>434</v>
      </c>
      <c r="G230" s="38" t="s">
        <v>435</v>
      </c>
      <c r="H230" s="38" t="s">
        <v>433</v>
      </c>
      <c r="I230" s="38" t="s">
        <v>452</v>
      </c>
      <c r="J230" s="38" t="s">
        <v>50</v>
      </c>
      <c r="K230" s="39">
        <v>43497</v>
      </c>
      <c r="L230" s="39">
        <v>43539</v>
      </c>
      <c r="M230" s="40" t="s">
        <v>54</v>
      </c>
      <c r="N230" s="38" t="s">
        <v>1358</v>
      </c>
      <c r="O230" s="38" t="s">
        <v>1359</v>
      </c>
      <c r="P230" s="41">
        <v>8198473</v>
      </c>
      <c r="Q230" s="38" t="s">
        <v>1622</v>
      </c>
      <c r="R230" s="38" t="s">
        <v>68</v>
      </c>
      <c r="S230" s="38" t="s">
        <v>52</v>
      </c>
      <c r="T230" s="42">
        <v>376.02</v>
      </c>
      <c r="U230" s="42">
        <v>219.9</v>
      </c>
      <c r="V230" s="42">
        <f t="shared" si="37"/>
        <v>156.11999999999998</v>
      </c>
      <c r="W230" s="43">
        <f t="shared" si="36"/>
        <v>0.41519068134673681</v>
      </c>
      <c r="X230" s="38" t="s">
        <v>1361</v>
      </c>
      <c r="Y230" s="42">
        <v>219.9</v>
      </c>
      <c r="Z230" s="38" t="s">
        <v>1623</v>
      </c>
      <c r="AA230" s="42">
        <v>0</v>
      </c>
      <c r="AB230" s="42" t="s">
        <v>54</v>
      </c>
      <c r="AC230" s="42">
        <v>374.55</v>
      </c>
      <c r="AD230" s="42">
        <v>219.9</v>
      </c>
      <c r="AE230" s="42">
        <f t="shared" si="38"/>
        <v>154.65</v>
      </c>
      <c r="AF230" s="38" t="s">
        <v>1371</v>
      </c>
      <c r="AG230" s="44">
        <f t="shared" si="39"/>
        <v>1.4699999999999704</v>
      </c>
    </row>
    <row r="231" spans="1:34" s="45" customFormat="1" x14ac:dyDescent="0.2">
      <c r="A231" s="38" t="s">
        <v>39</v>
      </c>
      <c r="B231" s="38" t="s">
        <v>40</v>
      </c>
      <c r="C231" s="38" t="s">
        <v>353</v>
      </c>
      <c r="D231" s="38" t="s">
        <v>446</v>
      </c>
      <c r="E231" s="38" t="s">
        <v>43</v>
      </c>
      <c r="F231" s="38" t="s">
        <v>434</v>
      </c>
      <c r="G231" s="38" t="s">
        <v>435</v>
      </c>
      <c r="H231" s="38" t="s">
        <v>433</v>
      </c>
      <c r="I231" s="38" t="s">
        <v>452</v>
      </c>
      <c r="J231" s="38" t="s">
        <v>50</v>
      </c>
      <c r="K231" s="39">
        <v>43502</v>
      </c>
      <c r="L231" s="39">
        <v>43539</v>
      </c>
      <c r="M231" s="40" t="s">
        <v>54</v>
      </c>
      <c r="N231" s="38" t="s">
        <v>1358</v>
      </c>
      <c r="O231" s="38" t="s">
        <v>1359</v>
      </c>
      <c r="P231" s="41">
        <v>8204137</v>
      </c>
      <c r="Q231" s="38" t="s">
        <v>1624</v>
      </c>
      <c r="R231" s="38" t="s">
        <v>68</v>
      </c>
      <c r="S231" s="38" t="s">
        <v>52</v>
      </c>
      <c r="T231" s="42">
        <v>799.84</v>
      </c>
      <c r="U231" s="42">
        <v>837.13</v>
      </c>
      <c r="V231" s="42">
        <f t="shared" si="37"/>
        <v>-37.289999999999964</v>
      </c>
      <c r="W231" s="43">
        <f t="shared" si="36"/>
        <v>-4.662182436487293E-2</v>
      </c>
      <c r="X231" s="38" t="s">
        <v>1361</v>
      </c>
      <c r="Y231" s="42">
        <v>837.13</v>
      </c>
      <c r="Z231" s="38" t="s">
        <v>1625</v>
      </c>
      <c r="AA231" s="42">
        <v>0</v>
      </c>
      <c r="AB231" s="42" t="s">
        <v>54</v>
      </c>
      <c r="AC231" s="42">
        <v>797.22</v>
      </c>
      <c r="AD231" s="42">
        <v>837.13</v>
      </c>
      <c r="AE231" s="42">
        <f t="shared" si="38"/>
        <v>-39.909999999999968</v>
      </c>
      <c r="AF231" s="38" t="s">
        <v>1371</v>
      </c>
      <c r="AG231" s="44">
        <f t="shared" si="39"/>
        <v>2.6200000000000045</v>
      </c>
    </row>
    <row r="232" spans="1:34" s="45" customFormat="1" x14ac:dyDescent="0.2">
      <c r="A232" s="38" t="s">
        <v>39</v>
      </c>
      <c r="B232" s="38" t="s">
        <v>40</v>
      </c>
      <c r="C232" s="38" t="s">
        <v>353</v>
      </c>
      <c r="D232" s="38" t="s">
        <v>446</v>
      </c>
      <c r="E232" s="38" t="s">
        <v>43</v>
      </c>
      <c r="F232" s="38" t="s">
        <v>434</v>
      </c>
      <c r="G232" s="38" t="s">
        <v>435</v>
      </c>
      <c r="H232" s="38" t="s">
        <v>433</v>
      </c>
      <c r="I232" s="38" t="s">
        <v>452</v>
      </c>
      <c r="J232" s="38" t="s">
        <v>50</v>
      </c>
      <c r="K232" s="39">
        <v>43502</v>
      </c>
      <c r="L232" s="39">
        <v>43539</v>
      </c>
      <c r="M232" s="40" t="s">
        <v>54</v>
      </c>
      <c r="N232" s="38" t="s">
        <v>1358</v>
      </c>
      <c r="O232" s="38" t="s">
        <v>1359</v>
      </c>
      <c r="P232" s="41">
        <v>8204486</v>
      </c>
      <c r="Q232" s="38" t="s">
        <v>1626</v>
      </c>
      <c r="R232" s="38" t="s">
        <v>68</v>
      </c>
      <c r="S232" s="38" t="s">
        <v>52</v>
      </c>
      <c r="T232" s="42">
        <v>337.9</v>
      </c>
      <c r="U232" s="42">
        <v>321.7</v>
      </c>
      <c r="V232" s="42">
        <f t="shared" si="37"/>
        <v>16.199999999999989</v>
      </c>
      <c r="W232" s="43">
        <f t="shared" si="36"/>
        <v>4.7943178455164222E-2</v>
      </c>
      <c r="X232" s="38" t="s">
        <v>1361</v>
      </c>
      <c r="Y232" s="42">
        <v>321.7</v>
      </c>
      <c r="Z232" s="38" t="s">
        <v>1627</v>
      </c>
      <c r="AA232" s="42">
        <v>0</v>
      </c>
      <c r="AB232" s="42" t="s">
        <v>54</v>
      </c>
      <c r="AC232" s="42">
        <v>336.58</v>
      </c>
      <c r="AD232" s="42">
        <v>321.7</v>
      </c>
      <c r="AE232" s="42">
        <f t="shared" si="38"/>
        <v>14.879999999999995</v>
      </c>
      <c r="AF232" s="38" t="s">
        <v>1371</v>
      </c>
      <c r="AG232" s="44">
        <f t="shared" si="39"/>
        <v>1.3199999999999932</v>
      </c>
    </row>
    <row r="233" spans="1:34" s="45" customFormat="1" x14ac:dyDescent="0.2">
      <c r="A233" s="38" t="s">
        <v>39</v>
      </c>
      <c r="B233" s="38" t="s">
        <v>40</v>
      </c>
      <c r="C233" s="38" t="s">
        <v>353</v>
      </c>
      <c r="D233" s="38" t="s">
        <v>645</v>
      </c>
      <c r="E233" s="38" t="s">
        <v>43</v>
      </c>
      <c r="F233" s="38" t="s">
        <v>434</v>
      </c>
      <c r="G233" s="38" t="s">
        <v>435</v>
      </c>
      <c r="H233" s="38" t="s">
        <v>433</v>
      </c>
      <c r="I233" s="38" t="s">
        <v>436</v>
      </c>
      <c r="J233" s="38" t="s">
        <v>50</v>
      </c>
      <c r="K233" s="39">
        <v>43504</v>
      </c>
      <c r="L233" s="39">
        <v>43504</v>
      </c>
      <c r="M233" s="39">
        <v>43504</v>
      </c>
      <c r="N233" s="38" t="s">
        <v>1358</v>
      </c>
      <c r="O233" s="38" t="s">
        <v>1368</v>
      </c>
      <c r="P233" s="41">
        <v>7904412</v>
      </c>
      <c r="Q233" s="38" t="s">
        <v>1628</v>
      </c>
      <c r="R233" s="38" t="s">
        <v>68</v>
      </c>
      <c r="S233" s="38" t="s">
        <v>52</v>
      </c>
      <c r="T233" s="42">
        <v>25397.35</v>
      </c>
      <c r="U233" s="42">
        <v>22591.8</v>
      </c>
      <c r="V233" s="42">
        <f t="shared" ref="V233:V247" si="40">T233-U233</f>
        <v>2805.5499999999993</v>
      </c>
      <c r="W233" s="43">
        <f t="shared" si="36"/>
        <v>0.11046624943153516</v>
      </c>
      <c r="X233" s="38" t="s">
        <v>1361</v>
      </c>
      <c r="Y233" s="42">
        <v>22591.8</v>
      </c>
      <c r="Z233" s="38" t="s">
        <v>1629</v>
      </c>
      <c r="AA233" s="42">
        <v>0</v>
      </c>
      <c r="AB233" s="42" t="s">
        <v>54</v>
      </c>
      <c r="AC233" s="42">
        <v>25302.82</v>
      </c>
      <c r="AD233" s="42">
        <v>22591.8</v>
      </c>
      <c r="AE233" s="42">
        <f t="shared" ref="AE233:AE247" si="41">AC233-AD233</f>
        <v>2711.0200000000004</v>
      </c>
      <c r="AF233" s="38" t="s">
        <v>1371</v>
      </c>
      <c r="AG233" s="44">
        <f t="shared" ref="AG233:AG247" si="42">V233-AE233</f>
        <v>94.529999999998836</v>
      </c>
    </row>
    <row r="234" spans="1:34" s="45" customFormat="1" x14ac:dyDescent="0.2">
      <c r="A234" s="38" t="s">
        <v>39</v>
      </c>
      <c r="B234" s="38" t="s">
        <v>40</v>
      </c>
      <c r="C234" s="38" t="s">
        <v>353</v>
      </c>
      <c r="D234" s="38" t="s">
        <v>645</v>
      </c>
      <c r="E234" s="38" t="s">
        <v>43</v>
      </c>
      <c r="F234" s="38" t="s">
        <v>434</v>
      </c>
      <c r="G234" s="38" t="s">
        <v>435</v>
      </c>
      <c r="H234" s="38" t="s">
        <v>433</v>
      </c>
      <c r="I234" s="38" t="s">
        <v>436</v>
      </c>
      <c r="J234" s="38" t="s">
        <v>50</v>
      </c>
      <c r="K234" s="39">
        <v>43504</v>
      </c>
      <c r="L234" s="39">
        <v>43504</v>
      </c>
      <c r="M234" s="39">
        <v>43504</v>
      </c>
      <c r="N234" s="38" t="s">
        <v>1358</v>
      </c>
      <c r="O234" s="38" t="s">
        <v>1368</v>
      </c>
      <c r="P234" s="41">
        <v>7994493</v>
      </c>
      <c r="Q234" s="38" t="s">
        <v>657</v>
      </c>
      <c r="R234" s="38" t="s">
        <v>68</v>
      </c>
      <c r="S234" s="38" t="s">
        <v>52</v>
      </c>
      <c r="T234" s="42">
        <v>0</v>
      </c>
      <c r="U234" s="42">
        <v>12160</v>
      </c>
      <c r="V234" s="42">
        <f t="shared" si="40"/>
        <v>-12160</v>
      </c>
      <c r="W234" s="43" t="e">
        <f t="shared" si="36"/>
        <v>#DIV/0!</v>
      </c>
      <c r="X234" s="38" t="s">
        <v>1361</v>
      </c>
      <c r="Y234" s="42">
        <v>12160</v>
      </c>
      <c r="Z234" s="38" t="s">
        <v>1630</v>
      </c>
      <c r="AA234" s="42">
        <v>0</v>
      </c>
      <c r="AB234" s="42" t="s">
        <v>54</v>
      </c>
      <c r="AC234" s="42">
        <v>0</v>
      </c>
      <c r="AD234" s="42">
        <v>12160</v>
      </c>
      <c r="AE234" s="42">
        <f t="shared" si="41"/>
        <v>-12160</v>
      </c>
      <c r="AF234" s="38" t="s">
        <v>1371</v>
      </c>
      <c r="AG234" s="44">
        <f t="shared" si="42"/>
        <v>0</v>
      </c>
    </row>
    <row r="235" spans="1:34" s="45" customFormat="1" x14ac:dyDescent="0.2">
      <c r="A235" s="38" t="s">
        <v>39</v>
      </c>
      <c r="B235" s="38" t="s">
        <v>40</v>
      </c>
      <c r="C235" s="38" t="s">
        <v>353</v>
      </c>
      <c r="D235" s="38" t="s">
        <v>645</v>
      </c>
      <c r="E235" s="38" t="s">
        <v>43</v>
      </c>
      <c r="F235" s="38" t="s">
        <v>434</v>
      </c>
      <c r="G235" s="38" t="s">
        <v>435</v>
      </c>
      <c r="H235" s="38" t="s">
        <v>433</v>
      </c>
      <c r="I235" s="38" t="s">
        <v>436</v>
      </c>
      <c r="J235" s="38" t="s">
        <v>50</v>
      </c>
      <c r="K235" s="39">
        <v>43504</v>
      </c>
      <c r="L235" s="39">
        <v>43504</v>
      </c>
      <c r="M235" s="39">
        <v>43504</v>
      </c>
      <c r="N235" s="38" t="s">
        <v>1358</v>
      </c>
      <c r="O235" s="38" t="s">
        <v>1368</v>
      </c>
      <c r="P235" s="41">
        <v>8001812</v>
      </c>
      <c r="Q235" s="38" t="s">
        <v>665</v>
      </c>
      <c r="R235" s="38" t="s">
        <v>68</v>
      </c>
      <c r="S235" s="38" t="s">
        <v>52</v>
      </c>
      <c r="T235" s="42">
        <v>3853.01</v>
      </c>
      <c r="U235" s="42">
        <v>3553.55</v>
      </c>
      <c r="V235" s="42">
        <f t="shared" si="40"/>
        <v>299.46000000000004</v>
      </c>
      <c r="W235" s="43">
        <f t="shared" si="36"/>
        <v>7.772105444834039E-2</v>
      </c>
      <c r="X235" s="38" t="s">
        <v>1361</v>
      </c>
      <c r="Y235" s="42">
        <v>3553.55</v>
      </c>
      <c r="Z235" s="38" t="s">
        <v>1631</v>
      </c>
      <c r="AA235" s="42">
        <v>0</v>
      </c>
      <c r="AB235" s="42" t="s">
        <v>54</v>
      </c>
      <c r="AC235" s="42">
        <v>3838.12</v>
      </c>
      <c r="AD235" s="42">
        <v>3553.55</v>
      </c>
      <c r="AE235" s="42">
        <f t="shared" si="41"/>
        <v>284.56999999999971</v>
      </c>
      <c r="AF235" s="38" t="s">
        <v>1371</v>
      </c>
      <c r="AG235" s="44">
        <f t="shared" si="42"/>
        <v>14.890000000000327</v>
      </c>
    </row>
    <row r="236" spans="1:34" s="45" customFormat="1" x14ac:dyDescent="0.2">
      <c r="A236" s="38" t="s">
        <v>39</v>
      </c>
      <c r="B236" s="38" t="s">
        <v>40</v>
      </c>
      <c r="C236" s="38" t="s">
        <v>353</v>
      </c>
      <c r="D236" s="38" t="s">
        <v>645</v>
      </c>
      <c r="E236" s="38" t="s">
        <v>43</v>
      </c>
      <c r="F236" s="38" t="s">
        <v>434</v>
      </c>
      <c r="G236" s="38" t="s">
        <v>435</v>
      </c>
      <c r="H236" s="38" t="s">
        <v>433</v>
      </c>
      <c r="I236" s="38" t="s">
        <v>436</v>
      </c>
      <c r="J236" s="38" t="s">
        <v>50</v>
      </c>
      <c r="K236" s="39">
        <v>43504</v>
      </c>
      <c r="L236" s="39">
        <v>43504</v>
      </c>
      <c r="M236" s="39">
        <v>43504</v>
      </c>
      <c r="N236" s="38" t="s">
        <v>1358</v>
      </c>
      <c r="O236" s="38" t="s">
        <v>1368</v>
      </c>
      <c r="P236" s="41">
        <v>8025316</v>
      </c>
      <c r="Q236" s="38" t="s">
        <v>448</v>
      </c>
      <c r="R236" s="38" t="s">
        <v>68</v>
      </c>
      <c r="S236" s="38" t="s">
        <v>52</v>
      </c>
      <c r="T236" s="42">
        <v>0</v>
      </c>
      <c r="U236" s="42">
        <v>4875.78</v>
      </c>
      <c r="V236" s="42">
        <f t="shared" si="40"/>
        <v>-4875.78</v>
      </c>
      <c r="W236" s="43" t="e">
        <f t="shared" si="36"/>
        <v>#DIV/0!</v>
      </c>
      <c r="X236" s="38" t="s">
        <v>1361</v>
      </c>
      <c r="Y236" s="42">
        <v>4875.78</v>
      </c>
      <c r="Z236" s="38" t="s">
        <v>1632</v>
      </c>
      <c r="AA236" s="42">
        <v>0</v>
      </c>
      <c r="AB236" s="42" t="s">
        <v>54</v>
      </c>
      <c r="AC236" s="42">
        <v>0</v>
      </c>
      <c r="AD236" s="42">
        <v>4875.78</v>
      </c>
      <c r="AE236" s="42">
        <f t="shared" si="41"/>
        <v>-4875.78</v>
      </c>
      <c r="AF236" s="38" t="s">
        <v>1371</v>
      </c>
      <c r="AG236" s="44">
        <f t="shared" si="42"/>
        <v>0</v>
      </c>
    </row>
    <row r="237" spans="1:34" s="45" customFormat="1" x14ac:dyDescent="0.2">
      <c r="A237" s="38" t="s">
        <v>39</v>
      </c>
      <c r="B237" s="38" t="s">
        <v>40</v>
      </c>
      <c r="C237" s="38" t="s">
        <v>353</v>
      </c>
      <c r="D237" s="38" t="s">
        <v>645</v>
      </c>
      <c r="E237" s="38" t="s">
        <v>43</v>
      </c>
      <c r="F237" s="38" t="s">
        <v>434</v>
      </c>
      <c r="G237" s="38" t="s">
        <v>435</v>
      </c>
      <c r="H237" s="38" t="s">
        <v>433</v>
      </c>
      <c r="I237" s="38" t="s">
        <v>436</v>
      </c>
      <c r="J237" s="38" t="s">
        <v>50</v>
      </c>
      <c r="K237" s="39">
        <v>43502</v>
      </c>
      <c r="L237" s="39">
        <v>43502</v>
      </c>
      <c r="M237" s="39">
        <v>43502</v>
      </c>
      <c r="N237" s="38" t="s">
        <v>1358</v>
      </c>
      <c r="O237" s="38" t="s">
        <v>1368</v>
      </c>
      <c r="P237" s="41">
        <v>7871727</v>
      </c>
      <c r="Q237" s="38" t="s">
        <v>1633</v>
      </c>
      <c r="R237" s="38" t="s">
        <v>68</v>
      </c>
      <c r="S237" s="38" t="s">
        <v>52</v>
      </c>
      <c r="T237" s="42">
        <v>0</v>
      </c>
      <c r="U237" s="42">
        <v>4908.2</v>
      </c>
      <c r="V237" s="42">
        <f t="shared" si="40"/>
        <v>-4908.2</v>
      </c>
      <c r="W237" s="43" t="e">
        <f t="shared" si="36"/>
        <v>#DIV/0!</v>
      </c>
      <c r="X237" s="38" t="s">
        <v>1361</v>
      </c>
      <c r="Y237" s="42">
        <v>4908.2</v>
      </c>
      <c r="Z237" s="38" t="s">
        <v>1634</v>
      </c>
      <c r="AA237" s="42">
        <v>0</v>
      </c>
      <c r="AB237" s="42" t="s">
        <v>54</v>
      </c>
      <c r="AC237" s="42">
        <v>0</v>
      </c>
      <c r="AD237" s="42">
        <v>4908.2</v>
      </c>
      <c r="AE237" s="42">
        <f t="shared" si="41"/>
        <v>-4908.2</v>
      </c>
      <c r="AF237" s="38" t="s">
        <v>1371</v>
      </c>
      <c r="AG237" s="44">
        <f t="shared" si="42"/>
        <v>0</v>
      </c>
    </row>
    <row r="238" spans="1:34" s="45" customFormat="1" x14ac:dyDescent="0.2">
      <c r="A238" s="38" t="s">
        <v>39</v>
      </c>
      <c r="B238" s="38" t="s">
        <v>40</v>
      </c>
      <c r="C238" s="38" t="s">
        <v>353</v>
      </c>
      <c r="D238" s="38" t="s">
        <v>645</v>
      </c>
      <c r="E238" s="38" t="s">
        <v>43</v>
      </c>
      <c r="F238" s="38" t="s">
        <v>434</v>
      </c>
      <c r="G238" s="38" t="s">
        <v>435</v>
      </c>
      <c r="H238" s="38" t="s">
        <v>433</v>
      </c>
      <c r="I238" s="38" t="s">
        <v>436</v>
      </c>
      <c r="J238" s="38" t="s">
        <v>50</v>
      </c>
      <c r="K238" s="39">
        <v>43504</v>
      </c>
      <c r="L238" s="39">
        <v>43504</v>
      </c>
      <c r="M238" s="39">
        <v>43504</v>
      </c>
      <c r="N238" s="38" t="s">
        <v>1358</v>
      </c>
      <c r="O238" s="38" t="s">
        <v>1368</v>
      </c>
      <c r="P238" s="41">
        <v>8024795</v>
      </c>
      <c r="Q238" s="38" t="s">
        <v>1635</v>
      </c>
      <c r="R238" s="38" t="s">
        <v>68</v>
      </c>
      <c r="S238" s="38" t="s">
        <v>52</v>
      </c>
      <c r="T238" s="42">
        <v>241.29</v>
      </c>
      <c r="U238" s="42">
        <v>263.63</v>
      </c>
      <c r="V238" s="42">
        <f t="shared" si="40"/>
        <v>-22.340000000000003</v>
      </c>
      <c r="W238" s="43">
        <f t="shared" si="36"/>
        <v>-9.2585685274980331E-2</v>
      </c>
      <c r="X238" s="38" t="s">
        <v>1361</v>
      </c>
      <c r="Y238" s="42">
        <v>263.63</v>
      </c>
      <c r="Z238" s="38" t="s">
        <v>1636</v>
      </c>
      <c r="AA238" s="42">
        <v>0</v>
      </c>
      <c r="AB238" s="42" t="s">
        <v>54</v>
      </c>
      <c r="AC238" s="42">
        <v>240.39</v>
      </c>
      <c r="AD238" s="42">
        <v>263.63</v>
      </c>
      <c r="AE238" s="42">
        <f t="shared" si="41"/>
        <v>-23.240000000000009</v>
      </c>
      <c r="AF238" s="38" t="s">
        <v>1371</v>
      </c>
      <c r="AG238" s="44">
        <f t="shared" si="42"/>
        <v>0.90000000000000568</v>
      </c>
    </row>
    <row r="239" spans="1:34" s="59" customFormat="1" x14ac:dyDescent="0.2">
      <c r="A239" s="53" t="s">
        <v>39</v>
      </c>
      <c r="B239" s="53" t="s">
        <v>40</v>
      </c>
      <c r="C239" s="53" t="s">
        <v>353</v>
      </c>
      <c r="D239" s="53" t="s">
        <v>645</v>
      </c>
      <c r="E239" s="53" t="s">
        <v>43</v>
      </c>
      <c r="F239" s="53" t="s">
        <v>434</v>
      </c>
      <c r="G239" s="53" t="s">
        <v>435</v>
      </c>
      <c r="H239" s="53" t="s">
        <v>433</v>
      </c>
      <c r="I239" s="53" t="s">
        <v>436</v>
      </c>
      <c r="J239" s="53" t="s">
        <v>50</v>
      </c>
      <c r="K239" s="54">
        <v>43497</v>
      </c>
      <c r="L239" s="54">
        <v>43539</v>
      </c>
      <c r="M239" s="60" t="s">
        <v>54</v>
      </c>
      <c r="N239" s="53" t="s">
        <v>1358</v>
      </c>
      <c r="O239" s="53" t="s">
        <v>1359</v>
      </c>
      <c r="P239" s="55">
        <v>8137942</v>
      </c>
      <c r="Q239" s="53" t="s">
        <v>1637</v>
      </c>
      <c r="R239" s="53" t="s">
        <v>68</v>
      </c>
      <c r="S239" s="53" t="s">
        <v>52</v>
      </c>
      <c r="T239" s="56">
        <v>0</v>
      </c>
      <c r="U239" s="56">
        <v>0</v>
      </c>
      <c r="V239" s="56">
        <f t="shared" si="40"/>
        <v>0</v>
      </c>
      <c r="W239" s="57" t="e">
        <f t="shared" si="36"/>
        <v>#DIV/0!</v>
      </c>
      <c r="X239" s="53" t="s">
        <v>1361</v>
      </c>
      <c r="Y239" s="56">
        <v>74249.2</v>
      </c>
      <c r="Z239" s="53" t="s">
        <v>1638</v>
      </c>
      <c r="AA239" s="56">
        <v>0</v>
      </c>
      <c r="AB239" s="56" t="s">
        <v>54</v>
      </c>
      <c r="AC239" s="56">
        <v>81226</v>
      </c>
      <c r="AD239" s="56">
        <v>74249.2</v>
      </c>
      <c r="AE239" s="56">
        <f t="shared" si="41"/>
        <v>6976.8000000000029</v>
      </c>
      <c r="AF239" s="53" t="s">
        <v>1371</v>
      </c>
      <c r="AG239" s="58">
        <f t="shared" si="42"/>
        <v>-6976.8000000000029</v>
      </c>
      <c r="AH239" s="59" t="s">
        <v>1639</v>
      </c>
    </row>
    <row r="240" spans="1:34" s="59" customFormat="1" x14ac:dyDescent="0.2">
      <c r="A240" s="53" t="s">
        <v>39</v>
      </c>
      <c r="B240" s="53" t="s">
        <v>40</v>
      </c>
      <c r="C240" s="53" t="s">
        <v>353</v>
      </c>
      <c r="D240" s="53" t="s">
        <v>645</v>
      </c>
      <c r="E240" s="53" t="s">
        <v>43</v>
      </c>
      <c r="F240" s="53" t="s">
        <v>434</v>
      </c>
      <c r="G240" s="53" t="s">
        <v>435</v>
      </c>
      <c r="H240" s="53" t="s">
        <v>433</v>
      </c>
      <c r="I240" s="53" t="s">
        <v>436</v>
      </c>
      <c r="J240" s="53" t="s">
        <v>50</v>
      </c>
      <c r="K240" s="54">
        <v>43497</v>
      </c>
      <c r="L240" s="54">
        <v>43497</v>
      </c>
      <c r="M240" s="54">
        <v>43822</v>
      </c>
      <c r="N240" s="53" t="s">
        <v>1358</v>
      </c>
      <c r="O240" s="53" t="s">
        <v>1368</v>
      </c>
      <c r="P240" s="55">
        <v>8137942</v>
      </c>
      <c r="Q240" s="53" t="s">
        <v>1637</v>
      </c>
      <c r="R240" s="53" t="s">
        <v>68</v>
      </c>
      <c r="S240" s="53" t="s">
        <v>52</v>
      </c>
      <c r="T240" s="56">
        <v>0</v>
      </c>
      <c r="U240" s="56">
        <v>0</v>
      </c>
      <c r="V240" s="56">
        <f t="shared" si="40"/>
        <v>0</v>
      </c>
      <c r="W240" s="57" t="e">
        <f t="shared" ref="W240:W296" si="43">V240/T240</f>
        <v>#DIV/0!</v>
      </c>
      <c r="X240" s="53" t="s">
        <v>1361</v>
      </c>
      <c r="Y240" s="56">
        <v>27431.200000000001</v>
      </c>
      <c r="Z240" s="53" t="s">
        <v>1640</v>
      </c>
      <c r="AA240" s="56">
        <v>0</v>
      </c>
      <c r="AB240" s="56" t="s">
        <v>54</v>
      </c>
      <c r="AC240" s="56">
        <v>0</v>
      </c>
      <c r="AD240" s="56">
        <v>27431.200000000001</v>
      </c>
      <c r="AE240" s="56">
        <f t="shared" si="41"/>
        <v>-27431.200000000001</v>
      </c>
      <c r="AF240" s="53" t="s">
        <v>1371</v>
      </c>
      <c r="AG240" s="58">
        <f t="shared" si="42"/>
        <v>27431.200000000001</v>
      </c>
      <c r="AH240" s="59" t="s">
        <v>1639</v>
      </c>
    </row>
    <row r="241" spans="1:34" s="59" customFormat="1" x14ac:dyDescent="0.2">
      <c r="A241" s="53" t="s">
        <v>39</v>
      </c>
      <c r="B241" s="53" t="s">
        <v>40</v>
      </c>
      <c r="C241" s="53" t="s">
        <v>353</v>
      </c>
      <c r="D241" s="53" t="s">
        <v>645</v>
      </c>
      <c r="E241" s="53" t="s">
        <v>43</v>
      </c>
      <c r="F241" s="53" t="s">
        <v>434</v>
      </c>
      <c r="G241" s="53" t="s">
        <v>435</v>
      </c>
      <c r="H241" s="53" t="s">
        <v>433</v>
      </c>
      <c r="I241" s="53" t="s">
        <v>436</v>
      </c>
      <c r="J241" s="53" t="s">
        <v>50</v>
      </c>
      <c r="K241" s="54">
        <v>43497</v>
      </c>
      <c r="L241" s="54">
        <v>43497</v>
      </c>
      <c r="M241" s="54">
        <v>43497</v>
      </c>
      <c r="N241" s="53" t="s">
        <v>1367</v>
      </c>
      <c r="O241" s="53" t="s">
        <v>1368</v>
      </c>
      <c r="P241" s="55">
        <v>8137942</v>
      </c>
      <c r="Q241" s="53" t="s">
        <v>1637</v>
      </c>
      <c r="R241" s="53" t="s">
        <v>59</v>
      </c>
      <c r="S241" s="53" t="s">
        <v>52</v>
      </c>
      <c r="T241" s="56">
        <v>0</v>
      </c>
      <c r="U241" s="56">
        <v>0</v>
      </c>
      <c r="V241" s="56">
        <f t="shared" si="40"/>
        <v>0</v>
      </c>
      <c r="W241" s="57" t="e">
        <f t="shared" si="43"/>
        <v>#DIV/0!</v>
      </c>
      <c r="X241" s="53" t="s">
        <v>1361</v>
      </c>
      <c r="Y241" s="56">
        <v>1068960</v>
      </c>
      <c r="Z241" s="53" t="s">
        <v>1641</v>
      </c>
      <c r="AA241" s="56">
        <v>0</v>
      </c>
      <c r="AB241" s="56" t="s">
        <v>54</v>
      </c>
      <c r="AC241" s="56">
        <v>1319417.6000000001</v>
      </c>
      <c r="AD241" s="56">
        <v>1068960</v>
      </c>
      <c r="AE241" s="56">
        <f t="shared" si="41"/>
        <v>250457.60000000009</v>
      </c>
      <c r="AF241" s="53" t="s">
        <v>1371</v>
      </c>
      <c r="AG241" s="58">
        <f t="shared" si="42"/>
        <v>-250457.60000000009</v>
      </c>
      <c r="AH241" s="59" t="s">
        <v>1639</v>
      </c>
    </row>
    <row r="242" spans="1:34" s="45" customFormat="1" x14ac:dyDescent="0.2">
      <c r="A242" s="38" t="s">
        <v>39</v>
      </c>
      <c r="B242" s="38" t="s">
        <v>40</v>
      </c>
      <c r="C242" s="38" t="s">
        <v>353</v>
      </c>
      <c r="D242" s="38" t="s">
        <v>645</v>
      </c>
      <c r="E242" s="38" t="s">
        <v>43</v>
      </c>
      <c r="F242" s="38" t="s">
        <v>434</v>
      </c>
      <c r="G242" s="38" t="s">
        <v>435</v>
      </c>
      <c r="H242" s="38" t="s">
        <v>433</v>
      </c>
      <c r="I242" s="38" t="s">
        <v>436</v>
      </c>
      <c r="J242" s="38" t="s">
        <v>50</v>
      </c>
      <c r="K242" s="39">
        <v>43497</v>
      </c>
      <c r="L242" s="39">
        <v>43539</v>
      </c>
      <c r="M242" s="40" t="s">
        <v>54</v>
      </c>
      <c r="N242" s="38" t="s">
        <v>1358</v>
      </c>
      <c r="O242" s="38" t="s">
        <v>1359</v>
      </c>
      <c r="P242" s="41">
        <v>8137913</v>
      </c>
      <c r="Q242" s="38" t="s">
        <v>1642</v>
      </c>
      <c r="R242" s="38" t="s">
        <v>68</v>
      </c>
      <c r="S242" s="38" t="s">
        <v>52</v>
      </c>
      <c r="T242" s="42">
        <v>4022.1</v>
      </c>
      <c r="U242" s="42">
        <v>2666.7</v>
      </c>
      <c r="V242" s="42">
        <f t="shared" si="40"/>
        <v>1355.4</v>
      </c>
      <c r="W242" s="43">
        <f t="shared" si="43"/>
        <v>0.33698814052360709</v>
      </c>
      <c r="X242" s="38" t="s">
        <v>1361</v>
      </c>
      <c r="Y242" s="42">
        <v>2666.7</v>
      </c>
      <c r="Z242" s="38" t="s">
        <v>1643</v>
      </c>
      <c r="AA242" s="42">
        <v>0</v>
      </c>
      <c r="AB242" s="42" t="s">
        <v>54</v>
      </c>
      <c r="AC242" s="42">
        <v>4006.8</v>
      </c>
      <c r="AD242" s="42">
        <v>2666.7</v>
      </c>
      <c r="AE242" s="42">
        <f t="shared" si="41"/>
        <v>1340.1000000000004</v>
      </c>
      <c r="AF242" s="38" t="s">
        <v>1371</v>
      </c>
      <c r="AG242" s="44">
        <f t="shared" si="42"/>
        <v>15.299999999999727</v>
      </c>
    </row>
    <row r="243" spans="1:34" s="45" customFormat="1" x14ac:dyDescent="0.2">
      <c r="A243" s="38" t="s">
        <v>39</v>
      </c>
      <c r="B243" s="38" t="s">
        <v>40</v>
      </c>
      <c r="C243" s="38" t="s">
        <v>353</v>
      </c>
      <c r="D243" s="38" t="s">
        <v>645</v>
      </c>
      <c r="E243" s="38" t="s">
        <v>43</v>
      </c>
      <c r="F243" s="38" t="s">
        <v>434</v>
      </c>
      <c r="G243" s="38" t="s">
        <v>435</v>
      </c>
      <c r="H243" s="38" t="s">
        <v>433</v>
      </c>
      <c r="I243" s="38" t="s">
        <v>436</v>
      </c>
      <c r="J243" s="38" t="s">
        <v>50</v>
      </c>
      <c r="K243" s="39">
        <v>43497</v>
      </c>
      <c r="L243" s="39">
        <v>43497</v>
      </c>
      <c r="M243" s="39">
        <v>43497</v>
      </c>
      <c r="N243" s="38" t="s">
        <v>1367</v>
      </c>
      <c r="O243" s="38" t="s">
        <v>1368</v>
      </c>
      <c r="P243" s="41">
        <v>8137913</v>
      </c>
      <c r="Q243" s="38" t="s">
        <v>1642</v>
      </c>
      <c r="R243" s="38" t="s">
        <v>59</v>
      </c>
      <c r="S243" s="38" t="s">
        <v>52</v>
      </c>
      <c r="T243" s="42">
        <v>95297.4</v>
      </c>
      <c r="U243" s="42">
        <v>75137.399999999994</v>
      </c>
      <c r="V243" s="42">
        <f t="shared" si="40"/>
        <v>20160</v>
      </c>
      <c r="W243" s="43">
        <f t="shared" si="43"/>
        <v>0.21154826889296036</v>
      </c>
      <c r="X243" s="38" t="s">
        <v>1361</v>
      </c>
      <c r="Y243" s="42">
        <v>75137.399999999994</v>
      </c>
      <c r="Z243" s="38" t="s">
        <v>1644</v>
      </c>
      <c r="AA243" s="42">
        <v>0</v>
      </c>
      <c r="AB243" s="42" t="s">
        <v>54</v>
      </c>
      <c r="AC243" s="42">
        <v>94942.8</v>
      </c>
      <c r="AD243" s="42">
        <v>75137.399999999994</v>
      </c>
      <c r="AE243" s="42">
        <f t="shared" si="41"/>
        <v>19805.400000000009</v>
      </c>
      <c r="AF243" s="38" t="s">
        <v>1371</v>
      </c>
      <c r="AG243" s="44">
        <f t="shared" si="42"/>
        <v>354.59999999999127</v>
      </c>
    </row>
    <row r="244" spans="1:34" s="45" customFormat="1" x14ac:dyDescent="0.2">
      <c r="A244" s="38" t="s">
        <v>39</v>
      </c>
      <c r="B244" s="38" t="s">
        <v>40</v>
      </c>
      <c r="C244" s="38" t="s">
        <v>353</v>
      </c>
      <c r="D244" s="38" t="s">
        <v>645</v>
      </c>
      <c r="E244" s="38" t="s">
        <v>43</v>
      </c>
      <c r="F244" s="38" t="s">
        <v>434</v>
      </c>
      <c r="G244" s="38" t="s">
        <v>435</v>
      </c>
      <c r="H244" s="38" t="s">
        <v>433</v>
      </c>
      <c r="I244" s="38" t="s">
        <v>1645</v>
      </c>
      <c r="J244" s="38" t="s">
        <v>50</v>
      </c>
      <c r="K244" s="39">
        <v>43504</v>
      </c>
      <c r="L244" s="39">
        <v>43504</v>
      </c>
      <c r="M244" s="39">
        <v>43504</v>
      </c>
      <c r="N244" s="38" t="s">
        <v>1358</v>
      </c>
      <c r="O244" s="38" t="s">
        <v>1368</v>
      </c>
      <c r="P244" s="41">
        <v>7233084</v>
      </c>
      <c r="Q244" s="38" t="s">
        <v>1646</v>
      </c>
      <c r="R244" s="38" t="s">
        <v>68</v>
      </c>
      <c r="S244" s="38" t="s">
        <v>52</v>
      </c>
      <c r="T244" s="42">
        <v>2378.7600000000002</v>
      </c>
      <c r="U244" s="42">
        <v>2192</v>
      </c>
      <c r="V244" s="42">
        <f t="shared" si="40"/>
        <v>186.76000000000022</v>
      </c>
      <c r="W244" s="43">
        <f t="shared" si="43"/>
        <v>7.8511493383107256E-2</v>
      </c>
      <c r="X244" s="38" t="s">
        <v>1361</v>
      </c>
      <c r="Y244" s="42">
        <v>2192</v>
      </c>
      <c r="Z244" s="38" t="s">
        <v>1647</v>
      </c>
      <c r="AA244" s="42">
        <v>0</v>
      </c>
      <c r="AB244" s="42" t="s">
        <v>54</v>
      </c>
      <c r="AC244" s="42">
        <v>2369.52</v>
      </c>
      <c r="AD244" s="42">
        <v>2192</v>
      </c>
      <c r="AE244" s="42">
        <f t="shared" si="41"/>
        <v>177.51999999999998</v>
      </c>
      <c r="AF244" s="38" t="s">
        <v>1371</v>
      </c>
      <c r="AG244" s="44">
        <f t="shared" si="42"/>
        <v>9.2400000000002365</v>
      </c>
    </row>
    <row r="245" spans="1:34" s="45" customFormat="1" x14ac:dyDescent="0.2">
      <c r="A245" s="38" t="s">
        <v>39</v>
      </c>
      <c r="B245" s="38" t="s">
        <v>40</v>
      </c>
      <c r="C245" s="38" t="s">
        <v>353</v>
      </c>
      <c r="D245" s="38" t="s">
        <v>645</v>
      </c>
      <c r="E245" s="38" t="s">
        <v>43</v>
      </c>
      <c r="F245" s="38" t="s">
        <v>434</v>
      </c>
      <c r="G245" s="38" t="s">
        <v>435</v>
      </c>
      <c r="H245" s="38" t="s">
        <v>433</v>
      </c>
      <c r="I245" s="38" t="s">
        <v>1645</v>
      </c>
      <c r="J245" s="38" t="s">
        <v>50</v>
      </c>
      <c r="K245" s="39">
        <v>43504</v>
      </c>
      <c r="L245" s="39">
        <v>43504</v>
      </c>
      <c r="M245" s="39">
        <v>43504</v>
      </c>
      <c r="N245" s="38" t="s">
        <v>1358</v>
      </c>
      <c r="O245" s="38" t="s">
        <v>1368</v>
      </c>
      <c r="P245" s="41">
        <v>7292713</v>
      </c>
      <c r="Q245" s="38" t="s">
        <v>1648</v>
      </c>
      <c r="R245" s="38" t="s">
        <v>68</v>
      </c>
      <c r="S245" s="38" t="s">
        <v>52</v>
      </c>
      <c r="T245" s="42">
        <v>1097.75</v>
      </c>
      <c r="U245" s="42">
        <v>1012.5</v>
      </c>
      <c r="V245" s="42">
        <f t="shared" si="40"/>
        <v>85.25</v>
      </c>
      <c r="W245" s="43">
        <f t="shared" si="43"/>
        <v>7.765884764290594E-2</v>
      </c>
      <c r="X245" s="38" t="s">
        <v>1361</v>
      </c>
      <c r="Y245" s="42">
        <v>1012.5</v>
      </c>
      <c r="Z245" s="38" t="s">
        <v>1649</v>
      </c>
      <c r="AA245" s="42">
        <v>0</v>
      </c>
      <c r="AB245" s="42" t="s">
        <v>54</v>
      </c>
      <c r="AC245" s="42">
        <v>1093.5</v>
      </c>
      <c r="AD245" s="42">
        <v>1012.5</v>
      </c>
      <c r="AE245" s="42">
        <f t="shared" si="41"/>
        <v>81</v>
      </c>
      <c r="AF245" s="38" t="s">
        <v>1371</v>
      </c>
      <c r="AG245" s="44">
        <f t="shared" si="42"/>
        <v>4.25</v>
      </c>
    </row>
    <row r="246" spans="1:34" s="45" customFormat="1" x14ac:dyDescent="0.2">
      <c r="A246" s="38" t="s">
        <v>39</v>
      </c>
      <c r="B246" s="38" t="s">
        <v>40</v>
      </c>
      <c r="C246" s="38" t="s">
        <v>353</v>
      </c>
      <c r="D246" s="38" t="s">
        <v>645</v>
      </c>
      <c r="E246" s="38" t="s">
        <v>43</v>
      </c>
      <c r="F246" s="38" t="s">
        <v>434</v>
      </c>
      <c r="G246" s="38" t="s">
        <v>435</v>
      </c>
      <c r="H246" s="38" t="s">
        <v>433</v>
      </c>
      <c r="I246" s="38" t="s">
        <v>436</v>
      </c>
      <c r="J246" s="38" t="s">
        <v>50</v>
      </c>
      <c r="K246" s="39">
        <v>43504</v>
      </c>
      <c r="L246" s="39">
        <v>43504</v>
      </c>
      <c r="M246" s="39">
        <v>43504</v>
      </c>
      <c r="N246" s="38" t="s">
        <v>1358</v>
      </c>
      <c r="O246" s="38" t="s">
        <v>1368</v>
      </c>
      <c r="P246" s="41">
        <v>8114621</v>
      </c>
      <c r="Q246" s="38" t="s">
        <v>1650</v>
      </c>
      <c r="R246" s="38" t="s">
        <v>68</v>
      </c>
      <c r="S246" s="38" t="s">
        <v>52</v>
      </c>
      <c r="T246" s="42">
        <v>0</v>
      </c>
      <c r="U246" s="42">
        <v>9000</v>
      </c>
      <c r="V246" s="42">
        <f t="shared" si="40"/>
        <v>-9000</v>
      </c>
      <c r="W246" s="43" t="e">
        <f t="shared" si="43"/>
        <v>#DIV/0!</v>
      </c>
      <c r="X246" s="38" t="s">
        <v>1361</v>
      </c>
      <c r="Y246" s="42">
        <v>9000</v>
      </c>
      <c r="Z246" s="38" t="s">
        <v>1651</v>
      </c>
      <c r="AA246" s="42">
        <v>0</v>
      </c>
      <c r="AB246" s="42" t="s">
        <v>54</v>
      </c>
      <c r="AC246" s="42">
        <v>0</v>
      </c>
      <c r="AD246" s="42">
        <v>9000</v>
      </c>
      <c r="AE246" s="42">
        <f t="shared" si="41"/>
        <v>-9000</v>
      </c>
      <c r="AF246" s="38" t="s">
        <v>1371</v>
      </c>
      <c r="AG246" s="44">
        <f t="shared" si="42"/>
        <v>0</v>
      </c>
    </row>
    <row r="247" spans="1:34" s="45" customFormat="1" x14ac:dyDescent="0.2">
      <c r="A247" s="38" t="s">
        <v>39</v>
      </c>
      <c r="B247" s="38" t="s">
        <v>40</v>
      </c>
      <c r="C247" s="38" t="s">
        <v>353</v>
      </c>
      <c r="D247" s="38" t="s">
        <v>645</v>
      </c>
      <c r="E247" s="38" t="s">
        <v>43</v>
      </c>
      <c r="F247" s="38" t="s">
        <v>434</v>
      </c>
      <c r="G247" s="38" t="s">
        <v>435</v>
      </c>
      <c r="H247" s="38" t="s">
        <v>663</v>
      </c>
      <c r="I247" s="38" t="s">
        <v>436</v>
      </c>
      <c r="J247" s="38" t="s">
        <v>50</v>
      </c>
      <c r="K247" s="39">
        <v>43511</v>
      </c>
      <c r="L247" s="39">
        <v>43539</v>
      </c>
      <c r="M247" s="40" t="s">
        <v>54</v>
      </c>
      <c r="N247" s="38" t="s">
        <v>1358</v>
      </c>
      <c r="O247" s="38" t="s">
        <v>1359</v>
      </c>
      <c r="P247" s="41">
        <v>8203308</v>
      </c>
      <c r="Q247" s="38" t="s">
        <v>1652</v>
      </c>
      <c r="R247" s="38" t="s">
        <v>68</v>
      </c>
      <c r="S247" s="38" t="s">
        <v>52</v>
      </c>
      <c r="T247" s="42">
        <v>0</v>
      </c>
      <c r="U247" s="42">
        <v>926.25</v>
      </c>
      <c r="V247" s="42">
        <f t="shared" si="40"/>
        <v>-926.25</v>
      </c>
      <c r="W247" s="43" t="e">
        <f t="shared" si="43"/>
        <v>#DIV/0!</v>
      </c>
      <c r="X247" s="38" t="s">
        <v>1361</v>
      </c>
      <c r="Y247" s="42">
        <v>926.25</v>
      </c>
      <c r="Z247" s="38" t="s">
        <v>1653</v>
      </c>
      <c r="AA247" s="42">
        <v>0</v>
      </c>
      <c r="AB247" s="42" t="s">
        <v>54</v>
      </c>
      <c r="AC247" s="42">
        <v>0</v>
      </c>
      <c r="AD247" s="42">
        <v>926.25</v>
      </c>
      <c r="AE247" s="42">
        <f t="shared" si="41"/>
        <v>-926.25</v>
      </c>
      <c r="AF247" s="38" t="s">
        <v>1371</v>
      </c>
      <c r="AG247" s="44">
        <f t="shared" si="42"/>
        <v>0</v>
      </c>
    </row>
    <row r="248" spans="1:34" s="45" customFormat="1" x14ac:dyDescent="0.2">
      <c r="A248" s="38" t="s">
        <v>39</v>
      </c>
      <c r="B248" s="38" t="s">
        <v>40</v>
      </c>
      <c r="C248" s="38" t="s">
        <v>353</v>
      </c>
      <c r="D248" s="38" t="s">
        <v>1654</v>
      </c>
      <c r="E248" s="38" t="s">
        <v>43</v>
      </c>
      <c r="F248" s="38" t="s">
        <v>434</v>
      </c>
      <c r="G248" s="38" t="s">
        <v>435</v>
      </c>
      <c r="H248" s="38" t="s">
        <v>1453</v>
      </c>
      <c r="I248" s="38" t="s">
        <v>436</v>
      </c>
      <c r="J248" s="38" t="s">
        <v>50</v>
      </c>
      <c r="K248" s="39">
        <v>43504</v>
      </c>
      <c r="L248" s="39">
        <v>43504</v>
      </c>
      <c r="M248" s="39">
        <v>43504</v>
      </c>
      <c r="N248" s="38" t="s">
        <v>1358</v>
      </c>
      <c r="O248" s="38" t="s">
        <v>1368</v>
      </c>
      <c r="P248" s="41">
        <v>8018502</v>
      </c>
      <c r="Q248" s="38" t="s">
        <v>1655</v>
      </c>
      <c r="R248" s="38" t="s">
        <v>68</v>
      </c>
      <c r="S248" s="38" t="s">
        <v>52</v>
      </c>
      <c r="T248" s="42">
        <v>76093.100000000006</v>
      </c>
      <c r="U248" s="42">
        <v>69070.19</v>
      </c>
      <c r="V248" s="42">
        <f t="shared" ref="V248:V258" si="44">T248-U248</f>
        <v>7022.9100000000035</v>
      </c>
      <c r="W248" s="43">
        <f t="shared" si="43"/>
        <v>9.2293650804080835E-2</v>
      </c>
      <c r="X248" s="38" t="s">
        <v>1361</v>
      </c>
      <c r="Y248" s="42">
        <v>69070.19</v>
      </c>
      <c r="Z248" s="38" t="s">
        <v>1656</v>
      </c>
      <c r="AA248" s="42">
        <v>0</v>
      </c>
      <c r="AB248" s="42" t="s">
        <v>54</v>
      </c>
      <c r="AC248" s="42">
        <v>76093.100000000006</v>
      </c>
      <c r="AD248" s="42">
        <v>69070.19</v>
      </c>
      <c r="AE248" s="42">
        <f t="shared" ref="AE248:AE258" si="45">AC248-AD248</f>
        <v>7022.9100000000035</v>
      </c>
      <c r="AF248" s="38" t="s">
        <v>1363</v>
      </c>
      <c r="AG248" s="44">
        <f t="shared" ref="AG248:AG258" si="46">V248-AE248</f>
        <v>0</v>
      </c>
    </row>
    <row r="249" spans="1:34" s="45" customFormat="1" x14ac:dyDescent="0.2">
      <c r="A249" s="38" t="s">
        <v>39</v>
      </c>
      <c r="B249" s="38" t="s">
        <v>40</v>
      </c>
      <c r="C249" s="38" t="s">
        <v>353</v>
      </c>
      <c r="D249" s="38" t="s">
        <v>1654</v>
      </c>
      <c r="E249" s="38" t="s">
        <v>43</v>
      </c>
      <c r="F249" s="38" t="s">
        <v>434</v>
      </c>
      <c r="G249" s="38" t="s">
        <v>435</v>
      </c>
      <c r="H249" s="38" t="s">
        <v>1453</v>
      </c>
      <c r="I249" s="38" t="s">
        <v>436</v>
      </c>
      <c r="J249" s="38" t="s">
        <v>50</v>
      </c>
      <c r="K249" s="39">
        <v>43504</v>
      </c>
      <c r="L249" s="39">
        <v>43504</v>
      </c>
      <c r="M249" s="39">
        <v>43504</v>
      </c>
      <c r="N249" s="38" t="s">
        <v>1358</v>
      </c>
      <c r="O249" s="38" t="s">
        <v>1368</v>
      </c>
      <c r="P249" s="41">
        <v>8018504</v>
      </c>
      <c r="Q249" s="38" t="s">
        <v>1655</v>
      </c>
      <c r="R249" s="38" t="s">
        <v>68</v>
      </c>
      <c r="S249" s="38" t="s">
        <v>52</v>
      </c>
      <c r="T249" s="42">
        <v>89802.35</v>
      </c>
      <c r="U249" s="42">
        <v>75347.58</v>
      </c>
      <c r="V249" s="42">
        <f t="shared" si="44"/>
        <v>14454.770000000004</v>
      </c>
      <c r="W249" s="43">
        <f t="shared" si="43"/>
        <v>0.16096204609344858</v>
      </c>
      <c r="X249" s="38" t="s">
        <v>1361</v>
      </c>
      <c r="Y249" s="42">
        <v>75347.58</v>
      </c>
      <c r="Z249" s="38" t="s">
        <v>1657</v>
      </c>
      <c r="AA249" s="42">
        <v>0</v>
      </c>
      <c r="AB249" s="42" t="s">
        <v>54</v>
      </c>
      <c r="AC249" s="42">
        <v>89802.35</v>
      </c>
      <c r="AD249" s="42">
        <v>75347.58</v>
      </c>
      <c r="AE249" s="42">
        <f t="shared" si="45"/>
        <v>14454.770000000004</v>
      </c>
      <c r="AF249" s="38" t="s">
        <v>1363</v>
      </c>
      <c r="AG249" s="44">
        <f t="shared" si="46"/>
        <v>0</v>
      </c>
    </row>
    <row r="250" spans="1:34" s="45" customFormat="1" x14ac:dyDescent="0.2">
      <c r="A250" s="38" t="s">
        <v>39</v>
      </c>
      <c r="B250" s="38" t="s">
        <v>40</v>
      </c>
      <c r="C250" s="38" t="s">
        <v>353</v>
      </c>
      <c r="D250" s="38" t="s">
        <v>1654</v>
      </c>
      <c r="E250" s="38" t="s">
        <v>43</v>
      </c>
      <c r="F250" s="38" t="s">
        <v>434</v>
      </c>
      <c r="G250" s="38" t="s">
        <v>435</v>
      </c>
      <c r="H250" s="38" t="s">
        <v>1453</v>
      </c>
      <c r="I250" s="38" t="s">
        <v>436</v>
      </c>
      <c r="J250" s="38" t="s">
        <v>50</v>
      </c>
      <c r="K250" s="39">
        <v>43504</v>
      </c>
      <c r="L250" s="39">
        <v>43504</v>
      </c>
      <c r="M250" s="39">
        <v>43504</v>
      </c>
      <c r="N250" s="38" t="s">
        <v>1358</v>
      </c>
      <c r="O250" s="38" t="s">
        <v>1368</v>
      </c>
      <c r="P250" s="41">
        <v>8018561</v>
      </c>
      <c r="Q250" s="38" t="s">
        <v>1655</v>
      </c>
      <c r="R250" s="38" t="s">
        <v>68</v>
      </c>
      <c r="S250" s="38" t="s">
        <v>52</v>
      </c>
      <c r="T250" s="42">
        <v>82948.210000000006</v>
      </c>
      <c r="U250" s="42">
        <v>75104.600000000006</v>
      </c>
      <c r="V250" s="42">
        <f t="shared" si="44"/>
        <v>7843.6100000000006</v>
      </c>
      <c r="W250" s="43">
        <f t="shared" si="43"/>
        <v>9.4560328667731341E-2</v>
      </c>
      <c r="X250" s="38" t="s">
        <v>1361</v>
      </c>
      <c r="Y250" s="42">
        <v>75104.600000000006</v>
      </c>
      <c r="Z250" s="38" t="s">
        <v>1658</v>
      </c>
      <c r="AA250" s="42">
        <v>0</v>
      </c>
      <c r="AB250" s="42" t="s">
        <v>54</v>
      </c>
      <c r="AC250" s="42">
        <v>82948.210000000006</v>
      </c>
      <c r="AD250" s="42">
        <v>75104.600000000006</v>
      </c>
      <c r="AE250" s="42">
        <f t="shared" si="45"/>
        <v>7843.6100000000006</v>
      </c>
      <c r="AF250" s="38" t="s">
        <v>1363</v>
      </c>
      <c r="AG250" s="44">
        <f t="shared" si="46"/>
        <v>0</v>
      </c>
    </row>
    <row r="251" spans="1:34" s="45" customFormat="1" x14ac:dyDescent="0.2">
      <c r="A251" s="38" t="s">
        <v>39</v>
      </c>
      <c r="B251" s="38" t="s">
        <v>40</v>
      </c>
      <c r="C251" s="38" t="s">
        <v>353</v>
      </c>
      <c r="D251" s="38" t="s">
        <v>1654</v>
      </c>
      <c r="E251" s="38" t="s">
        <v>43</v>
      </c>
      <c r="F251" s="38" t="s">
        <v>434</v>
      </c>
      <c r="G251" s="38" t="s">
        <v>435</v>
      </c>
      <c r="H251" s="38" t="s">
        <v>1659</v>
      </c>
      <c r="I251" s="38" t="s">
        <v>436</v>
      </c>
      <c r="J251" s="38" t="s">
        <v>50</v>
      </c>
      <c r="K251" s="39">
        <v>43504</v>
      </c>
      <c r="L251" s="39">
        <v>43504</v>
      </c>
      <c r="M251" s="39">
        <v>43504</v>
      </c>
      <c r="N251" s="38" t="s">
        <v>1358</v>
      </c>
      <c r="O251" s="38" t="s">
        <v>1368</v>
      </c>
      <c r="P251" s="41">
        <v>8010250</v>
      </c>
      <c r="Q251" s="38" t="s">
        <v>1660</v>
      </c>
      <c r="R251" s="38" t="s">
        <v>68</v>
      </c>
      <c r="S251" s="38" t="s">
        <v>52</v>
      </c>
      <c r="T251" s="42">
        <v>208332</v>
      </c>
      <c r="U251" s="42">
        <v>192180.6</v>
      </c>
      <c r="V251" s="42">
        <f t="shared" si="44"/>
        <v>16151.399999999994</v>
      </c>
      <c r="W251" s="43">
        <f t="shared" si="43"/>
        <v>7.7527216174183483E-2</v>
      </c>
      <c r="X251" s="38" t="s">
        <v>1361</v>
      </c>
      <c r="Y251" s="42">
        <v>192180.6</v>
      </c>
      <c r="Z251" s="38" t="s">
        <v>1661</v>
      </c>
      <c r="AA251" s="42">
        <v>0</v>
      </c>
      <c r="AB251" s="42" t="s">
        <v>54</v>
      </c>
      <c r="AC251" s="42">
        <v>0</v>
      </c>
      <c r="AD251" s="42">
        <v>0</v>
      </c>
      <c r="AE251" s="42">
        <f t="shared" si="45"/>
        <v>0</v>
      </c>
      <c r="AF251" s="38" t="s">
        <v>1371</v>
      </c>
      <c r="AG251" s="44">
        <f t="shared" si="46"/>
        <v>16151.399999999994</v>
      </c>
      <c r="AH251" s="45" t="s">
        <v>1662</v>
      </c>
    </row>
    <row r="252" spans="1:34" s="45" customFormat="1" x14ac:dyDescent="0.2">
      <c r="A252" s="38" t="s">
        <v>39</v>
      </c>
      <c r="B252" s="38" t="s">
        <v>40</v>
      </c>
      <c r="C252" s="38" t="s">
        <v>353</v>
      </c>
      <c r="D252" s="38" t="s">
        <v>1654</v>
      </c>
      <c r="E252" s="38" t="s">
        <v>43</v>
      </c>
      <c r="F252" s="38" t="s">
        <v>434</v>
      </c>
      <c r="G252" s="38" t="s">
        <v>435</v>
      </c>
      <c r="H252" s="38" t="s">
        <v>1659</v>
      </c>
      <c r="I252" s="38" t="s">
        <v>436</v>
      </c>
      <c r="J252" s="38" t="s">
        <v>50</v>
      </c>
      <c r="K252" s="39">
        <v>43511</v>
      </c>
      <c r="L252" s="39">
        <v>43511</v>
      </c>
      <c r="M252" s="39">
        <v>43511</v>
      </c>
      <c r="N252" s="38" t="s">
        <v>1358</v>
      </c>
      <c r="O252" s="38" t="s">
        <v>1368</v>
      </c>
      <c r="P252" s="41">
        <v>7102934</v>
      </c>
      <c r="Q252" s="38" t="s">
        <v>1663</v>
      </c>
      <c r="R252" s="38" t="s">
        <v>68</v>
      </c>
      <c r="S252" s="38" t="s">
        <v>52</v>
      </c>
      <c r="T252" s="42">
        <v>46884.39</v>
      </c>
      <c r="U252" s="42">
        <v>45800</v>
      </c>
      <c r="V252" s="42">
        <f t="shared" si="44"/>
        <v>1084.3899999999994</v>
      </c>
      <c r="W252" s="43">
        <f t="shared" si="43"/>
        <v>2.3129020128021274E-2</v>
      </c>
      <c r="X252" s="38" t="s">
        <v>1361</v>
      </c>
      <c r="Y252" s="42">
        <v>45800</v>
      </c>
      <c r="Z252" s="38" t="s">
        <v>1664</v>
      </c>
      <c r="AA252" s="42">
        <v>0</v>
      </c>
      <c r="AB252" s="42" t="s">
        <v>54</v>
      </c>
      <c r="AC252" s="42">
        <v>46702.26</v>
      </c>
      <c r="AD252" s="42">
        <v>45800</v>
      </c>
      <c r="AE252" s="42">
        <f t="shared" si="45"/>
        <v>902.26000000000204</v>
      </c>
      <c r="AF252" s="38" t="s">
        <v>1371</v>
      </c>
      <c r="AG252" s="44">
        <f t="shared" si="46"/>
        <v>182.12999999999738</v>
      </c>
    </row>
    <row r="253" spans="1:34" s="45" customFormat="1" x14ac:dyDescent="0.2">
      <c r="A253" s="38" t="s">
        <v>39</v>
      </c>
      <c r="B253" s="38" t="s">
        <v>40</v>
      </c>
      <c r="C253" s="38" t="s">
        <v>689</v>
      </c>
      <c r="D253" s="38" t="s">
        <v>689</v>
      </c>
      <c r="E253" s="38" t="s">
        <v>43</v>
      </c>
      <c r="F253" s="38" t="s">
        <v>690</v>
      </c>
      <c r="G253" s="38" t="s">
        <v>386</v>
      </c>
      <c r="H253" s="38" t="s">
        <v>384</v>
      </c>
      <c r="I253" s="38" t="s">
        <v>359</v>
      </c>
      <c r="J253" s="38" t="s">
        <v>50</v>
      </c>
      <c r="K253" s="39">
        <v>43511</v>
      </c>
      <c r="L253" s="39">
        <v>43511</v>
      </c>
      <c r="M253" s="39">
        <v>43511</v>
      </c>
      <c r="N253" s="38" t="s">
        <v>1358</v>
      </c>
      <c r="O253" s="38" t="s">
        <v>1368</v>
      </c>
      <c r="P253" s="41">
        <v>8167759</v>
      </c>
      <c r="Q253" s="38" t="s">
        <v>692</v>
      </c>
      <c r="R253" s="38" t="s">
        <v>68</v>
      </c>
      <c r="S253" s="38" t="s">
        <v>52</v>
      </c>
      <c r="T253" s="42">
        <v>6584.8</v>
      </c>
      <c r="U253" s="42">
        <v>6348.96</v>
      </c>
      <c r="V253" s="42">
        <f t="shared" si="44"/>
        <v>235.84000000000015</v>
      </c>
      <c r="W253" s="43">
        <f t="shared" si="43"/>
        <v>3.5815818248086523E-2</v>
      </c>
      <c r="X253" s="38" t="s">
        <v>1361</v>
      </c>
      <c r="Y253" s="42">
        <v>6348.96</v>
      </c>
      <c r="Z253" s="38" t="s">
        <v>1665</v>
      </c>
      <c r="AA253" s="42">
        <v>0</v>
      </c>
      <c r="AB253" s="42" t="s">
        <v>54</v>
      </c>
      <c r="AC253" s="42">
        <v>6584.8</v>
      </c>
      <c r="AD253" s="42">
        <v>6348.96</v>
      </c>
      <c r="AE253" s="42">
        <f t="shared" si="45"/>
        <v>235.84000000000015</v>
      </c>
      <c r="AF253" s="38" t="s">
        <v>1363</v>
      </c>
      <c r="AG253" s="44">
        <f t="shared" si="46"/>
        <v>0</v>
      </c>
    </row>
    <row r="254" spans="1:34" s="45" customFormat="1" x14ac:dyDescent="0.2">
      <c r="A254" s="38" t="s">
        <v>39</v>
      </c>
      <c r="B254" s="38" t="s">
        <v>40</v>
      </c>
      <c r="C254" s="38" t="s">
        <v>689</v>
      </c>
      <c r="D254" s="38" t="s">
        <v>689</v>
      </c>
      <c r="E254" s="38" t="s">
        <v>43</v>
      </c>
      <c r="F254" s="38" t="s">
        <v>690</v>
      </c>
      <c r="G254" s="38" t="s">
        <v>386</v>
      </c>
      <c r="H254" s="38" t="s">
        <v>384</v>
      </c>
      <c r="I254" s="38" t="s">
        <v>359</v>
      </c>
      <c r="J254" s="38" t="s">
        <v>50</v>
      </c>
      <c r="K254" s="39">
        <v>43504</v>
      </c>
      <c r="L254" s="39">
        <v>43504</v>
      </c>
      <c r="M254" s="39">
        <v>43504</v>
      </c>
      <c r="N254" s="38" t="s">
        <v>1358</v>
      </c>
      <c r="O254" s="38" t="s">
        <v>1368</v>
      </c>
      <c r="P254" s="41">
        <v>7808657</v>
      </c>
      <c r="Q254" s="38" t="s">
        <v>1666</v>
      </c>
      <c r="R254" s="38" t="s">
        <v>68</v>
      </c>
      <c r="S254" s="38" t="s">
        <v>52</v>
      </c>
      <c r="T254" s="42">
        <v>138.65</v>
      </c>
      <c r="U254" s="42">
        <v>132.05000000000001</v>
      </c>
      <c r="V254" s="42">
        <f t="shared" si="44"/>
        <v>6.5999999999999943</v>
      </c>
      <c r="W254" s="43">
        <f t="shared" si="43"/>
        <v>4.7601875225387627E-2</v>
      </c>
      <c r="X254" s="38" t="s">
        <v>1361</v>
      </c>
      <c r="Y254" s="42">
        <v>132.05000000000001</v>
      </c>
      <c r="Z254" s="38" t="s">
        <v>1667</v>
      </c>
      <c r="AA254" s="42">
        <v>0</v>
      </c>
      <c r="AB254" s="42" t="s">
        <v>54</v>
      </c>
      <c r="AC254" s="42">
        <v>138.65</v>
      </c>
      <c r="AD254" s="42">
        <v>132.05000000000001</v>
      </c>
      <c r="AE254" s="42">
        <f t="shared" si="45"/>
        <v>6.5999999999999943</v>
      </c>
      <c r="AF254" s="38" t="s">
        <v>1376</v>
      </c>
      <c r="AG254" s="44">
        <f t="shared" si="46"/>
        <v>0</v>
      </c>
    </row>
    <row r="255" spans="1:34" s="45" customFormat="1" x14ac:dyDescent="0.2">
      <c r="A255" s="38" t="s">
        <v>39</v>
      </c>
      <c r="B255" s="38" t="s">
        <v>40</v>
      </c>
      <c r="C255" s="38" t="s">
        <v>382</v>
      </c>
      <c r="D255" s="38" t="s">
        <v>1668</v>
      </c>
      <c r="E255" s="38" t="s">
        <v>43</v>
      </c>
      <c r="F255" s="38" t="s">
        <v>1669</v>
      </c>
      <c r="G255" s="38" t="s">
        <v>795</v>
      </c>
      <c r="H255" s="38" t="s">
        <v>1670</v>
      </c>
      <c r="I255" s="38" t="s">
        <v>359</v>
      </c>
      <c r="J255" s="38" t="s">
        <v>50</v>
      </c>
      <c r="K255" s="39">
        <v>43518</v>
      </c>
      <c r="L255" s="39">
        <v>43518</v>
      </c>
      <c r="M255" s="39">
        <v>43518</v>
      </c>
      <c r="N255" s="38" t="s">
        <v>1358</v>
      </c>
      <c r="O255" s="38" t="s">
        <v>1368</v>
      </c>
      <c r="P255" s="41">
        <v>7995339</v>
      </c>
      <c r="Q255" s="38" t="s">
        <v>1671</v>
      </c>
      <c r="R255" s="38" t="s">
        <v>68</v>
      </c>
      <c r="S255" s="38" t="s">
        <v>52</v>
      </c>
      <c r="T255" s="42">
        <v>29213.599999999999</v>
      </c>
      <c r="U255" s="42">
        <v>29690.6</v>
      </c>
      <c r="V255" s="42">
        <f t="shared" si="44"/>
        <v>-477</v>
      </c>
      <c r="W255" s="43">
        <f t="shared" si="43"/>
        <v>-1.632801161103048E-2</v>
      </c>
      <c r="X255" s="38" t="s">
        <v>1361</v>
      </c>
      <c r="Y255" s="42">
        <v>29690.6</v>
      </c>
      <c r="Z255" s="38" t="s">
        <v>1672</v>
      </c>
      <c r="AA255" s="42">
        <v>0</v>
      </c>
      <c r="AB255" s="42" t="s">
        <v>54</v>
      </c>
      <c r="AC255" s="42">
        <v>29213.599999999999</v>
      </c>
      <c r="AD255" s="42">
        <v>29690.6</v>
      </c>
      <c r="AE255" s="42">
        <f t="shared" si="45"/>
        <v>-477</v>
      </c>
      <c r="AF255" s="38" t="s">
        <v>1371</v>
      </c>
      <c r="AG255" s="44">
        <f t="shared" si="46"/>
        <v>0</v>
      </c>
    </row>
    <row r="256" spans="1:34" s="45" customFormat="1" x14ac:dyDescent="0.2">
      <c r="A256" s="38" t="s">
        <v>39</v>
      </c>
      <c r="B256" s="38" t="s">
        <v>40</v>
      </c>
      <c r="C256" s="38" t="s">
        <v>382</v>
      </c>
      <c r="D256" s="38" t="s">
        <v>1668</v>
      </c>
      <c r="E256" s="38" t="s">
        <v>43</v>
      </c>
      <c r="F256" s="38" t="s">
        <v>1669</v>
      </c>
      <c r="G256" s="38" t="s">
        <v>795</v>
      </c>
      <c r="H256" s="38" t="s">
        <v>1670</v>
      </c>
      <c r="I256" s="38" t="s">
        <v>359</v>
      </c>
      <c r="J256" s="38" t="s">
        <v>50</v>
      </c>
      <c r="K256" s="39">
        <v>43504</v>
      </c>
      <c r="L256" s="39">
        <v>43504</v>
      </c>
      <c r="M256" s="39">
        <v>43504</v>
      </c>
      <c r="N256" s="38" t="s">
        <v>1358</v>
      </c>
      <c r="O256" s="38" t="s">
        <v>1368</v>
      </c>
      <c r="P256" s="41">
        <v>7325027</v>
      </c>
      <c r="Q256" s="38" t="s">
        <v>1673</v>
      </c>
      <c r="R256" s="38" t="s">
        <v>68</v>
      </c>
      <c r="S256" s="38" t="s">
        <v>52</v>
      </c>
      <c r="T256" s="42">
        <v>48440.36</v>
      </c>
      <c r="U256" s="42">
        <v>43081.3</v>
      </c>
      <c r="V256" s="42">
        <f t="shared" si="44"/>
        <v>5359.0599999999977</v>
      </c>
      <c r="W256" s="43">
        <f t="shared" si="43"/>
        <v>0.11063212577280593</v>
      </c>
      <c r="X256" s="38" t="s">
        <v>1361</v>
      </c>
      <c r="Y256" s="42">
        <v>43081.3</v>
      </c>
      <c r="Z256" s="38" t="s">
        <v>1674</v>
      </c>
      <c r="AA256" s="42">
        <v>0</v>
      </c>
      <c r="AB256" s="42" t="s">
        <v>54</v>
      </c>
      <c r="AC256" s="42">
        <v>133118.62</v>
      </c>
      <c r="AD256" s="42">
        <v>123508.67</v>
      </c>
      <c r="AE256" s="42">
        <f t="shared" si="45"/>
        <v>9609.9499999999971</v>
      </c>
      <c r="AF256" s="38" t="s">
        <v>1371</v>
      </c>
      <c r="AG256" s="44">
        <f t="shared" si="46"/>
        <v>-4250.8899999999994</v>
      </c>
    </row>
    <row r="257" spans="1:34" s="45" customFormat="1" x14ac:dyDescent="0.2">
      <c r="A257" s="38" t="s">
        <v>39</v>
      </c>
      <c r="B257" s="38" t="s">
        <v>40</v>
      </c>
      <c r="C257" s="38" t="s">
        <v>353</v>
      </c>
      <c r="D257" s="38" t="s">
        <v>1675</v>
      </c>
      <c r="E257" s="38" t="s">
        <v>43</v>
      </c>
      <c r="F257" s="38" t="s">
        <v>1676</v>
      </c>
      <c r="G257" s="38" t="s">
        <v>358</v>
      </c>
      <c r="H257" s="38" t="s">
        <v>1677</v>
      </c>
      <c r="I257" s="38" t="s">
        <v>359</v>
      </c>
      <c r="J257" s="38" t="s">
        <v>50</v>
      </c>
      <c r="K257" s="39">
        <v>43504</v>
      </c>
      <c r="L257" s="39">
        <v>43504</v>
      </c>
      <c r="M257" s="39">
        <v>43504</v>
      </c>
      <c r="N257" s="38" t="s">
        <v>1358</v>
      </c>
      <c r="O257" s="38" t="s">
        <v>1368</v>
      </c>
      <c r="P257" s="41">
        <v>7513124</v>
      </c>
      <c r="Q257" s="38" t="s">
        <v>1678</v>
      </c>
      <c r="R257" s="38" t="s">
        <v>68</v>
      </c>
      <c r="S257" s="38" t="s">
        <v>52</v>
      </c>
      <c r="T257" s="42">
        <v>0</v>
      </c>
      <c r="U257" s="42">
        <v>10830</v>
      </c>
      <c r="V257" s="42">
        <f t="shared" si="44"/>
        <v>-10830</v>
      </c>
      <c r="W257" s="43" t="e">
        <f t="shared" si="43"/>
        <v>#DIV/0!</v>
      </c>
      <c r="X257" s="38" t="s">
        <v>1361</v>
      </c>
      <c r="Y257" s="42">
        <v>10830</v>
      </c>
      <c r="Z257" s="38" t="s">
        <v>1679</v>
      </c>
      <c r="AA257" s="42">
        <v>0</v>
      </c>
      <c r="AB257" s="42" t="s">
        <v>54</v>
      </c>
      <c r="AC257" s="42">
        <v>0</v>
      </c>
      <c r="AD257" s="42">
        <v>0</v>
      </c>
      <c r="AE257" s="42">
        <f t="shared" si="45"/>
        <v>0</v>
      </c>
      <c r="AF257" s="38" t="s">
        <v>1371</v>
      </c>
      <c r="AG257" s="44">
        <f t="shared" si="46"/>
        <v>-10830</v>
      </c>
      <c r="AH257" s="45" t="s">
        <v>1680</v>
      </c>
    </row>
    <row r="258" spans="1:34" s="45" customFormat="1" x14ac:dyDescent="0.2">
      <c r="A258" s="38" t="s">
        <v>39</v>
      </c>
      <c r="B258" s="38" t="s">
        <v>40</v>
      </c>
      <c r="C258" s="38" t="s">
        <v>353</v>
      </c>
      <c r="D258" s="38" t="s">
        <v>1675</v>
      </c>
      <c r="E258" s="38" t="s">
        <v>43</v>
      </c>
      <c r="F258" s="38" t="s">
        <v>1676</v>
      </c>
      <c r="G258" s="38" t="s">
        <v>358</v>
      </c>
      <c r="H258" s="38" t="s">
        <v>1681</v>
      </c>
      <c r="I258" s="38" t="s">
        <v>359</v>
      </c>
      <c r="J258" s="38" t="s">
        <v>50</v>
      </c>
      <c r="K258" s="39">
        <v>43504</v>
      </c>
      <c r="L258" s="39">
        <v>43504</v>
      </c>
      <c r="M258" s="39">
        <v>43504</v>
      </c>
      <c r="N258" s="38" t="s">
        <v>1358</v>
      </c>
      <c r="O258" s="38" t="s">
        <v>1368</v>
      </c>
      <c r="P258" s="41">
        <v>7350838</v>
      </c>
      <c r="Q258" s="38" t="s">
        <v>1682</v>
      </c>
      <c r="R258" s="38" t="s">
        <v>68</v>
      </c>
      <c r="S258" s="38" t="s">
        <v>52</v>
      </c>
      <c r="T258" s="42">
        <v>0</v>
      </c>
      <c r="U258" s="42">
        <v>5415</v>
      </c>
      <c r="V258" s="42">
        <f t="shared" si="44"/>
        <v>-5415</v>
      </c>
      <c r="W258" s="43" t="e">
        <f t="shared" si="43"/>
        <v>#DIV/0!</v>
      </c>
      <c r="X258" s="38" t="s">
        <v>1361</v>
      </c>
      <c r="Y258" s="42">
        <v>5415</v>
      </c>
      <c r="Z258" s="38" t="s">
        <v>1683</v>
      </c>
      <c r="AA258" s="42">
        <v>0</v>
      </c>
      <c r="AB258" s="42" t="s">
        <v>54</v>
      </c>
      <c r="AC258" s="42">
        <v>0</v>
      </c>
      <c r="AD258" s="42">
        <v>5415</v>
      </c>
      <c r="AE258" s="42">
        <f t="shared" si="45"/>
        <v>-5415</v>
      </c>
      <c r="AF258" s="38" t="s">
        <v>1371</v>
      </c>
      <c r="AG258" s="44">
        <f t="shared" si="46"/>
        <v>0</v>
      </c>
    </row>
    <row r="259" spans="1:34" s="45" customFormat="1" x14ac:dyDescent="0.2">
      <c r="A259" s="38" t="s">
        <v>39</v>
      </c>
      <c r="B259" s="38" t="s">
        <v>40</v>
      </c>
      <c r="C259" s="38" t="s">
        <v>382</v>
      </c>
      <c r="D259" s="38" t="s">
        <v>698</v>
      </c>
      <c r="E259" s="38" t="s">
        <v>43</v>
      </c>
      <c r="F259" s="38" t="s">
        <v>700</v>
      </c>
      <c r="G259" s="38" t="s">
        <v>1531</v>
      </c>
      <c r="H259" s="38" t="s">
        <v>1684</v>
      </c>
      <c r="I259" s="38" t="s">
        <v>359</v>
      </c>
      <c r="J259" s="38" t="s">
        <v>50</v>
      </c>
      <c r="K259" s="39">
        <v>43504</v>
      </c>
      <c r="L259" s="39">
        <v>43504</v>
      </c>
      <c r="M259" s="39">
        <v>43504</v>
      </c>
      <c r="N259" s="38" t="s">
        <v>1358</v>
      </c>
      <c r="O259" s="38" t="s">
        <v>1368</v>
      </c>
      <c r="P259" s="41">
        <v>6909633</v>
      </c>
      <c r="Q259" s="38" t="s">
        <v>1685</v>
      </c>
      <c r="R259" s="38" t="s">
        <v>68</v>
      </c>
      <c r="S259" s="38" t="s">
        <v>52</v>
      </c>
      <c r="T259" s="42">
        <v>4.04</v>
      </c>
      <c r="U259" s="42">
        <v>3.08</v>
      </c>
      <c r="V259" s="42">
        <f t="shared" ref="V259:V281" si="47">T259-U259</f>
        <v>0.96</v>
      </c>
      <c r="W259" s="43">
        <f t="shared" si="43"/>
        <v>0.23762376237623761</v>
      </c>
      <c r="X259" s="38" t="s">
        <v>1361</v>
      </c>
      <c r="Y259" s="42">
        <v>3.08</v>
      </c>
      <c r="Z259" s="38" t="s">
        <v>1686</v>
      </c>
      <c r="AA259" s="42">
        <v>0</v>
      </c>
      <c r="AB259" s="42" t="s">
        <v>54</v>
      </c>
      <c r="AC259" s="42">
        <v>4.04</v>
      </c>
      <c r="AD259" s="42">
        <v>3.08</v>
      </c>
      <c r="AE259" s="42">
        <f t="shared" ref="AE259:AE281" si="48">AC259-AD259</f>
        <v>0.96</v>
      </c>
      <c r="AF259" s="38" t="s">
        <v>1376</v>
      </c>
      <c r="AG259" s="44">
        <f t="shared" ref="AG259:AG281" si="49">V259-AE259</f>
        <v>0</v>
      </c>
    </row>
    <row r="260" spans="1:34" s="45" customFormat="1" x14ac:dyDescent="0.2">
      <c r="A260" s="38" t="s">
        <v>39</v>
      </c>
      <c r="B260" s="38" t="s">
        <v>40</v>
      </c>
      <c r="C260" s="38" t="s">
        <v>382</v>
      </c>
      <c r="D260" s="38" t="s">
        <v>698</v>
      </c>
      <c r="E260" s="38" t="s">
        <v>43</v>
      </c>
      <c r="F260" s="38" t="s">
        <v>700</v>
      </c>
      <c r="G260" s="38" t="s">
        <v>701</v>
      </c>
      <c r="H260" s="38" t="s">
        <v>699</v>
      </c>
      <c r="I260" s="38" t="s">
        <v>359</v>
      </c>
      <c r="J260" s="38" t="s">
        <v>50</v>
      </c>
      <c r="K260" s="39">
        <v>43497</v>
      </c>
      <c r="L260" s="39">
        <v>43497</v>
      </c>
      <c r="M260" s="39">
        <v>43497</v>
      </c>
      <c r="N260" s="38" t="s">
        <v>1358</v>
      </c>
      <c r="O260" s="38" t="s">
        <v>1368</v>
      </c>
      <c r="P260" s="41">
        <v>8196839</v>
      </c>
      <c r="Q260" s="38" t="s">
        <v>703</v>
      </c>
      <c r="R260" s="38" t="s">
        <v>68</v>
      </c>
      <c r="S260" s="38" t="s">
        <v>52</v>
      </c>
      <c r="T260" s="42">
        <v>54807.12</v>
      </c>
      <c r="U260" s="42">
        <v>53012.74</v>
      </c>
      <c r="V260" s="42">
        <f t="shared" si="47"/>
        <v>1794.3800000000047</v>
      </c>
      <c r="W260" s="43">
        <f t="shared" si="43"/>
        <v>3.2739906785833751E-2</v>
      </c>
      <c r="X260" s="38" t="s">
        <v>1361</v>
      </c>
      <c r="Y260" s="42">
        <v>53012.74</v>
      </c>
      <c r="Z260" s="38" t="s">
        <v>705</v>
      </c>
      <c r="AA260" s="42">
        <v>0</v>
      </c>
      <c r="AB260" s="42" t="s">
        <v>54</v>
      </c>
      <c r="AC260" s="42">
        <v>54603.12</v>
      </c>
      <c r="AD260" s="42">
        <v>53012.74</v>
      </c>
      <c r="AE260" s="42">
        <f t="shared" si="48"/>
        <v>1590.3800000000047</v>
      </c>
      <c r="AF260" s="38" t="s">
        <v>1371</v>
      </c>
      <c r="AG260" s="44">
        <f t="shared" si="49"/>
        <v>204</v>
      </c>
    </row>
    <row r="261" spans="1:34" s="45" customFormat="1" x14ac:dyDescent="0.2">
      <c r="A261" s="38" t="s">
        <v>39</v>
      </c>
      <c r="B261" s="38" t="s">
        <v>40</v>
      </c>
      <c r="C261" s="38" t="s">
        <v>382</v>
      </c>
      <c r="D261" s="38" t="s">
        <v>698</v>
      </c>
      <c r="E261" s="38" t="s">
        <v>43</v>
      </c>
      <c r="F261" s="38" t="s">
        <v>700</v>
      </c>
      <c r="G261" s="38" t="s">
        <v>701</v>
      </c>
      <c r="H261" s="38" t="s">
        <v>298</v>
      </c>
      <c r="I261" s="38" t="s">
        <v>359</v>
      </c>
      <c r="J261" s="38" t="s">
        <v>50</v>
      </c>
      <c r="K261" s="39">
        <v>43504</v>
      </c>
      <c r="L261" s="39">
        <v>43504</v>
      </c>
      <c r="M261" s="39">
        <v>43504</v>
      </c>
      <c r="N261" s="38" t="s">
        <v>1358</v>
      </c>
      <c r="O261" s="38" t="s">
        <v>1368</v>
      </c>
      <c r="P261" s="41">
        <v>8003089</v>
      </c>
      <c r="Q261" s="38" t="s">
        <v>1687</v>
      </c>
      <c r="R261" s="38" t="s">
        <v>68</v>
      </c>
      <c r="S261" s="38" t="s">
        <v>52</v>
      </c>
      <c r="T261" s="42">
        <v>10564.86</v>
      </c>
      <c r="U261" s="42">
        <v>8404.52</v>
      </c>
      <c r="V261" s="42">
        <f t="shared" si="47"/>
        <v>2160.34</v>
      </c>
      <c r="W261" s="43">
        <f t="shared" si="43"/>
        <v>0.20448354261201757</v>
      </c>
      <c r="X261" s="38" t="s">
        <v>1361</v>
      </c>
      <c r="Y261" s="42">
        <v>8404.52</v>
      </c>
      <c r="Z261" s="38" t="s">
        <v>1688</v>
      </c>
      <c r="AA261" s="42">
        <v>0</v>
      </c>
      <c r="AB261" s="42" t="s">
        <v>54</v>
      </c>
      <c r="AC261" s="42">
        <v>10564.86</v>
      </c>
      <c r="AD261" s="42">
        <v>8404.52</v>
      </c>
      <c r="AE261" s="42">
        <f t="shared" si="48"/>
        <v>2160.34</v>
      </c>
      <c r="AF261" s="38" t="s">
        <v>1363</v>
      </c>
      <c r="AG261" s="44">
        <f t="shared" si="49"/>
        <v>0</v>
      </c>
    </row>
    <row r="262" spans="1:34" s="45" customFormat="1" x14ac:dyDescent="0.2">
      <c r="A262" s="38" t="s">
        <v>39</v>
      </c>
      <c r="B262" s="38" t="s">
        <v>40</v>
      </c>
      <c r="C262" s="38" t="s">
        <v>382</v>
      </c>
      <c r="D262" s="38" t="s">
        <v>698</v>
      </c>
      <c r="E262" s="38" t="s">
        <v>43</v>
      </c>
      <c r="F262" s="38" t="s">
        <v>700</v>
      </c>
      <c r="G262" s="38" t="s">
        <v>386</v>
      </c>
      <c r="H262" s="38" t="s">
        <v>1689</v>
      </c>
      <c r="I262" s="38" t="s">
        <v>359</v>
      </c>
      <c r="J262" s="38" t="s">
        <v>50</v>
      </c>
      <c r="K262" s="39">
        <v>43500</v>
      </c>
      <c r="L262" s="39">
        <v>43500</v>
      </c>
      <c r="M262" s="39">
        <v>43500</v>
      </c>
      <c r="N262" s="38" t="s">
        <v>1358</v>
      </c>
      <c r="O262" s="38" t="s">
        <v>1368</v>
      </c>
      <c r="P262" s="41">
        <v>7218231</v>
      </c>
      <c r="Q262" s="38" t="s">
        <v>1690</v>
      </c>
      <c r="R262" s="38" t="s">
        <v>68</v>
      </c>
      <c r="S262" s="38" t="s">
        <v>52</v>
      </c>
      <c r="T262" s="42">
        <v>28725.599999999999</v>
      </c>
      <c r="U262" s="42">
        <v>27900</v>
      </c>
      <c r="V262" s="42">
        <f t="shared" si="47"/>
        <v>825.59999999999854</v>
      </c>
      <c r="W262" s="43">
        <f t="shared" si="43"/>
        <v>2.8740914027905372E-2</v>
      </c>
      <c r="X262" s="38" t="s">
        <v>1361</v>
      </c>
      <c r="Y262" s="42">
        <v>27900</v>
      </c>
      <c r="Z262" s="38" t="s">
        <v>1691</v>
      </c>
      <c r="AA262" s="42">
        <v>0</v>
      </c>
      <c r="AB262" s="42" t="s">
        <v>54</v>
      </c>
      <c r="AC262" s="42">
        <v>28614.400000000001</v>
      </c>
      <c r="AD262" s="42">
        <v>27900</v>
      </c>
      <c r="AE262" s="42">
        <f t="shared" si="48"/>
        <v>714.40000000000146</v>
      </c>
      <c r="AF262" s="38" t="s">
        <v>1371</v>
      </c>
      <c r="AG262" s="44">
        <f t="shared" si="49"/>
        <v>111.19999999999709</v>
      </c>
    </row>
    <row r="263" spans="1:34" s="45" customFormat="1" x14ac:dyDescent="0.2">
      <c r="A263" s="38" t="s">
        <v>39</v>
      </c>
      <c r="B263" s="38" t="s">
        <v>40</v>
      </c>
      <c r="C263" s="38" t="s">
        <v>382</v>
      </c>
      <c r="D263" s="38" t="s">
        <v>698</v>
      </c>
      <c r="E263" s="38" t="s">
        <v>43</v>
      </c>
      <c r="F263" s="38" t="s">
        <v>700</v>
      </c>
      <c r="G263" s="38" t="s">
        <v>701</v>
      </c>
      <c r="H263" s="38" t="s">
        <v>707</v>
      </c>
      <c r="I263" s="38" t="s">
        <v>309</v>
      </c>
      <c r="J263" s="38" t="s">
        <v>50</v>
      </c>
      <c r="K263" s="39">
        <v>43507</v>
      </c>
      <c r="L263" s="39">
        <v>43507</v>
      </c>
      <c r="M263" s="39">
        <v>43507</v>
      </c>
      <c r="N263" s="38" t="s">
        <v>1386</v>
      </c>
      <c r="O263" s="38" t="s">
        <v>1368</v>
      </c>
      <c r="P263" s="41">
        <v>8201015</v>
      </c>
      <c r="Q263" s="38" t="s">
        <v>709</v>
      </c>
      <c r="R263" s="38" t="s">
        <v>59</v>
      </c>
      <c r="S263" s="38" t="s">
        <v>52</v>
      </c>
      <c r="T263" s="42">
        <v>0</v>
      </c>
      <c r="U263" s="42">
        <v>0</v>
      </c>
      <c r="V263" s="42">
        <f t="shared" si="47"/>
        <v>0</v>
      </c>
      <c r="W263" s="43" t="e">
        <f t="shared" si="43"/>
        <v>#DIV/0!</v>
      </c>
      <c r="X263" s="38" t="s">
        <v>1525</v>
      </c>
      <c r="Y263" s="42">
        <v>0</v>
      </c>
      <c r="Z263" s="38" t="s">
        <v>55</v>
      </c>
      <c r="AA263" s="42">
        <v>0</v>
      </c>
      <c r="AB263" s="42" t="s">
        <v>54</v>
      </c>
      <c r="AC263" s="42">
        <v>0</v>
      </c>
      <c r="AD263" s="42">
        <v>0</v>
      </c>
      <c r="AE263" s="42">
        <f t="shared" si="48"/>
        <v>0</v>
      </c>
      <c r="AF263" s="38" t="s">
        <v>1371</v>
      </c>
      <c r="AG263" s="44">
        <f t="shared" si="49"/>
        <v>0</v>
      </c>
    </row>
    <row r="264" spans="1:34" s="45" customFormat="1" x14ac:dyDescent="0.2">
      <c r="A264" s="38" t="s">
        <v>39</v>
      </c>
      <c r="B264" s="38" t="s">
        <v>40</v>
      </c>
      <c r="C264" s="38" t="s">
        <v>382</v>
      </c>
      <c r="D264" s="38" t="s">
        <v>698</v>
      </c>
      <c r="E264" s="38" t="s">
        <v>43</v>
      </c>
      <c r="F264" s="38" t="s">
        <v>700</v>
      </c>
      <c r="G264" s="38" t="s">
        <v>701</v>
      </c>
      <c r="H264" s="38" t="s">
        <v>707</v>
      </c>
      <c r="I264" s="38" t="s">
        <v>309</v>
      </c>
      <c r="J264" s="38" t="s">
        <v>50</v>
      </c>
      <c r="K264" s="39">
        <v>43507</v>
      </c>
      <c r="L264" s="39">
        <v>43507</v>
      </c>
      <c r="M264" s="39">
        <v>43507</v>
      </c>
      <c r="N264" s="38" t="s">
        <v>1386</v>
      </c>
      <c r="O264" s="38" t="s">
        <v>1368</v>
      </c>
      <c r="P264" s="41">
        <v>8201383</v>
      </c>
      <c r="Q264" s="38" t="s">
        <v>709</v>
      </c>
      <c r="R264" s="38" t="s">
        <v>59</v>
      </c>
      <c r="S264" s="38" t="s">
        <v>52</v>
      </c>
      <c r="T264" s="42">
        <v>0</v>
      </c>
      <c r="U264" s="42">
        <v>0</v>
      </c>
      <c r="V264" s="42">
        <f t="shared" si="47"/>
        <v>0</v>
      </c>
      <c r="W264" s="43" t="e">
        <f t="shared" si="43"/>
        <v>#DIV/0!</v>
      </c>
      <c r="X264" s="38" t="s">
        <v>1525</v>
      </c>
      <c r="Y264" s="42">
        <v>0</v>
      </c>
      <c r="Z264" s="38" t="s">
        <v>55</v>
      </c>
      <c r="AA264" s="42">
        <v>0</v>
      </c>
      <c r="AB264" s="42" t="s">
        <v>54</v>
      </c>
      <c r="AC264" s="42">
        <v>0</v>
      </c>
      <c r="AD264" s="42">
        <v>0</v>
      </c>
      <c r="AE264" s="42">
        <f t="shared" si="48"/>
        <v>0</v>
      </c>
      <c r="AF264" s="38" t="s">
        <v>1371</v>
      </c>
      <c r="AG264" s="44">
        <f t="shared" si="49"/>
        <v>0</v>
      </c>
    </row>
    <row r="265" spans="1:34" s="59" customFormat="1" x14ac:dyDescent="0.2">
      <c r="A265" s="53" t="s">
        <v>39</v>
      </c>
      <c r="B265" s="53" t="s">
        <v>40</v>
      </c>
      <c r="C265" s="53" t="s">
        <v>382</v>
      </c>
      <c r="D265" s="53" t="s">
        <v>698</v>
      </c>
      <c r="E265" s="53" t="s">
        <v>43</v>
      </c>
      <c r="F265" s="53" t="s">
        <v>700</v>
      </c>
      <c r="G265" s="53" t="s">
        <v>701</v>
      </c>
      <c r="H265" s="53" t="s">
        <v>707</v>
      </c>
      <c r="I265" s="53" t="s">
        <v>309</v>
      </c>
      <c r="J265" s="53" t="s">
        <v>50</v>
      </c>
      <c r="K265" s="54">
        <v>43524</v>
      </c>
      <c r="L265" s="54">
        <v>43524</v>
      </c>
      <c r="M265" s="54">
        <v>43524</v>
      </c>
      <c r="N265" s="53" t="s">
        <v>1367</v>
      </c>
      <c r="O265" s="53" t="s">
        <v>1368</v>
      </c>
      <c r="P265" s="55">
        <v>8053489</v>
      </c>
      <c r="Q265" s="53" t="s">
        <v>714</v>
      </c>
      <c r="R265" s="53" t="s">
        <v>59</v>
      </c>
      <c r="S265" s="53" t="s">
        <v>52</v>
      </c>
      <c r="T265" s="56">
        <v>0</v>
      </c>
      <c r="U265" s="56">
        <v>0</v>
      </c>
      <c r="V265" s="56">
        <f t="shared" si="47"/>
        <v>0</v>
      </c>
      <c r="W265" s="57" t="e">
        <f t="shared" si="43"/>
        <v>#DIV/0!</v>
      </c>
      <c r="X265" s="53" t="s">
        <v>1361</v>
      </c>
      <c r="Y265" s="56">
        <v>290.75</v>
      </c>
      <c r="Z265" s="53" t="s">
        <v>1692</v>
      </c>
      <c r="AA265" s="56">
        <v>0</v>
      </c>
      <c r="AB265" s="56" t="s">
        <v>54</v>
      </c>
      <c r="AC265" s="56">
        <v>0</v>
      </c>
      <c r="AD265" s="56">
        <v>0</v>
      </c>
      <c r="AE265" s="56">
        <f t="shared" si="48"/>
        <v>0</v>
      </c>
      <c r="AF265" s="53" t="s">
        <v>1371</v>
      </c>
      <c r="AG265" s="58">
        <f t="shared" si="49"/>
        <v>0</v>
      </c>
      <c r="AH265" s="59" t="s">
        <v>1693</v>
      </c>
    </row>
    <row r="266" spans="1:34" s="59" customFormat="1" x14ac:dyDescent="0.2">
      <c r="A266" s="53" t="s">
        <v>39</v>
      </c>
      <c r="B266" s="53" t="s">
        <v>40</v>
      </c>
      <c r="C266" s="53" t="s">
        <v>382</v>
      </c>
      <c r="D266" s="53" t="s">
        <v>698</v>
      </c>
      <c r="E266" s="53" t="s">
        <v>43</v>
      </c>
      <c r="F266" s="53" t="s">
        <v>700</v>
      </c>
      <c r="G266" s="53" t="s">
        <v>701</v>
      </c>
      <c r="H266" s="53" t="s">
        <v>707</v>
      </c>
      <c r="I266" s="53" t="s">
        <v>309</v>
      </c>
      <c r="J266" s="53" t="s">
        <v>50</v>
      </c>
      <c r="K266" s="54">
        <v>43518</v>
      </c>
      <c r="L266" s="54">
        <v>43518</v>
      </c>
      <c r="M266" s="54">
        <v>43518</v>
      </c>
      <c r="N266" s="53" t="s">
        <v>1367</v>
      </c>
      <c r="O266" s="53" t="s">
        <v>1368</v>
      </c>
      <c r="P266" s="55">
        <v>8182618</v>
      </c>
      <c r="Q266" s="53" t="s">
        <v>720</v>
      </c>
      <c r="R266" s="53" t="s">
        <v>59</v>
      </c>
      <c r="S266" s="53" t="s">
        <v>52</v>
      </c>
      <c r="T266" s="56">
        <v>0</v>
      </c>
      <c r="U266" s="56">
        <v>0</v>
      </c>
      <c r="V266" s="56">
        <f t="shared" si="47"/>
        <v>0</v>
      </c>
      <c r="W266" s="57" t="e">
        <f t="shared" si="43"/>
        <v>#DIV/0!</v>
      </c>
      <c r="X266" s="53" t="s">
        <v>1361</v>
      </c>
      <c r="Y266" s="56">
        <v>306477.99</v>
      </c>
      <c r="Z266" s="53" t="s">
        <v>1694</v>
      </c>
      <c r="AA266" s="56">
        <v>0</v>
      </c>
      <c r="AB266" s="56" t="s">
        <v>54</v>
      </c>
      <c r="AC266" s="56">
        <v>316901.13</v>
      </c>
      <c r="AD266" s="56">
        <v>306450.69</v>
      </c>
      <c r="AE266" s="56">
        <f t="shared" si="48"/>
        <v>10450.440000000002</v>
      </c>
      <c r="AF266" s="53" t="s">
        <v>1371</v>
      </c>
      <c r="AG266" s="58">
        <f t="shared" si="49"/>
        <v>-10450.440000000002</v>
      </c>
      <c r="AH266" s="59" t="s">
        <v>1693</v>
      </c>
    </row>
    <row r="267" spans="1:34" s="59" customFormat="1" x14ac:dyDescent="0.2">
      <c r="A267" s="53" t="s">
        <v>39</v>
      </c>
      <c r="B267" s="53" t="s">
        <v>40</v>
      </c>
      <c r="C267" s="53" t="s">
        <v>382</v>
      </c>
      <c r="D267" s="53" t="s">
        <v>698</v>
      </c>
      <c r="E267" s="53" t="s">
        <v>43</v>
      </c>
      <c r="F267" s="53" t="s">
        <v>700</v>
      </c>
      <c r="G267" s="53" t="s">
        <v>701</v>
      </c>
      <c r="H267" s="53" t="s">
        <v>707</v>
      </c>
      <c r="I267" s="53" t="s">
        <v>309</v>
      </c>
      <c r="J267" s="53" t="s">
        <v>50</v>
      </c>
      <c r="K267" s="54">
        <v>43518</v>
      </c>
      <c r="L267" s="54">
        <v>43518</v>
      </c>
      <c r="M267" s="54">
        <v>43518</v>
      </c>
      <c r="N267" s="53" t="s">
        <v>1367</v>
      </c>
      <c r="O267" s="53" t="s">
        <v>1368</v>
      </c>
      <c r="P267" s="55">
        <v>8182618</v>
      </c>
      <c r="Q267" s="53" t="s">
        <v>720</v>
      </c>
      <c r="R267" s="53" t="s">
        <v>59</v>
      </c>
      <c r="S267" s="53" t="s">
        <v>52</v>
      </c>
      <c r="T267" s="56">
        <v>0</v>
      </c>
      <c r="U267" s="56">
        <v>0</v>
      </c>
      <c r="V267" s="56">
        <f t="shared" si="47"/>
        <v>0</v>
      </c>
      <c r="W267" s="57" t="e">
        <f t="shared" si="43"/>
        <v>#DIV/0!</v>
      </c>
      <c r="X267" s="53" t="s">
        <v>1361</v>
      </c>
      <c r="Y267" s="56">
        <v>5957</v>
      </c>
      <c r="Z267" s="53" t="s">
        <v>1695</v>
      </c>
      <c r="AA267" s="56">
        <v>0</v>
      </c>
      <c r="AB267" s="56" t="s">
        <v>54</v>
      </c>
      <c r="AC267" s="56">
        <v>6373.99</v>
      </c>
      <c r="AD267" s="56">
        <v>5957</v>
      </c>
      <c r="AE267" s="56">
        <f t="shared" si="48"/>
        <v>416.98999999999978</v>
      </c>
      <c r="AF267" s="53" t="s">
        <v>1371</v>
      </c>
      <c r="AG267" s="58">
        <f t="shared" si="49"/>
        <v>-416.98999999999978</v>
      </c>
      <c r="AH267" s="59" t="s">
        <v>1693</v>
      </c>
    </row>
    <row r="268" spans="1:34" s="59" customFormat="1" x14ac:dyDescent="0.2">
      <c r="A268" s="53" t="s">
        <v>39</v>
      </c>
      <c r="B268" s="53" t="s">
        <v>40</v>
      </c>
      <c r="C268" s="53" t="s">
        <v>382</v>
      </c>
      <c r="D268" s="53" t="s">
        <v>698</v>
      </c>
      <c r="E268" s="53" t="s">
        <v>43</v>
      </c>
      <c r="F268" s="53" t="s">
        <v>700</v>
      </c>
      <c r="G268" s="53" t="s">
        <v>701</v>
      </c>
      <c r="H268" s="53" t="s">
        <v>707</v>
      </c>
      <c r="I268" s="53" t="s">
        <v>309</v>
      </c>
      <c r="J268" s="53" t="s">
        <v>50</v>
      </c>
      <c r="K268" s="54">
        <v>43518</v>
      </c>
      <c r="L268" s="54">
        <v>43518</v>
      </c>
      <c r="M268" s="54">
        <v>43518</v>
      </c>
      <c r="N268" s="53" t="s">
        <v>1367</v>
      </c>
      <c r="O268" s="53" t="s">
        <v>1368</v>
      </c>
      <c r="P268" s="55">
        <v>8182618</v>
      </c>
      <c r="Q268" s="53" t="s">
        <v>720</v>
      </c>
      <c r="R268" s="53" t="s">
        <v>59</v>
      </c>
      <c r="S268" s="53" t="s">
        <v>52</v>
      </c>
      <c r="T268" s="56">
        <v>0</v>
      </c>
      <c r="U268" s="56">
        <v>0</v>
      </c>
      <c r="V268" s="56">
        <f t="shared" si="47"/>
        <v>0</v>
      </c>
      <c r="W268" s="57" t="e">
        <f t="shared" si="43"/>
        <v>#DIV/0!</v>
      </c>
      <c r="X268" s="53" t="s">
        <v>1361</v>
      </c>
      <c r="Y268" s="56">
        <v>620172.80000000005</v>
      </c>
      <c r="Z268" s="53" t="s">
        <v>725</v>
      </c>
      <c r="AA268" s="56">
        <v>0</v>
      </c>
      <c r="AB268" s="56" t="s">
        <v>54</v>
      </c>
      <c r="AC268" s="56">
        <v>768650.38</v>
      </c>
      <c r="AD268" s="56">
        <v>620172.80000000005</v>
      </c>
      <c r="AE268" s="56">
        <f t="shared" si="48"/>
        <v>148477.57999999996</v>
      </c>
      <c r="AF268" s="53" t="s">
        <v>1371</v>
      </c>
      <c r="AG268" s="58">
        <f t="shared" si="49"/>
        <v>-148477.57999999996</v>
      </c>
      <c r="AH268" s="59" t="s">
        <v>1693</v>
      </c>
    </row>
    <row r="269" spans="1:34" s="45" customFormat="1" x14ac:dyDescent="0.2">
      <c r="A269" s="38" t="s">
        <v>39</v>
      </c>
      <c r="B269" s="38" t="s">
        <v>40</v>
      </c>
      <c r="C269" s="38" t="s">
        <v>382</v>
      </c>
      <c r="D269" s="38" t="s">
        <v>698</v>
      </c>
      <c r="E269" s="38" t="s">
        <v>43</v>
      </c>
      <c r="F269" s="38" t="s">
        <v>700</v>
      </c>
      <c r="G269" s="38" t="s">
        <v>701</v>
      </c>
      <c r="H269" s="38" t="s">
        <v>707</v>
      </c>
      <c r="I269" s="38" t="s">
        <v>309</v>
      </c>
      <c r="J269" s="38" t="s">
        <v>50</v>
      </c>
      <c r="K269" s="39">
        <v>43497</v>
      </c>
      <c r="L269" s="39">
        <v>43497</v>
      </c>
      <c r="M269" s="39">
        <v>43497</v>
      </c>
      <c r="N269" s="38" t="s">
        <v>1367</v>
      </c>
      <c r="O269" s="38" t="s">
        <v>1368</v>
      </c>
      <c r="P269" s="41">
        <v>8199141</v>
      </c>
      <c r="Q269" s="38" t="s">
        <v>729</v>
      </c>
      <c r="R269" s="38" t="s">
        <v>59</v>
      </c>
      <c r="S269" s="38" t="s">
        <v>52</v>
      </c>
      <c r="T269" s="42">
        <v>3482.43</v>
      </c>
      <c r="U269" s="42">
        <v>3381</v>
      </c>
      <c r="V269" s="42">
        <f t="shared" si="47"/>
        <v>101.42999999999984</v>
      </c>
      <c r="W269" s="43">
        <f t="shared" si="43"/>
        <v>2.9126213592232966E-2</v>
      </c>
      <c r="X269" s="38" t="s">
        <v>1361</v>
      </c>
      <c r="Y269" s="42">
        <v>3381</v>
      </c>
      <c r="Z269" s="38" t="s">
        <v>1696</v>
      </c>
      <c r="AA269" s="42">
        <v>0</v>
      </c>
      <c r="AB269" s="42" t="s">
        <v>54</v>
      </c>
      <c r="AC269" s="42">
        <v>3482.43</v>
      </c>
      <c r="AD269" s="42">
        <v>3381</v>
      </c>
      <c r="AE269" s="42">
        <f t="shared" si="48"/>
        <v>101.42999999999984</v>
      </c>
      <c r="AF269" s="38" t="s">
        <v>1371</v>
      </c>
      <c r="AG269" s="44">
        <f t="shared" si="49"/>
        <v>0</v>
      </c>
      <c r="AH269" s="45" t="s">
        <v>1697</v>
      </c>
    </row>
    <row r="270" spans="1:34" s="45" customFormat="1" x14ac:dyDescent="0.2">
      <c r="A270" s="38" t="s">
        <v>39</v>
      </c>
      <c r="B270" s="38" t="s">
        <v>40</v>
      </c>
      <c r="C270" s="38" t="s">
        <v>382</v>
      </c>
      <c r="D270" s="38" t="s">
        <v>698</v>
      </c>
      <c r="E270" s="38" t="s">
        <v>43</v>
      </c>
      <c r="F270" s="38" t="s">
        <v>700</v>
      </c>
      <c r="G270" s="38" t="s">
        <v>701</v>
      </c>
      <c r="H270" s="38" t="s">
        <v>707</v>
      </c>
      <c r="I270" s="38" t="s">
        <v>309</v>
      </c>
      <c r="J270" s="38" t="s">
        <v>50</v>
      </c>
      <c r="K270" s="39">
        <v>43497</v>
      </c>
      <c r="L270" s="39">
        <v>43497</v>
      </c>
      <c r="M270" s="39">
        <v>43497</v>
      </c>
      <c r="N270" s="38" t="s">
        <v>1367</v>
      </c>
      <c r="O270" s="38" t="s">
        <v>1368</v>
      </c>
      <c r="P270" s="41">
        <v>8199141</v>
      </c>
      <c r="Q270" s="38" t="s">
        <v>729</v>
      </c>
      <c r="R270" s="38" t="s">
        <v>59</v>
      </c>
      <c r="S270" s="38" t="s">
        <v>52</v>
      </c>
      <c r="T270" s="42">
        <v>110.7</v>
      </c>
      <c r="U270" s="42">
        <v>78.959999999999994</v>
      </c>
      <c r="V270" s="42">
        <f t="shared" si="47"/>
        <v>31.740000000000009</v>
      </c>
      <c r="W270" s="43">
        <f t="shared" si="43"/>
        <v>0.28672086720867218</v>
      </c>
      <c r="X270" s="38" t="s">
        <v>1361</v>
      </c>
      <c r="Y270" s="42">
        <v>78.959999999999994</v>
      </c>
      <c r="Z270" s="38" t="s">
        <v>1698</v>
      </c>
      <c r="AA270" s="42">
        <v>0</v>
      </c>
      <c r="AB270" s="42" t="s">
        <v>54</v>
      </c>
      <c r="AC270" s="42">
        <v>110.7</v>
      </c>
      <c r="AD270" s="42">
        <v>78.959999999999994</v>
      </c>
      <c r="AE270" s="42">
        <f t="shared" si="48"/>
        <v>31.740000000000009</v>
      </c>
      <c r="AF270" s="38" t="s">
        <v>1371</v>
      </c>
      <c r="AG270" s="44">
        <f t="shared" si="49"/>
        <v>0</v>
      </c>
      <c r="AH270" s="45" t="s">
        <v>1697</v>
      </c>
    </row>
    <row r="271" spans="1:34" s="45" customFormat="1" x14ac:dyDescent="0.2">
      <c r="A271" s="38" t="s">
        <v>39</v>
      </c>
      <c r="B271" s="38" t="s">
        <v>40</v>
      </c>
      <c r="C271" s="38" t="s">
        <v>382</v>
      </c>
      <c r="D271" s="38" t="s">
        <v>698</v>
      </c>
      <c r="E271" s="38" t="s">
        <v>43</v>
      </c>
      <c r="F271" s="38" t="s">
        <v>700</v>
      </c>
      <c r="G271" s="38" t="s">
        <v>701</v>
      </c>
      <c r="H271" s="38" t="s">
        <v>707</v>
      </c>
      <c r="I271" s="38" t="s">
        <v>309</v>
      </c>
      <c r="J271" s="38" t="s">
        <v>50</v>
      </c>
      <c r="K271" s="39">
        <v>43497</v>
      </c>
      <c r="L271" s="39">
        <v>43497</v>
      </c>
      <c r="M271" s="39">
        <v>43497</v>
      </c>
      <c r="N271" s="38" t="s">
        <v>1367</v>
      </c>
      <c r="O271" s="38" t="s">
        <v>1368</v>
      </c>
      <c r="P271" s="41">
        <v>8199141</v>
      </c>
      <c r="Q271" s="38" t="s">
        <v>729</v>
      </c>
      <c r="R271" s="38" t="s">
        <v>59</v>
      </c>
      <c r="S271" s="38" t="s">
        <v>52</v>
      </c>
      <c r="T271" s="42">
        <v>1767.48</v>
      </c>
      <c r="U271" s="42">
        <v>1716</v>
      </c>
      <c r="V271" s="42">
        <f t="shared" si="47"/>
        <v>51.480000000000018</v>
      </c>
      <c r="W271" s="43">
        <f t="shared" si="43"/>
        <v>2.9126213592233021E-2</v>
      </c>
      <c r="X271" s="38" t="s">
        <v>1361</v>
      </c>
      <c r="Y271" s="42">
        <v>1716</v>
      </c>
      <c r="Z271" s="38" t="s">
        <v>1699</v>
      </c>
      <c r="AA271" s="42">
        <v>0</v>
      </c>
      <c r="AB271" s="42" t="s">
        <v>54</v>
      </c>
      <c r="AC271" s="42">
        <v>1767.48</v>
      </c>
      <c r="AD271" s="42">
        <v>1716</v>
      </c>
      <c r="AE271" s="42">
        <f t="shared" si="48"/>
        <v>51.480000000000018</v>
      </c>
      <c r="AF271" s="38" t="s">
        <v>1371</v>
      </c>
      <c r="AG271" s="44">
        <f t="shared" si="49"/>
        <v>0</v>
      </c>
      <c r="AH271" s="45" t="s">
        <v>1697</v>
      </c>
    </row>
    <row r="272" spans="1:34" s="45" customFormat="1" x14ac:dyDescent="0.2">
      <c r="A272" s="38" t="s">
        <v>39</v>
      </c>
      <c r="B272" s="38" t="s">
        <v>40</v>
      </c>
      <c r="C272" s="38" t="s">
        <v>382</v>
      </c>
      <c r="D272" s="38" t="s">
        <v>698</v>
      </c>
      <c r="E272" s="38" t="s">
        <v>43</v>
      </c>
      <c r="F272" s="38" t="s">
        <v>700</v>
      </c>
      <c r="G272" s="38" t="s">
        <v>701</v>
      </c>
      <c r="H272" s="38" t="s">
        <v>707</v>
      </c>
      <c r="I272" s="38" t="s">
        <v>309</v>
      </c>
      <c r="J272" s="38" t="s">
        <v>50</v>
      </c>
      <c r="K272" s="39">
        <v>43497</v>
      </c>
      <c r="L272" s="39">
        <v>43497</v>
      </c>
      <c r="M272" s="39">
        <v>43497</v>
      </c>
      <c r="N272" s="38" t="s">
        <v>1367</v>
      </c>
      <c r="O272" s="38" t="s">
        <v>1368</v>
      </c>
      <c r="P272" s="41">
        <v>8199141</v>
      </c>
      <c r="Q272" s="38" t="s">
        <v>729</v>
      </c>
      <c r="R272" s="38" t="s">
        <v>59</v>
      </c>
      <c r="S272" s="38" t="s">
        <v>52</v>
      </c>
      <c r="T272" s="42">
        <v>2427.21</v>
      </c>
      <c r="U272" s="42">
        <v>2349.9</v>
      </c>
      <c r="V272" s="42">
        <f t="shared" si="47"/>
        <v>77.309999999999945</v>
      </c>
      <c r="W272" s="43">
        <f t="shared" si="43"/>
        <v>3.1851384923430585E-2</v>
      </c>
      <c r="X272" s="38" t="s">
        <v>1361</v>
      </c>
      <c r="Y272" s="42">
        <v>2349.9</v>
      </c>
      <c r="Z272" s="38" t="s">
        <v>1700</v>
      </c>
      <c r="AA272" s="42">
        <v>0</v>
      </c>
      <c r="AB272" s="42" t="s">
        <v>54</v>
      </c>
      <c r="AC272" s="42">
        <v>2427.21</v>
      </c>
      <c r="AD272" s="42">
        <v>2349.9</v>
      </c>
      <c r="AE272" s="42">
        <f t="shared" si="48"/>
        <v>77.309999999999945</v>
      </c>
      <c r="AF272" s="38" t="s">
        <v>1371</v>
      </c>
      <c r="AG272" s="44">
        <f t="shared" si="49"/>
        <v>0</v>
      </c>
      <c r="AH272" s="45" t="s">
        <v>1697</v>
      </c>
    </row>
    <row r="273" spans="1:34" s="45" customFormat="1" x14ac:dyDescent="0.2">
      <c r="A273" s="38" t="s">
        <v>39</v>
      </c>
      <c r="B273" s="38" t="s">
        <v>40</v>
      </c>
      <c r="C273" s="38" t="s">
        <v>382</v>
      </c>
      <c r="D273" s="38" t="s">
        <v>698</v>
      </c>
      <c r="E273" s="38" t="s">
        <v>43</v>
      </c>
      <c r="F273" s="38" t="s">
        <v>700</v>
      </c>
      <c r="G273" s="38" t="s">
        <v>701</v>
      </c>
      <c r="H273" s="38" t="s">
        <v>707</v>
      </c>
      <c r="I273" s="38" t="s">
        <v>309</v>
      </c>
      <c r="J273" s="38" t="s">
        <v>50</v>
      </c>
      <c r="K273" s="39">
        <v>43497</v>
      </c>
      <c r="L273" s="39">
        <v>43497</v>
      </c>
      <c r="M273" s="39">
        <v>43497</v>
      </c>
      <c r="N273" s="38" t="s">
        <v>1367</v>
      </c>
      <c r="O273" s="38" t="s">
        <v>1368</v>
      </c>
      <c r="P273" s="41">
        <v>8199141</v>
      </c>
      <c r="Q273" s="38" t="s">
        <v>729</v>
      </c>
      <c r="R273" s="38" t="s">
        <v>59</v>
      </c>
      <c r="S273" s="38" t="s">
        <v>52</v>
      </c>
      <c r="T273" s="42">
        <v>284.27999999999997</v>
      </c>
      <c r="U273" s="42">
        <v>276</v>
      </c>
      <c r="V273" s="42">
        <f t="shared" si="47"/>
        <v>8.2799999999999727</v>
      </c>
      <c r="W273" s="43">
        <f t="shared" si="43"/>
        <v>2.9126213592232917E-2</v>
      </c>
      <c r="X273" s="38" t="s">
        <v>1361</v>
      </c>
      <c r="Y273" s="42">
        <v>276</v>
      </c>
      <c r="Z273" s="38" t="s">
        <v>1701</v>
      </c>
      <c r="AA273" s="42">
        <v>0</v>
      </c>
      <c r="AB273" s="42" t="s">
        <v>54</v>
      </c>
      <c r="AC273" s="42">
        <v>284.27999999999997</v>
      </c>
      <c r="AD273" s="42">
        <v>276</v>
      </c>
      <c r="AE273" s="42">
        <f t="shared" si="48"/>
        <v>8.2799999999999727</v>
      </c>
      <c r="AF273" s="38" t="s">
        <v>1371</v>
      </c>
      <c r="AG273" s="44">
        <f t="shared" si="49"/>
        <v>0</v>
      </c>
      <c r="AH273" s="45" t="s">
        <v>1697</v>
      </c>
    </row>
    <row r="274" spans="1:34" s="45" customFormat="1" x14ac:dyDescent="0.2">
      <c r="A274" s="38" t="s">
        <v>39</v>
      </c>
      <c r="B274" s="38" t="s">
        <v>40</v>
      </c>
      <c r="C274" s="38" t="s">
        <v>382</v>
      </c>
      <c r="D274" s="38" t="s">
        <v>698</v>
      </c>
      <c r="E274" s="38" t="s">
        <v>43</v>
      </c>
      <c r="F274" s="38" t="s">
        <v>700</v>
      </c>
      <c r="G274" s="38" t="s">
        <v>701</v>
      </c>
      <c r="H274" s="38" t="s">
        <v>707</v>
      </c>
      <c r="I274" s="38" t="s">
        <v>309</v>
      </c>
      <c r="J274" s="38" t="s">
        <v>50</v>
      </c>
      <c r="K274" s="39">
        <v>43497</v>
      </c>
      <c r="L274" s="39">
        <v>43497</v>
      </c>
      <c r="M274" s="39">
        <v>43497</v>
      </c>
      <c r="N274" s="38" t="s">
        <v>1367</v>
      </c>
      <c r="O274" s="38" t="s">
        <v>1368</v>
      </c>
      <c r="P274" s="41">
        <v>8199141</v>
      </c>
      <c r="Q274" s="38" t="s">
        <v>729</v>
      </c>
      <c r="R274" s="38" t="s">
        <v>59</v>
      </c>
      <c r="S274" s="38" t="s">
        <v>52</v>
      </c>
      <c r="T274" s="42">
        <v>439106.56</v>
      </c>
      <c r="U274" s="42">
        <v>426317.12</v>
      </c>
      <c r="V274" s="42">
        <f t="shared" si="47"/>
        <v>12789.440000000002</v>
      </c>
      <c r="W274" s="43">
        <f t="shared" si="43"/>
        <v>2.912605086109395E-2</v>
      </c>
      <c r="X274" s="38" t="s">
        <v>1361</v>
      </c>
      <c r="Y274" s="42">
        <v>426317.12</v>
      </c>
      <c r="Z274" s="38" t="s">
        <v>1702</v>
      </c>
      <c r="AA274" s="42">
        <v>0</v>
      </c>
      <c r="AB274" s="42" t="s">
        <v>54</v>
      </c>
      <c r="AC274" s="42">
        <v>439106.56</v>
      </c>
      <c r="AD274" s="42">
        <v>426317.12</v>
      </c>
      <c r="AE274" s="42">
        <f t="shared" si="48"/>
        <v>12789.440000000002</v>
      </c>
      <c r="AF274" s="38" t="s">
        <v>1371</v>
      </c>
      <c r="AG274" s="44">
        <f t="shared" si="49"/>
        <v>0</v>
      </c>
      <c r="AH274" s="45" t="s">
        <v>1697</v>
      </c>
    </row>
    <row r="275" spans="1:34" s="45" customFormat="1" x14ac:dyDescent="0.2">
      <c r="A275" s="38" t="s">
        <v>39</v>
      </c>
      <c r="B275" s="38" t="s">
        <v>40</v>
      </c>
      <c r="C275" s="38" t="s">
        <v>382</v>
      </c>
      <c r="D275" s="38" t="s">
        <v>698</v>
      </c>
      <c r="E275" s="38" t="s">
        <v>43</v>
      </c>
      <c r="F275" s="38" t="s">
        <v>700</v>
      </c>
      <c r="G275" s="38" t="s">
        <v>701</v>
      </c>
      <c r="H275" s="38" t="s">
        <v>707</v>
      </c>
      <c r="I275" s="38" t="s">
        <v>309</v>
      </c>
      <c r="J275" s="38" t="s">
        <v>50</v>
      </c>
      <c r="K275" s="39">
        <v>43497</v>
      </c>
      <c r="L275" s="39">
        <v>43497</v>
      </c>
      <c r="M275" s="39">
        <v>43497</v>
      </c>
      <c r="N275" s="38" t="s">
        <v>1367</v>
      </c>
      <c r="O275" s="38" t="s">
        <v>1368</v>
      </c>
      <c r="P275" s="41">
        <v>8199141</v>
      </c>
      <c r="Q275" s="38" t="s">
        <v>729</v>
      </c>
      <c r="R275" s="38" t="s">
        <v>59</v>
      </c>
      <c r="S275" s="38" t="s">
        <v>52</v>
      </c>
      <c r="T275" s="42">
        <v>262387.03000000003</v>
      </c>
      <c r="U275" s="42">
        <v>234229.55</v>
      </c>
      <c r="V275" s="42">
        <f t="shared" si="47"/>
        <v>28157.48000000004</v>
      </c>
      <c r="W275" s="43">
        <f t="shared" si="43"/>
        <v>0.10731277380593102</v>
      </c>
      <c r="X275" s="38" t="s">
        <v>1361</v>
      </c>
      <c r="Y275" s="42">
        <v>234229.55</v>
      </c>
      <c r="Z275" s="38" t="s">
        <v>1703</v>
      </c>
      <c r="AA275" s="42">
        <v>0</v>
      </c>
      <c r="AB275" s="42" t="s">
        <v>54</v>
      </c>
      <c r="AC275" s="42">
        <v>262387.03000000003</v>
      </c>
      <c r="AD275" s="42">
        <v>234229.55</v>
      </c>
      <c r="AE275" s="42">
        <f t="shared" si="48"/>
        <v>28157.48000000004</v>
      </c>
      <c r="AF275" s="38" t="s">
        <v>1371</v>
      </c>
      <c r="AG275" s="44">
        <f t="shared" si="49"/>
        <v>0</v>
      </c>
      <c r="AH275" s="45" t="s">
        <v>1697</v>
      </c>
    </row>
    <row r="276" spans="1:34" s="45" customFormat="1" x14ac:dyDescent="0.2">
      <c r="A276" s="38" t="s">
        <v>39</v>
      </c>
      <c r="B276" s="38" t="s">
        <v>40</v>
      </c>
      <c r="C276" s="38" t="s">
        <v>382</v>
      </c>
      <c r="D276" s="38" t="s">
        <v>698</v>
      </c>
      <c r="E276" s="38" t="s">
        <v>43</v>
      </c>
      <c r="F276" s="38" t="s">
        <v>700</v>
      </c>
      <c r="G276" s="38" t="s">
        <v>701</v>
      </c>
      <c r="H276" s="38" t="s">
        <v>707</v>
      </c>
      <c r="I276" s="38" t="s">
        <v>309</v>
      </c>
      <c r="J276" s="38" t="s">
        <v>50</v>
      </c>
      <c r="K276" s="39">
        <v>43497</v>
      </c>
      <c r="L276" s="39">
        <v>43497</v>
      </c>
      <c r="M276" s="39">
        <v>43497</v>
      </c>
      <c r="N276" s="38" t="s">
        <v>1367</v>
      </c>
      <c r="O276" s="38" t="s">
        <v>1368</v>
      </c>
      <c r="P276" s="41">
        <v>8199141</v>
      </c>
      <c r="Q276" s="38" t="s">
        <v>729</v>
      </c>
      <c r="R276" s="38" t="s">
        <v>59</v>
      </c>
      <c r="S276" s="38" t="s">
        <v>52</v>
      </c>
      <c r="T276" s="42">
        <v>505.6</v>
      </c>
      <c r="U276" s="42">
        <v>459.6</v>
      </c>
      <c r="V276" s="42">
        <f t="shared" si="47"/>
        <v>46</v>
      </c>
      <c r="W276" s="43">
        <f t="shared" si="43"/>
        <v>9.0981012658227847E-2</v>
      </c>
      <c r="X276" s="38" t="s">
        <v>1361</v>
      </c>
      <c r="Y276" s="42">
        <v>459.6</v>
      </c>
      <c r="Z276" s="38" t="s">
        <v>1704</v>
      </c>
      <c r="AA276" s="42">
        <v>0</v>
      </c>
      <c r="AB276" s="42" t="s">
        <v>54</v>
      </c>
      <c r="AC276" s="42">
        <v>505.6</v>
      </c>
      <c r="AD276" s="42">
        <v>459.6</v>
      </c>
      <c r="AE276" s="42">
        <f t="shared" si="48"/>
        <v>46</v>
      </c>
      <c r="AF276" s="38" t="s">
        <v>1371</v>
      </c>
      <c r="AG276" s="44">
        <f t="shared" si="49"/>
        <v>0</v>
      </c>
      <c r="AH276" s="45" t="s">
        <v>1697</v>
      </c>
    </row>
    <row r="277" spans="1:34" s="45" customFormat="1" x14ac:dyDescent="0.2">
      <c r="A277" s="38" t="s">
        <v>39</v>
      </c>
      <c r="B277" s="38" t="s">
        <v>40</v>
      </c>
      <c r="C277" s="38" t="s">
        <v>382</v>
      </c>
      <c r="D277" s="38" t="s">
        <v>698</v>
      </c>
      <c r="E277" s="38" t="s">
        <v>43</v>
      </c>
      <c r="F277" s="38" t="s">
        <v>700</v>
      </c>
      <c r="G277" s="38" t="s">
        <v>701</v>
      </c>
      <c r="H277" s="38" t="s">
        <v>707</v>
      </c>
      <c r="I277" s="38" t="s">
        <v>309</v>
      </c>
      <c r="J277" s="38" t="s">
        <v>50</v>
      </c>
      <c r="K277" s="39">
        <v>43497</v>
      </c>
      <c r="L277" s="39">
        <v>43497</v>
      </c>
      <c r="M277" s="39">
        <v>43497</v>
      </c>
      <c r="N277" s="38" t="s">
        <v>1367</v>
      </c>
      <c r="O277" s="38" t="s">
        <v>1368</v>
      </c>
      <c r="P277" s="41">
        <v>8199141</v>
      </c>
      <c r="Q277" s="38" t="s">
        <v>729</v>
      </c>
      <c r="R277" s="38" t="s">
        <v>59</v>
      </c>
      <c r="S277" s="38" t="s">
        <v>52</v>
      </c>
      <c r="T277" s="42">
        <v>381860.69</v>
      </c>
      <c r="U277" s="42">
        <v>370443.8</v>
      </c>
      <c r="V277" s="42">
        <f t="shared" si="47"/>
        <v>11416.890000000014</v>
      </c>
      <c r="W277" s="43">
        <f t="shared" si="43"/>
        <v>2.9898049993048549E-2</v>
      </c>
      <c r="X277" s="38" t="s">
        <v>1361</v>
      </c>
      <c r="Y277" s="42">
        <v>370443.8</v>
      </c>
      <c r="Z277" s="38" t="s">
        <v>1705</v>
      </c>
      <c r="AA277" s="42">
        <v>0</v>
      </c>
      <c r="AB277" s="42" t="s">
        <v>54</v>
      </c>
      <c r="AC277" s="42">
        <v>381860.69</v>
      </c>
      <c r="AD277" s="42">
        <v>370737.82</v>
      </c>
      <c r="AE277" s="42">
        <f t="shared" si="48"/>
        <v>11122.869999999995</v>
      </c>
      <c r="AF277" s="38" t="s">
        <v>1371</v>
      </c>
      <c r="AG277" s="44">
        <f t="shared" si="49"/>
        <v>294.02000000001863</v>
      </c>
      <c r="AH277" s="45" t="s">
        <v>1697</v>
      </c>
    </row>
    <row r="278" spans="1:34" s="45" customFormat="1" x14ac:dyDescent="0.2">
      <c r="A278" s="38" t="s">
        <v>39</v>
      </c>
      <c r="B278" s="38" t="s">
        <v>40</v>
      </c>
      <c r="C278" s="38" t="s">
        <v>382</v>
      </c>
      <c r="D278" s="38" t="s">
        <v>698</v>
      </c>
      <c r="E278" s="38" t="s">
        <v>43</v>
      </c>
      <c r="F278" s="38" t="s">
        <v>700</v>
      </c>
      <c r="G278" s="38" t="s">
        <v>701</v>
      </c>
      <c r="H278" s="38" t="s">
        <v>707</v>
      </c>
      <c r="I278" s="38" t="s">
        <v>309</v>
      </c>
      <c r="J278" s="38" t="s">
        <v>50</v>
      </c>
      <c r="K278" s="39">
        <v>43497</v>
      </c>
      <c r="L278" s="39">
        <v>43497</v>
      </c>
      <c r="M278" s="39">
        <v>43497</v>
      </c>
      <c r="N278" s="38" t="s">
        <v>1367</v>
      </c>
      <c r="O278" s="38" t="s">
        <v>1368</v>
      </c>
      <c r="P278" s="41">
        <v>8199141</v>
      </c>
      <c r="Q278" s="38" t="s">
        <v>729</v>
      </c>
      <c r="R278" s="38" t="s">
        <v>59</v>
      </c>
      <c r="S278" s="38" t="s">
        <v>52</v>
      </c>
      <c r="T278" s="42">
        <v>3353.67</v>
      </c>
      <c r="U278" s="42">
        <v>3255.99</v>
      </c>
      <c r="V278" s="42">
        <f t="shared" si="47"/>
        <v>97.680000000000291</v>
      </c>
      <c r="W278" s="43">
        <f t="shared" si="43"/>
        <v>2.9126300441009487E-2</v>
      </c>
      <c r="X278" s="38" t="s">
        <v>1361</v>
      </c>
      <c r="Y278" s="42">
        <v>3255.99</v>
      </c>
      <c r="Z278" s="38" t="s">
        <v>1706</v>
      </c>
      <c r="AA278" s="42">
        <v>0</v>
      </c>
      <c r="AB278" s="42" t="s">
        <v>54</v>
      </c>
      <c r="AC278" s="42">
        <v>3353.67</v>
      </c>
      <c r="AD278" s="42">
        <v>3255.99</v>
      </c>
      <c r="AE278" s="42">
        <f t="shared" si="48"/>
        <v>97.680000000000291</v>
      </c>
      <c r="AF278" s="38" t="s">
        <v>1371</v>
      </c>
      <c r="AG278" s="44">
        <f t="shared" si="49"/>
        <v>0</v>
      </c>
      <c r="AH278" s="45" t="s">
        <v>1697</v>
      </c>
    </row>
    <row r="279" spans="1:34" s="45" customFormat="1" x14ac:dyDescent="0.2">
      <c r="A279" s="38" t="s">
        <v>39</v>
      </c>
      <c r="B279" s="38" t="s">
        <v>40</v>
      </c>
      <c r="C279" s="38" t="s">
        <v>382</v>
      </c>
      <c r="D279" s="38" t="s">
        <v>698</v>
      </c>
      <c r="E279" s="38" t="s">
        <v>43</v>
      </c>
      <c r="F279" s="38" t="s">
        <v>700</v>
      </c>
      <c r="G279" s="38" t="s">
        <v>701</v>
      </c>
      <c r="H279" s="38" t="s">
        <v>707</v>
      </c>
      <c r="I279" s="38" t="s">
        <v>309</v>
      </c>
      <c r="J279" s="38" t="s">
        <v>50</v>
      </c>
      <c r="K279" s="39">
        <v>43497</v>
      </c>
      <c r="L279" s="39">
        <v>43497</v>
      </c>
      <c r="M279" s="39">
        <v>43497</v>
      </c>
      <c r="N279" s="38" t="s">
        <v>1367</v>
      </c>
      <c r="O279" s="38" t="s">
        <v>1368</v>
      </c>
      <c r="P279" s="41">
        <v>8199141</v>
      </c>
      <c r="Q279" s="38" t="s">
        <v>729</v>
      </c>
      <c r="R279" s="38" t="s">
        <v>59</v>
      </c>
      <c r="S279" s="38" t="s">
        <v>52</v>
      </c>
      <c r="T279" s="42">
        <v>32547.8</v>
      </c>
      <c r="U279" s="42">
        <v>31599.8</v>
      </c>
      <c r="V279" s="42">
        <f t="shared" si="47"/>
        <v>948</v>
      </c>
      <c r="W279" s="43">
        <f t="shared" si="43"/>
        <v>2.9126392567239569E-2</v>
      </c>
      <c r="X279" s="38" t="s">
        <v>1361</v>
      </c>
      <c r="Y279" s="42">
        <v>31599.8</v>
      </c>
      <c r="Z279" s="38" t="s">
        <v>1707</v>
      </c>
      <c r="AA279" s="42">
        <v>0</v>
      </c>
      <c r="AB279" s="42" t="s">
        <v>54</v>
      </c>
      <c r="AC279" s="42">
        <v>32547.8</v>
      </c>
      <c r="AD279" s="42">
        <v>31599.8</v>
      </c>
      <c r="AE279" s="42">
        <f t="shared" si="48"/>
        <v>948</v>
      </c>
      <c r="AF279" s="38" t="s">
        <v>1371</v>
      </c>
      <c r="AG279" s="44">
        <f t="shared" si="49"/>
        <v>0</v>
      </c>
      <c r="AH279" s="45" t="s">
        <v>1697</v>
      </c>
    </row>
    <row r="280" spans="1:34" s="45" customFormat="1" x14ac:dyDescent="0.2">
      <c r="A280" s="38" t="s">
        <v>39</v>
      </c>
      <c r="B280" s="38" t="s">
        <v>40</v>
      </c>
      <c r="C280" s="38" t="s">
        <v>382</v>
      </c>
      <c r="D280" s="38" t="s">
        <v>698</v>
      </c>
      <c r="E280" s="38" t="s">
        <v>43</v>
      </c>
      <c r="F280" s="38" t="s">
        <v>700</v>
      </c>
      <c r="G280" s="38" t="s">
        <v>701</v>
      </c>
      <c r="H280" s="38" t="s">
        <v>707</v>
      </c>
      <c r="I280" s="38" t="s">
        <v>309</v>
      </c>
      <c r="J280" s="38" t="s">
        <v>50</v>
      </c>
      <c r="K280" s="39">
        <v>43497</v>
      </c>
      <c r="L280" s="39">
        <v>43497</v>
      </c>
      <c r="M280" s="39">
        <v>43497</v>
      </c>
      <c r="N280" s="38" t="s">
        <v>1367</v>
      </c>
      <c r="O280" s="38" t="s">
        <v>1368</v>
      </c>
      <c r="P280" s="41">
        <v>8199141</v>
      </c>
      <c r="Q280" s="38" t="s">
        <v>729</v>
      </c>
      <c r="R280" s="38" t="s">
        <v>59</v>
      </c>
      <c r="S280" s="38" t="s">
        <v>52</v>
      </c>
      <c r="T280" s="42">
        <v>61.8</v>
      </c>
      <c r="U280" s="42">
        <v>60</v>
      </c>
      <c r="V280" s="42">
        <f t="shared" si="47"/>
        <v>1.7999999999999972</v>
      </c>
      <c r="W280" s="43">
        <f t="shared" si="43"/>
        <v>2.9126213592232966E-2</v>
      </c>
      <c r="X280" s="38" t="s">
        <v>1361</v>
      </c>
      <c r="Y280" s="42">
        <v>60</v>
      </c>
      <c r="Z280" s="38" t="s">
        <v>1708</v>
      </c>
      <c r="AA280" s="42">
        <v>0</v>
      </c>
      <c r="AB280" s="42" t="s">
        <v>54</v>
      </c>
      <c r="AC280" s="42">
        <v>61.8</v>
      </c>
      <c r="AD280" s="42">
        <v>60</v>
      </c>
      <c r="AE280" s="42">
        <f t="shared" si="48"/>
        <v>1.7999999999999972</v>
      </c>
      <c r="AF280" s="38" t="s">
        <v>1371</v>
      </c>
      <c r="AG280" s="44">
        <f t="shared" si="49"/>
        <v>0</v>
      </c>
      <c r="AH280" s="45" t="s">
        <v>1697</v>
      </c>
    </row>
    <row r="281" spans="1:34" s="45" customFormat="1" x14ac:dyDescent="0.2">
      <c r="A281" s="38" t="s">
        <v>39</v>
      </c>
      <c r="B281" s="38" t="s">
        <v>40</v>
      </c>
      <c r="C281" s="38" t="s">
        <v>382</v>
      </c>
      <c r="D281" s="38" t="s">
        <v>698</v>
      </c>
      <c r="E281" s="38" t="s">
        <v>43</v>
      </c>
      <c r="F281" s="38" t="s">
        <v>700</v>
      </c>
      <c r="G281" s="38" t="s">
        <v>701</v>
      </c>
      <c r="H281" s="38" t="s">
        <v>707</v>
      </c>
      <c r="I281" s="38" t="s">
        <v>309</v>
      </c>
      <c r="J281" s="38" t="s">
        <v>50</v>
      </c>
      <c r="K281" s="39">
        <v>43497</v>
      </c>
      <c r="L281" s="39">
        <v>43497</v>
      </c>
      <c r="M281" s="39">
        <v>43497</v>
      </c>
      <c r="N281" s="38" t="s">
        <v>1367</v>
      </c>
      <c r="O281" s="38" t="s">
        <v>1368</v>
      </c>
      <c r="P281" s="41">
        <v>8199141</v>
      </c>
      <c r="Q281" s="38" t="s">
        <v>729</v>
      </c>
      <c r="R281" s="38" t="s">
        <v>59</v>
      </c>
      <c r="S281" s="38" t="s">
        <v>52</v>
      </c>
      <c r="T281" s="42">
        <v>67168.36</v>
      </c>
      <c r="U281" s="42">
        <v>65212</v>
      </c>
      <c r="V281" s="42">
        <f t="shared" si="47"/>
        <v>1956.3600000000006</v>
      </c>
      <c r="W281" s="43">
        <f t="shared" si="43"/>
        <v>2.9126213592233018E-2</v>
      </c>
      <c r="X281" s="38" t="s">
        <v>1361</v>
      </c>
      <c r="Y281" s="42">
        <v>65212</v>
      </c>
      <c r="Z281" s="38" t="s">
        <v>1709</v>
      </c>
      <c r="AA281" s="42">
        <v>0</v>
      </c>
      <c r="AB281" s="42" t="s">
        <v>54</v>
      </c>
      <c r="AC281" s="42">
        <v>67168.36</v>
      </c>
      <c r="AD281" s="42">
        <v>65212</v>
      </c>
      <c r="AE281" s="42">
        <f t="shared" si="48"/>
        <v>1956.3600000000006</v>
      </c>
      <c r="AF281" s="38" t="s">
        <v>1371</v>
      </c>
      <c r="AG281" s="44">
        <f t="shared" si="49"/>
        <v>0</v>
      </c>
      <c r="AH281" s="45" t="s">
        <v>1697</v>
      </c>
    </row>
    <row r="282" spans="1:34" s="45" customFormat="1" x14ac:dyDescent="0.2">
      <c r="A282" s="38" t="s">
        <v>39</v>
      </c>
      <c r="B282" s="38" t="s">
        <v>40</v>
      </c>
      <c r="C282" s="38" t="s">
        <v>382</v>
      </c>
      <c r="D282" s="38" t="s">
        <v>1710</v>
      </c>
      <c r="E282" s="38" t="s">
        <v>43</v>
      </c>
      <c r="F282" s="38" t="s">
        <v>1711</v>
      </c>
      <c r="G282" s="38" t="s">
        <v>795</v>
      </c>
      <c r="H282" s="38" t="s">
        <v>1712</v>
      </c>
      <c r="I282" s="38" t="s">
        <v>359</v>
      </c>
      <c r="J282" s="38" t="s">
        <v>50</v>
      </c>
      <c r="K282" s="39">
        <v>43497</v>
      </c>
      <c r="L282" s="39">
        <v>43497</v>
      </c>
      <c r="M282" s="39">
        <v>43499</v>
      </c>
      <c r="N282" s="38" t="s">
        <v>1358</v>
      </c>
      <c r="O282" s="38" t="s">
        <v>1368</v>
      </c>
      <c r="P282" s="41">
        <v>7983665</v>
      </c>
      <c r="Q282" s="38" t="s">
        <v>1713</v>
      </c>
      <c r="R282" s="38" t="s">
        <v>68</v>
      </c>
      <c r="S282" s="38" t="s">
        <v>52</v>
      </c>
      <c r="T282" s="42">
        <v>654</v>
      </c>
      <c r="U282" s="42">
        <v>600</v>
      </c>
      <c r="V282" s="42">
        <f>T282-U282</f>
        <v>54</v>
      </c>
      <c r="W282" s="43">
        <f t="shared" si="43"/>
        <v>8.2568807339449546E-2</v>
      </c>
      <c r="X282" s="38" t="s">
        <v>1361</v>
      </c>
      <c r="Y282" s="42">
        <v>600</v>
      </c>
      <c r="Z282" s="38" t="s">
        <v>1714</v>
      </c>
      <c r="AA282" s="42">
        <v>0</v>
      </c>
      <c r="AB282" s="42" t="s">
        <v>54</v>
      </c>
      <c r="AC282" s="42">
        <v>654</v>
      </c>
      <c r="AD282" s="42">
        <v>600</v>
      </c>
      <c r="AE282" s="42">
        <f>AC282-AD282</f>
        <v>54</v>
      </c>
      <c r="AF282" s="38" t="s">
        <v>1371</v>
      </c>
      <c r="AG282" s="44">
        <f>V282-AE282</f>
        <v>0</v>
      </c>
    </row>
    <row r="283" spans="1:34" s="45" customFormat="1" x14ac:dyDescent="0.2">
      <c r="A283" s="38" t="s">
        <v>39</v>
      </c>
      <c r="B283" s="38" t="s">
        <v>40</v>
      </c>
      <c r="C283" s="38" t="s">
        <v>382</v>
      </c>
      <c r="D283" s="38" t="s">
        <v>744</v>
      </c>
      <c r="E283" s="38" t="s">
        <v>43</v>
      </c>
      <c r="F283" s="38" t="s">
        <v>746</v>
      </c>
      <c r="G283" s="38" t="s">
        <v>358</v>
      </c>
      <c r="H283" s="38" t="s">
        <v>745</v>
      </c>
      <c r="I283" s="38" t="s">
        <v>359</v>
      </c>
      <c r="J283" s="38" t="s">
        <v>50</v>
      </c>
      <c r="K283" s="39">
        <v>43511</v>
      </c>
      <c r="L283" s="39">
        <v>43511</v>
      </c>
      <c r="M283" s="39">
        <v>43511</v>
      </c>
      <c r="N283" s="38" t="s">
        <v>1358</v>
      </c>
      <c r="O283" s="38" t="s">
        <v>1368</v>
      </c>
      <c r="P283" s="41">
        <v>6319297</v>
      </c>
      <c r="Q283" s="38" t="s">
        <v>1715</v>
      </c>
      <c r="R283" s="38" t="s">
        <v>68</v>
      </c>
      <c r="S283" s="38" t="s">
        <v>52</v>
      </c>
      <c r="T283" s="42">
        <v>3920</v>
      </c>
      <c r="U283" s="42">
        <v>3800</v>
      </c>
      <c r="V283" s="42">
        <f t="shared" ref="V283:V319" si="50">T283-U283</f>
        <v>120</v>
      </c>
      <c r="W283" s="43">
        <f t="shared" si="43"/>
        <v>3.0612244897959183E-2</v>
      </c>
      <c r="X283" s="38" t="s">
        <v>1361</v>
      </c>
      <c r="Y283" s="42">
        <v>3800</v>
      </c>
      <c r="Z283" s="38" t="s">
        <v>1716</v>
      </c>
      <c r="AA283" s="42">
        <v>0</v>
      </c>
      <c r="AB283" s="42" t="s">
        <v>54</v>
      </c>
      <c r="AC283" s="42">
        <v>3920</v>
      </c>
      <c r="AD283" s="42">
        <v>3800</v>
      </c>
      <c r="AE283" s="42">
        <f t="shared" ref="AE283:AE319" si="51">AC283-AD283</f>
        <v>120</v>
      </c>
      <c r="AF283" s="38" t="s">
        <v>1371</v>
      </c>
      <c r="AG283" s="44">
        <f t="shared" ref="AG283:AG319" si="52">V283-AE283</f>
        <v>0</v>
      </c>
    </row>
    <row r="284" spans="1:34" s="45" customFormat="1" x14ac:dyDescent="0.2">
      <c r="A284" s="38" t="s">
        <v>39</v>
      </c>
      <c r="B284" s="38" t="s">
        <v>40</v>
      </c>
      <c r="C284" s="38" t="s">
        <v>382</v>
      </c>
      <c r="D284" s="38" t="s">
        <v>744</v>
      </c>
      <c r="E284" s="38" t="s">
        <v>43</v>
      </c>
      <c r="F284" s="38" t="s">
        <v>746</v>
      </c>
      <c r="G284" s="38" t="s">
        <v>358</v>
      </c>
      <c r="H284" s="38" t="s">
        <v>745</v>
      </c>
      <c r="I284" s="38" t="s">
        <v>359</v>
      </c>
      <c r="J284" s="38" t="s">
        <v>50</v>
      </c>
      <c r="K284" s="39">
        <v>43504</v>
      </c>
      <c r="L284" s="39">
        <v>43504</v>
      </c>
      <c r="M284" s="39">
        <v>43504</v>
      </c>
      <c r="N284" s="38" t="s">
        <v>1358</v>
      </c>
      <c r="O284" s="38" t="s">
        <v>1368</v>
      </c>
      <c r="P284" s="41">
        <v>8038860</v>
      </c>
      <c r="Q284" s="38" t="s">
        <v>1717</v>
      </c>
      <c r="R284" s="38" t="s">
        <v>68</v>
      </c>
      <c r="S284" s="38" t="s">
        <v>52</v>
      </c>
      <c r="T284" s="42">
        <v>10000</v>
      </c>
      <c r="U284" s="42">
        <v>10000</v>
      </c>
      <c r="V284" s="42">
        <f t="shared" si="50"/>
        <v>0</v>
      </c>
      <c r="W284" s="43">
        <f t="shared" si="43"/>
        <v>0</v>
      </c>
      <c r="X284" s="38" t="s">
        <v>1361</v>
      </c>
      <c r="Y284" s="42">
        <v>10000</v>
      </c>
      <c r="Z284" s="38" t="s">
        <v>1718</v>
      </c>
      <c r="AA284" s="42">
        <v>0</v>
      </c>
      <c r="AB284" s="42" t="s">
        <v>54</v>
      </c>
      <c r="AC284" s="42">
        <v>0</v>
      </c>
      <c r="AD284" s="42">
        <v>0</v>
      </c>
      <c r="AE284" s="42">
        <f t="shared" si="51"/>
        <v>0</v>
      </c>
      <c r="AF284" s="38" t="s">
        <v>1371</v>
      </c>
      <c r="AG284" s="44">
        <f t="shared" si="52"/>
        <v>0</v>
      </c>
    </row>
    <row r="285" spans="1:34" s="59" customFormat="1" x14ac:dyDescent="0.2">
      <c r="A285" s="53" t="s">
        <v>39</v>
      </c>
      <c r="B285" s="53" t="s">
        <v>40</v>
      </c>
      <c r="C285" s="53" t="s">
        <v>382</v>
      </c>
      <c r="D285" s="53" t="s">
        <v>744</v>
      </c>
      <c r="E285" s="53" t="s">
        <v>43</v>
      </c>
      <c r="F285" s="53" t="s">
        <v>746</v>
      </c>
      <c r="G285" s="53" t="s">
        <v>1719</v>
      </c>
      <c r="H285" s="53" t="s">
        <v>745</v>
      </c>
      <c r="I285" s="53" t="s">
        <v>359</v>
      </c>
      <c r="J285" s="53" t="s">
        <v>50</v>
      </c>
      <c r="K285" s="54">
        <v>43521</v>
      </c>
      <c r="L285" s="54">
        <v>43521</v>
      </c>
      <c r="M285" s="54">
        <v>43521</v>
      </c>
      <c r="N285" s="53" t="s">
        <v>1367</v>
      </c>
      <c r="O285" s="53" t="s">
        <v>1368</v>
      </c>
      <c r="P285" s="55">
        <v>8187189</v>
      </c>
      <c r="Q285" s="53" t="s">
        <v>1720</v>
      </c>
      <c r="R285" s="53" t="s">
        <v>59</v>
      </c>
      <c r="S285" s="53" t="s">
        <v>52</v>
      </c>
      <c r="T285" s="56">
        <v>0</v>
      </c>
      <c r="U285" s="56">
        <v>0</v>
      </c>
      <c r="V285" s="56">
        <f t="shared" si="50"/>
        <v>0</v>
      </c>
      <c r="W285" s="57" t="e">
        <f t="shared" si="43"/>
        <v>#DIV/0!</v>
      </c>
      <c r="X285" s="53" t="s">
        <v>1361</v>
      </c>
      <c r="Y285" s="56">
        <v>1265400</v>
      </c>
      <c r="Z285" s="53" t="s">
        <v>1721</v>
      </c>
      <c r="AA285" s="56">
        <v>0</v>
      </c>
      <c r="AB285" s="56" t="s">
        <v>54</v>
      </c>
      <c r="AC285" s="56">
        <v>1363700</v>
      </c>
      <c r="AD285" s="56">
        <v>1267223</v>
      </c>
      <c r="AE285" s="56">
        <f t="shared" si="51"/>
        <v>96477</v>
      </c>
      <c r="AF285" s="53" t="s">
        <v>1371</v>
      </c>
      <c r="AG285" s="58">
        <f t="shared" si="52"/>
        <v>-96477</v>
      </c>
      <c r="AH285" s="59" t="s">
        <v>1524</v>
      </c>
    </row>
    <row r="286" spans="1:34" s="45" customFormat="1" x14ac:dyDescent="0.2">
      <c r="A286" s="38" t="s">
        <v>39</v>
      </c>
      <c r="B286" s="38" t="s">
        <v>40</v>
      </c>
      <c r="C286" s="38" t="s">
        <v>382</v>
      </c>
      <c r="D286" s="38" t="s">
        <v>744</v>
      </c>
      <c r="E286" s="38" t="s">
        <v>43</v>
      </c>
      <c r="F286" s="38" t="s">
        <v>746</v>
      </c>
      <c r="G286" s="38" t="s">
        <v>1719</v>
      </c>
      <c r="H286" s="38" t="s">
        <v>745</v>
      </c>
      <c r="I286" s="38" t="s">
        <v>359</v>
      </c>
      <c r="J286" s="38" t="s">
        <v>50</v>
      </c>
      <c r="K286" s="39">
        <v>43521</v>
      </c>
      <c r="L286" s="39">
        <v>43539</v>
      </c>
      <c r="M286" s="40" t="s">
        <v>54</v>
      </c>
      <c r="N286" s="38" t="s">
        <v>1358</v>
      </c>
      <c r="O286" s="38" t="s">
        <v>1359</v>
      </c>
      <c r="P286" s="41">
        <v>8201810</v>
      </c>
      <c r="Q286" s="38" t="s">
        <v>1722</v>
      </c>
      <c r="R286" s="38" t="s">
        <v>68</v>
      </c>
      <c r="S286" s="38" t="s">
        <v>52</v>
      </c>
      <c r="T286" s="42">
        <v>220.35</v>
      </c>
      <c r="U286" s="42">
        <v>194.85</v>
      </c>
      <c r="V286" s="42">
        <f t="shared" si="50"/>
        <v>25.5</v>
      </c>
      <c r="W286" s="43">
        <f t="shared" si="43"/>
        <v>0.11572498298162015</v>
      </c>
      <c r="X286" s="38" t="s">
        <v>1361</v>
      </c>
      <c r="Y286" s="42">
        <v>194.85</v>
      </c>
      <c r="Z286" s="38" t="s">
        <v>1723</v>
      </c>
      <c r="AA286" s="42">
        <v>0</v>
      </c>
      <c r="AB286" s="42" t="s">
        <v>54</v>
      </c>
      <c r="AC286" s="42">
        <v>220.35</v>
      </c>
      <c r="AD286" s="42">
        <v>194.85</v>
      </c>
      <c r="AE286" s="42">
        <f t="shared" si="51"/>
        <v>25.5</v>
      </c>
      <c r="AF286" s="38" t="s">
        <v>1371</v>
      </c>
      <c r="AG286" s="44">
        <f t="shared" si="52"/>
        <v>0</v>
      </c>
    </row>
    <row r="287" spans="1:34" s="45" customFormat="1" x14ac:dyDescent="0.2">
      <c r="A287" s="38" t="s">
        <v>39</v>
      </c>
      <c r="B287" s="38" t="s">
        <v>40</v>
      </c>
      <c r="C287" s="38" t="s">
        <v>382</v>
      </c>
      <c r="D287" s="38" t="s">
        <v>744</v>
      </c>
      <c r="E287" s="38" t="s">
        <v>43</v>
      </c>
      <c r="F287" s="38" t="s">
        <v>746</v>
      </c>
      <c r="G287" s="38" t="s">
        <v>1719</v>
      </c>
      <c r="H287" s="38" t="s">
        <v>745</v>
      </c>
      <c r="I287" s="38" t="s">
        <v>359</v>
      </c>
      <c r="J287" s="38" t="s">
        <v>50</v>
      </c>
      <c r="K287" s="39">
        <v>43524</v>
      </c>
      <c r="L287" s="39">
        <v>43524</v>
      </c>
      <c r="M287" s="39">
        <v>43524</v>
      </c>
      <c r="N287" s="38" t="s">
        <v>1358</v>
      </c>
      <c r="O287" s="38" t="s">
        <v>1368</v>
      </c>
      <c r="P287" s="41">
        <v>8201947</v>
      </c>
      <c r="Q287" s="38" t="s">
        <v>1724</v>
      </c>
      <c r="R287" s="38" t="s">
        <v>68</v>
      </c>
      <c r="S287" s="38" t="s">
        <v>52</v>
      </c>
      <c r="T287" s="42">
        <v>10225.32</v>
      </c>
      <c r="U287" s="42">
        <v>9807.9599999999991</v>
      </c>
      <c r="V287" s="42">
        <f t="shared" si="50"/>
        <v>417.36000000000058</v>
      </c>
      <c r="W287" s="43">
        <f t="shared" si="43"/>
        <v>4.0816326530612304E-2</v>
      </c>
      <c r="X287" s="38" t="s">
        <v>1361</v>
      </c>
      <c r="Y287" s="42">
        <v>9807.9599999999991</v>
      </c>
      <c r="Z287" s="38" t="s">
        <v>1725</v>
      </c>
      <c r="AA287" s="42">
        <v>0</v>
      </c>
      <c r="AB287" s="42" t="s">
        <v>54</v>
      </c>
      <c r="AC287" s="42">
        <v>10225.32</v>
      </c>
      <c r="AD287" s="42">
        <v>9807.9599999999991</v>
      </c>
      <c r="AE287" s="42">
        <f t="shared" si="51"/>
        <v>417.36000000000058</v>
      </c>
      <c r="AF287" s="38" t="s">
        <v>1371</v>
      </c>
      <c r="AG287" s="44">
        <f t="shared" si="52"/>
        <v>0</v>
      </c>
    </row>
    <row r="288" spans="1:34" s="45" customFormat="1" x14ac:dyDescent="0.2">
      <c r="A288" s="38" t="s">
        <v>39</v>
      </c>
      <c r="B288" s="38" t="s">
        <v>40</v>
      </c>
      <c r="C288" s="38" t="s">
        <v>382</v>
      </c>
      <c r="D288" s="38" t="s">
        <v>744</v>
      </c>
      <c r="E288" s="38" t="s">
        <v>43</v>
      </c>
      <c r="F288" s="38" t="s">
        <v>746</v>
      </c>
      <c r="G288" s="38" t="s">
        <v>410</v>
      </c>
      <c r="H288" s="38" t="s">
        <v>745</v>
      </c>
      <c r="I288" s="38" t="s">
        <v>359</v>
      </c>
      <c r="J288" s="38" t="s">
        <v>50</v>
      </c>
      <c r="K288" s="39">
        <v>43504</v>
      </c>
      <c r="L288" s="39">
        <v>43504</v>
      </c>
      <c r="M288" s="39">
        <v>43504</v>
      </c>
      <c r="N288" s="38" t="s">
        <v>1367</v>
      </c>
      <c r="O288" s="38" t="s">
        <v>1368</v>
      </c>
      <c r="P288" s="41">
        <v>8164334</v>
      </c>
      <c r="Q288" s="38" t="s">
        <v>1726</v>
      </c>
      <c r="R288" s="38" t="s">
        <v>59</v>
      </c>
      <c r="S288" s="38" t="s">
        <v>52</v>
      </c>
      <c r="T288" s="42">
        <v>28775.74</v>
      </c>
      <c r="U288" s="42">
        <v>27601.22</v>
      </c>
      <c r="V288" s="42">
        <f t="shared" si="50"/>
        <v>1174.5200000000004</v>
      </c>
      <c r="W288" s="43">
        <f t="shared" si="43"/>
        <v>4.0816326530612256E-2</v>
      </c>
      <c r="X288" s="38" t="s">
        <v>1361</v>
      </c>
      <c r="Y288" s="42">
        <v>27601.22</v>
      </c>
      <c r="Z288" s="38" t="s">
        <v>1727</v>
      </c>
      <c r="AA288" s="42">
        <v>0</v>
      </c>
      <c r="AB288" s="42" t="s">
        <v>54</v>
      </c>
      <c r="AC288" s="42">
        <v>28775.74</v>
      </c>
      <c r="AD288" s="42">
        <v>27601.22</v>
      </c>
      <c r="AE288" s="42">
        <f t="shared" si="51"/>
        <v>1174.5200000000004</v>
      </c>
      <c r="AF288" s="38" t="s">
        <v>1371</v>
      </c>
      <c r="AG288" s="44">
        <f t="shared" si="52"/>
        <v>0</v>
      </c>
    </row>
    <row r="289" spans="1:34" s="45" customFormat="1" x14ac:dyDescent="0.2">
      <c r="A289" s="38" t="s">
        <v>39</v>
      </c>
      <c r="B289" s="38" t="s">
        <v>40</v>
      </c>
      <c r="C289" s="38" t="s">
        <v>382</v>
      </c>
      <c r="D289" s="38" t="s">
        <v>744</v>
      </c>
      <c r="E289" s="38" t="s">
        <v>43</v>
      </c>
      <c r="F289" s="38" t="s">
        <v>746</v>
      </c>
      <c r="G289" s="38" t="s">
        <v>410</v>
      </c>
      <c r="H289" s="38" t="s">
        <v>745</v>
      </c>
      <c r="I289" s="38" t="s">
        <v>359</v>
      </c>
      <c r="J289" s="38" t="s">
        <v>50</v>
      </c>
      <c r="K289" s="39">
        <v>43504</v>
      </c>
      <c r="L289" s="39">
        <v>43504</v>
      </c>
      <c r="M289" s="39">
        <v>43504</v>
      </c>
      <c r="N289" s="38" t="s">
        <v>1367</v>
      </c>
      <c r="O289" s="38" t="s">
        <v>1368</v>
      </c>
      <c r="P289" s="41">
        <v>8164336</v>
      </c>
      <c r="Q289" s="38" t="s">
        <v>1726</v>
      </c>
      <c r="R289" s="38" t="s">
        <v>59</v>
      </c>
      <c r="S289" s="38" t="s">
        <v>52</v>
      </c>
      <c r="T289" s="42">
        <v>28775.74</v>
      </c>
      <c r="U289" s="42">
        <v>27601.22</v>
      </c>
      <c r="V289" s="42">
        <f t="shared" si="50"/>
        <v>1174.5200000000004</v>
      </c>
      <c r="W289" s="43">
        <f t="shared" si="43"/>
        <v>4.0816326530612256E-2</v>
      </c>
      <c r="X289" s="38" t="s">
        <v>1361</v>
      </c>
      <c r="Y289" s="42">
        <v>27601.22</v>
      </c>
      <c r="Z289" s="38" t="s">
        <v>1728</v>
      </c>
      <c r="AA289" s="42">
        <v>0</v>
      </c>
      <c r="AB289" s="42" t="s">
        <v>54</v>
      </c>
      <c r="AC289" s="42">
        <v>28775.74</v>
      </c>
      <c r="AD289" s="42">
        <v>27601.22</v>
      </c>
      <c r="AE289" s="42">
        <f t="shared" si="51"/>
        <v>1174.5200000000004</v>
      </c>
      <c r="AF289" s="38" t="s">
        <v>1371</v>
      </c>
      <c r="AG289" s="44">
        <f t="shared" si="52"/>
        <v>0</v>
      </c>
    </row>
    <row r="290" spans="1:34" s="45" customFormat="1" x14ac:dyDescent="0.2">
      <c r="A290" s="38" t="s">
        <v>39</v>
      </c>
      <c r="B290" s="38" t="s">
        <v>40</v>
      </c>
      <c r="C290" s="38" t="s">
        <v>382</v>
      </c>
      <c r="D290" s="38" t="s">
        <v>744</v>
      </c>
      <c r="E290" s="38" t="s">
        <v>43</v>
      </c>
      <c r="F290" s="38" t="s">
        <v>746</v>
      </c>
      <c r="G290" s="38" t="s">
        <v>410</v>
      </c>
      <c r="H290" s="38" t="s">
        <v>745</v>
      </c>
      <c r="I290" s="38" t="s">
        <v>359</v>
      </c>
      <c r="J290" s="38" t="s">
        <v>50</v>
      </c>
      <c r="K290" s="39">
        <v>43504</v>
      </c>
      <c r="L290" s="39">
        <v>43504</v>
      </c>
      <c r="M290" s="39">
        <v>43504</v>
      </c>
      <c r="N290" s="38" t="s">
        <v>1367</v>
      </c>
      <c r="O290" s="38" t="s">
        <v>1368</v>
      </c>
      <c r="P290" s="41">
        <v>8164379</v>
      </c>
      <c r="Q290" s="38" t="s">
        <v>1726</v>
      </c>
      <c r="R290" s="38" t="s">
        <v>59</v>
      </c>
      <c r="S290" s="38" t="s">
        <v>52</v>
      </c>
      <c r="T290" s="42">
        <v>39325.440000000002</v>
      </c>
      <c r="U290" s="42">
        <v>37720.32</v>
      </c>
      <c r="V290" s="42">
        <f t="shared" si="50"/>
        <v>1605.1200000000026</v>
      </c>
      <c r="W290" s="43">
        <f t="shared" si="43"/>
        <v>4.0816326530612311E-2</v>
      </c>
      <c r="X290" s="38" t="s">
        <v>1361</v>
      </c>
      <c r="Y290" s="42">
        <v>37720.32</v>
      </c>
      <c r="Z290" s="38" t="s">
        <v>1729</v>
      </c>
      <c r="AA290" s="42">
        <v>0</v>
      </c>
      <c r="AB290" s="42" t="s">
        <v>54</v>
      </c>
      <c r="AC290" s="42">
        <v>39325.440000000002</v>
      </c>
      <c r="AD290" s="42">
        <v>37720.32</v>
      </c>
      <c r="AE290" s="42">
        <f t="shared" si="51"/>
        <v>1605.1200000000026</v>
      </c>
      <c r="AF290" s="38" t="s">
        <v>1371</v>
      </c>
      <c r="AG290" s="44">
        <f t="shared" si="52"/>
        <v>0</v>
      </c>
    </row>
    <row r="291" spans="1:34" s="45" customFormat="1" x14ac:dyDescent="0.2">
      <c r="A291" s="38" t="s">
        <v>39</v>
      </c>
      <c r="B291" s="38" t="s">
        <v>40</v>
      </c>
      <c r="C291" s="38" t="s">
        <v>382</v>
      </c>
      <c r="D291" s="38" t="s">
        <v>744</v>
      </c>
      <c r="E291" s="38" t="s">
        <v>43</v>
      </c>
      <c r="F291" s="38" t="s">
        <v>746</v>
      </c>
      <c r="G291" s="38" t="s">
        <v>410</v>
      </c>
      <c r="H291" s="38" t="s">
        <v>745</v>
      </c>
      <c r="I291" s="38" t="s">
        <v>359</v>
      </c>
      <c r="J291" s="38" t="s">
        <v>50</v>
      </c>
      <c r="K291" s="39">
        <v>43507</v>
      </c>
      <c r="L291" s="39">
        <v>43507</v>
      </c>
      <c r="M291" s="39">
        <v>43507</v>
      </c>
      <c r="N291" s="38" t="s">
        <v>1367</v>
      </c>
      <c r="O291" s="38" t="s">
        <v>1368</v>
      </c>
      <c r="P291" s="41">
        <v>8164388</v>
      </c>
      <c r="Q291" s="38" t="s">
        <v>1726</v>
      </c>
      <c r="R291" s="38" t="s">
        <v>59</v>
      </c>
      <c r="S291" s="38" t="s">
        <v>52</v>
      </c>
      <c r="T291" s="42">
        <v>37954.42</v>
      </c>
      <c r="U291" s="42">
        <v>36405.26</v>
      </c>
      <c r="V291" s="42">
        <f t="shared" si="50"/>
        <v>1549.1599999999962</v>
      </c>
      <c r="W291" s="43">
        <f t="shared" si="43"/>
        <v>4.0816326530612144E-2</v>
      </c>
      <c r="X291" s="38" t="s">
        <v>1361</v>
      </c>
      <c r="Y291" s="42">
        <v>36405.26</v>
      </c>
      <c r="Z291" s="38" t="s">
        <v>1730</v>
      </c>
      <c r="AA291" s="42">
        <v>0</v>
      </c>
      <c r="AB291" s="42" t="s">
        <v>54</v>
      </c>
      <c r="AC291" s="42">
        <v>37954.42</v>
      </c>
      <c r="AD291" s="42">
        <v>36405.26</v>
      </c>
      <c r="AE291" s="42">
        <f t="shared" si="51"/>
        <v>1549.1599999999962</v>
      </c>
      <c r="AF291" s="38" t="s">
        <v>1371</v>
      </c>
      <c r="AG291" s="44">
        <f t="shared" si="52"/>
        <v>0</v>
      </c>
    </row>
    <row r="292" spans="1:34" s="45" customFormat="1" x14ac:dyDescent="0.2">
      <c r="A292" s="38" t="s">
        <v>39</v>
      </c>
      <c r="B292" s="38" t="s">
        <v>40</v>
      </c>
      <c r="C292" s="38" t="s">
        <v>382</v>
      </c>
      <c r="D292" s="38" t="s">
        <v>744</v>
      </c>
      <c r="E292" s="38" t="s">
        <v>43</v>
      </c>
      <c r="F292" s="38" t="s">
        <v>746</v>
      </c>
      <c r="G292" s="38" t="s">
        <v>410</v>
      </c>
      <c r="H292" s="38" t="s">
        <v>745</v>
      </c>
      <c r="I292" s="38" t="s">
        <v>359</v>
      </c>
      <c r="J292" s="38" t="s">
        <v>50</v>
      </c>
      <c r="K292" s="39">
        <v>43509</v>
      </c>
      <c r="L292" s="39">
        <v>43509</v>
      </c>
      <c r="M292" s="39">
        <v>43509</v>
      </c>
      <c r="N292" s="38" t="s">
        <v>1367</v>
      </c>
      <c r="O292" s="38" t="s">
        <v>1368</v>
      </c>
      <c r="P292" s="41">
        <v>8164390</v>
      </c>
      <c r="Q292" s="38" t="s">
        <v>1726</v>
      </c>
      <c r="R292" s="38" t="s">
        <v>59</v>
      </c>
      <c r="S292" s="38" t="s">
        <v>52</v>
      </c>
      <c r="T292" s="42">
        <v>39406.29</v>
      </c>
      <c r="U292" s="42">
        <v>37797.870000000003</v>
      </c>
      <c r="V292" s="42">
        <f t="shared" si="50"/>
        <v>1608.4199999999983</v>
      </c>
      <c r="W292" s="43">
        <f t="shared" si="43"/>
        <v>4.08163265306122E-2</v>
      </c>
      <c r="X292" s="38" t="s">
        <v>1361</v>
      </c>
      <c r="Y292" s="42">
        <v>37797.870000000003</v>
      </c>
      <c r="Z292" s="38" t="s">
        <v>1731</v>
      </c>
      <c r="AA292" s="42">
        <v>0</v>
      </c>
      <c r="AB292" s="42" t="s">
        <v>54</v>
      </c>
      <c r="AC292" s="42">
        <v>39406.29</v>
      </c>
      <c r="AD292" s="42">
        <v>37797.870000000003</v>
      </c>
      <c r="AE292" s="42">
        <f t="shared" si="51"/>
        <v>1608.4199999999983</v>
      </c>
      <c r="AF292" s="38" t="s">
        <v>1371</v>
      </c>
      <c r="AG292" s="44">
        <f t="shared" si="52"/>
        <v>0</v>
      </c>
    </row>
    <row r="293" spans="1:34" s="45" customFormat="1" x14ac:dyDescent="0.2">
      <c r="A293" s="38" t="s">
        <v>39</v>
      </c>
      <c r="B293" s="38" t="s">
        <v>40</v>
      </c>
      <c r="C293" s="38" t="s">
        <v>382</v>
      </c>
      <c r="D293" s="38" t="s">
        <v>744</v>
      </c>
      <c r="E293" s="38" t="s">
        <v>43</v>
      </c>
      <c r="F293" s="38" t="s">
        <v>746</v>
      </c>
      <c r="G293" s="38" t="s">
        <v>410</v>
      </c>
      <c r="H293" s="38" t="s">
        <v>745</v>
      </c>
      <c r="I293" s="38" t="s">
        <v>359</v>
      </c>
      <c r="J293" s="38" t="s">
        <v>50</v>
      </c>
      <c r="K293" s="39">
        <v>43510</v>
      </c>
      <c r="L293" s="39">
        <v>43510</v>
      </c>
      <c r="M293" s="39">
        <v>43510</v>
      </c>
      <c r="N293" s="38" t="s">
        <v>1367</v>
      </c>
      <c r="O293" s="38" t="s">
        <v>1368</v>
      </c>
      <c r="P293" s="41">
        <v>8164393</v>
      </c>
      <c r="Q293" s="38" t="s">
        <v>1726</v>
      </c>
      <c r="R293" s="38" t="s">
        <v>59</v>
      </c>
      <c r="S293" s="38" t="s">
        <v>52</v>
      </c>
      <c r="T293" s="42">
        <v>43914.78</v>
      </c>
      <c r="U293" s="42">
        <v>42122.34</v>
      </c>
      <c r="V293" s="42">
        <f t="shared" si="50"/>
        <v>1792.4400000000023</v>
      </c>
      <c r="W293" s="43">
        <f t="shared" si="43"/>
        <v>4.0816326530612297E-2</v>
      </c>
      <c r="X293" s="38" t="s">
        <v>1361</v>
      </c>
      <c r="Y293" s="42">
        <v>42122.34</v>
      </c>
      <c r="Z293" s="38" t="s">
        <v>1732</v>
      </c>
      <c r="AA293" s="42">
        <v>0</v>
      </c>
      <c r="AB293" s="42" t="s">
        <v>54</v>
      </c>
      <c r="AC293" s="42">
        <v>43914.78</v>
      </c>
      <c r="AD293" s="42">
        <v>42122.34</v>
      </c>
      <c r="AE293" s="42">
        <f t="shared" si="51"/>
        <v>1792.4400000000023</v>
      </c>
      <c r="AF293" s="38" t="s">
        <v>1371</v>
      </c>
      <c r="AG293" s="44">
        <f t="shared" si="52"/>
        <v>0</v>
      </c>
    </row>
    <row r="294" spans="1:34" s="45" customFormat="1" x14ac:dyDescent="0.2">
      <c r="A294" s="38" t="s">
        <v>39</v>
      </c>
      <c r="B294" s="38" t="s">
        <v>40</v>
      </c>
      <c r="C294" s="38" t="s">
        <v>382</v>
      </c>
      <c r="D294" s="38" t="s">
        <v>744</v>
      </c>
      <c r="E294" s="38" t="s">
        <v>43</v>
      </c>
      <c r="F294" s="38" t="s">
        <v>746</v>
      </c>
      <c r="G294" s="38" t="s">
        <v>410</v>
      </c>
      <c r="H294" s="38" t="s">
        <v>745</v>
      </c>
      <c r="I294" s="38" t="s">
        <v>359</v>
      </c>
      <c r="J294" s="38" t="s">
        <v>50</v>
      </c>
      <c r="K294" s="39">
        <v>43504</v>
      </c>
      <c r="L294" s="39">
        <v>43504</v>
      </c>
      <c r="M294" s="39">
        <v>43504</v>
      </c>
      <c r="N294" s="38" t="s">
        <v>1367</v>
      </c>
      <c r="O294" s="38" t="s">
        <v>1368</v>
      </c>
      <c r="P294" s="41">
        <v>8164394</v>
      </c>
      <c r="Q294" s="38" t="s">
        <v>1726</v>
      </c>
      <c r="R294" s="38" t="s">
        <v>59</v>
      </c>
      <c r="S294" s="38" t="s">
        <v>52</v>
      </c>
      <c r="T294" s="42">
        <v>48504.12</v>
      </c>
      <c r="U294" s="42">
        <v>46524.36</v>
      </c>
      <c r="V294" s="42">
        <f t="shared" si="50"/>
        <v>1979.760000000002</v>
      </c>
      <c r="W294" s="43">
        <f t="shared" si="43"/>
        <v>4.0816326530612283E-2</v>
      </c>
      <c r="X294" s="38" t="s">
        <v>1361</v>
      </c>
      <c r="Y294" s="42">
        <v>46524.36</v>
      </c>
      <c r="Z294" s="38" t="s">
        <v>1733</v>
      </c>
      <c r="AA294" s="42">
        <v>0</v>
      </c>
      <c r="AB294" s="42" t="s">
        <v>54</v>
      </c>
      <c r="AC294" s="42">
        <v>48504.12</v>
      </c>
      <c r="AD294" s="42">
        <v>46524.36</v>
      </c>
      <c r="AE294" s="42">
        <f t="shared" si="51"/>
        <v>1979.760000000002</v>
      </c>
      <c r="AF294" s="38" t="s">
        <v>1371</v>
      </c>
      <c r="AG294" s="44">
        <f t="shared" si="52"/>
        <v>0</v>
      </c>
    </row>
    <row r="295" spans="1:34" s="45" customFormat="1" x14ac:dyDescent="0.2">
      <c r="A295" s="38" t="s">
        <v>39</v>
      </c>
      <c r="B295" s="38" t="s">
        <v>40</v>
      </c>
      <c r="C295" s="38" t="s">
        <v>382</v>
      </c>
      <c r="D295" s="38" t="s">
        <v>744</v>
      </c>
      <c r="E295" s="38" t="s">
        <v>43</v>
      </c>
      <c r="F295" s="38" t="s">
        <v>746</v>
      </c>
      <c r="G295" s="38" t="s">
        <v>410</v>
      </c>
      <c r="H295" s="38" t="s">
        <v>745</v>
      </c>
      <c r="I295" s="38" t="s">
        <v>359</v>
      </c>
      <c r="J295" s="38" t="s">
        <v>50</v>
      </c>
      <c r="K295" s="39">
        <v>43504</v>
      </c>
      <c r="L295" s="39">
        <v>43504</v>
      </c>
      <c r="M295" s="39">
        <v>43504</v>
      </c>
      <c r="N295" s="38" t="s">
        <v>1367</v>
      </c>
      <c r="O295" s="38" t="s">
        <v>1368</v>
      </c>
      <c r="P295" s="41">
        <v>8164395</v>
      </c>
      <c r="Q295" s="38" t="s">
        <v>1726</v>
      </c>
      <c r="R295" s="38" t="s">
        <v>59</v>
      </c>
      <c r="S295" s="38" t="s">
        <v>52</v>
      </c>
      <c r="T295" s="42">
        <v>29629.81</v>
      </c>
      <c r="U295" s="42">
        <v>28420.43</v>
      </c>
      <c r="V295" s="42">
        <f t="shared" si="50"/>
        <v>1209.380000000001</v>
      </c>
      <c r="W295" s="43">
        <f t="shared" si="43"/>
        <v>4.0816326530612276E-2</v>
      </c>
      <c r="X295" s="38" t="s">
        <v>1361</v>
      </c>
      <c r="Y295" s="42">
        <v>28420.43</v>
      </c>
      <c r="Z295" s="38" t="s">
        <v>1734</v>
      </c>
      <c r="AA295" s="42">
        <v>0</v>
      </c>
      <c r="AB295" s="42" t="s">
        <v>54</v>
      </c>
      <c r="AC295" s="42">
        <v>29629.81</v>
      </c>
      <c r="AD295" s="42">
        <v>28420.43</v>
      </c>
      <c r="AE295" s="42">
        <f t="shared" si="51"/>
        <v>1209.380000000001</v>
      </c>
      <c r="AF295" s="38" t="s">
        <v>1371</v>
      </c>
      <c r="AG295" s="44">
        <f t="shared" si="52"/>
        <v>0</v>
      </c>
    </row>
    <row r="296" spans="1:34" s="45" customFormat="1" x14ac:dyDescent="0.2">
      <c r="A296" s="38" t="s">
        <v>39</v>
      </c>
      <c r="B296" s="38" t="s">
        <v>40</v>
      </c>
      <c r="C296" s="38" t="s">
        <v>382</v>
      </c>
      <c r="D296" s="38" t="s">
        <v>744</v>
      </c>
      <c r="E296" s="38" t="s">
        <v>43</v>
      </c>
      <c r="F296" s="38" t="s">
        <v>746</v>
      </c>
      <c r="G296" s="38" t="s">
        <v>410</v>
      </c>
      <c r="H296" s="38" t="s">
        <v>745</v>
      </c>
      <c r="I296" s="38" t="s">
        <v>359</v>
      </c>
      <c r="J296" s="38" t="s">
        <v>50</v>
      </c>
      <c r="K296" s="39">
        <v>43509</v>
      </c>
      <c r="L296" s="39">
        <v>43509</v>
      </c>
      <c r="M296" s="39">
        <v>43509</v>
      </c>
      <c r="N296" s="38" t="s">
        <v>1367</v>
      </c>
      <c r="O296" s="38" t="s">
        <v>1368</v>
      </c>
      <c r="P296" s="41">
        <v>8164411</v>
      </c>
      <c r="Q296" s="38" t="s">
        <v>1726</v>
      </c>
      <c r="R296" s="38" t="s">
        <v>59</v>
      </c>
      <c r="S296" s="38" t="s">
        <v>52</v>
      </c>
      <c r="T296" s="42">
        <v>48746.67</v>
      </c>
      <c r="U296" s="42">
        <v>46757.01</v>
      </c>
      <c r="V296" s="42">
        <f t="shared" si="50"/>
        <v>1989.6599999999962</v>
      </c>
      <c r="W296" s="43">
        <f t="shared" si="43"/>
        <v>4.0816326530612165E-2</v>
      </c>
      <c r="X296" s="38" t="s">
        <v>1361</v>
      </c>
      <c r="Y296" s="42">
        <v>46757.01</v>
      </c>
      <c r="Z296" s="38" t="s">
        <v>1735</v>
      </c>
      <c r="AA296" s="42">
        <v>0</v>
      </c>
      <c r="AB296" s="42" t="s">
        <v>54</v>
      </c>
      <c r="AC296" s="42">
        <v>48746.67</v>
      </c>
      <c r="AD296" s="42">
        <v>46757.01</v>
      </c>
      <c r="AE296" s="42">
        <f t="shared" si="51"/>
        <v>1989.6599999999962</v>
      </c>
      <c r="AF296" s="38" t="s">
        <v>1371</v>
      </c>
      <c r="AG296" s="44">
        <f t="shared" si="52"/>
        <v>0</v>
      </c>
    </row>
    <row r="297" spans="1:34" s="45" customFormat="1" x14ac:dyDescent="0.2">
      <c r="A297" s="38" t="s">
        <v>39</v>
      </c>
      <c r="B297" s="38" t="s">
        <v>40</v>
      </c>
      <c r="C297" s="38" t="s">
        <v>382</v>
      </c>
      <c r="D297" s="38" t="s">
        <v>744</v>
      </c>
      <c r="E297" s="38" t="s">
        <v>43</v>
      </c>
      <c r="F297" s="38" t="s">
        <v>746</v>
      </c>
      <c r="G297" s="38" t="s">
        <v>1719</v>
      </c>
      <c r="H297" s="38" t="s">
        <v>745</v>
      </c>
      <c r="I297" s="38" t="s">
        <v>359</v>
      </c>
      <c r="J297" s="38" t="s">
        <v>50</v>
      </c>
      <c r="K297" s="39">
        <v>43524</v>
      </c>
      <c r="L297" s="39">
        <v>43524</v>
      </c>
      <c r="M297" s="39">
        <v>43524</v>
      </c>
      <c r="N297" s="38" t="s">
        <v>1367</v>
      </c>
      <c r="O297" s="38" t="s">
        <v>1368</v>
      </c>
      <c r="P297" s="41">
        <v>8201819</v>
      </c>
      <c r="Q297" s="38" t="s">
        <v>1726</v>
      </c>
      <c r="R297" s="38" t="s">
        <v>59</v>
      </c>
      <c r="S297" s="38" t="s">
        <v>52</v>
      </c>
      <c r="T297" s="42">
        <v>53093.46</v>
      </c>
      <c r="U297" s="42">
        <v>50926.38</v>
      </c>
      <c r="V297" s="42">
        <f t="shared" si="50"/>
        <v>2167.0800000000017</v>
      </c>
      <c r="W297" s="43">
        <f t="shared" ref="W297:W357" si="53">V297/T297</f>
        <v>4.0816326530612276E-2</v>
      </c>
      <c r="X297" s="38" t="s">
        <v>1361</v>
      </c>
      <c r="Y297" s="42">
        <v>50926.38</v>
      </c>
      <c r="Z297" s="38" t="s">
        <v>1736</v>
      </c>
      <c r="AA297" s="42">
        <v>0</v>
      </c>
      <c r="AB297" s="42" t="s">
        <v>54</v>
      </c>
      <c r="AC297" s="42">
        <v>53093.46</v>
      </c>
      <c r="AD297" s="42">
        <v>50926.38</v>
      </c>
      <c r="AE297" s="42">
        <f t="shared" si="51"/>
        <v>2167.0800000000017</v>
      </c>
      <c r="AF297" s="38" t="s">
        <v>1371</v>
      </c>
      <c r="AG297" s="44">
        <f t="shared" si="52"/>
        <v>0</v>
      </c>
    </row>
    <row r="298" spans="1:34" s="45" customFormat="1" x14ac:dyDescent="0.2">
      <c r="A298" s="38" t="s">
        <v>39</v>
      </c>
      <c r="B298" s="38" t="s">
        <v>40</v>
      </c>
      <c r="C298" s="38" t="s">
        <v>382</v>
      </c>
      <c r="D298" s="38" t="s">
        <v>744</v>
      </c>
      <c r="E298" s="38" t="s">
        <v>43</v>
      </c>
      <c r="F298" s="38" t="s">
        <v>746</v>
      </c>
      <c r="G298" s="38" t="s">
        <v>1719</v>
      </c>
      <c r="H298" s="38" t="s">
        <v>745</v>
      </c>
      <c r="I298" s="38" t="s">
        <v>359</v>
      </c>
      <c r="J298" s="38" t="s">
        <v>50</v>
      </c>
      <c r="K298" s="39">
        <v>43524</v>
      </c>
      <c r="L298" s="39">
        <v>43524</v>
      </c>
      <c r="M298" s="39">
        <v>43524</v>
      </c>
      <c r="N298" s="38" t="s">
        <v>1367</v>
      </c>
      <c r="O298" s="38" t="s">
        <v>1368</v>
      </c>
      <c r="P298" s="41">
        <v>8201898</v>
      </c>
      <c r="Q298" s="38" t="s">
        <v>1726</v>
      </c>
      <c r="R298" s="38" t="s">
        <v>59</v>
      </c>
      <c r="S298" s="38" t="s">
        <v>52</v>
      </c>
      <c r="T298" s="42">
        <v>34219.15</v>
      </c>
      <c r="U298" s="42">
        <v>32822.449999999997</v>
      </c>
      <c r="V298" s="42">
        <f t="shared" si="50"/>
        <v>1396.7000000000044</v>
      </c>
      <c r="W298" s="43">
        <f t="shared" si="53"/>
        <v>4.0816326530612373E-2</v>
      </c>
      <c r="X298" s="38" t="s">
        <v>1361</v>
      </c>
      <c r="Y298" s="42">
        <v>32822.449999999997</v>
      </c>
      <c r="Z298" s="38" t="s">
        <v>1737</v>
      </c>
      <c r="AA298" s="42">
        <v>0</v>
      </c>
      <c r="AB298" s="42" t="s">
        <v>54</v>
      </c>
      <c r="AC298" s="42">
        <v>34219.15</v>
      </c>
      <c r="AD298" s="42">
        <v>32822.449999999997</v>
      </c>
      <c r="AE298" s="42">
        <f t="shared" si="51"/>
        <v>1396.7000000000044</v>
      </c>
      <c r="AF298" s="38" t="s">
        <v>1371</v>
      </c>
      <c r="AG298" s="44">
        <f t="shared" si="52"/>
        <v>0</v>
      </c>
    </row>
    <row r="299" spans="1:34" s="67" customFormat="1" x14ac:dyDescent="0.2">
      <c r="A299" s="61" t="s">
        <v>39</v>
      </c>
      <c r="B299" s="61" t="s">
        <v>40</v>
      </c>
      <c r="C299" s="61" t="s">
        <v>382</v>
      </c>
      <c r="D299" s="61" t="s">
        <v>744</v>
      </c>
      <c r="E299" s="61" t="s">
        <v>43</v>
      </c>
      <c r="F299" s="61" t="s">
        <v>746</v>
      </c>
      <c r="G299" s="61" t="s">
        <v>1719</v>
      </c>
      <c r="H299" s="61" t="s">
        <v>745</v>
      </c>
      <c r="I299" s="61" t="s">
        <v>359</v>
      </c>
      <c r="J299" s="61" t="s">
        <v>50</v>
      </c>
      <c r="K299" s="62">
        <v>43514</v>
      </c>
      <c r="L299" s="62">
        <v>43514</v>
      </c>
      <c r="M299" s="62">
        <v>43514</v>
      </c>
      <c r="N299" s="61" t="s">
        <v>1367</v>
      </c>
      <c r="O299" s="61" t="s">
        <v>1368</v>
      </c>
      <c r="P299" s="63">
        <v>8179849</v>
      </c>
      <c r="Q299" s="61" t="s">
        <v>1738</v>
      </c>
      <c r="R299" s="61" t="s">
        <v>59</v>
      </c>
      <c r="S299" s="61" t="s">
        <v>52</v>
      </c>
      <c r="T299" s="64">
        <v>1027069.4</v>
      </c>
      <c r="U299" s="64">
        <v>733621</v>
      </c>
      <c r="V299" s="64">
        <f t="shared" si="50"/>
        <v>293448.40000000002</v>
      </c>
      <c r="W299" s="65">
        <f t="shared" si="53"/>
        <v>0.28571428571428575</v>
      </c>
      <c r="X299" s="61" t="s">
        <v>1361</v>
      </c>
      <c r="Y299" s="64">
        <v>733621</v>
      </c>
      <c r="Z299" s="61" t="s">
        <v>1739</v>
      </c>
      <c r="AA299" s="64">
        <v>0</v>
      </c>
      <c r="AB299" s="64" t="s">
        <v>54</v>
      </c>
      <c r="AC299" s="64">
        <v>1027069.4</v>
      </c>
      <c r="AD299" s="64">
        <v>733621</v>
      </c>
      <c r="AE299" s="64">
        <f t="shared" si="51"/>
        <v>293448.40000000002</v>
      </c>
      <c r="AF299" s="61" t="s">
        <v>1371</v>
      </c>
      <c r="AG299" s="66">
        <f t="shared" si="52"/>
        <v>0</v>
      </c>
      <c r="AH299" s="67" t="s">
        <v>1740</v>
      </c>
    </row>
    <row r="300" spans="1:34" s="45" customFormat="1" x14ac:dyDescent="0.2">
      <c r="A300" s="38" t="s">
        <v>39</v>
      </c>
      <c r="B300" s="38" t="s">
        <v>40</v>
      </c>
      <c r="C300" s="38" t="s">
        <v>382</v>
      </c>
      <c r="D300" s="38" t="s">
        <v>744</v>
      </c>
      <c r="E300" s="38" t="s">
        <v>43</v>
      </c>
      <c r="F300" s="38" t="s">
        <v>746</v>
      </c>
      <c r="G300" s="38" t="s">
        <v>1719</v>
      </c>
      <c r="H300" s="38" t="s">
        <v>745</v>
      </c>
      <c r="I300" s="38" t="s">
        <v>359</v>
      </c>
      <c r="J300" s="38" t="s">
        <v>50</v>
      </c>
      <c r="K300" s="39">
        <v>43518</v>
      </c>
      <c r="L300" s="39">
        <v>43518</v>
      </c>
      <c r="M300" s="39">
        <v>43518</v>
      </c>
      <c r="N300" s="38" t="s">
        <v>1358</v>
      </c>
      <c r="O300" s="38" t="s">
        <v>1368</v>
      </c>
      <c r="P300" s="41">
        <v>8202100</v>
      </c>
      <c r="Q300" s="38" t="s">
        <v>1741</v>
      </c>
      <c r="R300" s="38" t="s">
        <v>68</v>
      </c>
      <c r="S300" s="38" t="s">
        <v>52</v>
      </c>
      <c r="T300" s="42">
        <v>0</v>
      </c>
      <c r="U300" s="42">
        <v>0</v>
      </c>
      <c r="V300" s="42">
        <f t="shared" si="50"/>
        <v>0</v>
      </c>
      <c r="W300" s="43" t="e">
        <f t="shared" si="53"/>
        <v>#DIV/0!</v>
      </c>
      <c r="X300" s="38" t="s">
        <v>1361</v>
      </c>
      <c r="Y300" s="42">
        <v>0</v>
      </c>
      <c r="Z300" s="38" t="s">
        <v>1742</v>
      </c>
      <c r="AA300" s="42">
        <v>0</v>
      </c>
      <c r="AB300" s="42" t="s">
        <v>54</v>
      </c>
      <c r="AC300" s="42">
        <v>0</v>
      </c>
      <c r="AD300" s="42">
        <v>0</v>
      </c>
      <c r="AE300" s="42">
        <f t="shared" si="51"/>
        <v>0</v>
      </c>
      <c r="AF300" s="38" t="s">
        <v>1371</v>
      </c>
      <c r="AG300" s="44">
        <f t="shared" si="52"/>
        <v>0</v>
      </c>
    </row>
    <row r="301" spans="1:34" s="45" customFormat="1" x14ac:dyDescent="0.2">
      <c r="A301" s="38" t="s">
        <v>39</v>
      </c>
      <c r="B301" s="38" t="s">
        <v>40</v>
      </c>
      <c r="C301" s="38" t="s">
        <v>382</v>
      </c>
      <c r="D301" s="38" t="s">
        <v>744</v>
      </c>
      <c r="E301" s="38" t="s">
        <v>43</v>
      </c>
      <c r="F301" s="38" t="s">
        <v>746</v>
      </c>
      <c r="G301" s="38" t="s">
        <v>1719</v>
      </c>
      <c r="H301" s="38" t="s">
        <v>745</v>
      </c>
      <c r="I301" s="38" t="s">
        <v>359</v>
      </c>
      <c r="J301" s="38" t="s">
        <v>50</v>
      </c>
      <c r="K301" s="39">
        <v>43524</v>
      </c>
      <c r="L301" s="39">
        <v>43539</v>
      </c>
      <c r="M301" s="40" t="s">
        <v>54</v>
      </c>
      <c r="N301" s="38" t="s">
        <v>1358</v>
      </c>
      <c r="O301" s="38" t="s">
        <v>1359</v>
      </c>
      <c r="P301" s="41">
        <v>8202100</v>
      </c>
      <c r="Q301" s="38" t="s">
        <v>1741</v>
      </c>
      <c r="R301" s="38" t="s">
        <v>68</v>
      </c>
      <c r="S301" s="38" t="s">
        <v>52</v>
      </c>
      <c r="T301" s="42">
        <v>45304.42</v>
      </c>
      <c r="U301" s="42">
        <v>43455.26</v>
      </c>
      <c r="V301" s="42">
        <f t="shared" si="50"/>
        <v>1849.1599999999962</v>
      </c>
      <c r="W301" s="43">
        <f t="shared" si="53"/>
        <v>4.0816326530612165E-2</v>
      </c>
      <c r="X301" s="38" t="s">
        <v>1361</v>
      </c>
      <c r="Y301" s="42">
        <v>43455.26</v>
      </c>
      <c r="Z301" s="38" t="s">
        <v>1742</v>
      </c>
      <c r="AA301" s="42">
        <v>0</v>
      </c>
      <c r="AB301" s="42" t="s">
        <v>54</v>
      </c>
      <c r="AC301" s="42">
        <v>45304.42</v>
      </c>
      <c r="AD301" s="42">
        <v>43455.26</v>
      </c>
      <c r="AE301" s="42">
        <f t="shared" si="51"/>
        <v>1849.1599999999962</v>
      </c>
      <c r="AF301" s="38" t="s">
        <v>1371</v>
      </c>
      <c r="AG301" s="44">
        <f t="shared" si="52"/>
        <v>0</v>
      </c>
    </row>
    <row r="302" spans="1:34" s="45" customFormat="1" x14ac:dyDescent="0.2">
      <c r="A302" s="38" t="s">
        <v>39</v>
      </c>
      <c r="B302" s="38" t="s">
        <v>40</v>
      </c>
      <c r="C302" s="38" t="s">
        <v>382</v>
      </c>
      <c r="D302" s="38" t="s">
        <v>744</v>
      </c>
      <c r="E302" s="38" t="s">
        <v>43</v>
      </c>
      <c r="F302" s="38" t="s">
        <v>746</v>
      </c>
      <c r="G302" s="38" t="s">
        <v>410</v>
      </c>
      <c r="H302" s="38" t="s">
        <v>745</v>
      </c>
      <c r="I302" s="38" t="s">
        <v>359</v>
      </c>
      <c r="J302" s="38" t="s">
        <v>50</v>
      </c>
      <c r="K302" s="39">
        <v>43523</v>
      </c>
      <c r="L302" s="39">
        <v>43523</v>
      </c>
      <c r="M302" s="39">
        <v>43523</v>
      </c>
      <c r="N302" s="38" t="s">
        <v>1358</v>
      </c>
      <c r="O302" s="38" t="s">
        <v>1368</v>
      </c>
      <c r="P302" s="41">
        <v>8123954</v>
      </c>
      <c r="Q302" s="38" t="s">
        <v>1743</v>
      </c>
      <c r="R302" s="38" t="s">
        <v>68</v>
      </c>
      <c r="S302" s="38" t="s">
        <v>52</v>
      </c>
      <c r="T302" s="42">
        <v>158760</v>
      </c>
      <c r="U302" s="42">
        <v>118210</v>
      </c>
      <c r="V302" s="42">
        <f t="shared" si="50"/>
        <v>40550</v>
      </c>
      <c r="W302" s="43">
        <f t="shared" si="53"/>
        <v>0.25541698160745779</v>
      </c>
      <c r="X302" s="38" t="s">
        <v>1361</v>
      </c>
      <c r="Y302" s="42">
        <v>118210</v>
      </c>
      <c r="Z302" s="38" t="s">
        <v>1744</v>
      </c>
      <c r="AA302" s="42">
        <v>0</v>
      </c>
      <c r="AB302" s="42" t="s">
        <v>54</v>
      </c>
      <c r="AC302" s="42">
        <v>158760</v>
      </c>
      <c r="AD302" s="42">
        <v>118210</v>
      </c>
      <c r="AE302" s="42">
        <f t="shared" si="51"/>
        <v>40550</v>
      </c>
      <c r="AF302" s="38" t="s">
        <v>1371</v>
      </c>
      <c r="AG302" s="44">
        <f t="shared" si="52"/>
        <v>0</v>
      </c>
    </row>
    <row r="303" spans="1:34" s="59" customFormat="1" x14ac:dyDescent="0.2">
      <c r="A303" s="53" t="s">
        <v>39</v>
      </c>
      <c r="B303" s="53" t="s">
        <v>40</v>
      </c>
      <c r="C303" s="53" t="s">
        <v>382</v>
      </c>
      <c r="D303" s="53" t="s">
        <v>744</v>
      </c>
      <c r="E303" s="53" t="s">
        <v>43</v>
      </c>
      <c r="F303" s="53" t="s">
        <v>746</v>
      </c>
      <c r="G303" s="53" t="s">
        <v>410</v>
      </c>
      <c r="H303" s="53" t="s">
        <v>745</v>
      </c>
      <c r="I303" s="53" t="s">
        <v>359</v>
      </c>
      <c r="J303" s="53" t="s">
        <v>50</v>
      </c>
      <c r="K303" s="54">
        <v>43501</v>
      </c>
      <c r="L303" s="54">
        <v>43501</v>
      </c>
      <c r="M303" s="54">
        <v>43501</v>
      </c>
      <c r="N303" s="53" t="s">
        <v>1358</v>
      </c>
      <c r="O303" s="53" t="s">
        <v>1368</v>
      </c>
      <c r="P303" s="55">
        <v>8147682</v>
      </c>
      <c r="Q303" s="53" t="s">
        <v>754</v>
      </c>
      <c r="R303" s="53" t="s">
        <v>68</v>
      </c>
      <c r="S303" s="53" t="s">
        <v>52</v>
      </c>
      <c r="T303" s="56">
        <v>0</v>
      </c>
      <c r="U303" s="56">
        <v>0</v>
      </c>
      <c r="V303" s="56">
        <f t="shared" si="50"/>
        <v>0</v>
      </c>
      <c r="W303" s="57" t="e">
        <f t="shared" si="53"/>
        <v>#DIV/0!</v>
      </c>
      <c r="X303" s="53" t="s">
        <v>1745</v>
      </c>
      <c r="Y303" s="56">
        <v>0</v>
      </c>
      <c r="Z303" s="53" t="s">
        <v>55</v>
      </c>
      <c r="AA303" s="56">
        <v>0</v>
      </c>
      <c r="AB303" s="56" t="s">
        <v>54</v>
      </c>
      <c r="AC303" s="56">
        <v>110678.56</v>
      </c>
      <c r="AD303" s="56">
        <v>112105</v>
      </c>
      <c r="AE303" s="56">
        <f t="shared" si="51"/>
        <v>-1426.4400000000023</v>
      </c>
      <c r="AF303" s="53" t="s">
        <v>1371</v>
      </c>
      <c r="AG303" s="58">
        <f t="shared" si="52"/>
        <v>1426.4400000000023</v>
      </c>
      <c r="AH303" s="59" t="s">
        <v>1524</v>
      </c>
    </row>
    <row r="304" spans="1:34" s="59" customFormat="1" x14ac:dyDescent="0.2">
      <c r="A304" s="53" t="s">
        <v>39</v>
      </c>
      <c r="B304" s="53" t="s">
        <v>40</v>
      </c>
      <c r="C304" s="53" t="s">
        <v>382</v>
      </c>
      <c r="D304" s="53" t="s">
        <v>744</v>
      </c>
      <c r="E304" s="53" t="s">
        <v>43</v>
      </c>
      <c r="F304" s="53" t="s">
        <v>746</v>
      </c>
      <c r="G304" s="53" t="s">
        <v>410</v>
      </c>
      <c r="H304" s="53" t="s">
        <v>745</v>
      </c>
      <c r="I304" s="53" t="s">
        <v>359</v>
      </c>
      <c r="J304" s="53" t="s">
        <v>50</v>
      </c>
      <c r="K304" s="54">
        <v>43507</v>
      </c>
      <c r="L304" s="54">
        <v>43507</v>
      </c>
      <c r="M304" s="54">
        <v>43507</v>
      </c>
      <c r="N304" s="53" t="s">
        <v>1358</v>
      </c>
      <c r="O304" s="53" t="s">
        <v>1368</v>
      </c>
      <c r="P304" s="55">
        <v>8147682</v>
      </c>
      <c r="Q304" s="53" t="s">
        <v>754</v>
      </c>
      <c r="R304" s="53" t="s">
        <v>68</v>
      </c>
      <c r="S304" s="53" t="s">
        <v>52</v>
      </c>
      <c r="T304" s="56">
        <v>0</v>
      </c>
      <c r="U304" s="56">
        <v>0</v>
      </c>
      <c r="V304" s="56">
        <f t="shared" si="50"/>
        <v>0</v>
      </c>
      <c r="W304" s="57" t="e">
        <f t="shared" si="53"/>
        <v>#DIV/0!</v>
      </c>
      <c r="X304" s="53" t="s">
        <v>1745</v>
      </c>
      <c r="Y304" s="56">
        <v>0</v>
      </c>
      <c r="Z304" s="53" t="s">
        <v>55</v>
      </c>
      <c r="AA304" s="56">
        <v>0</v>
      </c>
      <c r="AB304" s="56" t="s">
        <v>54</v>
      </c>
      <c r="AC304" s="56">
        <v>39298</v>
      </c>
      <c r="AD304" s="56">
        <v>48120</v>
      </c>
      <c r="AE304" s="56">
        <f t="shared" si="51"/>
        <v>-8822</v>
      </c>
      <c r="AF304" s="53" t="s">
        <v>1371</v>
      </c>
      <c r="AG304" s="58">
        <f t="shared" si="52"/>
        <v>8822</v>
      </c>
      <c r="AH304" s="59" t="s">
        <v>1524</v>
      </c>
    </row>
    <row r="305" spans="1:34" s="59" customFormat="1" x14ac:dyDescent="0.2">
      <c r="A305" s="53" t="s">
        <v>39</v>
      </c>
      <c r="B305" s="53" t="s">
        <v>40</v>
      </c>
      <c r="C305" s="53" t="s">
        <v>382</v>
      </c>
      <c r="D305" s="53" t="s">
        <v>744</v>
      </c>
      <c r="E305" s="53" t="s">
        <v>43</v>
      </c>
      <c r="F305" s="53" t="s">
        <v>746</v>
      </c>
      <c r="G305" s="53" t="s">
        <v>410</v>
      </c>
      <c r="H305" s="53" t="s">
        <v>745</v>
      </c>
      <c r="I305" s="53" t="s">
        <v>359</v>
      </c>
      <c r="J305" s="53" t="s">
        <v>50</v>
      </c>
      <c r="K305" s="54">
        <v>43507</v>
      </c>
      <c r="L305" s="54">
        <v>43507</v>
      </c>
      <c r="M305" s="54">
        <v>43507</v>
      </c>
      <c r="N305" s="53" t="s">
        <v>1358</v>
      </c>
      <c r="O305" s="53" t="s">
        <v>1368</v>
      </c>
      <c r="P305" s="55">
        <v>8147682</v>
      </c>
      <c r="Q305" s="53" t="s">
        <v>754</v>
      </c>
      <c r="R305" s="53" t="s">
        <v>68</v>
      </c>
      <c r="S305" s="53" t="s">
        <v>52</v>
      </c>
      <c r="T305" s="56">
        <v>0</v>
      </c>
      <c r="U305" s="56">
        <v>0</v>
      </c>
      <c r="V305" s="56">
        <f t="shared" si="50"/>
        <v>0</v>
      </c>
      <c r="W305" s="57" t="e">
        <f t="shared" si="53"/>
        <v>#DIV/0!</v>
      </c>
      <c r="X305" s="53" t="s">
        <v>1361</v>
      </c>
      <c r="Y305" s="56">
        <v>4839.99</v>
      </c>
      <c r="Z305" s="53" t="s">
        <v>756</v>
      </c>
      <c r="AA305" s="56">
        <v>0</v>
      </c>
      <c r="AB305" s="56" t="s">
        <v>54</v>
      </c>
      <c r="AC305" s="56">
        <v>0</v>
      </c>
      <c r="AD305" s="56">
        <v>4944.3</v>
      </c>
      <c r="AE305" s="56">
        <f t="shared" si="51"/>
        <v>-4944.3</v>
      </c>
      <c r="AF305" s="53" t="s">
        <v>1371</v>
      </c>
      <c r="AG305" s="58">
        <f t="shared" si="52"/>
        <v>4944.3</v>
      </c>
      <c r="AH305" s="59" t="s">
        <v>1524</v>
      </c>
    </row>
    <row r="306" spans="1:34" s="59" customFormat="1" x14ac:dyDescent="0.2">
      <c r="A306" s="53" t="s">
        <v>39</v>
      </c>
      <c r="B306" s="53" t="s">
        <v>40</v>
      </c>
      <c r="C306" s="53" t="s">
        <v>382</v>
      </c>
      <c r="D306" s="53" t="s">
        <v>744</v>
      </c>
      <c r="E306" s="53" t="s">
        <v>43</v>
      </c>
      <c r="F306" s="53" t="s">
        <v>746</v>
      </c>
      <c r="G306" s="53" t="s">
        <v>410</v>
      </c>
      <c r="H306" s="53" t="s">
        <v>745</v>
      </c>
      <c r="I306" s="53" t="s">
        <v>359</v>
      </c>
      <c r="J306" s="53" t="s">
        <v>50</v>
      </c>
      <c r="K306" s="54">
        <v>43517</v>
      </c>
      <c r="L306" s="54">
        <v>43539</v>
      </c>
      <c r="M306" s="60" t="s">
        <v>54</v>
      </c>
      <c r="N306" s="53" t="s">
        <v>1383</v>
      </c>
      <c r="O306" s="53" t="s">
        <v>1359</v>
      </c>
      <c r="P306" s="55">
        <v>8147682</v>
      </c>
      <c r="Q306" s="53" t="s">
        <v>754</v>
      </c>
      <c r="R306" s="53" t="s">
        <v>68</v>
      </c>
      <c r="S306" s="53" t="s">
        <v>52</v>
      </c>
      <c r="T306" s="56">
        <v>0</v>
      </c>
      <c r="U306" s="56">
        <v>0</v>
      </c>
      <c r="V306" s="56">
        <f t="shared" si="50"/>
        <v>0</v>
      </c>
      <c r="W306" s="57" t="e">
        <f t="shared" si="53"/>
        <v>#DIV/0!</v>
      </c>
      <c r="X306" s="53" t="s">
        <v>1745</v>
      </c>
      <c r="Y306" s="56">
        <v>0</v>
      </c>
      <c r="Z306" s="53" t="s">
        <v>55</v>
      </c>
      <c r="AA306" s="56">
        <v>0</v>
      </c>
      <c r="AB306" s="56" t="s">
        <v>54</v>
      </c>
      <c r="AC306" s="56">
        <v>200000</v>
      </c>
      <c r="AD306" s="56">
        <v>0</v>
      </c>
      <c r="AE306" s="56">
        <f t="shared" si="51"/>
        <v>200000</v>
      </c>
      <c r="AF306" s="53" t="s">
        <v>1371</v>
      </c>
      <c r="AG306" s="58">
        <f t="shared" si="52"/>
        <v>-200000</v>
      </c>
      <c r="AH306" s="59" t="s">
        <v>1524</v>
      </c>
    </row>
    <row r="307" spans="1:34" s="59" customFormat="1" x14ac:dyDescent="0.2">
      <c r="A307" s="53" t="s">
        <v>39</v>
      </c>
      <c r="B307" s="53" t="s">
        <v>40</v>
      </c>
      <c r="C307" s="53" t="s">
        <v>382</v>
      </c>
      <c r="D307" s="53" t="s">
        <v>744</v>
      </c>
      <c r="E307" s="53" t="s">
        <v>43</v>
      </c>
      <c r="F307" s="53" t="s">
        <v>746</v>
      </c>
      <c r="G307" s="53" t="s">
        <v>410</v>
      </c>
      <c r="H307" s="53" t="s">
        <v>745</v>
      </c>
      <c r="I307" s="53" t="s">
        <v>359</v>
      </c>
      <c r="J307" s="53" t="s">
        <v>50</v>
      </c>
      <c r="K307" s="54">
        <v>43504</v>
      </c>
      <c r="L307" s="54">
        <v>43504</v>
      </c>
      <c r="M307" s="54">
        <v>43504</v>
      </c>
      <c r="N307" s="53" t="s">
        <v>1358</v>
      </c>
      <c r="O307" s="53" t="s">
        <v>1368</v>
      </c>
      <c r="P307" s="55">
        <v>8147682</v>
      </c>
      <c r="Q307" s="53" t="s">
        <v>754</v>
      </c>
      <c r="R307" s="53" t="s">
        <v>68</v>
      </c>
      <c r="S307" s="53" t="s">
        <v>52</v>
      </c>
      <c r="T307" s="56">
        <v>0</v>
      </c>
      <c r="U307" s="56">
        <v>0</v>
      </c>
      <c r="V307" s="56">
        <f t="shared" si="50"/>
        <v>0</v>
      </c>
      <c r="W307" s="57" t="e">
        <f t="shared" si="53"/>
        <v>#DIV/0!</v>
      </c>
      <c r="X307" s="53" t="s">
        <v>1745</v>
      </c>
      <c r="Y307" s="56">
        <v>0</v>
      </c>
      <c r="Z307" s="53" t="s">
        <v>55</v>
      </c>
      <c r="AA307" s="56">
        <v>0</v>
      </c>
      <c r="AB307" s="56" t="s">
        <v>54</v>
      </c>
      <c r="AC307" s="56">
        <v>130184.88</v>
      </c>
      <c r="AD307" s="56">
        <v>93954</v>
      </c>
      <c r="AE307" s="56">
        <f t="shared" si="51"/>
        <v>36230.880000000005</v>
      </c>
      <c r="AF307" s="53" t="s">
        <v>1371</v>
      </c>
      <c r="AG307" s="58">
        <f t="shared" si="52"/>
        <v>-36230.880000000005</v>
      </c>
      <c r="AH307" s="59" t="s">
        <v>1524</v>
      </c>
    </row>
    <row r="308" spans="1:34" s="59" customFormat="1" x14ac:dyDescent="0.2">
      <c r="A308" s="53" t="s">
        <v>39</v>
      </c>
      <c r="B308" s="53" t="s">
        <v>40</v>
      </c>
      <c r="C308" s="53" t="s">
        <v>382</v>
      </c>
      <c r="D308" s="53" t="s">
        <v>744</v>
      </c>
      <c r="E308" s="53" t="s">
        <v>43</v>
      </c>
      <c r="F308" s="53" t="s">
        <v>746</v>
      </c>
      <c r="G308" s="53" t="s">
        <v>410</v>
      </c>
      <c r="H308" s="53" t="s">
        <v>745</v>
      </c>
      <c r="I308" s="53" t="s">
        <v>359</v>
      </c>
      <c r="J308" s="53" t="s">
        <v>50</v>
      </c>
      <c r="K308" s="54">
        <v>43508</v>
      </c>
      <c r="L308" s="54">
        <v>43508</v>
      </c>
      <c r="M308" s="54">
        <v>43508</v>
      </c>
      <c r="N308" s="53" t="s">
        <v>1358</v>
      </c>
      <c r="O308" s="53" t="s">
        <v>1368</v>
      </c>
      <c r="P308" s="55">
        <v>8147682</v>
      </c>
      <c r="Q308" s="53" t="s">
        <v>754</v>
      </c>
      <c r="R308" s="53" t="s">
        <v>68</v>
      </c>
      <c r="S308" s="53" t="s">
        <v>52</v>
      </c>
      <c r="T308" s="56">
        <v>0</v>
      </c>
      <c r="U308" s="56">
        <v>0</v>
      </c>
      <c r="V308" s="56">
        <f t="shared" si="50"/>
        <v>0</v>
      </c>
      <c r="W308" s="57" t="e">
        <f t="shared" si="53"/>
        <v>#DIV/0!</v>
      </c>
      <c r="X308" s="53" t="s">
        <v>1745</v>
      </c>
      <c r="Y308" s="56">
        <v>0</v>
      </c>
      <c r="Z308" s="53" t="s">
        <v>55</v>
      </c>
      <c r="AA308" s="56">
        <v>0</v>
      </c>
      <c r="AB308" s="56" t="s">
        <v>54</v>
      </c>
      <c r="AC308" s="56">
        <v>43553</v>
      </c>
      <c r="AD308" s="56">
        <v>33560</v>
      </c>
      <c r="AE308" s="56">
        <f t="shared" si="51"/>
        <v>9993</v>
      </c>
      <c r="AF308" s="53" t="s">
        <v>1371</v>
      </c>
      <c r="AG308" s="58">
        <f t="shared" si="52"/>
        <v>-9993</v>
      </c>
      <c r="AH308" s="59" t="s">
        <v>1524</v>
      </c>
    </row>
    <row r="309" spans="1:34" s="59" customFormat="1" x14ac:dyDescent="0.2">
      <c r="A309" s="53" t="s">
        <v>39</v>
      </c>
      <c r="B309" s="53" t="s">
        <v>40</v>
      </c>
      <c r="C309" s="53" t="s">
        <v>382</v>
      </c>
      <c r="D309" s="53" t="s">
        <v>744</v>
      </c>
      <c r="E309" s="53" t="s">
        <v>43</v>
      </c>
      <c r="F309" s="53" t="s">
        <v>746</v>
      </c>
      <c r="G309" s="53" t="s">
        <v>410</v>
      </c>
      <c r="H309" s="53" t="s">
        <v>745</v>
      </c>
      <c r="I309" s="53" t="s">
        <v>359</v>
      </c>
      <c r="J309" s="53" t="s">
        <v>50</v>
      </c>
      <c r="K309" s="54">
        <v>43503</v>
      </c>
      <c r="L309" s="54">
        <v>43503</v>
      </c>
      <c r="M309" s="54">
        <v>43503</v>
      </c>
      <c r="N309" s="53" t="s">
        <v>1358</v>
      </c>
      <c r="O309" s="53" t="s">
        <v>1368</v>
      </c>
      <c r="P309" s="55">
        <v>8147682</v>
      </c>
      <c r="Q309" s="53" t="s">
        <v>754</v>
      </c>
      <c r="R309" s="53" t="s">
        <v>68</v>
      </c>
      <c r="S309" s="53" t="s">
        <v>52</v>
      </c>
      <c r="T309" s="56">
        <v>0</v>
      </c>
      <c r="U309" s="56">
        <v>0</v>
      </c>
      <c r="V309" s="56">
        <f t="shared" si="50"/>
        <v>0</v>
      </c>
      <c r="W309" s="57" t="e">
        <f t="shared" si="53"/>
        <v>#DIV/0!</v>
      </c>
      <c r="X309" s="53" t="s">
        <v>1745</v>
      </c>
      <c r="Y309" s="56">
        <v>0</v>
      </c>
      <c r="Z309" s="53" t="s">
        <v>55</v>
      </c>
      <c r="AA309" s="56">
        <v>0</v>
      </c>
      <c r="AB309" s="56" t="s">
        <v>54</v>
      </c>
      <c r="AC309" s="56">
        <v>1238374.8700000001</v>
      </c>
      <c r="AD309" s="56">
        <v>924519</v>
      </c>
      <c r="AE309" s="56">
        <f t="shared" si="51"/>
        <v>313855.87000000011</v>
      </c>
      <c r="AF309" s="53" t="s">
        <v>1371</v>
      </c>
      <c r="AG309" s="58">
        <f t="shared" si="52"/>
        <v>-313855.87000000011</v>
      </c>
      <c r="AH309" s="59" t="s">
        <v>1524</v>
      </c>
    </row>
    <row r="310" spans="1:34" s="59" customFormat="1" x14ac:dyDescent="0.2">
      <c r="A310" s="53" t="s">
        <v>39</v>
      </c>
      <c r="B310" s="53" t="s">
        <v>40</v>
      </c>
      <c r="C310" s="53" t="s">
        <v>382</v>
      </c>
      <c r="D310" s="53" t="s">
        <v>744</v>
      </c>
      <c r="E310" s="53" t="s">
        <v>43</v>
      </c>
      <c r="F310" s="53" t="s">
        <v>746</v>
      </c>
      <c r="G310" s="53" t="s">
        <v>410</v>
      </c>
      <c r="H310" s="53" t="s">
        <v>745</v>
      </c>
      <c r="I310" s="53" t="s">
        <v>359</v>
      </c>
      <c r="J310" s="53" t="s">
        <v>50</v>
      </c>
      <c r="K310" s="54">
        <v>43517</v>
      </c>
      <c r="L310" s="54">
        <v>43517</v>
      </c>
      <c r="M310" s="54">
        <v>43517</v>
      </c>
      <c r="N310" s="53" t="s">
        <v>1358</v>
      </c>
      <c r="O310" s="53" t="s">
        <v>1368</v>
      </c>
      <c r="P310" s="55">
        <v>8147682</v>
      </c>
      <c r="Q310" s="53" t="s">
        <v>754</v>
      </c>
      <c r="R310" s="53" t="s">
        <v>68</v>
      </c>
      <c r="S310" s="53" t="s">
        <v>52</v>
      </c>
      <c r="T310" s="56">
        <v>0</v>
      </c>
      <c r="U310" s="56">
        <v>0</v>
      </c>
      <c r="V310" s="56">
        <f t="shared" si="50"/>
        <v>0</v>
      </c>
      <c r="W310" s="57" t="e">
        <f t="shared" si="53"/>
        <v>#DIV/0!</v>
      </c>
      <c r="X310" s="53" t="s">
        <v>1745</v>
      </c>
      <c r="Y310" s="56">
        <v>0</v>
      </c>
      <c r="Z310" s="53" t="s">
        <v>55</v>
      </c>
      <c r="AA310" s="56">
        <v>0</v>
      </c>
      <c r="AB310" s="56" t="s">
        <v>54</v>
      </c>
      <c r="AC310" s="56">
        <v>375.34</v>
      </c>
      <c r="AD310" s="56">
        <v>468</v>
      </c>
      <c r="AE310" s="56">
        <f t="shared" si="51"/>
        <v>-92.660000000000025</v>
      </c>
      <c r="AF310" s="53" t="s">
        <v>1371</v>
      </c>
      <c r="AG310" s="58">
        <f t="shared" si="52"/>
        <v>92.660000000000025</v>
      </c>
      <c r="AH310" s="59" t="s">
        <v>1524</v>
      </c>
    </row>
    <row r="311" spans="1:34" s="59" customFormat="1" x14ac:dyDescent="0.2">
      <c r="A311" s="53" t="s">
        <v>39</v>
      </c>
      <c r="B311" s="53" t="s">
        <v>40</v>
      </c>
      <c r="C311" s="53" t="s">
        <v>382</v>
      </c>
      <c r="D311" s="53" t="s">
        <v>744</v>
      </c>
      <c r="E311" s="53" t="s">
        <v>43</v>
      </c>
      <c r="F311" s="53" t="s">
        <v>746</v>
      </c>
      <c r="G311" s="53" t="s">
        <v>410</v>
      </c>
      <c r="H311" s="53" t="s">
        <v>745</v>
      </c>
      <c r="I311" s="53" t="s">
        <v>359</v>
      </c>
      <c r="J311" s="53" t="s">
        <v>50</v>
      </c>
      <c r="K311" s="54">
        <v>43511</v>
      </c>
      <c r="L311" s="54">
        <v>43511</v>
      </c>
      <c r="M311" s="54">
        <v>43511</v>
      </c>
      <c r="N311" s="53" t="s">
        <v>1358</v>
      </c>
      <c r="O311" s="53" t="s">
        <v>1368</v>
      </c>
      <c r="P311" s="55">
        <v>8147682</v>
      </c>
      <c r="Q311" s="53" t="s">
        <v>754</v>
      </c>
      <c r="R311" s="53" t="s">
        <v>68</v>
      </c>
      <c r="S311" s="53" t="s">
        <v>52</v>
      </c>
      <c r="T311" s="56">
        <v>0</v>
      </c>
      <c r="U311" s="56">
        <v>0</v>
      </c>
      <c r="V311" s="56">
        <f t="shared" si="50"/>
        <v>0</v>
      </c>
      <c r="W311" s="57" t="e">
        <f t="shared" si="53"/>
        <v>#DIV/0!</v>
      </c>
      <c r="X311" s="53" t="s">
        <v>1745</v>
      </c>
      <c r="Y311" s="56">
        <v>0</v>
      </c>
      <c r="Z311" s="53" t="s">
        <v>55</v>
      </c>
      <c r="AA311" s="56">
        <v>0</v>
      </c>
      <c r="AB311" s="56" t="s">
        <v>54</v>
      </c>
      <c r="AC311" s="56">
        <v>27402.5</v>
      </c>
      <c r="AD311" s="56">
        <v>19775</v>
      </c>
      <c r="AE311" s="56">
        <f t="shared" si="51"/>
        <v>7627.5</v>
      </c>
      <c r="AF311" s="53" t="s">
        <v>1371</v>
      </c>
      <c r="AG311" s="58">
        <f t="shared" si="52"/>
        <v>-7627.5</v>
      </c>
      <c r="AH311" s="59" t="s">
        <v>1524</v>
      </c>
    </row>
    <row r="312" spans="1:34" s="59" customFormat="1" x14ac:dyDescent="0.2">
      <c r="A312" s="53" t="s">
        <v>39</v>
      </c>
      <c r="B312" s="53" t="s">
        <v>40</v>
      </c>
      <c r="C312" s="53" t="s">
        <v>382</v>
      </c>
      <c r="D312" s="53" t="s">
        <v>744</v>
      </c>
      <c r="E312" s="53" t="s">
        <v>43</v>
      </c>
      <c r="F312" s="53" t="s">
        <v>746</v>
      </c>
      <c r="G312" s="53" t="s">
        <v>1719</v>
      </c>
      <c r="H312" s="53" t="s">
        <v>745</v>
      </c>
      <c r="I312" s="53" t="s">
        <v>359</v>
      </c>
      <c r="J312" s="53" t="s">
        <v>50</v>
      </c>
      <c r="K312" s="54">
        <v>43524</v>
      </c>
      <c r="L312" s="54">
        <v>43539</v>
      </c>
      <c r="M312" s="60" t="s">
        <v>54</v>
      </c>
      <c r="N312" s="53" t="s">
        <v>1358</v>
      </c>
      <c r="O312" s="53" t="s">
        <v>1359</v>
      </c>
      <c r="P312" s="55">
        <v>8201962</v>
      </c>
      <c r="Q312" s="53" t="s">
        <v>754</v>
      </c>
      <c r="R312" s="53" t="s">
        <v>68</v>
      </c>
      <c r="S312" s="53" t="s">
        <v>52</v>
      </c>
      <c r="T312" s="56">
        <v>0</v>
      </c>
      <c r="U312" s="56">
        <v>0</v>
      </c>
      <c r="V312" s="56">
        <f t="shared" si="50"/>
        <v>0</v>
      </c>
      <c r="W312" s="57" t="e">
        <f t="shared" si="53"/>
        <v>#DIV/0!</v>
      </c>
      <c r="X312" s="53" t="s">
        <v>1361</v>
      </c>
      <c r="Y312" s="56">
        <v>3196</v>
      </c>
      <c r="Z312" s="53" t="s">
        <v>1746</v>
      </c>
      <c r="AA312" s="56">
        <v>0</v>
      </c>
      <c r="AB312" s="56" t="s">
        <v>54</v>
      </c>
      <c r="AC312" s="56">
        <v>3332</v>
      </c>
      <c r="AD312" s="56">
        <v>3196</v>
      </c>
      <c r="AE312" s="56">
        <f t="shared" si="51"/>
        <v>136</v>
      </c>
      <c r="AF312" s="53" t="s">
        <v>1371</v>
      </c>
      <c r="AG312" s="58">
        <f t="shared" si="52"/>
        <v>-136</v>
      </c>
      <c r="AH312" s="59" t="s">
        <v>1524</v>
      </c>
    </row>
    <row r="313" spans="1:34" s="59" customFormat="1" x14ac:dyDescent="0.2">
      <c r="A313" s="53" t="s">
        <v>39</v>
      </c>
      <c r="B313" s="53" t="s">
        <v>40</v>
      </c>
      <c r="C313" s="53" t="s">
        <v>382</v>
      </c>
      <c r="D313" s="53" t="s">
        <v>744</v>
      </c>
      <c r="E313" s="53" t="s">
        <v>43</v>
      </c>
      <c r="F313" s="53" t="s">
        <v>746</v>
      </c>
      <c r="G313" s="53" t="s">
        <v>1719</v>
      </c>
      <c r="H313" s="53" t="s">
        <v>745</v>
      </c>
      <c r="I313" s="53" t="s">
        <v>359</v>
      </c>
      <c r="J313" s="53" t="s">
        <v>50</v>
      </c>
      <c r="K313" s="54">
        <v>43523</v>
      </c>
      <c r="L313" s="54">
        <v>43523</v>
      </c>
      <c r="M313" s="54">
        <v>43523</v>
      </c>
      <c r="N313" s="53" t="s">
        <v>1358</v>
      </c>
      <c r="O313" s="53" t="s">
        <v>1368</v>
      </c>
      <c r="P313" s="55">
        <v>8201962</v>
      </c>
      <c r="Q313" s="53" t="s">
        <v>754</v>
      </c>
      <c r="R313" s="53" t="s">
        <v>68</v>
      </c>
      <c r="S313" s="53" t="s">
        <v>52</v>
      </c>
      <c r="T313" s="56">
        <v>0</v>
      </c>
      <c r="U313" s="56">
        <v>0</v>
      </c>
      <c r="V313" s="56">
        <f t="shared" si="50"/>
        <v>0</v>
      </c>
      <c r="W313" s="57" t="e">
        <f t="shared" si="53"/>
        <v>#DIV/0!</v>
      </c>
      <c r="X313" s="53" t="s">
        <v>1361</v>
      </c>
      <c r="Y313" s="56">
        <v>11279.06</v>
      </c>
      <c r="Z313" s="53" t="s">
        <v>1746</v>
      </c>
      <c r="AA313" s="56">
        <v>0</v>
      </c>
      <c r="AB313" s="56" t="s">
        <v>54</v>
      </c>
      <c r="AC313" s="56">
        <v>11759.02</v>
      </c>
      <c r="AD313" s="56">
        <v>11279.06</v>
      </c>
      <c r="AE313" s="56">
        <f t="shared" si="51"/>
        <v>479.96000000000095</v>
      </c>
      <c r="AF313" s="53" t="s">
        <v>1371</v>
      </c>
      <c r="AG313" s="58">
        <f t="shared" si="52"/>
        <v>-479.96000000000095</v>
      </c>
      <c r="AH313" s="59" t="s">
        <v>1524</v>
      </c>
    </row>
    <row r="314" spans="1:34" s="45" customFormat="1" x14ac:dyDescent="0.2">
      <c r="A314" s="38" t="s">
        <v>39</v>
      </c>
      <c r="B314" s="38" t="s">
        <v>40</v>
      </c>
      <c r="C314" s="38" t="s">
        <v>382</v>
      </c>
      <c r="D314" s="38" t="s">
        <v>744</v>
      </c>
      <c r="E314" s="38" t="s">
        <v>43</v>
      </c>
      <c r="F314" s="38" t="s">
        <v>746</v>
      </c>
      <c r="G314" s="38" t="s">
        <v>410</v>
      </c>
      <c r="H314" s="38" t="s">
        <v>745</v>
      </c>
      <c r="I314" s="38" t="s">
        <v>359</v>
      </c>
      <c r="J314" s="38" t="s">
        <v>50</v>
      </c>
      <c r="K314" s="39">
        <v>43504</v>
      </c>
      <c r="L314" s="39">
        <v>43504</v>
      </c>
      <c r="M314" s="39">
        <v>43504</v>
      </c>
      <c r="N314" s="38" t="s">
        <v>1358</v>
      </c>
      <c r="O314" s="38" t="s">
        <v>1368</v>
      </c>
      <c r="P314" s="41">
        <v>8147718</v>
      </c>
      <c r="Q314" s="38" t="s">
        <v>1747</v>
      </c>
      <c r="R314" s="38" t="s">
        <v>68</v>
      </c>
      <c r="S314" s="38" t="s">
        <v>52</v>
      </c>
      <c r="T314" s="42">
        <v>0</v>
      </c>
      <c r="U314" s="42">
        <v>0</v>
      </c>
      <c r="V314" s="42">
        <f t="shared" si="50"/>
        <v>0</v>
      </c>
      <c r="W314" s="43" t="e">
        <f t="shared" si="53"/>
        <v>#DIV/0!</v>
      </c>
      <c r="X314" s="38" t="s">
        <v>1361</v>
      </c>
      <c r="Y314" s="42">
        <v>0</v>
      </c>
      <c r="Z314" s="38" t="s">
        <v>1748</v>
      </c>
      <c r="AA314" s="42">
        <v>0</v>
      </c>
      <c r="AB314" s="42" t="s">
        <v>54</v>
      </c>
      <c r="AC314" s="42">
        <v>0</v>
      </c>
      <c r="AD314" s="42">
        <v>0</v>
      </c>
      <c r="AE314" s="42">
        <f t="shared" si="51"/>
        <v>0</v>
      </c>
      <c r="AF314" s="38" t="s">
        <v>1371</v>
      </c>
      <c r="AG314" s="44">
        <f t="shared" si="52"/>
        <v>0</v>
      </c>
    </row>
    <row r="315" spans="1:34" s="45" customFormat="1" x14ac:dyDescent="0.2">
      <c r="A315" s="38" t="s">
        <v>39</v>
      </c>
      <c r="B315" s="38" t="s">
        <v>40</v>
      </c>
      <c r="C315" s="38" t="s">
        <v>382</v>
      </c>
      <c r="D315" s="38" t="s">
        <v>744</v>
      </c>
      <c r="E315" s="38" t="s">
        <v>43</v>
      </c>
      <c r="F315" s="38" t="s">
        <v>746</v>
      </c>
      <c r="G315" s="38" t="s">
        <v>410</v>
      </c>
      <c r="H315" s="38" t="s">
        <v>745</v>
      </c>
      <c r="I315" s="38" t="s">
        <v>359</v>
      </c>
      <c r="J315" s="38" t="s">
        <v>50</v>
      </c>
      <c r="K315" s="39">
        <v>43517</v>
      </c>
      <c r="L315" s="39">
        <v>43517</v>
      </c>
      <c r="M315" s="39">
        <v>43517</v>
      </c>
      <c r="N315" s="38" t="s">
        <v>1358</v>
      </c>
      <c r="O315" s="38" t="s">
        <v>1368</v>
      </c>
      <c r="P315" s="41">
        <v>8147718</v>
      </c>
      <c r="Q315" s="38" t="s">
        <v>1747</v>
      </c>
      <c r="R315" s="38" t="s">
        <v>68</v>
      </c>
      <c r="S315" s="38" t="s">
        <v>52</v>
      </c>
      <c r="T315" s="42">
        <v>158760</v>
      </c>
      <c r="U315" s="42">
        <v>151984</v>
      </c>
      <c r="V315" s="42">
        <f t="shared" si="50"/>
        <v>6776</v>
      </c>
      <c r="W315" s="43">
        <f t="shared" si="53"/>
        <v>4.2680776014109349E-2</v>
      </c>
      <c r="X315" s="38" t="s">
        <v>1361</v>
      </c>
      <c r="Y315" s="42">
        <v>151984</v>
      </c>
      <c r="Z315" s="38" t="s">
        <v>1748</v>
      </c>
      <c r="AA315" s="42">
        <v>0</v>
      </c>
      <c r="AB315" s="42" t="s">
        <v>54</v>
      </c>
      <c r="AC315" s="42">
        <v>158760</v>
      </c>
      <c r="AD315" s="42">
        <v>151984</v>
      </c>
      <c r="AE315" s="42">
        <f t="shared" si="51"/>
        <v>6776</v>
      </c>
      <c r="AF315" s="38" t="s">
        <v>1371</v>
      </c>
      <c r="AG315" s="44">
        <f t="shared" si="52"/>
        <v>0</v>
      </c>
    </row>
    <row r="316" spans="1:34" s="45" customFormat="1" x14ac:dyDescent="0.2">
      <c r="A316" s="38" t="s">
        <v>39</v>
      </c>
      <c r="B316" s="38" t="s">
        <v>40</v>
      </c>
      <c r="C316" s="38" t="s">
        <v>382</v>
      </c>
      <c r="D316" s="38" t="s">
        <v>744</v>
      </c>
      <c r="E316" s="38" t="s">
        <v>43</v>
      </c>
      <c r="F316" s="38" t="s">
        <v>746</v>
      </c>
      <c r="G316" s="38" t="s">
        <v>1719</v>
      </c>
      <c r="H316" s="38" t="s">
        <v>745</v>
      </c>
      <c r="I316" s="38" t="s">
        <v>359</v>
      </c>
      <c r="J316" s="38" t="s">
        <v>50</v>
      </c>
      <c r="K316" s="39">
        <v>43502</v>
      </c>
      <c r="L316" s="39">
        <v>43502</v>
      </c>
      <c r="M316" s="39">
        <v>43502</v>
      </c>
      <c r="N316" s="38" t="s">
        <v>1358</v>
      </c>
      <c r="O316" s="38" t="s">
        <v>1368</v>
      </c>
      <c r="P316" s="41">
        <v>8187169</v>
      </c>
      <c r="Q316" s="38" t="s">
        <v>1749</v>
      </c>
      <c r="R316" s="38" t="s">
        <v>68</v>
      </c>
      <c r="S316" s="38" t="s">
        <v>52</v>
      </c>
      <c r="T316" s="42">
        <v>10456.6</v>
      </c>
      <c r="U316" s="42">
        <v>8962.7999999999993</v>
      </c>
      <c r="V316" s="42">
        <f t="shared" si="50"/>
        <v>1493.8000000000011</v>
      </c>
      <c r="W316" s="43">
        <f t="shared" si="53"/>
        <v>0.14285714285714296</v>
      </c>
      <c r="X316" s="38" t="s">
        <v>1361</v>
      </c>
      <c r="Y316" s="42">
        <v>8962.7999999999993</v>
      </c>
      <c r="Z316" s="38" t="s">
        <v>1750</v>
      </c>
      <c r="AA316" s="42">
        <v>0</v>
      </c>
      <c r="AB316" s="42" t="s">
        <v>54</v>
      </c>
      <c r="AC316" s="42">
        <v>10456.6</v>
      </c>
      <c r="AD316" s="42">
        <v>8962.7999999999993</v>
      </c>
      <c r="AE316" s="42">
        <f t="shared" si="51"/>
        <v>1493.8000000000011</v>
      </c>
      <c r="AF316" s="38" t="s">
        <v>1371</v>
      </c>
      <c r="AG316" s="44">
        <f t="shared" si="52"/>
        <v>0</v>
      </c>
    </row>
    <row r="317" spans="1:34" s="45" customFormat="1" x14ac:dyDescent="0.2">
      <c r="A317" s="38" t="s">
        <v>39</v>
      </c>
      <c r="B317" s="38" t="s">
        <v>40</v>
      </c>
      <c r="C317" s="38" t="s">
        <v>382</v>
      </c>
      <c r="D317" s="38" t="s">
        <v>744</v>
      </c>
      <c r="E317" s="38" t="s">
        <v>43</v>
      </c>
      <c r="F317" s="38" t="s">
        <v>746</v>
      </c>
      <c r="G317" s="38" t="s">
        <v>1719</v>
      </c>
      <c r="H317" s="38" t="s">
        <v>745</v>
      </c>
      <c r="I317" s="38" t="s">
        <v>359</v>
      </c>
      <c r="J317" s="38" t="s">
        <v>50</v>
      </c>
      <c r="K317" s="39">
        <v>43524</v>
      </c>
      <c r="L317" s="39">
        <v>43539</v>
      </c>
      <c r="M317" s="40" t="s">
        <v>54</v>
      </c>
      <c r="N317" s="38" t="s">
        <v>1358</v>
      </c>
      <c r="O317" s="38" t="s">
        <v>1359</v>
      </c>
      <c r="P317" s="41">
        <v>8201951</v>
      </c>
      <c r="Q317" s="38" t="s">
        <v>1751</v>
      </c>
      <c r="R317" s="38" t="s">
        <v>68</v>
      </c>
      <c r="S317" s="38" t="s">
        <v>52</v>
      </c>
      <c r="T317" s="42">
        <v>275170</v>
      </c>
      <c r="U317" s="42">
        <v>263937.90000000002</v>
      </c>
      <c r="V317" s="42">
        <f t="shared" si="50"/>
        <v>11232.099999999977</v>
      </c>
      <c r="W317" s="43">
        <f t="shared" si="53"/>
        <v>4.0818766580659145E-2</v>
      </c>
      <c r="X317" s="38" t="s">
        <v>1361</v>
      </c>
      <c r="Y317" s="42">
        <v>263937.90000000002</v>
      </c>
      <c r="Z317" s="38" t="s">
        <v>1752</v>
      </c>
      <c r="AA317" s="42">
        <v>0</v>
      </c>
      <c r="AB317" s="42" t="s">
        <v>54</v>
      </c>
      <c r="AC317" s="42">
        <v>275170</v>
      </c>
      <c r="AD317" s="42">
        <v>263937.90000000002</v>
      </c>
      <c r="AE317" s="42">
        <f t="shared" si="51"/>
        <v>11232.099999999977</v>
      </c>
      <c r="AF317" s="38" t="s">
        <v>1371</v>
      </c>
      <c r="AG317" s="44">
        <f t="shared" si="52"/>
        <v>0</v>
      </c>
    </row>
    <row r="318" spans="1:34" s="45" customFormat="1" x14ac:dyDescent="0.2">
      <c r="A318" s="38" t="s">
        <v>39</v>
      </c>
      <c r="B318" s="38" t="s">
        <v>40</v>
      </c>
      <c r="C318" s="38" t="s">
        <v>382</v>
      </c>
      <c r="D318" s="38" t="s">
        <v>744</v>
      </c>
      <c r="E318" s="38" t="s">
        <v>43</v>
      </c>
      <c r="F318" s="38" t="s">
        <v>746</v>
      </c>
      <c r="G318" s="38" t="s">
        <v>358</v>
      </c>
      <c r="H318" s="38" t="s">
        <v>745</v>
      </c>
      <c r="I318" s="38" t="s">
        <v>1645</v>
      </c>
      <c r="J318" s="38" t="s">
        <v>50</v>
      </c>
      <c r="K318" s="39">
        <v>43511</v>
      </c>
      <c r="L318" s="39">
        <v>43511</v>
      </c>
      <c r="M318" s="39">
        <v>43511</v>
      </c>
      <c r="N318" s="38" t="s">
        <v>1358</v>
      </c>
      <c r="O318" s="38" t="s">
        <v>1368</v>
      </c>
      <c r="P318" s="41">
        <v>7521071</v>
      </c>
      <c r="Q318" s="38" t="s">
        <v>1753</v>
      </c>
      <c r="R318" s="38" t="s">
        <v>68</v>
      </c>
      <c r="S318" s="38" t="s">
        <v>52</v>
      </c>
      <c r="T318" s="42">
        <v>11519.75</v>
      </c>
      <c r="U318" s="42">
        <v>11250</v>
      </c>
      <c r="V318" s="42">
        <f t="shared" si="50"/>
        <v>269.75</v>
      </c>
      <c r="W318" s="43">
        <f t="shared" si="53"/>
        <v>2.341630677749083E-2</v>
      </c>
      <c r="X318" s="38" t="s">
        <v>1361</v>
      </c>
      <c r="Y318" s="42">
        <v>11250</v>
      </c>
      <c r="Z318" s="38" t="s">
        <v>1754</v>
      </c>
      <c r="AA318" s="42">
        <v>0</v>
      </c>
      <c r="AB318" s="42" t="s">
        <v>54</v>
      </c>
      <c r="AC318" s="42">
        <v>11475</v>
      </c>
      <c r="AD318" s="42">
        <v>11250</v>
      </c>
      <c r="AE318" s="42">
        <f t="shared" si="51"/>
        <v>225</v>
      </c>
      <c r="AF318" s="38" t="s">
        <v>1371</v>
      </c>
      <c r="AG318" s="44">
        <f t="shared" si="52"/>
        <v>44.75</v>
      </c>
    </row>
    <row r="319" spans="1:34" s="45" customFormat="1" x14ac:dyDescent="0.2">
      <c r="A319" s="38" t="s">
        <v>39</v>
      </c>
      <c r="B319" s="38" t="s">
        <v>40</v>
      </c>
      <c r="C319" s="38" t="s">
        <v>382</v>
      </c>
      <c r="D319" s="38" t="s">
        <v>744</v>
      </c>
      <c r="E319" s="38" t="s">
        <v>43</v>
      </c>
      <c r="F319" s="38" t="s">
        <v>746</v>
      </c>
      <c r="G319" s="38" t="s">
        <v>1719</v>
      </c>
      <c r="H319" s="38" t="s">
        <v>745</v>
      </c>
      <c r="I319" s="38" t="s">
        <v>359</v>
      </c>
      <c r="J319" s="38" t="s">
        <v>50</v>
      </c>
      <c r="K319" s="39">
        <v>43509</v>
      </c>
      <c r="L319" s="39">
        <v>43509</v>
      </c>
      <c r="M319" s="39">
        <v>43509</v>
      </c>
      <c r="N319" s="38" t="s">
        <v>1358</v>
      </c>
      <c r="O319" s="38" t="s">
        <v>1368</v>
      </c>
      <c r="P319" s="41">
        <v>8180734</v>
      </c>
      <c r="Q319" s="38" t="s">
        <v>1755</v>
      </c>
      <c r="R319" s="38" t="s">
        <v>68</v>
      </c>
      <c r="S319" s="38" t="s">
        <v>52</v>
      </c>
      <c r="T319" s="42">
        <v>14263.44</v>
      </c>
      <c r="U319" s="42">
        <v>13533.67</v>
      </c>
      <c r="V319" s="42">
        <f t="shared" si="50"/>
        <v>729.77000000000044</v>
      </c>
      <c r="W319" s="43">
        <f t="shared" si="53"/>
        <v>5.1163674401126263E-2</v>
      </c>
      <c r="X319" s="38" t="s">
        <v>1361</v>
      </c>
      <c r="Y319" s="42">
        <v>13533.67</v>
      </c>
      <c r="Z319" s="38" t="s">
        <v>1756</v>
      </c>
      <c r="AA319" s="42">
        <v>0</v>
      </c>
      <c r="AB319" s="42" t="s">
        <v>54</v>
      </c>
      <c r="AC319" s="42">
        <v>14210.35</v>
      </c>
      <c r="AD319" s="42">
        <v>13533.67</v>
      </c>
      <c r="AE319" s="42">
        <f t="shared" si="51"/>
        <v>676.68000000000029</v>
      </c>
      <c r="AF319" s="38" t="s">
        <v>1371</v>
      </c>
      <c r="AG319" s="44">
        <f t="shared" si="52"/>
        <v>53.090000000000146</v>
      </c>
    </row>
    <row r="320" spans="1:34" s="45" customFormat="1" x14ac:dyDescent="0.2">
      <c r="A320" s="38" t="s">
        <v>39</v>
      </c>
      <c r="B320" s="38" t="s">
        <v>40</v>
      </c>
      <c r="C320" s="38" t="s">
        <v>382</v>
      </c>
      <c r="D320" s="38" t="s">
        <v>791</v>
      </c>
      <c r="E320" s="38" t="s">
        <v>43</v>
      </c>
      <c r="F320" s="38" t="s">
        <v>794</v>
      </c>
      <c r="G320" s="38" t="s">
        <v>795</v>
      </c>
      <c r="H320" s="38" t="s">
        <v>801</v>
      </c>
      <c r="I320" s="38" t="s">
        <v>359</v>
      </c>
      <c r="J320" s="38" t="s">
        <v>50</v>
      </c>
      <c r="K320" s="39">
        <v>43507</v>
      </c>
      <c r="L320" s="39">
        <v>43507</v>
      </c>
      <c r="M320" s="39">
        <v>43507</v>
      </c>
      <c r="N320" s="38" t="s">
        <v>1358</v>
      </c>
      <c r="O320" s="38" t="s">
        <v>1368</v>
      </c>
      <c r="P320" s="41">
        <v>8155807</v>
      </c>
      <c r="Q320" s="38" t="s">
        <v>803</v>
      </c>
      <c r="R320" s="38" t="s">
        <v>68</v>
      </c>
      <c r="S320" s="38" t="s">
        <v>52</v>
      </c>
      <c r="T320" s="42">
        <v>4346.6000000000004</v>
      </c>
      <c r="U320" s="42">
        <v>4679.45</v>
      </c>
      <c r="V320" s="42">
        <f>T320-U320</f>
        <v>-332.84999999999945</v>
      </c>
      <c r="W320" s="43">
        <f t="shared" si="53"/>
        <v>-7.657709474071675E-2</v>
      </c>
      <c r="X320" s="38" t="s">
        <v>1361</v>
      </c>
      <c r="Y320" s="42">
        <v>4679.45</v>
      </c>
      <c r="Z320" s="38" t="s">
        <v>805</v>
      </c>
      <c r="AA320" s="42">
        <v>0</v>
      </c>
      <c r="AB320" s="42" t="s">
        <v>54</v>
      </c>
      <c r="AC320" s="42">
        <v>4346.6000000000004</v>
      </c>
      <c r="AD320" s="42">
        <v>4679.45</v>
      </c>
      <c r="AE320" s="42">
        <f>AC320-AD320</f>
        <v>-332.84999999999945</v>
      </c>
      <c r="AF320" s="38" t="s">
        <v>1371</v>
      </c>
      <c r="AG320" s="44">
        <f>V320-AE320</f>
        <v>0</v>
      </c>
    </row>
    <row r="321" spans="1:34" s="45" customFormat="1" x14ac:dyDescent="0.2">
      <c r="A321" s="38" t="s">
        <v>39</v>
      </c>
      <c r="B321" s="38" t="s">
        <v>40</v>
      </c>
      <c r="C321" s="38" t="s">
        <v>382</v>
      </c>
      <c r="D321" s="38" t="s">
        <v>791</v>
      </c>
      <c r="E321" s="38" t="s">
        <v>43</v>
      </c>
      <c r="F321" s="38" t="s">
        <v>794</v>
      </c>
      <c r="G321" s="38" t="s">
        <v>701</v>
      </c>
      <c r="H321" s="38" t="s">
        <v>298</v>
      </c>
      <c r="I321" s="38" t="s">
        <v>183</v>
      </c>
      <c r="J321" s="38" t="s">
        <v>50</v>
      </c>
      <c r="K321" s="39">
        <v>43501</v>
      </c>
      <c r="L321" s="39">
        <v>43501</v>
      </c>
      <c r="M321" s="39">
        <v>43494</v>
      </c>
      <c r="N321" s="38" t="s">
        <v>1358</v>
      </c>
      <c r="O321" s="38" t="s">
        <v>1368</v>
      </c>
      <c r="P321" s="41">
        <v>8122134</v>
      </c>
      <c r="Q321" s="38" t="s">
        <v>1757</v>
      </c>
      <c r="R321" s="38" t="s">
        <v>68</v>
      </c>
      <c r="S321" s="38" t="s">
        <v>52</v>
      </c>
      <c r="T321" s="42">
        <v>68830.899999999994</v>
      </c>
      <c r="U321" s="42">
        <v>64739.1</v>
      </c>
      <c r="V321" s="42">
        <f>T321-U321</f>
        <v>4091.7999999999956</v>
      </c>
      <c r="W321" s="43">
        <f t="shared" si="53"/>
        <v>5.9447137840708111E-2</v>
      </c>
      <c r="X321" s="38" t="s">
        <v>1361</v>
      </c>
      <c r="Y321" s="42">
        <v>64739.1</v>
      </c>
      <c r="Z321" s="38" t="s">
        <v>1758</v>
      </c>
      <c r="AA321" s="42">
        <v>0</v>
      </c>
      <c r="AB321" s="42" t="s">
        <v>54</v>
      </c>
      <c r="AC321" s="42">
        <v>0</v>
      </c>
      <c r="AD321" s="42">
        <v>0</v>
      </c>
      <c r="AE321" s="42">
        <f>AC321-AD321</f>
        <v>0</v>
      </c>
      <c r="AF321" s="38" t="s">
        <v>1363</v>
      </c>
      <c r="AG321" s="44">
        <f>V321-AE321</f>
        <v>4091.7999999999956</v>
      </c>
    </row>
    <row r="322" spans="1:34" s="45" customFormat="1" x14ac:dyDescent="0.2">
      <c r="A322" s="38" t="s">
        <v>39</v>
      </c>
      <c r="B322" s="38" t="s">
        <v>40</v>
      </c>
      <c r="C322" s="38" t="s">
        <v>382</v>
      </c>
      <c r="D322" s="38" t="s">
        <v>791</v>
      </c>
      <c r="E322" s="38" t="s">
        <v>43</v>
      </c>
      <c r="F322" s="38" t="s">
        <v>794</v>
      </c>
      <c r="G322" s="38" t="s">
        <v>701</v>
      </c>
      <c r="H322" s="38" t="s">
        <v>298</v>
      </c>
      <c r="I322" s="38" t="s">
        <v>183</v>
      </c>
      <c r="J322" s="38" t="s">
        <v>50</v>
      </c>
      <c r="K322" s="39">
        <v>43521</v>
      </c>
      <c r="L322" s="39">
        <v>43521</v>
      </c>
      <c r="M322" s="39">
        <v>43521</v>
      </c>
      <c r="N322" s="38" t="s">
        <v>1358</v>
      </c>
      <c r="O322" s="38" t="s">
        <v>1368</v>
      </c>
      <c r="P322" s="41">
        <v>8122134</v>
      </c>
      <c r="Q322" s="38" t="s">
        <v>1757</v>
      </c>
      <c r="R322" s="38" t="s">
        <v>68</v>
      </c>
      <c r="S322" s="38" t="s">
        <v>52</v>
      </c>
      <c r="T322" s="42">
        <v>4131</v>
      </c>
      <c r="U322" s="42">
        <v>4131</v>
      </c>
      <c r="V322" s="42">
        <f>T322-U322</f>
        <v>0</v>
      </c>
      <c r="W322" s="43">
        <f t="shared" si="53"/>
        <v>0</v>
      </c>
      <c r="X322" s="38" t="s">
        <v>1361</v>
      </c>
      <c r="Y322" s="42">
        <v>4131</v>
      </c>
      <c r="Z322" s="38" t="s">
        <v>1758</v>
      </c>
      <c r="AA322" s="42">
        <v>0</v>
      </c>
      <c r="AB322" s="42" t="s">
        <v>54</v>
      </c>
      <c r="AC322" s="42">
        <v>0</v>
      </c>
      <c r="AD322" s="42">
        <v>0</v>
      </c>
      <c r="AE322" s="42">
        <f>AC322-AD322</f>
        <v>0</v>
      </c>
      <c r="AF322" s="38" t="s">
        <v>1363</v>
      </c>
      <c r="AG322" s="44">
        <f>V322-AE322</f>
        <v>0</v>
      </c>
    </row>
    <row r="323" spans="1:34" s="45" customFormat="1" x14ac:dyDescent="0.2">
      <c r="A323" s="38" t="s">
        <v>39</v>
      </c>
      <c r="B323" s="38" t="s">
        <v>40</v>
      </c>
      <c r="C323" s="38" t="s">
        <v>382</v>
      </c>
      <c r="D323" s="38" t="s">
        <v>813</v>
      </c>
      <c r="E323" s="38" t="s">
        <v>43</v>
      </c>
      <c r="F323" s="38" t="s">
        <v>409</v>
      </c>
      <c r="G323" s="38" t="s">
        <v>410</v>
      </c>
      <c r="H323" s="38" t="s">
        <v>408</v>
      </c>
      <c r="I323" s="38" t="s">
        <v>359</v>
      </c>
      <c r="J323" s="38" t="s">
        <v>50</v>
      </c>
      <c r="K323" s="39">
        <v>43503</v>
      </c>
      <c r="L323" s="39">
        <v>43503</v>
      </c>
      <c r="M323" s="39">
        <v>43503</v>
      </c>
      <c r="N323" s="38" t="s">
        <v>1367</v>
      </c>
      <c r="O323" s="38" t="s">
        <v>1368</v>
      </c>
      <c r="P323" s="41">
        <v>7985827</v>
      </c>
      <c r="Q323" s="38" t="s">
        <v>1759</v>
      </c>
      <c r="R323" s="38" t="s">
        <v>59</v>
      </c>
      <c r="S323" s="38" t="s">
        <v>52</v>
      </c>
      <c r="T323" s="42">
        <v>2266.13</v>
      </c>
      <c r="U323" s="42">
        <v>2035.25</v>
      </c>
      <c r="V323" s="42">
        <f t="shared" ref="V323:V328" si="54">T323-U323</f>
        <v>230.88000000000011</v>
      </c>
      <c r="W323" s="43">
        <f t="shared" si="53"/>
        <v>0.10188294581511215</v>
      </c>
      <c r="X323" s="38" t="s">
        <v>1361</v>
      </c>
      <c r="Y323" s="42">
        <v>2035.25</v>
      </c>
      <c r="Z323" s="38" t="s">
        <v>1760</v>
      </c>
      <c r="AA323" s="42">
        <v>0</v>
      </c>
      <c r="AB323" s="42" t="s">
        <v>54</v>
      </c>
      <c r="AC323" s="42">
        <v>2266.13</v>
      </c>
      <c r="AD323" s="42">
        <v>2035.25</v>
      </c>
      <c r="AE323" s="42">
        <f t="shared" ref="AE323:AE328" si="55">AC323-AD323</f>
        <v>230.88000000000011</v>
      </c>
      <c r="AF323" s="38" t="s">
        <v>1376</v>
      </c>
      <c r="AG323" s="44">
        <f t="shared" ref="AG323:AG328" si="56">V323-AE323</f>
        <v>0</v>
      </c>
    </row>
    <row r="324" spans="1:34" s="45" customFormat="1" x14ac:dyDescent="0.2">
      <c r="A324" s="38" t="s">
        <v>39</v>
      </c>
      <c r="B324" s="38" t="s">
        <v>40</v>
      </c>
      <c r="C324" s="38" t="s">
        <v>382</v>
      </c>
      <c r="D324" s="38" t="s">
        <v>813</v>
      </c>
      <c r="E324" s="38" t="s">
        <v>43</v>
      </c>
      <c r="F324" s="38" t="s">
        <v>409</v>
      </c>
      <c r="G324" s="38" t="s">
        <v>410</v>
      </c>
      <c r="H324" s="38" t="s">
        <v>408</v>
      </c>
      <c r="I324" s="38" t="s">
        <v>359</v>
      </c>
      <c r="J324" s="38" t="s">
        <v>50</v>
      </c>
      <c r="K324" s="39">
        <v>43507</v>
      </c>
      <c r="L324" s="39">
        <v>43539</v>
      </c>
      <c r="M324" s="40" t="s">
        <v>54</v>
      </c>
      <c r="N324" s="38" t="s">
        <v>1358</v>
      </c>
      <c r="O324" s="38" t="s">
        <v>1359</v>
      </c>
      <c r="P324" s="41">
        <v>8201987</v>
      </c>
      <c r="Q324" s="38" t="s">
        <v>1761</v>
      </c>
      <c r="R324" s="38" t="s">
        <v>68</v>
      </c>
      <c r="S324" s="38" t="s">
        <v>52</v>
      </c>
      <c r="T324" s="42">
        <v>268.41000000000003</v>
      </c>
      <c r="U324" s="42">
        <v>243.5</v>
      </c>
      <c r="V324" s="42">
        <f t="shared" si="54"/>
        <v>24.910000000000025</v>
      </c>
      <c r="W324" s="43">
        <f t="shared" si="53"/>
        <v>9.2805782198874934E-2</v>
      </c>
      <c r="X324" s="38" t="s">
        <v>1361</v>
      </c>
      <c r="Y324" s="42">
        <v>243.5</v>
      </c>
      <c r="Z324" s="38" t="s">
        <v>1762</v>
      </c>
      <c r="AA324" s="42">
        <v>0</v>
      </c>
      <c r="AB324" s="42" t="s">
        <v>54</v>
      </c>
      <c r="AC324" s="42">
        <v>268.41000000000003</v>
      </c>
      <c r="AD324" s="42">
        <v>243.5</v>
      </c>
      <c r="AE324" s="42">
        <f t="shared" si="55"/>
        <v>24.910000000000025</v>
      </c>
      <c r="AF324" s="38" t="s">
        <v>1376</v>
      </c>
      <c r="AG324" s="44">
        <f t="shared" si="56"/>
        <v>0</v>
      </c>
    </row>
    <row r="325" spans="1:34" s="45" customFormat="1" x14ac:dyDescent="0.2">
      <c r="A325" s="38" t="s">
        <v>39</v>
      </c>
      <c r="B325" s="38" t="s">
        <v>40</v>
      </c>
      <c r="C325" s="38" t="s">
        <v>382</v>
      </c>
      <c r="D325" s="38" t="s">
        <v>813</v>
      </c>
      <c r="E325" s="38" t="s">
        <v>43</v>
      </c>
      <c r="F325" s="38" t="s">
        <v>409</v>
      </c>
      <c r="G325" s="38" t="s">
        <v>410</v>
      </c>
      <c r="H325" s="38" t="s">
        <v>408</v>
      </c>
      <c r="I325" s="38" t="s">
        <v>359</v>
      </c>
      <c r="J325" s="38" t="s">
        <v>50</v>
      </c>
      <c r="K325" s="39">
        <v>43516</v>
      </c>
      <c r="L325" s="39">
        <v>43516</v>
      </c>
      <c r="M325" s="39">
        <v>43516</v>
      </c>
      <c r="N325" s="38" t="s">
        <v>1358</v>
      </c>
      <c r="O325" s="38" t="s">
        <v>1368</v>
      </c>
      <c r="P325" s="41">
        <v>8008839</v>
      </c>
      <c r="Q325" s="38" t="s">
        <v>1763</v>
      </c>
      <c r="R325" s="38" t="s">
        <v>68</v>
      </c>
      <c r="S325" s="38" t="s">
        <v>52</v>
      </c>
      <c r="T325" s="42">
        <v>77508.5</v>
      </c>
      <c r="U325" s="42">
        <v>74250</v>
      </c>
      <c r="V325" s="42">
        <f t="shared" si="54"/>
        <v>3258.5</v>
      </c>
      <c r="W325" s="43">
        <f t="shared" si="53"/>
        <v>4.2040550391247412E-2</v>
      </c>
      <c r="X325" s="38" t="s">
        <v>1361</v>
      </c>
      <c r="Y325" s="42">
        <v>74250</v>
      </c>
      <c r="Z325" s="38" t="s">
        <v>1764</v>
      </c>
      <c r="AA325" s="42">
        <v>0</v>
      </c>
      <c r="AB325" s="42" t="s">
        <v>54</v>
      </c>
      <c r="AC325" s="42">
        <v>77220</v>
      </c>
      <c r="AD325" s="42">
        <v>74250</v>
      </c>
      <c r="AE325" s="42">
        <f t="shared" si="55"/>
        <v>2970</v>
      </c>
      <c r="AF325" s="38" t="s">
        <v>1371</v>
      </c>
      <c r="AG325" s="44">
        <f t="shared" si="56"/>
        <v>288.5</v>
      </c>
    </row>
    <row r="326" spans="1:34" s="45" customFormat="1" x14ac:dyDescent="0.2">
      <c r="A326" s="38" t="s">
        <v>39</v>
      </c>
      <c r="B326" s="38" t="s">
        <v>40</v>
      </c>
      <c r="C326" s="38" t="s">
        <v>382</v>
      </c>
      <c r="D326" s="38" t="s">
        <v>813</v>
      </c>
      <c r="E326" s="38" t="s">
        <v>43</v>
      </c>
      <c r="F326" s="38" t="s">
        <v>409</v>
      </c>
      <c r="G326" s="38" t="s">
        <v>410</v>
      </c>
      <c r="H326" s="38" t="s">
        <v>408</v>
      </c>
      <c r="I326" s="38" t="s">
        <v>359</v>
      </c>
      <c r="J326" s="38" t="s">
        <v>50</v>
      </c>
      <c r="K326" s="39">
        <v>43504</v>
      </c>
      <c r="L326" s="39">
        <v>43504</v>
      </c>
      <c r="M326" s="39">
        <v>43504</v>
      </c>
      <c r="N326" s="38" t="s">
        <v>1358</v>
      </c>
      <c r="O326" s="38" t="s">
        <v>1368</v>
      </c>
      <c r="P326" s="41">
        <v>8008845</v>
      </c>
      <c r="Q326" s="38" t="s">
        <v>1765</v>
      </c>
      <c r="R326" s="38" t="s">
        <v>68</v>
      </c>
      <c r="S326" s="38" t="s">
        <v>52</v>
      </c>
      <c r="T326" s="42">
        <v>4407.3500000000004</v>
      </c>
      <c r="U326" s="42">
        <v>3742.95</v>
      </c>
      <c r="V326" s="42">
        <f t="shared" si="54"/>
        <v>664.40000000000055</v>
      </c>
      <c r="W326" s="43">
        <f t="shared" si="53"/>
        <v>0.15074818201413559</v>
      </c>
      <c r="X326" s="38" t="s">
        <v>1361</v>
      </c>
      <c r="Y326" s="42">
        <v>3742.95</v>
      </c>
      <c r="Z326" s="38" t="s">
        <v>1766</v>
      </c>
      <c r="AA326" s="42">
        <v>0</v>
      </c>
      <c r="AB326" s="42" t="s">
        <v>54</v>
      </c>
      <c r="AC326" s="42">
        <v>4407.3500000000004</v>
      </c>
      <c r="AD326" s="42">
        <v>3742.95</v>
      </c>
      <c r="AE326" s="42">
        <f t="shared" si="55"/>
        <v>664.40000000000055</v>
      </c>
      <c r="AF326" s="38" t="s">
        <v>1371</v>
      </c>
      <c r="AG326" s="44">
        <f t="shared" si="56"/>
        <v>0</v>
      </c>
    </row>
    <row r="327" spans="1:34" s="45" customFormat="1" x14ac:dyDescent="0.2">
      <c r="A327" s="38" t="s">
        <v>39</v>
      </c>
      <c r="B327" s="38" t="s">
        <v>40</v>
      </c>
      <c r="C327" s="38" t="s">
        <v>382</v>
      </c>
      <c r="D327" s="38" t="s">
        <v>813</v>
      </c>
      <c r="E327" s="38" t="s">
        <v>43</v>
      </c>
      <c r="F327" s="38" t="s">
        <v>409</v>
      </c>
      <c r="G327" s="38" t="s">
        <v>410</v>
      </c>
      <c r="H327" s="38" t="s">
        <v>408</v>
      </c>
      <c r="I327" s="38" t="s">
        <v>359</v>
      </c>
      <c r="J327" s="38" t="s">
        <v>50</v>
      </c>
      <c r="K327" s="39">
        <v>43504</v>
      </c>
      <c r="L327" s="39">
        <v>43504</v>
      </c>
      <c r="M327" s="39">
        <v>43504</v>
      </c>
      <c r="N327" s="38" t="s">
        <v>1358</v>
      </c>
      <c r="O327" s="38" t="s">
        <v>1368</v>
      </c>
      <c r="P327" s="41">
        <v>8005631</v>
      </c>
      <c r="Q327" s="38" t="s">
        <v>815</v>
      </c>
      <c r="R327" s="38" t="s">
        <v>68</v>
      </c>
      <c r="S327" s="38" t="s">
        <v>52</v>
      </c>
      <c r="T327" s="42">
        <v>0</v>
      </c>
      <c r="U327" s="42">
        <v>0</v>
      </c>
      <c r="V327" s="42">
        <f t="shared" si="54"/>
        <v>0</v>
      </c>
      <c r="W327" s="43" t="e">
        <f t="shared" si="53"/>
        <v>#DIV/0!</v>
      </c>
      <c r="X327" s="38" t="s">
        <v>1361</v>
      </c>
      <c r="Y327" s="42">
        <v>0</v>
      </c>
      <c r="Z327" s="38" t="s">
        <v>817</v>
      </c>
      <c r="AA327" s="42">
        <v>0</v>
      </c>
      <c r="AB327" s="42" t="s">
        <v>54</v>
      </c>
      <c r="AC327" s="42">
        <v>0</v>
      </c>
      <c r="AD327" s="42">
        <v>0</v>
      </c>
      <c r="AE327" s="42">
        <f t="shared" si="55"/>
        <v>0</v>
      </c>
      <c r="AF327" s="38" t="s">
        <v>1371</v>
      </c>
      <c r="AG327" s="44">
        <f t="shared" si="56"/>
        <v>0</v>
      </c>
    </row>
    <row r="328" spans="1:34" s="45" customFormat="1" x14ac:dyDescent="0.2">
      <c r="A328" s="38" t="s">
        <v>39</v>
      </c>
      <c r="B328" s="38" t="s">
        <v>40</v>
      </c>
      <c r="C328" s="38" t="s">
        <v>382</v>
      </c>
      <c r="D328" s="38" t="s">
        <v>813</v>
      </c>
      <c r="E328" s="38" t="s">
        <v>43</v>
      </c>
      <c r="F328" s="38" t="s">
        <v>409</v>
      </c>
      <c r="G328" s="38" t="s">
        <v>410</v>
      </c>
      <c r="H328" s="38" t="s">
        <v>408</v>
      </c>
      <c r="I328" s="38" t="s">
        <v>359</v>
      </c>
      <c r="J328" s="38" t="s">
        <v>50</v>
      </c>
      <c r="K328" s="39">
        <v>43508</v>
      </c>
      <c r="L328" s="39">
        <v>43539</v>
      </c>
      <c r="M328" s="40" t="s">
        <v>54</v>
      </c>
      <c r="N328" s="38" t="s">
        <v>1358</v>
      </c>
      <c r="O328" s="38" t="s">
        <v>1359</v>
      </c>
      <c r="P328" s="41">
        <v>8204440</v>
      </c>
      <c r="Q328" s="38" t="s">
        <v>1767</v>
      </c>
      <c r="R328" s="38" t="s">
        <v>68</v>
      </c>
      <c r="S328" s="38" t="s">
        <v>52</v>
      </c>
      <c r="T328" s="42">
        <v>2157.4499999999998</v>
      </c>
      <c r="U328" s="42">
        <v>1892.5</v>
      </c>
      <c r="V328" s="42">
        <f t="shared" si="54"/>
        <v>264.94999999999982</v>
      </c>
      <c r="W328" s="43">
        <f t="shared" si="53"/>
        <v>0.12280701754385957</v>
      </c>
      <c r="X328" s="38" t="s">
        <v>1361</v>
      </c>
      <c r="Y328" s="42">
        <v>1892.5</v>
      </c>
      <c r="Z328" s="38" t="s">
        <v>1768</v>
      </c>
      <c r="AA328" s="42">
        <v>0</v>
      </c>
      <c r="AB328" s="42" t="s">
        <v>54</v>
      </c>
      <c r="AC328" s="42">
        <v>2157.4499999999998</v>
      </c>
      <c r="AD328" s="42">
        <v>1892.5</v>
      </c>
      <c r="AE328" s="42">
        <f t="shared" si="55"/>
        <v>264.94999999999982</v>
      </c>
      <c r="AF328" s="38" t="s">
        <v>1371</v>
      </c>
      <c r="AG328" s="44">
        <f t="shared" si="56"/>
        <v>0</v>
      </c>
    </row>
    <row r="329" spans="1:34" s="74" customFormat="1" x14ac:dyDescent="0.2">
      <c r="A329" s="68" t="s">
        <v>39</v>
      </c>
      <c r="B329" s="68" t="s">
        <v>40</v>
      </c>
      <c r="C329" s="68" t="s">
        <v>836</v>
      </c>
      <c r="D329" s="68" t="s">
        <v>837</v>
      </c>
      <c r="E329" s="68" t="s">
        <v>43</v>
      </c>
      <c r="F329" s="68" t="s">
        <v>839</v>
      </c>
      <c r="G329" s="68" t="s">
        <v>840</v>
      </c>
      <c r="H329" s="68" t="s">
        <v>1769</v>
      </c>
      <c r="I329" s="68" t="s">
        <v>183</v>
      </c>
      <c r="J329" s="68" t="s">
        <v>50</v>
      </c>
      <c r="K329" s="69">
        <v>43507</v>
      </c>
      <c r="L329" s="69">
        <v>43507</v>
      </c>
      <c r="M329" s="69">
        <v>43507</v>
      </c>
      <c r="N329" s="68" t="s">
        <v>1358</v>
      </c>
      <c r="O329" s="68" t="s">
        <v>1368</v>
      </c>
      <c r="P329" s="70">
        <v>8063397</v>
      </c>
      <c r="Q329" s="68" t="s">
        <v>1770</v>
      </c>
      <c r="R329" s="68" t="s">
        <v>68</v>
      </c>
      <c r="S329" s="68" t="s">
        <v>52</v>
      </c>
      <c r="T329" s="71">
        <v>2445037.46</v>
      </c>
      <c r="U329" s="71">
        <v>2362307.91</v>
      </c>
      <c r="V329" s="71">
        <f t="shared" ref="V329:V357" si="57">T329-U329</f>
        <v>82729.549999999814</v>
      </c>
      <c r="W329" s="72">
        <f t="shared" si="53"/>
        <v>3.3835698370036346E-2</v>
      </c>
      <c r="X329" s="68" t="s">
        <v>1361</v>
      </c>
      <c r="Y329" s="71">
        <v>2362307.91</v>
      </c>
      <c r="Z329" s="68" t="s">
        <v>1771</v>
      </c>
      <c r="AA329" s="71">
        <v>0</v>
      </c>
      <c r="AB329" s="71" t="s">
        <v>54</v>
      </c>
      <c r="AC329" s="71">
        <v>2445037.46</v>
      </c>
      <c r="AD329" s="71">
        <v>2362307.91</v>
      </c>
      <c r="AE329" s="71">
        <f t="shared" ref="AE329:AE357" si="58">AC329-AD329</f>
        <v>82729.549999999814</v>
      </c>
      <c r="AF329" s="68" t="s">
        <v>1390</v>
      </c>
      <c r="AG329" s="73">
        <f t="shared" ref="AG329:AG357" si="59">V329-AE329</f>
        <v>0</v>
      </c>
      <c r="AH329" s="74" t="s">
        <v>1772</v>
      </c>
    </row>
    <row r="330" spans="1:34" s="74" customFormat="1" x14ac:dyDescent="0.2">
      <c r="A330" s="68" t="s">
        <v>39</v>
      </c>
      <c r="B330" s="68" t="s">
        <v>40</v>
      </c>
      <c r="C330" s="68" t="s">
        <v>836</v>
      </c>
      <c r="D330" s="68" t="s">
        <v>837</v>
      </c>
      <c r="E330" s="68" t="s">
        <v>43</v>
      </c>
      <c r="F330" s="68" t="s">
        <v>839</v>
      </c>
      <c r="G330" s="68" t="s">
        <v>840</v>
      </c>
      <c r="H330" s="68" t="s">
        <v>1769</v>
      </c>
      <c r="I330" s="68" t="s">
        <v>183</v>
      </c>
      <c r="J330" s="68" t="s">
        <v>50</v>
      </c>
      <c r="K330" s="69">
        <v>43507</v>
      </c>
      <c r="L330" s="69">
        <v>43507</v>
      </c>
      <c r="M330" s="69">
        <v>43507</v>
      </c>
      <c r="N330" s="68" t="s">
        <v>1358</v>
      </c>
      <c r="O330" s="68" t="s">
        <v>1368</v>
      </c>
      <c r="P330" s="70">
        <v>8063403</v>
      </c>
      <c r="Q330" s="68" t="s">
        <v>1773</v>
      </c>
      <c r="R330" s="68" t="s">
        <v>68</v>
      </c>
      <c r="S330" s="68" t="s">
        <v>52</v>
      </c>
      <c r="T330" s="71">
        <v>2445037.46</v>
      </c>
      <c r="U330" s="71">
        <v>2376222.87</v>
      </c>
      <c r="V330" s="71">
        <f t="shared" si="57"/>
        <v>68814.589999999851</v>
      </c>
      <c r="W330" s="72">
        <f t="shared" si="53"/>
        <v>2.8144595379736983E-2</v>
      </c>
      <c r="X330" s="68" t="s">
        <v>1361</v>
      </c>
      <c r="Y330" s="71">
        <v>2376222.87</v>
      </c>
      <c r="Z330" s="68" t="s">
        <v>1774</v>
      </c>
      <c r="AA330" s="71">
        <v>0</v>
      </c>
      <c r="AB330" s="71" t="s">
        <v>54</v>
      </c>
      <c r="AC330" s="71">
        <v>2445037.46</v>
      </c>
      <c r="AD330" s="71">
        <v>2376222.87</v>
      </c>
      <c r="AE330" s="71">
        <f t="shared" si="58"/>
        <v>68814.589999999851</v>
      </c>
      <c r="AF330" s="68" t="s">
        <v>1390</v>
      </c>
      <c r="AG330" s="73">
        <f t="shared" si="59"/>
        <v>0</v>
      </c>
      <c r="AH330" s="74" t="s">
        <v>1772</v>
      </c>
    </row>
    <row r="331" spans="1:34" s="74" customFormat="1" x14ac:dyDescent="0.2">
      <c r="A331" s="68" t="s">
        <v>39</v>
      </c>
      <c r="B331" s="68" t="s">
        <v>40</v>
      </c>
      <c r="C331" s="68" t="s">
        <v>836</v>
      </c>
      <c r="D331" s="68" t="s">
        <v>837</v>
      </c>
      <c r="E331" s="68" t="s">
        <v>43</v>
      </c>
      <c r="F331" s="68" t="s">
        <v>839</v>
      </c>
      <c r="G331" s="68" t="s">
        <v>840</v>
      </c>
      <c r="H331" s="68" t="s">
        <v>44</v>
      </c>
      <c r="I331" s="68" t="s">
        <v>183</v>
      </c>
      <c r="J331" s="68" t="s">
        <v>50</v>
      </c>
      <c r="K331" s="69">
        <v>43524</v>
      </c>
      <c r="L331" s="69">
        <v>43524</v>
      </c>
      <c r="M331" s="69">
        <v>43524</v>
      </c>
      <c r="N331" s="68" t="s">
        <v>1367</v>
      </c>
      <c r="O331" s="68" t="s">
        <v>1368</v>
      </c>
      <c r="P331" s="70">
        <v>8017300</v>
      </c>
      <c r="Q331" s="68" t="s">
        <v>842</v>
      </c>
      <c r="R331" s="68" t="s">
        <v>59</v>
      </c>
      <c r="S331" s="68" t="s">
        <v>52</v>
      </c>
      <c r="T331" s="71">
        <v>3679.14</v>
      </c>
      <c r="U331" s="71">
        <v>3284.94</v>
      </c>
      <c r="V331" s="71">
        <f t="shared" si="57"/>
        <v>394.19999999999982</v>
      </c>
      <c r="W331" s="72">
        <f t="shared" si="53"/>
        <v>0.10714460444560409</v>
      </c>
      <c r="X331" s="68" t="s">
        <v>1361</v>
      </c>
      <c r="Y331" s="71">
        <v>3284.94</v>
      </c>
      <c r="Z331" s="68" t="s">
        <v>1775</v>
      </c>
      <c r="AA331" s="71">
        <v>0</v>
      </c>
      <c r="AB331" s="71" t="s">
        <v>54</v>
      </c>
      <c r="AC331" s="71">
        <v>3679.14</v>
      </c>
      <c r="AD331" s="71">
        <v>3284.94</v>
      </c>
      <c r="AE331" s="71">
        <f t="shared" si="58"/>
        <v>394.19999999999982</v>
      </c>
      <c r="AF331" s="68" t="s">
        <v>1371</v>
      </c>
      <c r="AG331" s="73">
        <f t="shared" si="59"/>
        <v>0</v>
      </c>
      <c r="AH331" s="74" t="s">
        <v>1776</v>
      </c>
    </row>
    <row r="332" spans="1:34" s="74" customFormat="1" x14ac:dyDescent="0.2">
      <c r="A332" s="68" t="s">
        <v>39</v>
      </c>
      <c r="B332" s="68" t="s">
        <v>40</v>
      </c>
      <c r="C332" s="68" t="s">
        <v>836</v>
      </c>
      <c r="D332" s="68" t="s">
        <v>837</v>
      </c>
      <c r="E332" s="68" t="s">
        <v>43</v>
      </c>
      <c r="F332" s="68" t="s">
        <v>839</v>
      </c>
      <c r="G332" s="68" t="s">
        <v>840</v>
      </c>
      <c r="H332" s="68" t="s">
        <v>44</v>
      </c>
      <c r="I332" s="68" t="s">
        <v>183</v>
      </c>
      <c r="J332" s="68" t="s">
        <v>50</v>
      </c>
      <c r="K332" s="69">
        <v>43524</v>
      </c>
      <c r="L332" s="69">
        <v>43524</v>
      </c>
      <c r="M332" s="69">
        <v>43524</v>
      </c>
      <c r="N332" s="68" t="s">
        <v>1367</v>
      </c>
      <c r="O332" s="68" t="s">
        <v>1368</v>
      </c>
      <c r="P332" s="70">
        <v>8017300</v>
      </c>
      <c r="Q332" s="68" t="s">
        <v>842</v>
      </c>
      <c r="R332" s="68" t="s">
        <v>59</v>
      </c>
      <c r="S332" s="68" t="s">
        <v>52</v>
      </c>
      <c r="T332" s="71">
        <v>1975.81</v>
      </c>
      <c r="U332" s="71">
        <v>1718.1</v>
      </c>
      <c r="V332" s="71">
        <f t="shared" si="57"/>
        <v>257.71000000000004</v>
      </c>
      <c r="W332" s="72">
        <f t="shared" si="53"/>
        <v>0.13043258208026079</v>
      </c>
      <c r="X332" s="68" t="s">
        <v>1361</v>
      </c>
      <c r="Y332" s="71">
        <v>1718.1</v>
      </c>
      <c r="Z332" s="68" t="s">
        <v>1777</v>
      </c>
      <c r="AA332" s="71">
        <v>0</v>
      </c>
      <c r="AB332" s="71" t="s">
        <v>54</v>
      </c>
      <c r="AC332" s="71">
        <v>1975.81</v>
      </c>
      <c r="AD332" s="71">
        <v>1718.1</v>
      </c>
      <c r="AE332" s="71">
        <f t="shared" si="58"/>
        <v>257.71000000000004</v>
      </c>
      <c r="AF332" s="68" t="s">
        <v>1371</v>
      </c>
      <c r="AG332" s="73">
        <f t="shared" si="59"/>
        <v>0</v>
      </c>
      <c r="AH332" s="74" t="s">
        <v>1776</v>
      </c>
    </row>
    <row r="333" spans="1:34" s="74" customFormat="1" x14ac:dyDescent="0.2">
      <c r="A333" s="68" t="s">
        <v>39</v>
      </c>
      <c r="B333" s="68" t="s">
        <v>40</v>
      </c>
      <c r="C333" s="68" t="s">
        <v>836</v>
      </c>
      <c r="D333" s="68" t="s">
        <v>837</v>
      </c>
      <c r="E333" s="68" t="s">
        <v>43</v>
      </c>
      <c r="F333" s="68" t="s">
        <v>839</v>
      </c>
      <c r="G333" s="68" t="s">
        <v>840</v>
      </c>
      <c r="H333" s="68" t="s">
        <v>44</v>
      </c>
      <c r="I333" s="68" t="s">
        <v>183</v>
      </c>
      <c r="J333" s="68" t="s">
        <v>50</v>
      </c>
      <c r="K333" s="69">
        <v>43524</v>
      </c>
      <c r="L333" s="69">
        <v>43524</v>
      </c>
      <c r="M333" s="69">
        <v>43524</v>
      </c>
      <c r="N333" s="68" t="s">
        <v>1367</v>
      </c>
      <c r="O333" s="68" t="s">
        <v>1368</v>
      </c>
      <c r="P333" s="70">
        <v>8017300</v>
      </c>
      <c r="Q333" s="68" t="s">
        <v>842</v>
      </c>
      <c r="R333" s="68" t="s">
        <v>59</v>
      </c>
      <c r="S333" s="68" t="s">
        <v>52</v>
      </c>
      <c r="T333" s="71">
        <v>88.52</v>
      </c>
      <c r="U333" s="71">
        <v>76.98</v>
      </c>
      <c r="V333" s="71">
        <f t="shared" si="57"/>
        <v>11.539999999999992</v>
      </c>
      <c r="W333" s="72">
        <f t="shared" si="53"/>
        <v>0.13036601897876177</v>
      </c>
      <c r="X333" s="68" t="s">
        <v>1361</v>
      </c>
      <c r="Y333" s="71">
        <v>76.98</v>
      </c>
      <c r="Z333" s="68" t="s">
        <v>1778</v>
      </c>
      <c r="AA333" s="71">
        <v>0</v>
      </c>
      <c r="AB333" s="71" t="s">
        <v>54</v>
      </c>
      <c r="AC333" s="71">
        <v>88.52</v>
      </c>
      <c r="AD333" s="71">
        <v>76.98</v>
      </c>
      <c r="AE333" s="71">
        <f t="shared" si="58"/>
        <v>11.539999999999992</v>
      </c>
      <c r="AF333" s="68" t="s">
        <v>1371</v>
      </c>
      <c r="AG333" s="73">
        <f t="shared" si="59"/>
        <v>0</v>
      </c>
      <c r="AH333" s="74" t="s">
        <v>1776</v>
      </c>
    </row>
    <row r="334" spans="1:34" s="59" customFormat="1" x14ac:dyDescent="0.2">
      <c r="A334" s="53" t="s">
        <v>39</v>
      </c>
      <c r="B334" s="53" t="s">
        <v>40</v>
      </c>
      <c r="C334" s="53" t="s">
        <v>836</v>
      </c>
      <c r="D334" s="53" t="s">
        <v>837</v>
      </c>
      <c r="E334" s="53" t="s">
        <v>43</v>
      </c>
      <c r="F334" s="53" t="s">
        <v>839</v>
      </c>
      <c r="G334" s="53" t="s">
        <v>840</v>
      </c>
      <c r="H334" s="53" t="s">
        <v>44</v>
      </c>
      <c r="I334" s="53" t="s">
        <v>183</v>
      </c>
      <c r="J334" s="53" t="s">
        <v>50</v>
      </c>
      <c r="K334" s="54">
        <v>43524</v>
      </c>
      <c r="L334" s="54">
        <v>43524</v>
      </c>
      <c r="M334" s="54">
        <v>43524</v>
      </c>
      <c r="N334" s="53" t="s">
        <v>1367</v>
      </c>
      <c r="O334" s="53" t="s">
        <v>1368</v>
      </c>
      <c r="P334" s="55">
        <v>8017300</v>
      </c>
      <c r="Q334" s="53" t="s">
        <v>842</v>
      </c>
      <c r="R334" s="53" t="s">
        <v>59</v>
      </c>
      <c r="S334" s="53" t="s">
        <v>52</v>
      </c>
      <c r="T334" s="56">
        <v>0</v>
      </c>
      <c r="U334" s="56">
        <v>0</v>
      </c>
      <c r="V334" s="56">
        <f t="shared" si="57"/>
        <v>0</v>
      </c>
      <c r="W334" s="57" t="e">
        <f t="shared" si="53"/>
        <v>#DIV/0!</v>
      </c>
      <c r="X334" s="53" t="s">
        <v>1361</v>
      </c>
      <c r="Y334" s="56">
        <v>83748.960000000006</v>
      </c>
      <c r="Z334" s="53" t="s">
        <v>1779</v>
      </c>
      <c r="AA334" s="56">
        <v>0</v>
      </c>
      <c r="AB334" s="56" t="s">
        <v>54</v>
      </c>
      <c r="AC334" s="56">
        <v>93798.87</v>
      </c>
      <c r="AD334" s="56">
        <v>83748.960000000006</v>
      </c>
      <c r="AE334" s="56">
        <f t="shared" si="58"/>
        <v>10049.909999999989</v>
      </c>
      <c r="AF334" s="53" t="s">
        <v>1371</v>
      </c>
      <c r="AG334" s="58">
        <f t="shared" si="59"/>
        <v>-10049.909999999989</v>
      </c>
      <c r="AH334" s="59" t="s">
        <v>1776</v>
      </c>
    </row>
    <row r="335" spans="1:34" s="59" customFormat="1" x14ac:dyDescent="0.2">
      <c r="A335" s="53" t="s">
        <v>39</v>
      </c>
      <c r="B335" s="53" t="s">
        <v>40</v>
      </c>
      <c r="C335" s="53" t="s">
        <v>836</v>
      </c>
      <c r="D335" s="53" t="s">
        <v>837</v>
      </c>
      <c r="E335" s="53" t="s">
        <v>43</v>
      </c>
      <c r="F335" s="53" t="s">
        <v>839</v>
      </c>
      <c r="G335" s="53" t="s">
        <v>840</v>
      </c>
      <c r="H335" s="53" t="s">
        <v>44</v>
      </c>
      <c r="I335" s="53" t="s">
        <v>183</v>
      </c>
      <c r="J335" s="53" t="s">
        <v>50</v>
      </c>
      <c r="K335" s="54">
        <v>43524</v>
      </c>
      <c r="L335" s="54">
        <v>43524</v>
      </c>
      <c r="M335" s="54">
        <v>43524</v>
      </c>
      <c r="N335" s="53" t="s">
        <v>1367</v>
      </c>
      <c r="O335" s="53" t="s">
        <v>1368</v>
      </c>
      <c r="P335" s="55">
        <v>8017300</v>
      </c>
      <c r="Q335" s="53" t="s">
        <v>842</v>
      </c>
      <c r="R335" s="53" t="s">
        <v>59</v>
      </c>
      <c r="S335" s="53" t="s">
        <v>52</v>
      </c>
      <c r="T335" s="56">
        <v>0</v>
      </c>
      <c r="U335" s="56">
        <v>0</v>
      </c>
      <c r="V335" s="56">
        <f t="shared" si="57"/>
        <v>0</v>
      </c>
      <c r="W335" s="57" t="e">
        <f t="shared" si="53"/>
        <v>#DIV/0!</v>
      </c>
      <c r="X335" s="53" t="s">
        <v>1361</v>
      </c>
      <c r="Y335" s="56">
        <v>80851.8</v>
      </c>
      <c r="Z335" s="53" t="s">
        <v>1780</v>
      </c>
      <c r="AA335" s="56">
        <v>0</v>
      </c>
      <c r="AB335" s="56" t="s">
        <v>54</v>
      </c>
      <c r="AC335" s="56">
        <v>88938.31</v>
      </c>
      <c r="AD335" s="56">
        <v>80851.8</v>
      </c>
      <c r="AE335" s="56">
        <f t="shared" si="58"/>
        <v>8086.5099999999948</v>
      </c>
      <c r="AF335" s="53" t="s">
        <v>1371</v>
      </c>
      <c r="AG335" s="58">
        <f t="shared" si="59"/>
        <v>-8086.5099999999948</v>
      </c>
      <c r="AH335" s="59" t="s">
        <v>1776</v>
      </c>
    </row>
    <row r="336" spans="1:34" s="59" customFormat="1" x14ac:dyDescent="0.2">
      <c r="A336" s="53" t="s">
        <v>39</v>
      </c>
      <c r="B336" s="53" t="s">
        <v>40</v>
      </c>
      <c r="C336" s="53" t="s">
        <v>836</v>
      </c>
      <c r="D336" s="53" t="s">
        <v>837</v>
      </c>
      <c r="E336" s="53" t="s">
        <v>43</v>
      </c>
      <c r="F336" s="53" t="s">
        <v>839</v>
      </c>
      <c r="G336" s="53" t="s">
        <v>840</v>
      </c>
      <c r="H336" s="53" t="s">
        <v>44</v>
      </c>
      <c r="I336" s="53" t="s">
        <v>183</v>
      </c>
      <c r="J336" s="53" t="s">
        <v>50</v>
      </c>
      <c r="K336" s="54">
        <v>43524</v>
      </c>
      <c r="L336" s="54">
        <v>43524</v>
      </c>
      <c r="M336" s="54">
        <v>43524</v>
      </c>
      <c r="N336" s="53" t="s">
        <v>1367</v>
      </c>
      <c r="O336" s="53" t="s">
        <v>1368</v>
      </c>
      <c r="P336" s="55">
        <v>8017300</v>
      </c>
      <c r="Q336" s="53" t="s">
        <v>842</v>
      </c>
      <c r="R336" s="53" t="s">
        <v>59</v>
      </c>
      <c r="S336" s="53" t="s">
        <v>52</v>
      </c>
      <c r="T336" s="56">
        <v>0</v>
      </c>
      <c r="U336" s="56">
        <v>0</v>
      </c>
      <c r="V336" s="56">
        <f t="shared" si="57"/>
        <v>0</v>
      </c>
      <c r="W336" s="57" t="e">
        <f t="shared" si="53"/>
        <v>#DIV/0!</v>
      </c>
      <c r="X336" s="53" t="s">
        <v>1361</v>
      </c>
      <c r="Y336" s="56">
        <v>1043.3</v>
      </c>
      <c r="Z336" s="53" t="s">
        <v>1777</v>
      </c>
      <c r="AA336" s="56">
        <v>0</v>
      </c>
      <c r="AB336" s="56" t="s">
        <v>54</v>
      </c>
      <c r="AC336" s="56">
        <v>1211.98</v>
      </c>
      <c r="AD336" s="56">
        <v>1043.3</v>
      </c>
      <c r="AE336" s="56">
        <f t="shared" si="58"/>
        <v>168.68000000000006</v>
      </c>
      <c r="AF336" s="53" t="s">
        <v>1371</v>
      </c>
      <c r="AG336" s="58">
        <f t="shared" si="59"/>
        <v>-168.68000000000006</v>
      </c>
      <c r="AH336" s="59" t="s">
        <v>1776</v>
      </c>
    </row>
    <row r="337" spans="1:34" s="59" customFormat="1" x14ac:dyDescent="0.2">
      <c r="A337" s="53" t="s">
        <v>39</v>
      </c>
      <c r="B337" s="53" t="s">
        <v>40</v>
      </c>
      <c r="C337" s="53" t="s">
        <v>836</v>
      </c>
      <c r="D337" s="53" t="s">
        <v>837</v>
      </c>
      <c r="E337" s="53" t="s">
        <v>43</v>
      </c>
      <c r="F337" s="53" t="s">
        <v>839</v>
      </c>
      <c r="G337" s="53" t="s">
        <v>840</v>
      </c>
      <c r="H337" s="53" t="s">
        <v>44</v>
      </c>
      <c r="I337" s="53" t="s">
        <v>183</v>
      </c>
      <c r="J337" s="53" t="s">
        <v>50</v>
      </c>
      <c r="K337" s="54">
        <v>43524</v>
      </c>
      <c r="L337" s="54">
        <v>43539</v>
      </c>
      <c r="M337" s="60" t="s">
        <v>54</v>
      </c>
      <c r="N337" s="53" t="s">
        <v>1383</v>
      </c>
      <c r="O337" s="53" t="s">
        <v>1359</v>
      </c>
      <c r="P337" s="55">
        <v>8017300</v>
      </c>
      <c r="Q337" s="53" t="s">
        <v>842</v>
      </c>
      <c r="R337" s="53" t="s">
        <v>59</v>
      </c>
      <c r="S337" s="53" t="s">
        <v>52</v>
      </c>
      <c r="T337" s="56">
        <v>0</v>
      </c>
      <c r="U337" s="56">
        <v>0</v>
      </c>
      <c r="V337" s="56">
        <f t="shared" si="57"/>
        <v>0</v>
      </c>
      <c r="W337" s="57" t="e">
        <f t="shared" si="53"/>
        <v>#DIV/0!</v>
      </c>
      <c r="X337" s="53" t="s">
        <v>1781</v>
      </c>
      <c r="Y337" s="56">
        <v>0</v>
      </c>
      <c r="Z337" s="53" t="s">
        <v>55</v>
      </c>
      <c r="AA337" s="56">
        <v>0</v>
      </c>
      <c r="AB337" s="56" t="s">
        <v>54</v>
      </c>
      <c r="AC337" s="56">
        <v>4191.4799999999996</v>
      </c>
      <c r="AD337" s="56">
        <v>2140.5</v>
      </c>
      <c r="AE337" s="56">
        <f t="shared" si="58"/>
        <v>2050.9799999999996</v>
      </c>
      <c r="AF337" s="53" t="s">
        <v>1371</v>
      </c>
      <c r="AG337" s="58">
        <f t="shared" si="59"/>
        <v>-2050.9799999999996</v>
      </c>
      <c r="AH337" s="59" t="s">
        <v>1776</v>
      </c>
    </row>
    <row r="338" spans="1:34" s="59" customFormat="1" x14ac:dyDescent="0.2">
      <c r="A338" s="53" t="s">
        <v>39</v>
      </c>
      <c r="B338" s="53" t="s">
        <v>40</v>
      </c>
      <c r="C338" s="53" t="s">
        <v>836</v>
      </c>
      <c r="D338" s="53" t="s">
        <v>837</v>
      </c>
      <c r="E338" s="53" t="s">
        <v>43</v>
      </c>
      <c r="F338" s="53" t="s">
        <v>839</v>
      </c>
      <c r="G338" s="53" t="s">
        <v>840</v>
      </c>
      <c r="H338" s="53" t="s">
        <v>44</v>
      </c>
      <c r="I338" s="53" t="s">
        <v>183</v>
      </c>
      <c r="J338" s="53" t="s">
        <v>50</v>
      </c>
      <c r="K338" s="54">
        <v>43524</v>
      </c>
      <c r="L338" s="54">
        <v>43524</v>
      </c>
      <c r="M338" s="54">
        <v>43524</v>
      </c>
      <c r="N338" s="53" t="s">
        <v>1367</v>
      </c>
      <c r="O338" s="53" t="s">
        <v>1368</v>
      </c>
      <c r="P338" s="55">
        <v>8018671</v>
      </c>
      <c r="Q338" s="53" t="s">
        <v>842</v>
      </c>
      <c r="R338" s="53" t="s">
        <v>59</v>
      </c>
      <c r="S338" s="53" t="s">
        <v>52</v>
      </c>
      <c r="T338" s="56">
        <v>0</v>
      </c>
      <c r="U338" s="56">
        <v>0</v>
      </c>
      <c r="V338" s="56">
        <f t="shared" si="57"/>
        <v>0</v>
      </c>
      <c r="W338" s="57" t="e">
        <f t="shared" si="53"/>
        <v>#DIV/0!</v>
      </c>
      <c r="X338" s="53" t="s">
        <v>1361</v>
      </c>
      <c r="Y338" s="56">
        <v>72.48</v>
      </c>
      <c r="Z338" s="53" t="s">
        <v>1782</v>
      </c>
      <c r="AA338" s="56">
        <v>0</v>
      </c>
      <c r="AB338" s="56" t="s">
        <v>54</v>
      </c>
      <c r="AC338" s="56">
        <v>88.52</v>
      </c>
      <c r="AD338" s="56">
        <v>72.48</v>
      </c>
      <c r="AE338" s="56">
        <f t="shared" si="58"/>
        <v>16.039999999999992</v>
      </c>
      <c r="AF338" s="53" t="s">
        <v>1371</v>
      </c>
      <c r="AG338" s="58">
        <f t="shared" si="59"/>
        <v>-16.039999999999992</v>
      </c>
      <c r="AH338" s="59" t="s">
        <v>1776</v>
      </c>
    </row>
    <row r="339" spans="1:34" s="59" customFormat="1" x14ac:dyDescent="0.2">
      <c r="A339" s="53" t="s">
        <v>39</v>
      </c>
      <c r="B339" s="53" t="s">
        <v>40</v>
      </c>
      <c r="C339" s="53" t="s">
        <v>836</v>
      </c>
      <c r="D339" s="53" t="s">
        <v>837</v>
      </c>
      <c r="E339" s="53" t="s">
        <v>43</v>
      </c>
      <c r="F339" s="53" t="s">
        <v>839</v>
      </c>
      <c r="G339" s="53" t="s">
        <v>840</v>
      </c>
      <c r="H339" s="53" t="s">
        <v>44</v>
      </c>
      <c r="I339" s="53" t="s">
        <v>183</v>
      </c>
      <c r="J339" s="53" t="s">
        <v>50</v>
      </c>
      <c r="K339" s="54">
        <v>43524</v>
      </c>
      <c r="L339" s="54">
        <v>43524</v>
      </c>
      <c r="M339" s="54">
        <v>43524</v>
      </c>
      <c r="N339" s="53" t="s">
        <v>1367</v>
      </c>
      <c r="O339" s="53" t="s">
        <v>1368</v>
      </c>
      <c r="P339" s="55">
        <v>8018671</v>
      </c>
      <c r="Q339" s="53" t="s">
        <v>842</v>
      </c>
      <c r="R339" s="53" t="s">
        <v>59</v>
      </c>
      <c r="S339" s="53" t="s">
        <v>52</v>
      </c>
      <c r="T339" s="56">
        <v>0</v>
      </c>
      <c r="U339" s="56">
        <v>0</v>
      </c>
      <c r="V339" s="56">
        <f t="shared" si="57"/>
        <v>0</v>
      </c>
      <c r="W339" s="57" t="e">
        <f t="shared" si="53"/>
        <v>#DIV/0!</v>
      </c>
      <c r="X339" s="53" t="s">
        <v>1361</v>
      </c>
      <c r="Y339" s="56">
        <v>124203.52</v>
      </c>
      <c r="Z339" s="53" t="s">
        <v>1783</v>
      </c>
      <c r="AA339" s="56">
        <v>0</v>
      </c>
      <c r="AB339" s="56" t="s">
        <v>54</v>
      </c>
      <c r="AC339" s="56">
        <v>139107.99</v>
      </c>
      <c r="AD339" s="56">
        <v>124203.52</v>
      </c>
      <c r="AE339" s="56">
        <f t="shared" si="58"/>
        <v>14904.469999999987</v>
      </c>
      <c r="AF339" s="53" t="s">
        <v>1371</v>
      </c>
      <c r="AG339" s="58">
        <f t="shared" si="59"/>
        <v>-14904.469999999987</v>
      </c>
      <c r="AH339" s="59" t="s">
        <v>1776</v>
      </c>
    </row>
    <row r="340" spans="1:34" s="59" customFormat="1" x14ac:dyDescent="0.2">
      <c r="A340" s="53" t="s">
        <v>39</v>
      </c>
      <c r="B340" s="53" t="s">
        <v>40</v>
      </c>
      <c r="C340" s="53" t="s">
        <v>836</v>
      </c>
      <c r="D340" s="53" t="s">
        <v>837</v>
      </c>
      <c r="E340" s="53" t="s">
        <v>43</v>
      </c>
      <c r="F340" s="53" t="s">
        <v>839</v>
      </c>
      <c r="G340" s="53" t="s">
        <v>840</v>
      </c>
      <c r="H340" s="53" t="s">
        <v>44</v>
      </c>
      <c r="I340" s="53" t="s">
        <v>183</v>
      </c>
      <c r="J340" s="53" t="s">
        <v>50</v>
      </c>
      <c r="K340" s="54">
        <v>43524</v>
      </c>
      <c r="L340" s="54">
        <v>43449</v>
      </c>
      <c r="M340" s="54">
        <v>43449</v>
      </c>
      <c r="N340" s="53" t="s">
        <v>1383</v>
      </c>
      <c r="O340" s="53" t="s">
        <v>1368</v>
      </c>
      <c r="P340" s="55">
        <v>8018671</v>
      </c>
      <c r="Q340" s="53" t="s">
        <v>842</v>
      </c>
      <c r="R340" s="53" t="s">
        <v>59</v>
      </c>
      <c r="S340" s="53" t="s">
        <v>52</v>
      </c>
      <c r="T340" s="56">
        <v>0</v>
      </c>
      <c r="U340" s="56">
        <v>0</v>
      </c>
      <c r="V340" s="56">
        <f t="shared" si="57"/>
        <v>0</v>
      </c>
      <c r="W340" s="57" t="e">
        <f t="shared" si="53"/>
        <v>#DIV/0!</v>
      </c>
      <c r="X340" s="53" t="s">
        <v>1781</v>
      </c>
      <c r="Y340" s="56">
        <v>0</v>
      </c>
      <c r="Z340" s="53" t="s">
        <v>55</v>
      </c>
      <c r="AA340" s="56">
        <v>0</v>
      </c>
      <c r="AB340" s="56" t="s">
        <v>54</v>
      </c>
      <c r="AC340" s="56">
        <v>0</v>
      </c>
      <c r="AD340" s="56">
        <v>0</v>
      </c>
      <c r="AE340" s="56">
        <f t="shared" si="58"/>
        <v>0</v>
      </c>
      <c r="AF340" s="53" t="s">
        <v>1371</v>
      </c>
      <c r="AG340" s="58">
        <f t="shared" si="59"/>
        <v>0</v>
      </c>
      <c r="AH340" s="59" t="s">
        <v>1776</v>
      </c>
    </row>
    <row r="341" spans="1:34" s="59" customFormat="1" x14ac:dyDescent="0.2">
      <c r="A341" s="53" t="s">
        <v>39</v>
      </c>
      <c r="B341" s="53" t="s">
        <v>40</v>
      </c>
      <c r="C341" s="53" t="s">
        <v>836</v>
      </c>
      <c r="D341" s="53" t="s">
        <v>837</v>
      </c>
      <c r="E341" s="53" t="s">
        <v>43</v>
      </c>
      <c r="F341" s="53" t="s">
        <v>839</v>
      </c>
      <c r="G341" s="53" t="s">
        <v>840</v>
      </c>
      <c r="H341" s="53" t="s">
        <v>44</v>
      </c>
      <c r="I341" s="53" t="s">
        <v>183</v>
      </c>
      <c r="J341" s="53" t="s">
        <v>50</v>
      </c>
      <c r="K341" s="54">
        <v>43524</v>
      </c>
      <c r="L341" s="54">
        <v>43524</v>
      </c>
      <c r="M341" s="54">
        <v>43524</v>
      </c>
      <c r="N341" s="53" t="s">
        <v>1367</v>
      </c>
      <c r="O341" s="53" t="s">
        <v>1368</v>
      </c>
      <c r="P341" s="55">
        <v>8018671</v>
      </c>
      <c r="Q341" s="53" t="s">
        <v>842</v>
      </c>
      <c r="R341" s="53" t="s">
        <v>59</v>
      </c>
      <c r="S341" s="53" t="s">
        <v>52</v>
      </c>
      <c r="T341" s="56">
        <v>0</v>
      </c>
      <c r="U341" s="56">
        <v>0</v>
      </c>
      <c r="V341" s="56">
        <f t="shared" si="57"/>
        <v>0</v>
      </c>
      <c r="W341" s="57" t="e">
        <f t="shared" si="53"/>
        <v>#DIV/0!</v>
      </c>
      <c r="X341" s="53" t="s">
        <v>1361</v>
      </c>
      <c r="Y341" s="56">
        <v>3562.4</v>
      </c>
      <c r="Z341" s="53" t="s">
        <v>1784</v>
      </c>
      <c r="AA341" s="56">
        <v>0</v>
      </c>
      <c r="AB341" s="56" t="s">
        <v>54</v>
      </c>
      <c r="AC341" s="56">
        <v>4111.83</v>
      </c>
      <c r="AD341" s="56">
        <v>3562.4</v>
      </c>
      <c r="AE341" s="56">
        <f t="shared" si="58"/>
        <v>549.42999999999984</v>
      </c>
      <c r="AF341" s="53" t="s">
        <v>1371</v>
      </c>
      <c r="AG341" s="58">
        <f t="shared" si="59"/>
        <v>-549.42999999999984</v>
      </c>
      <c r="AH341" s="59" t="s">
        <v>1776</v>
      </c>
    </row>
    <row r="342" spans="1:34" s="59" customFormat="1" x14ac:dyDescent="0.2">
      <c r="A342" s="53" t="s">
        <v>39</v>
      </c>
      <c r="B342" s="53" t="s">
        <v>40</v>
      </c>
      <c r="C342" s="53" t="s">
        <v>836</v>
      </c>
      <c r="D342" s="53" t="s">
        <v>837</v>
      </c>
      <c r="E342" s="53" t="s">
        <v>43</v>
      </c>
      <c r="F342" s="53" t="s">
        <v>839</v>
      </c>
      <c r="G342" s="53" t="s">
        <v>840</v>
      </c>
      <c r="H342" s="53" t="s">
        <v>44</v>
      </c>
      <c r="I342" s="53" t="s">
        <v>183</v>
      </c>
      <c r="J342" s="53" t="s">
        <v>50</v>
      </c>
      <c r="K342" s="54">
        <v>43524</v>
      </c>
      <c r="L342" s="54">
        <v>43524</v>
      </c>
      <c r="M342" s="54">
        <v>43524</v>
      </c>
      <c r="N342" s="53" t="s">
        <v>1367</v>
      </c>
      <c r="O342" s="53" t="s">
        <v>1368</v>
      </c>
      <c r="P342" s="55">
        <v>8018671</v>
      </c>
      <c r="Q342" s="53" t="s">
        <v>842</v>
      </c>
      <c r="R342" s="53" t="s">
        <v>59</v>
      </c>
      <c r="S342" s="53" t="s">
        <v>52</v>
      </c>
      <c r="T342" s="56">
        <v>0</v>
      </c>
      <c r="U342" s="56">
        <v>0</v>
      </c>
      <c r="V342" s="56">
        <f t="shared" si="57"/>
        <v>0</v>
      </c>
      <c r="W342" s="57" t="e">
        <f t="shared" si="53"/>
        <v>#DIV/0!</v>
      </c>
      <c r="X342" s="53" t="s">
        <v>1361</v>
      </c>
      <c r="Y342" s="56">
        <v>8463</v>
      </c>
      <c r="Z342" s="53" t="s">
        <v>1785</v>
      </c>
      <c r="AA342" s="56">
        <v>0</v>
      </c>
      <c r="AB342" s="56" t="s">
        <v>54</v>
      </c>
      <c r="AC342" s="56">
        <v>9408</v>
      </c>
      <c r="AD342" s="56">
        <v>8463</v>
      </c>
      <c r="AE342" s="56">
        <f t="shared" si="58"/>
        <v>945</v>
      </c>
      <c r="AF342" s="53" t="s">
        <v>1371</v>
      </c>
      <c r="AG342" s="58">
        <f t="shared" si="59"/>
        <v>-945</v>
      </c>
      <c r="AH342" s="59" t="s">
        <v>1776</v>
      </c>
    </row>
    <row r="343" spans="1:34" s="59" customFormat="1" x14ac:dyDescent="0.2">
      <c r="A343" s="53" t="s">
        <v>39</v>
      </c>
      <c r="B343" s="53" t="s">
        <v>40</v>
      </c>
      <c r="C343" s="53" t="s">
        <v>836</v>
      </c>
      <c r="D343" s="53" t="s">
        <v>837</v>
      </c>
      <c r="E343" s="53" t="s">
        <v>43</v>
      </c>
      <c r="F343" s="53" t="s">
        <v>839</v>
      </c>
      <c r="G343" s="53" t="s">
        <v>840</v>
      </c>
      <c r="H343" s="53" t="s">
        <v>44</v>
      </c>
      <c r="I343" s="53" t="s">
        <v>183</v>
      </c>
      <c r="J343" s="53" t="s">
        <v>50</v>
      </c>
      <c r="K343" s="54">
        <v>43524</v>
      </c>
      <c r="L343" s="54">
        <v>43524</v>
      </c>
      <c r="M343" s="54">
        <v>43524</v>
      </c>
      <c r="N343" s="53" t="s">
        <v>1367</v>
      </c>
      <c r="O343" s="53" t="s">
        <v>1368</v>
      </c>
      <c r="P343" s="55">
        <v>8018671</v>
      </c>
      <c r="Q343" s="53" t="s">
        <v>842</v>
      </c>
      <c r="R343" s="53" t="s">
        <v>59</v>
      </c>
      <c r="S343" s="53" t="s">
        <v>52</v>
      </c>
      <c r="T343" s="56">
        <v>0</v>
      </c>
      <c r="U343" s="56">
        <v>0</v>
      </c>
      <c r="V343" s="56">
        <f t="shared" si="57"/>
        <v>0</v>
      </c>
      <c r="W343" s="57" t="e">
        <f t="shared" si="53"/>
        <v>#DIV/0!</v>
      </c>
      <c r="X343" s="53" t="s">
        <v>1361</v>
      </c>
      <c r="Y343" s="56">
        <v>639</v>
      </c>
      <c r="Z343" s="53" t="s">
        <v>1786</v>
      </c>
      <c r="AA343" s="56">
        <v>0</v>
      </c>
      <c r="AB343" s="56" t="s">
        <v>54</v>
      </c>
      <c r="AC343" s="56">
        <v>702.92</v>
      </c>
      <c r="AD343" s="56">
        <v>639</v>
      </c>
      <c r="AE343" s="56">
        <f t="shared" si="58"/>
        <v>63.919999999999959</v>
      </c>
      <c r="AF343" s="53" t="s">
        <v>1371</v>
      </c>
      <c r="AG343" s="58">
        <f t="shared" si="59"/>
        <v>-63.919999999999959</v>
      </c>
      <c r="AH343" s="59" t="s">
        <v>1776</v>
      </c>
    </row>
    <row r="344" spans="1:34" s="59" customFormat="1" x14ac:dyDescent="0.2">
      <c r="A344" s="53" t="s">
        <v>39</v>
      </c>
      <c r="B344" s="53" t="s">
        <v>40</v>
      </c>
      <c r="C344" s="53" t="s">
        <v>836</v>
      </c>
      <c r="D344" s="53" t="s">
        <v>837</v>
      </c>
      <c r="E344" s="53" t="s">
        <v>43</v>
      </c>
      <c r="F344" s="53" t="s">
        <v>839</v>
      </c>
      <c r="G344" s="53" t="s">
        <v>840</v>
      </c>
      <c r="H344" s="53" t="s">
        <v>44</v>
      </c>
      <c r="I344" s="53" t="s">
        <v>183</v>
      </c>
      <c r="J344" s="53" t="s">
        <v>50</v>
      </c>
      <c r="K344" s="54">
        <v>43524</v>
      </c>
      <c r="L344" s="54">
        <v>43524</v>
      </c>
      <c r="M344" s="54">
        <v>43524</v>
      </c>
      <c r="N344" s="53" t="s">
        <v>1367</v>
      </c>
      <c r="O344" s="53" t="s">
        <v>1368</v>
      </c>
      <c r="P344" s="55">
        <v>8018671</v>
      </c>
      <c r="Q344" s="53" t="s">
        <v>842</v>
      </c>
      <c r="R344" s="53" t="s">
        <v>59</v>
      </c>
      <c r="S344" s="53" t="s">
        <v>52</v>
      </c>
      <c r="T344" s="56">
        <v>0</v>
      </c>
      <c r="U344" s="56">
        <v>0</v>
      </c>
      <c r="V344" s="56">
        <f t="shared" si="57"/>
        <v>0</v>
      </c>
      <c r="W344" s="57" t="e">
        <f t="shared" si="53"/>
        <v>#DIV/0!</v>
      </c>
      <c r="X344" s="53" t="s">
        <v>1361</v>
      </c>
      <c r="Y344" s="56">
        <v>247906.9</v>
      </c>
      <c r="Z344" s="53" t="s">
        <v>1787</v>
      </c>
      <c r="AA344" s="56">
        <v>0</v>
      </c>
      <c r="AB344" s="56" t="s">
        <v>54</v>
      </c>
      <c r="AC344" s="56">
        <v>0</v>
      </c>
      <c r="AD344" s="56">
        <v>0</v>
      </c>
      <c r="AE344" s="56">
        <f t="shared" si="58"/>
        <v>0</v>
      </c>
      <c r="AF344" s="53" t="s">
        <v>1371</v>
      </c>
      <c r="AG344" s="58">
        <f t="shared" si="59"/>
        <v>0</v>
      </c>
      <c r="AH344" s="59" t="s">
        <v>1776</v>
      </c>
    </row>
    <row r="345" spans="1:34" s="74" customFormat="1" x14ac:dyDescent="0.2">
      <c r="A345" s="68" t="s">
        <v>39</v>
      </c>
      <c r="B345" s="68" t="s">
        <v>40</v>
      </c>
      <c r="C345" s="68" t="s">
        <v>836</v>
      </c>
      <c r="D345" s="68" t="s">
        <v>837</v>
      </c>
      <c r="E345" s="68" t="s">
        <v>43</v>
      </c>
      <c r="F345" s="68" t="s">
        <v>839</v>
      </c>
      <c r="G345" s="68" t="s">
        <v>840</v>
      </c>
      <c r="H345" s="68" t="s">
        <v>44</v>
      </c>
      <c r="I345" s="68" t="s">
        <v>183</v>
      </c>
      <c r="J345" s="68" t="s">
        <v>50</v>
      </c>
      <c r="K345" s="69">
        <v>43524</v>
      </c>
      <c r="L345" s="69">
        <v>43524</v>
      </c>
      <c r="M345" s="69">
        <v>43524</v>
      </c>
      <c r="N345" s="68" t="s">
        <v>1367</v>
      </c>
      <c r="O345" s="68" t="s">
        <v>1368</v>
      </c>
      <c r="P345" s="70">
        <v>8018671</v>
      </c>
      <c r="Q345" s="68" t="s">
        <v>842</v>
      </c>
      <c r="R345" s="68" t="s">
        <v>59</v>
      </c>
      <c r="S345" s="68" t="s">
        <v>52</v>
      </c>
      <c r="T345" s="71">
        <v>660934.07999999996</v>
      </c>
      <c r="U345" s="71">
        <v>600954.6</v>
      </c>
      <c r="V345" s="71">
        <f t="shared" si="57"/>
        <v>59979.479999999981</v>
      </c>
      <c r="W345" s="72">
        <f t="shared" si="53"/>
        <v>9.0749564616186815E-2</v>
      </c>
      <c r="X345" s="68" t="s">
        <v>1361</v>
      </c>
      <c r="Y345" s="71">
        <v>600954.6</v>
      </c>
      <c r="Z345" s="68" t="s">
        <v>1788</v>
      </c>
      <c r="AA345" s="71">
        <v>0</v>
      </c>
      <c r="AB345" s="71" t="s">
        <v>54</v>
      </c>
      <c r="AC345" s="71">
        <v>660803.81999999995</v>
      </c>
      <c r="AD345" s="71">
        <v>600836.18999999994</v>
      </c>
      <c r="AE345" s="71">
        <f t="shared" si="58"/>
        <v>59967.630000000005</v>
      </c>
      <c r="AF345" s="68" t="s">
        <v>1371</v>
      </c>
      <c r="AG345" s="73">
        <f t="shared" si="59"/>
        <v>11.849999999976717</v>
      </c>
      <c r="AH345" s="74" t="s">
        <v>1776</v>
      </c>
    </row>
    <row r="346" spans="1:34" s="74" customFormat="1" x14ac:dyDescent="0.2">
      <c r="A346" s="68" t="s">
        <v>39</v>
      </c>
      <c r="B346" s="68" t="s">
        <v>40</v>
      </c>
      <c r="C346" s="68" t="s">
        <v>836</v>
      </c>
      <c r="D346" s="68" t="s">
        <v>837</v>
      </c>
      <c r="E346" s="68" t="s">
        <v>43</v>
      </c>
      <c r="F346" s="68" t="s">
        <v>839</v>
      </c>
      <c r="G346" s="68" t="s">
        <v>840</v>
      </c>
      <c r="H346" s="68" t="s">
        <v>44</v>
      </c>
      <c r="I346" s="68" t="s">
        <v>183</v>
      </c>
      <c r="J346" s="68" t="s">
        <v>50</v>
      </c>
      <c r="K346" s="69">
        <v>43524</v>
      </c>
      <c r="L346" s="69">
        <v>43524</v>
      </c>
      <c r="M346" s="69">
        <v>43524</v>
      </c>
      <c r="N346" s="68" t="s">
        <v>1367</v>
      </c>
      <c r="O346" s="68" t="s">
        <v>1368</v>
      </c>
      <c r="P346" s="70">
        <v>8019230</v>
      </c>
      <c r="Q346" s="68" t="s">
        <v>842</v>
      </c>
      <c r="R346" s="68" t="s">
        <v>59</v>
      </c>
      <c r="S346" s="68" t="s">
        <v>52</v>
      </c>
      <c r="T346" s="71">
        <v>88938.31</v>
      </c>
      <c r="U346" s="71">
        <v>80851.8</v>
      </c>
      <c r="V346" s="71">
        <f t="shared" si="57"/>
        <v>8086.5099999999948</v>
      </c>
      <c r="W346" s="72">
        <f t="shared" si="53"/>
        <v>9.0922685623326949E-2</v>
      </c>
      <c r="X346" s="68" t="s">
        <v>1361</v>
      </c>
      <c r="Y346" s="71">
        <v>80851.8</v>
      </c>
      <c r="Z346" s="68" t="s">
        <v>1789</v>
      </c>
      <c r="AA346" s="71">
        <v>0</v>
      </c>
      <c r="AB346" s="71" t="s">
        <v>54</v>
      </c>
      <c r="AC346" s="71">
        <v>88938.31</v>
      </c>
      <c r="AD346" s="71">
        <v>80851.8</v>
      </c>
      <c r="AE346" s="71">
        <f t="shared" si="58"/>
        <v>8086.5099999999948</v>
      </c>
      <c r="AF346" s="68" t="s">
        <v>1371</v>
      </c>
      <c r="AG346" s="73">
        <f t="shared" si="59"/>
        <v>0</v>
      </c>
      <c r="AH346" s="74" t="s">
        <v>1776</v>
      </c>
    </row>
    <row r="347" spans="1:34" s="74" customFormat="1" x14ac:dyDescent="0.2">
      <c r="A347" s="68" t="s">
        <v>39</v>
      </c>
      <c r="B347" s="68" t="s">
        <v>40</v>
      </c>
      <c r="C347" s="68" t="s">
        <v>836</v>
      </c>
      <c r="D347" s="68" t="s">
        <v>837</v>
      </c>
      <c r="E347" s="68" t="s">
        <v>43</v>
      </c>
      <c r="F347" s="68" t="s">
        <v>839</v>
      </c>
      <c r="G347" s="68" t="s">
        <v>840</v>
      </c>
      <c r="H347" s="68" t="s">
        <v>44</v>
      </c>
      <c r="I347" s="68" t="s">
        <v>183</v>
      </c>
      <c r="J347" s="68" t="s">
        <v>50</v>
      </c>
      <c r="K347" s="69">
        <v>43524</v>
      </c>
      <c r="L347" s="69">
        <v>43524</v>
      </c>
      <c r="M347" s="69">
        <v>43524</v>
      </c>
      <c r="N347" s="68" t="s">
        <v>1367</v>
      </c>
      <c r="O347" s="68" t="s">
        <v>1368</v>
      </c>
      <c r="P347" s="70">
        <v>8019230</v>
      </c>
      <c r="Q347" s="68" t="s">
        <v>842</v>
      </c>
      <c r="R347" s="68" t="s">
        <v>59</v>
      </c>
      <c r="S347" s="68" t="s">
        <v>52</v>
      </c>
      <c r="T347" s="71">
        <v>3187.79</v>
      </c>
      <c r="U347" s="71">
        <v>2761.4</v>
      </c>
      <c r="V347" s="71">
        <f t="shared" si="57"/>
        <v>426.38999999999987</v>
      </c>
      <c r="W347" s="72">
        <f t="shared" si="53"/>
        <v>0.13375724247833135</v>
      </c>
      <c r="X347" s="68" t="s">
        <v>1361</v>
      </c>
      <c r="Y347" s="71">
        <v>2761.4</v>
      </c>
      <c r="Z347" s="68" t="s">
        <v>1790</v>
      </c>
      <c r="AA347" s="71">
        <v>0</v>
      </c>
      <c r="AB347" s="71" t="s">
        <v>54</v>
      </c>
      <c r="AC347" s="71">
        <v>3187.79</v>
      </c>
      <c r="AD347" s="71">
        <v>2761.4</v>
      </c>
      <c r="AE347" s="71">
        <f t="shared" si="58"/>
        <v>426.38999999999987</v>
      </c>
      <c r="AF347" s="68" t="s">
        <v>1371</v>
      </c>
      <c r="AG347" s="73">
        <f t="shared" si="59"/>
        <v>0</v>
      </c>
      <c r="AH347" s="74" t="s">
        <v>1776</v>
      </c>
    </row>
    <row r="348" spans="1:34" s="74" customFormat="1" x14ac:dyDescent="0.2">
      <c r="A348" s="68" t="s">
        <v>39</v>
      </c>
      <c r="B348" s="68" t="s">
        <v>40</v>
      </c>
      <c r="C348" s="68" t="s">
        <v>836</v>
      </c>
      <c r="D348" s="68" t="s">
        <v>837</v>
      </c>
      <c r="E348" s="68" t="s">
        <v>43</v>
      </c>
      <c r="F348" s="68" t="s">
        <v>839</v>
      </c>
      <c r="G348" s="68" t="s">
        <v>840</v>
      </c>
      <c r="H348" s="68" t="s">
        <v>44</v>
      </c>
      <c r="I348" s="68" t="s">
        <v>183</v>
      </c>
      <c r="J348" s="68" t="s">
        <v>50</v>
      </c>
      <c r="K348" s="69">
        <v>43524</v>
      </c>
      <c r="L348" s="69">
        <v>43524</v>
      </c>
      <c r="M348" s="69">
        <v>43524</v>
      </c>
      <c r="N348" s="68" t="s">
        <v>1386</v>
      </c>
      <c r="O348" s="68" t="s">
        <v>1368</v>
      </c>
      <c r="P348" s="70">
        <v>8019230</v>
      </c>
      <c r="Q348" s="68" t="s">
        <v>842</v>
      </c>
      <c r="R348" s="68" t="s">
        <v>59</v>
      </c>
      <c r="S348" s="68" t="s">
        <v>52</v>
      </c>
      <c r="T348" s="71">
        <v>0</v>
      </c>
      <c r="U348" s="71">
        <v>0</v>
      </c>
      <c r="V348" s="71">
        <f t="shared" si="57"/>
        <v>0</v>
      </c>
      <c r="W348" s="72" t="e">
        <f t="shared" si="53"/>
        <v>#DIV/0!</v>
      </c>
      <c r="X348" s="68" t="s">
        <v>1781</v>
      </c>
      <c r="Y348" s="71">
        <v>0</v>
      </c>
      <c r="Z348" s="68" t="s">
        <v>55</v>
      </c>
      <c r="AA348" s="71">
        <v>0</v>
      </c>
      <c r="AB348" s="71" t="s">
        <v>54</v>
      </c>
      <c r="AC348" s="71">
        <v>0</v>
      </c>
      <c r="AD348" s="71">
        <v>0</v>
      </c>
      <c r="AE348" s="71">
        <f t="shared" si="58"/>
        <v>0</v>
      </c>
      <c r="AF348" s="68" t="s">
        <v>1371</v>
      </c>
      <c r="AG348" s="73">
        <f t="shared" si="59"/>
        <v>0</v>
      </c>
      <c r="AH348" s="74" t="s">
        <v>1776</v>
      </c>
    </row>
    <row r="349" spans="1:34" s="74" customFormat="1" x14ac:dyDescent="0.2">
      <c r="A349" s="68" t="s">
        <v>39</v>
      </c>
      <c r="B349" s="68" t="s">
        <v>40</v>
      </c>
      <c r="C349" s="68" t="s">
        <v>836</v>
      </c>
      <c r="D349" s="68" t="s">
        <v>837</v>
      </c>
      <c r="E349" s="68" t="s">
        <v>43</v>
      </c>
      <c r="F349" s="68" t="s">
        <v>839</v>
      </c>
      <c r="G349" s="68" t="s">
        <v>840</v>
      </c>
      <c r="H349" s="68" t="s">
        <v>44</v>
      </c>
      <c r="I349" s="68" t="s">
        <v>183</v>
      </c>
      <c r="J349" s="68" t="s">
        <v>50</v>
      </c>
      <c r="K349" s="69">
        <v>43524</v>
      </c>
      <c r="L349" s="69">
        <v>43449</v>
      </c>
      <c r="M349" s="69">
        <v>43449</v>
      </c>
      <c r="N349" s="68" t="s">
        <v>1383</v>
      </c>
      <c r="O349" s="68" t="s">
        <v>1368</v>
      </c>
      <c r="P349" s="70">
        <v>8019230</v>
      </c>
      <c r="Q349" s="68" t="s">
        <v>842</v>
      </c>
      <c r="R349" s="68" t="s">
        <v>59</v>
      </c>
      <c r="S349" s="68" t="s">
        <v>52</v>
      </c>
      <c r="T349" s="71">
        <v>4191.4799999999996</v>
      </c>
      <c r="U349" s="71">
        <v>3776.52</v>
      </c>
      <c r="V349" s="71">
        <f t="shared" si="57"/>
        <v>414.95999999999958</v>
      </c>
      <c r="W349" s="72">
        <f t="shared" si="53"/>
        <v>9.9000830255661393E-2</v>
      </c>
      <c r="X349" s="68" t="s">
        <v>1781</v>
      </c>
      <c r="Y349" s="71">
        <v>0</v>
      </c>
      <c r="Z349" s="68" t="s">
        <v>55</v>
      </c>
      <c r="AA349" s="71">
        <v>0</v>
      </c>
      <c r="AB349" s="71" t="s">
        <v>54</v>
      </c>
      <c r="AC349" s="71">
        <v>0</v>
      </c>
      <c r="AD349" s="71">
        <v>0</v>
      </c>
      <c r="AE349" s="71">
        <f t="shared" si="58"/>
        <v>0</v>
      </c>
      <c r="AF349" s="68" t="s">
        <v>1371</v>
      </c>
      <c r="AG349" s="73">
        <f t="shared" si="59"/>
        <v>414.95999999999958</v>
      </c>
      <c r="AH349" s="74" t="s">
        <v>1776</v>
      </c>
    </row>
    <row r="350" spans="1:34" s="74" customFormat="1" x14ac:dyDescent="0.2">
      <c r="A350" s="68" t="s">
        <v>39</v>
      </c>
      <c r="B350" s="68" t="s">
        <v>40</v>
      </c>
      <c r="C350" s="68" t="s">
        <v>836</v>
      </c>
      <c r="D350" s="68" t="s">
        <v>837</v>
      </c>
      <c r="E350" s="68" t="s">
        <v>43</v>
      </c>
      <c r="F350" s="68" t="s">
        <v>839</v>
      </c>
      <c r="G350" s="68" t="s">
        <v>840</v>
      </c>
      <c r="H350" s="68" t="s">
        <v>44</v>
      </c>
      <c r="I350" s="68" t="s">
        <v>183</v>
      </c>
      <c r="J350" s="68" t="s">
        <v>50</v>
      </c>
      <c r="K350" s="69">
        <v>43524</v>
      </c>
      <c r="L350" s="69">
        <v>43524</v>
      </c>
      <c r="M350" s="69">
        <v>43524</v>
      </c>
      <c r="N350" s="68" t="s">
        <v>1367</v>
      </c>
      <c r="O350" s="68" t="s">
        <v>1368</v>
      </c>
      <c r="P350" s="70">
        <v>8019230</v>
      </c>
      <c r="Q350" s="68" t="s">
        <v>842</v>
      </c>
      <c r="R350" s="68" t="s">
        <v>59</v>
      </c>
      <c r="S350" s="68" t="s">
        <v>52</v>
      </c>
      <c r="T350" s="71">
        <v>97478.01</v>
      </c>
      <c r="U350" s="71">
        <v>87033.9</v>
      </c>
      <c r="V350" s="71">
        <f t="shared" si="57"/>
        <v>10444.11</v>
      </c>
      <c r="W350" s="72">
        <f t="shared" si="53"/>
        <v>0.1071432418450069</v>
      </c>
      <c r="X350" s="68" t="s">
        <v>1361</v>
      </c>
      <c r="Y350" s="71">
        <v>87033.9</v>
      </c>
      <c r="Z350" s="68" t="s">
        <v>1791</v>
      </c>
      <c r="AA350" s="71">
        <v>0</v>
      </c>
      <c r="AB350" s="71" t="s">
        <v>54</v>
      </c>
      <c r="AC350" s="71">
        <v>97478.01</v>
      </c>
      <c r="AD350" s="71">
        <v>87033.9</v>
      </c>
      <c r="AE350" s="71">
        <f t="shared" si="58"/>
        <v>10444.11</v>
      </c>
      <c r="AF350" s="68" t="s">
        <v>1371</v>
      </c>
      <c r="AG350" s="73">
        <f t="shared" si="59"/>
        <v>0</v>
      </c>
      <c r="AH350" s="74" t="s">
        <v>1776</v>
      </c>
    </row>
    <row r="351" spans="1:34" s="74" customFormat="1" x14ac:dyDescent="0.2">
      <c r="A351" s="68" t="s">
        <v>39</v>
      </c>
      <c r="B351" s="68" t="s">
        <v>40</v>
      </c>
      <c r="C351" s="68" t="s">
        <v>836</v>
      </c>
      <c r="D351" s="68" t="s">
        <v>837</v>
      </c>
      <c r="E351" s="68" t="s">
        <v>43</v>
      </c>
      <c r="F351" s="68" t="s">
        <v>839</v>
      </c>
      <c r="G351" s="68" t="s">
        <v>840</v>
      </c>
      <c r="H351" s="68" t="s">
        <v>44</v>
      </c>
      <c r="I351" s="68" t="s">
        <v>183</v>
      </c>
      <c r="J351" s="68" t="s">
        <v>50</v>
      </c>
      <c r="K351" s="69">
        <v>43524</v>
      </c>
      <c r="L351" s="69">
        <v>43524</v>
      </c>
      <c r="M351" s="69">
        <v>43524</v>
      </c>
      <c r="N351" s="68" t="s">
        <v>1367</v>
      </c>
      <c r="O351" s="68" t="s">
        <v>1368</v>
      </c>
      <c r="P351" s="70">
        <v>8019230</v>
      </c>
      <c r="Q351" s="68" t="s">
        <v>842</v>
      </c>
      <c r="R351" s="68" t="s">
        <v>59</v>
      </c>
      <c r="S351" s="68" t="s">
        <v>52</v>
      </c>
      <c r="T351" s="71">
        <v>88.52</v>
      </c>
      <c r="U351" s="71">
        <v>76.98</v>
      </c>
      <c r="V351" s="71">
        <f t="shared" si="57"/>
        <v>11.539999999999992</v>
      </c>
      <c r="W351" s="72">
        <f t="shared" si="53"/>
        <v>0.13036601897876177</v>
      </c>
      <c r="X351" s="68" t="s">
        <v>1361</v>
      </c>
      <c r="Y351" s="71">
        <v>76.98</v>
      </c>
      <c r="Z351" s="68" t="s">
        <v>1792</v>
      </c>
      <c r="AA351" s="71">
        <v>0</v>
      </c>
      <c r="AB351" s="71" t="s">
        <v>54</v>
      </c>
      <c r="AC351" s="71">
        <v>88.52</v>
      </c>
      <c r="AD351" s="71">
        <v>76.98</v>
      </c>
      <c r="AE351" s="71">
        <f t="shared" si="58"/>
        <v>11.539999999999992</v>
      </c>
      <c r="AF351" s="68" t="s">
        <v>1371</v>
      </c>
      <c r="AG351" s="73">
        <f t="shared" si="59"/>
        <v>0</v>
      </c>
      <c r="AH351" s="74" t="s">
        <v>1776</v>
      </c>
    </row>
    <row r="352" spans="1:34" s="74" customFormat="1" x14ac:dyDescent="0.2">
      <c r="A352" s="68" t="s">
        <v>39</v>
      </c>
      <c r="B352" s="68" t="s">
        <v>40</v>
      </c>
      <c r="C352" s="68" t="s">
        <v>836</v>
      </c>
      <c r="D352" s="68" t="s">
        <v>837</v>
      </c>
      <c r="E352" s="68" t="s">
        <v>43</v>
      </c>
      <c r="F352" s="68" t="s">
        <v>839</v>
      </c>
      <c r="G352" s="68" t="s">
        <v>840</v>
      </c>
      <c r="H352" s="68" t="s">
        <v>44</v>
      </c>
      <c r="I352" s="68" t="s">
        <v>183</v>
      </c>
      <c r="J352" s="68" t="s">
        <v>50</v>
      </c>
      <c r="K352" s="69">
        <v>43497</v>
      </c>
      <c r="L352" s="69">
        <v>43497</v>
      </c>
      <c r="M352" s="69">
        <v>43497</v>
      </c>
      <c r="N352" s="68" t="s">
        <v>1367</v>
      </c>
      <c r="O352" s="68" t="s">
        <v>1368</v>
      </c>
      <c r="P352" s="70">
        <v>8019741</v>
      </c>
      <c r="Q352" s="68" t="s">
        <v>842</v>
      </c>
      <c r="R352" s="68" t="s">
        <v>59</v>
      </c>
      <c r="S352" s="68" t="s">
        <v>52</v>
      </c>
      <c r="T352" s="71">
        <v>112118.52</v>
      </c>
      <c r="U352" s="71">
        <v>100105.81</v>
      </c>
      <c r="V352" s="71">
        <f t="shared" si="57"/>
        <v>12012.710000000006</v>
      </c>
      <c r="W352" s="72">
        <f t="shared" si="53"/>
        <v>0.10714295907580662</v>
      </c>
      <c r="X352" s="68" t="s">
        <v>1361</v>
      </c>
      <c r="Y352" s="71">
        <v>100105.81</v>
      </c>
      <c r="Z352" s="68" t="s">
        <v>1793</v>
      </c>
      <c r="AA352" s="71">
        <v>0</v>
      </c>
      <c r="AB352" s="71" t="s">
        <v>54</v>
      </c>
      <c r="AC352" s="71">
        <v>112118.52</v>
      </c>
      <c r="AD352" s="71">
        <v>100105.81</v>
      </c>
      <c r="AE352" s="71">
        <f t="shared" si="58"/>
        <v>12012.710000000006</v>
      </c>
      <c r="AF352" s="68" t="s">
        <v>1371</v>
      </c>
      <c r="AG352" s="73">
        <f t="shared" si="59"/>
        <v>0</v>
      </c>
      <c r="AH352" s="74" t="s">
        <v>1776</v>
      </c>
    </row>
    <row r="353" spans="1:34" s="74" customFormat="1" x14ac:dyDescent="0.2">
      <c r="A353" s="68" t="s">
        <v>39</v>
      </c>
      <c r="B353" s="68" t="s">
        <v>40</v>
      </c>
      <c r="C353" s="68" t="s">
        <v>836</v>
      </c>
      <c r="D353" s="68" t="s">
        <v>837</v>
      </c>
      <c r="E353" s="68" t="s">
        <v>43</v>
      </c>
      <c r="F353" s="68" t="s">
        <v>839</v>
      </c>
      <c r="G353" s="68" t="s">
        <v>840</v>
      </c>
      <c r="H353" s="68" t="s">
        <v>44</v>
      </c>
      <c r="I353" s="68" t="s">
        <v>183</v>
      </c>
      <c r="J353" s="68" t="s">
        <v>50</v>
      </c>
      <c r="K353" s="69">
        <v>43497</v>
      </c>
      <c r="L353" s="69">
        <v>43449</v>
      </c>
      <c r="M353" s="69">
        <v>43449</v>
      </c>
      <c r="N353" s="68" t="s">
        <v>1383</v>
      </c>
      <c r="O353" s="68" t="s">
        <v>1368</v>
      </c>
      <c r="P353" s="70">
        <v>8019741</v>
      </c>
      <c r="Q353" s="68" t="s">
        <v>842</v>
      </c>
      <c r="R353" s="68" t="s">
        <v>59</v>
      </c>
      <c r="S353" s="68" t="s">
        <v>52</v>
      </c>
      <c r="T353" s="71">
        <v>4191.4799999999996</v>
      </c>
      <c r="U353" s="71">
        <v>3776.52</v>
      </c>
      <c r="V353" s="71">
        <f t="shared" si="57"/>
        <v>414.95999999999958</v>
      </c>
      <c r="W353" s="72">
        <f t="shared" si="53"/>
        <v>9.9000830255661393E-2</v>
      </c>
      <c r="X353" s="68" t="s">
        <v>1781</v>
      </c>
      <c r="Y353" s="71">
        <v>0</v>
      </c>
      <c r="Z353" s="68" t="s">
        <v>55</v>
      </c>
      <c r="AA353" s="71">
        <v>0</v>
      </c>
      <c r="AB353" s="71" t="s">
        <v>54</v>
      </c>
      <c r="AC353" s="71">
        <v>0</v>
      </c>
      <c r="AD353" s="71">
        <v>0</v>
      </c>
      <c r="AE353" s="71">
        <f t="shared" si="58"/>
        <v>0</v>
      </c>
      <c r="AF353" s="68" t="s">
        <v>1371</v>
      </c>
      <c r="AG353" s="73">
        <f t="shared" si="59"/>
        <v>414.95999999999958</v>
      </c>
      <c r="AH353" s="74" t="s">
        <v>1776</v>
      </c>
    </row>
    <row r="354" spans="1:34" s="74" customFormat="1" x14ac:dyDescent="0.2">
      <c r="A354" s="68" t="s">
        <v>39</v>
      </c>
      <c r="B354" s="68" t="s">
        <v>40</v>
      </c>
      <c r="C354" s="68" t="s">
        <v>836</v>
      </c>
      <c r="D354" s="68" t="s">
        <v>837</v>
      </c>
      <c r="E354" s="68" t="s">
        <v>43</v>
      </c>
      <c r="F354" s="68" t="s">
        <v>839</v>
      </c>
      <c r="G354" s="68" t="s">
        <v>840</v>
      </c>
      <c r="H354" s="68" t="s">
        <v>44</v>
      </c>
      <c r="I354" s="68" t="s">
        <v>183</v>
      </c>
      <c r="J354" s="68" t="s">
        <v>50</v>
      </c>
      <c r="K354" s="69">
        <v>43497</v>
      </c>
      <c r="L354" s="69">
        <v>43497</v>
      </c>
      <c r="M354" s="69">
        <v>43497</v>
      </c>
      <c r="N354" s="68" t="s">
        <v>1367</v>
      </c>
      <c r="O354" s="68" t="s">
        <v>1368</v>
      </c>
      <c r="P354" s="70">
        <v>8019741</v>
      </c>
      <c r="Q354" s="68" t="s">
        <v>842</v>
      </c>
      <c r="R354" s="68" t="s">
        <v>59</v>
      </c>
      <c r="S354" s="68" t="s">
        <v>52</v>
      </c>
      <c r="T354" s="71">
        <v>4111.83</v>
      </c>
      <c r="U354" s="71">
        <v>3562.4</v>
      </c>
      <c r="V354" s="71">
        <f t="shared" si="57"/>
        <v>549.42999999999984</v>
      </c>
      <c r="W354" s="72">
        <f t="shared" si="53"/>
        <v>0.13362176938248901</v>
      </c>
      <c r="X354" s="68" t="s">
        <v>1361</v>
      </c>
      <c r="Y354" s="71">
        <v>3562.4</v>
      </c>
      <c r="Z354" s="68" t="s">
        <v>1794</v>
      </c>
      <c r="AA354" s="71">
        <v>0</v>
      </c>
      <c r="AB354" s="71" t="s">
        <v>54</v>
      </c>
      <c r="AC354" s="71">
        <v>4111.83</v>
      </c>
      <c r="AD354" s="71">
        <v>3562.4</v>
      </c>
      <c r="AE354" s="71">
        <f t="shared" si="58"/>
        <v>549.42999999999984</v>
      </c>
      <c r="AF354" s="68" t="s">
        <v>1371</v>
      </c>
      <c r="AG354" s="73">
        <f t="shared" si="59"/>
        <v>0</v>
      </c>
      <c r="AH354" s="74" t="s">
        <v>1776</v>
      </c>
    </row>
    <row r="355" spans="1:34" s="74" customFormat="1" x14ac:dyDescent="0.2">
      <c r="A355" s="68" t="s">
        <v>39</v>
      </c>
      <c r="B355" s="68" t="s">
        <v>40</v>
      </c>
      <c r="C355" s="68" t="s">
        <v>836</v>
      </c>
      <c r="D355" s="68" t="s">
        <v>837</v>
      </c>
      <c r="E355" s="68" t="s">
        <v>43</v>
      </c>
      <c r="F355" s="68" t="s">
        <v>839</v>
      </c>
      <c r="G355" s="68" t="s">
        <v>840</v>
      </c>
      <c r="H355" s="68" t="s">
        <v>44</v>
      </c>
      <c r="I355" s="68" t="s">
        <v>183</v>
      </c>
      <c r="J355" s="68" t="s">
        <v>50</v>
      </c>
      <c r="K355" s="69">
        <v>43497</v>
      </c>
      <c r="L355" s="69">
        <v>43497</v>
      </c>
      <c r="M355" s="69">
        <v>43497</v>
      </c>
      <c r="N355" s="68" t="s">
        <v>1367</v>
      </c>
      <c r="O355" s="68" t="s">
        <v>1368</v>
      </c>
      <c r="P355" s="70">
        <v>8019741</v>
      </c>
      <c r="Q355" s="68" t="s">
        <v>842</v>
      </c>
      <c r="R355" s="68" t="s">
        <v>59</v>
      </c>
      <c r="S355" s="68" t="s">
        <v>52</v>
      </c>
      <c r="T355" s="71">
        <v>282245.34000000003</v>
      </c>
      <c r="U355" s="71">
        <v>261340.62</v>
      </c>
      <c r="V355" s="71">
        <f t="shared" si="57"/>
        <v>20904.72000000003</v>
      </c>
      <c r="W355" s="72">
        <f t="shared" si="53"/>
        <v>7.4065775541236667E-2</v>
      </c>
      <c r="X355" s="68" t="s">
        <v>1361</v>
      </c>
      <c r="Y355" s="71">
        <v>261340.62</v>
      </c>
      <c r="Z355" s="68" t="s">
        <v>1795</v>
      </c>
      <c r="AA355" s="71">
        <v>0</v>
      </c>
      <c r="AB355" s="71" t="s">
        <v>54</v>
      </c>
      <c r="AC355" s="71">
        <v>282245.34000000003</v>
      </c>
      <c r="AD355" s="71">
        <v>261340.62</v>
      </c>
      <c r="AE355" s="71">
        <f t="shared" si="58"/>
        <v>20904.72000000003</v>
      </c>
      <c r="AF355" s="68" t="s">
        <v>1371</v>
      </c>
      <c r="AG355" s="73">
        <f t="shared" si="59"/>
        <v>0</v>
      </c>
      <c r="AH355" s="74" t="s">
        <v>1776</v>
      </c>
    </row>
    <row r="356" spans="1:34" s="74" customFormat="1" x14ac:dyDescent="0.2">
      <c r="A356" s="68" t="s">
        <v>39</v>
      </c>
      <c r="B356" s="68" t="s">
        <v>40</v>
      </c>
      <c r="C356" s="68" t="s">
        <v>836</v>
      </c>
      <c r="D356" s="68" t="s">
        <v>837</v>
      </c>
      <c r="E356" s="68" t="s">
        <v>43</v>
      </c>
      <c r="F356" s="68" t="s">
        <v>839</v>
      </c>
      <c r="G356" s="68" t="s">
        <v>840</v>
      </c>
      <c r="H356" s="68" t="s">
        <v>44</v>
      </c>
      <c r="I356" s="68" t="s">
        <v>183</v>
      </c>
      <c r="J356" s="68" t="s">
        <v>50</v>
      </c>
      <c r="K356" s="69">
        <v>43497</v>
      </c>
      <c r="L356" s="69">
        <v>43497</v>
      </c>
      <c r="M356" s="69">
        <v>43497</v>
      </c>
      <c r="N356" s="68" t="s">
        <v>1367</v>
      </c>
      <c r="O356" s="68" t="s">
        <v>1368</v>
      </c>
      <c r="P356" s="70">
        <v>8019741</v>
      </c>
      <c r="Q356" s="68" t="s">
        <v>842</v>
      </c>
      <c r="R356" s="68" t="s">
        <v>59</v>
      </c>
      <c r="S356" s="68" t="s">
        <v>52</v>
      </c>
      <c r="T356" s="71">
        <v>88.52</v>
      </c>
      <c r="U356" s="71">
        <v>76.98</v>
      </c>
      <c r="V356" s="71">
        <f t="shared" si="57"/>
        <v>11.539999999999992</v>
      </c>
      <c r="W356" s="72">
        <f t="shared" si="53"/>
        <v>0.13036601897876177</v>
      </c>
      <c r="X356" s="68" t="s">
        <v>1361</v>
      </c>
      <c r="Y356" s="71">
        <v>76.98</v>
      </c>
      <c r="Z356" s="68" t="s">
        <v>1796</v>
      </c>
      <c r="AA356" s="71">
        <v>0</v>
      </c>
      <c r="AB356" s="71" t="s">
        <v>54</v>
      </c>
      <c r="AC356" s="71">
        <v>88.52</v>
      </c>
      <c r="AD356" s="71">
        <v>76.98</v>
      </c>
      <c r="AE356" s="71">
        <f t="shared" si="58"/>
        <v>11.539999999999992</v>
      </c>
      <c r="AF356" s="68" t="s">
        <v>1371</v>
      </c>
      <c r="AG356" s="73">
        <f t="shared" si="59"/>
        <v>0</v>
      </c>
      <c r="AH356" s="74" t="s">
        <v>1776</v>
      </c>
    </row>
    <row r="357" spans="1:34" s="74" customFormat="1" x14ac:dyDescent="0.2">
      <c r="A357" s="68" t="s">
        <v>39</v>
      </c>
      <c r="B357" s="68" t="s">
        <v>40</v>
      </c>
      <c r="C357" s="68" t="s">
        <v>836</v>
      </c>
      <c r="D357" s="68" t="s">
        <v>837</v>
      </c>
      <c r="E357" s="68" t="s">
        <v>43</v>
      </c>
      <c r="F357" s="68" t="s">
        <v>839</v>
      </c>
      <c r="G357" s="68" t="s">
        <v>840</v>
      </c>
      <c r="H357" s="68" t="s">
        <v>44</v>
      </c>
      <c r="I357" s="68" t="s">
        <v>183</v>
      </c>
      <c r="J357" s="68" t="s">
        <v>50</v>
      </c>
      <c r="K357" s="69">
        <v>43504</v>
      </c>
      <c r="L357" s="69">
        <v>43504</v>
      </c>
      <c r="M357" s="69">
        <v>43504</v>
      </c>
      <c r="N357" s="68" t="s">
        <v>1367</v>
      </c>
      <c r="O357" s="68" t="s">
        <v>1368</v>
      </c>
      <c r="P357" s="70">
        <v>8198660</v>
      </c>
      <c r="Q357" s="68" t="s">
        <v>842</v>
      </c>
      <c r="R357" s="68" t="s">
        <v>59</v>
      </c>
      <c r="S357" s="68" t="s">
        <v>52</v>
      </c>
      <c r="T357" s="71">
        <v>0</v>
      </c>
      <c r="U357" s="71">
        <v>113.76</v>
      </c>
      <c r="V357" s="71">
        <f t="shared" si="57"/>
        <v>-113.76</v>
      </c>
      <c r="W357" s="72" t="e">
        <f t="shared" si="53"/>
        <v>#DIV/0!</v>
      </c>
      <c r="X357" s="68" t="s">
        <v>1361</v>
      </c>
      <c r="Y357" s="71">
        <v>113.76</v>
      </c>
      <c r="Z357" s="68" t="s">
        <v>1797</v>
      </c>
      <c r="AA357" s="71">
        <v>0</v>
      </c>
      <c r="AB357" s="71" t="s">
        <v>54</v>
      </c>
      <c r="AC357" s="71">
        <v>0</v>
      </c>
      <c r="AD357" s="71">
        <v>113.76</v>
      </c>
      <c r="AE357" s="71">
        <f t="shared" si="58"/>
        <v>-113.76</v>
      </c>
      <c r="AF357" s="68" t="s">
        <v>1371</v>
      </c>
      <c r="AG357" s="73">
        <f t="shared" si="59"/>
        <v>0</v>
      </c>
      <c r="AH357" s="74" t="s">
        <v>1776</v>
      </c>
    </row>
    <row r="358" spans="1:34" s="45" customFormat="1" x14ac:dyDescent="0.2">
      <c r="A358" s="38" t="s">
        <v>39</v>
      </c>
      <c r="B358" s="38" t="s">
        <v>40</v>
      </c>
      <c r="C358" s="38" t="s">
        <v>836</v>
      </c>
      <c r="D358" s="38" t="s">
        <v>1798</v>
      </c>
      <c r="E358" s="38" t="s">
        <v>43</v>
      </c>
      <c r="F358" s="38" t="s">
        <v>1799</v>
      </c>
      <c r="G358" s="38" t="s">
        <v>1175</v>
      </c>
      <c r="H358" s="38" t="s">
        <v>1800</v>
      </c>
      <c r="I358" s="38" t="s">
        <v>359</v>
      </c>
      <c r="J358" s="38" t="s">
        <v>50</v>
      </c>
      <c r="K358" s="39">
        <v>43504</v>
      </c>
      <c r="L358" s="39">
        <v>43504</v>
      </c>
      <c r="M358" s="39">
        <v>43504</v>
      </c>
      <c r="N358" s="38" t="s">
        <v>1358</v>
      </c>
      <c r="O358" s="38" t="s">
        <v>1368</v>
      </c>
      <c r="P358" s="41">
        <v>6662355</v>
      </c>
      <c r="Q358" s="38" t="s">
        <v>1801</v>
      </c>
      <c r="R358" s="38" t="s">
        <v>68</v>
      </c>
      <c r="S358" s="38" t="s">
        <v>52</v>
      </c>
      <c r="T358" s="42">
        <v>71401.06</v>
      </c>
      <c r="U358" s="42">
        <v>59767.8</v>
      </c>
      <c r="V358" s="42">
        <f>T358-U358</f>
        <v>11633.259999999995</v>
      </c>
      <c r="W358" s="43">
        <f t="shared" ref="W358:W414" si="60">V358/T358</f>
        <v>0.1629283935000404</v>
      </c>
      <c r="X358" s="38" t="s">
        <v>1361</v>
      </c>
      <c r="Y358" s="42">
        <v>59767.8</v>
      </c>
      <c r="Z358" s="38" t="s">
        <v>1802</v>
      </c>
      <c r="AA358" s="42">
        <v>0</v>
      </c>
      <c r="AB358" s="42" t="s">
        <v>54</v>
      </c>
      <c r="AC358" s="42">
        <v>71123.679999999993</v>
      </c>
      <c r="AD358" s="42">
        <v>59767.8</v>
      </c>
      <c r="AE358" s="42">
        <f>AC358-AD358</f>
        <v>11355.87999999999</v>
      </c>
      <c r="AF358" s="38" t="s">
        <v>1371</v>
      </c>
      <c r="AG358" s="44">
        <f>V358-AE358</f>
        <v>277.38000000000466</v>
      </c>
    </row>
    <row r="359" spans="1:34" s="45" customFormat="1" x14ac:dyDescent="0.2">
      <c r="A359" s="38" t="s">
        <v>39</v>
      </c>
      <c r="B359" s="38" t="s">
        <v>40</v>
      </c>
      <c r="C359" s="38" t="s">
        <v>836</v>
      </c>
      <c r="D359" s="38" t="s">
        <v>1803</v>
      </c>
      <c r="E359" s="38" t="s">
        <v>43</v>
      </c>
      <c r="F359" s="38" t="s">
        <v>1804</v>
      </c>
      <c r="G359" s="38" t="s">
        <v>1318</v>
      </c>
      <c r="H359" s="38" t="s">
        <v>1317</v>
      </c>
      <c r="I359" s="38" t="s">
        <v>183</v>
      </c>
      <c r="J359" s="38" t="s">
        <v>50</v>
      </c>
      <c r="K359" s="39">
        <v>43504</v>
      </c>
      <c r="L359" s="39">
        <v>43504</v>
      </c>
      <c r="M359" s="39">
        <v>43504</v>
      </c>
      <c r="N359" s="38" t="s">
        <v>1358</v>
      </c>
      <c r="O359" s="38" t="s">
        <v>1368</v>
      </c>
      <c r="P359" s="41">
        <v>8149390</v>
      </c>
      <c r="Q359" s="38" t="s">
        <v>1805</v>
      </c>
      <c r="R359" s="38" t="s">
        <v>68</v>
      </c>
      <c r="S359" s="38" t="s">
        <v>52</v>
      </c>
      <c r="T359" s="42">
        <v>300</v>
      </c>
      <c r="U359" s="42">
        <v>290</v>
      </c>
      <c r="V359" s="42">
        <f>T359-U359</f>
        <v>10</v>
      </c>
      <c r="W359" s="43">
        <f t="shared" si="60"/>
        <v>3.3333333333333333E-2</v>
      </c>
      <c r="X359" s="38" t="s">
        <v>1361</v>
      </c>
      <c r="Y359" s="42">
        <v>290</v>
      </c>
      <c r="Z359" s="38" t="s">
        <v>1806</v>
      </c>
      <c r="AA359" s="42">
        <v>0</v>
      </c>
      <c r="AB359" s="42" t="s">
        <v>54</v>
      </c>
      <c r="AC359" s="42">
        <v>300</v>
      </c>
      <c r="AD359" s="42">
        <v>290</v>
      </c>
      <c r="AE359" s="42">
        <f>AC359-AD359</f>
        <v>10</v>
      </c>
      <c r="AF359" s="38" t="s">
        <v>1376</v>
      </c>
      <c r="AG359" s="44">
        <f>V359-AE359</f>
        <v>0</v>
      </c>
    </row>
    <row r="360" spans="1:34" s="45" customFormat="1" x14ac:dyDescent="0.2">
      <c r="A360" s="38" t="s">
        <v>39</v>
      </c>
      <c r="B360" s="38" t="s">
        <v>40</v>
      </c>
      <c r="C360" s="38" t="s">
        <v>884</v>
      </c>
      <c r="D360" s="38" t="s">
        <v>885</v>
      </c>
      <c r="E360" s="38" t="s">
        <v>43</v>
      </c>
      <c r="F360" s="38" t="s">
        <v>887</v>
      </c>
      <c r="G360" s="38" t="s">
        <v>888</v>
      </c>
      <c r="H360" s="38" t="s">
        <v>916</v>
      </c>
      <c r="I360" s="38" t="s">
        <v>183</v>
      </c>
      <c r="J360" s="38" t="s">
        <v>50</v>
      </c>
      <c r="K360" s="39">
        <v>43509</v>
      </c>
      <c r="L360" s="39">
        <v>43509</v>
      </c>
      <c r="M360" s="39">
        <v>43509</v>
      </c>
      <c r="N360" s="38" t="s">
        <v>1358</v>
      </c>
      <c r="O360" s="38" t="s">
        <v>1368</v>
      </c>
      <c r="P360" s="41">
        <v>8190375</v>
      </c>
      <c r="Q360" s="38" t="s">
        <v>1807</v>
      </c>
      <c r="R360" s="38" t="s">
        <v>68</v>
      </c>
      <c r="S360" s="38" t="s">
        <v>52</v>
      </c>
      <c r="T360" s="42">
        <v>549.6</v>
      </c>
      <c r="U360" s="42">
        <v>349.6</v>
      </c>
      <c r="V360" s="42">
        <f t="shared" ref="V360:V369" si="61">T360-U360</f>
        <v>200</v>
      </c>
      <c r="W360" s="43">
        <f t="shared" si="60"/>
        <v>0.36390101892285298</v>
      </c>
      <c r="X360" s="38" t="s">
        <v>1361</v>
      </c>
      <c r="Y360" s="42">
        <v>349.6</v>
      </c>
      <c r="Z360" s="38" t="s">
        <v>1808</v>
      </c>
      <c r="AA360" s="42">
        <v>0</v>
      </c>
      <c r="AB360" s="42" t="s">
        <v>54</v>
      </c>
      <c r="AC360" s="42">
        <v>549.6</v>
      </c>
      <c r="AD360" s="42">
        <v>349.6</v>
      </c>
      <c r="AE360" s="42">
        <f t="shared" ref="AE360:AE369" si="62">AC360-AD360</f>
        <v>200</v>
      </c>
      <c r="AF360" s="38" t="s">
        <v>1371</v>
      </c>
      <c r="AG360" s="44">
        <f t="shared" ref="AG360:AG369" si="63">V360-AE360</f>
        <v>0</v>
      </c>
    </row>
    <row r="361" spans="1:34" s="45" customFormat="1" x14ac:dyDescent="0.2">
      <c r="A361" s="38" t="s">
        <v>39</v>
      </c>
      <c r="B361" s="38" t="s">
        <v>40</v>
      </c>
      <c r="C361" s="38" t="s">
        <v>884</v>
      </c>
      <c r="D361" s="38" t="s">
        <v>885</v>
      </c>
      <c r="E361" s="38" t="s">
        <v>43</v>
      </c>
      <c r="F361" s="38" t="s">
        <v>887</v>
      </c>
      <c r="G361" s="38" t="s">
        <v>888</v>
      </c>
      <c r="H361" s="38" t="s">
        <v>916</v>
      </c>
      <c r="I361" s="38" t="s">
        <v>183</v>
      </c>
      <c r="J361" s="38" t="s">
        <v>50</v>
      </c>
      <c r="K361" s="39">
        <v>43510</v>
      </c>
      <c r="L361" s="39">
        <v>43510</v>
      </c>
      <c r="M361" s="39">
        <v>43510</v>
      </c>
      <c r="N361" s="38" t="s">
        <v>1358</v>
      </c>
      <c r="O361" s="38" t="s">
        <v>1368</v>
      </c>
      <c r="P361" s="41">
        <v>8193638</v>
      </c>
      <c r="Q361" s="38" t="s">
        <v>1809</v>
      </c>
      <c r="R361" s="38" t="s">
        <v>68</v>
      </c>
      <c r="S361" s="38" t="s">
        <v>52</v>
      </c>
      <c r="T361" s="42">
        <v>4719.6000000000004</v>
      </c>
      <c r="U361" s="42">
        <v>3995</v>
      </c>
      <c r="V361" s="42">
        <f t="shared" si="61"/>
        <v>724.60000000000036</v>
      </c>
      <c r="W361" s="43">
        <f t="shared" si="60"/>
        <v>0.15352996016611584</v>
      </c>
      <c r="X361" s="38" t="s">
        <v>1361</v>
      </c>
      <c r="Y361" s="42">
        <v>3995</v>
      </c>
      <c r="Z361" s="38" t="s">
        <v>1810</v>
      </c>
      <c r="AA361" s="42">
        <v>0</v>
      </c>
      <c r="AB361" s="42" t="s">
        <v>54</v>
      </c>
      <c r="AC361" s="42">
        <v>4719.6000000000004</v>
      </c>
      <c r="AD361" s="42">
        <v>3995</v>
      </c>
      <c r="AE361" s="42">
        <f t="shared" si="62"/>
        <v>724.60000000000036</v>
      </c>
      <c r="AF361" s="38" t="s">
        <v>1371</v>
      </c>
      <c r="AG361" s="44">
        <f t="shared" si="63"/>
        <v>0</v>
      </c>
    </row>
    <row r="362" spans="1:34" s="45" customFormat="1" x14ac:dyDescent="0.2">
      <c r="A362" s="38" t="s">
        <v>39</v>
      </c>
      <c r="B362" s="38" t="s">
        <v>40</v>
      </c>
      <c r="C362" s="38" t="s">
        <v>884</v>
      </c>
      <c r="D362" s="38" t="s">
        <v>885</v>
      </c>
      <c r="E362" s="38" t="s">
        <v>43</v>
      </c>
      <c r="F362" s="38" t="s">
        <v>887</v>
      </c>
      <c r="G362" s="38" t="s">
        <v>888</v>
      </c>
      <c r="H362" s="38" t="s">
        <v>916</v>
      </c>
      <c r="I362" s="38" t="s">
        <v>183</v>
      </c>
      <c r="J362" s="38" t="s">
        <v>50</v>
      </c>
      <c r="K362" s="39">
        <v>43524</v>
      </c>
      <c r="L362" s="39">
        <v>43524</v>
      </c>
      <c r="M362" s="39">
        <v>43524</v>
      </c>
      <c r="N362" s="38" t="s">
        <v>1358</v>
      </c>
      <c r="O362" s="38" t="s">
        <v>1368</v>
      </c>
      <c r="P362" s="41">
        <v>8201482</v>
      </c>
      <c r="Q362" s="38" t="s">
        <v>1811</v>
      </c>
      <c r="R362" s="38" t="s">
        <v>68</v>
      </c>
      <c r="S362" s="38" t="s">
        <v>52</v>
      </c>
      <c r="T362" s="42">
        <v>3453</v>
      </c>
      <c r="U362" s="42">
        <v>3000</v>
      </c>
      <c r="V362" s="42">
        <f t="shared" si="61"/>
        <v>453</v>
      </c>
      <c r="W362" s="43">
        <f t="shared" si="60"/>
        <v>0.13119026933101652</v>
      </c>
      <c r="X362" s="38" t="s">
        <v>1361</v>
      </c>
      <c r="Y362" s="42">
        <v>3000</v>
      </c>
      <c r="Z362" s="38" t="s">
        <v>1812</v>
      </c>
      <c r="AA362" s="42">
        <v>0</v>
      </c>
      <c r="AB362" s="42" t="s">
        <v>54</v>
      </c>
      <c r="AC362" s="42">
        <v>3453</v>
      </c>
      <c r="AD362" s="42">
        <v>3000</v>
      </c>
      <c r="AE362" s="42">
        <f t="shared" si="62"/>
        <v>453</v>
      </c>
      <c r="AF362" s="38" t="s">
        <v>1371</v>
      </c>
      <c r="AG362" s="44">
        <f t="shared" si="63"/>
        <v>0</v>
      </c>
    </row>
    <row r="363" spans="1:34" s="45" customFormat="1" x14ac:dyDescent="0.2">
      <c r="A363" s="38" t="s">
        <v>39</v>
      </c>
      <c r="B363" s="38" t="s">
        <v>40</v>
      </c>
      <c r="C363" s="38" t="s">
        <v>884</v>
      </c>
      <c r="D363" s="38" t="s">
        <v>885</v>
      </c>
      <c r="E363" s="38" t="s">
        <v>43</v>
      </c>
      <c r="F363" s="38" t="s">
        <v>887</v>
      </c>
      <c r="G363" s="38" t="s">
        <v>888</v>
      </c>
      <c r="H363" s="38" t="s">
        <v>916</v>
      </c>
      <c r="I363" s="38" t="s">
        <v>183</v>
      </c>
      <c r="J363" s="38" t="s">
        <v>50</v>
      </c>
      <c r="K363" s="39">
        <v>43524</v>
      </c>
      <c r="L363" s="39">
        <v>43539</v>
      </c>
      <c r="M363" s="40" t="s">
        <v>54</v>
      </c>
      <c r="N363" s="38" t="s">
        <v>1358</v>
      </c>
      <c r="O363" s="38" t="s">
        <v>1359</v>
      </c>
      <c r="P363" s="41">
        <v>8201482</v>
      </c>
      <c r="Q363" s="38" t="s">
        <v>1811</v>
      </c>
      <c r="R363" s="38" t="s">
        <v>68</v>
      </c>
      <c r="S363" s="38" t="s">
        <v>52</v>
      </c>
      <c r="T363" s="42">
        <v>3009.16</v>
      </c>
      <c r="U363" s="42">
        <v>2931</v>
      </c>
      <c r="V363" s="42">
        <f t="shared" si="61"/>
        <v>78.159999999999854</v>
      </c>
      <c r="W363" s="43">
        <f t="shared" si="60"/>
        <v>2.5974025974025927E-2</v>
      </c>
      <c r="X363" s="38" t="s">
        <v>1361</v>
      </c>
      <c r="Y363" s="42">
        <v>2931</v>
      </c>
      <c r="Z363" s="38" t="s">
        <v>1812</v>
      </c>
      <c r="AA363" s="42">
        <v>0</v>
      </c>
      <c r="AB363" s="42" t="s">
        <v>54</v>
      </c>
      <c r="AC363" s="42">
        <v>3009.16</v>
      </c>
      <c r="AD363" s="42">
        <v>2931</v>
      </c>
      <c r="AE363" s="42">
        <f t="shared" si="62"/>
        <v>78.159999999999854</v>
      </c>
      <c r="AF363" s="38" t="s">
        <v>1371</v>
      </c>
      <c r="AG363" s="44">
        <f t="shared" si="63"/>
        <v>0</v>
      </c>
    </row>
    <row r="364" spans="1:34" s="45" customFormat="1" x14ac:dyDescent="0.2">
      <c r="A364" s="38" t="s">
        <v>39</v>
      </c>
      <c r="B364" s="38" t="s">
        <v>40</v>
      </c>
      <c r="C364" s="38" t="s">
        <v>884</v>
      </c>
      <c r="D364" s="38" t="s">
        <v>885</v>
      </c>
      <c r="E364" s="38" t="s">
        <v>43</v>
      </c>
      <c r="F364" s="38" t="s">
        <v>887</v>
      </c>
      <c r="G364" s="38" t="s">
        <v>888</v>
      </c>
      <c r="H364" s="38" t="s">
        <v>251</v>
      </c>
      <c r="I364" s="38" t="s">
        <v>359</v>
      </c>
      <c r="J364" s="38" t="s">
        <v>50</v>
      </c>
      <c r="K364" s="39">
        <v>43504</v>
      </c>
      <c r="L364" s="39">
        <v>43504</v>
      </c>
      <c r="M364" s="39">
        <v>43504</v>
      </c>
      <c r="N364" s="38" t="s">
        <v>1358</v>
      </c>
      <c r="O364" s="38" t="s">
        <v>1368</v>
      </c>
      <c r="P364" s="41">
        <v>8185985</v>
      </c>
      <c r="Q364" s="38" t="s">
        <v>896</v>
      </c>
      <c r="R364" s="38" t="s">
        <v>68</v>
      </c>
      <c r="S364" s="38" t="s">
        <v>52</v>
      </c>
      <c r="T364" s="42">
        <v>238004.16</v>
      </c>
      <c r="U364" s="42">
        <v>208253.64</v>
      </c>
      <c r="V364" s="42">
        <f t="shared" si="61"/>
        <v>29750.51999999999</v>
      </c>
      <c r="W364" s="43">
        <f t="shared" si="60"/>
        <v>0.12499999999999996</v>
      </c>
      <c r="X364" s="38" t="s">
        <v>1361</v>
      </c>
      <c r="Y364" s="42">
        <v>208253.64</v>
      </c>
      <c r="Z364" s="38" t="s">
        <v>898</v>
      </c>
      <c r="AA364" s="42">
        <v>0</v>
      </c>
      <c r="AB364" s="42" t="s">
        <v>54</v>
      </c>
      <c r="AC364" s="42">
        <v>238004.16</v>
      </c>
      <c r="AD364" s="42">
        <v>208253.64</v>
      </c>
      <c r="AE364" s="42">
        <f t="shared" si="62"/>
        <v>29750.51999999999</v>
      </c>
      <c r="AF364" s="38" t="s">
        <v>1371</v>
      </c>
      <c r="AG364" s="44">
        <f t="shared" si="63"/>
        <v>0</v>
      </c>
    </row>
    <row r="365" spans="1:34" s="45" customFormat="1" x14ac:dyDescent="0.2">
      <c r="A365" s="38" t="s">
        <v>39</v>
      </c>
      <c r="B365" s="38" t="s">
        <v>40</v>
      </c>
      <c r="C365" s="38" t="s">
        <v>884</v>
      </c>
      <c r="D365" s="38" t="s">
        <v>885</v>
      </c>
      <c r="E365" s="38" t="s">
        <v>43</v>
      </c>
      <c r="F365" s="38" t="s">
        <v>887</v>
      </c>
      <c r="G365" s="38" t="s">
        <v>888</v>
      </c>
      <c r="H365" s="38" t="s">
        <v>251</v>
      </c>
      <c r="I365" s="38" t="s">
        <v>183</v>
      </c>
      <c r="J365" s="38" t="s">
        <v>50</v>
      </c>
      <c r="K365" s="39">
        <v>43504</v>
      </c>
      <c r="L365" s="39">
        <v>43504</v>
      </c>
      <c r="M365" s="39">
        <v>43504</v>
      </c>
      <c r="N365" s="38" t="s">
        <v>1358</v>
      </c>
      <c r="O365" s="38" t="s">
        <v>1368</v>
      </c>
      <c r="P365" s="41">
        <v>8191720</v>
      </c>
      <c r="Q365" s="38" t="s">
        <v>1813</v>
      </c>
      <c r="R365" s="38" t="s">
        <v>68</v>
      </c>
      <c r="S365" s="38" t="s">
        <v>52</v>
      </c>
      <c r="T365" s="42">
        <v>43783.199999999997</v>
      </c>
      <c r="U365" s="42">
        <v>36157.800000000003</v>
      </c>
      <c r="V365" s="42">
        <f t="shared" si="61"/>
        <v>7625.3999999999942</v>
      </c>
      <c r="W365" s="43">
        <f t="shared" si="60"/>
        <v>0.17416269253960412</v>
      </c>
      <c r="X365" s="38" t="s">
        <v>1361</v>
      </c>
      <c r="Y365" s="42">
        <v>36157.800000000003</v>
      </c>
      <c r="Z365" s="38" t="s">
        <v>1814</v>
      </c>
      <c r="AA365" s="42">
        <v>0</v>
      </c>
      <c r="AB365" s="42" t="s">
        <v>54</v>
      </c>
      <c r="AC365" s="42">
        <v>43783.199999999997</v>
      </c>
      <c r="AD365" s="42">
        <v>36157.800000000003</v>
      </c>
      <c r="AE365" s="42">
        <f t="shared" si="62"/>
        <v>7625.3999999999942</v>
      </c>
      <c r="AF365" s="38" t="s">
        <v>1371</v>
      </c>
      <c r="AG365" s="44">
        <f t="shared" si="63"/>
        <v>0</v>
      </c>
    </row>
    <row r="366" spans="1:34" s="45" customFormat="1" x14ac:dyDescent="0.2">
      <c r="A366" s="38" t="s">
        <v>39</v>
      </c>
      <c r="B366" s="38" t="s">
        <v>40</v>
      </c>
      <c r="C366" s="38" t="s">
        <v>884</v>
      </c>
      <c r="D366" s="38" t="s">
        <v>885</v>
      </c>
      <c r="E366" s="38" t="s">
        <v>43</v>
      </c>
      <c r="F366" s="38" t="s">
        <v>887</v>
      </c>
      <c r="G366" s="38" t="s">
        <v>888</v>
      </c>
      <c r="H366" s="38" t="s">
        <v>251</v>
      </c>
      <c r="I366" s="38" t="s">
        <v>183</v>
      </c>
      <c r="J366" s="38" t="s">
        <v>50</v>
      </c>
      <c r="K366" s="39">
        <v>43504</v>
      </c>
      <c r="L366" s="39">
        <v>43539</v>
      </c>
      <c r="M366" s="40" t="s">
        <v>54</v>
      </c>
      <c r="N366" s="38" t="s">
        <v>1358</v>
      </c>
      <c r="O366" s="38" t="s">
        <v>1359</v>
      </c>
      <c r="P366" s="41">
        <v>8191720</v>
      </c>
      <c r="Q366" s="38" t="s">
        <v>1813</v>
      </c>
      <c r="R366" s="38" t="s">
        <v>68</v>
      </c>
      <c r="S366" s="38" t="s">
        <v>52</v>
      </c>
      <c r="T366" s="42">
        <v>9299.07</v>
      </c>
      <c r="U366" s="42">
        <v>9057.52</v>
      </c>
      <c r="V366" s="42">
        <f t="shared" si="61"/>
        <v>241.54999999999927</v>
      </c>
      <c r="W366" s="43">
        <f t="shared" si="60"/>
        <v>2.5975715851154931E-2</v>
      </c>
      <c r="X366" s="38" t="s">
        <v>1361</v>
      </c>
      <c r="Y366" s="42">
        <v>9057.52</v>
      </c>
      <c r="Z366" s="38" t="s">
        <v>1814</v>
      </c>
      <c r="AA366" s="42">
        <v>0</v>
      </c>
      <c r="AB366" s="42" t="s">
        <v>54</v>
      </c>
      <c r="AC366" s="42">
        <v>9299.07</v>
      </c>
      <c r="AD366" s="42">
        <v>9057.52</v>
      </c>
      <c r="AE366" s="42">
        <f t="shared" si="62"/>
        <v>241.54999999999927</v>
      </c>
      <c r="AF366" s="38" t="s">
        <v>1371</v>
      </c>
      <c r="AG366" s="44">
        <f t="shared" si="63"/>
        <v>0</v>
      </c>
    </row>
    <row r="367" spans="1:34" s="45" customFormat="1" x14ac:dyDescent="0.2">
      <c r="A367" s="38" t="s">
        <v>39</v>
      </c>
      <c r="B367" s="38" t="s">
        <v>40</v>
      </c>
      <c r="C367" s="38" t="s">
        <v>884</v>
      </c>
      <c r="D367" s="38" t="s">
        <v>885</v>
      </c>
      <c r="E367" s="38" t="s">
        <v>43</v>
      </c>
      <c r="F367" s="38" t="s">
        <v>887</v>
      </c>
      <c r="G367" s="38" t="s">
        <v>888</v>
      </c>
      <c r="H367" s="38" t="s">
        <v>384</v>
      </c>
      <c r="I367" s="38" t="s">
        <v>183</v>
      </c>
      <c r="J367" s="38" t="s">
        <v>50</v>
      </c>
      <c r="K367" s="39">
        <v>43521</v>
      </c>
      <c r="L367" s="39">
        <v>43521</v>
      </c>
      <c r="M367" s="39">
        <v>43521</v>
      </c>
      <c r="N367" s="38" t="s">
        <v>1358</v>
      </c>
      <c r="O367" s="38" t="s">
        <v>1368</v>
      </c>
      <c r="P367" s="41">
        <v>8204436</v>
      </c>
      <c r="Q367" s="38" t="s">
        <v>1815</v>
      </c>
      <c r="R367" s="38" t="s">
        <v>68</v>
      </c>
      <c r="S367" s="38" t="s">
        <v>52</v>
      </c>
      <c r="T367" s="42">
        <v>102372</v>
      </c>
      <c r="U367" s="42">
        <v>89800</v>
      </c>
      <c r="V367" s="42">
        <f t="shared" si="61"/>
        <v>12572</v>
      </c>
      <c r="W367" s="43">
        <f t="shared" si="60"/>
        <v>0.12280701754385964</v>
      </c>
      <c r="X367" s="38" t="s">
        <v>1361</v>
      </c>
      <c r="Y367" s="42">
        <v>89800</v>
      </c>
      <c r="Z367" s="38" t="s">
        <v>1816</v>
      </c>
      <c r="AA367" s="42">
        <v>0</v>
      </c>
      <c r="AB367" s="42" t="s">
        <v>54</v>
      </c>
      <c r="AC367" s="42">
        <v>102372</v>
      </c>
      <c r="AD367" s="42">
        <v>89800</v>
      </c>
      <c r="AE367" s="42">
        <f t="shared" si="62"/>
        <v>12572</v>
      </c>
      <c r="AF367" s="38" t="s">
        <v>1363</v>
      </c>
      <c r="AG367" s="44">
        <f t="shared" si="63"/>
        <v>0</v>
      </c>
    </row>
    <row r="368" spans="1:34" s="45" customFormat="1" x14ac:dyDescent="0.2">
      <c r="A368" s="38" t="s">
        <v>39</v>
      </c>
      <c r="B368" s="38" t="s">
        <v>40</v>
      </c>
      <c r="C368" s="38" t="s">
        <v>884</v>
      </c>
      <c r="D368" s="38" t="s">
        <v>885</v>
      </c>
      <c r="E368" s="38" t="s">
        <v>43</v>
      </c>
      <c r="F368" s="38" t="s">
        <v>887</v>
      </c>
      <c r="G368" s="38" t="s">
        <v>888</v>
      </c>
      <c r="H368" s="38" t="s">
        <v>886</v>
      </c>
      <c r="I368" s="38" t="s">
        <v>183</v>
      </c>
      <c r="J368" s="38" t="s">
        <v>50</v>
      </c>
      <c r="K368" s="39">
        <v>43511</v>
      </c>
      <c r="L368" s="39">
        <v>43511</v>
      </c>
      <c r="M368" s="39">
        <v>43511</v>
      </c>
      <c r="N368" s="38" t="s">
        <v>1358</v>
      </c>
      <c r="O368" s="38" t="s">
        <v>1368</v>
      </c>
      <c r="P368" s="41">
        <v>8201486</v>
      </c>
      <c r="Q368" s="38" t="s">
        <v>1817</v>
      </c>
      <c r="R368" s="38" t="s">
        <v>68</v>
      </c>
      <c r="S368" s="38" t="s">
        <v>52</v>
      </c>
      <c r="T368" s="42">
        <v>2030</v>
      </c>
      <c r="U368" s="42">
        <v>1750</v>
      </c>
      <c r="V368" s="42">
        <f t="shared" si="61"/>
        <v>280</v>
      </c>
      <c r="W368" s="43">
        <f t="shared" si="60"/>
        <v>0.13793103448275862</v>
      </c>
      <c r="X368" s="38" t="s">
        <v>1361</v>
      </c>
      <c r="Y368" s="42">
        <v>1750</v>
      </c>
      <c r="Z368" s="38" t="s">
        <v>1818</v>
      </c>
      <c r="AA368" s="42">
        <v>0</v>
      </c>
      <c r="AB368" s="42" t="s">
        <v>54</v>
      </c>
      <c r="AC368" s="42">
        <v>2030</v>
      </c>
      <c r="AD368" s="42">
        <v>1750</v>
      </c>
      <c r="AE368" s="42">
        <f t="shared" si="62"/>
        <v>280</v>
      </c>
      <c r="AF368" s="38" t="s">
        <v>1376</v>
      </c>
      <c r="AG368" s="44">
        <f t="shared" si="63"/>
        <v>0</v>
      </c>
    </row>
    <row r="369" spans="1:34" s="45" customFormat="1" x14ac:dyDescent="0.2">
      <c r="A369" s="38" t="s">
        <v>39</v>
      </c>
      <c r="B369" s="38" t="s">
        <v>40</v>
      </c>
      <c r="C369" s="38" t="s">
        <v>884</v>
      </c>
      <c r="D369" s="38" t="s">
        <v>885</v>
      </c>
      <c r="E369" s="38" t="s">
        <v>43</v>
      </c>
      <c r="F369" s="38" t="s">
        <v>887</v>
      </c>
      <c r="G369" s="38" t="s">
        <v>888</v>
      </c>
      <c r="H369" s="38" t="s">
        <v>886</v>
      </c>
      <c r="I369" s="38" t="s">
        <v>183</v>
      </c>
      <c r="J369" s="38" t="s">
        <v>50</v>
      </c>
      <c r="K369" s="39">
        <v>43507</v>
      </c>
      <c r="L369" s="39">
        <v>43507</v>
      </c>
      <c r="M369" s="39">
        <v>43507</v>
      </c>
      <c r="N369" s="38" t="s">
        <v>1358</v>
      </c>
      <c r="O369" s="38" t="s">
        <v>1368</v>
      </c>
      <c r="P369" s="41">
        <v>8201486</v>
      </c>
      <c r="Q369" s="38" t="s">
        <v>1817</v>
      </c>
      <c r="R369" s="38" t="s">
        <v>68</v>
      </c>
      <c r="S369" s="38" t="s">
        <v>52</v>
      </c>
      <c r="T369" s="42">
        <v>8111.25</v>
      </c>
      <c r="U369" s="42">
        <v>7210</v>
      </c>
      <c r="V369" s="42">
        <f t="shared" si="61"/>
        <v>901.25</v>
      </c>
      <c r="W369" s="43">
        <f t="shared" si="60"/>
        <v>0.1111111111111111</v>
      </c>
      <c r="X369" s="38" t="s">
        <v>1361</v>
      </c>
      <c r="Y369" s="42">
        <v>7210</v>
      </c>
      <c r="Z369" s="38" t="s">
        <v>1818</v>
      </c>
      <c r="AA369" s="42">
        <v>0</v>
      </c>
      <c r="AB369" s="42" t="s">
        <v>54</v>
      </c>
      <c r="AC369" s="42">
        <v>8111.25</v>
      </c>
      <c r="AD369" s="42">
        <v>7210</v>
      </c>
      <c r="AE369" s="42">
        <f t="shared" si="62"/>
        <v>901.25</v>
      </c>
      <c r="AF369" s="38" t="s">
        <v>1376</v>
      </c>
      <c r="AG369" s="44">
        <f t="shared" si="63"/>
        <v>0</v>
      </c>
    </row>
    <row r="370" spans="1:34" s="45" customFormat="1" x14ac:dyDescent="0.2">
      <c r="A370" s="38" t="s">
        <v>39</v>
      </c>
      <c r="B370" s="38" t="s">
        <v>40</v>
      </c>
      <c r="C370" s="38" t="s">
        <v>884</v>
      </c>
      <c r="D370" s="38" t="s">
        <v>923</v>
      </c>
      <c r="E370" s="38" t="s">
        <v>43</v>
      </c>
      <c r="F370" s="38" t="s">
        <v>925</v>
      </c>
      <c r="G370" s="38" t="s">
        <v>888</v>
      </c>
      <c r="H370" s="38" t="s">
        <v>924</v>
      </c>
      <c r="I370" s="38" t="s">
        <v>183</v>
      </c>
      <c r="J370" s="38" t="s">
        <v>50</v>
      </c>
      <c r="K370" s="39">
        <v>43508</v>
      </c>
      <c r="L370" s="39">
        <v>43508</v>
      </c>
      <c r="M370" s="39">
        <v>43508</v>
      </c>
      <c r="N370" s="38" t="s">
        <v>1358</v>
      </c>
      <c r="O370" s="38" t="s">
        <v>1368</v>
      </c>
      <c r="P370" s="41">
        <v>8159151</v>
      </c>
      <c r="Q370" s="38" t="s">
        <v>1819</v>
      </c>
      <c r="R370" s="38" t="s">
        <v>68</v>
      </c>
      <c r="S370" s="38" t="s">
        <v>52</v>
      </c>
      <c r="T370" s="42">
        <v>121.15</v>
      </c>
      <c r="U370" s="42">
        <v>107.5</v>
      </c>
      <c r="V370" s="42">
        <f t="shared" ref="V370:V376" si="64">T370-U370</f>
        <v>13.650000000000006</v>
      </c>
      <c r="W370" s="43">
        <f t="shared" si="60"/>
        <v>0.11267024349979368</v>
      </c>
      <c r="X370" s="38" t="s">
        <v>1361</v>
      </c>
      <c r="Y370" s="42">
        <v>107.5</v>
      </c>
      <c r="Z370" s="38" t="s">
        <v>1820</v>
      </c>
      <c r="AA370" s="42">
        <v>0</v>
      </c>
      <c r="AB370" s="42" t="s">
        <v>54</v>
      </c>
      <c r="AC370" s="42">
        <v>121.15</v>
      </c>
      <c r="AD370" s="42">
        <v>107.5</v>
      </c>
      <c r="AE370" s="42">
        <f t="shared" ref="AE370:AE376" si="65">AC370-AD370</f>
        <v>13.650000000000006</v>
      </c>
      <c r="AF370" s="38" t="s">
        <v>1376</v>
      </c>
      <c r="AG370" s="44">
        <f t="shared" ref="AG370:AG376" si="66">V370-AE370</f>
        <v>0</v>
      </c>
    </row>
    <row r="371" spans="1:34" s="45" customFormat="1" x14ac:dyDescent="0.2">
      <c r="A371" s="38" t="s">
        <v>39</v>
      </c>
      <c r="B371" s="38" t="s">
        <v>40</v>
      </c>
      <c r="C371" s="38" t="s">
        <v>884</v>
      </c>
      <c r="D371" s="38" t="s">
        <v>923</v>
      </c>
      <c r="E371" s="38" t="s">
        <v>43</v>
      </c>
      <c r="F371" s="38" t="s">
        <v>925</v>
      </c>
      <c r="G371" s="38" t="s">
        <v>904</v>
      </c>
      <c r="H371" s="38" t="s">
        <v>924</v>
      </c>
      <c r="I371" s="38" t="s">
        <v>183</v>
      </c>
      <c r="J371" s="38" t="s">
        <v>50</v>
      </c>
      <c r="K371" s="39">
        <v>43504</v>
      </c>
      <c r="L371" s="39">
        <v>43504</v>
      </c>
      <c r="M371" s="39">
        <v>43504</v>
      </c>
      <c r="N371" s="38" t="s">
        <v>1358</v>
      </c>
      <c r="O371" s="38" t="s">
        <v>1368</v>
      </c>
      <c r="P371" s="41">
        <v>8200822</v>
      </c>
      <c r="Q371" s="38" t="s">
        <v>1821</v>
      </c>
      <c r="R371" s="38" t="s">
        <v>68</v>
      </c>
      <c r="S371" s="38" t="s">
        <v>52</v>
      </c>
      <c r="T371" s="42">
        <v>275.60000000000002</v>
      </c>
      <c r="U371" s="42">
        <v>243.2</v>
      </c>
      <c r="V371" s="42">
        <f t="shared" si="64"/>
        <v>32.400000000000034</v>
      </c>
      <c r="W371" s="43">
        <f t="shared" si="60"/>
        <v>0.11756168359941956</v>
      </c>
      <c r="X371" s="38" t="s">
        <v>1361</v>
      </c>
      <c r="Y371" s="42">
        <v>243.2</v>
      </c>
      <c r="Z371" s="38" t="s">
        <v>1822</v>
      </c>
      <c r="AA371" s="42">
        <v>0</v>
      </c>
      <c r="AB371" s="42" t="s">
        <v>54</v>
      </c>
      <c r="AC371" s="42">
        <v>275.60000000000002</v>
      </c>
      <c r="AD371" s="42">
        <v>243.2</v>
      </c>
      <c r="AE371" s="42">
        <f t="shared" si="65"/>
        <v>32.400000000000034</v>
      </c>
      <c r="AF371" s="38" t="s">
        <v>1376</v>
      </c>
      <c r="AG371" s="44">
        <f t="shared" si="66"/>
        <v>0</v>
      </c>
    </row>
    <row r="372" spans="1:34" s="45" customFormat="1" x14ac:dyDescent="0.2">
      <c r="A372" s="38" t="s">
        <v>39</v>
      </c>
      <c r="B372" s="38" t="s">
        <v>40</v>
      </c>
      <c r="C372" s="38" t="s">
        <v>884</v>
      </c>
      <c r="D372" s="38" t="s">
        <v>923</v>
      </c>
      <c r="E372" s="38" t="s">
        <v>43</v>
      </c>
      <c r="F372" s="38" t="s">
        <v>925</v>
      </c>
      <c r="G372" s="38" t="s">
        <v>904</v>
      </c>
      <c r="H372" s="38" t="s">
        <v>924</v>
      </c>
      <c r="I372" s="38" t="s">
        <v>183</v>
      </c>
      <c r="J372" s="38" t="s">
        <v>50</v>
      </c>
      <c r="K372" s="39">
        <v>43507</v>
      </c>
      <c r="L372" s="39">
        <v>43507</v>
      </c>
      <c r="M372" s="39">
        <v>43507</v>
      </c>
      <c r="N372" s="38" t="s">
        <v>1358</v>
      </c>
      <c r="O372" s="38" t="s">
        <v>1368</v>
      </c>
      <c r="P372" s="41">
        <v>8203012</v>
      </c>
      <c r="Q372" s="38" t="s">
        <v>1823</v>
      </c>
      <c r="R372" s="38" t="s">
        <v>68</v>
      </c>
      <c r="S372" s="38" t="s">
        <v>52</v>
      </c>
      <c r="T372" s="42">
        <v>217.56</v>
      </c>
      <c r="U372" s="42">
        <v>192</v>
      </c>
      <c r="V372" s="42">
        <f t="shared" si="64"/>
        <v>25.560000000000002</v>
      </c>
      <c r="W372" s="43">
        <f t="shared" si="60"/>
        <v>0.11748483177054607</v>
      </c>
      <c r="X372" s="38" t="s">
        <v>1361</v>
      </c>
      <c r="Y372" s="42">
        <v>192</v>
      </c>
      <c r="Z372" s="38" t="s">
        <v>1824</v>
      </c>
      <c r="AA372" s="42">
        <v>0</v>
      </c>
      <c r="AB372" s="42" t="s">
        <v>54</v>
      </c>
      <c r="AC372" s="42">
        <v>217.56</v>
      </c>
      <c r="AD372" s="42">
        <v>192</v>
      </c>
      <c r="AE372" s="42">
        <f t="shared" si="65"/>
        <v>25.560000000000002</v>
      </c>
      <c r="AF372" s="38" t="s">
        <v>1376</v>
      </c>
      <c r="AG372" s="44">
        <f t="shared" si="66"/>
        <v>0</v>
      </c>
    </row>
    <row r="373" spans="1:34" s="74" customFormat="1" x14ac:dyDescent="0.2">
      <c r="A373" s="68" t="s">
        <v>39</v>
      </c>
      <c r="B373" s="68" t="s">
        <v>40</v>
      </c>
      <c r="C373" s="68" t="s">
        <v>884</v>
      </c>
      <c r="D373" s="68" t="s">
        <v>923</v>
      </c>
      <c r="E373" s="68" t="s">
        <v>43</v>
      </c>
      <c r="F373" s="68" t="s">
        <v>925</v>
      </c>
      <c r="G373" s="68" t="s">
        <v>888</v>
      </c>
      <c r="H373" s="68" t="s">
        <v>924</v>
      </c>
      <c r="I373" s="68" t="s">
        <v>183</v>
      </c>
      <c r="J373" s="68" t="s">
        <v>50</v>
      </c>
      <c r="K373" s="69">
        <v>43509</v>
      </c>
      <c r="L373" s="69">
        <v>43509</v>
      </c>
      <c r="M373" s="69">
        <v>43509</v>
      </c>
      <c r="N373" s="68" t="s">
        <v>1358</v>
      </c>
      <c r="O373" s="68" t="s">
        <v>1368</v>
      </c>
      <c r="P373" s="70">
        <v>8149974</v>
      </c>
      <c r="Q373" s="68" t="s">
        <v>1825</v>
      </c>
      <c r="R373" s="68" t="s">
        <v>68</v>
      </c>
      <c r="S373" s="68" t="s">
        <v>52</v>
      </c>
      <c r="T373" s="71">
        <v>707801.44</v>
      </c>
      <c r="U373" s="71">
        <v>626451.19999999995</v>
      </c>
      <c r="V373" s="71">
        <f t="shared" si="64"/>
        <v>81350.239999999991</v>
      </c>
      <c r="W373" s="72">
        <f t="shared" si="60"/>
        <v>0.11493370231063672</v>
      </c>
      <c r="X373" s="68" t="s">
        <v>1361</v>
      </c>
      <c r="Y373" s="71">
        <v>626451.19999999995</v>
      </c>
      <c r="Z373" s="68" t="s">
        <v>1826</v>
      </c>
      <c r="AA373" s="71">
        <v>0</v>
      </c>
      <c r="AB373" s="71" t="s">
        <v>54</v>
      </c>
      <c r="AC373" s="71">
        <v>707801.44</v>
      </c>
      <c r="AD373" s="71">
        <v>626451.19999999995</v>
      </c>
      <c r="AE373" s="71">
        <f t="shared" si="65"/>
        <v>81350.239999999991</v>
      </c>
      <c r="AF373" s="68" t="s">
        <v>1371</v>
      </c>
      <c r="AG373" s="73">
        <f t="shared" si="66"/>
        <v>0</v>
      </c>
      <c r="AH373" s="74" t="s">
        <v>1827</v>
      </c>
    </row>
    <row r="374" spans="1:34" s="45" customFormat="1" x14ac:dyDescent="0.2">
      <c r="A374" s="38" t="s">
        <v>39</v>
      </c>
      <c r="B374" s="38" t="s">
        <v>40</v>
      </c>
      <c r="C374" s="38" t="s">
        <v>884</v>
      </c>
      <c r="D374" s="38" t="s">
        <v>923</v>
      </c>
      <c r="E374" s="38" t="s">
        <v>43</v>
      </c>
      <c r="F374" s="38" t="s">
        <v>925</v>
      </c>
      <c r="G374" s="38" t="s">
        <v>941</v>
      </c>
      <c r="H374" s="38" t="s">
        <v>924</v>
      </c>
      <c r="I374" s="38" t="s">
        <v>183</v>
      </c>
      <c r="J374" s="38" t="s">
        <v>50</v>
      </c>
      <c r="K374" s="39">
        <v>43521</v>
      </c>
      <c r="L374" s="39">
        <v>43521</v>
      </c>
      <c r="M374" s="39">
        <v>43521</v>
      </c>
      <c r="N374" s="38" t="s">
        <v>1358</v>
      </c>
      <c r="O374" s="38" t="s">
        <v>1368</v>
      </c>
      <c r="P374" s="41">
        <v>8167389</v>
      </c>
      <c r="Q374" s="38" t="s">
        <v>1828</v>
      </c>
      <c r="R374" s="38" t="s">
        <v>68</v>
      </c>
      <c r="S374" s="38" t="s">
        <v>52</v>
      </c>
      <c r="T374" s="42">
        <v>8669.4500000000007</v>
      </c>
      <c r="U374" s="42">
        <v>7692.5</v>
      </c>
      <c r="V374" s="42">
        <f t="shared" si="64"/>
        <v>976.95000000000073</v>
      </c>
      <c r="W374" s="43">
        <f t="shared" si="60"/>
        <v>0.11268880955539286</v>
      </c>
      <c r="X374" s="38" t="s">
        <v>1361</v>
      </c>
      <c r="Y374" s="42">
        <v>7692.5</v>
      </c>
      <c r="Z374" s="38" t="s">
        <v>1829</v>
      </c>
      <c r="AA374" s="42">
        <v>0</v>
      </c>
      <c r="AB374" s="42" t="s">
        <v>54</v>
      </c>
      <c r="AC374" s="42">
        <v>8669.4500000000007</v>
      </c>
      <c r="AD374" s="42">
        <v>7692.5</v>
      </c>
      <c r="AE374" s="42">
        <f t="shared" si="65"/>
        <v>976.95000000000073</v>
      </c>
      <c r="AF374" s="38" t="s">
        <v>1371</v>
      </c>
      <c r="AG374" s="44">
        <f t="shared" si="66"/>
        <v>0</v>
      </c>
    </row>
    <row r="375" spans="1:34" s="45" customFormat="1" x14ac:dyDescent="0.2">
      <c r="A375" s="38" t="s">
        <v>39</v>
      </c>
      <c r="B375" s="38" t="s">
        <v>40</v>
      </c>
      <c r="C375" s="38" t="s">
        <v>884</v>
      </c>
      <c r="D375" s="38" t="s">
        <v>923</v>
      </c>
      <c r="E375" s="38" t="s">
        <v>43</v>
      </c>
      <c r="F375" s="38" t="s">
        <v>925</v>
      </c>
      <c r="G375" s="38" t="s">
        <v>941</v>
      </c>
      <c r="H375" s="38" t="s">
        <v>924</v>
      </c>
      <c r="I375" s="38" t="s">
        <v>183</v>
      </c>
      <c r="J375" s="38" t="s">
        <v>50</v>
      </c>
      <c r="K375" s="39">
        <v>43504</v>
      </c>
      <c r="L375" s="39">
        <v>43539</v>
      </c>
      <c r="M375" s="40" t="s">
        <v>54</v>
      </c>
      <c r="N375" s="38" t="s">
        <v>1358</v>
      </c>
      <c r="O375" s="38" t="s">
        <v>1359</v>
      </c>
      <c r="P375" s="41">
        <v>8167389</v>
      </c>
      <c r="Q375" s="38" t="s">
        <v>1828</v>
      </c>
      <c r="R375" s="38" t="s">
        <v>68</v>
      </c>
      <c r="S375" s="38" t="s">
        <v>52</v>
      </c>
      <c r="T375" s="42">
        <v>939.54</v>
      </c>
      <c r="U375" s="42">
        <v>933.19</v>
      </c>
      <c r="V375" s="42">
        <f t="shared" si="64"/>
        <v>6.3499999999999091</v>
      </c>
      <c r="W375" s="43">
        <f t="shared" si="60"/>
        <v>6.7586265619344671E-3</v>
      </c>
      <c r="X375" s="38" t="s">
        <v>1361</v>
      </c>
      <c r="Y375" s="42">
        <v>933.19</v>
      </c>
      <c r="Z375" s="38" t="s">
        <v>1829</v>
      </c>
      <c r="AA375" s="42">
        <v>0</v>
      </c>
      <c r="AB375" s="42" t="s">
        <v>54</v>
      </c>
      <c r="AC375" s="42">
        <v>939.54</v>
      </c>
      <c r="AD375" s="42">
        <v>933.19</v>
      </c>
      <c r="AE375" s="42">
        <f t="shared" si="65"/>
        <v>6.3499999999999091</v>
      </c>
      <c r="AF375" s="38" t="s">
        <v>1371</v>
      </c>
      <c r="AG375" s="44">
        <f t="shared" si="66"/>
        <v>0</v>
      </c>
    </row>
    <row r="376" spans="1:34" s="45" customFormat="1" x14ac:dyDescent="0.2">
      <c r="A376" s="38" t="s">
        <v>39</v>
      </c>
      <c r="B376" s="38" t="s">
        <v>40</v>
      </c>
      <c r="C376" s="38" t="s">
        <v>884</v>
      </c>
      <c r="D376" s="38" t="s">
        <v>923</v>
      </c>
      <c r="E376" s="38" t="s">
        <v>43</v>
      </c>
      <c r="F376" s="38" t="s">
        <v>925</v>
      </c>
      <c r="G376" s="38" t="s">
        <v>904</v>
      </c>
      <c r="H376" s="38" t="s">
        <v>924</v>
      </c>
      <c r="I376" s="38" t="s">
        <v>183</v>
      </c>
      <c r="J376" s="38" t="s">
        <v>50</v>
      </c>
      <c r="K376" s="39">
        <v>43504</v>
      </c>
      <c r="L376" s="39">
        <v>43504</v>
      </c>
      <c r="M376" s="39">
        <v>43504</v>
      </c>
      <c r="N376" s="38" t="s">
        <v>1358</v>
      </c>
      <c r="O376" s="38" t="s">
        <v>1368</v>
      </c>
      <c r="P376" s="41">
        <v>8200811</v>
      </c>
      <c r="Q376" s="38" t="s">
        <v>1830</v>
      </c>
      <c r="R376" s="38" t="s">
        <v>68</v>
      </c>
      <c r="S376" s="38" t="s">
        <v>52</v>
      </c>
      <c r="T376" s="42">
        <v>12076.82</v>
      </c>
      <c r="U376" s="42">
        <v>10657.92</v>
      </c>
      <c r="V376" s="42">
        <f t="shared" si="64"/>
        <v>1418.8999999999996</v>
      </c>
      <c r="W376" s="43">
        <f t="shared" si="60"/>
        <v>0.11748953780879401</v>
      </c>
      <c r="X376" s="38" t="s">
        <v>1361</v>
      </c>
      <c r="Y376" s="42">
        <v>10657.92</v>
      </c>
      <c r="Z376" s="38" t="s">
        <v>1831</v>
      </c>
      <c r="AA376" s="42">
        <v>0</v>
      </c>
      <c r="AB376" s="42" t="s">
        <v>54</v>
      </c>
      <c r="AC376" s="42">
        <v>12076.82</v>
      </c>
      <c r="AD376" s="42">
        <v>10657.92</v>
      </c>
      <c r="AE376" s="42">
        <f t="shared" si="65"/>
        <v>1418.8999999999996</v>
      </c>
      <c r="AF376" s="38" t="s">
        <v>1371</v>
      </c>
      <c r="AG376" s="44">
        <f t="shared" si="66"/>
        <v>0</v>
      </c>
    </row>
    <row r="377" spans="1:34" s="45" customFormat="1" x14ac:dyDescent="0.2">
      <c r="A377" s="38" t="s">
        <v>39</v>
      </c>
      <c r="B377" s="38" t="s">
        <v>40</v>
      </c>
      <c r="C377" s="38" t="s">
        <v>884</v>
      </c>
      <c r="D377" s="38" t="s">
        <v>938</v>
      </c>
      <c r="E377" s="38" t="s">
        <v>43</v>
      </c>
      <c r="F377" s="38" t="s">
        <v>940</v>
      </c>
      <c r="G377" s="38" t="s">
        <v>941</v>
      </c>
      <c r="H377" s="38" t="s">
        <v>939</v>
      </c>
      <c r="I377" s="38" t="s">
        <v>183</v>
      </c>
      <c r="J377" s="38" t="s">
        <v>50</v>
      </c>
      <c r="K377" s="39">
        <v>43509</v>
      </c>
      <c r="L377" s="39">
        <v>43509</v>
      </c>
      <c r="M377" s="39">
        <v>43509</v>
      </c>
      <c r="N377" s="38" t="s">
        <v>1358</v>
      </c>
      <c r="O377" s="38" t="s">
        <v>1368</v>
      </c>
      <c r="P377" s="41">
        <v>8172496</v>
      </c>
      <c r="Q377" s="38" t="s">
        <v>943</v>
      </c>
      <c r="R377" s="38" t="s">
        <v>68</v>
      </c>
      <c r="S377" s="38" t="s">
        <v>52</v>
      </c>
      <c r="T377" s="42">
        <v>420.72</v>
      </c>
      <c r="U377" s="42">
        <v>409.8</v>
      </c>
      <c r="V377" s="42">
        <f t="shared" ref="V377:V399" si="67">T377-U377</f>
        <v>10.920000000000016</v>
      </c>
      <c r="W377" s="43">
        <f t="shared" si="60"/>
        <v>2.5955504848830611E-2</v>
      </c>
      <c r="X377" s="38" t="s">
        <v>1361</v>
      </c>
      <c r="Y377" s="42">
        <v>409.8</v>
      </c>
      <c r="Z377" s="38" t="s">
        <v>945</v>
      </c>
      <c r="AA377" s="42">
        <v>0</v>
      </c>
      <c r="AB377" s="42" t="s">
        <v>54</v>
      </c>
      <c r="AC377" s="42">
        <v>420.72</v>
      </c>
      <c r="AD377" s="42">
        <v>409.8</v>
      </c>
      <c r="AE377" s="42">
        <f t="shared" ref="AE377:AE399" si="68">AC377-AD377</f>
        <v>10.920000000000016</v>
      </c>
      <c r="AF377" s="38" t="s">
        <v>1371</v>
      </c>
      <c r="AG377" s="44">
        <f t="shared" ref="AG377:AG399" si="69">V377-AE377</f>
        <v>0</v>
      </c>
    </row>
    <row r="378" spans="1:34" s="45" customFormat="1" x14ac:dyDescent="0.2">
      <c r="A378" s="38" t="s">
        <v>39</v>
      </c>
      <c r="B378" s="38" t="s">
        <v>40</v>
      </c>
      <c r="C378" s="38" t="s">
        <v>884</v>
      </c>
      <c r="D378" s="38" t="s">
        <v>938</v>
      </c>
      <c r="E378" s="38" t="s">
        <v>43</v>
      </c>
      <c r="F378" s="38" t="s">
        <v>940</v>
      </c>
      <c r="G378" s="38" t="s">
        <v>941</v>
      </c>
      <c r="H378" s="38" t="s">
        <v>939</v>
      </c>
      <c r="I378" s="38" t="s">
        <v>183</v>
      </c>
      <c r="J378" s="38" t="s">
        <v>50</v>
      </c>
      <c r="K378" s="39">
        <v>43502</v>
      </c>
      <c r="L378" s="39">
        <v>43502</v>
      </c>
      <c r="M378" s="39">
        <v>43502</v>
      </c>
      <c r="N378" s="38" t="s">
        <v>1358</v>
      </c>
      <c r="O378" s="38" t="s">
        <v>1368</v>
      </c>
      <c r="P378" s="41">
        <v>8172496</v>
      </c>
      <c r="Q378" s="38" t="s">
        <v>943</v>
      </c>
      <c r="R378" s="38" t="s">
        <v>68</v>
      </c>
      <c r="S378" s="38" t="s">
        <v>52</v>
      </c>
      <c r="T378" s="42">
        <v>2874.9</v>
      </c>
      <c r="U378" s="42">
        <v>2641.8</v>
      </c>
      <c r="V378" s="42">
        <f t="shared" si="67"/>
        <v>233.09999999999991</v>
      </c>
      <c r="W378" s="43">
        <f t="shared" si="60"/>
        <v>8.1081081081081044E-2</v>
      </c>
      <c r="X378" s="38" t="s">
        <v>1361</v>
      </c>
      <c r="Y378" s="42">
        <v>2641.8</v>
      </c>
      <c r="Z378" s="38" t="s">
        <v>945</v>
      </c>
      <c r="AA378" s="42">
        <v>0</v>
      </c>
      <c r="AB378" s="42" t="s">
        <v>54</v>
      </c>
      <c r="AC378" s="42">
        <v>2874.9</v>
      </c>
      <c r="AD378" s="42">
        <v>2641.8</v>
      </c>
      <c r="AE378" s="42">
        <f t="shared" si="68"/>
        <v>233.09999999999991</v>
      </c>
      <c r="AF378" s="38" t="s">
        <v>1371</v>
      </c>
      <c r="AG378" s="44">
        <f t="shared" si="69"/>
        <v>0</v>
      </c>
    </row>
    <row r="379" spans="1:34" s="45" customFormat="1" x14ac:dyDescent="0.2">
      <c r="A379" s="38" t="s">
        <v>39</v>
      </c>
      <c r="B379" s="38" t="s">
        <v>40</v>
      </c>
      <c r="C379" s="38" t="s">
        <v>884</v>
      </c>
      <c r="D379" s="38" t="s">
        <v>938</v>
      </c>
      <c r="E379" s="38" t="s">
        <v>43</v>
      </c>
      <c r="F379" s="38" t="s">
        <v>940</v>
      </c>
      <c r="G379" s="38" t="s">
        <v>941</v>
      </c>
      <c r="H379" s="38" t="s">
        <v>939</v>
      </c>
      <c r="I379" s="38" t="s">
        <v>183</v>
      </c>
      <c r="J379" s="38" t="s">
        <v>50</v>
      </c>
      <c r="K379" s="39">
        <v>43523</v>
      </c>
      <c r="L379" s="39">
        <v>43523</v>
      </c>
      <c r="M379" s="39">
        <v>43523</v>
      </c>
      <c r="N379" s="38" t="s">
        <v>1358</v>
      </c>
      <c r="O379" s="38" t="s">
        <v>1368</v>
      </c>
      <c r="P379" s="41">
        <v>8172496</v>
      </c>
      <c r="Q379" s="38" t="s">
        <v>943</v>
      </c>
      <c r="R379" s="38" t="s">
        <v>68</v>
      </c>
      <c r="S379" s="38" t="s">
        <v>52</v>
      </c>
      <c r="T379" s="42">
        <v>59194.45</v>
      </c>
      <c r="U379" s="42">
        <v>54394.9</v>
      </c>
      <c r="V379" s="42">
        <f t="shared" si="67"/>
        <v>4799.5499999999956</v>
      </c>
      <c r="W379" s="43">
        <f t="shared" si="60"/>
        <v>8.1081081081081016E-2</v>
      </c>
      <c r="X379" s="38" t="s">
        <v>1361</v>
      </c>
      <c r="Y379" s="42">
        <v>54394.9</v>
      </c>
      <c r="Z379" s="38" t="s">
        <v>945</v>
      </c>
      <c r="AA379" s="42">
        <v>0</v>
      </c>
      <c r="AB379" s="42" t="s">
        <v>54</v>
      </c>
      <c r="AC379" s="42">
        <v>59194.45</v>
      </c>
      <c r="AD379" s="42">
        <v>54394.9</v>
      </c>
      <c r="AE379" s="42">
        <f t="shared" si="68"/>
        <v>4799.5499999999956</v>
      </c>
      <c r="AF379" s="38" t="s">
        <v>1371</v>
      </c>
      <c r="AG379" s="44">
        <f t="shared" si="69"/>
        <v>0</v>
      </c>
    </row>
    <row r="380" spans="1:34" s="59" customFormat="1" x14ac:dyDescent="0.2">
      <c r="A380" s="53" t="s">
        <v>39</v>
      </c>
      <c r="B380" s="53" t="s">
        <v>40</v>
      </c>
      <c r="C380" s="53" t="s">
        <v>884</v>
      </c>
      <c r="D380" s="53" t="s">
        <v>938</v>
      </c>
      <c r="E380" s="53" t="s">
        <v>43</v>
      </c>
      <c r="F380" s="53" t="s">
        <v>940</v>
      </c>
      <c r="G380" s="53" t="s">
        <v>941</v>
      </c>
      <c r="H380" s="53" t="s">
        <v>987</v>
      </c>
      <c r="I380" s="53" t="s">
        <v>183</v>
      </c>
      <c r="J380" s="53" t="s">
        <v>50</v>
      </c>
      <c r="K380" s="54">
        <v>43546</v>
      </c>
      <c r="L380" s="54">
        <v>43546</v>
      </c>
      <c r="M380" s="54">
        <v>43546</v>
      </c>
      <c r="N380" s="53" t="s">
        <v>1358</v>
      </c>
      <c r="O380" s="53" t="s">
        <v>1368</v>
      </c>
      <c r="P380" s="55">
        <v>8161637</v>
      </c>
      <c r="Q380" s="53" t="s">
        <v>1832</v>
      </c>
      <c r="R380" s="53" t="s">
        <v>68</v>
      </c>
      <c r="S380" s="53" t="s">
        <v>52</v>
      </c>
      <c r="T380" s="56">
        <v>437235</v>
      </c>
      <c r="U380" s="56">
        <v>378937</v>
      </c>
      <c r="V380" s="56">
        <f t="shared" si="67"/>
        <v>58298</v>
      </c>
      <c r="W380" s="57">
        <f t="shared" si="60"/>
        <v>0.13333333333333333</v>
      </c>
      <c r="X380" s="53" t="s">
        <v>1361</v>
      </c>
      <c r="Y380" s="56">
        <v>378937</v>
      </c>
      <c r="Z380" s="53" t="s">
        <v>1833</v>
      </c>
      <c r="AA380" s="56">
        <v>0</v>
      </c>
      <c r="AB380" s="56" t="s">
        <v>54</v>
      </c>
      <c r="AC380" s="56">
        <v>437235</v>
      </c>
      <c r="AD380" s="56">
        <v>378937</v>
      </c>
      <c r="AE380" s="56">
        <f t="shared" si="68"/>
        <v>58298</v>
      </c>
      <c r="AF380" s="53" t="s">
        <v>1371</v>
      </c>
      <c r="AG380" s="58">
        <f t="shared" si="69"/>
        <v>0</v>
      </c>
      <c r="AH380" s="59" t="s">
        <v>1772</v>
      </c>
    </row>
    <row r="381" spans="1:34" s="45" customFormat="1" x14ac:dyDescent="0.2">
      <c r="A381" s="38" t="s">
        <v>39</v>
      </c>
      <c r="B381" s="38" t="s">
        <v>40</v>
      </c>
      <c r="C381" s="38" t="s">
        <v>884</v>
      </c>
      <c r="D381" s="38" t="s">
        <v>938</v>
      </c>
      <c r="E381" s="38" t="s">
        <v>43</v>
      </c>
      <c r="F381" s="38" t="s">
        <v>940</v>
      </c>
      <c r="G381" s="38" t="s">
        <v>941</v>
      </c>
      <c r="H381" s="38" t="s">
        <v>939</v>
      </c>
      <c r="I381" s="38" t="s">
        <v>183</v>
      </c>
      <c r="J381" s="38" t="s">
        <v>50</v>
      </c>
      <c r="K381" s="39">
        <v>43503</v>
      </c>
      <c r="L381" s="39">
        <v>43503</v>
      </c>
      <c r="M381" s="39">
        <v>43503</v>
      </c>
      <c r="N381" s="38" t="s">
        <v>1358</v>
      </c>
      <c r="O381" s="38" t="s">
        <v>1368</v>
      </c>
      <c r="P381" s="41">
        <v>8119958</v>
      </c>
      <c r="Q381" s="38" t="s">
        <v>1834</v>
      </c>
      <c r="R381" s="38" t="s">
        <v>68</v>
      </c>
      <c r="S381" s="38" t="s">
        <v>52</v>
      </c>
      <c r="T381" s="42">
        <v>283.08</v>
      </c>
      <c r="U381" s="42">
        <v>280.27999999999997</v>
      </c>
      <c r="V381" s="42">
        <f t="shared" si="67"/>
        <v>2.8000000000000114</v>
      </c>
      <c r="W381" s="43">
        <f t="shared" si="60"/>
        <v>9.8911968348170537E-3</v>
      </c>
      <c r="X381" s="38" t="s">
        <v>1361</v>
      </c>
      <c r="Y381" s="42">
        <v>280.27999999999997</v>
      </c>
      <c r="Z381" s="38" t="s">
        <v>1835</v>
      </c>
      <c r="AA381" s="42">
        <v>0</v>
      </c>
      <c r="AB381" s="42" t="s">
        <v>54</v>
      </c>
      <c r="AC381" s="42">
        <v>283.08</v>
      </c>
      <c r="AD381" s="42">
        <v>280.27999999999997</v>
      </c>
      <c r="AE381" s="42">
        <f t="shared" si="68"/>
        <v>2.8000000000000114</v>
      </c>
      <c r="AF381" s="38" t="s">
        <v>1376</v>
      </c>
      <c r="AG381" s="44">
        <f t="shared" si="69"/>
        <v>0</v>
      </c>
    </row>
    <row r="382" spans="1:34" s="45" customFormat="1" x14ac:dyDescent="0.2">
      <c r="A382" s="38" t="s">
        <v>39</v>
      </c>
      <c r="B382" s="38" t="s">
        <v>40</v>
      </c>
      <c r="C382" s="38" t="s">
        <v>884</v>
      </c>
      <c r="D382" s="38" t="s">
        <v>938</v>
      </c>
      <c r="E382" s="38" t="s">
        <v>43</v>
      </c>
      <c r="F382" s="38" t="s">
        <v>940</v>
      </c>
      <c r="G382" s="38" t="s">
        <v>941</v>
      </c>
      <c r="H382" s="38" t="s">
        <v>939</v>
      </c>
      <c r="I382" s="38" t="s">
        <v>183</v>
      </c>
      <c r="J382" s="38" t="s">
        <v>50</v>
      </c>
      <c r="K382" s="39">
        <v>43504</v>
      </c>
      <c r="L382" s="39">
        <v>43504</v>
      </c>
      <c r="M382" s="39">
        <v>43504</v>
      </c>
      <c r="N382" s="38" t="s">
        <v>1358</v>
      </c>
      <c r="O382" s="38" t="s">
        <v>1368</v>
      </c>
      <c r="P382" s="41">
        <v>8119958</v>
      </c>
      <c r="Q382" s="38" t="s">
        <v>1834</v>
      </c>
      <c r="R382" s="38" t="s">
        <v>68</v>
      </c>
      <c r="S382" s="38" t="s">
        <v>52</v>
      </c>
      <c r="T382" s="42">
        <v>3100</v>
      </c>
      <c r="U382" s="42">
        <v>2852</v>
      </c>
      <c r="V382" s="42">
        <f t="shared" si="67"/>
        <v>248</v>
      </c>
      <c r="W382" s="43">
        <f t="shared" si="60"/>
        <v>0.08</v>
      </c>
      <c r="X382" s="38" t="s">
        <v>1361</v>
      </c>
      <c r="Y382" s="42">
        <v>2852</v>
      </c>
      <c r="Z382" s="38" t="s">
        <v>1835</v>
      </c>
      <c r="AA382" s="42">
        <v>0</v>
      </c>
      <c r="AB382" s="42" t="s">
        <v>54</v>
      </c>
      <c r="AC382" s="42">
        <v>3100</v>
      </c>
      <c r="AD382" s="42">
        <v>2852</v>
      </c>
      <c r="AE382" s="42">
        <f t="shared" si="68"/>
        <v>248</v>
      </c>
      <c r="AF382" s="38" t="s">
        <v>1376</v>
      </c>
      <c r="AG382" s="44">
        <f t="shared" si="69"/>
        <v>0</v>
      </c>
    </row>
    <row r="383" spans="1:34" s="45" customFormat="1" x14ac:dyDescent="0.2">
      <c r="A383" s="38" t="s">
        <v>39</v>
      </c>
      <c r="B383" s="38" t="s">
        <v>40</v>
      </c>
      <c r="C383" s="38" t="s">
        <v>884</v>
      </c>
      <c r="D383" s="38" t="s">
        <v>938</v>
      </c>
      <c r="E383" s="38" t="s">
        <v>43</v>
      </c>
      <c r="F383" s="38" t="s">
        <v>940</v>
      </c>
      <c r="G383" s="38" t="s">
        <v>941</v>
      </c>
      <c r="H383" s="38" t="s">
        <v>1836</v>
      </c>
      <c r="I383" s="38" t="s">
        <v>183</v>
      </c>
      <c r="J383" s="38" t="s">
        <v>50</v>
      </c>
      <c r="K383" s="39">
        <v>43518</v>
      </c>
      <c r="L383" s="39">
        <v>43518</v>
      </c>
      <c r="M383" s="39">
        <v>43518</v>
      </c>
      <c r="N383" s="38" t="s">
        <v>1358</v>
      </c>
      <c r="O383" s="38" t="s">
        <v>1368</v>
      </c>
      <c r="P383" s="41">
        <v>8191740</v>
      </c>
      <c r="Q383" s="38" t="s">
        <v>1837</v>
      </c>
      <c r="R383" s="38" t="s">
        <v>68</v>
      </c>
      <c r="S383" s="38" t="s">
        <v>52</v>
      </c>
      <c r="T383" s="42">
        <v>8950</v>
      </c>
      <c r="U383" s="42">
        <v>7518</v>
      </c>
      <c r="V383" s="42">
        <f t="shared" si="67"/>
        <v>1432</v>
      </c>
      <c r="W383" s="43">
        <f t="shared" si="60"/>
        <v>0.16</v>
      </c>
      <c r="X383" s="38" t="s">
        <v>1361</v>
      </c>
      <c r="Y383" s="42">
        <v>7518</v>
      </c>
      <c r="Z383" s="38" t="s">
        <v>1838</v>
      </c>
      <c r="AA383" s="42">
        <v>0</v>
      </c>
      <c r="AB383" s="42" t="s">
        <v>54</v>
      </c>
      <c r="AC383" s="42">
        <v>8950</v>
      </c>
      <c r="AD383" s="42">
        <v>7518</v>
      </c>
      <c r="AE383" s="42">
        <f t="shared" si="68"/>
        <v>1432</v>
      </c>
      <c r="AF383" s="38" t="s">
        <v>1839</v>
      </c>
      <c r="AG383" s="44">
        <f t="shared" si="69"/>
        <v>0</v>
      </c>
    </row>
    <row r="384" spans="1:34" s="45" customFormat="1" x14ac:dyDescent="0.2">
      <c r="A384" s="38" t="s">
        <v>39</v>
      </c>
      <c r="B384" s="38" t="s">
        <v>40</v>
      </c>
      <c r="C384" s="38" t="s">
        <v>884</v>
      </c>
      <c r="D384" s="38" t="s">
        <v>938</v>
      </c>
      <c r="E384" s="38" t="s">
        <v>43</v>
      </c>
      <c r="F384" s="38" t="s">
        <v>940</v>
      </c>
      <c r="G384" s="38" t="s">
        <v>941</v>
      </c>
      <c r="H384" s="38" t="s">
        <v>1836</v>
      </c>
      <c r="I384" s="38" t="s">
        <v>183</v>
      </c>
      <c r="J384" s="38" t="s">
        <v>50</v>
      </c>
      <c r="K384" s="39">
        <v>43524</v>
      </c>
      <c r="L384" s="39">
        <v>43524</v>
      </c>
      <c r="M384" s="39">
        <v>43524</v>
      </c>
      <c r="N384" s="38" t="s">
        <v>1358</v>
      </c>
      <c r="O384" s="38" t="s">
        <v>1368</v>
      </c>
      <c r="P384" s="41">
        <v>8191740</v>
      </c>
      <c r="Q384" s="38" t="s">
        <v>1837</v>
      </c>
      <c r="R384" s="38" t="s">
        <v>68</v>
      </c>
      <c r="S384" s="38" t="s">
        <v>52</v>
      </c>
      <c r="T384" s="42">
        <v>62.5</v>
      </c>
      <c r="U384" s="42">
        <v>52.5</v>
      </c>
      <c r="V384" s="42">
        <f t="shared" si="67"/>
        <v>10</v>
      </c>
      <c r="W384" s="43">
        <f t="shared" si="60"/>
        <v>0.16</v>
      </c>
      <c r="X384" s="38" t="s">
        <v>1361</v>
      </c>
      <c r="Y384" s="42">
        <v>52.5</v>
      </c>
      <c r="Z384" s="38" t="s">
        <v>1838</v>
      </c>
      <c r="AA384" s="42">
        <v>0</v>
      </c>
      <c r="AB384" s="42" t="s">
        <v>54</v>
      </c>
      <c r="AC384" s="42">
        <v>62.5</v>
      </c>
      <c r="AD384" s="42">
        <v>52.5</v>
      </c>
      <c r="AE384" s="42">
        <f t="shared" si="68"/>
        <v>10</v>
      </c>
      <c r="AF384" s="38" t="s">
        <v>1839</v>
      </c>
      <c r="AG384" s="44">
        <f t="shared" si="69"/>
        <v>0</v>
      </c>
    </row>
    <row r="385" spans="1:34" s="45" customFormat="1" x14ac:dyDescent="0.2">
      <c r="A385" s="38" t="s">
        <v>39</v>
      </c>
      <c r="B385" s="38" t="s">
        <v>40</v>
      </c>
      <c r="C385" s="38" t="s">
        <v>884</v>
      </c>
      <c r="D385" s="38" t="s">
        <v>938</v>
      </c>
      <c r="E385" s="38" t="s">
        <v>43</v>
      </c>
      <c r="F385" s="38" t="s">
        <v>940</v>
      </c>
      <c r="G385" s="38" t="s">
        <v>941</v>
      </c>
      <c r="H385" s="38" t="s">
        <v>916</v>
      </c>
      <c r="I385" s="38" t="s">
        <v>183</v>
      </c>
      <c r="J385" s="38" t="s">
        <v>50</v>
      </c>
      <c r="K385" s="39">
        <v>43515</v>
      </c>
      <c r="L385" s="39">
        <v>43515</v>
      </c>
      <c r="M385" s="39">
        <v>43515</v>
      </c>
      <c r="N385" s="38" t="s">
        <v>1358</v>
      </c>
      <c r="O385" s="38" t="s">
        <v>1368</v>
      </c>
      <c r="P385" s="41">
        <v>8111767</v>
      </c>
      <c r="Q385" s="38" t="s">
        <v>1840</v>
      </c>
      <c r="R385" s="38" t="s">
        <v>68</v>
      </c>
      <c r="S385" s="38" t="s">
        <v>52</v>
      </c>
      <c r="T385" s="42">
        <v>5905.35</v>
      </c>
      <c r="U385" s="42">
        <v>5309.85</v>
      </c>
      <c r="V385" s="42">
        <f t="shared" si="67"/>
        <v>595.5</v>
      </c>
      <c r="W385" s="43">
        <f t="shared" si="60"/>
        <v>0.1008407630369072</v>
      </c>
      <c r="X385" s="38" t="s">
        <v>1361</v>
      </c>
      <c r="Y385" s="42">
        <v>5309.85</v>
      </c>
      <c r="Z385" s="38" t="s">
        <v>1841</v>
      </c>
      <c r="AA385" s="42">
        <v>0</v>
      </c>
      <c r="AB385" s="42" t="s">
        <v>54</v>
      </c>
      <c r="AC385" s="42">
        <v>5905.35</v>
      </c>
      <c r="AD385" s="42">
        <v>5309.85</v>
      </c>
      <c r="AE385" s="42">
        <f t="shared" si="68"/>
        <v>595.5</v>
      </c>
      <c r="AF385" s="38" t="s">
        <v>1371</v>
      </c>
      <c r="AG385" s="44">
        <f t="shared" si="69"/>
        <v>0</v>
      </c>
    </row>
    <row r="386" spans="1:34" s="45" customFormat="1" x14ac:dyDescent="0.2">
      <c r="A386" s="38" t="s">
        <v>39</v>
      </c>
      <c r="B386" s="38" t="s">
        <v>40</v>
      </c>
      <c r="C386" s="38" t="s">
        <v>884</v>
      </c>
      <c r="D386" s="38" t="s">
        <v>938</v>
      </c>
      <c r="E386" s="38" t="s">
        <v>43</v>
      </c>
      <c r="F386" s="38" t="s">
        <v>940</v>
      </c>
      <c r="G386" s="38" t="s">
        <v>941</v>
      </c>
      <c r="H386" s="38" t="s">
        <v>978</v>
      </c>
      <c r="I386" s="38" t="s">
        <v>979</v>
      </c>
      <c r="J386" s="38" t="s">
        <v>50</v>
      </c>
      <c r="K386" s="39">
        <v>43497</v>
      </c>
      <c r="L386" s="39">
        <v>43497</v>
      </c>
      <c r="M386" s="39">
        <v>43497</v>
      </c>
      <c r="N386" s="38" t="s">
        <v>1367</v>
      </c>
      <c r="O386" s="38" t="s">
        <v>1368</v>
      </c>
      <c r="P386" s="41">
        <v>7955471</v>
      </c>
      <c r="Q386" s="38" t="s">
        <v>981</v>
      </c>
      <c r="R386" s="38" t="s">
        <v>59</v>
      </c>
      <c r="S386" s="38" t="s">
        <v>52</v>
      </c>
      <c r="T386" s="42">
        <v>0</v>
      </c>
      <c r="U386" s="42">
        <v>354.5</v>
      </c>
      <c r="V386" s="42">
        <f t="shared" si="67"/>
        <v>-354.5</v>
      </c>
      <c r="W386" s="43" t="e">
        <f t="shared" si="60"/>
        <v>#DIV/0!</v>
      </c>
      <c r="X386" s="38" t="s">
        <v>1361</v>
      </c>
      <c r="Y386" s="42">
        <v>354.5</v>
      </c>
      <c r="Z386" s="38" t="s">
        <v>983</v>
      </c>
      <c r="AA386" s="42">
        <v>0</v>
      </c>
      <c r="AB386" s="42" t="s">
        <v>54</v>
      </c>
      <c r="AC386" s="42">
        <v>427.1</v>
      </c>
      <c r="AD386" s="42">
        <v>354.5</v>
      </c>
      <c r="AE386" s="42">
        <f t="shared" si="68"/>
        <v>72.600000000000023</v>
      </c>
      <c r="AF386" s="38" t="s">
        <v>1390</v>
      </c>
      <c r="AG386" s="44">
        <f t="shared" si="69"/>
        <v>-427.1</v>
      </c>
    </row>
    <row r="387" spans="1:34" s="59" customFormat="1" x14ac:dyDescent="0.2">
      <c r="A387" s="53" t="s">
        <v>39</v>
      </c>
      <c r="B387" s="53" t="s">
        <v>40</v>
      </c>
      <c r="C387" s="53" t="s">
        <v>884</v>
      </c>
      <c r="D387" s="53" t="s">
        <v>938</v>
      </c>
      <c r="E387" s="53" t="s">
        <v>43</v>
      </c>
      <c r="F387" s="53" t="s">
        <v>940</v>
      </c>
      <c r="G387" s="53" t="s">
        <v>941</v>
      </c>
      <c r="H387" s="53" t="s">
        <v>978</v>
      </c>
      <c r="I387" s="53" t="s">
        <v>979</v>
      </c>
      <c r="J387" s="53" t="s">
        <v>50</v>
      </c>
      <c r="K387" s="54">
        <v>43504</v>
      </c>
      <c r="L387" s="54">
        <v>43504</v>
      </c>
      <c r="M387" s="54">
        <v>43504</v>
      </c>
      <c r="N387" s="53" t="s">
        <v>1367</v>
      </c>
      <c r="O387" s="53" t="s">
        <v>1368</v>
      </c>
      <c r="P387" s="55">
        <v>8171522</v>
      </c>
      <c r="Q387" s="53" t="s">
        <v>981</v>
      </c>
      <c r="R387" s="53" t="s">
        <v>59</v>
      </c>
      <c r="S387" s="53" t="s">
        <v>52</v>
      </c>
      <c r="T387" s="56">
        <f>10237.56-10237.56</f>
        <v>0</v>
      </c>
      <c r="U387" s="56">
        <v>0</v>
      </c>
      <c r="V387" s="56">
        <f t="shared" si="67"/>
        <v>0</v>
      </c>
      <c r="W387" s="57" t="e">
        <f t="shared" si="60"/>
        <v>#DIV/0!</v>
      </c>
      <c r="X387" s="53" t="s">
        <v>1361</v>
      </c>
      <c r="Y387" s="56">
        <v>0</v>
      </c>
      <c r="Z387" s="53" t="s">
        <v>1842</v>
      </c>
      <c r="AA387" s="56">
        <v>0</v>
      </c>
      <c r="AB387" s="56" t="s">
        <v>54</v>
      </c>
      <c r="AC387" s="56">
        <v>0</v>
      </c>
      <c r="AD387" s="56">
        <v>0</v>
      </c>
      <c r="AE387" s="56">
        <f t="shared" si="68"/>
        <v>0</v>
      </c>
      <c r="AF387" s="53" t="s">
        <v>1390</v>
      </c>
      <c r="AG387" s="58">
        <f t="shared" si="69"/>
        <v>0</v>
      </c>
      <c r="AH387" s="59" t="s">
        <v>1843</v>
      </c>
    </row>
    <row r="388" spans="1:34" s="59" customFormat="1" x14ac:dyDescent="0.2">
      <c r="A388" s="53" t="s">
        <v>39</v>
      </c>
      <c r="B388" s="53" t="s">
        <v>40</v>
      </c>
      <c r="C388" s="53" t="s">
        <v>884</v>
      </c>
      <c r="D388" s="53" t="s">
        <v>938</v>
      </c>
      <c r="E388" s="53" t="s">
        <v>43</v>
      </c>
      <c r="F388" s="53" t="s">
        <v>940</v>
      </c>
      <c r="G388" s="53" t="s">
        <v>941</v>
      </c>
      <c r="H388" s="53" t="s">
        <v>978</v>
      </c>
      <c r="I388" s="53" t="s">
        <v>979</v>
      </c>
      <c r="J388" s="53" t="s">
        <v>50</v>
      </c>
      <c r="K388" s="54">
        <v>43504</v>
      </c>
      <c r="L388" s="54">
        <v>43504</v>
      </c>
      <c r="M388" s="54">
        <v>43504</v>
      </c>
      <c r="N388" s="53" t="s">
        <v>1367</v>
      </c>
      <c r="O388" s="53" t="s">
        <v>1368</v>
      </c>
      <c r="P388" s="55">
        <v>8171522</v>
      </c>
      <c r="Q388" s="53" t="s">
        <v>981</v>
      </c>
      <c r="R388" s="53" t="s">
        <v>59</v>
      </c>
      <c r="S388" s="53" t="s">
        <v>52</v>
      </c>
      <c r="T388" s="56">
        <f>9417.77-9417.77</f>
        <v>0</v>
      </c>
      <c r="U388" s="56">
        <v>0</v>
      </c>
      <c r="V388" s="56">
        <f t="shared" si="67"/>
        <v>0</v>
      </c>
      <c r="W388" s="57" t="e">
        <f t="shared" si="60"/>
        <v>#DIV/0!</v>
      </c>
      <c r="X388" s="53" t="s">
        <v>1361</v>
      </c>
      <c r="Y388" s="56">
        <v>0</v>
      </c>
      <c r="Z388" s="53" t="s">
        <v>1844</v>
      </c>
      <c r="AA388" s="56">
        <v>0</v>
      </c>
      <c r="AB388" s="56" t="s">
        <v>54</v>
      </c>
      <c r="AC388" s="56">
        <v>0</v>
      </c>
      <c r="AD388" s="56">
        <v>0</v>
      </c>
      <c r="AE388" s="56">
        <f t="shared" si="68"/>
        <v>0</v>
      </c>
      <c r="AF388" s="53" t="s">
        <v>1390</v>
      </c>
      <c r="AG388" s="58">
        <f t="shared" si="69"/>
        <v>0</v>
      </c>
      <c r="AH388" s="59" t="s">
        <v>1843</v>
      </c>
    </row>
    <row r="389" spans="1:34" s="45" customFormat="1" x14ac:dyDescent="0.2">
      <c r="A389" s="38" t="s">
        <v>39</v>
      </c>
      <c r="B389" s="38" t="s">
        <v>40</v>
      </c>
      <c r="C389" s="38" t="s">
        <v>884</v>
      </c>
      <c r="D389" s="38" t="s">
        <v>938</v>
      </c>
      <c r="E389" s="38" t="s">
        <v>43</v>
      </c>
      <c r="F389" s="38" t="s">
        <v>940</v>
      </c>
      <c r="G389" s="38" t="s">
        <v>941</v>
      </c>
      <c r="H389" s="38" t="s">
        <v>978</v>
      </c>
      <c r="I389" s="38" t="s">
        <v>979</v>
      </c>
      <c r="J389" s="38" t="s">
        <v>50</v>
      </c>
      <c r="K389" s="39">
        <v>43510</v>
      </c>
      <c r="L389" s="39">
        <v>43510</v>
      </c>
      <c r="M389" s="39">
        <v>43510</v>
      </c>
      <c r="N389" s="38" t="s">
        <v>1367</v>
      </c>
      <c r="O389" s="38" t="s">
        <v>1368</v>
      </c>
      <c r="P389" s="41">
        <v>8193371</v>
      </c>
      <c r="Q389" s="38" t="s">
        <v>1845</v>
      </c>
      <c r="R389" s="38" t="s">
        <v>59</v>
      </c>
      <c r="S389" s="38" t="s">
        <v>52</v>
      </c>
      <c r="T389" s="42">
        <v>0</v>
      </c>
      <c r="U389" s="42">
        <v>0</v>
      </c>
      <c r="V389" s="42">
        <f t="shared" si="67"/>
        <v>0</v>
      </c>
      <c r="W389" s="43" t="e">
        <f t="shared" si="60"/>
        <v>#DIV/0!</v>
      </c>
      <c r="X389" s="38" t="s">
        <v>1361</v>
      </c>
      <c r="Y389" s="42">
        <v>0</v>
      </c>
      <c r="Z389" s="38" t="s">
        <v>1846</v>
      </c>
      <c r="AA389" s="42">
        <v>0</v>
      </c>
      <c r="AB389" s="42" t="s">
        <v>54</v>
      </c>
      <c r="AC389" s="42">
        <v>0</v>
      </c>
      <c r="AD389" s="42">
        <v>0</v>
      </c>
      <c r="AE389" s="42">
        <f t="shared" si="68"/>
        <v>0</v>
      </c>
      <c r="AF389" s="38" t="s">
        <v>1390</v>
      </c>
      <c r="AG389" s="44">
        <f t="shared" si="69"/>
        <v>0</v>
      </c>
    </row>
    <row r="390" spans="1:34" s="45" customFormat="1" x14ac:dyDescent="0.2">
      <c r="A390" s="38" t="s">
        <v>39</v>
      </c>
      <c r="B390" s="38" t="s">
        <v>40</v>
      </c>
      <c r="C390" s="38" t="s">
        <v>884</v>
      </c>
      <c r="D390" s="38" t="s">
        <v>938</v>
      </c>
      <c r="E390" s="38" t="s">
        <v>43</v>
      </c>
      <c r="F390" s="38" t="s">
        <v>940</v>
      </c>
      <c r="G390" s="38" t="s">
        <v>941</v>
      </c>
      <c r="H390" s="38" t="s">
        <v>978</v>
      </c>
      <c r="I390" s="38" t="s">
        <v>183</v>
      </c>
      <c r="J390" s="38" t="s">
        <v>50</v>
      </c>
      <c r="K390" s="39">
        <v>43500</v>
      </c>
      <c r="L390" s="39">
        <v>43500</v>
      </c>
      <c r="M390" s="39">
        <v>43493</v>
      </c>
      <c r="N390" s="38" t="s">
        <v>1358</v>
      </c>
      <c r="O390" s="38" t="s">
        <v>1368</v>
      </c>
      <c r="P390" s="41">
        <v>8199034</v>
      </c>
      <c r="Q390" s="38" t="s">
        <v>1847</v>
      </c>
      <c r="R390" s="38" t="s">
        <v>68</v>
      </c>
      <c r="S390" s="38" t="s">
        <v>52</v>
      </c>
      <c r="T390" s="42">
        <v>22976.06</v>
      </c>
      <c r="U390" s="42">
        <v>21696</v>
      </c>
      <c r="V390" s="42">
        <f t="shared" si="67"/>
        <v>1280.0600000000013</v>
      </c>
      <c r="W390" s="43">
        <f t="shared" si="60"/>
        <v>5.5712772337816026E-2</v>
      </c>
      <c r="X390" s="38" t="s">
        <v>1361</v>
      </c>
      <c r="Y390" s="42">
        <v>21696</v>
      </c>
      <c r="Z390" s="38" t="s">
        <v>1848</v>
      </c>
      <c r="AA390" s="42">
        <v>0</v>
      </c>
      <c r="AB390" s="42" t="s">
        <v>54</v>
      </c>
      <c r="AC390" s="42">
        <v>22976.06</v>
      </c>
      <c r="AD390" s="42">
        <v>21696</v>
      </c>
      <c r="AE390" s="42">
        <f t="shared" si="68"/>
        <v>1280.0600000000013</v>
      </c>
      <c r="AF390" s="38" t="s">
        <v>1390</v>
      </c>
      <c r="AG390" s="44">
        <f t="shared" si="69"/>
        <v>0</v>
      </c>
    </row>
    <row r="391" spans="1:34" s="45" customFormat="1" x14ac:dyDescent="0.2">
      <c r="A391" s="38" t="s">
        <v>39</v>
      </c>
      <c r="B391" s="38" t="s">
        <v>40</v>
      </c>
      <c r="C391" s="38" t="s">
        <v>884</v>
      </c>
      <c r="D391" s="38" t="s">
        <v>938</v>
      </c>
      <c r="E391" s="38" t="s">
        <v>43</v>
      </c>
      <c r="F391" s="38" t="s">
        <v>940</v>
      </c>
      <c r="G391" s="38" t="s">
        <v>941</v>
      </c>
      <c r="H391" s="38" t="s">
        <v>1849</v>
      </c>
      <c r="I391" s="38" t="s">
        <v>359</v>
      </c>
      <c r="J391" s="38" t="s">
        <v>50</v>
      </c>
      <c r="K391" s="39">
        <v>43507</v>
      </c>
      <c r="L391" s="39">
        <v>43539</v>
      </c>
      <c r="M391" s="40" t="s">
        <v>54</v>
      </c>
      <c r="N391" s="38" t="s">
        <v>1358</v>
      </c>
      <c r="O391" s="38" t="s">
        <v>1359</v>
      </c>
      <c r="P391" s="41">
        <v>8185868</v>
      </c>
      <c r="Q391" s="38" t="s">
        <v>1850</v>
      </c>
      <c r="R391" s="38" t="s">
        <v>68</v>
      </c>
      <c r="S391" s="38" t="s">
        <v>52</v>
      </c>
      <c r="T391" s="42">
        <v>271.04000000000002</v>
      </c>
      <c r="U391" s="42">
        <v>271.04000000000002</v>
      </c>
      <c r="V391" s="42">
        <f t="shared" si="67"/>
        <v>0</v>
      </c>
      <c r="W391" s="43">
        <f t="shared" si="60"/>
        <v>0</v>
      </c>
      <c r="X391" s="38" t="s">
        <v>1361</v>
      </c>
      <c r="Y391" s="42">
        <v>271.04000000000002</v>
      </c>
      <c r="Z391" s="38" t="s">
        <v>1851</v>
      </c>
      <c r="AA391" s="42">
        <v>0</v>
      </c>
      <c r="AB391" s="42" t="s">
        <v>54</v>
      </c>
      <c r="AC391" s="42">
        <v>271.04000000000002</v>
      </c>
      <c r="AD391" s="42">
        <v>271.04000000000002</v>
      </c>
      <c r="AE391" s="42">
        <f t="shared" si="68"/>
        <v>0</v>
      </c>
      <c r="AF391" s="38" t="s">
        <v>1363</v>
      </c>
      <c r="AG391" s="44">
        <f t="shared" si="69"/>
        <v>0</v>
      </c>
    </row>
    <row r="392" spans="1:34" s="45" customFormat="1" x14ac:dyDescent="0.2">
      <c r="A392" s="38" t="s">
        <v>39</v>
      </c>
      <c r="B392" s="38" t="s">
        <v>40</v>
      </c>
      <c r="C392" s="38" t="s">
        <v>884</v>
      </c>
      <c r="D392" s="38" t="s">
        <v>938</v>
      </c>
      <c r="E392" s="38" t="s">
        <v>43</v>
      </c>
      <c r="F392" s="38" t="s">
        <v>940</v>
      </c>
      <c r="G392" s="38" t="s">
        <v>941</v>
      </c>
      <c r="H392" s="38" t="s">
        <v>1849</v>
      </c>
      <c r="I392" s="38" t="s">
        <v>359</v>
      </c>
      <c r="J392" s="38" t="s">
        <v>50</v>
      </c>
      <c r="K392" s="39">
        <v>43510</v>
      </c>
      <c r="L392" s="39">
        <v>43510</v>
      </c>
      <c r="M392" s="39">
        <v>43510</v>
      </c>
      <c r="N392" s="38" t="s">
        <v>1358</v>
      </c>
      <c r="O392" s="38" t="s">
        <v>1368</v>
      </c>
      <c r="P392" s="41">
        <v>8185868</v>
      </c>
      <c r="Q392" s="38" t="s">
        <v>1850</v>
      </c>
      <c r="R392" s="38" t="s">
        <v>68</v>
      </c>
      <c r="S392" s="38" t="s">
        <v>52</v>
      </c>
      <c r="T392" s="42">
        <v>2077.5</v>
      </c>
      <c r="U392" s="42">
        <v>1745.1</v>
      </c>
      <c r="V392" s="42">
        <f t="shared" si="67"/>
        <v>332.40000000000009</v>
      </c>
      <c r="W392" s="43">
        <f t="shared" si="60"/>
        <v>0.16000000000000003</v>
      </c>
      <c r="X392" s="38" t="s">
        <v>1361</v>
      </c>
      <c r="Y392" s="42">
        <v>1745.1</v>
      </c>
      <c r="Z392" s="38" t="s">
        <v>1851</v>
      </c>
      <c r="AA392" s="42">
        <v>0</v>
      </c>
      <c r="AB392" s="42" t="s">
        <v>54</v>
      </c>
      <c r="AC392" s="42">
        <v>2077.5</v>
      </c>
      <c r="AD392" s="42">
        <v>1745.1</v>
      </c>
      <c r="AE392" s="42">
        <f t="shared" si="68"/>
        <v>332.40000000000009</v>
      </c>
      <c r="AF392" s="38" t="s">
        <v>1363</v>
      </c>
      <c r="AG392" s="44">
        <f t="shared" si="69"/>
        <v>0</v>
      </c>
    </row>
    <row r="393" spans="1:34" s="45" customFormat="1" x14ac:dyDescent="0.2">
      <c r="A393" s="38" t="s">
        <v>39</v>
      </c>
      <c r="B393" s="38" t="s">
        <v>40</v>
      </c>
      <c r="C393" s="38" t="s">
        <v>884</v>
      </c>
      <c r="D393" s="38" t="s">
        <v>938</v>
      </c>
      <c r="E393" s="38" t="s">
        <v>43</v>
      </c>
      <c r="F393" s="38" t="s">
        <v>940</v>
      </c>
      <c r="G393" s="38" t="s">
        <v>941</v>
      </c>
      <c r="H393" s="38" t="s">
        <v>950</v>
      </c>
      <c r="I393" s="38" t="s">
        <v>183</v>
      </c>
      <c r="J393" s="38" t="s">
        <v>50</v>
      </c>
      <c r="K393" s="39">
        <v>43507</v>
      </c>
      <c r="L393" s="39">
        <v>43507</v>
      </c>
      <c r="M393" s="39">
        <v>43507</v>
      </c>
      <c r="N393" s="38" t="s">
        <v>1358</v>
      </c>
      <c r="O393" s="38" t="s">
        <v>1368</v>
      </c>
      <c r="P393" s="41">
        <v>8126917</v>
      </c>
      <c r="Q393" s="38" t="s">
        <v>1852</v>
      </c>
      <c r="R393" s="38" t="s">
        <v>68</v>
      </c>
      <c r="S393" s="38" t="s">
        <v>52</v>
      </c>
      <c r="T393" s="42">
        <v>5600</v>
      </c>
      <c r="U393" s="42">
        <v>5000</v>
      </c>
      <c r="V393" s="42">
        <f t="shared" si="67"/>
        <v>600</v>
      </c>
      <c r="W393" s="43">
        <f t="shared" si="60"/>
        <v>0.10714285714285714</v>
      </c>
      <c r="X393" s="38" t="s">
        <v>1361</v>
      </c>
      <c r="Y393" s="42">
        <v>5000</v>
      </c>
      <c r="Z393" s="38" t="s">
        <v>1853</v>
      </c>
      <c r="AA393" s="42">
        <v>0</v>
      </c>
      <c r="AB393" s="42" t="s">
        <v>54</v>
      </c>
      <c r="AC393" s="42">
        <v>5600</v>
      </c>
      <c r="AD393" s="42">
        <v>5000</v>
      </c>
      <c r="AE393" s="42">
        <f t="shared" si="68"/>
        <v>600</v>
      </c>
      <c r="AF393" s="38" t="s">
        <v>1371</v>
      </c>
      <c r="AG393" s="44">
        <f t="shared" si="69"/>
        <v>0</v>
      </c>
    </row>
    <row r="394" spans="1:34" s="45" customFormat="1" x14ac:dyDescent="0.2">
      <c r="A394" s="38" t="s">
        <v>39</v>
      </c>
      <c r="B394" s="38" t="s">
        <v>40</v>
      </c>
      <c r="C394" s="38" t="s">
        <v>884</v>
      </c>
      <c r="D394" s="38" t="s">
        <v>938</v>
      </c>
      <c r="E394" s="38" t="s">
        <v>43</v>
      </c>
      <c r="F394" s="38" t="s">
        <v>940</v>
      </c>
      <c r="G394" s="38" t="s">
        <v>941</v>
      </c>
      <c r="H394" s="38" t="s">
        <v>950</v>
      </c>
      <c r="I394" s="38" t="s">
        <v>359</v>
      </c>
      <c r="J394" s="38" t="s">
        <v>50</v>
      </c>
      <c r="K394" s="39">
        <v>43511</v>
      </c>
      <c r="L394" s="39">
        <v>43511</v>
      </c>
      <c r="M394" s="39">
        <v>43511</v>
      </c>
      <c r="N394" s="38" t="s">
        <v>1358</v>
      </c>
      <c r="O394" s="38" t="s">
        <v>1368</v>
      </c>
      <c r="P394" s="41">
        <v>8133671</v>
      </c>
      <c r="Q394" s="38" t="s">
        <v>1854</v>
      </c>
      <c r="R394" s="38" t="s">
        <v>68</v>
      </c>
      <c r="S394" s="38" t="s">
        <v>52</v>
      </c>
      <c r="T394" s="42">
        <v>5600</v>
      </c>
      <c r="U394" s="42">
        <v>5000</v>
      </c>
      <c r="V394" s="42">
        <f t="shared" si="67"/>
        <v>600</v>
      </c>
      <c r="W394" s="43">
        <f t="shared" si="60"/>
        <v>0.10714285714285714</v>
      </c>
      <c r="X394" s="38" t="s">
        <v>1361</v>
      </c>
      <c r="Y394" s="42">
        <v>5000</v>
      </c>
      <c r="Z394" s="38" t="s">
        <v>1855</v>
      </c>
      <c r="AA394" s="42">
        <v>0</v>
      </c>
      <c r="AB394" s="42" t="s">
        <v>54</v>
      </c>
      <c r="AC394" s="42">
        <v>5600</v>
      </c>
      <c r="AD394" s="42">
        <v>5000</v>
      </c>
      <c r="AE394" s="42">
        <f t="shared" si="68"/>
        <v>600</v>
      </c>
      <c r="AF394" s="38" t="s">
        <v>1371</v>
      </c>
      <c r="AG394" s="44">
        <f t="shared" si="69"/>
        <v>0</v>
      </c>
    </row>
    <row r="395" spans="1:34" s="45" customFormat="1" x14ac:dyDescent="0.2">
      <c r="A395" s="38" t="s">
        <v>39</v>
      </c>
      <c r="B395" s="38" t="s">
        <v>40</v>
      </c>
      <c r="C395" s="38" t="s">
        <v>884</v>
      </c>
      <c r="D395" s="38" t="s">
        <v>938</v>
      </c>
      <c r="E395" s="38" t="s">
        <v>43</v>
      </c>
      <c r="F395" s="38" t="s">
        <v>940</v>
      </c>
      <c r="G395" s="38" t="s">
        <v>941</v>
      </c>
      <c r="H395" s="38" t="s">
        <v>950</v>
      </c>
      <c r="I395" s="38" t="s">
        <v>359</v>
      </c>
      <c r="J395" s="38" t="s">
        <v>50</v>
      </c>
      <c r="K395" s="39">
        <v>43507</v>
      </c>
      <c r="L395" s="39">
        <v>43507</v>
      </c>
      <c r="M395" s="39">
        <v>43507</v>
      </c>
      <c r="N395" s="38" t="s">
        <v>1358</v>
      </c>
      <c r="O395" s="38" t="s">
        <v>1368</v>
      </c>
      <c r="P395" s="41">
        <v>8133668</v>
      </c>
      <c r="Q395" s="38" t="s">
        <v>1856</v>
      </c>
      <c r="R395" s="38" t="s">
        <v>68</v>
      </c>
      <c r="S395" s="38" t="s">
        <v>52</v>
      </c>
      <c r="T395" s="42">
        <v>5600</v>
      </c>
      <c r="U395" s="42">
        <v>5000</v>
      </c>
      <c r="V395" s="42">
        <f t="shared" si="67"/>
        <v>600</v>
      </c>
      <c r="W395" s="43">
        <f t="shared" si="60"/>
        <v>0.10714285714285714</v>
      </c>
      <c r="X395" s="38" t="s">
        <v>1361</v>
      </c>
      <c r="Y395" s="42">
        <v>5000</v>
      </c>
      <c r="Z395" s="38" t="s">
        <v>1857</v>
      </c>
      <c r="AA395" s="42">
        <v>0</v>
      </c>
      <c r="AB395" s="42" t="s">
        <v>54</v>
      </c>
      <c r="AC395" s="42">
        <v>5600</v>
      </c>
      <c r="AD395" s="42">
        <v>5000</v>
      </c>
      <c r="AE395" s="42">
        <f t="shared" si="68"/>
        <v>600</v>
      </c>
      <c r="AF395" s="38" t="s">
        <v>1371</v>
      </c>
      <c r="AG395" s="44">
        <f t="shared" si="69"/>
        <v>0</v>
      </c>
    </row>
    <row r="396" spans="1:34" s="45" customFormat="1" x14ac:dyDescent="0.2">
      <c r="A396" s="38" t="s">
        <v>39</v>
      </c>
      <c r="B396" s="38" t="s">
        <v>40</v>
      </c>
      <c r="C396" s="38" t="s">
        <v>884</v>
      </c>
      <c r="D396" s="38" t="s">
        <v>938</v>
      </c>
      <c r="E396" s="38" t="s">
        <v>43</v>
      </c>
      <c r="F396" s="38" t="s">
        <v>940</v>
      </c>
      <c r="G396" s="38" t="s">
        <v>941</v>
      </c>
      <c r="H396" s="38" t="s">
        <v>1011</v>
      </c>
      <c r="I396" s="38" t="s">
        <v>183</v>
      </c>
      <c r="J396" s="38" t="s">
        <v>50</v>
      </c>
      <c r="K396" s="39">
        <v>43511</v>
      </c>
      <c r="L396" s="39">
        <v>43511</v>
      </c>
      <c r="M396" s="39">
        <v>43511</v>
      </c>
      <c r="N396" s="38" t="s">
        <v>1358</v>
      </c>
      <c r="O396" s="38" t="s">
        <v>1368</v>
      </c>
      <c r="P396" s="41">
        <v>8161635</v>
      </c>
      <c r="Q396" s="38" t="s">
        <v>1013</v>
      </c>
      <c r="R396" s="38" t="s">
        <v>68</v>
      </c>
      <c r="S396" s="38" t="s">
        <v>52</v>
      </c>
      <c r="T396" s="42">
        <v>67.760000000000005</v>
      </c>
      <c r="U396" s="42">
        <v>67.760000000000005</v>
      </c>
      <c r="V396" s="42">
        <f t="shared" si="67"/>
        <v>0</v>
      </c>
      <c r="W396" s="43">
        <f t="shared" si="60"/>
        <v>0</v>
      </c>
      <c r="X396" s="38" t="s">
        <v>1361</v>
      </c>
      <c r="Y396" s="42">
        <v>67.760000000000005</v>
      </c>
      <c r="Z396" s="38" t="s">
        <v>1015</v>
      </c>
      <c r="AA396" s="42">
        <v>0</v>
      </c>
      <c r="AB396" s="42" t="s">
        <v>54</v>
      </c>
      <c r="AC396" s="42">
        <v>67.760000000000005</v>
      </c>
      <c r="AD396" s="42">
        <v>67.760000000000005</v>
      </c>
      <c r="AE396" s="42">
        <f t="shared" si="68"/>
        <v>0</v>
      </c>
      <c r="AF396" s="38" t="s">
        <v>1371</v>
      </c>
      <c r="AG396" s="44">
        <f t="shared" si="69"/>
        <v>0</v>
      </c>
    </row>
    <row r="397" spans="1:34" s="45" customFormat="1" x14ac:dyDescent="0.2">
      <c r="A397" s="38" t="s">
        <v>39</v>
      </c>
      <c r="B397" s="38" t="s">
        <v>40</v>
      </c>
      <c r="C397" s="38" t="s">
        <v>884</v>
      </c>
      <c r="D397" s="38" t="s">
        <v>938</v>
      </c>
      <c r="E397" s="38" t="s">
        <v>43</v>
      </c>
      <c r="F397" s="38" t="s">
        <v>940</v>
      </c>
      <c r="G397" s="38" t="s">
        <v>941</v>
      </c>
      <c r="H397" s="38" t="s">
        <v>1011</v>
      </c>
      <c r="I397" s="38" t="s">
        <v>183</v>
      </c>
      <c r="J397" s="38" t="s">
        <v>50</v>
      </c>
      <c r="K397" s="39">
        <v>43503</v>
      </c>
      <c r="L397" s="39">
        <v>43503</v>
      </c>
      <c r="M397" s="39">
        <v>43503</v>
      </c>
      <c r="N397" s="38" t="s">
        <v>1358</v>
      </c>
      <c r="O397" s="38" t="s">
        <v>1368</v>
      </c>
      <c r="P397" s="41">
        <v>8161635</v>
      </c>
      <c r="Q397" s="38" t="s">
        <v>1013</v>
      </c>
      <c r="R397" s="38" t="s">
        <v>68</v>
      </c>
      <c r="S397" s="38" t="s">
        <v>52</v>
      </c>
      <c r="T397" s="42">
        <v>860</v>
      </c>
      <c r="U397" s="42">
        <v>722.4</v>
      </c>
      <c r="V397" s="42">
        <f t="shared" si="67"/>
        <v>137.60000000000002</v>
      </c>
      <c r="W397" s="43">
        <f t="shared" si="60"/>
        <v>0.16000000000000003</v>
      </c>
      <c r="X397" s="38" t="s">
        <v>1361</v>
      </c>
      <c r="Y397" s="42">
        <v>722.4</v>
      </c>
      <c r="Z397" s="38" t="s">
        <v>1015</v>
      </c>
      <c r="AA397" s="42">
        <v>0</v>
      </c>
      <c r="AB397" s="42" t="s">
        <v>54</v>
      </c>
      <c r="AC397" s="42">
        <v>860</v>
      </c>
      <c r="AD397" s="42">
        <v>722.4</v>
      </c>
      <c r="AE397" s="42">
        <f t="shared" si="68"/>
        <v>137.60000000000002</v>
      </c>
      <c r="AF397" s="38" t="s">
        <v>1371</v>
      </c>
      <c r="AG397" s="44">
        <f t="shared" si="69"/>
        <v>0</v>
      </c>
    </row>
    <row r="398" spans="1:34" s="45" customFormat="1" x14ac:dyDescent="0.2">
      <c r="A398" s="38" t="s">
        <v>39</v>
      </c>
      <c r="B398" s="38" t="s">
        <v>40</v>
      </c>
      <c r="C398" s="38" t="s">
        <v>884</v>
      </c>
      <c r="D398" s="38" t="s">
        <v>938</v>
      </c>
      <c r="E398" s="38" t="s">
        <v>43</v>
      </c>
      <c r="F398" s="38" t="s">
        <v>940</v>
      </c>
      <c r="G398" s="38" t="s">
        <v>941</v>
      </c>
      <c r="H398" s="38" t="s">
        <v>1011</v>
      </c>
      <c r="I398" s="38" t="s">
        <v>183</v>
      </c>
      <c r="J398" s="38" t="s">
        <v>50</v>
      </c>
      <c r="K398" s="39">
        <v>43511</v>
      </c>
      <c r="L398" s="39">
        <v>43511</v>
      </c>
      <c r="M398" s="39">
        <v>43511</v>
      </c>
      <c r="N398" s="38" t="s">
        <v>1358</v>
      </c>
      <c r="O398" s="38" t="s">
        <v>1368</v>
      </c>
      <c r="P398" s="41">
        <v>8164235</v>
      </c>
      <c r="Q398" s="38" t="s">
        <v>1018</v>
      </c>
      <c r="R398" s="38" t="s">
        <v>68</v>
      </c>
      <c r="S398" s="38" t="s">
        <v>52</v>
      </c>
      <c r="T398" s="42">
        <v>1720</v>
      </c>
      <c r="U398" s="42">
        <v>1444.8</v>
      </c>
      <c r="V398" s="42">
        <f t="shared" si="67"/>
        <v>275.20000000000005</v>
      </c>
      <c r="W398" s="43">
        <f t="shared" si="60"/>
        <v>0.16000000000000003</v>
      </c>
      <c r="X398" s="38" t="s">
        <v>1361</v>
      </c>
      <c r="Y398" s="42">
        <v>1444.8</v>
      </c>
      <c r="Z398" s="38" t="s">
        <v>1020</v>
      </c>
      <c r="AA398" s="42">
        <v>0</v>
      </c>
      <c r="AB398" s="42" t="s">
        <v>54</v>
      </c>
      <c r="AC398" s="42">
        <v>1720</v>
      </c>
      <c r="AD398" s="42">
        <v>1444.8</v>
      </c>
      <c r="AE398" s="42">
        <f t="shared" si="68"/>
        <v>275.20000000000005</v>
      </c>
      <c r="AF398" s="38" t="s">
        <v>1371</v>
      </c>
      <c r="AG398" s="44">
        <f t="shared" si="69"/>
        <v>0</v>
      </c>
    </row>
    <row r="399" spans="1:34" s="45" customFormat="1" x14ac:dyDescent="0.2">
      <c r="A399" s="38" t="s">
        <v>39</v>
      </c>
      <c r="B399" s="38" t="s">
        <v>40</v>
      </c>
      <c r="C399" s="38" t="s">
        <v>884</v>
      </c>
      <c r="D399" s="38" t="s">
        <v>938</v>
      </c>
      <c r="E399" s="38" t="s">
        <v>43</v>
      </c>
      <c r="F399" s="38" t="s">
        <v>940</v>
      </c>
      <c r="G399" s="38" t="s">
        <v>941</v>
      </c>
      <c r="H399" s="38" t="s">
        <v>1011</v>
      </c>
      <c r="I399" s="38" t="s">
        <v>183</v>
      </c>
      <c r="J399" s="38" t="s">
        <v>50</v>
      </c>
      <c r="K399" s="39">
        <v>43518</v>
      </c>
      <c r="L399" s="39">
        <v>43518</v>
      </c>
      <c r="M399" s="39">
        <v>43518</v>
      </c>
      <c r="N399" s="38" t="s">
        <v>1358</v>
      </c>
      <c r="O399" s="38" t="s">
        <v>1368</v>
      </c>
      <c r="P399" s="41">
        <v>8164235</v>
      </c>
      <c r="Q399" s="38" t="s">
        <v>1018</v>
      </c>
      <c r="R399" s="38" t="s">
        <v>68</v>
      </c>
      <c r="S399" s="38" t="s">
        <v>52</v>
      </c>
      <c r="T399" s="42">
        <v>135.52000000000001</v>
      </c>
      <c r="U399" s="42">
        <v>135.52000000000001</v>
      </c>
      <c r="V399" s="42">
        <f t="shared" si="67"/>
        <v>0</v>
      </c>
      <c r="W399" s="43">
        <f t="shared" si="60"/>
        <v>0</v>
      </c>
      <c r="X399" s="38" t="s">
        <v>1361</v>
      </c>
      <c r="Y399" s="42">
        <v>135.52000000000001</v>
      </c>
      <c r="Z399" s="38" t="s">
        <v>1020</v>
      </c>
      <c r="AA399" s="42">
        <v>0</v>
      </c>
      <c r="AB399" s="42" t="s">
        <v>54</v>
      </c>
      <c r="AC399" s="42">
        <v>135.52000000000001</v>
      </c>
      <c r="AD399" s="42">
        <v>135.52000000000001</v>
      </c>
      <c r="AE399" s="42">
        <f t="shared" si="68"/>
        <v>0</v>
      </c>
      <c r="AF399" s="38" t="s">
        <v>1371</v>
      </c>
      <c r="AG399" s="44">
        <f t="shared" si="69"/>
        <v>0</v>
      </c>
    </row>
    <row r="400" spans="1:34" s="59" customFormat="1" x14ac:dyDescent="0.2">
      <c r="A400" s="53" t="s">
        <v>39</v>
      </c>
      <c r="B400" s="53" t="s">
        <v>40</v>
      </c>
      <c r="C400" s="53" t="s">
        <v>884</v>
      </c>
      <c r="D400" s="53" t="s">
        <v>1028</v>
      </c>
      <c r="E400" s="53" t="s">
        <v>43</v>
      </c>
      <c r="F400" s="53" t="s">
        <v>940</v>
      </c>
      <c r="G400" s="53" t="s">
        <v>1858</v>
      </c>
      <c r="H400" s="53" t="s">
        <v>1859</v>
      </c>
      <c r="I400" s="53" t="s">
        <v>979</v>
      </c>
      <c r="J400" s="53" t="s">
        <v>50</v>
      </c>
      <c r="K400" s="54">
        <v>43501</v>
      </c>
      <c r="L400" s="54">
        <v>43501</v>
      </c>
      <c r="M400" s="54">
        <v>43501</v>
      </c>
      <c r="N400" s="53" t="s">
        <v>1358</v>
      </c>
      <c r="O400" s="53" t="s">
        <v>1368</v>
      </c>
      <c r="P400" s="55">
        <v>8203060</v>
      </c>
      <c r="Q400" s="53" t="s">
        <v>1860</v>
      </c>
      <c r="R400" s="53" t="s">
        <v>68</v>
      </c>
      <c r="S400" s="53" t="s">
        <v>52</v>
      </c>
      <c r="T400" s="56">
        <v>0</v>
      </c>
      <c r="U400" s="56">
        <f>18060.92-18060.92</f>
        <v>0</v>
      </c>
      <c r="V400" s="56">
        <f>T400-U400</f>
        <v>0</v>
      </c>
      <c r="W400" s="57" t="e">
        <f t="shared" si="60"/>
        <v>#DIV/0!</v>
      </c>
      <c r="X400" s="53" t="s">
        <v>1361</v>
      </c>
      <c r="Y400" s="56">
        <v>18060.919999999998</v>
      </c>
      <c r="Z400" s="53" t="s">
        <v>1861</v>
      </c>
      <c r="AA400" s="56">
        <v>0</v>
      </c>
      <c r="AB400" s="56" t="s">
        <v>54</v>
      </c>
      <c r="AC400" s="56">
        <v>0</v>
      </c>
      <c r="AD400" s="56">
        <v>0</v>
      </c>
      <c r="AE400" s="56">
        <f>AC400-AD400</f>
        <v>0</v>
      </c>
      <c r="AF400" s="53" t="s">
        <v>1390</v>
      </c>
      <c r="AG400" s="58">
        <f>V400-AE400</f>
        <v>0</v>
      </c>
      <c r="AH400" s="59" t="s">
        <v>1843</v>
      </c>
    </row>
    <row r="401" spans="1:34" s="45" customFormat="1" x14ac:dyDescent="0.2">
      <c r="A401" s="38" t="s">
        <v>39</v>
      </c>
      <c r="B401" s="38" t="s">
        <v>40</v>
      </c>
      <c r="C401" s="38" t="s">
        <v>884</v>
      </c>
      <c r="D401" s="38" t="s">
        <v>1862</v>
      </c>
      <c r="E401" s="38" t="s">
        <v>43</v>
      </c>
      <c r="F401" s="38" t="s">
        <v>1863</v>
      </c>
      <c r="G401" s="38" t="s">
        <v>941</v>
      </c>
      <c r="H401" s="38" t="s">
        <v>916</v>
      </c>
      <c r="I401" s="38" t="s">
        <v>183</v>
      </c>
      <c r="J401" s="38" t="s">
        <v>50</v>
      </c>
      <c r="K401" s="39">
        <v>43504</v>
      </c>
      <c r="L401" s="39">
        <v>43539</v>
      </c>
      <c r="M401" s="40" t="s">
        <v>54</v>
      </c>
      <c r="N401" s="38" t="s">
        <v>1358</v>
      </c>
      <c r="O401" s="38" t="s">
        <v>1359</v>
      </c>
      <c r="P401" s="41">
        <v>8198920</v>
      </c>
      <c r="Q401" s="38" t="s">
        <v>1864</v>
      </c>
      <c r="R401" s="38" t="s">
        <v>68</v>
      </c>
      <c r="S401" s="38" t="s">
        <v>52</v>
      </c>
      <c r="T401" s="42">
        <v>170616.68</v>
      </c>
      <c r="U401" s="42">
        <v>159459.88</v>
      </c>
      <c r="V401" s="42">
        <f>T401-U401</f>
        <v>11156.799999999988</v>
      </c>
      <c r="W401" s="43">
        <f t="shared" si="60"/>
        <v>6.5391027418890052E-2</v>
      </c>
      <c r="X401" s="38" t="s">
        <v>1361</v>
      </c>
      <c r="Y401" s="42">
        <v>159459.88</v>
      </c>
      <c r="Z401" s="38" t="s">
        <v>1865</v>
      </c>
      <c r="AA401" s="42">
        <v>0</v>
      </c>
      <c r="AB401" s="42" t="s">
        <v>54</v>
      </c>
      <c r="AC401" s="42">
        <v>170616.68</v>
      </c>
      <c r="AD401" s="42">
        <v>159459.88</v>
      </c>
      <c r="AE401" s="42">
        <f>AC401-AD401</f>
        <v>11156.799999999988</v>
      </c>
      <c r="AF401" s="38" t="s">
        <v>1371</v>
      </c>
      <c r="AG401" s="44">
        <f>V401-AE401</f>
        <v>0</v>
      </c>
    </row>
    <row r="402" spans="1:34" s="45" customFormat="1" x14ac:dyDescent="0.2">
      <c r="A402" s="38" t="s">
        <v>39</v>
      </c>
      <c r="B402" s="38" t="s">
        <v>40</v>
      </c>
      <c r="C402" s="38" t="s">
        <v>884</v>
      </c>
      <c r="D402" s="38" t="s">
        <v>1862</v>
      </c>
      <c r="E402" s="38" t="s">
        <v>43</v>
      </c>
      <c r="F402" s="38" t="s">
        <v>1863</v>
      </c>
      <c r="G402" s="38" t="s">
        <v>941</v>
      </c>
      <c r="H402" s="38" t="s">
        <v>146</v>
      </c>
      <c r="I402" s="38" t="s">
        <v>183</v>
      </c>
      <c r="J402" s="38" t="s">
        <v>50</v>
      </c>
      <c r="K402" s="39">
        <v>43509</v>
      </c>
      <c r="L402" s="39">
        <v>43539</v>
      </c>
      <c r="M402" s="40" t="s">
        <v>54</v>
      </c>
      <c r="N402" s="38" t="s">
        <v>1358</v>
      </c>
      <c r="O402" s="38" t="s">
        <v>1359</v>
      </c>
      <c r="P402" s="41">
        <v>8198663</v>
      </c>
      <c r="Q402" s="38" t="s">
        <v>1866</v>
      </c>
      <c r="R402" s="38" t="s">
        <v>68</v>
      </c>
      <c r="S402" s="38" t="s">
        <v>52</v>
      </c>
      <c r="T402" s="42">
        <v>277.2</v>
      </c>
      <c r="U402" s="42">
        <v>277.2</v>
      </c>
      <c r="V402" s="42">
        <f>T402-U402</f>
        <v>0</v>
      </c>
      <c r="W402" s="43">
        <f t="shared" si="60"/>
        <v>0</v>
      </c>
      <c r="X402" s="38" t="s">
        <v>1361</v>
      </c>
      <c r="Y402" s="42">
        <v>277.2</v>
      </c>
      <c r="Z402" s="38" t="s">
        <v>1867</v>
      </c>
      <c r="AA402" s="42">
        <v>0</v>
      </c>
      <c r="AB402" s="42" t="s">
        <v>54</v>
      </c>
      <c r="AC402" s="42">
        <v>277.2</v>
      </c>
      <c r="AD402" s="42">
        <v>277.2</v>
      </c>
      <c r="AE402" s="42">
        <f>AC402-AD402</f>
        <v>0</v>
      </c>
      <c r="AF402" s="38" t="s">
        <v>1376</v>
      </c>
      <c r="AG402" s="44">
        <f>V402-AE402</f>
        <v>0</v>
      </c>
    </row>
    <row r="403" spans="1:34" s="45" customFormat="1" x14ac:dyDescent="0.2">
      <c r="A403" s="38" t="s">
        <v>39</v>
      </c>
      <c r="B403" s="38" t="s">
        <v>40</v>
      </c>
      <c r="C403" s="38" t="s">
        <v>884</v>
      </c>
      <c r="D403" s="38" t="s">
        <v>1862</v>
      </c>
      <c r="E403" s="38" t="s">
        <v>43</v>
      </c>
      <c r="F403" s="38" t="s">
        <v>1863</v>
      </c>
      <c r="G403" s="38" t="s">
        <v>941</v>
      </c>
      <c r="H403" s="38" t="s">
        <v>146</v>
      </c>
      <c r="I403" s="38" t="s">
        <v>183</v>
      </c>
      <c r="J403" s="38" t="s">
        <v>50</v>
      </c>
      <c r="K403" s="39">
        <v>43501</v>
      </c>
      <c r="L403" s="39">
        <v>43501</v>
      </c>
      <c r="M403" s="39">
        <v>43501</v>
      </c>
      <c r="N403" s="38" t="s">
        <v>1358</v>
      </c>
      <c r="O403" s="38" t="s">
        <v>1368</v>
      </c>
      <c r="P403" s="41">
        <v>8198663</v>
      </c>
      <c r="Q403" s="38" t="s">
        <v>1866</v>
      </c>
      <c r="R403" s="38" t="s">
        <v>68</v>
      </c>
      <c r="S403" s="38" t="s">
        <v>52</v>
      </c>
      <c r="T403" s="42">
        <v>2621.97</v>
      </c>
      <c r="U403" s="42">
        <v>2430</v>
      </c>
      <c r="V403" s="42">
        <f>T403-U403</f>
        <v>191.9699999999998</v>
      </c>
      <c r="W403" s="43">
        <f t="shared" si="60"/>
        <v>7.321594068582013E-2</v>
      </c>
      <c r="X403" s="38" t="s">
        <v>1361</v>
      </c>
      <c r="Y403" s="42">
        <v>2430</v>
      </c>
      <c r="Z403" s="38" t="s">
        <v>1868</v>
      </c>
      <c r="AA403" s="42">
        <v>0</v>
      </c>
      <c r="AB403" s="42" t="s">
        <v>54</v>
      </c>
      <c r="AC403" s="42">
        <v>2621.97</v>
      </c>
      <c r="AD403" s="42">
        <v>2430</v>
      </c>
      <c r="AE403" s="42">
        <f>AC403-AD403</f>
        <v>191.9699999999998</v>
      </c>
      <c r="AF403" s="38" t="s">
        <v>1376</v>
      </c>
      <c r="AG403" s="44">
        <f>V403-AE403</f>
        <v>0</v>
      </c>
    </row>
    <row r="404" spans="1:34" s="59" customFormat="1" x14ac:dyDescent="0.2">
      <c r="A404" s="53" t="s">
        <v>39</v>
      </c>
      <c r="B404" s="53" t="s">
        <v>40</v>
      </c>
      <c r="C404" s="53" t="s">
        <v>884</v>
      </c>
      <c r="D404" s="53" t="s">
        <v>1862</v>
      </c>
      <c r="E404" s="53" t="s">
        <v>43</v>
      </c>
      <c r="F404" s="53" t="s">
        <v>1863</v>
      </c>
      <c r="G404" s="53" t="s">
        <v>941</v>
      </c>
      <c r="H404" s="53" t="s">
        <v>987</v>
      </c>
      <c r="I404" s="53" t="s">
        <v>183</v>
      </c>
      <c r="J404" s="53" t="s">
        <v>50</v>
      </c>
      <c r="K404" s="54">
        <v>43518</v>
      </c>
      <c r="L404" s="54">
        <v>43539</v>
      </c>
      <c r="M404" s="60" t="s">
        <v>54</v>
      </c>
      <c r="N404" s="53" t="s">
        <v>1358</v>
      </c>
      <c r="O404" s="53" t="s">
        <v>1359</v>
      </c>
      <c r="P404" s="55">
        <v>8198951</v>
      </c>
      <c r="Q404" s="53" t="s">
        <v>1869</v>
      </c>
      <c r="R404" s="53" t="s">
        <v>68</v>
      </c>
      <c r="S404" s="53" t="s">
        <v>52</v>
      </c>
      <c r="T404" s="56">
        <v>0</v>
      </c>
      <c r="U404" s="56">
        <v>0</v>
      </c>
      <c r="V404" s="56">
        <f>T404-U404</f>
        <v>0</v>
      </c>
      <c r="W404" s="57" t="e">
        <f t="shared" si="60"/>
        <v>#DIV/0!</v>
      </c>
      <c r="X404" s="53" t="s">
        <v>1361</v>
      </c>
      <c r="Y404" s="56">
        <v>1227118.0800000001</v>
      </c>
      <c r="Z404" s="53" t="s">
        <v>1870</v>
      </c>
      <c r="AA404" s="56">
        <v>0</v>
      </c>
      <c r="AB404" s="56" t="s">
        <v>54</v>
      </c>
      <c r="AC404" s="56">
        <v>1288474.08</v>
      </c>
      <c r="AD404" s="56">
        <v>1227118.0800000001</v>
      </c>
      <c r="AE404" s="56">
        <f>AC404-AD404</f>
        <v>61356</v>
      </c>
      <c r="AF404" s="53" t="s">
        <v>1371</v>
      </c>
      <c r="AG404" s="58">
        <f>V404-AE404</f>
        <v>-61356</v>
      </c>
      <c r="AH404" s="59" t="s">
        <v>1871</v>
      </c>
    </row>
    <row r="405" spans="1:34" s="45" customFormat="1" x14ac:dyDescent="0.2">
      <c r="A405" s="38" t="s">
        <v>39</v>
      </c>
      <c r="B405" s="38" t="s">
        <v>40</v>
      </c>
      <c r="C405" s="38" t="s">
        <v>884</v>
      </c>
      <c r="D405" s="38" t="s">
        <v>1034</v>
      </c>
      <c r="E405" s="38" t="s">
        <v>43</v>
      </c>
      <c r="F405" s="38" t="s">
        <v>1036</v>
      </c>
      <c r="G405" s="38" t="s">
        <v>1037</v>
      </c>
      <c r="H405" s="38" t="s">
        <v>1872</v>
      </c>
      <c r="I405" s="38" t="s">
        <v>183</v>
      </c>
      <c r="J405" s="38" t="s">
        <v>50</v>
      </c>
      <c r="K405" s="39">
        <v>43497</v>
      </c>
      <c r="L405" s="39">
        <v>43539</v>
      </c>
      <c r="M405" s="40" t="s">
        <v>54</v>
      </c>
      <c r="N405" s="38" t="s">
        <v>1358</v>
      </c>
      <c r="O405" s="38" t="s">
        <v>1359</v>
      </c>
      <c r="P405" s="41">
        <v>8180700</v>
      </c>
      <c r="Q405" s="38" t="s">
        <v>1873</v>
      </c>
      <c r="R405" s="38" t="s">
        <v>68</v>
      </c>
      <c r="S405" s="38" t="s">
        <v>52</v>
      </c>
      <c r="T405" s="42">
        <v>13600</v>
      </c>
      <c r="U405" s="42">
        <v>12800</v>
      </c>
      <c r="V405" s="42">
        <f t="shared" ref="V405:V425" si="70">T405-U405</f>
        <v>800</v>
      </c>
      <c r="W405" s="43">
        <f t="shared" si="60"/>
        <v>5.8823529411764705E-2</v>
      </c>
      <c r="X405" s="38" t="s">
        <v>1361</v>
      </c>
      <c r="Y405" s="42">
        <v>12800</v>
      </c>
      <c r="Z405" s="38" t="s">
        <v>1874</v>
      </c>
      <c r="AA405" s="42">
        <v>0</v>
      </c>
      <c r="AB405" s="42" t="s">
        <v>54</v>
      </c>
      <c r="AC405" s="42">
        <v>13600</v>
      </c>
      <c r="AD405" s="42">
        <v>12800</v>
      </c>
      <c r="AE405" s="42">
        <f t="shared" ref="AE405:AE425" si="71">AC405-AD405</f>
        <v>800</v>
      </c>
      <c r="AF405" s="38" t="s">
        <v>1371</v>
      </c>
      <c r="AG405" s="44">
        <f t="shared" ref="AG405:AG425" si="72">V405-AE405</f>
        <v>0</v>
      </c>
    </row>
    <row r="406" spans="1:34" s="45" customFormat="1" x14ac:dyDescent="0.2">
      <c r="A406" s="38" t="s">
        <v>39</v>
      </c>
      <c r="B406" s="38" t="s">
        <v>40</v>
      </c>
      <c r="C406" s="38" t="s">
        <v>884</v>
      </c>
      <c r="D406" s="38" t="s">
        <v>1034</v>
      </c>
      <c r="E406" s="38" t="s">
        <v>43</v>
      </c>
      <c r="F406" s="38" t="s">
        <v>1036</v>
      </c>
      <c r="G406" s="38" t="s">
        <v>1037</v>
      </c>
      <c r="H406" s="38" t="s">
        <v>1035</v>
      </c>
      <c r="I406" s="38" t="s">
        <v>183</v>
      </c>
      <c r="J406" s="38" t="s">
        <v>50</v>
      </c>
      <c r="K406" s="39">
        <v>43511</v>
      </c>
      <c r="L406" s="39">
        <v>43511</v>
      </c>
      <c r="M406" s="39">
        <v>43511</v>
      </c>
      <c r="N406" s="38" t="s">
        <v>1358</v>
      </c>
      <c r="O406" s="38" t="s">
        <v>1368</v>
      </c>
      <c r="P406" s="41">
        <v>8161987</v>
      </c>
      <c r="Q406" s="38" t="s">
        <v>1054</v>
      </c>
      <c r="R406" s="38" t="s">
        <v>68</v>
      </c>
      <c r="S406" s="38" t="s">
        <v>52</v>
      </c>
      <c r="T406" s="42">
        <v>892.8</v>
      </c>
      <c r="U406" s="42">
        <v>756.4</v>
      </c>
      <c r="V406" s="42">
        <f t="shared" si="70"/>
        <v>136.39999999999998</v>
      </c>
      <c r="W406" s="43">
        <f t="shared" si="60"/>
        <v>0.15277777777777776</v>
      </c>
      <c r="X406" s="38" t="s">
        <v>1361</v>
      </c>
      <c r="Y406" s="42">
        <v>756.4</v>
      </c>
      <c r="Z406" s="38" t="s">
        <v>1875</v>
      </c>
      <c r="AA406" s="42">
        <v>0</v>
      </c>
      <c r="AB406" s="42" t="s">
        <v>54</v>
      </c>
      <c r="AC406" s="42">
        <v>892.8</v>
      </c>
      <c r="AD406" s="42">
        <v>756.4</v>
      </c>
      <c r="AE406" s="42">
        <f t="shared" si="71"/>
        <v>136.39999999999998</v>
      </c>
      <c r="AF406" s="38" t="s">
        <v>1371</v>
      </c>
      <c r="AG406" s="44">
        <f t="shared" si="72"/>
        <v>0</v>
      </c>
    </row>
    <row r="407" spans="1:34" s="45" customFormat="1" x14ac:dyDescent="0.2">
      <c r="A407" s="38" t="s">
        <v>39</v>
      </c>
      <c r="B407" s="38" t="s">
        <v>40</v>
      </c>
      <c r="C407" s="38" t="s">
        <v>884</v>
      </c>
      <c r="D407" s="38" t="s">
        <v>1034</v>
      </c>
      <c r="E407" s="38" t="s">
        <v>43</v>
      </c>
      <c r="F407" s="38" t="s">
        <v>1036</v>
      </c>
      <c r="G407" s="38" t="s">
        <v>1059</v>
      </c>
      <c r="H407" s="38" t="s">
        <v>1035</v>
      </c>
      <c r="I407" s="38" t="s">
        <v>183</v>
      </c>
      <c r="J407" s="38" t="s">
        <v>50</v>
      </c>
      <c r="K407" s="39">
        <v>43503</v>
      </c>
      <c r="L407" s="39">
        <v>43503</v>
      </c>
      <c r="M407" s="39">
        <v>43503</v>
      </c>
      <c r="N407" s="38" t="s">
        <v>1358</v>
      </c>
      <c r="O407" s="38" t="s">
        <v>1368</v>
      </c>
      <c r="P407" s="41">
        <v>8181719</v>
      </c>
      <c r="Q407" s="38" t="s">
        <v>1876</v>
      </c>
      <c r="R407" s="38" t="s">
        <v>68</v>
      </c>
      <c r="S407" s="38" t="s">
        <v>52</v>
      </c>
      <c r="T407" s="42">
        <v>21151.8</v>
      </c>
      <c r="U407" s="42">
        <v>18018.2</v>
      </c>
      <c r="V407" s="42">
        <f t="shared" si="70"/>
        <v>3133.5999999999985</v>
      </c>
      <c r="W407" s="43">
        <f t="shared" si="60"/>
        <v>0.14814814814814808</v>
      </c>
      <c r="X407" s="38" t="s">
        <v>1361</v>
      </c>
      <c r="Y407" s="42">
        <v>18018.2</v>
      </c>
      <c r="Z407" s="38" t="s">
        <v>1877</v>
      </c>
      <c r="AA407" s="42">
        <v>0</v>
      </c>
      <c r="AB407" s="42" t="s">
        <v>54</v>
      </c>
      <c r="AC407" s="42">
        <v>21151.8</v>
      </c>
      <c r="AD407" s="42">
        <v>18018.2</v>
      </c>
      <c r="AE407" s="42">
        <f t="shared" si="71"/>
        <v>3133.5999999999985</v>
      </c>
      <c r="AF407" s="38" t="s">
        <v>1371</v>
      </c>
      <c r="AG407" s="44">
        <f t="shared" si="72"/>
        <v>0</v>
      </c>
    </row>
    <row r="408" spans="1:34" s="45" customFormat="1" x14ac:dyDescent="0.2">
      <c r="A408" s="38" t="s">
        <v>39</v>
      </c>
      <c r="B408" s="38" t="s">
        <v>40</v>
      </c>
      <c r="C408" s="38" t="s">
        <v>884</v>
      </c>
      <c r="D408" s="38" t="s">
        <v>1034</v>
      </c>
      <c r="E408" s="38" t="s">
        <v>43</v>
      </c>
      <c r="F408" s="38" t="s">
        <v>1036</v>
      </c>
      <c r="G408" s="38" t="s">
        <v>1059</v>
      </c>
      <c r="H408" s="38" t="s">
        <v>1035</v>
      </c>
      <c r="I408" s="38" t="s">
        <v>183</v>
      </c>
      <c r="J408" s="38" t="s">
        <v>50</v>
      </c>
      <c r="K408" s="39">
        <v>43510</v>
      </c>
      <c r="L408" s="39">
        <v>43510</v>
      </c>
      <c r="M408" s="39">
        <v>43510</v>
      </c>
      <c r="N408" s="38" t="s">
        <v>1358</v>
      </c>
      <c r="O408" s="38" t="s">
        <v>1368</v>
      </c>
      <c r="P408" s="41">
        <v>8181721</v>
      </c>
      <c r="Q408" s="38" t="s">
        <v>1878</v>
      </c>
      <c r="R408" s="38" t="s">
        <v>68</v>
      </c>
      <c r="S408" s="38" t="s">
        <v>52</v>
      </c>
      <c r="T408" s="42">
        <v>10750.32</v>
      </c>
      <c r="U408" s="42">
        <v>10692.09</v>
      </c>
      <c r="V408" s="42">
        <f t="shared" si="70"/>
        <v>58.229999999999563</v>
      </c>
      <c r="W408" s="43">
        <f t="shared" si="60"/>
        <v>5.4165829482284772E-3</v>
      </c>
      <c r="X408" s="38" t="s">
        <v>1361</v>
      </c>
      <c r="Y408" s="42">
        <v>10692.09</v>
      </c>
      <c r="Z408" s="38" t="s">
        <v>1879</v>
      </c>
      <c r="AA408" s="42">
        <v>0</v>
      </c>
      <c r="AB408" s="42" t="s">
        <v>54</v>
      </c>
      <c r="AC408" s="42">
        <v>10750.32</v>
      </c>
      <c r="AD408" s="42">
        <v>10692.09</v>
      </c>
      <c r="AE408" s="42">
        <f t="shared" si="71"/>
        <v>58.229999999999563</v>
      </c>
      <c r="AF408" s="38" t="s">
        <v>1371</v>
      </c>
      <c r="AG408" s="44">
        <f t="shared" si="72"/>
        <v>0</v>
      </c>
    </row>
    <row r="409" spans="1:34" s="45" customFormat="1" x14ac:dyDescent="0.2">
      <c r="A409" s="38" t="s">
        <v>39</v>
      </c>
      <c r="B409" s="38" t="s">
        <v>40</v>
      </c>
      <c r="C409" s="38" t="s">
        <v>884</v>
      </c>
      <c r="D409" s="38" t="s">
        <v>1034</v>
      </c>
      <c r="E409" s="38" t="s">
        <v>43</v>
      </c>
      <c r="F409" s="38" t="s">
        <v>1036</v>
      </c>
      <c r="G409" s="38" t="s">
        <v>1059</v>
      </c>
      <c r="H409" s="38" t="s">
        <v>1035</v>
      </c>
      <c r="I409" s="38" t="s">
        <v>183</v>
      </c>
      <c r="J409" s="38" t="s">
        <v>50</v>
      </c>
      <c r="K409" s="39">
        <v>43503</v>
      </c>
      <c r="L409" s="39">
        <v>43503</v>
      </c>
      <c r="M409" s="39">
        <v>43503</v>
      </c>
      <c r="N409" s="38" t="s">
        <v>1358</v>
      </c>
      <c r="O409" s="38" t="s">
        <v>1368</v>
      </c>
      <c r="P409" s="41">
        <v>8181721</v>
      </c>
      <c r="Q409" s="38" t="s">
        <v>1878</v>
      </c>
      <c r="R409" s="38" t="s">
        <v>68</v>
      </c>
      <c r="S409" s="38" t="s">
        <v>52</v>
      </c>
      <c r="T409" s="42">
        <v>85050</v>
      </c>
      <c r="U409" s="42">
        <v>72450</v>
      </c>
      <c r="V409" s="42">
        <f t="shared" si="70"/>
        <v>12600</v>
      </c>
      <c r="W409" s="43">
        <f t="shared" si="60"/>
        <v>0.14814814814814814</v>
      </c>
      <c r="X409" s="38" t="s">
        <v>1361</v>
      </c>
      <c r="Y409" s="42">
        <v>72450</v>
      </c>
      <c r="Z409" s="38" t="s">
        <v>1879</v>
      </c>
      <c r="AA409" s="42">
        <v>0</v>
      </c>
      <c r="AB409" s="42" t="s">
        <v>54</v>
      </c>
      <c r="AC409" s="42">
        <v>85050</v>
      </c>
      <c r="AD409" s="42">
        <v>72450</v>
      </c>
      <c r="AE409" s="42">
        <f t="shared" si="71"/>
        <v>12600</v>
      </c>
      <c r="AF409" s="38" t="s">
        <v>1371</v>
      </c>
      <c r="AG409" s="44">
        <f t="shared" si="72"/>
        <v>0</v>
      </c>
    </row>
    <row r="410" spans="1:34" s="45" customFormat="1" x14ac:dyDescent="0.2">
      <c r="A410" s="38" t="s">
        <v>39</v>
      </c>
      <c r="B410" s="38" t="s">
        <v>40</v>
      </c>
      <c r="C410" s="38" t="s">
        <v>884</v>
      </c>
      <c r="D410" s="38" t="s">
        <v>1034</v>
      </c>
      <c r="E410" s="38" t="s">
        <v>43</v>
      </c>
      <c r="F410" s="38" t="s">
        <v>1036</v>
      </c>
      <c r="G410" s="38" t="s">
        <v>1059</v>
      </c>
      <c r="H410" s="38" t="s">
        <v>1035</v>
      </c>
      <c r="I410" s="38" t="s">
        <v>183</v>
      </c>
      <c r="J410" s="38" t="s">
        <v>50</v>
      </c>
      <c r="K410" s="39">
        <v>43500</v>
      </c>
      <c r="L410" s="39">
        <v>43539</v>
      </c>
      <c r="M410" s="40" t="s">
        <v>54</v>
      </c>
      <c r="N410" s="38" t="s">
        <v>1358</v>
      </c>
      <c r="O410" s="38" t="s">
        <v>1359</v>
      </c>
      <c r="P410" s="41">
        <v>8191727</v>
      </c>
      <c r="Q410" s="38" t="s">
        <v>1081</v>
      </c>
      <c r="R410" s="38" t="s">
        <v>68</v>
      </c>
      <c r="S410" s="38" t="s">
        <v>52</v>
      </c>
      <c r="T410" s="42">
        <v>1512.8</v>
      </c>
      <c r="U410" s="42">
        <v>1512.8</v>
      </c>
      <c r="V410" s="42">
        <f t="shared" si="70"/>
        <v>0</v>
      </c>
      <c r="W410" s="43">
        <f t="shared" si="60"/>
        <v>0</v>
      </c>
      <c r="X410" s="38" t="s">
        <v>1361</v>
      </c>
      <c r="Y410" s="42">
        <v>1512.8</v>
      </c>
      <c r="Z410" s="38" t="s">
        <v>1083</v>
      </c>
      <c r="AA410" s="42">
        <v>0</v>
      </c>
      <c r="AB410" s="42" t="s">
        <v>54</v>
      </c>
      <c r="AC410" s="42">
        <v>1512.8</v>
      </c>
      <c r="AD410" s="42">
        <v>1512.8</v>
      </c>
      <c r="AE410" s="42">
        <f t="shared" si="71"/>
        <v>0</v>
      </c>
      <c r="AF410" s="38" t="s">
        <v>1371</v>
      </c>
      <c r="AG410" s="44">
        <f t="shared" si="72"/>
        <v>0</v>
      </c>
    </row>
    <row r="411" spans="1:34" s="45" customFormat="1" x14ac:dyDescent="0.2">
      <c r="A411" s="38" t="s">
        <v>39</v>
      </c>
      <c r="B411" s="38" t="s">
        <v>40</v>
      </c>
      <c r="C411" s="38" t="s">
        <v>884</v>
      </c>
      <c r="D411" s="38" t="s">
        <v>1034</v>
      </c>
      <c r="E411" s="38" t="s">
        <v>43</v>
      </c>
      <c r="F411" s="38" t="s">
        <v>1036</v>
      </c>
      <c r="G411" s="38" t="s">
        <v>1059</v>
      </c>
      <c r="H411" s="38" t="s">
        <v>1035</v>
      </c>
      <c r="I411" s="38" t="s">
        <v>183</v>
      </c>
      <c r="J411" s="38" t="s">
        <v>50</v>
      </c>
      <c r="K411" s="39">
        <v>43504</v>
      </c>
      <c r="L411" s="39">
        <v>43504</v>
      </c>
      <c r="M411" s="39">
        <v>43504</v>
      </c>
      <c r="N411" s="38" t="s">
        <v>1358</v>
      </c>
      <c r="O411" s="38" t="s">
        <v>1368</v>
      </c>
      <c r="P411" s="41">
        <v>8195448</v>
      </c>
      <c r="Q411" s="38" t="s">
        <v>1880</v>
      </c>
      <c r="R411" s="38" t="s">
        <v>68</v>
      </c>
      <c r="S411" s="38" t="s">
        <v>52</v>
      </c>
      <c r="T411" s="42">
        <v>2149.1999999999998</v>
      </c>
      <c r="U411" s="42">
        <v>1870.6</v>
      </c>
      <c r="V411" s="42">
        <f t="shared" si="70"/>
        <v>278.59999999999991</v>
      </c>
      <c r="W411" s="43">
        <f t="shared" si="60"/>
        <v>0.12962962962962959</v>
      </c>
      <c r="X411" s="38" t="s">
        <v>1361</v>
      </c>
      <c r="Y411" s="42">
        <v>1870.6</v>
      </c>
      <c r="Z411" s="38" t="s">
        <v>1881</v>
      </c>
      <c r="AA411" s="42">
        <v>0</v>
      </c>
      <c r="AB411" s="42" t="s">
        <v>54</v>
      </c>
      <c r="AC411" s="42">
        <v>2149.1999999999998</v>
      </c>
      <c r="AD411" s="42">
        <v>1870.6</v>
      </c>
      <c r="AE411" s="42">
        <f t="shared" si="71"/>
        <v>278.59999999999991</v>
      </c>
      <c r="AF411" s="38" t="s">
        <v>1371</v>
      </c>
      <c r="AG411" s="44">
        <f t="shared" si="72"/>
        <v>0</v>
      </c>
    </row>
    <row r="412" spans="1:34" s="45" customFormat="1" x14ac:dyDescent="0.2">
      <c r="A412" s="38" t="s">
        <v>39</v>
      </c>
      <c r="B412" s="38" t="s">
        <v>40</v>
      </c>
      <c r="C412" s="38" t="s">
        <v>884</v>
      </c>
      <c r="D412" s="38" t="s">
        <v>1034</v>
      </c>
      <c r="E412" s="38" t="s">
        <v>43</v>
      </c>
      <c r="F412" s="38" t="s">
        <v>1036</v>
      </c>
      <c r="G412" s="38" t="s">
        <v>1059</v>
      </c>
      <c r="H412" s="38" t="s">
        <v>1035</v>
      </c>
      <c r="I412" s="38" t="s">
        <v>183</v>
      </c>
      <c r="J412" s="38" t="s">
        <v>50</v>
      </c>
      <c r="K412" s="39">
        <v>43507</v>
      </c>
      <c r="L412" s="39">
        <v>43507</v>
      </c>
      <c r="M412" s="39">
        <v>43507</v>
      </c>
      <c r="N412" s="38" t="s">
        <v>1358</v>
      </c>
      <c r="O412" s="38" t="s">
        <v>1368</v>
      </c>
      <c r="P412" s="41">
        <v>8198686</v>
      </c>
      <c r="Q412" s="38" t="s">
        <v>1882</v>
      </c>
      <c r="R412" s="38" t="s">
        <v>68</v>
      </c>
      <c r="S412" s="38" t="s">
        <v>52</v>
      </c>
      <c r="T412" s="42">
        <v>9460.7999999999993</v>
      </c>
      <c r="U412" s="42">
        <v>6482.4</v>
      </c>
      <c r="V412" s="42">
        <f t="shared" si="70"/>
        <v>2978.3999999999996</v>
      </c>
      <c r="W412" s="43">
        <f t="shared" si="60"/>
        <v>0.31481481481481483</v>
      </c>
      <c r="X412" s="38" t="s">
        <v>1361</v>
      </c>
      <c r="Y412" s="42">
        <v>6482.4</v>
      </c>
      <c r="Z412" s="38" t="s">
        <v>1883</v>
      </c>
      <c r="AA412" s="42">
        <v>0</v>
      </c>
      <c r="AB412" s="42" t="s">
        <v>54</v>
      </c>
      <c r="AC412" s="42">
        <v>9460.7999999999993</v>
      </c>
      <c r="AD412" s="42">
        <v>6482.4</v>
      </c>
      <c r="AE412" s="42">
        <f t="shared" si="71"/>
        <v>2978.3999999999996</v>
      </c>
      <c r="AF412" s="38" t="s">
        <v>1371</v>
      </c>
      <c r="AG412" s="44">
        <f t="shared" si="72"/>
        <v>0</v>
      </c>
    </row>
    <row r="413" spans="1:34" s="45" customFormat="1" x14ac:dyDescent="0.2">
      <c r="A413" s="38" t="s">
        <v>39</v>
      </c>
      <c r="B413" s="38" t="s">
        <v>40</v>
      </c>
      <c r="C413" s="38" t="s">
        <v>884</v>
      </c>
      <c r="D413" s="38" t="s">
        <v>1034</v>
      </c>
      <c r="E413" s="38" t="s">
        <v>43</v>
      </c>
      <c r="F413" s="38" t="s">
        <v>1036</v>
      </c>
      <c r="G413" s="38" t="s">
        <v>1059</v>
      </c>
      <c r="H413" s="38" t="s">
        <v>1035</v>
      </c>
      <c r="I413" s="38" t="s">
        <v>183</v>
      </c>
      <c r="J413" s="38" t="s">
        <v>50</v>
      </c>
      <c r="K413" s="39">
        <v>43507</v>
      </c>
      <c r="L413" s="39">
        <v>43507</v>
      </c>
      <c r="M413" s="39">
        <v>43507</v>
      </c>
      <c r="N413" s="38" t="s">
        <v>1358</v>
      </c>
      <c r="O413" s="38" t="s">
        <v>1368</v>
      </c>
      <c r="P413" s="41">
        <v>8198774</v>
      </c>
      <c r="Q413" s="38" t="s">
        <v>1884</v>
      </c>
      <c r="R413" s="38" t="s">
        <v>68</v>
      </c>
      <c r="S413" s="38" t="s">
        <v>52</v>
      </c>
      <c r="T413" s="42">
        <v>1306.25</v>
      </c>
      <c r="U413" s="42">
        <v>878.75</v>
      </c>
      <c r="V413" s="42">
        <f t="shared" si="70"/>
        <v>427.5</v>
      </c>
      <c r="W413" s="43">
        <f t="shared" si="60"/>
        <v>0.32727272727272727</v>
      </c>
      <c r="X413" s="38" t="s">
        <v>1361</v>
      </c>
      <c r="Y413" s="42">
        <v>878.75</v>
      </c>
      <c r="Z413" s="38" t="s">
        <v>1885</v>
      </c>
      <c r="AA413" s="42">
        <v>0</v>
      </c>
      <c r="AB413" s="42" t="s">
        <v>54</v>
      </c>
      <c r="AC413" s="42">
        <v>1306.25</v>
      </c>
      <c r="AD413" s="42">
        <v>878.75</v>
      </c>
      <c r="AE413" s="42">
        <f t="shared" si="71"/>
        <v>427.5</v>
      </c>
      <c r="AF413" s="38" t="s">
        <v>1371</v>
      </c>
      <c r="AG413" s="44">
        <f t="shared" si="72"/>
        <v>0</v>
      </c>
    </row>
    <row r="414" spans="1:34" s="74" customFormat="1" x14ac:dyDescent="0.2">
      <c r="A414" s="68" t="s">
        <v>39</v>
      </c>
      <c r="B414" s="68" t="s">
        <v>40</v>
      </c>
      <c r="C414" s="68" t="s">
        <v>884</v>
      </c>
      <c r="D414" s="68" t="s">
        <v>1034</v>
      </c>
      <c r="E414" s="68" t="s">
        <v>43</v>
      </c>
      <c r="F414" s="68" t="s">
        <v>1036</v>
      </c>
      <c r="G414" s="68" t="s">
        <v>1059</v>
      </c>
      <c r="H414" s="68" t="s">
        <v>1035</v>
      </c>
      <c r="I414" s="68" t="s">
        <v>183</v>
      </c>
      <c r="J414" s="68" t="s">
        <v>50</v>
      </c>
      <c r="K414" s="69">
        <v>43503</v>
      </c>
      <c r="L414" s="69">
        <v>43539</v>
      </c>
      <c r="M414" s="75" t="s">
        <v>54</v>
      </c>
      <c r="N414" s="68" t="s">
        <v>1358</v>
      </c>
      <c r="O414" s="68" t="s">
        <v>1359</v>
      </c>
      <c r="P414" s="70">
        <v>8204055</v>
      </c>
      <c r="Q414" s="68" t="s">
        <v>1886</v>
      </c>
      <c r="R414" s="68" t="s">
        <v>68</v>
      </c>
      <c r="S414" s="68" t="s">
        <v>52</v>
      </c>
      <c r="T414" s="71">
        <v>892382.4</v>
      </c>
      <c r="U414" s="71">
        <v>764658.7</v>
      </c>
      <c r="V414" s="71">
        <f t="shared" si="70"/>
        <v>127723.70000000007</v>
      </c>
      <c r="W414" s="72">
        <f t="shared" si="60"/>
        <v>0.14312664615528059</v>
      </c>
      <c r="X414" s="68" t="s">
        <v>1361</v>
      </c>
      <c r="Y414" s="71">
        <v>764658.7</v>
      </c>
      <c r="Z414" s="68" t="s">
        <v>1887</v>
      </c>
      <c r="AA414" s="71">
        <v>0</v>
      </c>
      <c r="AB414" s="71" t="s">
        <v>54</v>
      </c>
      <c r="AC414" s="71">
        <v>892382.4</v>
      </c>
      <c r="AD414" s="71">
        <v>764658.7</v>
      </c>
      <c r="AE414" s="71">
        <f t="shared" si="71"/>
        <v>127723.70000000007</v>
      </c>
      <c r="AF414" s="68" t="s">
        <v>1363</v>
      </c>
      <c r="AG414" s="73">
        <f t="shared" si="72"/>
        <v>0</v>
      </c>
      <c r="AH414" s="74" t="s">
        <v>1827</v>
      </c>
    </row>
    <row r="415" spans="1:34" s="45" customFormat="1" x14ac:dyDescent="0.2">
      <c r="A415" s="38" t="s">
        <v>39</v>
      </c>
      <c r="B415" s="38" t="s">
        <v>40</v>
      </c>
      <c r="C415" s="38" t="s">
        <v>884</v>
      </c>
      <c r="D415" s="38" t="s">
        <v>1034</v>
      </c>
      <c r="E415" s="38" t="s">
        <v>43</v>
      </c>
      <c r="F415" s="38" t="s">
        <v>1036</v>
      </c>
      <c r="G415" s="38" t="s">
        <v>1059</v>
      </c>
      <c r="H415" s="38" t="s">
        <v>1035</v>
      </c>
      <c r="I415" s="38" t="s">
        <v>183</v>
      </c>
      <c r="J415" s="38" t="s">
        <v>50</v>
      </c>
      <c r="K415" s="39">
        <v>43508</v>
      </c>
      <c r="L415" s="39">
        <v>43539</v>
      </c>
      <c r="M415" s="40" t="s">
        <v>54</v>
      </c>
      <c r="N415" s="38" t="s">
        <v>1358</v>
      </c>
      <c r="O415" s="38" t="s">
        <v>1359</v>
      </c>
      <c r="P415" s="41">
        <v>8204062</v>
      </c>
      <c r="Q415" s="38" t="s">
        <v>1888</v>
      </c>
      <c r="R415" s="38" t="s">
        <v>68</v>
      </c>
      <c r="S415" s="38" t="s">
        <v>52</v>
      </c>
      <c r="T415" s="42">
        <v>14363.1</v>
      </c>
      <c r="U415" s="42">
        <v>12243.29</v>
      </c>
      <c r="V415" s="42">
        <f t="shared" si="70"/>
        <v>2119.8099999999995</v>
      </c>
      <c r="W415" s="43">
        <f t="shared" ref="W415:W474" si="73">V415/T415</f>
        <v>0.14758722002910232</v>
      </c>
      <c r="X415" s="38" t="s">
        <v>1361</v>
      </c>
      <c r="Y415" s="42">
        <v>12243.29</v>
      </c>
      <c r="Z415" s="38" t="s">
        <v>1889</v>
      </c>
      <c r="AA415" s="42">
        <v>0</v>
      </c>
      <c r="AB415" s="42" t="s">
        <v>54</v>
      </c>
      <c r="AC415" s="42">
        <v>14363.1</v>
      </c>
      <c r="AD415" s="42">
        <v>12243.29</v>
      </c>
      <c r="AE415" s="42">
        <f t="shared" si="71"/>
        <v>2119.8099999999995</v>
      </c>
      <c r="AF415" s="38" t="s">
        <v>1371</v>
      </c>
      <c r="AG415" s="44">
        <f t="shared" si="72"/>
        <v>0</v>
      </c>
    </row>
    <row r="416" spans="1:34" s="45" customFormat="1" x14ac:dyDescent="0.2">
      <c r="A416" s="38" t="s">
        <v>39</v>
      </c>
      <c r="B416" s="38" t="s">
        <v>40</v>
      </c>
      <c r="C416" s="38" t="s">
        <v>884</v>
      </c>
      <c r="D416" s="38" t="s">
        <v>1034</v>
      </c>
      <c r="E416" s="38" t="s">
        <v>43</v>
      </c>
      <c r="F416" s="38" t="s">
        <v>1036</v>
      </c>
      <c r="G416" s="38" t="s">
        <v>1059</v>
      </c>
      <c r="H416" s="38" t="s">
        <v>1035</v>
      </c>
      <c r="I416" s="38" t="s">
        <v>183</v>
      </c>
      <c r="J416" s="38" t="s">
        <v>50</v>
      </c>
      <c r="K416" s="39">
        <v>43508</v>
      </c>
      <c r="L416" s="39">
        <v>43539</v>
      </c>
      <c r="M416" s="40" t="s">
        <v>54</v>
      </c>
      <c r="N416" s="38" t="s">
        <v>1358</v>
      </c>
      <c r="O416" s="38" t="s">
        <v>1359</v>
      </c>
      <c r="P416" s="41">
        <v>8204052</v>
      </c>
      <c r="Q416" s="38" t="s">
        <v>1890</v>
      </c>
      <c r="R416" s="38" t="s">
        <v>68</v>
      </c>
      <c r="S416" s="38" t="s">
        <v>52</v>
      </c>
      <c r="T416" s="42">
        <v>17344.8</v>
      </c>
      <c r="U416" s="42">
        <v>14819.9</v>
      </c>
      <c r="V416" s="42">
        <f t="shared" si="70"/>
        <v>2524.8999999999996</v>
      </c>
      <c r="W416" s="43">
        <f t="shared" si="73"/>
        <v>0.14557100687237673</v>
      </c>
      <c r="X416" s="38" t="s">
        <v>1361</v>
      </c>
      <c r="Y416" s="42">
        <v>14819.9</v>
      </c>
      <c r="Z416" s="38" t="s">
        <v>1891</v>
      </c>
      <c r="AA416" s="42">
        <v>0</v>
      </c>
      <c r="AB416" s="42" t="s">
        <v>54</v>
      </c>
      <c r="AC416" s="42">
        <v>17344.8</v>
      </c>
      <c r="AD416" s="42">
        <v>14819.9</v>
      </c>
      <c r="AE416" s="42">
        <f t="shared" si="71"/>
        <v>2524.8999999999996</v>
      </c>
      <c r="AF416" s="38" t="s">
        <v>1371</v>
      </c>
      <c r="AG416" s="44">
        <f t="shared" si="72"/>
        <v>0</v>
      </c>
    </row>
    <row r="417" spans="1:34" s="45" customFormat="1" x14ac:dyDescent="0.2">
      <c r="A417" s="38" t="s">
        <v>39</v>
      </c>
      <c r="B417" s="38" t="s">
        <v>40</v>
      </c>
      <c r="C417" s="38" t="s">
        <v>884</v>
      </c>
      <c r="D417" s="38" t="s">
        <v>1034</v>
      </c>
      <c r="E417" s="38" t="s">
        <v>43</v>
      </c>
      <c r="F417" s="38" t="s">
        <v>1036</v>
      </c>
      <c r="G417" s="38" t="s">
        <v>1059</v>
      </c>
      <c r="H417" s="38" t="s">
        <v>1035</v>
      </c>
      <c r="I417" s="38" t="s">
        <v>183</v>
      </c>
      <c r="J417" s="38" t="s">
        <v>50</v>
      </c>
      <c r="K417" s="39">
        <v>43510</v>
      </c>
      <c r="L417" s="39">
        <v>43510</v>
      </c>
      <c r="M417" s="39">
        <v>43510</v>
      </c>
      <c r="N417" s="38" t="s">
        <v>1358</v>
      </c>
      <c r="O417" s="38" t="s">
        <v>1368</v>
      </c>
      <c r="P417" s="41">
        <v>8204052</v>
      </c>
      <c r="Q417" s="38" t="s">
        <v>1890</v>
      </c>
      <c r="R417" s="38" t="s">
        <v>68</v>
      </c>
      <c r="S417" s="38" t="s">
        <v>52</v>
      </c>
      <c r="T417" s="42">
        <v>51300</v>
      </c>
      <c r="U417" s="42">
        <v>43700</v>
      </c>
      <c r="V417" s="42">
        <f t="shared" si="70"/>
        <v>7600</v>
      </c>
      <c r="W417" s="43">
        <f t="shared" si="73"/>
        <v>0.14814814814814814</v>
      </c>
      <c r="X417" s="38" t="s">
        <v>1361</v>
      </c>
      <c r="Y417" s="42">
        <v>43700</v>
      </c>
      <c r="Z417" s="38" t="s">
        <v>1891</v>
      </c>
      <c r="AA417" s="42">
        <v>0</v>
      </c>
      <c r="AB417" s="42" t="s">
        <v>54</v>
      </c>
      <c r="AC417" s="42">
        <v>51300</v>
      </c>
      <c r="AD417" s="42">
        <v>43700</v>
      </c>
      <c r="AE417" s="42">
        <f t="shared" si="71"/>
        <v>7600</v>
      </c>
      <c r="AF417" s="38" t="s">
        <v>1371</v>
      </c>
      <c r="AG417" s="44">
        <f t="shared" si="72"/>
        <v>0</v>
      </c>
    </row>
    <row r="418" spans="1:34" s="45" customFormat="1" x14ac:dyDescent="0.2">
      <c r="A418" s="38" t="s">
        <v>39</v>
      </c>
      <c r="B418" s="38" t="s">
        <v>40</v>
      </c>
      <c r="C418" s="38" t="s">
        <v>884</v>
      </c>
      <c r="D418" s="38" t="s">
        <v>1034</v>
      </c>
      <c r="E418" s="38" t="s">
        <v>43</v>
      </c>
      <c r="F418" s="38" t="s">
        <v>1036</v>
      </c>
      <c r="G418" s="38" t="s">
        <v>1059</v>
      </c>
      <c r="H418" s="38" t="s">
        <v>1836</v>
      </c>
      <c r="I418" s="38" t="s">
        <v>183</v>
      </c>
      <c r="J418" s="38" t="s">
        <v>50</v>
      </c>
      <c r="K418" s="39">
        <v>43514</v>
      </c>
      <c r="L418" s="39">
        <v>43514</v>
      </c>
      <c r="M418" s="39">
        <v>43514</v>
      </c>
      <c r="N418" s="38" t="s">
        <v>1358</v>
      </c>
      <c r="O418" s="38" t="s">
        <v>1368</v>
      </c>
      <c r="P418" s="41">
        <v>8159923</v>
      </c>
      <c r="Q418" s="38" t="s">
        <v>1892</v>
      </c>
      <c r="R418" s="38" t="s">
        <v>68</v>
      </c>
      <c r="S418" s="38" t="s">
        <v>52</v>
      </c>
      <c r="T418" s="42">
        <v>109698.84</v>
      </c>
      <c r="U418" s="42">
        <v>99726.22</v>
      </c>
      <c r="V418" s="42">
        <f t="shared" si="70"/>
        <v>9972.6199999999953</v>
      </c>
      <c r="W418" s="43">
        <f t="shared" si="73"/>
        <v>9.0909074334787815E-2</v>
      </c>
      <c r="X418" s="38" t="s">
        <v>1361</v>
      </c>
      <c r="Y418" s="42">
        <v>99726.22</v>
      </c>
      <c r="Z418" s="38" t="s">
        <v>1893</v>
      </c>
      <c r="AA418" s="42">
        <v>0</v>
      </c>
      <c r="AB418" s="42" t="s">
        <v>54</v>
      </c>
      <c r="AC418" s="42">
        <v>109698.84</v>
      </c>
      <c r="AD418" s="42">
        <v>99726.22</v>
      </c>
      <c r="AE418" s="42">
        <f t="shared" si="71"/>
        <v>9972.6199999999953</v>
      </c>
      <c r="AF418" s="38" t="s">
        <v>1839</v>
      </c>
      <c r="AG418" s="44">
        <f t="shared" si="72"/>
        <v>0</v>
      </c>
    </row>
    <row r="419" spans="1:34" s="45" customFormat="1" x14ac:dyDescent="0.2">
      <c r="A419" s="38" t="s">
        <v>39</v>
      </c>
      <c r="B419" s="38" t="s">
        <v>40</v>
      </c>
      <c r="C419" s="38" t="s">
        <v>884</v>
      </c>
      <c r="D419" s="38" t="s">
        <v>1034</v>
      </c>
      <c r="E419" s="38" t="s">
        <v>43</v>
      </c>
      <c r="F419" s="38" t="s">
        <v>1036</v>
      </c>
      <c r="G419" s="38" t="s">
        <v>1059</v>
      </c>
      <c r="H419" s="38" t="s">
        <v>1035</v>
      </c>
      <c r="I419" s="38" t="s">
        <v>183</v>
      </c>
      <c r="J419" s="38" t="s">
        <v>50</v>
      </c>
      <c r="K419" s="39">
        <v>43500</v>
      </c>
      <c r="L419" s="39">
        <v>43539</v>
      </c>
      <c r="M419" s="40" t="s">
        <v>54</v>
      </c>
      <c r="N419" s="38" t="s">
        <v>1358</v>
      </c>
      <c r="O419" s="38" t="s">
        <v>1359</v>
      </c>
      <c r="P419" s="41">
        <v>8190847</v>
      </c>
      <c r="Q419" s="38" t="s">
        <v>1894</v>
      </c>
      <c r="R419" s="38" t="s">
        <v>68</v>
      </c>
      <c r="S419" s="38" t="s">
        <v>52</v>
      </c>
      <c r="T419" s="42">
        <v>36000</v>
      </c>
      <c r="U419" s="42">
        <v>34000</v>
      </c>
      <c r="V419" s="42">
        <f t="shared" si="70"/>
        <v>2000</v>
      </c>
      <c r="W419" s="43">
        <f t="shared" si="73"/>
        <v>5.5555555555555552E-2</v>
      </c>
      <c r="X419" s="38" t="s">
        <v>1361</v>
      </c>
      <c r="Y419" s="42">
        <v>34000</v>
      </c>
      <c r="Z419" s="38" t="s">
        <v>1895</v>
      </c>
      <c r="AA419" s="42">
        <v>0</v>
      </c>
      <c r="AB419" s="42" t="s">
        <v>54</v>
      </c>
      <c r="AC419" s="42">
        <v>36000</v>
      </c>
      <c r="AD419" s="42">
        <v>34000</v>
      </c>
      <c r="AE419" s="42">
        <f t="shared" si="71"/>
        <v>2000</v>
      </c>
      <c r="AF419" s="38" t="s">
        <v>1371</v>
      </c>
      <c r="AG419" s="44">
        <f t="shared" si="72"/>
        <v>0</v>
      </c>
    </row>
    <row r="420" spans="1:34" s="45" customFormat="1" x14ac:dyDescent="0.2">
      <c r="A420" s="38" t="s">
        <v>39</v>
      </c>
      <c r="B420" s="38" t="s">
        <v>40</v>
      </c>
      <c r="C420" s="38" t="s">
        <v>884</v>
      </c>
      <c r="D420" s="38" t="s">
        <v>1034</v>
      </c>
      <c r="E420" s="38" t="s">
        <v>43</v>
      </c>
      <c r="F420" s="38" t="s">
        <v>1036</v>
      </c>
      <c r="G420" s="38" t="s">
        <v>1059</v>
      </c>
      <c r="H420" s="38" t="s">
        <v>1035</v>
      </c>
      <c r="I420" s="38" t="s">
        <v>183</v>
      </c>
      <c r="J420" s="38" t="s">
        <v>50</v>
      </c>
      <c r="K420" s="39">
        <v>43500</v>
      </c>
      <c r="L420" s="39">
        <v>43539</v>
      </c>
      <c r="M420" s="40" t="s">
        <v>54</v>
      </c>
      <c r="N420" s="38" t="s">
        <v>1358</v>
      </c>
      <c r="O420" s="38" t="s">
        <v>1359</v>
      </c>
      <c r="P420" s="41">
        <v>8190896</v>
      </c>
      <c r="Q420" s="38" t="s">
        <v>1896</v>
      </c>
      <c r="R420" s="38" t="s">
        <v>68</v>
      </c>
      <c r="S420" s="38" t="s">
        <v>52</v>
      </c>
      <c r="T420" s="42">
        <v>36000</v>
      </c>
      <c r="U420" s="42">
        <v>34000</v>
      </c>
      <c r="V420" s="42">
        <f t="shared" si="70"/>
        <v>2000</v>
      </c>
      <c r="W420" s="43">
        <f t="shared" si="73"/>
        <v>5.5555555555555552E-2</v>
      </c>
      <c r="X420" s="38" t="s">
        <v>1361</v>
      </c>
      <c r="Y420" s="42">
        <v>34000</v>
      </c>
      <c r="Z420" s="38" t="s">
        <v>1897</v>
      </c>
      <c r="AA420" s="42">
        <v>0</v>
      </c>
      <c r="AB420" s="42" t="s">
        <v>54</v>
      </c>
      <c r="AC420" s="42">
        <v>36000</v>
      </c>
      <c r="AD420" s="42">
        <v>34000</v>
      </c>
      <c r="AE420" s="42">
        <f t="shared" si="71"/>
        <v>2000</v>
      </c>
      <c r="AF420" s="38" t="s">
        <v>1371</v>
      </c>
      <c r="AG420" s="44">
        <f t="shared" si="72"/>
        <v>0</v>
      </c>
    </row>
    <row r="421" spans="1:34" s="45" customFormat="1" x14ac:dyDescent="0.2">
      <c r="A421" s="38" t="s">
        <v>39</v>
      </c>
      <c r="B421" s="38" t="s">
        <v>40</v>
      </c>
      <c r="C421" s="38" t="s">
        <v>884</v>
      </c>
      <c r="D421" s="38" t="s">
        <v>1034</v>
      </c>
      <c r="E421" s="38" t="s">
        <v>43</v>
      </c>
      <c r="F421" s="38" t="s">
        <v>1036</v>
      </c>
      <c r="G421" s="38" t="s">
        <v>1059</v>
      </c>
      <c r="H421" s="38" t="s">
        <v>1035</v>
      </c>
      <c r="I421" s="38" t="s">
        <v>183</v>
      </c>
      <c r="J421" s="38" t="s">
        <v>50</v>
      </c>
      <c r="K421" s="39">
        <v>43500</v>
      </c>
      <c r="L421" s="39">
        <v>43539</v>
      </c>
      <c r="M421" s="40" t="s">
        <v>54</v>
      </c>
      <c r="N421" s="38" t="s">
        <v>1358</v>
      </c>
      <c r="O421" s="38" t="s">
        <v>1359</v>
      </c>
      <c r="P421" s="41">
        <v>8190899</v>
      </c>
      <c r="Q421" s="38" t="s">
        <v>1898</v>
      </c>
      <c r="R421" s="38" t="s">
        <v>68</v>
      </c>
      <c r="S421" s="38" t="s">
        <v>52</v>
      </c>
      <c r="T421" s="42">
        <v>36000</v>
      </c>
      <c r="U421" s="42">
        <v>34000</v>
      </c>
      <c r="V421" s="42">
        <f t="shared" si="70"/>
        <v>2000</v>
      </c>
      <c r="W421" s="43">
        <f t="shared" si="73"/>
        <v>5.5555555555555552E-2</v>
      </c>
      <c r="X421" s="38" t="s">
        <v>1361</v>
      </c>
      <c r="Y421" s="42">
        <v>34000</v>
      </c>
      <c r="Z421" s="38" t="s">
        <v>1899</v>
      </c>
      <c r="AA421" s="42">
        <v>0</v>
      </c>
      <c r="AB421" s="42" t="s">
        <v>54</v>
      </c>
      <c r="AC421" s="42">
        <v>36000</v>
      </c>
      <c r="AD421" s="42">
        <v>34000</v>
      </c>
      <c r="AE421" s="42">
        <f t="shared" si="71"/>
        <v>2000</v>
      </c>
      <c r="AF421" s="38" t="s">
        <v>1371</v>
      </c>
      <c r="AG421" s="44">
        <f t="shared" si="72"/>
        <v>0</v>
      </c>
    </row>
    <row r="422" spans="1:34" s="45" customFormat="1" x14ac:dyDescent="0.2">
      <c r="A422" s="38" t="s">
        <v>39</v>
      </c>
      <c r="B422" s="38" t="s">
        <v>40</v>
      </c>
      <c r="C422" s="38" t="s">
        <v>884</v>
      </c>
      <c r="D422" s="38" t="s">
        <v>1034</v>
      </c>
      <c r="E422" s="38" t="s">
        <v>43</v>
      </c>
      <c r="F422" s="38" t="s">
        <v>1036</v>
      </c>
      <c r="G422" s="38" t="s">
        <v>1059</v>
      </c>
      <c r="H422" s="38" t="s">
        <v>384</v>
      </c>
      <c r="I422" s="38" t="s">
        <v>183</v>
      </c>
      <c r="J422" s="38" t="s">
        <v>50</v>
      </c>
      <c r="K422" s="39">
        <v>43507</v>
      </c>
      <c r="L422" s="39">
        <v>43507</v>
      </c>
      <c r="M422" s="39">
        <v>43507</v>
      </c>
      <c r="N422" s="38" t="s">
        <v>1358</v>
      </c>
      <c r="O422" s="38" t="s">
        <v>1368</v>
      </c>
      <c r="P422" s="41">
        <v>8174921</v>
      </c>
      <c r="Q422" s="38" t="s">
        <v>1900</v>
      </c>
      <c r="R422" s="38" t="s">
        <v>68</v>
      </c>
      <c r="S422" s="38" t="s">
        <v>52</v>
      </c>
      <c r="T422" s="42">
        <v>17256.62</v>
      </c>
      <c r="U422" s="42">
        <v>16434.88</v>
      </c>
      <c r="V422" s="42">
        <f t="shared" si="70"/>
        <v>821.73999999999796</v>
      </c>
      <c r="W422" s="43">
        <f t="shared" si="73"/>
        <v>4.7618826861807122E-2</v>
      </c>
      <c r="X422" s="38" t="s">
        <v>1361</v>
      </c>
      <c r="Y422" s="42">
        <v>16434.88</v>
      </c>
      <c r="Z422" s="38" t="s">
        <v>1901</v>
      </c>
      <c r="AA422" s="42">
        <v>0</v>
      </c>
      <c r="AB422" s="42" t="s">
        <v>54</v>
      </c>
      <c r="AC422" s="42">
        <v>17256.62</v>
      </c>
      <c r="AD422" s="42">
        <v>16434.88</v>
      </c>
      <c r="AE422" s="42">
        <f t="shared" si="71"/>
        <v>821.73999999999796</v>
      </c>
      <c r="AF422" s="38" t="s">
        <v>1363</v>
      </c>
      <c r="AG422" s="44">
        <f t="shared" si="72"/>
        <v>0</v>
      </c>
    </row>
    <row r="423" spans="1:34" s="45" customFormat="1" x14ac:dyDescent="0.2">
      <c r="A423" s="38" t="s">
        <v>39</v>
      </c>
      <c r="B423" s="38" t="s">
        <v>40</v>
      </c>
      <c r="C423" s="38" t="s">
        <v>884</v>
      </c>
      <c r="D423" s="38" t="s">
        <v>1034</v>
      </c>
      <c r="E423" s="38" t="s">
        <v>43</v>
      </c>
      <c r="F423" s="38" t="s">
        <v>1036</v>
      </c>
      <c r="G423" s="38" t="s">
        <v>1059</v>
      </c>
      <c r="H423" s="38" t="s">
        <v>384</v>
      </c>
      <c r="I423" s="38" t="s">
        <v>183</v>
      </c>
      <c r="J423" s="38" t="s">
        <v>50</v>
      </c>
      <c r="K423" s="39">
        <v>43517</v>
      </c>
      <c r="L423" s="39">
        <v>43517</v>
      </c>
      <c r="M423" s="39">
        <v>43517</v>
      </c>
      <c r="N423" s="38" t="s">
        <v>1358</v>
      </c>
      <c r="O423" s="38" t="s">
        <v>1368</v>
      </c>
      <c r="P423" s="41">
        <v>8174921</v>
      </c>
      <c r="Q423" s="38" t="s">
        <v>1900</v>
      </c>
      <c r="R423" s="38" t="s">
        <v>68</v>
      </c>
      <c r="S423" s="38" t="s">
        <v>52</v>
      </c>
      <c r="T423" s="42">
        <v>535.22</v>
      </c>
      <c r="U423" s="42">
        <v>509.74</v>
      </c>
      <c r="V423" s="42">
        <f t="shared" si="70"/>
        <v>25.480000000000018</v>
      </c>
      <c r="W423" s="43">
        <f t="shared" si="73"/>
        <v>4.7606591681925221E-2</v>
      </c>
      <c r="X423" s="38" t="s">
        <v>1361</v>
      </c>
      <c r="Y423" s="42">
        <v>509.74</v>
      </c>
      <c r="Z423" s="38" t="s">
        <v>1901</v>
      </c>
      <c r="AA423" s="42">
        <v>0</v>
      </c>
      <c r="AB423" s="42" t="s">
        <v>54</v>
      </c>
      <c r="AC423" s="42">
        <v>535.22</v>
      </c>
      <c r="AD423" s="42">
        <v>509.74</v>
      </c>
      <c r="AE423" s="42">
        <f t="shared" si="71"/>
        <v>25.480000000000018</v>
      </c>
      <c r="AF423" s="38" t="s">
        <v>1363</v>
      </c>
      <c r="AG423" s="44">
        <f t="shared" si="72"/>
        <v>0</v>
      </c>
    </row>
    <row r="424" spans="1:34" s="45" customFormat="1" x14ac:dyDescent="0.2">
      <c r="A424" s="38" t="s">
        <v>39</v>
      </c>
      <c r="B424" s="38" t="s">
        <v>40</v>
      </c>
      <c r="C424" s="38" t="s">
        <v>884</v>
      </c>
      <c r="D424" s="38" t="s">
        <v>1034</v>
      </c>
      <c r="E424" s="38" t="s">
        <v>43</v>
      </c>
      <c r="F424" s="38" t="s">
        <v>1036</v>
      </c>
      <c r="G424" s="38" t="s">
        <v>1037</v>
      </c>
      <c r="H424" s="38" t="s">
        <v>1108</v>
      </c>
      <c r="I424" s="38" t="s">
        <v>183</v>
      </c>
      <c r="J424" s="38" t="s">
        <v>50</v>
      </c>
      <c r="K424" s="39">
        <v>43507</v>
      </c>
      <c r="L424" s="39">
        <v>43507</v>
      </c>
      <c r="M424" s="39">
        <v>43507</v>
      </c>
      <c r="N424" s="38" t="s">
        <v>1358</v>
      </c>
      <c r="O424" s="38" t="s">
        <v>1368</v>
      </c>
      <c r="P424" s="41">
        <v>8169950</v>
      </c>
      <c r="Q424" s="38" t="s">
        <v>1110</v>
      </c>
      <c r="R424" s="38" t="s">
        <v>68</v>
      </c>
      <c r="S424" s="38" t="s">
        <v>52</v>
      </c>
      <c r="T424" s="42">
        <v>3754.63</v>
      </c>
      <c r="U424" s="42">
        <v>3413.3</v>
      </c>
      <c r="V424" s="42">
        <f t="shared" si="70"/>
        <v>341.32999999999993</v>
      </c>
      <c r="W424" s="43">
        <f t="shared" si="73"/>
        <v>9.0909090909090884E-2</v>
      </c>
      <c r="X424" s="38" t="s">
        <v>1361</v>
      </c>
      <c r="Y424" s="42">
        <v>3413.3</v>
      </c>
      <c r="Z424" s="38" t="s">
        <v>1112</v>
      </c>
      <c r="AA424" s="42">
        <v>0</v>
      </c>
      <c r="AB424" s="42" t="s">
        <v>54</v>
      </c>
      <c r="AC424" s="42">
        <v>3754.63</v>
      </c>
      <c r="AD424" s="42">
        <v>3413.3</v>
      </c>
      <c r="AE424" s="42">
        <f t="shared" si="71"/>
        <v>341.32999999999993</v>
      </c>
      <c r="AF424" s="38" t="s">
        <v>1376</v>
      </c>
      <c r="AG424" s="44">
        <f t="shared" si="72"/>
        <v>0</v>
      </c>
    </row>
    <row r="425" spans="1:34" s="45" customFormat="1" x14ac:dyDescent="0.2">
      <c r="A425" s="38" t="s">
        <v>39</v>
      </c>
      <c r="B425" s="38" t="s">
        <v>40</v>
      </c>
      <c r="C425" s="38" t="s">
        <v>884</v>
      </c>
      <c r="D425" s="38" t="s">
        <v>1034</v>
      </c>
      <c r="E425" s="38" t="s">
        <v>43</v>
      </c>
      <c r="F425" s="38" t="s">
        <v>1036</v>
      </c>
      <c r="G425" s="38" t="s">
        <v>1037</v>
      </c>
      <c r="H425" s="38" t="s">
        <v>1108</v>
      </c>
      <c r="I425" s="38" t="s">
        <v>183</v>
      </c>
      <c r="J425" s="38" t="s">
        <v>50</v>
      </c>
      <c r="K425" s="39">
        <v>43514</v>
      </c>
      <c r="L425" s="39">
        <v>43514</v>
      </c>
      <c r="M425" s="39">
        <v>43514</v>
      </c>
      <c r="N425" s="38" t="s">
        <v>1358</v>
      </c>
      <c r="O425" s="38" t="s">
        <v>1368</v>
      </c>
      <c r="P425" s="41">
        <v>8169950</v>
      </c>
      <c r="Q425" s="38" t="s">
        <v>1110</v>
      </c>
      <c r="R425" s="38" t="s">
        <v>68</v>
      </c>
      <c r="S425" s="38" t="s">
        <v>52</v>
      </c>
      <c r="T425" s="42">
        <v>399.78</v>
      </c>
      <c r="U425" s="42">
        <v>363.44</v>
      </c>
      <c r="V425" s="42">
        <f t="shared" si="70"/>
        <v>36.339999999999975</v>
      </c>
      <c r="W425" s="43">
        <f t="shared" si="73"/>
        <v>9.0899994997248434E-2</v>
      </c>
      <c r="X425" s="38" t="s">
        <v>1361</v>
      </c>
      <c r="Y425" s="42">
        <v>363.44</v>
      </c>
      <c r="Z425" s="38" t="s">
        <v>1112</v>
      </c>
      <c r="AA425" s="42">
        <v>0</v>
      </c>
      <c r="AB425" s="42" t="s">
        <v>54</v>
      </c>
      <c r="AC425" s="42">
        <v>399.78</v>
      </c>
      <c r="AD425" s="42">
        <v>363.44</v>
      </c>
      <c r="AE425" s="42">
        <f t="shared" si="71"/>
        <v>36.339999999999975</v>
      </c>
      <c r="AF425" s="38" t="s">
        <v>1376</v>
      </c>
      <c r="AG425" s="44">
        <f t="shared" si="72"/>
        <v>0</v>
      </c>
    </row>
    <row r="426" spans="1:34" s="74" customFormat="1" x14ac:dyDescent="0.2">
      <c r="A426" s="68" t="s">
        <v>39</v>
      </c>
      <c r="B426" s="68" t="s">
        <v>40</v>
      </c>
      <c r="C426" s="68" t="s">
        <v>884</v>
      </c>
      <c r="D426" s="68" t="s">
        <v>1902</v>
      </c>
      <c r="E426" s="68" t="s">
        <v>43</v>
      </c>
      <c r="F426" s="68" t="s">
        <v>1903</v>
      </c>
      <c r="G426" s="68" t="s">
        <v>1037</v>
      </c>
      <c r="H426" s="68" t="s">
        <v>1085</v>
      </c>
      <c r="I426" s="68" t="s">
        <v>183</v>
      </c>
      <c r="J426" s="68" t="s">
        <v>50</v>
      </c>
      <c r="K426" s="69">
        <v>43524</v>
      </c>
      <c r="L426" s="69">
        <v>43524</v>
      </c>
      <c r="M426" s="69">
        <v>43524</v>
      </c>
      <c r="N426" s="68" t="s">
        <v>1367</v>
      </c>
      <c r="O426" s="68" t="s">
        <v>1368</v>
      </c>
      <c r="P426" s="70">
        <v>8110445</v>
      </c>
      <c r="Q426" s="68" t="s">
        <v>1904</v>
      </c>
      <c r="R426" s="68" t="s">
        <v>59</v>
      </c>
      <c r="S426" s="68" t="s">
        <v>52</v>
      </c>
      <c r="T426" s="71">
        <v>12945.6</v>
      </c>
      <c r="U426" s="71">
        <v>11066</v>
      </c>
      <c r="V426" s="71">
        <f t="shared" ref="V426:V432" si="74">T426-U426</f>
        <v>1879.6000000000004</v>
      </c>
      <c r="W426" s="72">
        <f t="shared" si="73"/>
        <v>0.14519218885181068</v>
      </c>
      <c r="X426" s="68" t="s">
        <v>1361</v>
      </c>
      <c r="Y426" s="71">
        <v>11066</v>
      </c>
      <c r="Z426" s="68" t="s">
        <v>1905</v>
      </c>
      <c r="AA426" s="71">
        <v>0</v>
      </c>
      <c r="AB426" s="71" t="s">
        <v>54</v>
      </c>
      <c r="AC426" s="71">
        <v>12945.6</v>
      </c>
      <c r="AD426" s="71">
        <v>11066</v>
      </c>
      <c r="AE426" s="71">
        <f t="shared" ref="AE426:AE432" si="75">AC426-AD426</f>
        <v>1879.6000000000004</v>
      </c>
      <c r="AF426" s="68" t="s">
        <v>1363</v>
      </c>
      <c r="AG426" s="73">
        <f t="shared" ref="AG426:AG432" si="76">V426-AE426</f>
        <v>0</v>
      </c>
      <c r="AH426" s="74" t="s">
        <v>1906</v>
      </c>
    </row>
    <row r="427" spans="1:34" s="74" customFormat="1" x14ac:dyDescent="0.2">
      <c r="A427" s="68" t="s">
        <v>39</v>
      </c>
      <c r="B427" s="68" t="s">
        <v>40</v>
      </c>
      <c r="C427" s="68" t="s">
        <v>884</v>
      </c>
      <c r="D427" s="68" t="s">
        <v>1902</v>
      </c>
      <c r="E427" s="68" t="s">
        <v>43</v>
      </c>
      <c r="F427" s="68" t="s">
        <v>1903</v>
      </c>
      <c r="G427" s="68" t="s">
        <v>1037</v>
      </c>
      <c r="H427" s="68" t="s">
        <v>1085</v>
      </c>
      <c r="I427" s="68" t="s">
        <v>183</v>
      </c>
      <c r="J427" s="68" t="s">
        <v>50</v>
      </c>
      <c r="K427" s="69">
        <v>43524</v>
      </c>
      <c r="L427" s="69">
        <v>43524</v>
      </c>
      <c r="M427" s="69">
        <v>43524</v>
      </c>
      <c r="N427" s="68" t="s">
        <v>1386</v>
      </c>
      <c r="O427" s="68" t="s">
        <v>1368</v>
      </c>
      <c r="P427" s="70">
        <v>8142639</v>
      </c>
      <c r="Q427" s="68" t="s">
        <v>1904</v>
      </c>
      <c r="R427" s="68" t="s">
        <v>59</v>
      </c>
      <c r="S427" s="68" t="s">
        <v>52</v>
      </c>
      <c r="T427" s="71">
        <v>470720.52</v>
      </c>
      <c r="U427" s="71">
        <v>447184.49</v>
      </c>
      <c r="V427" s="71">
        <f t="shared" si="74"/>
        <v>23536.030000000028</v>
      </c>
      <c r="W427" s="72">
        <f t="shared" si="73"/>
        <v>5.000000849761134E-2</v>
      </c>
      <c r="X427" s="68" t="s">
        <v>1525</v>
      </c>
      <c r="Y427" s="71">
        <v>0</v>
      </c>
      <c r="Z427" s="68" t="s">
        <v>55</v>
      </c>
      <c r="AA427" s="71">
        <v>0</v>
      </c>
      <c r="AB427" s="71" t="s">
        <v>54</v>
      </c>
      <c r="AC427" s="71">
        <v>393164.76</v>
      </c>
      <c r="AD427" s="71">
        <v>327680</v>
      </c>
      <c r="AE427" s="71">
        <f t="shared" si="75"/>
        <v>65484.760000000009</v>
      </c>
      <c r="AF427" s="68" t="s">
        <v>1363</v>
      </c>
      <c r="AG427" s="73">
        <f t="shared" si="76"/>
        <v>-41948.729999999981</v>
      </c>
      <c r="AH427" s="74" t="s">
        <v>1906</v>
      </c>
    </row>
    <row r="428" spans="1:34" s="74" customFormat="1" x14ac:dyDescent="0.2">
      <c r="A428" s="68" t="s">
        <v>39</v>
      </c>
      <c r="B428" s="68" t="s">
        <v>40</v>
      </c>
      <c r="C428" s="68" t="s">
        <v>884</v>
      </c>
      <c r="D428" s="68" t="s">
        <v>1902</v>
      </c>
      <c r="E428" s="68" t="s">
        <v>43</v>
      </c>
      <c r="F428" s="68" t="s">
        <v>1903</v>
      </c>
      <c r="G428" s="68" t="s">
        <v>1037</v>
      </c>
      <c r="H428" s="68" t="s">
        <v>1085</v>
      </c>
      <c r="I428" s="68" t="s">
        <v>183</v>
      </c>
      <c r="J428" s="68" t="s">
        <v>50</v>
      </c>
      <c r="K428" s="69">
        <v>43524</v>
      </c>
      <c r="L428" s="69">
        <v>43524</v>
      </c>
      <c r="M428" s="69">
        <v>43524</v>
      </c>
      <c r="N428" s="68" t="s">
        <v>1386</v>
      </c>
      <c r="O428" s="68" t="s">
        <v>1368</v>
      </c>
      <c r="P428" s="70">
        <v>8142683</v>
      </c>
      <c r="Q428" s="68" t="s">
        <v>1904</v>
      </c>
      <c r="R428" s="68" t="s">
        <v>59</v>
      </c>
      <c r="S428" s="68" t="s">
        <v>52</v>
      </c>
      <c r="T428" s="71">
        <v>386129.34</v>
      </c>
      <c r="U428" s="71">
        <v>366822.87</v>
      </c>
      <c r="V428" s="71">
        <f t="shared" si="74"/>
        <v>19306.47000000003</v>
      </c>
      <c r="W428" s="72">
        <f t="shared" si="73"/>
        <v>5.0000007769417439E-2</v>
      </c>
      <c r="X428" s="68" t="s">
        <v>1525</v>
      </c>
      <c r="Y428" s="71">
        <v>0</v>
      </c>
      <c r="Z428" s="68" t="s">
        <v>55</v>
      </c>
      <c r="AA428" s="71">
        <v>0</v>
      </c>
      <c r="AB428" s="71" t="s">
        <v>54</v>
      </c>
      <c r="AC428" s="71">
        <v>386129.34</v>
      </c>
      <c r="AD428" s="71">
        <v>306598.98</v>
      </c>
      <c r="AE428" s="71">
        <f t="shared" si="75"/>
        <v>79530.360000000044</v>
      </c>
      <c r="AF428" s="68" t="s">
        <v>1363</v>
      </c>
      <c r="AG428" s="73">
        <f t="shared" si="76"/>
        <v>-60223.890000000014</v>
      </c>
      <c r="AH428" s="74" t="s">
        <v>1906</v>
      </c>
    </row>
    <row r="429" spans="1:34" s="74" customFormat="1" x14ac:dyDescent="0.2">
      <c r="A429" s="68" t="s">
        <v>39</v>
      </c>
      <c r="B429" s="68" t="s">
        <v>40</v>
      </c>
      <c r="C429" s="68" t="s">
        <v>884</v>
      </c>
      <c r="D429" s="68" t="s">
        <v>1902</v>
      </c>
      <c r="E429" s="68" t="s">
        <v>43</v>
      </c>
      <c r="F429" s="68" t="s">
        <v>1903</v>
      </c>
      <c r="G429" s="68" t="s">
        <v>1037</v>
      </c>
      <c r="H429" s="68" t="s">
        <v>1085</v>
      </c>
      <c r="I429" s="68" t="s">
        <v>183</v>
      </c>
      <c r="J429" s="68" t="s">
        <v>50</v>
      </c>
      <c r="K429" s="69">
        <v>43524</v>
      </c>
      <c r="L429" s="69">
        <v>43524</v>
      </c>
      <c r="M429" s="69">
        <v>43524</v>
      </c>
      <c r="N429" s="68" t="s">
        <v>1386</v>
      </c>
      <c r="O429" s="68" t="s">
        <v>1368</v>
      </c>
      <c r="P429" s="70">
        <v>8142704</v>
      </c>
      <c r="Q429" s="68" t="s">
        <v>1904</v>
      </c>
      <c r="R429" s="68" t="s">
        <v>59</v>
      </c>
      <c r="S429" s="68" t="s">
        <v>52</v>
      </c>
      <c r="T429" s="71">
        <v>386129.34</v>
      </c>
      <c r="U429" s="71">
        <v>366822.87</v>
      </c>
      <c r="V429" s="71">
        <f t="shared" si="74"/>
        <v>19306.47000000003</v>
      </c>
      <c r="W429" s="72">
        <f t="shared" si="73"/>
        <v>5.0000007769417439E-2</v>
      </c>
      <c r="X429" s="68" t="s">
        <v>1525</v>
      </c>
      <c r="Y429" s="71">
        <v>0</v>
      </c>
      <c r="Z429" s="68" t="s">
        <v>55</v>
      </c>
      <c r="AA429" s="71">
        <v>0</v>
      </c>
      <c r="AB429" s="71" t="s">
        <v>54</v>
      </c>
      <c r="AC429" s="71">
        <v>386129.34</v>
      </c>
      <c r="AD429" s="71">
        <v>306598.98</v>
      </c>
      <c r="AE429" s="71">
        <f t="shared" si="75"/>
        <v>79530.360000000044</v>
      </c>
      <c r="AF429" s="68" t="s">
        <v>1363</v>
      </c>
      <c r="AG429" s="73">
        <f t="shared" si="76"/>
        <v>-60223.890000000014</v>
      </c>
      <c r="AH429" s="74" t="s">
        <v>1906</v>
      </c>
    </row>
    <row r="430" spans="1:34" s="74" customFormat="1" x14ac:dyDescent="0.2">
      <c r="A430" s="68" t="s">
        <v>39</v>
      </c>
      <c r="B430" s="68" t="s">
        <v>40</v>
      </c>
      <c r="C430" s="68" t="s">
        <v>884</v>
      </c>
      <c r="D430" s="68" t="s">
        <v>1902</v>
      </c>
      <c r="E430" s="68" t="s">
        <v>43</v>
      </c>
      <c r="F430" s="68" t="s">
        <v>1903</v>
      </c>
      <c r="G430" s="68" t="s">
        <v>1037</v>
      </c>
      <c r="H430" s="68" t="s">
        <v>1085</v>
      </c>
      <c r="I430" s="68" t="s">
        <v>183</v>
      </c>
      <c r="J430" s="68" t="s">
        <v>50</v>
      </c>
      <c r="K430" s="69">
        <v>43524</v>
      </c>
      <c r="L430" s="69">
        <v>43524</v>
      </c>
      <c r="M430" s="69">
        <v>43524</v>
      </c>
      <c r="N430" s="68" t="s">
        <v>1386</v>
      </c>
      <c r="O430" s="68" t="s">
        <v>1368</v>
      </c>
      <c r="P430" s="70">
        <v>8157462</v>
      </c>
      <c r="Q430" s="68" t="s">
        <v>1904</v>
      </c>
      <c r="R430" s="68" t="s">
        <v>59</v>
      </c>
      <c r="S430" s="68" t="s">
        <v>52</v>
      </c>
      <c r="T430" s="71">
        <v>192548.52</v>
      </c>
      <c r="U430" s="71">
        <v>182921.09</v>
      </c>
      <c r="V430" s="71">
        <f t="shared" si="74"/>
        <v>9627.429999999993</v>
      </c>
      <c r="W430" s="72">
        <f t="shared" si="73"/>
        <v>5.0000020773984626E-2</v>
      </c>
      <c r="X430" s="68" t="s">
        <v>1525</v>
      </c>
      <c r="Y430" s="71">
        <v>0</v>
      </c>
      <c r="Z430" s="68" t="s">
        <v>55</v>
      </c>
      <c r="AA430" s="71">
        <v>0</v>
      </c>
      <c r="AB430" s="71" t="s">
        <v>54</v>
      </c>
      <c r="AC430" s="71">
        <v>192548.52</v>
      </c>
      <c r="AD430" s="71">
        <v>166042.25</v>
      </c>
      <c r="AE430" s="71">
        <f t="shared" si="75"/>
        <v>26506.26999999999</v>
      </c>
      <c r="AF430" s="68" t="s">
        <v>1363</v>
      </c>
      <c r="AG430" s="73">
        <f t="shared" si="76"/>
        <v>-16878.839999999997</v>
      </c>
      <c r="AH430" s="74" t="s">
        <v>1906</v>
      </c>
    </row>
    <row r="431" spans="1:34" s="74" customFormat="1" x14ac:dyDescent="0.2">
      <c r="A431" s="68" t="s">
        <v>39</v>
      </c>
      <c r="B431" s="68" t="s">
        <v>40</v>
      </c>
      <c r="C431" s="68" t="s">
        <v>884</v>
      </c>
      <c r="D431" s="68" t="s">
        <v>1902</v>
      </c>
      <c r="E431" s="68" t="s">
        <v>43</v>
      </c>
      <c r="F431" s="68" t="s">
        <v>1903</v>
      </c>
      <c r="G431" s="68" t="s">
        <v>1037</v>
      </c>
      <c r="H431" s="68" t="s">
        <v>1085</v>
      </c>
      <c r="I431" s="68" t="s">
        <v>183</v>
      </c>
      <c r="J431" s="68" t="s">
        <v>50</v>
      </c>
      <c r="K431" s="69">
        <v>43524</v>
      </c>
      <c r="L431" s="69">
        <v>43539</v>
      </c>
      <c r="M431" s="75" t="s">
        <v>54</v>
      </c>
      <c r="N431" s="68" t="s">
        <v>1383</v>
      </c>
      <c r="O431" s="68" t="s">
        <v>1359</v>
      </c>
      <c r="P431" s="70">
        <v>8157462</v>
      </c>
      <c r="Q431" s="68" t="s">
        <v>1904</v>
      </c>
      <c r="R431" s="68" t="s">
        <v>59</v>
      </c>
      <c r="S431" s="68" t="s">
        <v>52</v>
      </c>
      <c r="T431" s="71">
        <v>67000</v>
      </c>
      <c r="U431" s="71">
        <v>63650</v>
      </c>
      <c r="V431" s="71">
        <f t="shared" si="74"/>
        <v>3350</v>
      </c>
      <c r="W431" s="72">
        <f t="shared" si="73"/>
        <v>0.05</v>
      </c>
      <c r="X431" s="68" t="s">
        <v>1525</v>
      </c>
      <c r="Y431" s="71">
        <v>0</v>
      </c>
      <c r="Z431" s="68" t="s">
        <v>55</v>
      </c>
      <c r="AA431" s="71">
        <v>0</v>
      </c>
      <c r="AB431" s="71" t="s">
        <v>54</v>
      </c>
      <c r="AC431" s="71">
        <v>67000</v>
      </c>
      <c r="AD431" s="71">
        <v>67000</v>
      </c>
      <c r="AE431" s="71">
        <f t="shared" si="75"/>
        <v>0</v>
      </c>
      <c r="AF431" s="68" t="s">
        <v>1363</v>
      </c>
      <c r="AG431" s="73">
        <f t="shared" si="76"/>
        <v>3350</v>
      </c>
      <c r="AH431" s="74" t="s">
        <v>1906</v>
      </c>
    </row>
    <row r="432" spans="1:34" s="45" customFormat="1" x14ac:dyDescent="0.2">
      <c r="A432" s="38" t="s">
        <v>39</v>
      </c>
      <c r="B432" s="38" t="s">
        <v>40</v>
      </c>
      <c r="C432" s="38" t="s">
        <v>884</v>
      </c>
      <c r="D432" s="38" t="s">
        <v>1902</v>
      </c>
      <c r="E432" s="38" t="s">
        <v>43</v>
      </c>
      <c r="F432" s="38" t="s">
        <v>1903</v>
      </c>
      <c r="G432" s="38" t="s">
        <v>1059</v>
      </c>
      <c r="H432" s="38" t="s">
        <v>1085</v>
      </c>
      <c r="I432" s="38" t="s">
        <v>183</v>
      </c>
      <c r="J432" s="38" t="s">
        <v>50</v>
      </c>
      <c r="K432" s="39">
        <v>43500</v>
      </c>
      <c r="L432" s="39">
        <v>43500</v>
      </c>
      <c r="M432" s="39">
        <v>43500</v>
      </c>
      <c r="N432" s="38" t="s">
        <v>1358</v>
      </c>
      <c r="O432" s="38" t="s">
        <v>1368</v>
      </c>
      <c r="P432" s="41">
        <v>8169810</v>
      </c>
      <c r="Q432" s="38" t="s">
        <v>1907</v>
      </c>
      <c r="R432" s="38" t="s">
        <v>68</v>
      </c>
      <c r="S432" s="38" t="s">
        <v>52</v>
      </c>
      <c r="T432" s="42">
        <v>41118.620000000003</v>
      </c>
      <c r="U432" s="42">
        <v>38028.04</v>
      </c>
      <c r="V432" s="42">
        <f t="shared" si="74"/>
        <v>3090.5800000000017</v>
      </c>
      <c r="W432" s="43">
        <f t="shared" si="73"/>
        <v>7.5162541933557148E-2</v>
      </c>
      <c r="X432" s="38" t="s">
        <v>1361</v>
      </c>
      <c r="Y432" s="42">
        <v>38028.04</v>
      </c>
      <c r="Z432" s="38" t="s">
        <v>1908</v>
      </c>
      <c r="AA432" s="42">
        <v>0</v>
      </c>
      <c r="AB432" s="42" t="s">
        <v>54</v>
      </c>
      <c r="AC432" s="42">
        <v>41118.620000000003</v>
      </c>
      <c r="AD432" s="42">
        <v>38028.04</v>
      </c>
      <c r="AE432" s="42">
        <f t="shared" si="75"/>
        <v>3090.5800000000017</v>
      </c>
      <c r="AF432" s="38" t="s">
        <v>1363</v>
      </c>
      <c r="AG432" s="44">
        <f t="shared" si="76"/>
        <v>0</v>
      </c>
    </row>
    <row r="433" spans="1:34" s="45" customFormat="1" x14ac:dyDescent="0.2">
      <c r="A433" s="38" t="s">
        <v>39</v>
      </c>
      <c r="B433" s="38" t="s">
        <v>40</v>
      </c>
      <c r="C433" s="38" t="s">
        <v>41</v>
      </c>
      <c r="D433" s="38" t="s">
        <v>1148</v>
      </c>
      <c r="E433" s="38" t="s">
        <v>43</v>
      </c>
      <c r="F433" s="38" t="s">
        <v>1150</v>
      </c>
      <c r="G433" s="38" t="s">
        <v>1151</v>
      </c>
      <c r="H433" s="38" t="s">
        <v>1149</v>
      </c>
      <c r="I433" s="38" t="s">
        <v>191</v>
      </c>
      <c r="J433" s="38" t="s">
        <v>50</v>
      </c>
      <c r="K433" s="39">
        <v>43504</v>
      </c>
      <c r="L433" s="39">
        <v>43504</v>
      </c>
      <c r="M433" s="39">
        <v>43504</v>
      </c>
      <c r="N433" s="38" t="s">
        <v>1358</v>
      </c>
      <c r="O433" s="38" t="s">
        <v>1368</v>
      </c>
      <c r="P433" s="41">
        <v>8134343</v>
      </c>
      <c r="Q433" s="38" t="s">
        <v>1153</v>
      </c>
      <c r="R433" s="38" t="s">
        <v>68</v>
      </c>
      <c r="S433" s="38" t="s">
        <v>52</v>
      </c>
      <c r="T433" s="42">
        <v>0</v>
      </c>
      <c r="U433" s="42">
        <v>0</v>
      </c>
      <c r="V433" s="42">
        <f t="shared" ref="V433:V440" si="77">T433-U433</f>
        <v>0</v>
      </c>
      <c r="W433" s="43" t="e">
        <f t="shared" si="73"/>
        <v>#DIV/0!</v>
      </c>
      <c r="X433" s="38" t="s">
        <v>1361</v>
      </c>
      <c r="Y433" s="42">
        <v>0</v>
      </c>
      <c r="Z433" s="38" t="s">
        <v>1155</v>
      </c>
      <c r="AA433" s="42">
        <v>0</v>
      </c>
      <c r="AB433" s="42" t="s">
        <v>54</v>
      </c>
      <c r="AC433" s="42">
        <v>0</v>
      </c>
      <c r="AD433" s="42">
        <v>0</v>
      </c>
      <c r="AE433" s="42">
        <f t="shared" ref="AE433:AE440" si="78">AC433-AD433</f>
        <v>0</v>
      </c>
      <c r="AF433" s="38" t="s">
        <v>1390</v>
      </c>
      <c r="AG433" s="44">
        <f t="shared" ref="AG433:AG440" si="79">V433-AE433</f>
        <v>0</v>
      </c>
    </row>
    <row r="434" spans="1:34" s="45" customFormat="1" x14ac:dyDescent="0.2">
      <c r="A434" s="38" t="s">
        <v>39</v>
      </c>
      <c r="B434" s="38" t="s">
        <v>40</v>
      </c>
      <c r="C434" s="38" t="s">
        <v>41</v>
      </c>
      <c r="D434" s="38" t="s">
        <v>1148</v>
      </c>
      <c r="E434" s="38" t="s">
        <v>43</v>
      </c>
      <c r="F434" s="38" t="s">
        <v>1150</v>
      </c>
      <c r="G434" s="38" t="s">
        <v>1151</v>
      </c>
      <c r="H434" s="38" t="s">
        <v>1149</v>
      </c>
      <c r="I434" s="38" t="s">
        <v>48</v>
      </c>
      <c r="J434" s="38" t="s">
        <v>50</v>
      </c>
      <c r="K434" s="39">
        <v>43524</v>
      </c>
      <c r="L434" s="39">
        <v>43539</v>
      </c>
      <c r="M434" s="40" t="s">
        <v>54</v>
      </c>
      <c r="N434" s="38" t="s">
        <v>1358</v>
      </c>
      <c r="O434" s="38" t="s">
        <v>1359</v>
      </c>
      <c r="P434" s="41">
        <v>8196174</v>
      </c>
      <c r="Q434" s="38" t="s">
        <v>1909</v>
      </c>
      <c r="R434" s="38" t="s">
        <v>68</v>
      </c>
      <c r="S434" s="38" t="s">
        <v>52</v>
      </c>
      <c r="T434" s="42">
        <v>10644.18</v>
      </c>
      <c r="U434" s="42">
        <v>10212.629999999999</v>
      </c>
      <c r="V434" s="42">
        <f t="shared" si="77"/>
        <v>431.55000000000109</v>
      </c>
      <c r="W434" s="43">
        <f t="shared" si="73"/>
        <v>4.0543282808069861E-2</v>
      </c>
      <c r="X434" s="38" t="s">
        <v>1361</v>
      </c>
      <c r="Y434" s="42">
        <v>10212.629999999999</v>
      </c>
      <c r="Z434" s="38" t="s">
        <v>1910</v>
      </c>
      <c r="AA434" s="42">
        <v>0</v>
      </c>
      <c r="AB434" s="42" t="s">
        <v>54</v>
      </c>
      <c r="AC434" s="42">
        <v>10644.18</v>
      </c>
      <c r="AD434" s="42">
        <v>10212.629999999999</v>
      </c>
      <c r="AE434" s="42">
        <f t="shared" si="78"/>
        <v>431.55000000000109</v>
      </c>
      <c r="AF434" s="38" t="s">
        <v>1390</v>
      </c>
      <c r="AG434" s="44">
        <f t="shared" si="79"/>
        <v>0</v>
      </c>
    </row>
    <row r="435" spans="1:34" s="45" customFormat="1" x14ac:dyDescent="0.2">
      <c r="A435" s="38" t="s">
        <v>39</v>
      </c>
      <c r="B435" s="38" t="s">
        <v>40</v>
      </c>
      <c r="C435" s="38" t="s">
        <v>41</v>
      </c>
      <c r="D435" s="38" t="s">
        <v>1148</v>
      </c>
      <c r="E435" s="38" t="s">
        <v>43</v>
      </c>
      <c r="F435" s="38" t="s">
        <v>1150</v>
      </c>
      <c r="G435" s="38" t="s">
        <v>1151</v>
      </c>
      <c r="H435" s="38" t="s">
        <v>1149</v>
      </c>
      <c r="I435" s="38" t="s">
        <v>48</v>
      </c>
      <c r="J435" s="38" t="s">
        <v>50</v>
      </c>
      <c r="K435" s="39">
        <v>43524</v>
      </c>
      <c r="L435" s="39">
        <v>43539</v>
      </c>
      <c r="M435" s="40" t="s">
        <v>54</v>
      </c>
      <c r="N435" s="38" t="s">
        <v>1358</v>
      </c>
      <c r="O435" s="38" t="s">
        <v>1359</v>
      </c>
      <c r="P435" s="41">
        <v>8196518</v>
      </c>
      <c r="Q435" s="38" t="s">
        <v>1911</v>
      </c>
      <c r="R435" s="38" t="s">
        <v>68</v>
      </c>
      <c r="S435" s="38" t="s">
        <v>52</v>
      </c>
      <c r="T435" s="42">
        <v>47560.38</v>
      </c>
      <c r="U435" s="42">
        <v>38824.800000000003</v>
      </c>
      <c r="V435" s="42">
        <f t="shared" si="77"/>
        <v>8735.5799999999945</v>
      </c>
      <c r="W435" s="43">
        <f t="shared" si="73"/>
        <v>0.183673469387755</v>
      </c>
      <c r="X435" s="38" t="s">
        <v>1361</v>
      </c>
      <c r="Y435" s="42">
        <v>38824.800000000003</v>
      </c>
      <c r="Z435" s="38" t="s">
        <v>1912</v>
      </c>
      <c r="AA435" s="42">
        <v>0</v>
      </c>
      <c r="AB435" s="42" t="s">
        <v>54</v>
      </c>
      <c r="AC435" s="42">
        <v>47560.38</v>
      </c>
      <c r="AD435" s="42">
        <v>38824.800000000003</v>
      </c>
      <c r="AE435" s="42">
        <f t="shared" si="78"/>
        <v>8735.5799999999945</v>
      </c>
      <c r="AF435" s="38" t="s">
        <v>1390</v>
      </c>
      <c r="AG435" s="44">
        <f t="shared" si="79"/>
        <v>0</v>
      </c>
    </row>
    <row r="436" spans="1:34" s="45" customFormat="1" x14ac:dyDescent="0.2">
      <c r="A436" s="38" t="s">
        <v>39</v>
      </c>
      <c r="B436" s="38" t="s">
        <v>40</v>
      </c>
      <c r="C436" s="38" t="s">
        <v>41</v>
      </c>
      <c r="D436" s="38" t="s">
        <v>1148</v>
      </c>
      <c r="E436" s="38" t="s">
        <v>43</v>
      </c>
      <c r="F436" s="38" t="s">
        <v>1150</v>
      </c>
      <c r="G436" s="38" t="s">
        <v>1151</v>
      </c>
      <c r="H436" s="38" t="s">
        <v>407</v>
      </c>
      <c r="I436" s="38" t="s">
        <v>48</v>
      </c>
      <c r="J436" s="38" t="s">
        <v>50</v>
      </c>
      <c r="K436" s="39">
        <v>43511</v>
      </c>
      <c r="L436" s="39">
        <v>43511</v>
      </c>
      <c r="M436" s="39">
        <v>43511</v>
      </c>
      <c r="N436" s="38" t="s">
        <v>1358</v>
      </c>
      <c r="O436" s="38" t="s">
        <v>1368</v>
      </c>
      <c r="P436" s="41">
        <v>8175162</v>
      </c>
      <c r="Q436" s="38" t="s">
        <v>1159</v>
      </c>
      <c r="R436" s="38" t="s">
        <v>68</v>
      </c>
      <c r="S436" s="38" t="s">
        <v>52</v>
      </c>
      <c r="T436" s="42">
        <v>8738.58</v>
      </c>
      <c r="U436" s="42">
        <v>8567.2199999999993</v>
      </c>
      <c r="V436" s="42">
        <f t="shared" si="77"/>
        <v>171.36000000000058</v>
      </c>
      <c r="W436" s="43">
        <f t="shared" si="73"/>
        <v>1.9609593320653994E-2</v>
      </c>
      <c r="X436" s="38" t="s">
        <v>1361</v>
      </c>
      <c r="Y436" s="42">
        <v>8567.2199999999993</v>
      </c>
      <c r="Z436" s="38" t="s">
        <v>1161</v>
      </c>
      <c r="AA436" s="42">
        <v>0</v>
      </c>
      <c r="AB436" s="42" t="s">
        <v>54</v>
      </c>
      <c r="AC436" s="42">
        <v>8738.58</v>
      </c>
      <c r="AD436" s="42">
        <v>8567.2199999999993</v>
      </c>
      <c r="AE436" s="42">
        <f t="shared" si="78"/>
        <v>171.36000000000058</v>
      </c>
      <c r="AF436" s="38" t="s">
        <v>1371</v>
      </c>
      <c r="AG436" s="44">
        <f t="shared" si="79"/>
        <v>0</v>
      </c>
    </row>
    <row r="437" spans="1:34" s="45" customFormat="1" x14ac:dyDescent="0.2">
      <c r="A437" s="38" t="s">
        <v>39</v>
      </c>
      <c r="B437" s="38" t="s">
        <v>40</v>
      </c>
      <c r="C437" s="38" t="s">
        <v>41</v>
      </c>
      <c r="D437" s="38" t="s">
        <v>1148</v>
      </c>
      <c r="E437" s="38" t="s">
        <v>43</v>
      </c>
      <c r="F437" s="38" t="s">
        <v>1150</v>
      </c>
      <c r="G437" s="38" t="s">
        <v>1151</v>
      </c>
      <c r="H437" s="38" t="s">
        <v>407</v>
      </c>
      <c r="I437" s="38" t="s">
        <v>48</v>
      </c>
      <c r="J437" s="38" t="s">
        <v>50</v>
      </c>
      <c r="K437" s="39">
        <v>43522</v>
      </c>
      <c r="L437" s="39">
        <v>43522</v>
      </c>
      <c r="M437" s="39">
        <v>43522</v>
      </c>
      <c r="N437" s="38" t="s">
        <v>1358</v>
      </c>
      <c r="O437" s="38" t="s">
        <v>1368</v>
      </c>
      <c r="P437" s="41">
        <v>8175162</v>
      </c>
      <c r="Q437" s="38" t="s">
        <v>1159</v>
      </c>
      <c r="R437" s="38" t="s">
        <v>68</v>
      </c>
      <c r="S437" s="38" t="s">
        <v>52</v>
      </c>
      <c r="T437" s="42">
        <v>2677.6</v>
      </c>
      <c r="U437" s="42">
        <v>2625.1</v>
      </c>
      <c r="V437" s="42">
        <f t="shared" si="77"/>
        <v>52.5</v>
      </c>
      <c r="W437" s="43">
        <f t="shared" si="73"/>
        <v>1.9607110845533314E-2</v>
      </c>
      <c r="X437" s="38" t="s">
        <v>1361</v>
      </c>
      <c r="Y437" s="42">
        <v>2625.1</v>
      </c>
      <c r="Z437" s="38" t="s">
        <v>1913</v>
      </c>
      <c r="AA437" s="42">
        <v>0</v>
      </c>
      <c r="AB437" s="42" t="s">
        <v>54</v>
      </c>
      <c r="AC437" s="42">
        <v>2677.6</v>
      </c>
      <c r="AD437" s="42">
        <v>2625.1</v>
      </c>
      <c r="AE437" s="42">
        <f t="shared" si="78"/>
        <v>52.5</v>
      </c>
      <c r="AF437" s="38" t="s">
        <v>1371</v>
      </c>
      <c r="AG437" s="44">
        <f t="shared" si="79"/>
        <v>0</v>
      </c>
    </row>
    <row r="438" spans="1:34" s="45" customFormat="1" x14ac:dyDescent="0.2">
      <c r="A438" s="38" t="s">
        <v>39</v>
      </c>
      <c r="B438" s="38" t="s">
        <v>40</v>
      </c>
      <c r="C438" s="38" t="s">
        <v>41</v>
      </c>
      <c r="D438" s="38" t="s">
        <v>1148</v>
      </c>
      <c r="E438" s="38" t="s">
        <v>43</v>
      </c>
      <c r="F438" s="38" t="s">
        <v>1150</v>
      </c>
      <c r="G438" s="38" t="s">
        <v>1151</v>
      </c>
      <c r="H438" s="38" t="s">
        <v>1914</v>
      </c>
      <c r="I438" s="38" t="s">
        <v>48</v>
      </c>
      <c r="J438" s="38" t="s">
        <v>50</v>
      </c>
      <c r="K438" s="39">
        <v>43511</v>
      </c>
      <c r="L438" s="39">
        <v>43511</v>
      </c>
      <c r="M438" s="39">
        <v>43511</v>
      </c>
      <c r="N438" s="38" t="s">
        <v>1386</v>
      </c>
      <c r="O438" s="38" t="s">
        <v>1368</v>
      </c>
      <c r="P438" s="41">
        <v>8102570</v>
      </c>
      <c r="Q438" s="38" t="s">
        <v>1915</v>
      </c>
      <c r="R438" s="38" t="s">
        <v>59</v>
      </c>
      <c r="S438" s="38" t="s">
        <v>52</v>
      </c>
      <c r="T438" s="42">
        <v>373330</v>
      </c>
      <c r="U438" s="42">
        <v>340103.63</v>
      </c>
      <c r="V438" s="42">
        <f t="shared" si="77"/>
        <v>33226.369999999995</v>
      </c>
      <c r="W438" s="43">
        <f t="shared" si="73"/>
        <v>8.8999999999999982E-2</v>
      </c>
      <c r="X438" s="38" t="s">
        <v>1916</v>
      </c>
      <c r="Y438" s="42">
        <v>0</v>
      </c>
      <c r="Z438" s="38" t="s">
        <v>55</v>
      </c>
      <c r="AA438" s="42">
        <v>0</v>
      </c>
      <c r="AB438" s="42" t="s">
        <v>54</v>
      </c>
      <c r="AC438" s="42">
        <v>0</v>
      </c>
      <c r="AD438" s="42">
        <v>0</v>
      </c>
      <c r="AE438" s="42">
        <f t="shared" si="78"/>
        <v>0</v>
      </c>
      <c r="AF438" s="38" t="s">
        <v>1371</v>
      </c>
      <c r="AG438" s="44">
        <f t="shared" si="79"/>
        <v>33226.369999999995</v>
      </c>
      <c r="AH438" s="45" t="s">
        <v>1917</v>
      </c>
    </row>
    <row r="439" spans="1:34" s="45" customFormat="1" x14ac:dyDescent="0.2">
      <c r="A439" s="38" t="s">
        <v>39</v>
      </c>
      <c r="B439" s="38" t="s">
        <v>40</v>
      </c>
      <c r="C439" s="38" t="s">
        <v>41</v>
      </c>
      <c r="D439" s="38" t="s">
        <v>1148</v>
      </c>
      <c r="E439" s="38" t="s">
        <v>43</v>
      </c>
      <c r="F439" s="38" t="s">
        <v>1150</v>
      </c>
      <c r="G439" s="38" t="s">
        <v>1151</v>
      </c>
      <c r="H439" s="38" t="s">
        <v>1918</v>
      </c>
      <c r="I439" s="38" t="s">
        <v>48</v>
      </c>
      <c r="J439" s="38" t="s">
        <v>50</v>
      </c>
      <c r="K439" s="39">
        <v>43518</v>
      </c>
      <c r="L439" s="39">
        <v>43518</v>
      </c>
      <c r="M439" s="39">
        <v>43518</v>
      </c>
      <c r="N439" s="38" t="s">
        <v>1358</v>
      </c>
      <c r="O439" s="38" t="s">
        <v>1368</v>
      </c>
      <c r="P439" s="41">
        <v>7874496</v>
      </c>
      <c r="Q439" s="38" t="s">
        <v>1919</v>
      </c>
      <c r="R439" s="38" t="s">
        <v>68</v>
      </c>
      <c r="S439" s="38" t="s">
        <v>52</v>
      </c>
      <c r="T439" s="42">
        <v>252759.6</v>
      </c>
      <c r="U439" s="42">
        <v>245416.87</v>
      </c>
      <c r="V439" s="42">
        <f t="shared" si="77"/>
        <v>7342.7300000000105</v>
      </c>
      <c r="W439" s="43">
        <f t="shared" si="73"/>
        <v>2.9050251701616913E-2</v>
      </c>
      <c r="X439" s="38" t="s">
        <v>1361</v>
      </c>
      <c r="Y439" s="42">
        <v>245416.87</v>
      </c>
      <c r="Z439" s="38" t="s">
        <v>1920</v>
      </c>
      <c r="AA439" s="42">
        <v>0</v>
      </c>
      <c r="AB439" s="42" t="s">
        <v>54</v>
      </c>
      <c r="AC439" s="42">
        <v>201868.79999999999</v>
      </c>
      <c r="AD439" s="42">
        <v>195988.47</v>
      </c>
      <c r="AE439" s="42">
        <f t="shared" si="78"/>
        <v>5880.3299999999872</v>
      </c>
      <c r="AF439" s="38" t="s">
        <v>1371</v>
      </c>
      <c r="AG439" s="44">
        <f t="shared" si="79"/>
        <v>1462.4000000000233</v>
      </c>
    </row>
    <row r="440" spans="1:34" s="45" customFormat="1" x14ac:dyDescent="0.2">
      <c r="A440" s="38" t="s">
        <v>39</v>
      </c>
      <c r="B440" s="38" t="s">
        <v>40</v>
      </c>
      <c r="C440" s="38" t="s">
        <v>41</v>
      </c>
      <c r="D440" s="38" t="s">
        <v>1148</v>
      </c>
      <c r="E440" s="38" t="s">
        <v>43</v>
      </c>
      <c r="F440" s="38" t="s">
        <v>1150</v>
      </c>
      <c r="G440" s="38" t="s">
        <v>1151</v>
      </c>
      <c r="H440" s="38" t="s">
        <v>1921</v>
      </c>
      <c r="I440" s="38" t="s">
        <v>48</v>
      </c>
      <c r="J440" s="38" t="s">
        <v>50</v>
      </c>
      <c r="K440" s="39">
        <v>43524</v>
      </c>
      <c r="L440" s="39">
        <v>43524</v>
      </c>
      <c r="M440" s="39">
        <v>43524</v>
      </c>
      <c r="N440" s="38" t="s">
        <v>1358</v>
      </c>
      <c r="O440" s="38" t="s">
        <v>1368</v>
      </c>
      <c r="P440" s="41">
        <v>8174225</v>
      </c>
      <c r="Q440" s="38" t="s">
        <v>1922</v>
      </c>
      <c r="R440" s="38" t="s">
        <v>68</v>
      </c>
      <c r="S440" s="38" t="s">
        <v>52</v>
      </c>
      <c r="T440" s="42">
        <v>795001.5</v>
      </c>
      <c r="U440" s="42">
        <v>671250</v>
      </c>
      <c r="V440" s="42">
        <f t="shared" si="77"/>
        <v>123751.5</v>
      </c>
      <c r="W440" s="43">
        <f t="shared" si="73"/>
        <v>0.15566197044911237</v>
      </c>
      <c r="X440" s="38" t="s">
        <v>1361</v>
      </c>
      <c r="Y440" s="42">
        <v>671250</v>
      </c>
      <c r="Z440" s="38" t="s">
        <v>1923</v>
      </c>
      <c r="AA440" s="42">
        <v>0</v>
      </c>
      <c r="AB440" s="42" t="s">
        <v>54</v>
      </c>
      <c r="AC440" s="42">
        <v>795001.5</v>
      </c>
      <c r="AD440" s="42">
        <v>671250</v>
      </c>
      <c r="AE440" s="42">
        <f t="shared" si="78"/>
        <v>123751.5</v>
      </c>
      <c r="AF440" s="38" t="s">
        <v>1371</v>
      </c>
      <c r="AG440" s="44">
        <f t="shared" si="79"/>
        <v>0</v>
      </c>
    </row>
    <row r="441" spans="1:34" s="45" customFormat="1" x14ac:dyDescent="0.2">
      <c r="A441" s="38" t="s">
        <v>39</v>
      </c>
      <c r="B441" s="38" t="s">
        <v>40</v>
      </c>
      <c r="C441" s="38" t="s">
        <v>41</v>
      </c>
      <c r="D441" s="38" t="s">
        <v>1164</v>
      </c>
      <c r="E441" s="38" t="s">
        <v>43</v>
      </c>
      <c r="F441" s="38" t="s">
        <v>1167</v>
      </c>
      <c r="G441" s="38" t="s">
        <v>1175</v>
      </c>
      <c r="H441" s="38" t="s">
        <v>1165</v>
      </c>
      <c r="I441" s="38" t="s">
        <v>48</v>
      </c>
      <c r="J441" s="38" t="s">
        <v>50</v>
      </c>
      <c r="K441" s="39">
        <v>43524</v>
      </c>
      <c r="L441" s="39">
        <v>43524</v>
      </c>
      <c r="M441" s="39">
        <v>43524</v>
      </c>
      <c r="N441" s="38" t="s">
        <v>1358</v>
      </c>
      <c r="O441" s="38" t="s">
        <v>1368</v>
      </c>
      <c r="P441" s="41">
        <v>7868965</v>
      </c>
      <c r="Q441" s="38" t="s">
        <v>1924</v>
      </c>
      <c r="R441" s="38" t="s">
        <v>68</v>
      </c>
      <c r="S441" s="38" t="s">
        <v>52</v>
      </c>
      <c r="T441" s="42">
        <v>121500</v>
      </c>
      <c r="U441" s="42">
        <v>85536</v>
      </c>
      <c r="V441" s="42">
        <f t="shared" ref="V441:V470" si="80">T441-U441</f>
        <v>35964</v>
      </c>
      <c r="W441" s="43">
        <f t="shared" si="73"/>
        <v>0.29599999999999999</v>
      </c>
      <c r="X441" s="38" t="s">
        <v>1361</v>
      </c>
      <c r="Y441" s="42">
        <v>85536</v>
      </c>
      <c r="Z441" s="38" t="s">
        <v>1925</v>
      </c>
      <c r="AA441" s="42">
        <v>0</v>
      </c>
      <c r="AB441" s="42" t="s">
        <v>54</v>
      </c>
      <c r="AC441" s="42">
        <v>25000</v>
      </c>
      <c r="AD441" s="42">
        <v>17600</v>
      </c>
      <c r="AE441" s="42">
        <f t="shared" ref="AE441:AE470" si="81">AC441-AD441</f>
        <v>7400</v>
      </c>
      <c r="AF441" s="38" t="s">
        <v>1371</v>
      </c>
      <c r="AG441" s="44">
        <f t="shared" ref="AG441:AG470" si="82">V441-AE441</f>
        <v>28564</v>
      </c>
    </row>
    <row r="442" spans="1:34" s="45" customFormat="1" x14ac:dyDescent="0.2">
      <c r="A442" s="38" t="s">
        <v>39</v>
      </c>
      <c r="B442" s="38" t="s">
        <v>40</v>
      </c>
      <c r="C442" s="38" t="s">
        <v>41</v>
      </c>
      <c r="D442" s="38" t="s">
        <v>1164</v>
      </c>
      <c r="E442" s="38" t="s">
        <v>43</v>
      </c>
      <c r="F442" s="38" t="s">
        <v>1167</v>
      </c>
      <c r="G442" s="38" t="s">
        <v>1168</v>
      </c>
      <c r="H442" s="38" t="s">
        <v>1165</v>
      </c>
      <c r="I442" s="38" t="s">
        <v>48</v>
      </c>
      <c r="J442" s="38" t="s">
        <v>50</v>
      </c>
      <c r="K442" s="39">
        <v>43514</v>
      </c>
      <c r="L442" s="39">
        <v>43514</v>
      </c>
      <c r="M442" s="39">
        <v>43514</v>
      </c>
      <c r="N442" s="38" t="s">
        <v>1358</v>
      </c>
      <c r="O442" s="38" t="s">
        <v>1368</v>
      </c>
      <c r="P442" s="41">
        <v>8186398</v>
      </c>
      <c r="Q442" s="38" t="s">
        <v>1170</v>
      </c>
      <c r="R442" s="38" t="s">
        <v>68</v>
      </c>
      <c r="S442" s="38" t="s">
        <v>52</v>
      </c>
      <c r="T442" s="42">
        <v>128736.18</v>
      </c>
      <c r="U442" s="42">
        <v>113171.22</v>
      </c>
      <c r="V442" s="42">
        <f t="shared" si="80"/>
        <v>15564.959999999992</v>
      </c>
      <c r="W442" s="43">
        <f t="shared" si="73"/>
        <v>0.12090587121662297</v>
      </c>
      <c r="X442" s="38" t="s">
        <v>1361</v>
      </c>
      <c r="Y442" s="42">
        <v>113171.22</v>
      </c>
      <c r="Z442" s="38" t="s">
        <v>1172</v>
      </c>
      <c r="AA442" s="42">
        <v>0</v>
      </c>
      <c r="AB442" s="42" t="s">
        <v>54</v>
      </c>
      <c r="AC442" s="42">
        <v>128736.18</v>
      </c>
      <c r="AD442" s="42">
        <v>113171.22</v>
      </c>
      <c r="AE442" s="42">
        <f t="shared" si="81"/>
        <v>15564.959999999992</v>
      </c>
      <c r="AF442" s="38" t="s">
        <v>1371</v>
      </c>
      <c r="AG442" s="44">
        <f t="shared" si="82"/>
        <v>0</v>
      </c>
    </row>
    <row r="443" spans="1:34" s="45" customFormat="1" x14ac:dyDescent="0.2">
      <c r="A443" s="38" t="s">
        <v>39</v>
      </c>
      <c r="B443" s="38" t="s">
        <v>40</v>
      </c>
      <c r="C443" s="38" t="s">
        <v>41</v>
      </c>
      <c r="D443" s="38" t="s">
        <v>1164</v>
      </c>
      <c r="E443" s="38" t="s">
        <v>43</v>
      </c>
      <c r="F443" s="38" t="s">
        <v>1167</v>
      </c>
      <c r="G443" s="38" t="s">
        <v>1168</v>
      </c>
      <c r="H443" s="38" t="s">
        <v>1165</v>
      </c>
      <c r="I443" s="38" t="s">
        <v>48</v>
      </c>
      <c r="J443" s="38" t="s">
        <v>50</v>
      </c>
      <c r="K443" s="39">
        <v>43502</v>
      </c>
      <c r="L443" s="39">
        <v>43539</v>
      </c>
      <c r="M443" s="40" t="s">
        <v>54</v>
      </c>
      <c r="N443" s="38" t="s">
        <v>1358</v>
      </c>
      <c r="O443" s="38" t="s">
        <v>1359</v>
      </c>
      <c r="P443" s="41">
        <v>8186398</v>
      </c>
      <c r="Q443" s="38" t="s">
        <v>1170</v>
      </c>
      <c r="R443" s="38" t="s">
        <v>68</v>
      </c>
      <c r="S443" s="38" t="s">
        <v>52</v>
      </c>
      <c r="T443" s="42">
        <v>825</v>
      </c>
      <c r="U443" s="42">
        <v>528</v>
      </c>
      <c r="V443" s="42">
        <f t="shared" si="80"/>
        <v>297</v>
      </c>
      <c r="W443" s="43">
        <f t="shared" si="73"/>
        <v>0.36</v>
      </c>
      <c r="X443" s="38" t="s">
        <v>1361</v>
      </c>
      <c r="Y443" s="42">
        <v>528</v>
      </c>
      <c r="Z443" s="38" t="s">
        <v>1926</v>
      </c>
      <c r="AA443" s="42">
        <v>0</v>
      </c>
      <c r="AB443" s="42" t="s">
        <v>54</v>
      </c>
      <c r="AC443" s="42">
        <v>825</v>
      </c>
      <c r="AD443" s="42">
        <v>528</v>
      </c>
      <c r="AE443" s="42">
        <f t="shared" si="81"/>
        <v>297</v>
      </c>
      <c r="AF443" s="38" t="s">
        <v>1371</v>
      </c>
      <c r="AG443" s="44">
        <f t="shared" si="82"/>
        <v>0</v>
      </c>
    </row>
    <row r="444" spans="1:34" s="45" customFormat="1" x14ac:dyDescent="0.2">
      <c r="A444" s="38" t="s">
        <v>39</v>
      </c>
      <c r="B444" s="38" t="s">
        <v>40</v>
      </c>
      <c r="C444" s="38" t="s">
        <v>41</v>
      </c>
      <c r="D444" s="38" t="s">
        <v>1164</v>
      </c>
      <c r="E444" s="38" t="s">
        <v>43</v>
      </c>
      <c r="F444" s="38" t="s">
        <v>1167</v>
      </c>
      <c r="G444" s="38" t="s">
        <v>1168</v>
      </c>
      <c r="H444" s="38" t="s">
        <v>1198</v>
      </c>
      <c r="I444" s="38" t="s">
        <v>48</v>
      </c>
      <c r="J444" s="38" t="s">
        <v>50</v>
      </c>
      <c r="K444" s="39">
        <v>43523</v>
      </c>
      <c r="L444" s="39">
        <v>43523</v>
      </c>
      <c r="M444" s="39">
        <v>43523</v>
      </c>
      <c r="N444" s="38" t="s">
        <v>1367</v>
      </c>
      <c r="O444" s="38" t="s">
        <v>1368</v>
      </c>
      <c r="P444" s="41">
        <v>8194663</v>
      </c>
      <c r="Q444" s="38" t="s">
        <v>1927</v>
      </c>
      <c r="R444" s="38" t="s">
        <v>59</v>
      </c>
      <c r="S444" s="38" t="s">
        <v>52</v>
      </c>
      <c r="T444" s="42">
        <v>113.85</v>
      </c>
      <c r="U444" s="42">
        <v>99</v>
      </c>
      <c r="V444" s="42">
        <f t="shared" si="80"/>
        <v>14.849999999999994</v>
      </c>
      <c r="W444" s="43">
        <f t="shared" si="73"/>
        <v>0.13043478260869562</v>
      </c>
      <c r="X444" s="38" t="s">
        <v>1361</v>
      </c>
      <c r="Y444" s="42">
        <v>99</v>
      </c>
      <c r="Z444" s="38" t="s">
        <v>1928</v>
      </c>
      <c r="AA444" s="42">
        <v>0</v>
      </c>
      <c r="AB444" s="42" t="s">
        <v>54</v>
      </c>
      <c r="AC444" s="42">
        <v>113.85</v>
      </c>
      <c r="AD444" s="42">
        <v>99</v>
      </c>
      <c r="AE444" s="42">
        <f t="shared" si="81"/>
        <v>14.849999999999994</v>
      </c>
      <c r="AF444" s="38" t="s">
        <v>1376</v>
      </c>
      <c r="AG444" s="44">
        <f t="shared" si="82"/>
        <v>0</v>
      </c>
    </row>
    <row r="445" spans="1:34" s="45" customFormat="1" x14ac:dyDescent="0.2">
      <c r="A445" s="38" t="s">
        <v>39</v>
      </c>
      <c r="B445" s="38" t="s">
        <v>40</v>
      </c>
      <c r="C445" s="38" t="s">
        <v>41</v>
      </c>
      <c r="D445" s="38" t="s">
        <v>1164</v>
      </c>
      <c r="E445" s="38" t="s">
        <v>43</v>
      </c>
      <c r="F445" s="38" t="s">
        <v>1167</v>
      </c>
      <c r="G445" s="38" t="s">
        <v>1168</v>
      </c>
      <c r="H445" s="38" t="s">
        <v>1198</v>
      </c>
      <c r="I445" s="38" t="s">
        <v>48</v>
      </c>
      <c r="J445" s="38" t="s">
        <v>50</v>
      </c>
      <c r="K445" s="39">
        <v>43523</v>
      </c>
      <c r="L445" s="39">
        <v>43523</v>
      </c>
      <c r="M445" s="39">
        <v>43523</v>
      </c>
      <c r="N445" s="38" t="s">
        <v>1367</v>
      </c>
      <c r="O445" s="38" t="s">
        <v>1368</v>
      </c>
      <c r="P445" s="41">
        <v>8194663</v>
      </c>
      <c r="Q445" s="38" t="s">
        <v>1927</v>
      </c>
      <c r="R445" s="38" t="s">
        <v>59</v>
      </c>
      <c r="S445" s="38" t="s">
        <v>52</v>
      </c>
      <c r="T445" s="42">
        <v>1603.86</v>
      </c>
      <c r="U445" s="42">
        <v>1552.59</v>
      </c>
      <c r="V445" s="42">
        <f t="shared" si="80"/>
        <v>51.269999999999982</v>
      </c>
      <c r="W445" s="43">
        <f t="shared" si="73"/>
        <v>3.1966630503909306E-2</v>
      </c>
      <c r="X445" s="38" t="s">
        <v>1361</v>
      </c>
      <c r="Y445" s="42">
        <v>1552.59</v>
      </c>
      <c r="Z445" s="38" t="s">
        <v>1929</v>
      </c>
      <c r="AA445" s="42">
        <v>0</v>
      </c>
      <c r="AB445" s="42" t="s">
        <v>54</v>
      </c>
      <c r="AC445" s="42">
        <v>1603.86</v>
      </c>
      <c r="AD445" s="42">
        <v>1552.59</v>
      </c>
      <c r="AE445" s="42">
        <f t="shared" si="81"/>
        <v>51.269999999999982</v>
      </c>
      <c r="AF445" s="38" t="s">
        <v>1376</v>
      </c>
      <c r="AG445" s="44">
        <f t="shared" si="82"/>
        <v>0</v>
      </c>
    </row>
    <row r="446" spans="1:34" s="45" customFormat="1" x14ac:dyDescent="0.2">
      <c r="A446" s="38" t="s">
        <v>39</v>
      </c>
      <c r="B446" s="38" t="s">
        <v>40</v>
      </c>
      <c r="C446" s="38" t="s">
        <v>41</v>
      </c>
      <c r="D446" s="38" t="s">
        <v>1164</v>
      </c>
      <c r="E446" s="38" t="s">
        <v>43</v>
      </c>
      <c r="F446" s="38" t="s">
        <v>1167</v>
      </c>
      <c r="G446" s="38" t="s">
        <v>1168</v>
      </c>
      <c r="H446" s="38" t="s">
        <v>1198</v>
      </c>
      <c r="I446" s="38" t="s">
        <v>48</v>
      </c>
      <c r="J446" s="38" t="s">
        <v>50</v>
      </c>
      <c r="K446" s="39">
        <v>43523</v>
      </c>
      <c r="L446" s="39">
        <v>43523</v>
      </c>
      <c r="M446" s="39">
        <v>43523</v>
      </c>
      <c r="N446" s="38" t="s">
        <v>1367</v>
      </c>
      <c r="O446" s="38" t="s">
        <v>1368</v>
      </c>
      <c r="P446" s="41">
        <v>8194663</v>
      </c>
      <c r="Q446" s="38" t="s">
        <v>1927</v>
      </c>
      <c r="R446" s="38" t="s">
        <v>59</v>
      </c>
      <c r="S446" s="38" t="s">
        <v>52</v>
      </c>
      <c r="T446" s="42">
        <v>138.46</v>
      </c>
      <c r="U446" s="42">
        <v>119.82</v>
      </c>
      <c r="V446" s="42">
        <f t="shared" si="80"/>
        <v>18.640000000000015</v>
      </c>
      <c r="W446" s="43">
        <f t="shared" si="73"/>
        <v>0.13462371804131168</v>
      </c>
      <c r="X446" s="38" t="s">
        <v>1361</v>
      </c>
      <c r="Y446" s="42">
        <v>119.82</v>
      </c>
      <c r="Z446" s="38" t="s">
        <v>1930</v>
      </c>
      <c r="AA446" s="42">
        <v>0</v>
      </c>
      <c r="AB446" s="42" t="s">
        <v>54</v>
      </c>
      <c r="AC446" s="42">
        <v>138.46</v>
      </c>
      <c r="AD446" s="42">
        <v>120.4</v>
      </c>
      <c r="AE446" s="42">
        <f t="shared" si="81"/>
        <v>18.060000000000002</v>
      </c>
      <c r="AF446" s="38" t="s">
        <v>1376</v>
      </c>
      <c r="AG446" s="44">
        <f t="shared" si="82"/>
        <v>0.58000000000001251</v>
      </c>
    </row>
    <row r="447" spans="1:34" s="45" customFormat="1" x14ac:dyDescent="0.2">
      <c r="A447" s="38" t="s">
        <v>39</v>
      </c>
      <c r="B447" s="38" t="s">
        <v>40</v>
      </c>
      <c r="C447" s="38" t="s">
        <v>41</v>
      </c>
      <c r="D447" s="38" t="s">
        <v>1164</v>
      </c>
      <c r="E447" s="38" t="s">
        <v>43</v>
      </c>
      <c r="F447" s="38" t="s">
        <v>1167</v>
      </c>
      <c r="G447" s="38" t="s">
        <v>1168</v>
      </c>
      <c r="H447" s="38" t="s">
        <v>1198</v>
      </c>
      <c r="I447" s="38" t="s">
        <v>48</v>
      </c>
      <c r="J447" s="38" t="s">
        <v>50</v>
      </c>
      <c r="K447" s="39">
        <v>43517</v>
      </c>
      <c r="L447" s="39">
        <v>43517</v>
      </c>
      <c r="M447" s="39">
        <v>43517</v>
      </c>
      <c r="N447" s="38" t="s">
        <v>1358</v>
      </c>
      <c r="O447" s="38" t="s">
        <v>1368</v>
      </c>
      <c r="P447" s="41">
        <v>8189371</v>
      </c>
      <c r="Q447" s="38" t="s">
        <v>1931</v>
      </c>
      <c r="R447" s="38" t="s">
        <v>68</v>
      </c>
      <c r="S447" s="38" t="s">
        <v>52</v>
      </c>
      <c r="T447" s="42">
        <v>309</v>
      </c>
      <c r="U447" s="42">
        <v>298.7</v>
      </c>
      <c r="V447" s="42">
        <f t="shared" si="80"/>
        <v>10.300000000000011</v>
      </c>
      <c r="W447" s="43">
        <f t="shared" si="73"/>
        <v>3.3333333333333368E-2</v>
      </c>
      <c r="X447" s="38" t="s">
        <v>1361</v>
      </c>
      <c r="Y447" s="42">
        <v>298.7</v>
      </c>
      <c r="Z447" s="38" t="s">
        <v>1932</v>
      </c>
      <c r="AA447" s="42">
        <v>0</v>
      </c>
      <c r="AB447" s="42" t="s">
        <v>54</v>
      </c>
      <c r="AC447" s="42">
        <v>309</v>
      </c>
      <c r="AD447" s="42">
        <v>298.7</v>
      </c>
      <c r="AE447" s="42">
        <f t="shared" si="81"/>
        <v>10.300000000000011</v>
      </c>
      <c r="AF447" s="38" t="s">
        <v>1376</v>
      </c>
      <c r="AG447" s="44">
        <f t="shared" si="82"/>
        <v>0</v>
      </c>
    </row>
    <row r="448" spans="1:34" s="45" customFormat="1" x14ac:dyDescent="0.2">
      <c r="A448" s="38" t="s">
        <v>39</v>
      </c>
      <c r="B448" s="38" t="s">
        <v>40</v>
      </c>
      <c r="C448" s="38" t="s">
        <v>41</v>
      </c>
      <c r="D448" s="38" t="s">
        <v>1164</v>
      </c>
      <c r="E448" s="38" t="s">
        <v>43</v>
      </c>
      <c r="F448" s="38" t="s">
        <v>1167</v>
      </c>
      <c r="G448" s="38" t="s">
        <v>1168</v>
      </c>
      <c r="H448" s="38" t="s">
        <v>1198</v>
      </c>
      <c r="I448" s="38" t="s">
        <v>48</v>
      </c>
      <c r="J448" s="38" t="s">
        <v>50</v>
      </c>
      <c r="K448" s="39">
        <v>43523</v>
      </c>
      <c r="L448" s="39">
        <v>43523</v>
      </c>
      <c r="M448" s="39">
        <v>43523</v>
      </c>
      <c r="N448" s="38" t="s">
        <v>1358</v>
      </c>
      <c r="O448" s="38" t="s">
        <v>1368</v>
      </c>
      <c r="P448" s="41">
        <v>8189371</v>
      </c>
      <c r="Q448" s="38" t="s">
        <v>1931</v>
      </c>
      <c r="R448" s="38" t="s">
        <v>68</v>
      </c>
      <c r="S448" s="38" t="s">
        <v>52</v>
      </c>
      <c r="T448" s="42">
        <v>42</v>
      </c>
      <c r="U448" s="42">
        <v>40.6</v>
      </c>
      <c r="V448" s="42">
        <f t="shared" si="80"/>
        <v>1.3999999999999986</v>
      </c>
      <c r="W448" s="43">
        <f t="shared" si="73"/>
        <v>3.3333333333333298E-2</v>
      </c>
      <c r="X448" s="38" t="s">
        <v>1361</v>
      </c>
      <c r="Y448" s="42">
        <v>40.6</v>
      </c>
      <c r="Z448" s="38" t="s">
        <v>1932</v>
      </c>
      <c r="AA448" s="42">
        <v>0</v>
      </c>
      <c r="AB448" s="42" t="s">
        <v>54</v>
      </c>
      <c r="AC448" s="42">
        <v>42</v>
      </c>
      <c r="AD448" s="42">
        <v>40.6</v>
      </c>
      <c r="AE448" s="42">
        <f t="shared" si="81"/>
        <v>1.3999999999999986</v>
      </c>
      <c r="AF448" s="38" t="s">
        <v>1376</v>
      </c>
      <c r="AG448" s="44">
        <f t="shared" si="82"/>
        <v>0</v>
      </c>
    </row>
    <row r="449" spans="1:34" s="45" customFormat="1" x14ac:dyDescent="0.2">
      <c r="A449" s="38" t="s">
        <v>39</v>
      </c>
      <c r="B449" s="38" t="s">
        <v>40</v>
      </c>
      <c r="C449" s="38" t="s">
        <v>41</v>
      </c>
      <c r="D449" s="38" t="s">
        <v>1164</v>
      </c>
      <c r="E449" s="38" t="s">
        <v>43</v>
      </c>
      <c r="F449" s="38" t="s">
        <v>1167</v>
      </c>
      <c r="G449" s="38" t="s">
        <v>1168</v>
      </c>
      <c r="H449" s="38" t="s">
        <v>1198</v>
      </c>
      <c r="I449" s="38" t="s">
        <v>48</v>
      </c>
      <c r="J449" s="38" t="s">
        <v>50</v>
      </c>
      <c r="K449" s="39">
        <v>43501</v>
      </c>
      <c r="L449" s="39">
        <v>43501</v>
      </c>
      <c r="M449" s="39">
        <v>43501</v>
      </c>
      <c r="N449" s="38" t="s">
        <v>1358</v>
      </c>
      <c r="O449" s="38" t="s">
        <v>1368</v>
      </c>
      <c r="P449" s="41">
        <v>8203129</v>
      </c>
      <c r="Q449" s="38" t="s">
        <v>1933</v>
      </c>
      <c r="R449" s="38" t="s">
        <v>68</v>
      </c>
      <c r="S449" s="38" t="s">
        <v>52</v>
      </c>
      <c r="T449" s="42">
        <v>71.650000000000006</v>
      </c>
      <c r="U449" s="42">
        <v>68.239999999999995</v>
      </c>
      <c r="V449" s="42">
        <f t="shared" si="80"/>
        <v>3.4100000000000108</v>
      </c>
      <c r="W449" s="43">
        <f t="shared" si="73"/>
        <v>4.7592463363573069E-2</v>
      </c>
      <c r="X449" s="38" t="s">
        <v>1361</v>
      </c>
      <c r="Y449" s="42">
        <v>68.239999999999995</v>
      </c>
      <c r="Z449" s="38" t="s">
        <v>1934</v>
      </c>
      <c r="AA449" s="42">
        <v>0</v>
      </c>
      <c r="AB449" s="42" t="s">
        <v>54</v>
      </c>
      <c r="AC449" s="42">
        <v>71.650000000000006</v>
      </c>
      <c r="AD449" s="42">
        <v>68.239999999999995</v>
      </c>
      <c r="AE449" s="42">
        <f t="shared" si="81"/>
        <v>3.4100000000000108</v>
      </c>
      <c r="AF449" s="38" t="s">
        <v>1376</v>
      </c>
      <c r="AG449" s="44">
        <f t="shared" si="82"/>
        <v>0</v>
      </c>
    </row>
    <row r="450" spans="1:34" s="45" customFormat="1" x14ac:dyDescent="0.2">
      <c r="A450" s="38" t="s">
        <v>39</v>
      </c>
      <c r="B450" s="38" t="s">
        <v>40</v>
      </c>
      <c r="C450" s="38" t="s">
        <v>41</v>
      </c>
      <c r="D450" s="38" t="s">
        <v>1164</v>
      </c>
      <c r="E450" s="38" t="s">
        <v>43</v>
      </c>
      <c r="F450" s="38" t="s">
        <v>1167</v>
      </c>
      <c r="G450" s="38" t="s">
        <v>1168</v>
      </c>
      <c r="H450" s="38" t="s">
        <v>1198</v>
      </c>
      <c r="I450" s="38" t="s">
        <v>48</v>
      </c>
      <c r="J450" s="38" t="s">
        <v>50</v>
      </c>
      <c r="K450" s="39">
        <v>43522</v>
      </c>
      <c r="L450" s="39">
        <v>43522</v>
      </c>
      <c r="M450" s="39">
        <v>43522</v>
      </c>
      <c r="N450" s="38" t="s">
        <v>1358</v>
      </c>
      <c r="O450" s="38" t="s">
        <v>1368</v>
      </c>
      <c r="P450" s="41">
        <v>8199202</v>
      </c>
      <c r="Q450" s="38" t="s">
        <v>1935</v>
      </c>
      <c r="R450" s="38" t="s">
        <v>68</v>
      </c>
      <c r="S450" s="38" t="s">
        <v>52</v>
      </c>
      <c r="T450" s="42">
        <v>2694</v>
      </c>
      <c r="U450" s="42">
        <v>2604.1999999999998</v>
      </c>
      <c r="V450" s="42">
        <f t="shared" si="80"/>
        <v>89.800000000000182</v>
      </c>
      <c r="W450" s="43">
        <f t="shared" si="73"/>
        <v>3.3333333333333402E-2</v>
      </c>
      <c r="X450" s="38" t="s">
        <v>1361</v>
      </c>
      <c r="Y450" s="42">
        <v>2604.1999999999998</v>
      </c>
      <c r="Z450" s="38" t="s">
        <v>1936</v>
      </c>
      <c r="AA450" s="42">
        <v>0</v>
      </c>
      <c r="AB450" s="42" t="s">
        <v>54</v>
      </c>
      <c r="AC450" s="42">
        <v>2694</v>
      </c>
      <c r="AD450" s="42">
        <v>2604.1999999999998</v>
      </c>
      <c r="AE450" s="42">
        <f t="shared" si="81"/>
        <v>89.800000000000182</v>
      </c>
      <c r="AF450" s="38" t="s">
        <v>1376</v>
      </c>
      <c r="AG450" s="44">
        <f t="shared" si="82"/>
        <v>0</v>
      </c>
    </row>
    <row r="451" spans="1:34" s="45" customFormat="1" x14ac:dyDescent="0.2">
      <c r="A451" s="38" t="s">
        <v>39</v>
      </c>
      <c r="B451" s="38" t="s">
        <v>40</v>
      </c>
      <c r="C451" s="38" t="s">
        <v>41</v>
      </c>
      <c r="D451" s="38" t="s">
        <v>1164</v>
      </c>
      <c r="E451" s="38" t="s">
        <v>43</v>
      </c>
      <c r="F451" s="38" t="s">
        <v>1167</v>
      </c>
      <c r="G451" s="38" t="s">
        <v>1168</v>
      </c>
      <c r="H451" s="38" t="s">
        <v>829</v>
      </c>
      <c r="I451" s="38" t="s">
        <v>48</v>
      </c>
      <c r="J451" s="38" t="s">
        <v>50</v>
      </c>
      <c r="K451" s="39">
        <v>43511</v>
      </c>
      <c r="L451" s="39">
        <v>43511</v>
      </c>
      <c r="M451" s="39">
        <v>43511</v>
      </c>
      <c r="N451" s="38" t="s">
        <v>1358</v>
      </c>
      <c r="O451" s="38" t="s">
        <v>1368</v>
      </c>
      <c r="P451" s="41">
        <v>8162043</v>
      </c>
      <c r="Q451" s="38" t="s">
        <v>1937</v>
      </c>
      <c r="R451" s="38" t="s">
        <v>68</v>
      </c>
      <c r="S451" s="38" t="s">
        <v>52</v>
      </c>
      <c r="T451" s="42">
        <v>39552.5</v>
      </c>
      <c r="U451" s="42">
        <v>36519.279999999999</v>
      </c>
      <c r="V451" s="42">
        <f t="shared" si="80"/>
        <v>3033.2200000000012</v>
      </c>
      <c r="W451" s="43">
        <f t="shared" si="73"/>
        <v>7.6688452057392109E-2</v>
      </c>
      <c r="X451" s="38" t="s">
        <v>1361</v>
      </c>
      <c r="Y451" s="42">
        <v>36519.279999999999</v>
      </c>
      <c r="Z451" s="38" t="s">
        <v>1938</v>
      </c>
      <c r="AA451" s="42">
        <v>0</v>
      </c>
      <c r="AB451" s="42" t="s">
        <v>54</v>
      </c>
      <c r="AC451" s="42">
        <v>39552.5</v>
      </c>
      <c r="AD451" s="42">
        <v>36798.68</v>
      </c>
      <c r="AE451" s="42">
        <f t="shared" si="81"/>
        <v>2753.8199999999997</v>
      </c>
      <c r="AF451" s="38" t="s">
        <v>1371</v>
      </c>
      <c r="AG451" s="44">
        <f t="shared" si="82"/>
        <v>279.40000000000146</v>
      </c>
    </row>
    <row r="452" spans="1:34" s="45" customFormat="1" x14ac:dyDescent="0.2">
      <c r="A452" s="38" t="s">
        <v>39</v>
      </c>
      <c r="B452" s="38" t="s">
        <v>40</v>
      </c>
      <c r="C452" s="38" t="s">
        <v>41</v>
      </c>
      <c r="D452" s="38" t="s">
        <v>1164</v>
      </c>
      <c r="E452" s="38" t="s">
        <v>43</v>
      </c>
      <c r="F452" s="38" t="s">
        <v>1167</v>
      </c>
      <c r="G452" s="38" t="s">
        <v>1168</v>
      </c>
      <c r="H452" s="38" t="s">
        <v>829</v>
      </c>
      <c r="I452" s="38" t="s">
        <v>48</v>
      </c>
      <c r="J452" s="38" t="s">
        <v>50</v>
      </c>
      <c r="K452" s="39">
        <v>43508</v>
      </c>
      <c r="L452" s="39">
        <v>43508</v>
      </c>
      <c r="M452" s="39">
        <v>43508</v>
      </c>
      <c r="N452" s="38" t="s">
        <v>1358</v>
      </c>
      <c r="O452" s="38" t="s">
        <v>1368</v>
      </c>
      <c r="P452" s="41">
        <v>8167809</v>
      </c>
      <c r="Q452" s="38" t="s">
        <v>1183</v>
      </c>
      <c r="R452" s="38" t="s">
        <v>68</v>
      </c>
      <c r="S452" s="38" t="s">
        <v>52</v>
      </c>
      <c r="T452" s="42">
        <v>94689.600000000006</v>
      </c>
      <c r="U452" s="42">
        <v>85173.759999999995</v>
      </c>
      <c r="V452" s="42">
        <f t="shared" si="80"/>
        <v>9515.8400000000111</v>
      </c>
      <c r="W452" s="43">
        <f t="shared" si="73"/>
        <v>0.10049509132998778</v>
      </c>
      <c r="X452" s="38" t="s">
        <v>1361</v>
      </c>
      <c r="Y452" s="42">
        <v>85173.759999999995</v>
      </c>
      <c r="Z452" s="38" t="s">
        <v>1939</v>
      </c>
      <c r="AA452" s="42">
        <v>0</v>
      </c>
      <c r="AB452" s="42" t="s">
        <v>54</v>
      </c>
      <c r="AC452" s="42">
        <v>94689.600000000006</v>
      </c>
      <c r="AD452" s="42">
        <v>85173.759999999995</v>
      </c>
      <c r="AE452" s="42">
        <f t="shared" si="81"/>
        <v>9515.8400000000111</v>
      </c>
      <c r="AF452" s="38" t="s">
        <v>1371</v>
      </c>
      <c r="AG452" s="44">
        <f t="shared" si="82"/>
        <v>0</v>
      </c>
    </row>
    <row r="453" spans="1:34" s="45" customFormat="1" x14ac:dyDescent="0.2">
      <c r="A453" s="38" t="s">
        <v>39</v>
      </c>
      <c r="B453" s="38" t="s">
        <v>40</v>
      </c>
      <c r="C453" s="38" t="s">
        <v>41</v>
      </c>
      <c r="D453" s="38" t="s">
        <v>1164</v>
      </c>
      <c r="E453" s="38" t="s">
        <v>43</v>
      </c>
      <c r="F453" s="38" t="s">
        <v>1167</v>
      </c>
      <c r="G453" s="38" t="s">
        <v>1175</v>
      </c>
      <c r="H453" s="38" t="s">
        <v>1198</v>
      </c>
      <c r="I453" s="38" t="s">
        <v>48</v>
      </c>
      <c r="J453" s="38" t="s">
        <v>50</v>
      </c>
      <c r="K453" s="39">
        <v>43510</v>
      </c>
      <c r="L453" s="39">
        <v>43510</v>
      </c>
      <c r="M453" s="39">
        <v>43510</v>
      </c>
      <c r="N453" s="38" t="s">
        <v>1358</v>
      </c>
      <c r="O453" s="38" t="s">
        <v>1368</v>
      </c>
      <c r="P453" s="41">
        <v>8069444</v>
      </c>
      <c r="Q453" s="38" t="s">
        <v>1940</v>
      </c>
      <c r="R453" s="38" t="s">
        <v>68</v>
      </c>
      <c r="S453" s="38" t="s">
        <v>52</v>
      </c>
      <c r="T453" s="42">
        <v>2694</v>
      </c>
      <c r="U453" s="42">
        <v>2604.1999999999998</v>
      </c>
      <c r="V453" s="42">
        <f t="shared" si="80"/>
        <v>89.800000000000182</v>
      </c>
      <c r="W453" s="43">
        <f t="shared" si="73"/>
        <v>3.3333333333333402E-2</v>
      </c>
      <c r="X453" s="38" t="s">
        <v>1361</v>
      </c>
      <c r="Y453" s="42">
        <v>2604.1999999999998</v>
      </c>
      <c r="Z453" s="38" t="s">
        <v>1941</v>
      </c>
      <c r="AA453" s="42">
        <v>0</v>
      </c>
      <c r="AB453" s="42" t="s">
        <v>54</v>
      </c>
      <c r="AC453" s="42">
        <v>2694</v>
      </c>
      <c r="AD453" s="42">
        <v>2604.1999999999998</v>
      </c>
      <c r="AE453" s="42">
        <f t="shared" si="81"/>
        <v>89.800000000000182</v>
      </c>
      <c r="AF453" s="38" t="s">
        <v>1371</v>
      </c>
      <c r="AG453" s="44">
        <f t="shared" si="82"/>
        <v>0</v>
      </c>
    </row>
    <row r="454" spans="1:34" s="45" customFormat="1" x14ac:dyDescent="0.2">
      <c r="A454" s="38" t="s">
        <v>39</v>
      </c>
      <c r="B454" s="38" t="s">
        <v>40</v>
      </c>
      <c r="C454" s="38" t="s">
        <v>41</v>
      </c>
      <c r="D454" s="38" t="s">
        <v>1164</v>
      </c>
      <c r="E454" s="38" t="s">
        <v>43</v>
      </c>
      <c r="F454" s="38" t="s">
        <v>1167</v>
      </c>
      <c r="G454" s="38" t="s">
        <v>1175</v>
      </c>
      <c r="H454" s="38" t="s">
        <v>1198</v>
      </c>
      <c r="I454" s="38" t="s">
        <v>48</v>
      </c>
      <c r="J454" s="38" t="s">
        <v>50</v>
      </c>
      <c r="K454" s="39">
        <v>43515</v>
      </c>
      <c r="L454" s="39">
        <v>43515</v>
      </c>
      <c r="M454" s="39">
        <v>43515</v>
      </c>
      <c r="N454" s="38" t="s">
        <v>1358</v>
      </c>
      <c r="O454" s="38" t="s">
        <v>1368</v>
      </c>
      <c r="P454" s="41">
        <v>8069444</v>
      </c>
      <c r="Q454" s="38" t="s">
        <v>1940</v>
      </c>
      <c r="R454" s="38" t="s">
        <v>68</v>
      </c>
      <c r="S454" s="38" t="s">
        <v>52</v>
      </c>
      <c r="T454" s="42">
        <v>250.54</v>
      </c>
      <c r="U454" s="42">
        <v>245.63</v>
      </c>
      <c r="V454" s="42">
        <f t="shared" si="80"/>
        <v>4.9099999999999966</v>
      </c>
      <c r="W454" s="43">
        <f t="shared" si="73"/>
        <v>1.9597669034884635E-2</v>
      </c>
      <c r="X454" s="38" t="s">
        <v>1361</v>
      </c>
      <c r="Y454" s="42">
        <v>245.63</v>
      </c>
      <c r="Z454" s="38" t="s">
        <v>1941</v>
      </c>
      <c r="AA454" s="42">
        <v>0</v>
      </c>
      <c r="AB454" s="42" t="s">
        <v>54</v>
      </c>
      <c r="AC454" s="42">
        <v>250.54</v>
      </c>
      <c r="AD454" s="42">
        <v>245.63</v>
      </c>
      <c r="AE454" s="42">
        <f t="shared" si="81"/>
        <v>4.9099999999999966</v>
      </c>
      <c r="AF454" s="38" t="s">
        <v>1371</v>
      </c>
      <c r="AG454" s="44">
        <f t="shared" si="82"/>
        <v>0</v>
      </c>
    </row>
    <row r="455" spans="1:34" s="45" customFormat="1" x14ac:dyDescent="0.2">
      <c r="A455" s="38" t="s">
        <v>39</v>
      </c>
      <c r="B455" s="38" t="s">
        <v>40</v>
      </c>
      <c r="C455" s="38" t="s">
        <v>41</v>
      </c>
      <c r="D455" s="38" t="s">
        <v>1164</v>
      </c>
      <c r="E455" s="38" t="s">
        <v>43</v>
      </c>
      <c r="F455" s="38" t="s">
        <v>1167</v>
      </c>
      <c r="G455" s="38" t="s">
        <v>1168</v>
      </c>
      <c r="H455" s="38" t="s">
        <v>1188</v>
      </c>
      <c r="I455" s="38" t="s">
        <v>48</v>
      </c>
      <c r="J455" s="38" t="s">
        <v>50</v>
      </c>
      <c r="K455" s="39">
        <v>43504</v>
      </c>
      <c r="L455" s="39">
        <v>43504</v>
      </c>
      <c r="M455" s="39">
        <v>43504</v>
      </c>
      <c r="N455" s="38" t="s">
        <v>1358</v>
      </c>
      <c r="O455" s="38" t="s">
        <v>1368</v>
      </c>
      <c r="P455" s="41">
        <v>8130269</v>
      </c>
      <c r="Q455" s="38" t="s">
        <v>1191</v>
      </c>
      <c r="R455" s="38" t="s">
        <v>68</v>
      </c>
      <c r="S455" s="38" t="s">
        <v>52</v>
      </c>
      <c r="T455" s="42">
        <v>0</v>
      </c>
      <c r="U455" s="42">
        <v>0</v>
      </c>
      <c r="V455" s="42">
        <f t="shared" si="80"/>
        <v>0</v>
      </c>
      <c r="W455" s="43" t="e">
        <f t="shared" si="73"/>
        <v>#DIV/0!</v>
      </c>
      <c r="X455" s="38" t="s">
        <v>1361</v>
      </c>
      <c r="Y455" s="42">
        <v>0</v>
      </c>
      <c r="Z455" s="38" t="s">
        <v>1193</v>
      </c>
      <c r="AA455" s="42">
        <v>0</v>
      </c>
      <c r="AB455" s="42" t="s">
        <v>54</v>
      </c>
      <c r="AC455" s="42">
        <v>0</v>
      </c>
      <c r="AD455" s="42">
        <v>0</v>
      </c>
      <c r="AE455" s="42">
        <f t="shared" si="81"/>
        <v>0</v>
      </c>
      <c r="AF455" s="38" t="s">
        <v>1371</v>
      </c>
      <c r="AG455" s="44">
        <f t="shared" si="82"/>
        <v>0</v>
      </c>
    </row>
    <row r="456" spans="1:34" s="45" customFormat="1" x14ac:dyDescent="0.2">
      <c r="A456" s="38" t="s">
        <v>39</v>
      </c>
      <c r="B456" s="38" t="s">
        <v>40</v>
      </c>
      <c r="C456" s="38" t="s">
        <v>41</v>
      </c>
      <c r="D456" s="38" t="s">
        <v>1164</v>
      </c>
      <c r="E456" s="38" t="s">
        <v>43</v>
      </c>
      <c r="F456" s="38" t="s">
        <v>1167</v>
      </c>
      <c r="G456" s="38" t="s">
        <v>1168</v>
      </c>
      <c r="H456" s="38" t="s">
        <v>1188</v>
      </c>
      <c r="I456" s="38" t="s">
        <v>48</v>
      </c>
      <c r="J456" s="38" t="s">
        <v>50</v>
      </c>
      <c r="K456" s="39">
        <v>43508</v>
      </c>
      <c r="L456" s="39">
        <v>43508</v>
      </c>
      <c r="M456" s="39">
        <v>43508</v>
      </c>
      <c r="N456" s="38" t="s">
        <v>1358</v>
      </c>
      <c r="O456" s="38" t="s">
        <v>1368</v>
      </c>
      <c r="P456" s="41">
        <v>8130269</v>
      </c>
      <c r="Q456" s="38" t="s">
        <v>1191</v>
      </c>
      <c r="R456" s="38" t="s">
        <v>68</v>
      </c>
      <c r="S456" s="38" t="s">
        <v>52</v>
      </c>
      <c r="T456" s="42">
        <v>362034.49</v>
      </c>
      <c r="U456" s="42">
        <v>330625</v>
      </c>
      <c r="V456" s="42">
        <f t="shared" si="80"/>
        <v>31409.489999999991</v>
      </c>
      <c r="W456" s="43">
        <f t="shared" si="73"/>
        <v>8.6758280958258951E-2</v>
      </c>
      <c r="X456" s="38" t="s">
        <v>1361</v>
      </c>
      <c r="Y456" s="42">
        <v>330625</v>
      </c>
      <c r="Z456" s="38" t="s">
        <v>1196</v>
      </c>
      <c r="AA456" s="42">
        <v>0</v>
      </c>
      <c r="AB456" s="42" t="s">
        <v>54</v>
      </c>
      <c r="AC456" s="42">
        <v>362034.49</v>
      </c>
      <c r="AD456" s="42">
        <v>330625</v>
      </c>
      <c r="AE456" s="42">
        <f t="shared" si="81"/>
        <v>31409.489999999991</v>
      </c>
      <c r="AF456" s="38" t="s">
        <v>1371</v>
      </c>
      <c r="AG456" s="44">
        <f t="shared" si="82"/>
        <v>0</v>
      </c>
    </row>
    <row r="457" spans="1:34" s="45" customFormat="1" x14ac:dyDescent="0.2">
      <c r="A457" s="38" t="s">
        <v>39</v>
      </c>
      <c r="B457" s="38" t="s">
        <v>40</v>
      </c>
      <c r="C457" s="38" t="s">
        <v>41</v>
      </c>
      <c r="D457" s="38" t="s">
        <v>1164</v>
      </c>
      <c r="E457" s="38" t="s">
        <v>43</v>
      </c>
      <c r="F457" s="38" t="s">
        <v>1167</v>
      </c>
      <c r="G457" s="38" t="s">
        <v>1168</v>
      </c>
      <c r="H457" s="38" t="s">
        <v>1188</v>
      </c>
      <c r="I457" s="38" t="s">
        <v>48</v>
      </c>
      <c r="J457" s="38" t="s">
        <v>50</v>
      </c>
      <c r="K457" s="39">
        <v>43522</v>
      </c>
      <c r="L457" s="39">
        <v>43522</v>
      </c>
      <c r="M457" s="39">
        <v>43522</v>
      </c>
      <c r="N457" s="38" t="s">
        <v>1358</v>
      </c>
      <c r="O457" s="38" t="s">
        <v>1368</v>
      </c>
      <c r="P457" s="41">
        <v>8130269</v>
      </c>
      <c r="Q457" s="38" t="s">
        <v>1191</v>
      </c>
      <c r="R457" s="38" t="s">
        <v>68</v>
      </c>
      <c r="S457" s="38" t="s">
        <v>52</v>
      </c>
      <c r="T457" s="42">
        <v>81075</v>
      </c>
      <c r="U457" s="42">
        <v>80212.5</v>
      </c>
      <c r="V457" s="42">
        <f t="shared" si="80"/>
        <v>862.5</v>
      </c>
      <c r="W457" s="43">
        <f t="shared" si="73"/>
        <v>1.0638297872340425E-2</v>
      </c>
      <c r="X457" s="38" t="s">
        <v>1361</v>
      </c>
      <c r="Y457" s="42">
        <v>80212.5</v>
      </c>
      <c r="Z457" s="38" t="s">
        <v>1196</v>
      </c>
      <c r="AA457" s="42">
        <v>0</v>
      </c>
      <c r="AB457" s="42" t="s">
        <v>54</v>
      </c>
      <c r="AC457" s="42">
        <v>81075</v>
      </c>
      <c r="AD457" s="42">
        <v>80212.5</v>
      </c>
      <c r="AE457" s="42">
        <f t="shared" si="81"/>
        <v>862.5</v>
      </c>
      <c r="AF457" s="38" t="s">
        <v>1371</v>
      </c>
      <c r="AG457" s="44">
        <f t="shared" si="82"/>
        <v>0</v>
      </c>
    </row>
    <row r="458" spans="1:34" s="45" customFormat="1" x14ac:dyDescent="0.2">
      <c r="A458" s="38" t="s">
        <v>39</v>
      </c>
      <c r="B458" s="38" t="s">
        <v>40</v>
      </c>
      <c r="C458" s="38" t="s">
        <v>41</v>
      </c>
      <c r="D458" s="38" t="s">
        <v>1164</v>
      </c>
      <c r="E458" s="38" t="s">
        <v>43</v>
      </c>
      <c r="F458" s="38" t="s">
        <v>1167</v>
      </c>
      <c r="G458" s="38" t="s">
        <v>1168</v>
      </c>
      <c r="H458" s="38" t="s">
        <v>1188</v>
      </c>
      <c r="I458" s="38" t="s">
        <v>48</v>
      </c>
      <c r="J458" s="38" t="s">
        <v>50</v>
      </c>
      <c r="K458" s="39">
        <v>43517</v>
      </c>
      <c r="L458" s="39">
        <v>43517</v>
      </c>
      <c r="M458" s="39">
        <v>43517</v>
      </c>
      <c r="N458" s="38" t="s">
        <v>1358</v>
      </c>
      <c r="O458" s="38" t="s">
        <v>1368</v>
      </c>
      <c r="P458" s="41">
        <v>8186352</v>
      </c>
      <c r="Q458" s="38" t="s">
        <v>1205</v>
      </c>
      <c r="R458" s="38" t="s">
        <v>68</v>
      </c>
      <c r="S458" s="38" t="s">
        <v>52</v>
      </c>
      <c r="T458" s="42">
        <v>63442.25</v>
      </c>
      <c r="U458" s="42">
        <v>57043</v>
      </c>
      <c r="V458" s="42">
        <f t="shared" si="80"/>
        <v>6399.25</v>
      </c>
      <c r="W458" s="43">
        <f t="shared" si="73"/>
        <v>0.1008673242200584</v>
      </c>
      <c r="X458" s="38" t="s">
        <v>1361</v>
      </c>
      <c r="Y458" s="42">
        <v>57043</v>
      </c>
      <c r="Z458" s="38" t="s">
        <v>1207</v>
      </c>
      <c r="AA458" s="42">
        <v>0</v>
      </c>
      <c r="AB458" s="42" t="s">
        <v>54</v>
      </c>
      <c r="AC458" s="42">
        <v>63442.25</v>
      </c>
      <c r="AD458" s="42">
        <v>57043</v>
      </c>
      <c r="AE458" s="42">
        <f t="shared" si="81"/>
        <v>6399.25</v>
      </c>
      <c r="AF458" s="38" t="s">
        <v>1371</v>
      </c>
      <c r="AG458" s="44">
        <f t="shared" si="82"/>
        <v>0</v>
      </c>
    </row>
    <row r="459" spans="1:34" s="45" customFormat="1" x14ac:dyDescent="0.2">
      <c r="A459" s="38" t="s">
        <v>39</v>
      </c>
      <c r="B459" s="38" t="s">
        <v>40</v>
      </c>
      <c r="C459" s="38" t="s">
        <v>41</v>
      </c>
      <c r="D459" s="38" t="s">
        <v>1164</v>
      </c>
      <c r="E459" s="38" t="s">
        <v>43</v>
      </c>
      <c r="F459" s="38" t="s">
        <v>1167</v>
      </c>
      <c r="G459" s="38" t="s">
        <v>1168</v>
      </c>
      <c r="H459" s="38" t="s">
        <v>1188</v>
      </c>
      <c r="I459" s="38" t="s">
        <v>48</v>
      </c>
      <c r="J459" s="38" t="s">
        <v>50</v>
      </c>
      <c r="K459" s="39">
        <v>43524</v>
      </c>
      <c r="L459" s="39">
        <v>43524</v>
      </c>
      <c r="M459" s="39">
        <v>43524</v>
      </c>
      <c r="N459" s="38" t="s">
        <v>1358</v>
      </c>
      <c r="O459" s="38" t="s">
        <v>1368</v>
      </c>
      <c r="P459" s="41">
        <v>8186352</v>
      </c>
      <c r="Q459" s="38" t="s">
        <v>1205</v>
      </c>
      <c r="R459" s="38" t="s">
        <v>68</v>
      </c>
      <c r="S459" s="38" t="s">
        <v>52</v>
      </c>
      <c r="T459" s="42">
        <v>7038.25</v>
      </c>
      <c r="U459" s="42">
        <v>6602.32</v>
      </c>
      <c r="V459" s="42">
        <f t="shared" si="80"/>
        <v>435.93000000000029</v>
      </c>
      <c r="W459" s="43">
        <f t="shared" si="73"/>
        <v>6.1937271338756122E-2</v>
      </c>
      <c r="X459" s="38" t="s">
        <v>1361</v>
      </c>
      <c r="Y459" s="42">
        <v>6602.32</v>
      </c>
      <c r="Z459" s="38" t="s">
        <v>1207</v>
      </c>
      <c r="AA459" s="42">
        <v>0</v>
      </c>
      <c r="AB459" s="42" t="s">
        <v>54</v>
      </c>
      <c r="AC459" s="42">
        <v>7038.25</v>
      </c>
      <c r="AD459" s="42">
        <v>6602.32</v>
      </c>
      <c r="AE459" s="42">
        <f t="shared" si="81"/>
        <v>435.93000000000029</v>
      </c>
      <c r="AF459" s="38" t="s">
        <v>1371</v>
      </c>
      <c r="AG459" s="44">
        <f t="shared" si="82"/>
        <v>0</v>
      </c>
    </row>
    <row r="460" spans="1:34" s="74" customFormat="1" x14ac:dyDescent="0.2">
      <c r="A460" s="68" t="s">
        <v>39</v>
      </c>
      <c r="B460" s="68" t="s">
        <v>40</v>
      </c>
      <c r="C460" s="68" t="s">
        <v>41</v>
      </c>
      <c r="D460" s="68" t="s">
        <v>1164</v>
      </c>
      <c r="E460" s="68" t="s">
        <v>43</v>
      </c>
      <c r="F460" s="68" t="s">
        <v>1167</v>
      </c>
      <c r="G460" s="68" t="s">
        <v>1168</v>
      </c>
      <c r="H460" s="68" t="s">
        <v>1188</v>
      </c>
      <c r="I460" s="68" t="s">
        <v>48</v>
      </c>
      <c r="J460" s="68" t="s">
        <v>50</v>
      </c>
      <c r="K460" s="69">
        <v>43508</v>
      </c>
      <c r="L460" s="69">
        <v>43508</v>
      </c>
      <c r="M460" s="69">
        <v>43508</v>
      </c>
      <c r="N460" s="68" t="s">
        <v>1358</v>
      </c>
      <c r="O460" s="68" t="s">
        <v>1368</v>
      </c>
      <c r="P460" s="70">
        <v>8186352</v>
      </c>
      <c r="Q460" s="68" t="s">
        <v>1205</v>
      </c>
      <c r="R460" s="68" t="s">
        <v>68</v>
      </c>
      <c r="S460" s="68" t="s">
        <v>52</v>
      </c>
      <c r="T460" s="71">
        <v>2446772.7200000002</v>
      </c>
      <c r="U460" s="71">
        <v>2246009.13</v>
      </c>
      <c r="V460" s="71">
        <f t="shared" si="80"/>
        <v>200763.59000000032</v>
      </c>
      <c r="W460" s="72">
        <f t="shared" si="73"/>
        <v>8.2052406567619529E-2</v>
      </c>
      <c r="X460" s="68" t="s">
        <v>1361</v>
      </c>
      <c r="Y460" s="71">
        <v>2246009.13</v>
      </c>
      <c r="Z460" s="68" t="s">
        <v>1207</v>
      </c>
      <c r="AA460" s="71">
        <v>0</v>
      </c>
      <c r="AB460" s="71" t="s">
        <v>54</v>
      </c>
      <c r="AC460" s="71">
        <v>2446772.7200000002</v>
      </c>
      <c r="AD460" s="71">
        <v>2246009.13</v>
      </c>
      <c r="AE460" s="71">
        <f t="shared" si="81"/>
        <v>200763.59000000032</v>
      </c>
      <c r="AF460" s="68" t="s">
        <v>1371</v>
      </c>
      <c r="AG460" s="73">
        <f t="shared" si="82"/>
        <v>0</v>
      </c>
      <c r="AH460" s="74" t="s">
        <v>1827</v>
      </c>
    </row>
    <row r="461" spans="1:34" s="74" customFormat="1" x14ac:dyDescent="0.2">
      <c r="A461" s="68" t="s">
        <v>39</v>
      </c>
      <c r="B461" s="68" t="s">
        <v>40</v>
      </c>
      <c r="C461" s="68" t="s">
        <v>41</v>
      </c>
      <c r="D461" s="68" t="s">
        <v>1164</v>
      </c>
      <c r="E461" s="68" t="s">
        <v>43</v>
      </c>
      <c r="F461" s="68" t="s">
        <v>1167</v>
      </c>
      <c r="G461" s="68" t="s">
        <v>1168</v>
      </c>
      <c r="H461" s="68" t="s">
        <v>1188</v>
      </c>
      <c r="I461" s="68" t="s">
        <v>48</v>
      </c>
      <c r="J461" s="68" t="s">
        <v>50</v>
      </c>
      <c r="K461" s="69">
        <v>43507</v>
      </c>
      <c r="L461" s="69">
        <v>43507</v>
      </c>
      <c r="M461" s="69">
        <v>43507</v>
      </c>
      <c r="N461" s="68" t="s">
        <v>1358</v>
      </c>
      <c r="O461" s="68" t="s">
        <v>1368</v>
      </c>
      <c r="P461" s="70">
        <v>8186352</v>
      </c>
      <c r="Q461" s="68" t="s">
        <v>1205</v>
      </c>
      <c r="R461" s="68" t="s">
        <v>68</v>
      </c>
      <c r="S461" s="68" t="s">
        <v>52</v>
      </c>
      <c r="T461" s="71">
        <v>2274427.2999999998</v>
      </c>
      <c r="U461" s="71">
        <v>2049035</v>
      </c>
      <c r="V461" s="71">
        <f t="shared" si="80"/>
        <v>225392.29999999981</v>
      </c>
      <c r="W461" s="72">
        <f t="shared" si="73"/>
        <v>9.9098485143930451E-2</v>
      </c>
      <c r="X461" s="68" t="s">
        <v>1361</v>
      </c>
      <c r="Y461" s="71">
        <v>2049035</v>
      </c>
      <c r="Z461" s="68" t="s">
        <v>1207</v>
      </c>
      <c r="AA461" s="71">
        <v>0</v>
      </c>
      <c r="AB461" s="71" t="s">
        <v>54</v>
      </c>
      <c r="AC461" s="71">
        <v>2274427.2999999998</v>
      </c>
      <c r="AD461" s="71">
        <v>2049035</v>
      </c>
      <c r="AE461" s="71">
        <f t="shared" si="81"/>
        <v>225392.29999999981</v>
      </c>
      <c r="AF461" s="68" t="s">
        <v>1371</v>
      </c>
      <c r="AG461" s="73">
        <f t="shared" si="82"/>
        <v>0</v>
      </c>
      <c r="AH461" s="74" t="s">
        <v>1827</v>
      </c>
    </row>
    <row r="462" spans="1:34" s="45" customFormat="1" x14ac:dyDescent="0.2">
      <c r="A462" s="38" t="s">
        <v>39</v>
      </c>
      <c r="B462" s="38" t="s">
        <v>40</v>
      </c>
      <c r="C462" s="38" t="s">
        <v>41</v>
      </c>
      <c r="D462" s="38" t="s">
        <v>1164</v>
      </c>
      <c r="E462" s="38" t="s">
        <v>43</v>
      </c>
      <c r="F462" s="38" t="s">
        <v>1167</v>
      </c>
      <c r="G462" s="38" t="s">
        <v>1168</v>
      </c>
      <c r="H462" s="38" t="s">
        <v>1188</v>
      </c>
      <c r="I462" s="38" t="s">
        <v>48</v>
      </c>
      <c r="J462" s="38" t="s">
        <v>50</v>
      </c>
      <c r="K462" s="39">
        <v>43501</v>
      </c>
      <c r="L462" s="39">
        <v>43501</v>
      </c>
      <c r="M462" s="39">
        <v>43501</v>
      </c>
      <c r="N462" s="38" t="s">
        <v>1358</v>
      </c>
      <c r="O462" s="38" t="s">
        <v>1368</v>
      </c>
      <c r="P462" s="41">
        <v>8186352</v>
      </c>
      <c r="Q462" s="38" t="s">
        <v>1205</v>
      </c>
      <c r="R462" s="38" t="s">
        <v>68</v>
      </c>
      <c r="S462" s="38" t="s">
        <v>52</v>
      </c>
      <c r="T462" s="42">
        <v>26182.11</v>
      </c>
      <c r="U462" s="42">
        <v>23587.5</v>
      </c>
      <c r="V462" s="42">
        <f t="shared" si="80"/>
        <v>2594.6100000000006</v>
      </c>
      <c r="W462" s="43">
        <f t="shared" si="73"/>
        <v>9.9098582963710741E-2</v>
      </c>
      <c r="X462" s="38" t="s">
        <v>1361</v>
      </c>
      <c r="Y462" s="42">
        <v>23587.5</v>
      </c>
      <c r="Z462" s="38" t="s">
        <v>1207</v>
      </c>
      <c r="AA462" s="42">
        <v>0</v>
      </c>
      <c r="AB462" s="42" t="s">
        <v>54</v>
      </c>
      <c r="AC462" s="42">
        <v>26182.11</v>
      </c>
      <c r="AD462" s="42">
        <v>23587.5</v>
      </c>
      <c r="AE462" s="42">
        <f t="shared" si="81"/>
        <v>2594.6100000000006</v>
      </c>
      <c r="AF462" s="38" t="s">
        <v>1371</v>
      </c>
      <c r="AG462" s="44">
        <f t="shared" si="82"/>
        <v>0</v>
      </c>
    </row>
    <row r="463" spans="1:34" s="45" customFormat="1" x14ac:dyDescent="0.2">
      <c r="A463" s="38" t="s">
        <v>39</v>
      </c>
      <c r="B463" s="38" t="s">
        <v>40</v>
      </c>
      <c r="C463" s="38" t="s">
        <v>41</v>
      </c>
      <c r="D463" s="38" t="s">
        <v>1164</v>
      </c>
      <c r="E463" s="38" t="s">
        <v>43</v>
      </c>
      <c r="F463" s="38" t="s">
        <v>1167</v>
      </c>
      <c r="G463" s="38" t="s">
        <v>1168</v>
      </c>
      <c r="H463" s="38" t="s">
        <v>1188</v>
      </c>
      <c r="I463" s="38" t="s">
        <v>48</v>
      </c>
      <c r="J463" s="38" t="s">
        <v>50</v>
      </c>
      <c r="K463" s="39">
        <v>43504</v>
      </c>
      <c r="L463" s="39">
        <v>43504</v>
      </c>
      <c r="M463" s="39">
        <v>43504</v>
      </c>
      <c r="N463" s="38" t="s">
        <v>1358</v>
      </c>
      <c r="O463" s="38" t="s">
        <v>1368</v>
      </c>
      <c r="P463" s="41">
        <v>8186623</v>
      </c>
      <c r="Q463" s="38" t="s">
        <v>1210</v>
      </c>
      <c r="R463" s="38" t="s">
        <v>68</v>
      </c>
      <c r="S463" s="38" t="s">
        <v>52</v>
      </c>
      <c r="T463" s="42">
        <v>756.25</v>
      </c>
      <c r="U463" s="42">
        <v>687.5</v>
      </c>
      <c r="V463" s="42">
        <f t="shared" si="80"/>
        <v>68.75</v>
      </c>
      <c r="W463" s="43">
        <f t="shared" si="73"/>
        <v>9.0909090909090912E-2</v>
      </c>
      <c r="X463" s="38" t="s">
        <v>1361</v>
      </c>
      <c r="Y463" s="42">
        <v>687.5</v>
      </c>
      <c r="Z463" s="38" t="s">
        <v>1212</v>
      </c>
      <c r="AA463" s="42">
        <v>0</v>
      </c>
      <c r="AB463" s="42" t="s">
        <v>54</v>
      </c>
      <c r="AC463" s="42">
        <v>756.25</v>
      </c>
      <c r="AD463" s="42">
        <v>687.5</v>
      </c>
      <c r="AE463" s="42">
        <f t="shared" si="81"/>
        <v>68.75</v>
      </c>
      <c r="AF463" s="38" t="s">
        <v>1371</v>
      </c>
      <c r="AG463" s="44">
        <f t="shared" si="82"/>
        <v>0</v>
      </c>
    </row>
    <row r="464" spans="1:34" s="45" customFormat="1" x14ac:dyDescent="0.2">
      <c r="A464" s="38" t="s">
        <v>39</v>
      </c>
      <c r="B464" s="38" t="s">
        <v>40</v>
      </c>
      <c r="C464" s="38" t="s">
        <v>41</v>
      </c>
      <c r="D464" s="38" t="s">
        <v>1164</v>
      </c>
      <c r="E464" s="38" t="s">
        <v>43</v>
      </c>
      <c r="F464" s="38" t="s">
        <v>1167</v>
      </c>
      <c r="G464" s="38" t="s">
        <v>1168</v>
      </c>
      <c r="H464" s="38" t="s">
        <v>1188</v>
      </c>
      <c r="I464" s="38" t="s">
        <v>48</v>
      </c>
      <c r="J464" s="38" t="s">
        <v>50</v>
      </c>
      <c r="K464" s="39">
        <v>43517</v>
      </c>
      <c r="L464" s="39">
        <v>43517</v>
      </c>
      <c r="M464" s="39">
        <v>43517</v>
      </c>
      <c r="N464" s="38" t="s">
        <v>1358</v>
      </c>
      <c r="O464" s="38" t="s">
        <v>1368</v>
      </c>
      <c r="P464" s="41">
        <v>8186623</v>
      </c>
      <c r="Q464" s="38" t="s">
        <v>1210</v>
      </c>
      <c r="R464" s="38" t="s">
        <v>68</v>
      </c>
      <c r="S464" s="38" t="s">
        <v>52</v>
      </c>
      <c r="T464" s="42">
        <v>15521</v>
      </c>
      <c r="U464" s="42">
        <v>14110</v>
      </c>
      <c r="V464" s="42">
        <f t="shared" si="80"/>
        <v>1411</v>
      </c>
      <c r="W464" s="43">
        <f t="shared" si="73"/>
        <v>9.0909090909090912E-2</v>
      </c>
      <c r="X464" s="38" t="s">
        <v>1361</v>
      </c>
      <c r="Y464" s="42">
        <v>14110</v>
      </c>
      <c r="Z464" s="38" t="s">
        <v>1212</v>
      </c>
      <c r="AA464" s="42">
        <v>0</v>
      </c>
      <c r="AB464" s="42" t="s">
        <v>54</v>
      </c>
      <c r="AC464" s="42">
        <v>15521</v>
      </c>
      <c r="AD464" s="42">
        <v>14110</v>
      </c>
      <c r="AE464" s="42">
        <f t="shared" si="81"/>
        <v>1411</v>
      </c>
      <c r="AF464" s="38" t="s">
        <v>1371</v>
      </c>
      <c r="AG464" s="44">
        <f t="shared" si="82"/>
        <v>0</v>
      </c>
    </row>
    <row r="465" spans="1:34" s="74" customFormat="1" x14ac:dyDescent="0.2">
      <c r="A465" s="68" t="s">
        <v>39</v>
      </c>
      <c r="B465" s="68" t="s">
        <v>40</v>
      </c>
      <c r="C465" s="68" t="s">
        <v>41</v>
      </c>
      <c r="D465" s="68" t="s">
        <v>1164</v>
      </c>
      <c r="E465" s="68" t="s">
        <v>43</v>
      </c>
      <c r="F465" s="68" t="s">
        <v>1167</v>
      </c>
      <c r="G465" s="68" t="s">
        <v>1168</v>
      </c>
      <c r="H465" s="68" t="s">
        <v>1188</v>
      </c>
      <c r="I465" s="68" t="s">
        <v>48</v>
      </c>
      <c r="J465" s="68" t="s">
        <v>50</v>
      </c>
      <c r="K465" s="69">
        <v>43523</v>
      </c>
      <c r="L465" s="69">
        <v>43523</v>
      </c>
      <c r="M465" s="69">
        <v>43523</v>
      </c>
      <c r="N465" s="68" t="s">
        <v>1358</v>
      </c>
      <c r="O465" s="68" t="s">
        <v>1368</v>
      </c>
      <c r="P465" s="70">
        <v>8186623</v>
      </c>
      <c r="Q465" s="68" t="s">
        <v>1210</v>
      </c>
      <c r="R465" s="68" t="s">
        <v>68</v>
      </c>
      <c r="S465" s="68" t="s">
        <v>52</v>
      </c>
      <c r="T465" s="71">
        <v>642493.5</v>
      </c>
      <c r="U465" s="71">
        <v>584085</v>
      </c>
      <c r="V465" s="71">
        <f t="shared" si="80"/>
        <v>58408.5</v>
      </c>
      <c r="W465" s="72">
        <f t="shared" si="73"/>
        <v>9.0909090909090912E-2</v>
      </c>
      <c r="X465" s="68" t="s">
        <v>1361</v>
      </c>
      <c r="Y465" s="71">
        <v>584085</v>
      </c>
      <c r="Z465" s="68" t="s">
        <v>1212</v>
      </c>
      <c r="AA465" s="71">
        <v>0</v>
      </c>
      <c r="AB465" s="71" t="s">
        <v>54</v>
      </c>
      <c r="AC465" s="71">
        <v>642493.5</v>
      </c>
      <c r="AD465" s="71">
        <v>584085</v>
      </c>
      <c r="AE465" s="71">
        <f t="shared" si="81"/>
        <v>58408.5</v>
      </c>
      <c r="AF465" s="68" t="s">
        <v>1371</v>
      </c>
      <c r="AG465" s="73">
        <f t="shared" si="82"/>
        <v>0</v>
      </c>
      <c r="AH465" s="74" t="s">
        <v>1827</v>
      </c>
    </row>
    <row r="466" spans="1:34" s="45" customFormat="1" x14ac:dyDescent="0.2">
      <c r="A466" s="38" t="s">
        <v>39</v>
      </c>
      <c r="B466" s="38" t="s">
        <v>40</v>
      </c>
      <c r="C466" s="38" t="s">
        <v>41</v>
      </c>
      <c r="D466" s="38" t="s">
        <v>1164</v>
      </c>
      <c r="E466" s="38" t="s">
        <v>43</v>
      </c>
      <c r="F466" s="38" t="s">
        <v>1167</v>
      </c>
      <c r="G466" s="38" t="s">
        <v>1168</v>
      </c>
      <c r="H466" s="38" t="s">
        <v>1188</v>
      </c>
      <c r="I466" s="38" t="s">
        <v>48</v>
      </c>
      <c r="J466" s="38" t="s">
        <v>50</v>
      </c>
      <c r="K466" s="39">
        <v>43507</v>
      </c>
      <c r="L466" s="39">
        <v>43507</v>
      </c>
      <c r="M466" s="39">
        <v>43507</v>
      </c>
      <c r="N466" s="38" t="s">
        <v>1358</v>
      </c>
      <c r="O466" s="38" t="s">
        <v>1368</v>
      </c>
      <c r="P466" s="41">
        <v>8186623</v>
      </c>
      <c r="Q466" s="38" t="s">
        <v>1210</v>
      </c>
      <c r="R466" s="38" t="s">
        <v>68</v>
      </c>
      <c r="S466" s="38" t="s">
        <v>52</v>
      </c>
      <c r="T466" s="42">
        <v>7526.75</v>
      </c>
      <c r="U466" s="42">
        <v>6842.5</v>
      </c>
      <c r="V466" s="42">
        <f t="shared" si="80"/>
        <v>684.25</v>
      </c>
      <c r="W466" s="43">
        <f t="shared" si="73"/>
        <v>9.0909090909090912E-2</v>
      </c>
      <c r="X466" s="38" t="s">
        <v>1361</v>
      </c>
      <c r="Y466" s="42">
        <v>6842.5</v>
      </c>
      <c r="Z466" s="38" t="s">
        <v>1212</v>
      </c>
      <c r="AA466" s="42">
        <v>0</v>
      </c>
      <c r="AB466" s="42" t="s">
        <v>54</v>
      </c>
      <c r="AC466" s="42">
        <v>7526.75</v>
      </c>
      <c r="AD466" s="42">
        <v>6842.5</v>
      </c>
      <c r="AE466" s="42">
        <f t="shared" si="81"/>
        <v>684.25</v>
      </c>
      <c r="AF466" s="38" t="s">
        <v>1371</v>
      </c>
      <c r="AG466" s="44">
        <f t="shared" si="82"/>
        <v>0</v>
      </c>
    </row>
    <row r="467" spans="1:34" s="45" customFormat="1" x14ac:dyDescent="0.2">
      <c r="A467" s="38" t="s">
        <v>39</v>
      </c>
      <c r="B467" s="38" t="s">
        <v>40</v>
      </c>
      <c r="C467" s="38" t="s">
        <v>41</v>
      </c>
      <c r="D467" s="38" t="s">
        <v>1164</v>
      </c>
      <c r="E467" s="38" t="s">
        <v>43</v>
      </c>
      <c r="F467" s="38" t="s">
        <v>1167</v>
      </c>
      <c r="G467" s="38" t="s">
        <v>1168</v>
      </c>
      <c r="H467" s="38" t="s">
        <v>1188</v>
      </c>
      <c r="I467" s="38" t="s">
        <v>48</v>
      </c>
      <c r="J467" s="38" t="s">
        <v>50</v>
      </c>
      <c r="K467" s="39">
        <v>43515</v>
      </c>
      <c r="L467" s="39">
        <v>43515</v>
      </c>
      <c r="M467" s="39">
        <v>43515</v>
      </c>
      <c r="N467" s="38" t="s">
        <v>1358</v>
      </c>
      <c r="O467" s="38" t="s">
        <v>1368</v>
      </c>
      <c r="P467" s="41">
        <v>8186623</v>
      </c>
      <c r="Q467" s="38" t="s">
        <v>1210</v>
      </c>
      <c r="R467" s="38" t="s">
        <v>68</v>
      </c>
      <c r="S467" s="38" t="s">
        <v>52</v>
      </c>
      <c r="T467" s="42">
        <v>8075.23</v>
      </c>
      <c r="U467" s="42">
        <v>7451.85</v>
      </c>
      <c r="V467" s="42">
        <f t="shared" si="80"/>
        <v>623.3799999999992</v>
      </c>
      <c r="W467" s="43">
        <f t="shared" si="73"/>
        <v>7.7196562822359149E-2</v>
      </c>
      <c r="X467" s="38" t="s">
        <v>1361</v>
      </c>
      <c r="Y467" s="42">
        <v>7451.85</v>
      </c>
      <c r="Z467" s="38" t="s">
        <v>1212</v>
      </c>
      <c r="AA467" s="42">
        <v>0</v>
      </c>
      <c r="AB467" s="42" t="s">
        <v>54</v>
      </c>
      <c r="AC467" s="42">
        <v>8075.23</v>
      </c>
      <c r="AD467" s="42">
        <v>7451.85</v>
      </c>
      <c r="AE467" s="42">
        <f t="shared" si="81"/>
        <v>623.3799999999992</v>
      </c>
      <c r="AF467" s="38" t="s">
        <v>1371</v>
      </c>
      <c r="AG467" s="44">
        <f t="shared" si="82"/>
        <v>0</v>
      </c>
    </row>
    <row r="468" spans="1:34" s="45" customFormat="1" x14ac:dyDescent="0.2">
      <c r="A468" s="38" t="s">
        <v>39</v>
      </c>
      <c r="B468" s="38" t="s">
        <v>40</v>
      </c>
      <c r="C468" s="38" t="s">
        <v>41</v>
      </c>
      <c r="D468" s="38" t="s">
        <v>1164</v>
      </c>
      <c r="E468" s="38" t="s">
        <v>43</v>
      </c>
      <c r="F468" s="38" t="s">
        <v>1167</v>
      </c>
      <c r="G468" s="38" t="s">
        <v>1168</v>
      </c>
      <c r="H468" s="38" t="s">
        <v>1188</v>
      </c>
      <c r="I468" s="38" t="s">
        <v>48</v>
      </c>
      <c r="J468" s="38" t="s">
        <v>50</v>
      </c>
      <c r="K468" s="39">
        <v>43523</v>
      </c>
      <c r="L468" s="39">
        <v>43523</v>
      </c>
      <c r="M468" s="39">
        <v>43523</v>
      </c>
      <c r="N468" s="38" t="s">
        <v>1358</v>
      </c>
      <c r="O468" s="38" t="s">
        <v>1368</v>
      </c>
      <c r="P468" s="41">
        <v>8196745</v>
      </c>
      <c r="Q468" s="38" t="s">
        <v>1942</v>
      </c>
      <c r="R468" s="38" t="s">
        <v>68</v>
      </c>
      <c r="S468" s="38" t="s">
        <v>52</v>
      </c>
      <c r="T468" s="42">
        <v>765167.4</v>
      </c>
      <c r="U468" s="42">
        <v>719210.2</v>
      </c>
      <c r="V468" s="42">
        <f t="shared" si="80"/>
        <v>45957.20000000007</v>
      </c>
      <c r="W468" s="43">
        <f t="shared" si="73"/>
        <v>6.006162834433363E-2</v>
      </c>
      <c r="X468" s="38" t="s">
        <v>1361</v>
      </c>
      <c r="Y468" s="42">
        <v>719210.2</v>
      </c>
      <c r="Z468" s="38" t="s">
        <v>1943</v>
      </c>
      <c r="AA468" s="42">
        <v>0</v>
      </c>
      <c r="AB468" s="42" t="s">
        <v>54</v>
      </c>
      <c r="AC468" s="42">
        <v>765167.4</v>
      </c>
      <c r="AD468" s="42">
        <v>719210.2</v>
      </c>
      <c r="AE468" s="42">
        <f t="shared" si="81"/>
        <v>45957.20000000007</v>
      </c>
      <c r="AF468" s="38" t="s">
        <v>1371</v>
      </c>
      <c r="AG468" s="44">
        <f t="shared" si="82"/>
        <v>0</v>
      </c>
    </row>
    <row r="469" spans="1:34" s="45" customFormat="1" x14ac:dyDescent="0.2">
      <c r="A469" s="38" t="s">
        <v>39</v>
      </c>
      <c r="B469" s="38" t="s">
        <v>40</v>
      </c>
      <c r="C469" s="38" t="s">
        <v>41</v>
      </c>
      <c r="D469" s="38" t="s">
        <v>1164</v>
      </c>
      <c r="E469" s="38" t="s">
        <v>43</v>
      </c>
      <c r="F469" s="38" t="s">
        <v>1167</v>
      </c>
      <c r="G469" s="38" t="s">
        <v>1168</v>
      </c>
      <c r="H469" s="38" t="s">
        <v>1188</v>
      </c>
      <c r="I469" s="38" t="s">
        <v>48</v>
      </c>
      <c r="J469" s="38" t="s">
        <v>50</v>
      </c>
      <c r="K469" s="39">
        <v>43516</v>
      </c>
      <c r="L469" s="39">
        <v>43516</v>
      </c>
      <c r="M469" s="39">
        <v>43516</v>
      </c>
      <c r="N469" s="38" t="s">
        <v>1358</v>
      </c>
      <c r="O469" s="38" t="s">
        <v>1368</v>
      </c>
      <c r="P469" s="41">
        <v>8196841</v>
      </c>
      <c r="Q469" s="38" t="s">
        <v>1942</v>
      </c>
      <c r="R469" s="38" t="s">
        <v>68</v>
      </c>
      <c r="S469" s="38" t="s">
        <v>52</v>
      </c>
      <c r="T469" s="42">
        <v>5004.12</v>
      </c>
      <c r="U469" s="42">
        <v>5004.12</v>
      </c>
      <c r="V469" s="42">
        <f t="shared" si="80"/>
        <v>0</v>
      </c>
      <c r="W469" s="43">
        <f t="shared" si="73"/>
        <v>0</v>
      </c>
      <c r="X469" s="38" t="s">
        <v>1361</v>
      </c>
      <c r="Y469" s="42">
        <v>5004.12</v>
      </c>
      <c r="Z469" s="38" t="s">
        <v>1944</v>
      </c>
      <c r="AA469" s="42">
        <v>0</v>
      </c>
      <c r="AB469" s="42" t="s">
        <v>54</v>
      </c>
      <c r="AC469" s="42">
        <v>5004.12</v>
      </c>
      <c r="AD469" s="42">
        <v>5004.12</v>
      </c>
      <c r="AE469" s="42">
        <f t="shared" si="81"/>
        <v>0</v>
      </c>
      <c r="AF469" s="38" t="s">
        <v>1371</v>
      </c>
      <c r="AG469" s="44">
        <f t="shared" si="82"/>
        <v>0</v>
      </c>
    </row>
    <row r="470" spans="1:34" s="45" customFormat="1" x14ac:dyDescent="0.2">
      <c r="A470" s="38" t="s">
        <v>39</v>
      </c>
      <c r="B470" s="38" t="s">
        <v>40</v>
      </c>
      <c r="C470" s="38" t="s">
        <v>41</v>
      </c>
      <c r="D470" s="38" t="s">
        <v>1164</v>
      </c>
      <c r="E470" s="38" t="s">
        <v>43</v>
      </c>
      <c r="F470" s="38" t="s">
        <v>1167</v>
      </c>
      <c r="G470" s="38" t="s">
        <v>1168</v>
      </c>
      <c r="H470" s="38" t="s">
        <v>1188</v>
      </c>
      <c r="I470" s="38" t="s">
        <v>48</v>
      </c>
      <c r="J470" s="38" t="s">
        <v>50</v>
      </c>
      <c r="K470" s="39">
        <v>43509</v>
      </c>
      <c r="L470" s="39">
        <v>43509</v>
      </c>
      <c r="M470" s="39">
        <v>43509</v>
      </c>
      <c r="N470" s="38" t="s">
        <v>1358</v>
      </c>
      <c r="O470" s="38" t="s">
        <v>1368</v>
      </c>
      <c r="P470" s="41">
        <v>8196841</v>
      </c>
      <c r="Q470" s="38" t="s">
        <v>1942</v>
      </c>
      <c r="R470" s="38" t="s">
        <v>68</v>
      </c>
      <c r="S470" s="38" t="s">
        <v>52</v>
      </c>
      <c r="T470" s="42">
        <v>12207.9</v>
      </c>
      <c r="U470" s="42">
        <v>12284.9</v>
      </c>
      <c r="V470" s="42">
        <f t="shared" si="80"/>
        <v>-77</v>
      </c>
      <c r="W470" s="43">
        <f t="shared" si="73"/>
        <v>-6.3073911155890859E-3</v>
      </c>
      <c r="X470" s="38" t="s">
        <v>1361</v>
      </c>
      <c r="Y470" s="42">
        <v>12284.9</v>
      </c>
      <c r="Z470" s="38" t="s">
        <v>1944</v>
      </c>
      <c r="AA470" s="42">
        <v>0</v>
      </c>
      <c r="AB470" s="42" t="s">
        <v>54</v>
      </c>
      <c r="AC470" s="42">
        <v>12207.9</v>
      </c>
      <c r="AD470" s="42">
        <v>12284.9</v>
      </c>
      <c r="AE470" s="42">
        <f t="shared" si="81"/>
        <v>-77</v>
      </c>
      <c r="AF470" s="38" t="s">
        <v>1371</v>
      </c>
      <c r="AG470" s="44">
        <f t="shared" si="82"/>
        <v>0</v>
      </c>
    </row>
    <row r="471" spans="1:34" s="45" customFormat="1" x14ac:dyDescent="0.2">
      <c r="A471" s="38" t="s">
        <v>39</v>
      </c>
      <c r="B471" s="38" t="s">
        <v>40</v>
      </c>
      <c r="C471" s="38" t="s">
        <v>41</v>
      </c>
      <c r="D471" s="38" t="s">
        <v>1216</v>
      </c>
      <c r="E471" s="38" t="s">
        <v>43</v>
      </c>
      <c r="F471" s="38" t="s">
        <v>1218</v>
      </c>
      <c r="G471" s="38" t="s">
        <v>1219</v>
      </c>
      <c r="H471" s="38" t="s">
        <v>251</v>
      </c>
      <c r="I471" s="38" t="s">
        <v>48</v>
      </c>
      <c r="J471" s="38" t="s">
        <v>50</v>
      </c>
      <c r="K471" s="39">
        <v>43510</v>
      </c>
      <c r="L471" s="39">
        <v>43510</v>
      </c>
      <c r="M471" s="39">
        <v>43510</v>
      </c>
      <c r="N471" s="38" t="s">
        <v>1367</v>
      </c>
      <c r="O471" s="38" t="s">
        <v>1368</v>
      </c>
      <c r="P471" s="41">
        <v>8179926</v>
      </c>
      <c r="Q471" s="38" t="s">
        <v>1945</v>
      </c>
      <c r="R471" s="38" t="s">
        <v>59</v>
      </c>
      <c r="S471" s="38" t="s">
        <v>52</v>
      </c>
      <c r="T471" s="42">
        <v>301375.24</v>
      </c>
      <c r="U471" s="42">
        <v>295465.56</v>
      </c>
      <c r="V471" s="42">
        <f t="shared" ref="V471:V487" si="83">T471-U471</f>
        <v>5909.679999999993</v>
      </c>
      <c r="W471" s="43">
        <f t="shared" si="73"/>
        <v>1.9609042866295164E-2</v>
      </c>
      <c r="X471" s="38" t="s">
        <v>1361</v>
      </c>
      <c r="Y471" s="42">
        <v>295465.56</v>
      </c>
      <c r="Z471" s="38" t="s">
        <v>1946</v>
      </c>
      <c r="AA471" s="42">
        <v>0</v>
      </c>
      <c r="AB471" s="42" t="s">
        <v>54</v>
      </c>
      <c r="AC471" s="42">
        <v>301375.24</v>
      </c>
      <c r="AD471" s="42">
        <v>295465.56</v>
      </c>
      <c r="AE471" s="42">
        <f t="shared" ref="AE471:AE487" si="84">AC471-AD471</f>
        <v>5909.679999999993</v>
      </c>
      <c r="AF471" s="38" t="s">
        <v>1363</v>
      </c>
      <c r="AG471" s="44">
        <f t="shared" ref="AG471:AG487" si="85">V471-AE471</f>
        <v>0</v>
      </c>
    </row>
    <row r="472" spans="1:34" s="45" customFormat="1" x14ac:dyDescent="0.2">
      <c r="A472" s="38" t="s">
        <v>39</v>
      </c>
      <c r="B472" s="38" t="s">
        <v>40</v>
      </c>
      <c r="C472" s="38" t="s">
        <v>41</v>
      </c>
      <c r="D472" s="38" t="s">
        <v>1216</v>
      </c>
      <c r="E472" s="38" t="s">
        <v>43</v>
      </c>
      <c r="F472" s="38" t="s">
        <v>1218</v>
      </c>
      <c r="G472" s="38" t="s">
        <v>1219</v>
      </c>
      <c r="H472" s="38" t="s">
        <v>251</v>
      </c>
      <c r="I472" s="38" t="s">
        <v>48</v>
      </c>
      <c r="J472" s="38" t="s">
        <v>50</v>
      </c>
      <c r="K472" s="39">
        <v>43509</v>
      </c>
      <c r="L472" s="39">
        <v>43509</v>
      </c>
      <c r="M472" s="39">
        <v>43509</v>
      </c>
      <c r="N472" s="38" t="s">
        <v>1367</v>
      </c>
      <c r="O472" s="38" t="s">
        <v>1368</v>
      </c>
      <c r="P472" s="41">
        <v>8130356</v>
      </c>
      <c r="Q472" s="38" t="s">
        <v>1947</v>
      </c>
      <c r="R472" s="38" t="s">
        <v>59</v>
      </c>
      <c r="S472" s="38" t="s">
        <v>52</v>
      </c>
      <c r="T472" s="42">
        <v>82266.600000000006</v>
      </c>
      <c r="U472" s="42">
        <v>75231.14</v>
      </c>
      <c r="V472" s="42">
        <f t="shared" si="83"/>
        <v>7035.4600000000064</v>
      </c>
      <c r="W472" s="43">
        <f t="shared" si="73"/>
        <v>8.5520247585289852E-2</v>
      </c>
      <c r="X472" s="38" t="s">
        <v>1361</v>
      </c>
      <c r="Y472" s="42">
        <v>75231.14</v>
      </c>
      <c r="Z472" s="38" t="s">
        <v>1948</v>
      </c>
      <c r="AA472" s="42">
        <v>0</v>
      </c>
      <c r="AB472" s="42" t="s">
        <v>54</v>
      </c>
      <c r="AC472" s="42">
        <v>82266.600000000006</v>
      </c>
      <c r="AD472" s="42">
        <v>75240</v>
      </c>
      <c r="AE472" s="42">
        <f t="shared" si="84"/>
        <v>7026.6000000000058</v>
      </c>
      <c r="AF472" s="38" t="s">
        <v>1363</v>
      </c>
      <c r="AG472" s="44">
        <f t="shared" si="85"/>
        <v>8.8600000000005821</v>
      </c>
    </row>
    <row r="473" spans="1:34" s="45" customFormat="1" x14ac:dyDescent="0.2">
      <c r="A473" s="38" t="s">
        <v>39</v>
      </c>
      <c r="B473" s="38" t="s">
        <v>40</v>
      </c>
      <c r="C473" s="38" t="s">
        <v>41</v>
      </c>
      <c r="D473" s="38" t="s">
        <v>1216</v>
      </c>
      <c r="E473" s="38" t="s">
        <v>43</v>
      </c>
      <c r="F473" s="38" t="s">
        <v>1218</v>
      </c>
      <c r="G473" s="38" t="s">
        <v>1219</v>
      </c>
      <c r="H473" s="38" t="s">
        <v>251</v>
      </c>
      <c r="I473" s="38" t="s">
        <v>48</v>
      </c>
      <c r="J473" s="38" t="s">
        <v>50</v>
      </c>
      <c r="K473" s="39">
        <v>43509</v>
      </c>
      <c r="L473" s="39">
        <v>43509</v>
      </c>
      <c r="M473" s="39">
        <v>43509</v>
      </c>
      <c r="N473" s="38" t="s">
        <v>1367</v>
      </c>
      <c r="O473" s="38" t="s">
        <v>1368</v>
      </c>
      <c r="P473" s="41">
        <v>8130356</v>
      </c>
      <c r="Q473" s="38" t="s">
        <v>1947</v>
      </c>
      <c r="R473" s="38" t="s">
        <v>59</v>
      </c>
      <c r="S473" s="38" t="s">
        <v>52</v>
      </c>
      <c r="T473" s="42">
        <v>52894.8</v>
      </c>
      <c r="U473" s="42">
        <v>45033.09</v>
      </c>
      <c r="V473" s="42">
        <f t="shared" si="83"/>
        <v>7861.7100000000064</v>
      </c>
      <c r="W473" s="43">
        <f t="shared" si="73"/>
        <v>0.14862916581592153</v>
      </c>
      <c r="X473" s="38" t="s">
        <v>1361</v>
      </c>
      <c r="Y473" s="42">
        <v>45033.09</v>
      </c>
      <c r="Z473" s="38" t="s">
        <v>1949</v>
      </c>
      <c r="AA473" s="42">
        <v>0</v>
      </c>
      <c r="AB473" s="42" t="s">
        <v>54</v>
      </c>
      <c r="AC473" s="42">
        <v>52894.8</v>
      </c>
      <c r="AD473" s="42">
        <v>45049.64</v>
      </c>
      <c r="AE473" s="42">
        <f t="shared" si="84"/>
        <v>7845.1600000000035</v>
      </c>
      <c r="AF473" s="38" t="s">
        <v>1363</v>
      </c>
      <c r="AG473" s="44">
        <f t="shared" si="85"/>
        <v>16.55000000000291</v>
      </c>
    </row>
    <row r="474" spans="1:34" s="74" customFormat="1" x14ac:dyDescent="0.2">
      <c r="A474" s="68" t="s">
        <v>39</v>
      </c>
      <c r="B474" s="68" t="s">
        <v>40</v>
      </c>
      <c r="C474" s="68" t="s">
        <v>41</v>
      </c>
      <c r="D474" s="68" t="s">
        <v>1216</v>
      </c>
      <c r="E474" s="68" t="s">
        <v>43</v>
      </c>
      <c r="F474" s="68" t="s">
        <v>1218</v>
      </c>
      <c r="G474" s="68" t="s">
        <v>1219</v>
      </c>
      <c r="H474" s="68" t="s">
        <v>1139</v>
      </c>
      <c r="I474" s="68" t="s">
        <v>48</v>
      </c>
      <c r="J474" s="68" t="s">
        <v>50</v>
      </c>
      <c r="K474" s="69">
        <v>43522</v>
      </c>
      <c r="L474" s="69">
        <v>43522</v>
      </c>
      <c r="M474" s="69">
        <v>43522</v>
      </c>
      <c r="N474" s="68" t="s">
        <v>1367</v>
      </c>
      <c r="O474" s="68" t="s">
        <v>1368</v>
      </c>
      <c r="P474" s="70">
        <v>8093339</v>
      </c>
      <c r="Q474" s="68" t="s">
        <v>1950</v>
      </c>
      <c r="R474" s="68" t="s">
        <v>59</v>
      </c>
      <c r="S474" s="68" t="s">
        <v>52</v>
      </c>
      <c r="T474" s="71">
        <v>946394.28</v>
      </c>
      <c r="U474" s="71">
        <v>807267.6</v>
      </c>
      <c r="V474" s="71">
        <f t="shared" si="83"/>
        <v>139126.68000000005</v>
      </c>
      <c r="W474" s="72">
        <f t="shared" si="73"/>
        <v>0.14700710152221128</v>
      </c>
      <c r="X474" s="68" t="s">
        <v>1361</v>
      </c>
      <c r="Y474" s="71">
        <v>807267.6</v>
      </c>
      <c r="Z474" s="68" t="s">
        <v>1951</v>
      </c>
      <c r="AA474" s="71">
        <v>0</v>
      </c>
      <c r="AB474" s="71" t="s">
        <v>54</v>
      </c>
      <c r="AC474" s="71">
        <v>946394.28</v>
      </c>
      <c r="AD474" s="71">
        <v>807267.6</v>
      </c>
      <c r="AE474" s="71">
        <f t="shared" si="84"/>
        <v>139126.68000000005</v>
      </c>
      <c r="AF474" s="68" t="s">
        <v>1390</v>
      </c>
      <c r="AG474" s="73">
        <f t="shared" si="85"/>
        <v>0</v>
      </c>
      <c r="AH474" s="74" t="s">
        <v>1827</v>
      </c>
    </row>
    <row r="475" spans="1:34" s="45" customFormat="1" x14ac:dyDescent="0.2">
      <c r="A475" s="38" t="s">
        <v>39</v>
      </c>
      <c r="B475" s="38" t="s">
        <v>40</v>
      </c>
      <c r="C475" s="38" t="s">
        <v>41</v>
      </c>
      <c r="D475" s="38" t="s">
        <v>1216</v>
      </c>
      <c r="E475" s="38" t="s">
        <v>43</v>
      </c>
      <c r="F475" s="38" t="s">
        <v>1218</v>
      </c>
      <c r="G475" s="38" t="s">
        <v>1219</v>
      </c>
      <c r="H475" s="38" t="s">
        <v>251</v>
      </c>
      <c r="I475" s="38" t="s">
        <v>48</v>
      </c>
      <c r="J475" s="38" t="s">
        <v>50</v>
      </c>
      <c r="K475" s="39">
        <v>43502</v>
      </c>
      <c r="L475" s="39">
        <v>43502</v>
      </c>
      <c r="M475" s="39">
        <v>43502</v>
      </c>
      <c r="N475" s="38" t="s">
        <v>1367</v>
      </c>
      <c r="O475" s="38" t="s">
        <v>1368</v>
      </c>
      <c r="P475" s="41">
        <v>8093752</v>
      </c>
      <c r="Q475" s="38" t="s">
        <v>1952</v>
      </c>
      <c r="R475" s="38" t="s">
        <v>59</v>
      </c>
      <c r="S475" s="38" t="s">
        <v>52</v>
      </c>
      <c r="T475" s="42">
        <v>150128.56</v>
      </c>
      <c r="U475" s="42">
        <v>137317.96</v>
      </c>
      <c r="V475" s="42">
        <f t="shared" si="83"/>
        <v>12810.600000000006</v>
      </c>
      <c r="W475" s="43">
        <f t="shared" ref="W475:W511" si="86">V475/T475</f>
        <v>8.5330865759319918E-2</v>
      </c>
      <c r="X475" s="38" t="s">
        <v>1361</v>
      </c>
      <c r="Y475" s="42">
        <v>137317.96</v>
      </c>
      <c r="Z475" s="38" t="s">
        <v>1953</v>
      </c>
      <c r="AA475" s="42">
        <v>0</v>
      </c>
      <c r="AB475" s="42" t="s">
        <v>54</v>
      </c>
      <c r="AC475" s="42">
        <v>150128.56</v>
      </c>
      <c r="AD475" s="42">
        <v>137317.96</v>
      </c>
      <c r="AE475" s="42">
        <f t="shared" si="84"/>
        <v>12810.600000000006</v>
      </c>
      <c r="AF475" s="38" t="s">
        <v>1363</v>
      </c>
      <c r="AG475" s="44">
        <f t="shared" si="85"/>
        <v>0</v>
      </c>
    </row>
    <row r="476" spans="1:34" s="45" customFormat="1" x14ac:dyDescent="0.2">
      <c r="A476" s="38" t="s">
        <v>39</v>
      </c>
      <c r="B476" s="38" t="s">
        <v>40</v>
      </c>
      <c r="C476" s="38" t="s">
        <v>41</v>
      </c>
      <c r="D476" s="38" t="s">
        <v>1216</v>
      </c>
      <c r="E476" s="38" t="s">
        <v>43</v>
      </c>
      <c r="F476" s="38" t="s">
        <v>1218</v>
      </c>
      <c r="G476" s="38" t="s">
        <v>1219</v>
      </c>
      <c r="H476" s="38" t="s">
        <v>1217</v>
      </c>
      <c r="I476" s="38" t="s">
        <v>309</v>
      </c>
      <c r="J476" s="38" t="s">
        <v>50</v>
      </c>
      <c r="K476" s="39">
        <v>43515</v>
      </c>
      <c r="L476" s="39">
        <v>43515</v>
      </c>
      <c r="M476" s="39">
        <v>43515</v>
      </c>
      <c r="N476" s="38" t="s">
        <v>1367</v>
      </c>
      <c r="O476" s="38" t="s">
        <v>1368</v>
      </c>
      <c r="P476" s="41">
        <v>8025233</v>
      </c>
      <c r="Q476" s="38" t="s">
        <v>1954</v>
      </c>
      <c r="R476" s="38" t="s">
        <v>59</v>
      </c>
      <c r="S476" s="38" t="s">
        <v>52</v>
      </c>
      <c r="T476" s="42">
        <v>10937.64</v>
      </c>
      <c r="U476" s="42">
        <v>10416.799999999999</v>
      </c>
      <c r="V476" s="42">
        <f t="shared" si="83"/>
        <v>520.84000000000015</v>
      </c>
      <c r="W476" s="43">
        <f t="shared" si="86"/>
        <v>4.7619047619047637E-2</v>
      </c>
      <c r="X476" s="38" t="s">
        <v>1361</v>
      </c>
      <c r="Y476" s="42">
        <v>10416.799999999999</v>
      </c>
      <c r="Z476" s="38" t="s">
        <v>1955</v>
      </c>
      <c r="AA476" s="42">
        <v>0</v>
      </c>
      <c r="AB476" s="42" t="s">
        <v>54</v>
      </c>
      <c r="AC476" s="42">
        <v>10937.64</v>
      </c>
      <c r="AD476" s="42">
        <v>10416.799999999999</v>
      </c>
      <c r="AE476" s="42">
        <f t="shared" si="84"/>
        <v>520.84000000000015</v>
      </c>
      <c r="AF476" s="38" t="s">
        <v>1376</v>
      </c>
      <c r="AG476" s="44">
        <f t="shared" si="85"/>
        <v>0</v>
      </c>
    </row>
    <row r="477" spans="1:34" s="45" customFormat="1" x14ac:dyDescent="0.2">
      <c r="A477" s="38" t="s">
        <v>39</v>
      </c>
      <c r="B477" s="38" t="s">
        <v>40</v>
      </c>
      <c r="C477" s="38" t="s">
        <v>41</v>
      </c>
      <c r="D477" s="38" t="s">
        <v>1216</v>
      </c>
      <c r="E477" s="38" t="s">
        <v>43</v>
      </c>
      <c r="F477" s="38" t="s">
        <v>1218</v>
      </c>
      <c r="G477" s="38" t="s">
        <v>1219</v>
      </c>
      <c r="H477" s="38" t="s">
        <v>1237</v>
      </c>
      <c r="I477" s="38" t="s">
        <v>48</v>
      </c>
      <c r="J477" s="38" t="s">
        <v>50</v>
      </c>
      <c r="K477" s="39">
        <v>43502</v>
      </c>
      <c r="L477" s="39">
        <v>43502</v>
      </c>
      <c r="M477" s="39">
        <v>43502</v>
      </c>
      <c r="N477" s="38" t="s">
        <v>1367</v>
      </c>
      <c r="O477" s="38" t="s">
        <v>1368</v>
      </c>
      <c r="P477" s="41">
        <v>8194618</v>
      </c>
      <c r="Q477" s="38" t="s">
        <v>1956</v>
      </c>
      <c r="R477" s="38" t="s">
        <v>59</v>
      </c>
      <c r="S477" s="38" t="s">
        <v>52</v>
      </c>
      <c r="T477" s="42">
        <v>4227</v>
      </c>
      <c r="U477" s="42">
        <v>3743</v>
      </c>
      <c r="V477" s="42">
        <f t="shared" si="83"/>
        <v>484</v>
      </c>
      <c r="W477" s="43">
        <f t="shared" si="86"/>
        <v>0.11450201088242253</v>
      </c>
      <c r="X477" s="38" t="s">
        <v>1361</v>
      </c>
      <c r="Y477" s="42">
        <v>3743</v>
      </c>
      <c r="Z477" s="38" t="s">
        <v>1957</v>
      </c>
      <c r="AA477" s="42">
        <v>0</v>
      </c>
      <c r="AB477" s="42" t="s">
        <v>54</v>
      </c>
      <c r="AC477" s="42">
        <v>4227</v>
      </c>
      <c r="AD477" s="42">
        <v>3743</v>
      </c>
      <c r="AE477" s="42">
        <f t="shared" si="84"/>
        <v>484</v>
      </c>
      <c r="AF477" s="38" t="s">
        <v>1376</v>
      </c>
      <c r="AG477" s="44">
        <f t="shared" si="85"/>
        <v>0</v>
      </c>
    </row>
    <row r="478" spans="1:34" s="45" customFormat="1" x14ac:dyDescent="0.2">
      <c r="A478" s="38" t="s">
        <v>39</v>
      </c>
      <c r="B478" s="38" t="s">
        <v>40</v>
      </c>
      <c r="C478" s="38" t="s">
        <v>41</v>
      </c>
      <c r="D478" s="38" t="s">
        <v>1216</v>
      </c>
      <c r="E478" s="38" t="s">
        <v>43</v>
      </c>
      <c r="F478" s="38" t="s">
        <v>1218</v>
      </c>
      <c r="G478" s="38" t="s">
        <v>1219</v>
      </c>
      <c r="H478" s="38" t="s">
        <v>1217</v>
      </c>
      <c r="I478" s="38" t="s">
        <v>309</v>
      </c>
      <c r="J478" s="38" t="s">
        <v>50</v>
      </c>
      <c r="K478" s="39">
        <v>43497</v>
      </c>
      <c r="L478" s="39">
        <v>43497</v>
      </c>
      <c r="M478" s="39">
        <v>43497</v>
      </c>
      <c r="N478" s="38" t="s">
        <v>1367</v>
      </c>
      <c r="O478" s="38" t="s">
        <v>1368</v>
      </c>
      <c r="P478" s="41">
        <v>8003627</v>
      </c>
      <c r="Q478" s="38" t="s">
        <v>1958</v>
      </c>
      <c r="R478" s="38" t="s">
        <v>59</v>
      </c>
      <c r="S478" s="38" t="s">
        <v>52</v>
      </c>
      <c r="T478" s="42">
        <v>17462.599999999999</v>
      </c>
      <c r="U478" s="42">
        <v>16589.47</v>
      </c>
      <c r="V478" s="42">
        <f t="shared" si="83"/>
        <v>873.12999999999738</v>
      </c>
      <c r="W478" s="43">
        <f t="shared" si="86"/>
        <v>4.9999999999999857E-2</v>
      </c>
      <c r="X478" s="38" t="s">
        <v>1525</v>
      </c>
      <c r="Y478" s="42">
        <v>0</v>
      </c>
      <c r="Z478" s="38" t="s">
        <v>55</v>
      </c>
      <c r="AA478" s="42">
        <v>0</v>
      </c>
      <c r="AB478" s="42" t="s">
        <v>54</v>
      </c>
      <c r="AC478" s="42">
        <v>17462.599999999999</v>
      </c>
      <c r="AD478" s="42">
        <v>17462.599999999999</v>
      </c>
      <c r="AE478" s="42">
        <f t="shared" si="84"/>
        <v>0</v>
      </c>
      <c r="AF478" s="38" t="s">
        <v>1371</v>
      </c>
      <c r="AG478" s="44">
        <f t="shared" si="85"/>
        <v>873.12999999999738</v>
      </c>
    </row>
    <row r="479" spans="1:34" s="45" customFormat="1" x14ac:dyDescent="0.2">
      <c r="A479" s="38" t="s">
        <v>39</v>
      </c>
      <c r="B479" s="38" t="s">
        <v>40</v>
      </c>
      <c r="C479" s="38" t="s">
        <v>41</v>
      </c>
      <c r="D479" s="38" t="s">
        <v>1216</v>
      </c>
      <c r="E479" s="38" t="s">
        <v>43</v>
      </c>
      <c r="F479" s="38" t="s">
        <v>1218</v>
      </c>
      <c r="G479" s="38" t="s">
        <v>1219</v>
      </c>
      <c r="H479" s="38" t="s">
        <v>1217</v>
      </c>
      <c r="I479" s="38" t="s">
        <v>309</v>
      </c>
      <c r="J479" s="38" t="s">
        <v>50</v>
      </c>
      <c r="K479" s="39">
        <v>43497</v>
      </c>
      <c r="L479" s="39">
        <v>43497</v>
      </c>
      <c r="M479" s="39">
        <v>43497</v>
      </c>
      <c r="N479" s="38" t="s">
        <v>1367</v>
      </c>
      <c r="O479" s="38" t="s">
        <v>1368</v>
      </c>
      <c r="P479" s="41">
        <v>8003627</v>
      </c>
      <c r="Q479" s="38" t="s">
        <v>1958</v>
      </c>
      <c r="R479" s="38" t="s">
        <v>59</v>
      </c>
      <c r="S479" s="38" t="s">
        <v>52</v>
      </c>
      <c r="T479" s="42">
        <v>17418.8</v>
      </c>
      <c r="U479" s="42">
        <v>15552.5</v>
      </c>
      <c r="V479" s="42">
        <f t="shared" si="83"/>
        <v>1866.2999999999993</v>
      </c>
      <c r="W479" s="43">
        <f t="shared" si="86"/>
        <v>0.10714285714285711</v>
      </c>
      <c r="X479" s="38" t="s">
        <v>1361</v>
      </c>
      <c r="Y479" s="42">
        <v>15552.5</v>
      </c>
      <c r="Z479" s="38" t="s">
        <v>1959</v>
      </c>
      <c r="AA479" s="42">
        <v>0</v>
      </c>
      <c r="AB479" s="42" t="s">
        <v>54</v>
      </c>
      <c r="AC479" s="42">
        <v>17418.8</v>
      </c>
      <c r="AD479" s="42">
        <v>15552.5</v>
      </c>
      <c r="AE479" s="42">
        <f t="shared" si="84"/>
        <v>1866.2999999999993</v>
      </c>
      <c r="AF479" s="38" t="s">
        <v>1371</v>
      </c>
      <c r="AG479" s="44">
        <f t="shared" si="85"/>
        <v>0</v>
      </c>
    </row>
    <row r="480" spans="1:34" s="45" customFormat="1" x14ac:dyDescent="0.2">
      <c r="A480" s="38" t="s">
        <v>39</v>
      </c>
      <c r="B480" s="38" t="s">
        <v>40</v>
      </c>
      <c r="C480" s="38" t="s">
        <v>41</v>
      </c>
      <c r="D480" s="38" t="s">
        <v>1216</v>
      </c>
      <c r="E480" s="38" t="s">
        <v>43</v>
      </c>
      <c r="F480" s="38" t="s">
        <v>1218</v>
      </c>
      <c r="G480" s="38" t="s">
        <v>1219</v>
      </c>
      <c r="H480" s="38" t="s">
        <v>1217</v>
      </c>
      <c r="I480" s="38" t="s">
        <v>309</v>
      </c>
      <c r="J480" s="38" t="s">
        <v>50</v>
      </c>
      <c r="K480" s="39">
        <v>43522</v>
      </c>
      <c r="L480" s="39">
        <v>43522</v>
      </c>
      <c r="M480" s="39">
        <v>43522</v>
      </c>
      <c r="N480" s="38" t="s">
        <v>1367</v>
      </c>
      <c r="O480" s="38" t="s">
        <v>1368</v>
      </c>
      <c r="P480" s="41">
        <v>7990414</v>
      </c>
      <c r="Q480" s="38" t="s">
        <v>1960</v>
      </c>
      <c r="R480" s="38" t="s">
        <v>59</v>
      </c>
      <c r="S480" s="38" t="s">
        <v>52</v>
      </c>
      <c r="T480" s="42">
        <v>105140</v>
      </c>
      <c r="U480" s="42">
        <v>93875</v>
      </c>
      <c r="V480" s="42">
        <f t="shared" si="83"/>
        <v>11265</v>
      </c>
      <c r="W480" s="43">
        <f t="shared" si="86"/>
        <v>0.10714285714285714</v>
      </c>
      <c r="X480" s="38" t="s">
        <v>1361</v>
      </c>
      <c r="Y480" s="42">
        <v>93875</v>
      </c>
      <c r="Z480" s="38" t="s">
        <v>1961</v>
      </c>
      <c r="AA480" s="42">
        <v>0</v>
      </c>
      <c r="AB480" s="42" t="s">
        <v>54</v>
      </c>
      <c r="AC480" s="42">
        <v>105140</v>
      </c>
      <c r="AD480" s="42">
        <v>93875</v>
      </c>
      <c r="AE480" s="42">
        <f t="shared" si="84"/>
        <v>11265</v>
      </c>
      <c r="AF480" s="38" t="s">
        <v>1371</v>
      </c>
      <c r="AG480" s="44">
        <f t="shared" si="85"/>
        <v>0</v>
      </c>
    </row>
    <row r="481" spans="1:34" s="45" customFormat="1" x14ac:dyDescent="0.2">
      <c r="A481" s="38" t="s">
        <v>39</v>
      </c>
      <c r="B481" s="38" t="s">
        <v>40</v>
      </c>
      <c r="C481" s="38" t="s">
        <v>41</v>
      </c>
      <c r="D481" s="38" t="s">
        <v>1216</v>
      </c>
      <c r="E481" s="38" t="s">
        <v>43</v>
      </c>
      <c r="F481" s="38" t="s">
        <v>1218</v>
      </c>
      <c r="G481" s="38" t="s">
        <v>1219</v>
      </c>
      <c r="H481" s="38" t="s">
        <v>1962</v>
      </c>
      <c r="I481" s="38" t="s">
        <v>48</v>
      </c>
      <c r="J481" s="38" t="s">
        <v>50</v>
      </c>
      <c r="K481" s="39">
        <v>43502</v>
      </c>
      <c r="L481" s="39">
        <v>43502</v>
      </c>
      <c r="M481" s="39">
        <v>43502</v>
      </c>
      <c r="N481" s="38" t="s">
        <v>1367</v>
      </c>
      <c r="O481" s="38" t="s">
        <v>1368</v>
      </c>
      <c r="P481" s="41">
        <v>8092269</v>
      </c>
      <c r="Q481" s="38" t="s">
        <v>1963</v>
      </c>
      <c r="R481" s="38" t="s">
        <v>59</v>
      </c>
      <c r="S481" s="38" t="s">
        <v>52</v>
      </c>
      <c r="T481" s="42">
        <v>18148.2</v>
      </c>
      <c r="U481" s="42">
        <v>17284</v>
      </c>
      <c r="V481" s="42">
        <f t="shared" si="83"/>
        <v>864.20000000000073</v>
      </c>
      <c r="W481" s="43">
        <f t="shared" si="86"/>
        <v>4.7619047619047658E-2</v>
      </c>
      <c r="X481" s="38" t="s">
        <v>1361</v>
      </c>
      <c r="Y481" s="42">
        <v>17284</v>
      </c>
      <c r="Z481" s="38" t="s">
        <v>1964</v>
      </c>
      <c r="AA481" s="42">
        <v>0</v>
      </c>
      <c r="AB481" s="42" t="s">
        <v>54</v>
      </c>
      <c r="AC481" s="42">
        <v>18148.2</v>
      </c>
      <c r="AD481" s="42">
        <v>17284</v>
      </c>
      <c r="AE481" s="42">
        <f t="shared" si="84"/>
        <v>864.20000000000073</v>
      </c>
      <c r="AF481" s="38" t="s">
        <v>1371</v>
      </c>
      <c r="AG481" s="44">
        <f t="shared" si="85"/>
        <v>0</v>
      </c>
    </row>
    <row r="482" spans="1:34" s="74" customFormat="1" x14ac:dyDescent="0.2">
      <c r="A482" s="68" t="s">
        <v>39</v>
      </c>
      <c r="B482" s="68" t="s">
        <v>40</v>
      </c>
      <c r="C482" s="68" t="s">
        <v>41</v>
      </c>
      <c r="D482" s="68" t="s">
        <v>1216</v>
      </c>
      <c r="E482" s="68" t="s">
        <v>43</v>
      </c>
      <c r="F482" s="68" t="s">
        <v>1218</v>
      </c>
      <c r="G482" s="68" t="s">
        <v>1219</v>
      </c>
      <c r="H482" s="68" t="s">
        <v>277</v>
      </c>
      <c r="I482" s="68" t="s">
        <v>48</v>
      </c>
      <c r="J482" s="68" t="s">
        <v>50</v>
      </c>
      <c r="K482" s="69">
        <v>43516</v>
      </c>
      <c r="L482" s="69">
        <v>43516</v>
      </c>
      <c r="M482" s="69">
        <v>43516</v>
      </c>
      <c r="N482" s="68" t="s">
        <v>1358</v>
      </c>
      <c r="O482" s="68" t="s">
        <v>1368</v>
      </c>
      <c r="P482" s="70">
        <v>8026628</v>
      </c>
      <c r="Q482" s="68" t="s">
        <v>1965</v>
      </c>
      <c r="R482" s="68" t="s">
        <v>68</v>
      </c>
      <c r="S482" s="68" t="s">
        <v>52</v>
      </c>
      <c r="T482" s="71">
        <v>445653.6</v>
      </c>
      <c r="U482" s="71">
        <v>390260.5</v>
      </c>
      <c r="V482" s="71">
        <f t="shared" si="83"/>
        <v>55393.099999999977</v>
      </c>
      <c r="W482" s="72">
        <f t="shared" si="86"/>
        <v>0.12429631444691568</v>
      </c>
      <c r="X482" s="68" t="s">
        <v>1361</v>
      </c>
      <c r="Y482" s="71">
        <v>390260.5</v>
      </c>
      <c r="Z482" s="68" t="s">
        <v>1966</v>
      </c>
      <c r="AA482" s="71">
        <v>0</v>
      </c>
      <c r="AB482" s="71" t="s">
        <v>54</v>
      </c>
      <c r="AC482" s="71">
        <v>445653.6</v>
      </c>
      <c r="AD482" s="71">
        <v>390260.5</v>
      </c>
      <c r="AE482" s="71">
        <f t="shared" si="84"/>
        <v>55393.099999999977</v>
      </c>
      <c r="AF482" s="68" t="s">
        <v>1371</v>
      </c>
      <c r="AG482" s="73">
        <f t="shared" si="85"/>
        <v>0</v>
      </c>
      <c r="AH482" s="74" t="s">
        <v>1827</v>
      </c>
    </row>
    <row r="483" spans="1:34" s="45" customFormat="1" x14ac:dyDescent="0.2">
      <c r="A483" s="38" t="s">
        <v>39</v>
      </c>
      <c r="B483" s="38" t="s">
        <v>40</v>
      </c>
      <c r="C483" s="38" t="s">
        <v>41</v>
      </c>
      <c r="D483" s="38" t="s">
        <v>1216</v>
      </c>
      <c r="E483" s="38" t="s">
        <v>43</v>
      </c>
      <c r="F483" s="38" t="s">
        <v>1218</v>
      </c>
      <c r="G483" s="38" t="s">
        <v>1219</v>
      </c>
      <c r="H483" s="38" t="s">
        <v>1967</v>
      </c>
      <c r="I483" s="38" t="s">
        <v>48</v>
      </c>
      <c r="J483" s="38" t="s">
        <v>50</v>
      </c>
      <c r="K483" s="39">
        <v>43511</v>
      </c>
      <c r="L483" s="39">
        <v>43511</v>
      </c>
      <c r="M483" s="39">
        <v>43511</v>
      </c>
      <c r="N483" s="38" t="s">
        <v>1367</v>
      </c>
      <c r="O483" s="38" t="s">
        <v>1368</v>
      </c>
      <c r="P483" s="41">
        <v>8002439</v>
      </c>
      <c r="Q483" s="38" t="s">
        <v>1968</v>
      </c>
      <c r="R483" s="38" t="s">
        <v>59</v>
      </c>
      <c r="S483" s="38" t="s">
        <v>52</v>
      </c>
      <c r="T483" s="42">
        <v>54655</v>
      </c>
      <c r="U483" s="42">
        <v>53583.3</v>
      </c>
      <c r="V483" s="42">
        <f t="shared" si="83"/>
        <v>1071.6999999999971</v>
      </c>
      <c r="W483" s="43">
        <f t="shared" si="86"/>
        <v>1.9608453023511063E-2</v>
      </c>
      <c r="X483" s="38" t="s">
        <v>1361</v>
      </c>
      <c r="Y483" s="42">
        <v>53583.3</v>
      </c>
      <c r="Z483" s="38" t="s">
        <v>1969</v>
      </c>
      <c r="AA483" s="42">
        <v>0</v>
      </c>
      <c r="AB483" s="42" t="s">
        <v>54</v>
      </c>
      <c r="AC483" s="42">
        <v>54655</v>
      </c>
      <c r="AD483" s="42">
        <v>53583.3</v>
      </c>
      <c r="AE483" s="42">
        <f t="shared" si="84"/>
        <v>1071.6999999999971</v>
      </c>
      <c r="AF483" s="38" t="s">
        <v>1371</v>
      </c>
      <c r="AG483" s="44">
        <f t="shared" si="85"/>
        <v>0</v>
      </c>
    </row>
    <row r="484" spans="1:34" s="45" customFormat="1" x14ac:dyDescent="0.2">
      <c r="A484" s="38" t="s">
        <v>39</v>
      </c>
      <c r="B484" s="38" t="s">
        <v>40</v>
      </c>
      <c r="C484" s="38" t="s">
        <v>41</v>
      </c>
      <c r="D484" s="38" t="s">
        <v>1216</v>
      </c>
      <c r="E484" s="38" t="s">
        <v>43</v>
      </c>
      <c r="F484" s="38" t="s">
        <v>1218</v>
      </c>
      <c r="G484" s="38" t="s">
        <v>1219</v>
      </c>
      <c r="H484" s="38" t="s">
        <v>1970</v>
      </c>
      <c r="I484" s="38" t="s">
        <v>48</v>
      </c>
      <c r="J484" s="38" t="s">
        <v>50</v>
      </c>
      <c r="K484" s="39">
        <v>43522</v>
      </c>
      <c r="L484" s="39">
        <v>43522</v>
      </c>
      <c r="M484" s="39">
        <v>43522</v>
      </c>
      <c r="N484" s="38" t="s">
        <v>1367</v>
      </c>
      <c r="O484" s="38" t="s">
        <v>1368</v>
      </c>
      <c r="P484" s="41">
        <v>8172479</v>
      </c>
      <c r="Q484" s="38" t="s">
        <v>1971</v>
      </c>
      <c r="R484" s="38" t="s">
        <v>59</v>
      </c>
      <c r="S484" s="38" t="s">
        <v>52</v>
      </c>
      <c r="T484" s="42">
        <v>0</v>
      </c>
      <c r="U484" s="42">
        <v>704.7</v>
      </c>
      <c r="V484" s="42">
        <f t="shared" si="83"/>
        <v>-704.7</v>
      </c>
      <c r="W484" s="43" t="e">
        <f t="shared" si="86"/>
        <v>#DIV/0!</v>
      </c>
      <c r="X484" s="38" t="s">
        <v>1361</v>
      </c>
      <c r="Y484" s="42">
        <v>704.7</v>
      </c>
      <c r="Z484" s="38" t="s">
        <v>1972</v>
      </c>
      <c r="AA484" s="42">
        <v>0</v>
      </c>
      <c r="AB484" s="42" t="s">
        <v>54</v>
      </c>
      <c r="AC484" s="42">
        <v>0</v>
      </c>
      <c r="AD484" s="42">
        <v>704.7</v>
      </c>
      <c r="AE484" s="42">
        <f t="shared" si="84"/>
        <v>-704.7</v>
      </c>
      <c r="AF484" s="38" t="s">
        <v>1371</v>
      </c>
      <c r="AG484" s="44">
        <f t="shared" si="85"/>
        <v>0</v>
      </c>
    </row>
    <row r="485" spans="1:34" s="45" customFormat="1" x14ac:dyDescent="0.2">
      <c r="A485" s="38" t="s">
        <v>39</v>
      </c>
      <c r="B485" s="38" t="s">
        <v>40</v>
      </c>
      <c r="C485" s="38" t="s">
        <v>41</v>
      </c>
      <c r="D485" s="38" t="s">
        <v>1216</v>
      </c>
      <c r="E485" s="38" t="s">
        <v>43</v>
      </c>
      <c r="F485" s="38" t="s">
        <v>1218</v>
      </c>
      <c r="G485" s="38" t="s">
        <v>1219</v>
      </c>
      <c r="H485" s="38" t="s">
        <v>1973</v>
      </c>
      <c r="I485" s="38" t="s">
        <v>48</v>
      </c>
      <c r="J485" s="38" t="s">
        <v>50</v>
      </c>
      <c r="K485" s="39">
        <v>43497</v>
      </c>
      <c r="L485" s="39">
        <v>43497</v>
      </c>
      <c r="M485" s="39">
        <v>43497</v>
      </c>
      <c r="N485" s="38" t="s">
        <v>1367</v>
      </c>
      <c r="O485" s="38" t="s">
        <v>1368</v>
      </c>
      <c r="P485" s="41">
        <v>7995419</v>
      </c>
      <c r="Q485" s="38" t="s">
        <v>1974</v>
      </c>
      <c r="R485" s="38" t="s">
        <v>59</v>
      </c>
      <c r="S485" s="38" t="s">
        <v>52</v>
      </c>
      <c r="T485" s="42">
        <v>1619.46</v>
      </c>
      <c r="U485" s="42">
        <v>1408.23</v>
      </c>
      <c r="V485" s="42">
        <f t="shared" si="83"/>
        <v>211.23000000000002</v>
      </c>
      <c r="W485" s="43">
        <f t="shared" si="86"/>
        <v>0.130432366344337</v>
      </c>
      <c r="X485" s="38" t="s">
        <v>1361</v>
      </c>
      <c r="Y485" s="42">
        <v>1408.23</v>
      </c>
      <c r="Z485" s="38" t="s">
        <v>1975</v>
      </c>
      <c r="AA485" s="42">
        <v>0</v>
      </c>
      <c r="AB485" s="42" t="s">
        <v>54</v>
      </c>
      <c r="AC485" s="42">
        <v>1619.46</v>
      </c>
      <c r="AD485" s="42">
        <v>1408.23</v>
      </c>
      <c r="AE485" s="42">
        <f t="shared" si="84"/>
        <v>211.23000000000002</v>
      </c>
      <c r="AF485" s="38" t="s">
        <v>1371</v>
      </c>
      <c r="AG485" s="44">
        <f t="shared" si="85"/>
        <v>0</v>
      </c>
    </row>
    <row r="486" spans="1:34" s="45" customFormat="1" x14ac:dyDescent="0.2">
      <c r="A486" s="38" t="s">
        <v>39</v>
      </c>
      <c r="B486" s="38" t="s">
        <v>40</v>
      </c>
      <c r="C486" s="38" t="s">
        <v>41</v>
      </c>
      <c r="D486" s="38" t="s">
        <v>1216</v>
      </c>
      <c r="E486" s="38" t="s">
        <v>43</v>
      </c>
      <c r="F486" s="38" t="s">
        <v>1218</v>
      </c>
      <c r="G486" s="38" t="s">
        <v>1219</v>
      </c>
      <c r="H486" s="38" t="s">
        <v>1973</v>
      </c>
      <c r="I486" s="38" t="s">
        <v>48</v>
      </c>
      <c r="J486" s="38" t="s">
        <v>50</v>
      </c>
      <c r="K486" s="39">
        <v>43497</v>
      </c>
      <c r="L486" s="39">
        <v>43497</v>
      </c>
      <c r="M486" s="39">
        <v>43497</v>
      </c>
      <c r="N486" s="38" t="s">
        <v>1367</v>
      </c>
      <c r="O486" s="38" t="s">
        <v>1368</v>
      </c>
      <c r="P486" s="41">
        <v>7995419</v>
      </c>
      <c r="Q486" s="38" t="s">
        <v>1974</v>
      </c>
      <c r="R486" s="38" t="s">
        <v>59</v>
      </c>
      <c r="S486" s="38" t="s">
        <v>52</v>
      </c>
      <c r="T486" s="42">
        <v>17750.400000000001</v>
      </c>
      <c r="U486" s="42">
        <v>15963</v>
      </c>
      <c r="V486" s="42">
        <f t="shared" si="83"/>
        <v>1787.4000000000015</v>
      </c>
      <c r="W486" s="43">
        <f t="shared" si="86"/>
        <v>0.10069632233639812</v>
      </c>
      <c r="X486" s="38" t="s">
        <v>1361</v>
      </c>
      <c r="Y486" s="42">
        <v>15963</v>
      </c>
      <c r="Z486" s="38" t="s">
        <v>1976</v>
      </c>
      <c r="AA486" s="42">
        <v>0</v>
      </c>
      <c r="AB486" s="42" t="s">
        <v>54</v>
      </c>
      <c r="AC486" s="42">
        <v>17750.400000000001</v>
      </c>
      <c r="AD486" s="42">
        <v>15963</v>
      </c>
      <c r="AE486" s="42">
        <f t="shared" si="84"/>
        <v>1787.4000000000015</v>
      </c>
      <c r="AF486" s="38" t="s">
        <v>1371</v>
      </c>
      <c r="AG486" s="44">
        <f t="shared" si="85"/>
        <v>0</v>
      </c>
    </row>
    <row r="487" spans="1:34" s="45" customFormat="1" x14ac:dyDescent="0.2">
      <c r="A487" s="38" t="s">
        <v>39</v>
      </c>
      <c r="B487" s="38" t="s">
        <v>40</v>
      </c>
      <c r="C487" s="38" t="s">
        <v>41</v>
      </c>
      <c r="D487" s="38" t="s">
        <v>1216</v>
      </c>
      <c r="E487" s="38" t="s">
        <v>43</v>
      </c>
      <c r="F487" s="38" t="s">
        <v>1218</v>
      </c>
      <c r="G487" s="38" t="s">
        <v>1219</v>
      </c>
      <c r="H487" s="38" t="s">
        <v>1973</v>
      </c>
      <c r="I487" s="38" t="s">
        <v>48</v>
      </c>
      <c r="J487" s="38" t="s">
        <v>50</v>
      </c>
      <c r="K487" s="39">
        <v>43497</v>
      </c>
      <c r="L487" s="39">
        <v>43497</v>
      </c>
      <c r="M487" s="39">
        <v>43497</v>
      </c>
      <c r="N487" s="38" t="s">
        <v>1367</v>
      </c>
      <c r="O487" s="38" t="s">
        <v>1368</v>
      </c>
      <c r="P487" s="41">
        <v>7995419</v>
      </c>
      <c r="Q487" s="38" t="s">
        <v>1974</v>
      </c>
      <c r="R487" s="38" t="s">
        <v>59</v>
      </c>
      <c r="S487" s="38" t="s">
        <v>52</v>
      </c>
      <c r="T487" s="42">
        <v>264636.58</v>
      </c>
      <c r="U487" s="42">
        <v>228468.62</v>
      </c>
      <c r="V487" s="42">
        <f t="shared" si="83"/>
        <v>36167.960000000021</v>
      </c>
      <c r="W487" s="43">
        <f t="shared" si="86"/>
        <v>0.1366702970541715</v>
      </c>
      <c r="X487" s="38" t="s">
        <v>1361</v>
      </c>
      <c r="Y487" s="42">
        <v>228468.62</v>
      </c>
      <c r="Z487" s="38" t="s">
        <v>1977</v>
      </c>
      <c r="AA487" s="42">
        <v>0</v>
      </c>
      <c r="AB487" s="42" t="s">
        <v>54</v>
      </c>
      <c r="AC487" s="42">
        <v>264636.58</v>
      </c>
      <c r="AD487" s="42">
        <v>230118.62</v>
      </c>
      <c r="AE487" s="42">
        <f t="shared" si="84"/>
        <v>34517.960000000021</v>
      </c>
      <c r="AF487" s="38" t="s">
        <v>1371</v>
      </c>
      <c r="AG487" s="44">
        <f t="shared" si="85"/>
        <v>1650</v>
      </c>
    </row>
    <row r="488" spans="1:34" s="45" customFormat="1" x14ac:dyDescent="0.2">
      <c r="A488" s="38" t="s">
        <v>39</v>
      </c>
      <c r="B488" s="38" t="s">
        <v>40</v>
      </c>
      <c r="C488" s="38" t="s">
        <v>41</v>
      </c>
      <c r="D488" s="38" t="s">
        <v>1254</v>
      </c>
      <c r="E488" s="38" t="s">
        <v>43</v>
      </c>
      <c r="F488" s="38" t="s">
        <v>1256</v>
      </c>
      <c r="G488" s="38" t="s">
        <v>1257</v>
      </c>
      <c r="H488" s="38" t="s">
        <v>1978</v>
      </c>
      <c r="I488" s="38" t="s">
        <v>48</v>
      </c>
      <c r="J488" s="38" t="s">
        <v>50</v>
      </c>
      <c r="K488" s="39">
        <v>43516</v>
      </c>
      <c r="L488" s="39">
        <v>43516</v>
      </c>
      <c r="M488" s="39">
        <v>43516</v>
      </c>
      <c r="N488" s="38" t="s">
        <v>1358</v>
      </c>
      <c r="O488" s="38" t="s">
        <v>1368</v>
      </c>
      <c r="P488" s="41">
        <v>7378030</v>
      </c>
      <c r="Q488" s="38" t="s">
        <v>1979</v>
      </c>
      <c r="R488" s="38" t="s">
        <v>68</v>
      </c>
      <c r="S488" s="38" t="s">
        <v>52</v>
      </c>
      <c r="T488" s="42">
        <v>26326.799999999999</v>
      </c>
      <c r="U488" s="42">
        <v>24750</v>
      </c>
      <c r="V488" s="42">
        <f t="shared" ref="V488:V505" si="87">T488-U488</f>
        <v>1576.7999999999993</v>
      </c>
      <c r="W488" s="43">
        <f t="shared" si="86"/>
        <v>5.9893340626281939E-2</v>
      </c>
      <c r="X488" s="38" t="s">
        <v>1361</v>
      </c>
      <c r="Y488" s="42">
        <v>24750</v>
      </c>
      <c r="Z488" s="38" t="s">
        <v>1980</v>
      </c>
      <c r="AA488" s="42">
        <v>0</v>
      </c>
      <c r="AB488" s="42" t="s">
        <v>54</v>
      </c>
      <c r="AC488" s="42">
        <v>26326.799999999999</v>
      </c>
      <c r="AD488" s="42">
        <v>24750</v>
      </c>
      <c r="AE488" s="42">
        <f t="shared" ref="AE488:AE505" si="88">AC488-AD488</f>
        <v>1576.7999999999993</v>
      </c>
      <c r="AF488" s="38" t="s">
        <v>1371</v>
      </c>
      <c r="AG488" s="44">
        <f t="shared" ref="AG488:AG505" si="89">V488-AE488</f>
        <v>0</v>
      </c>
    </row>
    <row r="489" spans="1:34" s="45" customFormat="1" x14ac:dyDescent="0.2">
      <c r="A489" s="38" t="s">
        <v>39</v>
      </c>
      <c r="B489" s="38" t="s">
        <v>40</v>
      </c>
      <c r="C489" s="38" t="s">
        <v>41</v>
      </c>
      <c r="D489" s="38" t="s">
        <v>1254</v>
      </c>
      <c r="E489" s="38" t="s">
        <v>43</v>
      </c>
      <c r="F489" s="38" t="s">
        <v>1256</v>
      </c>
      <c r="G489" s="38" t="s">
        <v>1257</v>
      </c>
      <c r="H489" s="38" t="s">
        <v>1255</v>
      </c>
      <c r="I489" s="38" t="s">
        <v>183</v>
      </c>
      <c r="J489" s="38" t="s">
        <v>50</v>
      </c>
      <c r="K489" s="39">
        <v>43509</v>
      </c>
      <c r="L489" s="39">
        <v>43509</v>
      </c>
      <c r="M489" s="39">
        <v>43509</v>
      </c>
      <c r="N489" s="38" t="s">
        <v>1358</v>
      </c>
      <c r="O489" s="38" t="s">
        <v>1368</v>
      </c>
      <c r="P489" s="41">
        <v>8123391</v>
      </c>
      <c r="Q489" s="38" t="s">
        <v>1981</v>
      </c>
      <c r="R489" s="38" t="s">
        <v>68</v>
      </c>
      <c r="S489" s="38" t="s">
        <v>52</v>
      </c>
      <c r="T489" s="42">
        <v>1841.71</v>
      </c>
      <c r="U489" s="42">
        <v>1805.61</v>
      </c>
      <c r="V489" s="42">
        <f t="shared" si="87"/>
        <v>36.100000000000136</v>
      </c>
      <c r="W489" s="43">
        <f t="shared" si="86"/>
        <v>1.9601348746545403E-2</v>
      </c>
      <c r="X489" s="38" t="s">
        <v>1361</v>
      </c>
      <c r="Y489" s="42">
        <v>1805.61</v>
      </c>
      <c r="Z489" s="38" t="s">
        <v>1982</v>
      </c>
      <c r="AA489" s="42">
        <v>0</v>
      </c>
      <c r="AB489" s="42" t="s">
        <v>54</v>
      </c>
      <c r="AC489" s="42">
        <v>1841.71</v>
      </c>
      <c r="AD489" s="42">
        <v>1805.61</v>
      </c>
      <c r="AE489" s="42">
        <f t="shared" si="88"/>
        <v>36.100000000000136</v>
      </c>
      <c r="AF489" s="38" t="s">
        <v>1371</v>
      </c>
      <c r="AG489" s="44">
        <f t="shared" si="89"/>
        <v>0</v>
      </c>
    </row>
    <row r="490" spans="1:34" s="45" customFormat="1" x14ac:dyDescent="0.2">
      <c r="A490" s="38" t="s">
        <v>39</v>
      </c>
      <c r="B490" s="38" t="s">
        <v>40</v>
      </c>
      <c r="C490" s="38" t="s">
        <v>41</v>
      </c>
      <c r="D490" s="38" t="s">
        <v>1254</v>
      </c>
      <c r="E490" s="38" t="s">
        <v>43</v>
      </c>
      <c r="F490" s="38" t="s">
        <v>1256</v>
      </c>
      <c r="G490" s="38" t="s">
        <v>1257</v>
      </c>
      <c r="H490" s="38" t="s">
        <v>1255</v>
      </c>
      <c r="I490" s="38" t="s">
        <v>183</v>
      </c>
      <c r="J490" s="38" t="s">
        <v>50</v>
      </c>
      <c r="K490" s="39">
        <v>43511</v>
      </c>
      <c r="L490" s="39">
        <v>43511</v>
      </c>
      <c r="M490" s="39">
        <v>43511</v>
      </c>
      <c r="N490" s="38" t="s">
        <v>1358</v>
      </c>
      <c r="O490" s="38" t="s">
        <v>1368</v>
      </c>
      <c r="P490" s="41">
        <v>8123391</v>
      </c>
      <c r="Q490" s="38" t="s">
        <v>1981</v>
      </c>
      <c r="R490" s="38" t="s">
        <v>68</v>
      </c>
      <c r="S490" s="38" t="s">
        <v>52</v>
      </c>
      <c r="T490" s="42">
        <v>15866.55</v>
      </c>
      <c r="U490" s="42">
        <v>14563.5</v>
      </c>
      <c r="V490" s="42">
        <f t="shared" si="87"/>
        <v>1303.0499999999993</v>
      </c>
      <c r="W490" s="43">
        <f t="shared" si="86"/>
        <v>8.2125603864734262E-2</v>
      </c>
      <c r="X490" s="38" t="s">
        <v>1361</v>
      </c>
      <c r="Y490" s="42">
        <v>14563.5</v>
      </c>
      <c r="Z490" s="38" t="s">
        <v>1983</v>
      </c>
      <c r="AA490" s="42">
        <v>0</v>
      </c>
      <c r="AB490" s="42" t="s">
        <v>54</v>
      </c>
      <c r="AC490" s="42">
        <v>15866.55</v>
      </c>
      <c r="AD490" s="42">
        <v>14563.5</v>
      </c>
      <c r="AE490" s="42">
        <f t="shared" si="88"/>
        <v>1303.0499999999993</v>
      </c>
      <c r="AF490" s="38" t="s">
        <v>1371</v>
      </c>
      <c r="AG490" s="44">
        <f t="shared" si="89"/>
        <v>0</v>
      </c>
    </row>
    <row r="491" spans="1:34" s="45" customFormat="1" x14ac:dyDescent="0.2">
      <c r="A491" s="38" t="s">
        <v>39</v>
      </c>
      <c r="B491" s="38" t="s">
        <v>40</v>
      </c>
      <c r="C491" s="38" t="s">
        <v>41</v>
      </c>
      <c r="D491" s="38" t="s">
        <v>1254</v>
      </c>
      <c r="E491" s="38" t="s">
        <v>43</v>
      </c>
      <c r="F491" s="38" t="s">
        <v>1256</v>
      </c>
      <c r="G491" s="38" t="s">
        <v>1257</v>
      </c>
      <c r="H491" s="38" t="s">
        <v>1255</v>
      </c>
      <c r="I491" s="38" t="s">
        <v>48</v>
      </c>
      <c r="J491" s="38" t="s">
        <v>50</v>
      </c>
      <c r="K491" s="39">
        <v>43504</v>
      </c>
      <c r="L491" s="39">
        <v>43504</v>
      </c>
      <c r="M491" s="39">
        <v>43504</v>
      </c>
      <c r="N491" s="38" t="s">
        <v>1358</v>
      </c>
      <c r="O491" s="38" t="s">
        <v>1368</v>
      </c>
      <c r="P491" s="41">
        <v>8136977</v>
      </c>
      <c r="Q491" s="38" t="s">
        <v>1984</v>
      </c>
      <c r="R491" s="38" t="s">
        <v>68</v>
      </c>
      <c r="S491" s="38" t="s">
        <v>52</v>
      </c>
      <c r="T491" s="42">
        <v>3717.54</v>
      </c>
      <c r="U491" s="42">
        <v>3609.26</v>
      </c>
      <c r="V491" s="42">
        <f t="shared" si="87"/>
        <v>108.27999999999975</v>
      </c>
      <c r="W491" s="43">
        <f t="shared" si="86"/>
        <v>2.9126788144848408E-2</v>
      </c>
      <c r="X491" s="38" t="s">
        <v>1361</v>
      </c>
      <c r="Y491" s="42">
        <v>3609.26</v>
      </c>
      <c r="Z491" s="38" t="s">
        <v>1985</v>
      </c>
      <c r="AA491" s="42">
        <v>0</v>
      </c>
      <c r="AB491" s="42" t="s">
        <v>54</v>
      </c>
      <c r="AC491" s="42">
        <v>3717.54</v>
      </c>
      <c r="AD491" s="42">
        <v>3609.26</v>
      </c>
      <c r="AE491" s="42">
        <f t="shared" si="88"/>
        <v>108.27999999999975</v>
      </c>
      <c r="AF491" s="38" t="s">
        <v>1371</v>
      </c>
      <c r="AG491" s="44">
        <f t="shared" si="89"/>
        <v>0</v>
      </c>
    </row>
    <row r="492" spans="1:34" s="45" customFormat="1" x14ac:dyDescent="0.2">
      <c r="A492" s="38" t="s">
        <v>39</v>
      </c>
      <c r="B492" s="38" t="s">
        <v>40</v>
      </c>
      <c r="C492" s="38" t="s">
        <v>41</v>
      </c>
      <c r="D492" s="38" t="s">
        <v>1254</v>
      </c>
      <c r="E492" s="38" t="s">
        <v>43</v>
      </c>
      <c r="F492" s="38" t="s">
        <v>1256</v>
      </c>
      <c r="G492" s="38" t="s">
        <v>1257</v>
      </c>
      <c r="H492" s="38" t="s">
        <v>1285</v>
      </c>
      <c r="I492" s="38" t="s">
        <v>48</v>
      </c>
      <c r="J492" s="38" t="s">
        <v>50</v>
      </c>
      <c r="K492" s="39">
        <v>43509</v>
      </c>
      <c r="L492" s="39">
        <v>43509</v>
      </c>
      <c r="M492" s="39">
        <v>43509</v>
      </c>
      <c r="N492" s="38" t="s">
        <v>1358</v>
      </c>
      <c r="O492" s="38" t="s">
        <v>1368</v>
      </c>
      <c r="P492" s="41">
        <v>8190781</v>
      </c>
      <c r="Q492" s="38" t="s">
        <v>1265</v>
      </c>
      <c r="R492" s="38" t="s">
        <v>68</v>
      </c>
      <c r="S492" s="38" t="s">
        <v>52</v>
      </c>
      <c r="T492" s="42">
        <v>73616.639999999999</v>
      </c>
      <c r="U492" s="42">
        <v>67804.800000000003</v>
      </c>
      <c r="V492" s="42">
        <f t="shared" si="87"/>
        <v>5811.8399999999965</v>
      </c>
      <c r="W492" s="43">
        <f t="shared" si="86"/>
        <v>7.8947368421052586E-2</v>
      </c>
      <c r="X492" s="38" t="s">
        <v>1361</v>
      </c>
      <c r="Y492" s="42">
        <v>67804.800000000003</v>
      </c>
      <c r="Z492" s="38" t="s">
        <v>1267</v>
      </c>
      <c r="AA492" s="42">
        <v>0</v>
      </c>
      <c r="AB492" s="42" t="s">
        <v>54</v>
      </c>
      <c r="AC492" s="42">
        <v>73616.639999999999</v>
      </c>
      <c r="AD492" s="42">
        <v>67804.800000000003</v>
      </c>
      <c r="AE492" s="42">
        <f t="shared" si="88"/>
        <v>5811.8399999999965</v>
      </c>
      <c r="AF492" s="38" t="s">
        <v>1371</v>
      </c>
      <c r="AG492" s="44">
        <f t="shared" si="89"/>
        <v>0</v>
      </c>
    </row>
    <row r="493" spans="1:34" s="45" customFormat="1" x14ac:dyDescent="0.2">
      <c r="A493" s="38" t="s">
        <v>39</v>
      </c>
      <c r="B493" s="38" t="s">
        <v>40</v>
      </c>
      <c r="C493" s="38" t="s">
        <v>41</v>
      </c>
      <c r="D493" s="38" t="s">
        <v>1254</v>
      </c>
      <c r="E493" s="38" t="s">
        <v>43</v>
      </c>
      <c r="F493" s="38" t="s">
        <v>1256</v>
      </c>
      <c r="G493" s="38" t="s">
        <v>1257</v>
      </c>
      <c r="H493" s="38" t="s">
        <v>1285</v>
      </c>
      <c r="I493" s="38" t="s">
        <v>48</v>
      </c>
      <c r="J493" s="38" t="s">
        <v>50</v>
      </c>
      <c r="K493" s="39">
        <v>43502</v>
      </c>
      <c r="L493" s="39">
        <v>43502</v>
      </c>
      <c r="M493" s="39">
        <v>43502</v>
      </c>
      <c r="N493" s="38" t="s">
        <v>1358</v>
      </c>
      <c r="O493" s="38" t="s">
        <v>1368</v>
      </c>
      <c r="P493" s="41">
        <v>8190781</v>
      </c>
      <c r="Q493" s="38" t="s">
        <v>1265</v>
      </c>
      <c r="R493" s="38" t="s">
        <v>68</v>
      </c>
      <c r="S493" s="38" t="s">
        <v>52</v>
      </c>
      <c r="T493" s="42">
        <v>684</v>
      </c>
      <c r="U493" s="42">
        <v>600</v>
      </c>
      <c r="V493" s="42">
        <f t="shared" si="87"/>
        <v>84</v>
      </c>
      <c r="W493" s="43">
        <f t="shared" si="86"/>
        <v>0.12280701754385964</v>
      </c>
      <c r="X493" s="38" t="s">
        <v>1361</v>
      </c>
      <c r="Y493" s="42">
        <v>600</v>
      </c>
      <c r="Z493" s="38" t="s">
        <v>1269</v>
      </c>
      <c r="AA493" s="42">
        <v>0</v>
      </c>
      <c r="AB493" s="42" t="s">
        <v>54</v>
      </c>
      <c r="AC493" s="42">
        <v>684</v>
      </c>
      <c r="AD493" s="42">
        <v>600</v>
      </c>
      <c r="AE493" s="42">
        <f t="shared" si="88"/>
        <v>84</v>
      </c>
      <c r="AF493" s="38" t="s">
        <v>1371</v>
      </c>
      <c r="AG493" s="44">
        <f t="shared" si="89"/>
        <v>0</v>
      </c>
    </row>
    <row r="494" spans="1:34" s="45" customFormat="1" x14ac:dyDescent="0.2">
      <c r="A494" s="38" t="s">
        <v>39</v>
      </c>
      <c r="B494" s="38" t="s">
        <v>40</v>
      </c>
      <c r="C494" s="38" t="s">
        <v>41</v>
      </c>
      <c r="D494" s="38" t="s">
        <v>1254</v>
      </c>
      <c r="E494" s="38" t="s">
        <v>43</v>
      </c>
      <c r="F494" s="38" t="s">
        <v>1256</v>
      </c>
      <c r="G494" s="38" t="s">
        <v>1257</v>
      </c>
      <c r="H494" s="38" t="s">
        <v>1255</v>
      </c>
      <c r="I494" s="38" t="s">
        <v>48</v>
      </c>
      <c r="J494" s="38" t="s">
        <v>50</v>
      </c>
      <c r="K494" s="39">
        <v>43518</v>
      </c>
      <c r="L494" s="39">
        <v>43518</v>
      </c>
      <c r="M494" s="39">
        <v>43518</v>
      </c>
      <c r="N494" s="38" t="s">
        <v>1358</v>
      </c>
      <c r="O494" s="38" t="s">
        <v>1368</v>
      </c>
      <c r="P494" s="41">
        <v>8167727</v>
      </c>
      <c r="Q494" s="38" t="s">
        <v>1986</v>
      </c>
      <c r="R494" s="38" t="s">
        <v>68</v>
      </c>
      <c r="S494" s="38" t="s">
        <v>52</v>
      </c>
      <c r="T494" s="42">
        <v>37065</v>
      </c>
      <c r="U494" s="42">
        <v>35300</v>
      </c>
      <c r="V494" s="42">
        <f t="shared" si="87"/>
        <v>1765</v>
      </c>
      <c r="W494" s="43">
        <f t="shared" si="86"/>
        <v>4.7619047619047616E-2</v>
      </c>
      <c r="X494" s="38" t="s">
        <v>1361</v>
      </c>
      <c r="Y494" s="42">
        <v>35300</v>
      </c>
      <c r="Z494" s="38" t="s">
        <v>1987</v>
      </c>
      <c r="AA494" s="42">
        <v>0</v>
      </c>
      <c r="AB494" s="42" t="s">
        <v>54</v>
      </c>
      <c r="AC494" s="42">
        <v>37065</v>
      </c>
      <c r="AD494" s="42">
        <v>35300</v>
      </c>
      <c r="AE494" s="42">
        <f t="shared" si="88"/>
        <v>1765</v>
      </c>
      <c r="AF494" s="38" t="s">
        <v>1371</v>
      </c>
      <c r="AG494" s="44">
        <f t="shared" si="89"/>
        <v>0</v>
      </c>
    </row>
    <row r="495" spans="1:34" s="45" customFormat="1" x14ac:dyDescent="0.2">
      <c r="A495" s="38" t="s">
        <v>39</v>
      </c>
      <c r="B495" s="38" t="s">
        <v>40</v>
      </c>
      <c r="C495" s="38" t="s">
        <v>41</v>
      </c>
      <c r="D495" s="38" t="s">
        <v>1254</v>
      </c>
      <c r="E495" s="38" t="s">
        <v>43</v>
      </c>
      <c r="F495" s="38" t="s">
        <v>1256</v>
      </c>
      <c r="G495" s="38" t="s">
        <v>1257</v>
      </c>
      <c r="H495" s="38" t="s">
        <v>1255</v>
      </c>
      <c r="I495" s="38" t="s">
        <v>48</v>
      </c>
      <c r="J495" s="38" t="s">
        <v>50</v>
      </c>
      <c r="K495" s="39">
        <v>43518</v>
      </c>
      <c r="L495" s="39">
        <v>43518</v>
      </c>
      <c r="M495" s="39">
        <v>43518</v>
      </c>
      <c r="N495" s="38" t="s">
        <v>1358</v>
      </c>
      <c r="O495" s="38" t="s">
        <v>1368</v>
      </c>
      <c r="P495" s="41">
        <v>8184813</v>
      </c>
      <c r="Q495" s="38" t="s">
        <v>1988</v>
      </c>
      <c r="R495" s="38" t="s">
        <v>68</v>
      </c>
      <c r="S495" s="38" t="s">
        <v>52</v>
      </c>
      <c r="T495" s="42">
        <v>14595</v>
      </c>
      <c r="U495" s="42">
        <v>13900</v>
      </c>
      <c r="V495" s="42">
        <f t="shared" si="87"/>
        <v>695</v>
      </c>
      <c r="W495" s="43">
        <f t="shared" si="86"/>
        <v>4.7619047619047616E-2</v>
      </c>
      <c r="X495" s="38" t="s">
        <v>1361</v>
      </c>
      <c r="Y495" s="42">
        <v>13900</v>
      </c>
      <c r="Z495" s="38" t="s">
        <v>1989</v>
      </c>
      <c r="AA495" s="42">
        <v>0</v>
      </c>
      <c r="AB495" s="42" t="s">
        <v>54</v>
      </c>
      <c r="AC495" s="42">
        <v>14595</v>
      </c>
      <c r="AD495" s="42">
        <v>13900</v>
      </c>
      <c r="AE495" s="42">
        <f t="shared" si="88"/>
        <v>695</v>
      </c>
      <c r="AF495" s="38" t="s">
        <v>1371</v>
      </c>
      <c r="AG495" s="44">
        <f t="shared" si="89"/>
        <v>0</v>
      </c>
    </row>
    <row r="496" spans="1:34" s="45" customFormat="1" x14ac:dyDescent="0.2">
      <c r="A496" s="38" t="s">
        <v>39</v>
      </c>
      <c r="B496" s="38" t="s">
        <v>40</v>
      </c>
      <c r="C496" s="38" t="s">
        <v>41</v>
      </c>
      <c r="D496" s="38" t="s">
        <v>1254</v>
      </c>
      <c r="E496" s="38" t="s">
        <v>43</v>
      </c>
      <c r="F496" s="38" t="s">
        <v>1256</v>
      </c>
      <c r="G496" s="38" t="s">
        <v>1257</v>
      </c>
      <c r="H496" s="38" t="s">
        <v>1277</v>
      </c>
      <c r="I496" s="38" t="s">
        <v>48</v>
      </c>
      <c r="J496" s="38" t="s">
        <v>50</v>
      </c>
      <c r="K496" s="39">
        <v>43497</v>
      </c>
      <c r="L496" s="39">
        <v>43497</v>
      </c>
      <c r="M496" s="39">
        <v>43497</v>
      </c>
      <c r="N496" s="38" t="s">
        <v>1358</v>
      </c>
      <c r="O496" s="38" t="s">
        <v>1368</v>
      </c>
      <c r="P496" s="41">
        <v>8098335</v>
      </c>
      <c r="Q496" s="38" t="s">
        <v>1990</v>
      </c>
      <c r="R496" s="38" t="s">
        <v>68</v>
      </c>
      <c r="S496" s="38" t="s">
        <v>52</v>
      </c>
      <c r="T496" s="42">
        <v>18375</v>
      </c>
      <c r="U496" s="42">
        <v>17500</v>
      </c>
      <c r="V496" s="42">
        <f t="shared" si="87"/>
        <v>875</v>
      </c>
      <c r="W496" s="43">
        <f t="shared" si="86"/>
        <v>4.7619047619047616E-2</v>
      </c>
      <c r="X496" s="38" t="s">
        <v>1361</v>
      </c>
      <c r="Y496" s="42">
        <v>17500</v>
      </c>
      <c r="Z496" s="38" t="s">
        <v>1991</v>
      </c>
      <c r="AA496" s="42">
        <v>0</v>
      </c>
      <c r="AB496" s="42" t="s">
        <v>54</v>
      </c>
      <c r="AC496" s="42">
        <v>18375</v>
      </c>
      <c r="AD496" s="42">
        <v>17500</v>
      </c>
      <c r="AE496" s="42">
        <f t="shared" si="88"/>
        <v>875</v>
      </c>
      <c r="AF496" s="38" t="s">
        <v>1376</v>
      </c>
      <c r="AG496" s="44">
        <f t="shared" si="89"/>
        <v>0</v>
      </c>
    </row>
    <row r="497" spans="1:33" s="45" customFormat="1" x14ac:dyDescent="0.2">
      <c r="A497" s="38" t="s">
        <v>39</v>
      </c>
      <c r="B497" s="38" t="s">
        <v>40</v>
      </c>
      <c r="C497" s="38" t="s">
        <v>41</v>
      </c>
      <c r="D497" s="38" t="s">
        <v>1254</v>
      </c>
      <c r="E497" s="38" t="s">
        <v>43</v>
      </c>
      <c r="F497" s="38" t="s">
        <v>1256</v>
      </c>
      <c r="G497" s="38" t="s">
        <v>1257</v>
      </c>
      <c r="H497" s="38" t="s">
        <v>1188</v>
      </c>
      <c r="I497" s="38" t="s">
        <v>48</v>
      </c>
      <c r="J497" s="38" t="s">
        <v>50</v>
      </c>
      <c r="K497" s="39">
        <v>43518</v>
      </c>
      <c r="L497" s="39">
        <v>43518</v>
      </c>
      <c r="M497" s="39">
        <v>43518</v>
      </c>
      <c r="N497" s="38" t="s">
        <v>1358</v>
      </c>
      <c r="O497" s="38" t="s">
        <v>1368</v>
      </c>
      <c r="P497" s="41">
        <v>8190366</v>
      </c>
      <c r="Q497" s="38" t="s">
        <v>1279</v>
      </c>
      <c r="R497" s="38" t="s">
        <v>68</v>
      </c>
      <c r="S497" s="38" t="s">
        <v>52</v>
      </c>
      <c r="T497" s="42">
        <v>83029.56</v>
      </c>
      <c r="U497" s="42">
        <v>73452.13</v>
      </c>
      <c r="V497" s="42">
        <f t="shared" si="87"/>
        <v>9577.429999999993</v>
      </c>
      <c r="W497" s="43">
        <f t="shared" si="86"/>
        <v>0.11534964174204938</v>
      </c>
      <c r="X497" s="38" t="s">
        <v>1361</v>
      </c>
      <c r="Y497" s="42">
        <v>73452.13</v>
      </c>
      <c r="Z497" s="38" t="s">
        <v>1281</v>
      </c>
      <c r="AA497" s="42">
        <v>0</v>
      </c>
      <c r="AB497" s="42" t="s">
        <v>54</v>
      </c>
      <c r="AC497" s="42">
        <v>83029.56</v>
      </c>
      <c r="AD497" s="42">
        <v>73452.13</v>
      </c>
      <c r="AE497" s="42">
        <f t="shared" si="88"/>
        <v>9577.429999999993</v>
      </c>
      <c r="AF497" s="38" t="s">
        <v>1371</v>
      </c>
      <c r="AG497" s="44">
        <f t="shared" si="89"/>
        <v>0</v>
      </c>
    </row>
    <row r="498" spans="1:33" s="45" customFormat="1" x14ac:dyDescent="0.2">
      <c r="A498" s="38" t="s">
        <v>39</v>
      </c>
      <c r="B498" s="38" t="s">
        <v>40</v>
      </c>
      <c r="C498" s="38" t="s">
        <v>41</v>
      </c>
      <c r="D498" s="38" t="s">
        <v>1254</v>
      </c>
      <c r="E498" s="38" t="s">
        <v>43</v>
      </c>
      <c r="F498" s="38" t="s">
        <v>1256</v>
      </c>
      <c r="G498" s="38" t="s">
        <v>1257</v>
      </c>
      <c r="H498" s="38" t="s">
        <v>1188</v>
      </c>
      <c r="I498" s="38" t="s">
        <v>48</v>
      </c>
      <c r="J498" s="38" t="s">
        <v>50</v>
      </c>
      <c r="K498" s="39">
        <v>43515</v>
      </c>
      <c r="L498" s="39">
        <v>43515</v>
      </c>
      <c r="M498" s="39">
        <v>43515</v>
      </c>
      <c r="N498" s="38" t="s">
        <v>1358</v>
      </c>
      <c r="O498" s="38" t="s">
        <v>1368</v>
      </c>
      <c r="P498" s="41">
        <v>8190366</v>
      </c>
      <c r="Q498" s="38" t="s">
        <v>1279</v>
      </c>
      <c r="R498" s="38" t="s">
        <v>68</v>
      </c>
      <c r="S498" s="38" t="s">
        <v>52</v>
      </c>
      <c r="T498" s="42">
        <v>86801.94</v>
      </c>
      <c r="U498" s="42">
        <v>71256.02</v>
      </c>
      <c r="V498" s="42">
        <f t="shared" si="87"/>
        <v>15545.919999999998</v>
      </c>
      <c r="W498" s="43">
        <f t="shared" si="86"/>
        <v>0.17909645798239068</v>
      </c>
      <c r="X498" s="38" t="s">
        <v>1361</v>
      </c>
      <c r="Y498" s="42">
        <v>71256.02</v>
      </c>
      <c r="Z498" s="38" t="s">
        <v>1281</v>
      </c>
      <c r="AA498" s="42">
        <v>0</v>
      </c>
      <c r="AB498" s="42" t="s">
        <v>54</v>
      </c>
      <c r="AC498" s="42">
        <v>86801.94</v>
      </c>
      <c r="AD498" s="42">
        <v>71256.02</v>
      </c>
      <c r="AE498" s="42">
        <f t="shared" si="88"/>
        <v>15545.919999999998</v>
      </c>
      <c r="AF498" s="38" t="s">
        <v>1371</v>
      </c>
      <c r="AG498" s="44">
        <f t="shared" si="89"/>
        <v>0</v>
      </c>
    </row>
    <row r="499" spans="1:33" s="45" customFormat="1" x14ac:dyDescent="0.2">
      <c r="A499" s="38" t="s">
        <v>39</v>
      </c>
      <c r="B499" s="38" t="s">
        <v>40</v>
      </c>
      <c r="C499" s="38" t="s">
        <v>41</v>
      </c>
      <c r="D499" s="38" t="s">
        <v>1254</v>
      </c>
      <c r="E499" s="38" t="s">
        <v>43</v>
      </c>
      <c r="F499" s="38" t="s">
        <v>1256</v>
      </c>
      <c r="G499" s="38" t="s">
        <v>1257</v>
      </c>
      <c r="H499" s="38" t="s">
        <v>1849</v>
      </c>
      <c r="I499" s="38" t="s">
        <v>48</v>
      </c>
      <c r="J499" s="38" t="s">
        <v>50</v>
      </c>
      <c r="K499" s="39">
        <v>43504</v>
      </c>
      <c r="L499" s="39">
        <v>43504</v>
      </c>
      <c r="M499" s="39">
        <v>43505</v>
      </c>
      <c r="N499" s="38" t="s">
        <v>1358</v>
      </c>
      <c r="O499" s="38" t="s">
        <v>1368</v>
      </c>
      <c r="P499" s="41">
        <v>8167817</v>
      </c>
      <c r="Q499" s="38" t="s">
        <v>1992</v>
      </c>
      <c r="R499" s="38" t="s">
        <v>68</v>
      </c>
      <c r="S499" s="38" t="s">
        <v>52</v>
      </c>
      <c r="T499" s="42">
        <v>1071.8399999999999</v>
      </c>
      <c r="U499" s="42">
        <v>1020.8</v>
      </c>
      <c r="V499" s="42">
        <f t="shared" si="87"/>
        <v>51.039999999999964</v>
      </c>
      <c r="W499" s="43">
        <f t="shared" si="86"/>
        <v>4.7619047619047589E-2</v>
      </c>
      <c r="X499" s="38" t="s">
        <v>1361</v>
      </c>
      <c r="Y499" s="42">
        <v>1020.8</v>
      </c>
      <c r="Z499" s="38" t="s">
        <v>1993</v>
      </c>
      <c r="AA499" s="42">
        <v>0</v>
      </c>
      <c r="AB499" s="42" t="s">
        <v>54</v>
      </c>
      <c r="AC499" s="42">
        <v>1071.8399999999999</v>
      </c>
      <c r="AD499" s="42">
        <v>1020.8</v>
      </c>
      <c r="AE499" s="42">
        <f t="shared" si="88"/>
        <v>51.039999999999964</v>
      </c>
      <c r="AF499" s="38" t="s">
        <v>1363</v>
      </c>
      <c r="AG499" s="44">
        <f t="shared" si="89"/>
        <v>0</v>
      </c>
    </row>
    <row r="500" spans="1:33" s="45" customFormat="1" x14ac:dyDescent="0.2">
      <c r="A500" s="38" t="s">
        <v>39</v>
      </c>
      <c r="B500" s="38" t="s">
        <v>40</v>
      </c>
      <c r="C500" s="38" t="s">
        <v>41</v>
      </c>
      <c r="D500" s="38" t="s">
        <v>1254</v>
      </c>
      <c r="E500" s="38" t="s">
        <v>43</v>
      </c>
      <c r="F500" s="38" t="s">
        <v>1256</v>
      </c>
      <c r="G500" s="38" t="s">
        <v>1257</v>
      </c>
      <c r="H500" s="38" t="s">
        <v>1994</v>
      </c>
      <c r="I500" s="38" t="s">
        <v>48</v>
      </c>
      <c r="J500" s="38" t="s">
        <v>50</v>
      </c>
      <c r="K500" s="39">
        <v>43515</v>
      </c>
      <c r="L500" s="39">
        <v>43515</v>
      </c>
      <c r="M500" s="39">
        <v>43515</v>
      </c>
      <c r="N500" s="38" t="s">
        <v>1367</v>
      </c>
      <c r="O500" s="38" t="s">
        <v>1368</v>
      </c>
      <c r="P500" s="41">
        <v>8149348</v>
      </c>
      <c r="Q500" s="38" t="s">
        <v>1995</v>
      </c>
      <c r="R500" s="38" t="s">
        <v>59</v>
      </c>
      <c r="S500" s="38" t="s">
        <v>52</v>
      </c>
      <c r="T500" s="42">
        <v>3525.12</v>
      </c>
      <c r="U500" s="42">
        <v>3456</v>
      </c>
      <c r="V500" s="42">
        <f t="shared" si="87"/>
        <v>69.119999999999891</v>
      </c>
      <c r="W500" s="43">
        <f t="shared" si="86"/>
        <v>1.960784313725487E-2</v>
      </c>
      <c r="X500" s="38" t="s">
        <v>1361</v>
      </c>
      <c r="Y500" s="42">
        <v>3456</v>
      </c>
      <c r="Z500" s="38" t="s">
        <v>1996</v>
      </c>
      <c r="AA500" s="42">
        <v>0</v>
      </c>
      <c r="AB500" s="42" t="s">
        <v>54</v>
      </c>
      <c r="AC500" s="42">
        <v>3525.12</v>
      </c>
      <c r="AD500" s="42">
        <v>3456</v>
      </c>
      <c r="AE500" s="42">
        <f t="shared" si="88"/>
        <v>69.119999999999891</v>
      </c>
      <c r="AF500" s="38" t="s">
        <v>1371</v>
      </c>
      <c r="AG500" s="44">
        <f t="shared" si="89"/>
        <v>0</v>
      </c>
    </row>
    <row r="501" spans="1:33" s="45" customFormat="1" x14ac:dyDescent="0.2">
      <c r="A501" s="38" t="s">
        <v>39</v>
      </c>
      <c r="B501" s="38" t="s">
        <v>40</v>
      </c>
      <c r="C501" s="38" t="s">
        <v>41</v>
      </c>
      <c r="D501" s="38" t="s">
        <v>1254</v>
      </c>
      <c r="E501" s="38" t="s">
        <v>43</v>
      </c>
      <c r="F501" s="38" t="s">
        <v>1256</v>
      </c>
      <c r="G501" s="38" t="s">
        <v>1257</v>
      </c>
      <c r="H501" s="38" t="s">
        <v>1994</v>
      </c>
      <c r="I501" s="38" t="s">
        <v>48</v>
      </c>
      <c r="J501" s="38" t="s">
        <v>50</v>
      </c>
      <c r="K501" s="39">
        <v>43515</v>
      </c>
      <c r="L501" s="39">
        <v>43515</v>
      </c>
      <c r="M501" s="39">
        <v>43515</v>
      </c>
      <c r="N501" s="38" t="s">
        <v>1367</v>
      </c>
      <c r="O501" s="38" t="s">
        <v>1368</v>
      </c>
      <c r="P501" s="41">
        <v>8149348</v>
      </c>
      <c r="Q501" s="38" t="s">
        <v>1995</v>
      </c>
      <c r="R501" s="38" t="s">
        <v>59</v>
      </c>
      <c r="S501" s="38" t="s">
        <v>52</v>
      </c>
      <c r="T501" s="42">
        <v>48286.94</v>
      </c>
      <c r="U501" s="42">
        <v>43897.22</v>
      </c>
      <c r="V501" s="42">
        <f t="shared" si="87"/>
        <v>4389.7200000000012</v>
      </c>
      <c r="W501" s="43">
        <f t="shared" si="86"/>
        <v>9.090905325539371E-2</v>
      </c>
      <c r="X501" s="38" t="s">
        <v>1361</v>
      </c>
      <c r="Y501" s="42">
        <v>43897.22</v>
      </c>
      <c r="Z501" s="38" t="s">
        <v>1997</v>
      </c>
      <c r="AA501" s="42">
        <v>0</v>
      </c>
      <c r="AB501" s="42" t="s">
        <v>54</v>
      </c>
      <c r="AC501" s="42">
        <v>48286.94</v>
      </c>
      <c r="AD501" s="42">
        <v>43897.22</v>
      </c>
      <c r="AE501" s="42">
        <f t="shared" si="88"/>
        <v>4389.7200000000012</v>
      </c>
      <c r="AF501" s="38" t="s">
        <v>1371</v>
      </c>
      <c r="AG501" s="44">
        <f t="shared" si="89"/>
        <v>0</v>
      </c>
    </row>
    <row r="502" spans="1:33" s="45" customFormat="1" x14ac:dyDescent="0.2">
      <c r="A502" s="38" t="s">
        <v>39</v>
      </c>
      <c r="B502" s="38" t="s">
        <v>40</v>
      </c>
      <c r="C502" s="38" t="s">
        <v>41</v>
      </c>
      <c r="D502" s="38" t="s">
        <v>1254</v>
      </c>
      <c r="E502" s="38" t="s">
        <v>43</v>
      </c>
      <c r="F502" s="38" t="s">
        <v>1256</v>
      </c>
      <c r="G502" s="38" t="s">
        <v>1257</v>
      </c>
      <c r="H502" s="38" t="s">
        <v>785</v>
      </c>
      <c r="I502" s="38" t="s">
        <v>48</v>
      </c>
      <c r="J502" s="38" t="s">
        <v>50</v>
      </c>
      <c r="K502" s="39">
        <v>43503</v>
      </c>
      <c r="L502" s="39">
        <v>43503</v>
      </c>
      <c r="M502" s="39">
        <v>43503</v>
      </c>
      <c r="N502" s="38" t="s">
        <v>1358</v>
      </c>
      <c r="O502" s="38" t="s">
        <v>1368</v>
      </c>
      <c r="P502" s="41">
        <v>8112731</v>
      </c>
      <c r="Q502" s="38" t="s">
        <v>1998</v>
      </c>
      <c r="R502" s="38" t="s">
        <v>68</v>
      </c>
      <c r="S502" s="38" t="s">
        <v>52</v>
      </c>
      <c r="T502" s="42">
        <v>1032.24</v>
      </c>
      <c r="U502" s="42">
        <v>1012</v>
      </c>
      <c r="V502" s="42">
        <f t="shared" si="87"/>
        <v>20.240000000000009</v>
      </c>
      <c r="W502" s="43">
        <f t="shared" si="86"/>
        <v>1.9607843137254912E-2</v>
      </c>
      <c r="X502" s="38" t="s">
        <v>1361</v>
      </c>
      <c r="Y502" s="42">
        <v>1012</v>
      </c>
      <c r="Z502" s="38" t="s">
        <v>1999</v>
      </c>
      <c r="AA502" s="42">
        <v>0</v>
      </c>
      <c r="AB502" s="42" t="s">
        <v>54</v>
      </c>
      <c r="AC502" s="42">
        <v>1032.24</v>
      </c>
      <c r="AD502" s="42">
        <v>1012</v>
      </c>
      <c r="AE502" s="42">
        <f t="shared" si="88"/>
        <v>20.240000000000009</v>
      </c>
      <c r="AF502" s="38" t="s">
        <v>1363</v>
      </c>
      <c r="AG502" s="44">
        <f t="shared" si="89"/>
        <v>0</v>
      </c>
    </row>
    <row r="503" spans="1:33" s="45" customFormat="1" x14ac:dyDescent="0.2">
      <c r="A503" s="38" t="s">
        <v>39</v>
      </c>
      <c r="B503" s="38" t="s">
        <v>40</v>
      </c>
      <c r="C503" s="38" t="s">
        <v>41</v>
      </c>
      <c r="D503" s="38" t="s">
        <v>1254</v>
      </c>
      <c r="E503" s="38" t="s">
        <v>43</v>
      </c>
      <c r="F503" s="38" t="s">
        <v>1256</v>
      </c>
      <c r="G503" s="38" t="s">
        <v>1257</v>
      </c>
      <c r="H503" s="38" t="s">
        <v>2000</v>
      </c>
      <c r="I503" s="38" t="s">
        <v>48</v>
      </c>
      <c r="J503" s="38" t="s">
        <v>50</v>
      </c>
      <c r="K503" s="39">
        <v>43503</v>
      </c>
      <c r="L503" s="39">
        <v>43503</v>
      </c>
      <c r="M503" s="39">
        <v>43503</v>
      </c>
      <c r="N503" s="38" t="s">
        <v>1358</v>
      </c>
      <c r="O503" s="38" t="s">
        <v>1368</v>
      </c>
      <c r="P503" s="41">
        <v>8102422</v>
      </c>
      <c r="Q503" s="38" t="s">
        <v>2001</v>
      </c>
      <c r="R503" s="38" t="s">
        <v>68</v>
      </c>
      <c r="S503" s="38" t="s">
        <v>52</v>
      </c>
      <c r="T503" s="42">
        <v>116100.38</v>
      </c>
      <c r="U503" s="42">
        <v>112116.36</v>
      </c>
      <c r="V503" s="42">
        <f t="shared" si="87"/>
        <v>3984.0200000000041</v>
      </c>
      <c r="W503" s="43">
        <f t="shared" si="86"/>
        <v>3.4315305427940923E-2</v>
      </c>
      <c r="X503" s="38" t="s">
        <v>1361</v>
      </c>
      <c r="Y503" s="42">
        <v>112116.36</v>
      </c>
      <c r="Z503" s="38" t="s">
        <v>2002</v>
      </c>
      <c r="AA503" s="42">
        <v>0</v>
      </c>
      <c r="AB503" s="42" t="s">
        <v>54</v>
      </c>
      <c r="AC503" s="42">
        <v>116100.38</v>
      </c>
      <c r="AD503" s="42">
        <v>112046.28</v>
      </c>
      <c r="AE503" s="42">
        <f t="shared" si="88"/>
        <v>4054.1000000000058</v>
      </c>
      <c r="AF503" s="38" t="s">
        <v>1371</v>
      </c>
      <c r="AG503" s="44">
        <f t="shared" si="89"/>
        <v>-70.080000000001746</v>
      </c>
    </row>
    <row r="504" spans="1:33" s="45" customFormat="1" x14ac:dyDescent="0.2">
      <c r="A504" s="38" t="s">
        <v>39</v>
      </c>
      <c r="B504" s="38" t="s">
        <v>40</v>
      </c>
      <c r="C504" s="38" t="s">
        <v>41</v>
      </c>
      <c r="D504" s="38" t="s">
        <v>1254</v>
      </c>
      <c r="E504" s="38" t="s">
        <v>43</v>
      </c>
      <c r="F504" s="38" t="s">
        <v>1256</v>
      </c>
      <c r="G504" s="38" t="s">
        <v>1257</v>
      </c>
      <c r="H504" s="38" t="s">
        <v>2000</v>
      </c>
      <c r="I504" s="38" t="s">
        <v>191</v>
      </c>
      <c r="J504" s="38" t="s">
        <v>50</v>
      </c>
      <c r="K504" s="39">
        <v>43504</v>
      </c>
      <c r="L504" s="39">
        <v>43504</v>
      </c>
      <c r="M504" s="39">
        <v>43504</v>
      </c>
      <c r="N504" s="38" t="s">
        <v>1358</v>
      </c>
      <c r="O504" s="38" t="s">
        <v>1368</v>
      </c>
      <c r="P504" s="41">
        <v>8164477</v>
      </c>
      <c r="Q504" s="38" t="s">
        <v>2001</v>
      </c>
      <c r="R504" s="38" t="s">
        <v>68</v>
      </c>
      <c r="S504" s="38" t="s">
        <v>52</v>
      </c>
      <c r="T504" s="42">
        <v>0</v>
      </c>
      <c r="U504" s="42">
        <v>0</v>
      </c>
      <c r="V504" s="42">
        <f t="shared" si="87"/>
        <v>0</v>
      </c>
      <c r="W504" s="43" t="e">
        <f t="shared" si="86"/>
        <v>#DIV/0!</v>
      </c>
      <c r="X504" s="38" t="s">
        <v>1361</v>
      </c>
      <c r="Y504" s="42">
        <v>0</v>
      </c>
      <c r="Z504" s="38" t="s">
        <v>2003</v>
      </c>
      <c r="AA504" s="42">
        <v>0</v>
      </c>
      <c r="AB504" s="42" t="s">
        <v>54</v>
      </c>
      <c r="AC504" s="42">
        <v>0</v>
      </c>
      <c r="AD504" s="42">
        <v>0</v>
      </c>
      <c r="AE504" s="42">
        <f t="shared" si="88"/>
        <v>0</v>
      </c>
      <c r="AF504" s="38" t="s">
        <v>1371</v>
      </c>
      <c r="AG504" s="44">
        <f t="shared" si="89"/>
        <v>0</v>
      </c>
    </row>
    <row r="505" spans="1:33" s="45" customFormat="1" x14ac:dyDescent="0.2">
      <c r="A505" s="38" t="s">
        <v>39</v>
      </c>
      <c r="B505" s="38" t="s">
        <v>40</v>
      </c>
      <c r="C505" s="38" t="s">
        <v>41</v>
      </c>
      <c r="D505" s="38" t="s">
        <v>1254</v>
      </c>
      <c r="E505" s="38" t="s">
        <v>43</v>
      </c>
      <c r="F505" s="38" t="s">
        <v>1256</v>
      </c>
      <c r="G505" s="38" t="s">
        <v>1257</v>
      </c>
      <c r="H505" s="38" t="s">
        <v>2004</v>
      </c>
      <c r="I505" s="38" t="s">
        <v>48</v>
      </c>
      <c r="J505" s="38" t="s">
        <v>50</v>
      </c>
      <c r="K505" s="39">
        <v>43516</v>
      </c>
      <c r="L505" s="39">
        <v>43516</v>
      </c>
      <c r="M505" s="39">
        <v>43516</v>
      </c>
      <c r="N505" s="38" t="s">
        <v>1358</v>
      </c>
      <c r="O505" s="38" t="s">
        <v>1368</v>
      </c>
      <c r="P505" s="41">
        <v>8106082</v>
      </c>
      <c r="Q505" s="38" t="s">
        <v>2005</v>
      </c>
      <c r="R505" s="38" t="s">
        <v>68</v>
      </c>
      <c r="S505" s="38" t="s">
        <v>52</v>
      </c>
      <c r="T505" s="42">
        <v>122094</v>
      </c>
      <c r="U505" s="42">
        <v>107100</v>
      </c>
      <c r="V505" s="42">
        <f t="shared" si="87"/>
        <v>14994</v>
      </c>
      <c r="W505" s="43">
        <f t="shared" si="86"/>
        <v>0.12280701754385964</v>
      </c>
      <c r="X505" s="38" t="s">
        <v>1361</v>
      </c>
      <c r="Y505" s="42">
        <v>107100</v>
      </c>
      <c r="Z505" s="38" t="s">
        <v>2006</v>
      </c>
      <c r="AA505" s="42">
        <v>0</v>
      </c>
      <c r="AB505" s="42" t="s">
        <v>54</v>
      </c>
      <c r="AC505" s="42">
        <v>122094</v>
      </c>
      <c r="AD505" s="42">
        <v>107100</v>
      </c>
      <c r="AE505" s="42">
        <f t="shared" si="88"/>
        <v>14994</v>
      </c>
      <c r="AF505" s="38" t="s">
        <v>1371</v>
      </c>
      <c r="AG505" s="44">
        <f t="shared" si="89"/>
        <v>0</v>
      </c>
    </row>
    <row r="506" spans="1:33" s="45" customFormat="1" x14ac:dyDescent="0.2">
      <c r="A506" s="38" t="s">
        <v>39</v>
      </c>
      <c r="B506" s="38" t="s">
        <v>40</v>
      </c>
      <c r="C506" s="38" t="s">
        <v>836</v>
      </c>
      <c r="D506" s="38" t="s">
        <v>1307</v>
      </c>
      <c r="E506" s="38" t="s">
        <v>43</v>
      </c>
      <c r="F506" s="38" t="s">
        <v>1309</v>
      </c>
      <c r="G506" s="38" t="s">
        <v>1310</v>
      </c>
      <c r="H506" s="38" t="s">
        <v>1308</v>
      </c>
      <c r="I506" s="38" t="s">
        <v>183</v>
      </c>
      <c r="J506" s="38" t="s">
        <v>50</v>
      </c>
      <c r="K506" s="39">
        <v>43509</v>
      </c>
      <c r="L506" s="39">
        <v>43509</v>
      </c>
      <c r="M506" s="39">
        <v>43509</v>
      </c>
      <c r="N506" s="38" t="s">
        <v>1358</v>
      </c>
      <c r="O506" s="38" t="s">
        <v>1368</v>
      </c>
      <c r="P506" s="41">
        <v>6744190</v>
      </c>
      <c r="Q506" s="38" t="s">
        <v>1312</v>
      </c>
      <c r="R506" s="38" t="s">
        <v>68</v>
      </c>
      <c r="S506" s="38" t="s">
        <v>52</v>
      </c>
      <c r="T506" s="42">
        <v>0</v>
      </c>
      <c r="U506" s="42">
        <v>10260</v>
      </c>
      <c r="V506" s="42">
        <f t="shared" ref="V506:V511" si="90">T506-U506</f>
        <v>-10260</v>
      </c>
      <c r="W506" s="43" t="e">
        <f t="shared" si="86"/>
        <v>#DIV/0!</v>
      </c>
      <c r="X506" s="38" t="s">
        <v>1361</v>
      </c>
      <c r="Y506" s="42">
        <v>10260</v>
      </c>
      <c r="Z506" s="38" t="s">
        <v>1314</v>
      </c>
      <c r="AA506" s="42">
        <v>0</v>
      </c>
      <c r="AB506" s="42" t="s">
        <v>54</v>
      </c>
      <c r="AC506" s="42">
        <v>0</v>
      </c>
      <c r="AD506" s="42">
        <v>0</v>
      </c>
      <c r="AE506" s="42">
        <f t="shared" ref="AE506:AE511" si="91">AC506-AD506</f>
        <v>0</v>
      </c>
      <c r="AF506" s="38" t="s">
        <v>1363</v>
      </c>
      <c r="AG506" s="44">
        <f t="shared" ref="AG506:AG511" si="92">V506-AE506</f>
        <v>-10260</v>
      </c>
    </row>
    <row r="507" spans="1:33" s="45" customFormat="1" x14ac:dyDescent="0.2">
      <c r="A507" s="38" t="s">
        <v>39</v>
      </c>
      <c r="B507" s="38" t="s">
        <v>40</v>
      </c>
      <c r="C507" s="38" t="s">
        <v>836</v>
      </c>
      <c r="D507" s="38" t="s">
        <v>1307</v>
      </c>
      <c r="E507" s="38" t="s">
        <v>43</v>
      </c>
      <c r="F507" s="38" t="s">
        <v>1309</v>
      </c>
      <c r="G507" s="38" t="s">
        <v>1318</v>
      </c>
      <c r="H507" s="38" t="s">
        <v>1317</v>
      </c>
      <c r="I507" s="38" t="s">
        <v>183</v>
      </c>
      <c r="J507" s="38" t="s">
        <v>50</v>
      </c>
      <c r="K507" s="39">
        <v>43516</v>
      </c>
      <c r="L507" s="39">
        <v>43516</v>
      </c>
      <c r="M507" s="39">
        <v>43516</v>
      </c>
      <c r="N507" s="38" t="s">
        <v>1358</v>
      </c>
      <c r="O507" s="38" t="s">
        <v>1368</v>
      </c>
      <c r="P507" s="41">
        <v>8060795</v>
      </c>
      <c r="Q507" s="38" t="s">
        <v>2007</v>
      </c>
      <c r="R507" s="38" t="s">
        <v>68</v>
      </c>
      <c r="S507" s="38" t="s">
        <v>52</v>
      </c>
      <c r="T507" s="42">
        <v>7140</v>
      </c>
      <c r="U507" s="42">
        <v>6902</v>
      </c>
      <c r="V507" s="42">
        <f t="shared" si="90"/>
        <v>238</v>
      </c>
      <c r="W507" s="43">
        <f t="shared" si="86"/>
        <v>3.3333333333333333E-2</v>
      </c>
      <c r="X507" s="38" t="s">
        <v>1361</v>
      </c>
      <c r="Y507" s="42">
        <v>6902</v>
      </c>
      <c r="Z507" s="38" t="s">
        <v>2008</v>
      </c>
      <c r="AA507" s="42">
        <v>0</v>
      </c>
      <c r="AB507" s="42" t="s">
        <v>54</v>
      </c>
      <c r="AC507" s="42">
        <v>7140</v>
      </c>
      <c r="AD507" s="42">
        <v>6902</v>
      </c>
      <c r="AE507" s="42">
        <f t="shared" si="91"/>
        <v>238</v>
      </c>
      <c r="AF507" s="38" t="s">
        <v>1376</v>
      </c>
      <c r="AG507" s="44">
        <f t="shared" si="92"/>
        <v>0</v>
      </c>
    </row>
    <row r="508" spans="1:33" s="45" customFormat="1" x14ac:dyDescent="0.2">
      <c r="A508" s="38" t="s">
        <v>39</v>
      </c>
      <c r="B508" s="38" t="s">
        <v>40</v>
      </c>
      <c r="C508" s="38" t="s">
        <v>836</v>
      </c>
      <c r="D508" s="38" t="s">
        <v>1307</v>
      </c>
      <c r="E508" s="38" t="s">
        <v>43</v>
      </c>
      <c r="F508" s="38" t="s">
        <v>1309</v>
      </c>
      <c r="G508" s="38" t="s">
        <v>1318</v>
      </c>
      <c r="H508" s="38" t="s">
        <v>1317</v>
      </c>
      <c r="I508" s="38" t="s">
        <v>183</v>
      </c>
      <c r="J508" s="38" t="s">
        <v>50</v>
      </c>
      <c r="K508" s="39">
        <v>43517</v>
      </c>
      <c r="L508" s="39">
        <v>43517</v>
      </c>
      <c r="M508" s="39">
        <v>43517</v>
      </c>
      <c r="N508" s="38" t="s">
        <v>1358</v>
      </c>
      <c r="O508" s="38" t="s">
        <v>1368</v>
      </c>
      <c r="P508" s="41">
        <v>8182029</v>
      </c>
      <c r="Q508" s="38" t="s">
        <v>2009</v>
      </c>
      <c r="R508" s="38" t="s">
        <v>68</v>
      </c>
      <c r="S508" s="38" t="s">
        <v>52</v>
      </c>
      <c r="T508" s="42">
        <v>781.5</v>
      </c>
      <c r="U508" s="42">
        <v>768</v>
      </c>
      <c r="V508" s="42">
        <f t="shared" si="90"/>
        <v>13.5</v>
      </c>
      <c r="W508" s="43">
        <f t="shared" si="86"/>
        <v>1.7274472168905951E-2</v>
      </c>
      <c r="X508" s="38" t="s">
        <v>1361</v>
      </c>
      <c r="Y508" s="42">
        <v>768</v>
      </c>
      <c r="Z508" s="38" t="s">
        <v>2010</v>
      </c>
      <c r="AA508" s="42">
        <v>0</v>
      </c>
      <c r="AB508" s="42" t="s">
        <v>54</v>
      </c>
      <c r="AC508" s="42">
        <v>781.5</v>
      </c>
      <c r="AD508" s="42">
        <v>768</v>
      </c>
      <c r="AE508" s="42">
        <f t="shared" si="91"/>
        <v>13.5</v>
      </c>
      <c r="AF508" s="38" t="s">
        <v>1376</v>
      </c>
      <c r="AG508" s="44">
        <f t="shared" si="92"/>
        <v>0</v>
      </c>
    </row>
    <row r="509" spans="1:33" s="45" customFormat="1" x14ac:dyDescent="0.2">
      <c r="A509" s="38" t="s">
        <v>39</v>
      </c>
      <c r="B509" s="38" t="s">
        <v>40</v>
      </c>
      <c r="C509" s="38" t="s">
        <v>836</v>
      </c>
      <c r="D509" s="38" t="s">
        <v>1307</v>
      </c>
      <c r="E509" s="38" t="s">
        <v>43</v>
      </c>
      <c r="F509" s="38" t="s">
        <v>1309</v>
      </c>
      <c r="G509" s="38" t="s">
        <v>1318</v>
      </c>
      <c r="H509" s="38" t="s">
        <v>1316</v>
      </c>
      <c r="I509" s="38" t="s">
        <v>183</v>
      </c>
      <c r="J509" s="38" t="s">
        <v>50</v>
      </c>
      <c r="K509" s="39">
        <v>43503</v>
      </c>
      <c r="L509" s="39">
        <v>43503</v>
      </c>
      <c r="M509" s="39">
        <v>43503</v>
      </c>
      <c r="N509" s="38" t="s">
        <v>1358</v>
      </c>
      <c r="O509" s="38" t="s">
        <v>1368</v>
      </c>
      <c r="P509" s="41">
        <v>8166561</v>
      </c>
      <c r="Q509" s="38" t="s">
        <v>1320</v>
      </c>
      <c r="R509" s="38" t="s">
        <v>68</v>
      </c>
      <c r="S509" s="38" t="s">
        <v>52</v>
      </c>
      <c r="T509" s="42">
        <v>12804</v>
      </c>
      <c r="U509" s="42">
        <v>11640</v>
      </c>
      <c r="V509" s="42">
        <f t="shared" si="90"/>
        <v>1164</v>
      </c>
      <c r="W509" s="43">
        <f t="shared" si="86"/>
        <v>9.0909090909090912E-2</v>
      </c>
      <c r="X509" s="38" t="s">
        <v>1361</v>
      </c>
      <c r="Y509" s="42">
        <v>11640</v>
      </c>
      <c r="Z509" s="38" t="s">
        <v>1322</v>
      </c>
      <c r="AA509" s="42">
        <v>0</v>
      </c>
      <c r="AB509" s="42" t="s">
        <v>54</v>
      </c>
      <c r="AC509" s="42">
        <v>12804</v>
      </c>
      <c r="AD509" s="42">
        <v>11640</v>
      </c>
      <c r="AE509" s="42">
        <f t="shared" si="91"/>
        <v>1164</v>
      </c>
      <c r="AF509" s="38" t="s">
        <v>1371</v>
      </c>
      <c r="AG509" s="44">
        <f t="shared" si="92"/>
        <v>0</v>
      </c>
    </row>
    <row r="510" spans="1:33" s="45" customFormat="1" x14ac:dyDescent="0.2">
      <c r="A510" s="38" t="s">
        <v>39</v>
      </c>
      <c r="B510" s="38" t="s">
        <v>40</v>
      </c>
      <c r="C510" s="38" t="s">
        <v>836</v>
      </c>
      <c r="D510" s="38" t="s">
        <v>1307</v>
      </c>
      <c r="E510" s="38" t="s">
        <v>43</v>
      </c>
      <c r="F510" s="38" t="s">
        <v>1309</v>
      </c>
      <c r="G510" s="38" t="s">
        <v>1318</v>
      </c>
      <c r="H510" s="38" t="s">
        <v>1316</v>
      </c>
      <c r="I510" s="38" t="s">
        <v>183</v>
      </c>
      <c r="J510" s="38" t="s">
        <v>50</v>
      </c>
      <c r="K510" s="39">
        <v>43504</v>
      </c>
      <c r="L510" s="39">
        <v>43504</v>
      </c>
      <c r="M510" s="39">
        <v>43504</v>
      </c>
      <c r="N510" s="38" t="s">
        <v>1358</v>
      </c>
      <c r="O510" s="38" t="s">
        <v>1368</v>
      </c>
      <c r="P510" s="41">
        <v>8166561</v>
      </c>
      <c r="Q510" s="38" t="s">
        <v>1320</v>
      </c>
      <c r="R510" s="38" t="s">
        <v>68</v>
      </c>
      <c r="S510" s="38" t="s">
        <v>52</v>
      </c>
      <c r="T510" s="42">
        <v>81.400000000000006</v>
      </c>
      <c r="U510" s="42">
        <v>77</v>
      </c>
      <c r="V510" s="42">
        <f t="shared" si="90"/>
        <v>4.4000000000000057</v>
      </c>
      <c r="W510" s="43">
        <f t="shared" si="86"/>
        <v>5.405405405405412E-2</v>
      </c>
      <c r="X510" s="38" t="s">
        <v>1361</v>
      </c>
      <c r="Y510" s="42">
        <v>77</v>
      </c>
      <c r="Z510" s="38" t="s">
        <v>1325</v>
      </c>
      <c r="AA510" s="42">
        <v>0</v>
      </c>
      <c r="AB510" s="42" t="s">
        <v>54</v>
      </c>
      <c r="AC510" s="42">
        <v>81.400000000000006</v>
      </c>
      <c r="AD510" s="42">
        <v>77</v>
      </c>
      <c r="AE510" s="42">
        <f t="shared" si="91"/>
        <v>4.4000000000000057</v>
      </c>
      <c r="AF510" s="38" t="s">
        <v>1371</v>
      </c>
      <c r="AG510" s="44">
        <f t="shared" si="92"/>
        <v>0</v>
      </c>
    </row>
    <row r="511" spans="1:33" s="45" customFormat="1" x14ac:dyDescent="0.2">
      <c r="A511" s="38" t="s">
        <v>39</v>
      </c>
      <c r="B511" s="38" t="s">
        <v>40</v>
      </c>
      <c r="C511" s="38" t="s">
        <v>836</v>
      </c>
      <c r="D511" s="38" t="s">
        <v>1307</v>
      </c>
      <c r="E511" s="38" t="s">
        <v>43</v>
      </c>
      <c r="F511" s="38" t="s">
        <v>1309</v>
      </c>
      <c r="G511" s="38" t="s">
        <v>1318</v>
      </c>
      <c r="H511" s="38" t="s">
        <v>1316</v>
      </c>
      <c r="I511" s="38" t="s">
        <v>183</v>
      </c>
      <c r="J511" s="38" t="s">
        <v>50</v>
      </c>
      <c r="K511" s="39">
        <v>43514</v>
      </c>
      <c r="L511" s="39">
        <v>43514</v>
      </c>
      <c r="M511" s="39">
        <v>43514</v>
      </c>
      <c r="N511" s="38" t="s">
        <v>1358</v>
      </c>
      <c r="O511" s="38" t="s">
        <v>1368</v>
      </c>
      <c r="P511" s="41">
        <v>8166561</v>
      </c>
      <c r="Q511" s="38" t="s">
        <v>1320</v>
      </c>
      <c r="R511" s="38" t="s">
        <v>68</v>
      </c>
      <c r="S511" s="38" t="s">
        <v>52</v>
      </c>
      <c r="T511" s="42">
        <v>81.400000000000006</v>
      </c>
      <c r="U511" s="42">
        <v>77</v>
      </c>
      <c r="V511" s="42">
        <f t="shared" si="90"/>
        <v>4.4000000000000057</v>
      </c>
      <c r="W511" s="43">
        <f t="shared" si="86"/>
        <v>5.405405405405412E-2</v>
      </c>
      <c r="X511" s="38" t="s">
        <v>1361</v>
      </c>
      <c r="Y511" s="42">
        <v>77</v>
      </c>
      <c r="Z511" s="38" t="s">
        <v>1322</v>
      </c>
      <c r="AA511" s="42">
        <v>0</v>
      </c>
      <c r="AB511" s="42" t="s">
        <v>54</v>
      </c>
      <c r="AC511" s="42">
        <v>81.400000000000006</v>
      </c>
      <c r="AD511" s="42">
        <v>77</v>
      </c>
      <c r="AE511" s="42">
        <f t="shared" si="91"/>
        <v>4.4000000000000057</v>
      </c>
      <c r="AF511" s="38" t="s">
        <v>1371</v>
      </c>
      <c r="AG511" s="44">
        <f t="shared" si="92"/>
        <v>0</v>
      </c>
    </row>
  </sheetData>
  <autoFilter ref="A2:AG511" xr:uid="{00000000-0009-0000-0000-000005000000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108"/>
  <sheetViews>
    <sheetView topLeftCell="P62" workbookViewId="0">
      <selection activeCell="Z3" sqref="Z3:Z108"/>
    </sheetView>
  </sheetViews>
  <sheetFormatPr defaultRowHeight="11.25" x14ac:dyDescent="0.2"/>
  <cols>
    <col min="1" max="1" width="36.85546875" style="29" bestFit="1" customWidth="1"/>
    <col min="2" max="2" width="14.140625" style="29" bestFit="1" customWidth="1"/>
    <col min="3" max="3" width="36.85546875" style="29" bestFit="1" customWidth="1"/>
    <col min="4" max="4" width="37.140625" style="29" bestFit="1" customWidth="1"/>
    <col min="5" max="5" width="16.5703125" style="29" bestFit="1" customWidth="1"/>
    <col min="6" max="6" width="22.28515625" style="29" bestFit="1" customWidth="1"/>
    <col min="7" max="7" width="30.5703125" style="29" bestFit="1" customWidth="1"/>
    <col min="8" max="8" width="34.5703125" style="29" bestFit="1" customWidth="1"/>
    <col min="9" max="9" width="22.5703125" style="29" bestFit="1" customWidth="1"/>
    <col min="10" max="10" width="12" style="29" bestFit="1" customWidth="1"/>
    <col min="11" max="11" width="10.5703125" style="29" bestFit="1" customWidth="1"/>
    <col min="12" max="12" width="17.28515625" style="29" bestFit="1" customWidth="1"/>
    <col min="13" max="13" width="16.28515625" style="29" bestFit="1" customWidth="1"/>
    <col min="14" max="14" width="17.28515625" style="29" bestFit="1" customWidth="1"/>
    <col min="15" max="15" width="10" style="29" bestFit="1" customWidth="1"/>
    <col min="16" max="16" width="9.28515625" style="29" bestFit="1" customWidth="1"/>
    <col min="17" max="17" width="23.140625" style="29" bestFit="1" customWidth="1"/>
    <col min="18" max="18" width="10.5703125" style="29" bestFit="1" customWidth="1"/>
    <col min="19" max="19" width="21.7109375" style="29" bestFit="1" customWidth="1"/>
    <col min="20" max="20" width="14" style="31" bestFit="1" customWidth="1"/>
    <col min="21" max="21" width="16" style="31" bestFit="1" customWidth="1"/>
    <col min="22" max="22" width="14" style="31" bestFit="1" customWidth="1"/>
    <col min="23" max="23" width="13.28515625" style="32" bestFit="1" customWidth="1"/>
    <col min="24" max="24" width="19.5703125" style="29" bestFit="1" customWidth="1"/>
    <col min="25" max="25" width="17" style="31" bestFit="1" customWidth="1"/>
    <col min="26" max="26" width="10.42578125" style="29" bestFit="1" customWidth="1"/>
    <col min="27" max="27" width="12.85546875" style="31" bestFit="1" customWidth="1"/>
    <col min="28" max="28" width="13.5703125" style="31" bestFit="1" customWidth="1"/>
    <col min="29" max="29" width="17.140625" style="31" bestFit="1" customWidth="1"/>
    <col min="30" max="30" width="14" style="31" bestFit="1" customWidth="1"/>
    <col min="31" max="31" width="13.28515625" style="31" bestFit="1" customWidth="1"/>
    <col min="32" max="32" width="8.7109375" style="29" bestFit="1" customWidth="1"/>
    <col min="33" max="33" width="13.85546875" style="29" bestFit="1" customWidth="1"/>
    <col min="34" max="34" width="73.85546875" style="29" bestFit="1" customWidth="1"/>
    <col min="35" max="16384" width="9.140625" style="29"/>
  </cols>
  <sheetData>
    <row r="1" spans="1:33" x14ac:dyDescent="0.2">
      <c r="A1" s="28" t="s">
        <v>1331</v>
      </c>
      <c r="C1" s="28" t="s">
        <v>1331</v>
      </c>
      <c r="T1" s="31">
        <f>SUBTOTAL(9,T3:T1048576)</f>
        <v>17483077.660000004</v>
      </c>
      <c r="U1" s="31">
        <f>SUBTOTAL(9,U3:U1048576)</f>
        <v>15599893.680000003</v>
      </c>
      <c r="V1" s="31">
        <f>T1-U1</f>
        <v>1883183.9800000004</v>
      </c>
      <c r="W1" s="32">
        <f>V1/T1</f>
        <v>0.10771467224609926</v>
      </c>
      <c r="Y1" s="31">
        <f>SUBTOTAL(9,Y3:Y1048576)</f>
        <v>13063421.400000002</v>
      </c>
      <c r="AA1" s="31">
        <f>SUBTOTAL(9,AA3:AA1048576)</f>
        <v>0</v>
      </c>
      <c r="AB1" s="31">
        <f>SUBTOTAL(9,AB3:AB1048576)</f>
        <v>0</v>
      </c>
      <c r="AC1" s="31">
        <f>SUBTOTAL(9,AC3:AC1048576)</f>
        <v>17518132.970000006</v>
      </c>
      <c r="AD1" s="31">
        <f>SUBTOTAL(9,AD3:AD1048576)</f>
        <v>15198562.080000002</v>
      </c>
      <c r="AE1" s="31">
        <f>AC1-AD1</f>
        <v>2319570.8900000043</v>
      </c>
      <c r="AG1" s="33">
        <f>V1-AE1</f>
        <v>-436386.91000000387</v>
      </c>
    </row>
    <row r="2" spans="1:33" s="37" customFormat="1" ht="24" customHeight="1" x14ac:dyDescent="0.25">
      <c r="A2" s="34" t="s">
        <v>1332</v>
      </c>
      <c r="B2" s="34" t="s">
        <v>1333</v>
      </c>
      <c r="C2" s="34" t="s">
        <v>1334</v>
      </c>
      <c r="D2" s="34" t="s">
        <v>4</v>
      </c>
      <c r="E2" s="34" t="s">
        <v>5</v>
      </c>
      <c r="F2" s="34" t="s">
        <v>8</v>
      </c>
      <c r="G2" s="34" t="s">
        <v>9</v>
      </c>
      <c r="H2" s="34" t="s">
        <v>1335</v>
      </c>
      <c r="I2" s="34" t="s">
        <v>10</v>
      </c>
      <c r="J2" s="34" t="s">
        <v>1336</v>
      </c>
      <c r="K2" s="34" t="s">
        <v>1337</v>
      </c>
      <c r="L2" s="34" t="s">
        <v>1338</v>
      </c>
      <c r="M2" s="34" t="s">
        <v>1339</v>
      </c>
      <c r="N2" s="34" t="s">
        <v>1340</v>
      </c>
      <c r="O2" s="34" t="s">
        <v>1341</v>
      </c>
      <c r="P2" s="34" t="s">
        <v>18</v>
      </c>
      <c r="Q2" s="34" t="s">
        <v>1342</v>
      </c>
      <c r="R2" s="34" t="s">
        <v>1343</v>
      </c>
      <c r="S2" s="34" t="s">
        <v>1344</v>
      </c>
      <c r="T2" s="35" t="s">
        <v>1345</v>
      </c>
      <c r="U2" s="35" t="s">
        <v>1346</v>
      </c>
      <c r="V2" s="35" t="s">
        <v>1347</v>
      </c>
      <c r="W2" s="36" t="s">
        <v>1348</v>
      </c>
      <c r="X2" s="34" t="s">
        <v>1349</v>
      </c>
      <c r="Y2" s="35" t="s">
        <v>1350</v>
      </c>
      <c r="Z2" s="34" t="s">
        <v>28</v>
      </c>
      <c r="AA2" s="35" t="s">
        <v>1351</v>
      </c>
      <c r="AB2" s="35" t="s">
        <v>1352</v>
      </c>
      <c r="AC2" s="35" t="s">
        <v>1353</v>
      </c>
      <c r="AD2" s="35" t="s">
        <v>1354</v>
      </c>
      <c r="AE2" s="35" t="s">
        <v>1355</v>
      </c>
      <c r="AF2" s="34" t="s">
        <v>1356</v>
      </c>
      <c r="AG2" s="34" t="s">
        <v>38</v>
      </c>
    </row>
    <row r="3" spans="1:33" s="45" customFormat="1" x14ac:dyDescent="0.2">
      <c r="A3" s="38" t="s">
        <v>39</v>
      </c>
      <c r="B3" s="38" t="s">
        <v>40</v>
      </c>
      <c r="C3" s="38" t="s">
        <v>41</v>
      </c>
      <c r="D3" s="38" t="s">
        <v>42</v>
      </c>
      <c r="E3" s="38" t="s">
        <v>43</v>
      </c>
      <c r="F3" s="38" t="s">
        <v>46</v>
      </c>
      <c r="G3" s="38" t="s">
        <v>47</v>
      </c>
      <c r="H3" s="38" t="s">
        <v>1357</v>
      </c>
      <c r="I3" s="38" t="s">
        <v>48</v>
      </c>
      <c r="J3" s="38" t="s">
        <v>2011</v>
      </c>
      <c r="K3" s="39">
        <v>43550</v>
      </c>
      <c r="L3" s="39">
        <v>43550</v>
      </c>
      <c r="M3" s="39">
        <v>43550</v>
      </c>
      <c r="N3" s="38" t="s">
        <v>1358</v>
      </c>
      <c r="O3" s="38" t="s">
        <v>1368</v>
      </c>
      <c r="P3" s="41">
        <v>8183092</v>
      </c>
      <c r="Q3" s="38" t="s">
        <v>2012</v>
      </c>
      <c r="R3" s="38" t="s">
        <v>68</v>
      </c>
      <c r="S3" s="38" t="s">
        <v>52</v>
      </c>
      <c r="T3" s="42">
        <v>6480</v>
      </c>
      <c r="U3" s="42">
        <v>6000</v>
      </c>
      <c r="V3" s="42">
        <f t="shared" ref="V3:V23" si="0">T3-U3</f>
        <v>480</v>
      </c>
      <c r="W3" s="43">
        <f t="shared" ref="W3:W54" si="1">V3/T3</f>
        <v>7.407407407407407E-2</v>
      </c>
      <c r="X3" s="38" t="s">
        <v>1361</v>
      </c>
      <c r="Y3" s="42">
        <v>6000</v>
      </c>
      <c r="Z3" s="38" t="s">
        <v>2013</v>
      </c>
      <c r="AA3" s="42">
        <v>0</v>
      </c>
      <c r="AB3" s="42" t="s">
        <v>54</v>
      </c>
      <c r="AC3" s="42">
        <v>6480</v>
      </c>
      <c r="AD3" s="42">
        <v>6000</v>
      </c>
      <c r="AE3" s="42">
        <f t="shared" ref="AE3:AE23" si="2">AC3-AD3</f>
        <v>480</v>
      </c>
      <c r="AF3" s="38" t="s">
        <v>1363</v>
      </c>
      <c r="AG3" s="44">
        <f t="shared" ref="AG3:AG23" si="3">V3-AE3</f>
        <v>0</v>
      </c>
    </row>
    <row r="4" spans="1:33" s="45" customFormat="1" x14ac:dyDescent="0.2">
      <c r="A4" s="38" t="s">
        <v>39</v>
      </c>
      <c r="B4" s="38" t="s">
        <v>40</v>
      </c>
      <c r="C4" s="38" t="s">
        <v>89</v>
      </c>
      <c r="D4" s="38" t="s">
        <v>90</v>
      </c>
      <c r="E4" s="38" t="s">
        <v>43</v>
      </c>
      <c r="F4" s="38" t="s">
        <v>92</v>
      </c>
      <c r="G4" s="38" t="s">
        <v>93</v>
      </c>
      <c r="H4" s="38" t="s">
        <v>91</v>
      </c>
      <c r="I4" s="38" t="s">
        <v>94</v>
      </c>
      <c r="J4" s="38" t="s">
        <v>2011</v>
      </c>
      <c r="K4" s="39">
        <v>43535</v>
      </c>
      <c r="L4" s="39">
        <v>43535</v>
      </c>
      <c r="M4" s="39">
        <v>43535</v>
      </c>
      <c r="N4" s="38" t="s">
        <v>1358</v>
      </c>
      <c r="O4" s="38" t="s">
        <v>1368</v>
      </c>
      <c r="P4" s="41">
        <v>8157549</v>
      </c>
      <c r="Q4" s="38" t="s">
        <v>96</v>
      </c>
      <c r="R4" s="38" t="s">
        <v>68</v>
      </c>
      <c r="S4" s="38" t="s">
        <v>52</v>
      </c>
      <c r="T4" s="42">
        <v>0</v>
      </c>
      <c r="U4" s="42">
        <v>0</v>
      </c>
      <c r="V4" s="42">
        <f t="shared" si="0"/>
        <v>0</v>
      </c>
      <c r="W4" s="43" t="e">
        <f t="shared" si="1"/>
        <v>#DIV/0!</v>
      </c>
      <c r="X4" s="38" t="s">
        <v>1361</v>
      </c>
      <c r="Y4" s="42">
        <v>0</v>
      </c>
      <c r="Z4" s="38" t="s">
        <v>2014</v>
      </c>
      <c r="AA4" s="42">
        <v>0</v>
      </c>
      <c r="AB4" s="42" t="s">
        <v>54</v>
      </c>
      <c r="AC4" s="42">
        <v>0</v>
      </c>
      <c r="AD4" s="42">
        <v>0</v>
      </c>
      <c r="AE4" s="42">
        <f t="shared" si="2"/>
        <v>0</v>
      </c>
      <c r="AF4" s="38" t="s">
        <v>1376</v>
      </c>
      <c r="AG4" s="44">
        <f t="shared" si="3"/>
        <v>0</v>
      </c>
    </row>
    <row r="5" spans="1:33" s="45" customFormat="1" x14ac:dyDescent="0.2">
      <c r="A5" s="38" t="s">
        <v>39</v>
      </c>
      <c r="B5" s="38" t="s">
        <v>40</v>
      </c>
      <c r="C5" s="38" t="s">
        <v>89</v>
      </c>
      <c r="D5" s="38" t="s">
        <v>90</v>
      </c>
      <c r="E5" s="38" t="s">
        <v>43</v>
      </c>
      <c r="F5" s="38" t="s">
        <v>92</v>
      </c>
      <c r="G5" s="38" t="s">
        <v>93</v>
      </c>
      <c r="H5" s="38" t="s">
        <v>91</v>
      </c>
      <c r="I5" s="38" t="s">
        <v>94</v>
      </c>
      <c r="J5" s="38" t="s">
        <v>2011</v>
      </c>
      <c r="K5" s="39">
        <v>43529</v>
      </c>
      <c r="L5" s="39">
        <v>43529</v>
      </c>
      <c r="M5" s="39">
        <v>43529</v>
      </c>
      <c r="N5" s="38" t="s">
        <v>1358</v>
      </c>
      <c r="O5" s="38" t="s">
        <v>1368</v>
      </c>
      <c r="P5" s="41">
        <v>8178595</v>
      </c>
      <c r="Q5" s="38" t="s">
        <v>103</v>
      </c>
      <c r="R5" s="38" t="s">
        <v>68</v>
      </c>
      <c r="S5" s="38" t="s">
        <v>52</v>
      </c>
      <c r="T5" s="42">
        <v>2592.16</v>
      </c>
      <c r="U5" s="42">
        <v>2439.6799999999998</v>
      </c>
      <c r="V5" s="42">
        <f t="shared" si="0"/>
        <v>152.48000000000002</v>
      </c>
      <c r="W5" s="43">
        <f t="shared" si="1"/>
        <v>5.8823529411764719E-2</v>
      </c>
      <c r="X5" s="38" t="s">
        <v>1361</v>
      </c>
      <c r="Y5" s="42">
        <v>2439.6799999999998</v>
      </c>
      <c r="Z5" s="38" t="s">
        <v>108</v>
      </c>
      <c r="AA5" s="42">
        <v>0</v>
      </c>
      <c r="AB5" s="42" t="s">
        <v>54</v>
      </c>
      <c r="AC5" s="42">
        <v>2592.16</v>
      </c>
      <c r="AD5" s="42">
        <v>2439.6799999999998</v>
      </c>
      <c r="AE5" s="42">
        <f t="shared" si="2"/>
        <v>152.48000000000002</v>
      </c>
      <c r="AF5" s="38" t="s">
        <v>1371</v>
      </c>
      <c r="AG5" s="44">
        <f t="shared" si="3"/>
        <v>0</v>
      </c>
    </row>
    <row r="6" spans="1:33" s="45" customFormat="1" x14ac:dyDescent="0.2">
      <c r="A6" s="38" t="s">
        <v>39</v>
      </c>
      <c r="B6" s="38" t="s">
        <v>40</v>
      </c>
      <c r="C6" s="38" t="s">
        <v>89</v>
      </c>
      <c r="D6" s="38" t="s">
        <v>117</v>
      </c>
      <c r="E6" s="38" t="s">
        <v>43</v>
      </c>
      <c r="F6" s="38" t="s">
        <v>120</v>
      </c>
      <c r="G6" s="38" t="s">
        <v>121</v>
      </c>
      <c r="H6" s="38" t="s">
        <v>127</v>
      </c>
      <c r="I6" s="38" t="s">
        <v>48</v>
      </c>
      <c r="J6" s="38" t="s">
        <v>2011</v>
      </c>
      <c r="K6" s="39">
        <v>43525</v>
      </c>
      <c r="L6" s="39">
        <v>43525</v>
      </c>
      <c r="M6" s="39">
        <v>43525</v>
      </c>
      <c r="N6" s="38" t="s">
        <v>1358</v>
      </c>
      <c r="O6" s="38" t="s">
        <v>1368</v>
      </c>
      <c r="P6" s="41">
        <v>8196660</v>
      </c>
      <c r="Q6" s="38" t="s">
        <v>139</v>
      </c>
      <c r="R6" s="38" t="s">
        <v>68</v>
      </c>
      <c r="S6" s="38" t="s">
        <v>52</v>
      </c>
      <c r="T6" s="42">
        <v>3078</v>
      </c>
      <c r="U6" s="42">
        <v>2052</v>
      </c>
      <c r="V6" s="42">
        <f t="shared" si="0"/>
        <v>1026</v>
      </c>
      <c r="W6" s="43">
        <f t="shared" si="1"/>
        <v>0.33333333333333331</v>
      </c>
      <c r="X6" s="38" t="s">
        <v>1361</v>
      </c>
      <c r="Y6" s="42">
        <v>2052</v>
      </c>
      <c r="Z6" s="38" t="s">
        <v>141</v>
      </c>
      <c r="AA6" s="42">
        <v>0</v>
      </c>
      <c r="AB6" s="42" t="s">
        <v>54</v>
      </c>
      <c r="AC6" s="42">
        <v>3078</v>
      </c>
      <c r="AD6" s="42">
        <v>2052</v>
      </c>
      <c r="AE6" s="42">
        <f t="shared" si="2"/>
        <v>1026</v>
      </c>
      <c r="AF6" s="38" t="s">
        <v>1371</v>
      </c>
      <c r="AG6" s="44">
        <f t="shared" si="3"/>
        <v>0</v>
      </c>
    </row>
    <row r="7" spans="1:33" s="45" customFormat="1" x14ac:dyDescent="0.2">
      <c r="A7" s="38" t="s">
        <v>39</v>
      </c>
      <c r="B7" s="38" t="s">
        <v>40</v>
      </c>
      <c r="C7" s="38" t="s">
        <v>89</v>
      </c>
      <c r="D7" s="38" t="s">
        <v>117</v>
      </c>
      <c r="E7" s="38" t="s">
        <v>43</v>
      </c>
      <c r="F7" s="38" t="s">
        <v>120</v>
      </c>
      <c r="G7" s="38" t="s">
        <v>121</v>
      </c>
      <c r="H7" s="38" t="s">
        <v>127</v>
      </c>
      <c r="I7" s="38" t="s">
        <v>48</v>
      </c>
      <c r="J7" s="38" t="s">
        <v>2011</v>
      </c>
      <c r="K7" s="39">
        <v>43530</v>
      </c>
      <c r="L7" s="39">
        <v>43530</v>
      </c>
      <c r="M7" s="39">
        <v>43530</v>
      </c>
      <c r="N7" s="38" t="s">
        <v>1358</v>
      </c>
      <c r="O7" s="38" t="s">
        <v>1368</v>
      </c>
      <c r="P7" s="41">
        <v>8196660</v>
      </c>
      <c r="Q7" s="38" t="s">
        <v>139</v>
      </c>
      <c r="R7" s="38" t="s">
        <v>68</v>
      </c>
      <c r="S7" s="38" t="s">
        <v>52</v>
      </c>
      <c r="T7" s="42">
        <v>23529.599999999999</v>
      </c>
      <c r="U7" s="42">
        <v>16046.4</v>
      </c>
      <c r="V7" s="42">
        <f t="shared" si="0"/>
        <v>7483.1999999999989</v>
      </c>
      <c r="W7" s="43">
        <f t="shared" si="1"/>
        <v>0.31803345573235409</v>
      </c>
      <c r="X7" s="38" t="s">
        <v>1361</v>
      </c>
      <c r="Y7" s="42">
        <v>16046.4</v>
      </c>
      <c r="Z7" s="38" t="s">
        <v>141</v>
      </c>
      <c r="AA7" s="42">
        <v>0</v>
      </c>
      <c r="AB7" s="42" t="s">
        <v>54</v>
      </c>
      <c r="AC7" s="42">
        <v>23529.599999999999</v>
      </c>
      <c r="AD7" s="42">
        <v>16046.4</v>
      </c>
      <c r="AE7" s="42">
        <f t="shared" si="2"/>
        <v>7483.1999999999989</v>
      </c>
      <c r="AF7" s="38" t="s">
        <v>1371</v>
      </c>
      <c r="AG7" s="44">
        <f t="shared" si="3"/>
        <v>0</v>
      </c>
    </row>
    <row r="8" spans="1:33" s="45" customFormat="1" x14ac:dyDescent="0.2">
      <c r="A8" s="38" t="s">
        <v>39</v>
      </c>
      <c r="B8" s="38" t="s">
        <v>40</v>
      </c>
      <c r="C8" s="38" t="s">
        <v>89</v>
      </c>
      <c r="D8" s="38" t="s">
        <v>117</v>
      </c>
      <c r="E8" s="38" t="s">
        <v>43</v>
      </c>
      <c r="F8" s="38" t="s">
        <v>120</v>
      </c>
      <c r="G8" s="38" t="s">
        <v>121</v>
      </c>
      <c r="H8" s="38" t="s">
        <v>127</v>
      </c>
      <c r="I8" s="38" t="s">
        <v>48</v>
      </c>
      <c r="J8" s="38" t="s">
        <v>2011</v>
      </c>
      <c r="K8" s="39">
        <v>43535</v>
      </c>
      <c r="L8" s="39">
        <v>43535</v>
      </c>
      <c r="M8" s="39">
        <v>43535</v>
      </c>
      <c r="N8" s="38" t="s">
        <v>1358</v>
      </c>
      <c r="O8" s="38" t="s">
        <v>1368</v>
      </c>
      <c r="P8" s="41">
        <v>8196660</v>
      </c>
      <c r="Q8" s="38" t="s">
        <v>139</v>
      </c>
      <c r="R8" s="38" t="s">
        <v>68</v>
      </c>
      <c r="S8" s="38" t="s">
        <v>52</v>
      </c>
      <c r="T8" s="42">
        <v>4531.5</v>
      </c>
      <c r="U8" s="42">
        <v>3021</v>
      </c>
      <c r="V8" s="42">
        <f t="shared" si="0"/>
        <v>1510.5</v>
      </c>
      <c r="W8" s="43">
        <f t="shared" si="1"/>
        <v>0.33333333333333331</v>
      </c>
      <c r="X8" s="38" t="s">
        <v>1361</v>
      </c>
      <c r="Y8" s="42">
        <v>3021</v>
      </c>
      <c r="Z8" s="38" t="s">
        <v>141</v>
      </c>
      <c r="AA8" s="42">
        <v>0</v>
      </c>
      <c r="AB8" s="42" t="s">
        <v>54</v>
      </c>
      <c r="AC8" s="42">
        <v>4531.5</v>
      </c>
      <c r="AD8" s="42">
        <v>3021</v>
      </c>
      <c r="AE8" s="42">
        <f t="shared" si="2"/>
        <v>1510.5</v>
      </c>
      <c r="AF8" s="38" t="s">
        <v>1371</v>
      </c>
      <c r="AG8" s="44">
        <f t="shared" si="3"/>
        <v>0</v>
      </c>
    </row>
    <row r="9" spans="1:33" s="45" customFormat="1" x14ac:dyDescent="0.2">
      <c r="A9" s="38" t="s">
        <v>39</v>
      </c>
      <c r="B9" s="38" t="s">
        <v>40</v>
      </c>
      <c r="C9" s="38" t="s">
        <v>89</v>
      </c>
      <c r="D9" s="38" t="s">
        <v>250</v>
      </c>
      <c r="E9" s="38" t="s">
        <v>43</v>
      </c>
      <c r="F9" s="38" t="s">
        <v>253</v>
      </c>
      <c r="G9" s="38" t="s">
        <v>254</v>
      </c>
      <c r="H9" s="38" t="s">
        <v>1466</v>
      </c>
      <c r="I9" s="38" t="s">
        <v>48</v>
      </c>
      <c r="J9" s="38" t="s">
        <v>2011</v>
      </c>
      <c r="K9" s="39">
        <v>43539</v>
      </c>
      <c r="L9" s="39">
        <v>43539</v>
      </c>
      <c r="M9" s="40" t="s">
        <v>54</v>
      </c>
      <c r="N9" s="38" t="s">
        <v>1358</v>
      </c>
      <c r="O9" s="38" t="s">
        <v>1359</v>
      </c>
      <c r="P9" s="41">
        <v>8199203</v>
      </c>
      <c r="Q9" s="38" t="s">
        <v>1467</v>
      </c>
      <c r="R9" s="38" t="s">
        <v>68</v>
      </c>
      <c r="S9" s="38" t="s">
        <v>52</v>
      </c>
      <c r="T9" s="42">
        <v>23960.76</v>
      </c>
      <c r="U9" s="42">
        <v>22710.400000000001</v>
      </c>
      <c r="V9" s="42">
        <f t="shared" si="0"/>
        <v>1250.3599999999969</v>
      </c>
      <c r="W9" s="43">
        <f t="shared" si="1"/>
        <v>5.2183653606980622E-2</v>
      </c>
      <c r="X9" s="38" t="s">
        <v>1361</v>
      </c>
      <c r="Y9" s="42">
        <v>22710.400000000001</v>
      </c>
      <c r="Z9" s="38" t="s">
        <v>2015</v>
      </c>
      <c r="AA9" s="42">
        <v>0</v>
      </c>
      <c r="AB9" s="42" t="s">
        <v>54</v>
      </c>
      <c r="AC9" s="42">
        <v>23960.76</v>
      </c>
      <c r="AD9" s="42">
        <v>22710.400000000001</v>
      </c>
      <c r="AE9" s="42">
        <f t="shared" si="2"/>
        <v>1250.3599999999969</v>
      </c>
      <c r="AF9" s="38" t="s">
        <v>1371</v>
      </c>
      <c r="AG9" s="44">
        <f t="shared" si="3"/>
        <v>0</v>
      </c>
    </row>
    <row r="10" spans="1:33" s="45" customFormat="1" x14ac:dyDescent="0.2">
      <c r="A10" s="38" t="s">
        <v>39</v>
      </c>
      <c r="B10" s="38" t="s">
        <v>40</v>
      </c>
      <c r="C10" s="38" t="s">
        <v>89</v>
      </c>
      <c r="D10" s="38" t="s">
        <v>250</v>
      </c>
      <c r="E10" s="38" t="s">
        <v>43</v>
      </c>
      <c r="F10" s="38" t="s">
        <v>253</v>
      </c>
      <c r="G10" s="38" t="s">
        <v>254</v>
      </c>
      <c r="H10" s="38" t="s">
        <v>146</v>
      </c>
      <c r="I10" s="38" t="s">
        <v>48</v>
      </c>
      <c r="J10" s="38" t="s">
        <v>2011</v>
      </c>
      <c r="K10" s="39">
        <v>43536</v>
      </c>
      <c r="L10" s="39">
        <v>43536</v>
      </c>
      <c r="M10" s="39">
        <v>43536</v>
      </c>
      <c r="N10" s="38" t="s">
        <v>1358</v>
      </c>
      <c r="O10" s="38" t="s">
        <v>1368</v>
      </c>
      <c r="P10" s="41">
        <v>8183922</v>
      </c>
      <c r="Q10" s="38" t="s">
        <v>2016</v>
      </c>
      <c r="R10" s="38" t="s">
        <v>68</v>
      </c>
      <c r="S10" s="38" t="s">
        <v>52</v>
      </c>
      <c r="T10" s="42">
        <v>81499.41</v>
      </c>
      <c r="U10" s="42">
        <v>81582.320000000007</v>
      </c>
      <c r="V10" s="42">
        <f t="shared" si="0"/>
        <v>-82.910000000003492</v>
      </c>
      <c r="W10" s="43">
        <f t="shared" si="1"/>
        <v>-1.017307978057798E-3</v>
      </c>
      <c r="X10" s="38" t="s">
        <v>1361</v>
      </c>
      <c r="Y10" s="42">
        <v>81582.320000000007</v>
      </c>
      <c r="Z10" s="38" t="s">
        <v>2017</v>
      </c>
      <c r="AA10" s="42">
        <v>0</v>
      </c>
      <c r="AB10" s="42" t="s">
        <v>54</v>
      </c>
      <c r="AC10" s="42">
        <v>81499.41</v>
      </c>
      <c r="AD10" s="42">
        <v>81582.320000000007</v>
      </c>
      <c r="AE10" s="42">
        <f t="shared" si="2"/>
        <v>-82.910000000003492</v>
      </c>
      <c r="AF10" s="38" t="s">
        <v>1363</v>
      </c>
      <c r="AG10" s="44">
        <f t="shared" si="3"/>
        <v>0</v>
      </c>
    </row>
    <row r="11" spans="1:33" s="45" customFormat="1" x14ac:dyDescent="0.2">
      <c r="A11" s="38" t="s">
        <v>39</v>
      </c>
      <c r="B11" s="38" t="s">
        <v>40</v>
      </c>
      <c r="C11" s="38" t="s">
        <v>144</v>
      </c>
      <c r="D11" s="38" t="s">
        <v>297</v>
      </c>
      <c r="E11" s="38" t="s">
        <v>43</v>
      </c>
      <c r="F11" s="38" t="s">
        <v>300</v>
      </c>
      <c r="G11" s="38" t="s">
        <v>301</v>
      </c>
      <c r="H11" s="38" t="s">
        <v>298</v>
      </c>
      <c r="I11" s="38" t="s">
        <v>48</v>
      </c>
      <c r="J11" s="38" t="s">
        <v>2011</v>
      </c>
      <c r="K11" s="39">
        <v>43531</v>
      </c>
      <c r="L11" s="39">
        <v>43531</v>
      </c>
      <c r="M11" s="39">
        <v>43531</v>
      </c>
      <c r="N11" s="38" t="s">
        <v>1358</v>
      </c>
      <c r="O11" s="38" t="s">
        <v>1368</v>
      </c>
      <c r="P11" s="41">
        <v>8203179</v>
      </c>
      <c r="Q11" s="38" t="s">
        <v>2018</v>
      </c>
      <c r="R11" s="38" t="s">
        <v>68</v>
      </c>
      <c r="S11" s="38" t="s">
        <v>52</v>
      </c>
      <c r="T11" s="42">
        <v>518.4</v>
      </c>
      <c r="U11" s="42">
        <v>480</v>
      </c>
      <c r="V11" s="42">
        <f t="shared" si="0"/>
        <v>38.399999999999977</v>
      </c>
      <c r="W11" s="43">
        <f t="shared" si="1"/>
        <v>7.4074074074074028E-2</v>
      </c>
      <c r="X11" s="38" t="s">
        <v>1361</v>
      </c>
      <c r="Y11" s="42">
        <v>480</v>
      </c>
      <c r="Z11" s="38" t="s">
        <v>2019</v>
      </c>
      <c r="AA11" s="42">
        <v>0</v>
      </c>
      <c r="AB11" s="42" t="s">
        <v>54</v>
      </c>
      <c r="AC11" s="42">
        <v>518.4</v>
      </c>
      <c r="AD11" s="42">
        <v>480</v>
      </c>
      <c r="AE11" s="42">
        <f t="shared" si="2"/>
        <v>38.399999999999977</v>
      </c>
      <c r="AF11" s="38" t="s">
        <v>1363</v>
      </c>
      <c r="AG11" s="44">
        <f t="shared" si="3"/>
        <v>0</v>
      </c>
    </row>
    <row r="12" spans="1:33" s="45" customFormat="1" x14ac:dyDescent="0.2">
      <c r="A12" s="38" t="s">
        <v>39</v>
      </c>
      <c r="B12" s="38" t="s">
        <v>40</v>
      </c>
      <c r="C12" s="38" t="s">
        <v>144</v>
      </c>
      <c r="D12" s="38" t="s">
        <v>297</v>
      </c>
      <c r="E12" s="38" t="s">
        <v>43</v>
      </c>
      <c r="F12" s="38" t="s">
        <v>300</v>
      </c>
      <c r="G12" s="38" t="s">
        <v>301</v>
      </c>
      <c r="H12" s="38" t="s">
        <v>298</v>
      </c>
      <c r="I12" s="38" t="s">
        <v>48</v>
      </c>
      <c r="J12" s="38" t="s">
        <v>2011</v>
      </c>
      <c r="K12" s="39">
        <v>43538</v>
      </c>
      <c r="L12" s="39">
        <v>43538</v>
      </c>
      <c r="M12" s="39">
        <v>43538</v>
      </c>
      <c r="N12" s="38" t="s">
        <v>1358</v>
      </c>
      <c r="O12" s="38" t="s">
        <v>1368</v>
      </c>
      <c r="P12" s="41">
        <v>8203179</v>
      </c>
      <c r="Q12" s="38" t="s">
        <v>2018</v>
      </c>
      <c r="R12" s="38" t="s">
        <v>68</v>
      </c>
      <c r="S12" s="38" t="s">
        <v>52</v>
      </c>
      <c r="T12" s="42">
        <v>16740</v>
      </c>
      <c r="U12" s="42">
        <v>15500</v>
      </c>
      <c r="V12" s="42">
        <f t="shared" si="0"/>
        <v>1240</v>
      </c>
      <c r="W12" s="43">
        <f t="shared" si="1"/>
        <v>7.407407407407407E-2</v>
      </c>
      <c r="X12" s="38" t="s">
        <v>1361</v>
      </c>
      <c r="Y12" s="42">
        <v>15500</v>
      </c>
      <c r="Z12" s="38" t="s">
        <v>2019</v>
      </c>
      <c r="AA12" s="42">
        <v>0</v>
      </c>
      <c r="AB12" s="42" t="s">
        <v>54</v>
      </c>
      <c r="AC12" s="42">
        <v>16740</v>
      </c>
      <c r="AD12" s="42">
        <v>15500</v>
      </c>
      <c r="AE12" s="42">
        <f t="shared" si="2"/>
        <v>1240</v>
      </c>
      <c r="AF12" s="38" t="s">
        <v>1363</v>
      </c>
      <c r="AG12" s="44">
        <f t="shared" si="3"/>
        <v>0</v>
      </c>
    </row>
    <row r="13" spans="1:33" s="45" customFormat="1" x14ac:dyDescent="0.2">
      <c r="A13" s="38" t="s">
        <v>39</v>
      </c>
      <c r="B13" s="38" t="s">
        <v>40</v>
      </c>
      <c r="C13" s="38" t="s">
        <v>144</v>
      </c>
      <c r="D13" s="38" t="s">
        <v>297</v>
      </c>
      <c r="E13" s="38" t="s">
        <v>43</v>
      </c>
      <c r="F13" s="38" t="s">
        <v>300</v>
      </c>
      <c r="G13" s="38" t="s">
        <v>301</v>
      </c>
      <c r="H13" s="38" t="s">
        <v>298</v>
      </c>
      <c r="I13" s="38" t="s">
        <v>48</v>
      </c>
      <c r="J13" s="38" t="s">
        <v>2011</v>
      </c>
      <c r="K13" s="39">
        <v>43529</v>
      </c>
      <c r="L13" s="39">
        <v>43529</v>
      </c>
      <c r="M13" s="39">
        <v>43529</v>
      </c>
      <c r="N13" s="38" t="s">
        <v>1358</v>
      </c>
      <c r="O13" s="38" t="s">
        <v>1368</v>
      </c>
      <c r="P13" s="41">
        <v>8203179</v>
      </c>
      <c r="Q13" s="38" t="s">
        <v>2018</v>
      </c>
      <c r="R13" s="38" t="s">
        <v>68</v>
      </c>
      <c r="S13" s="38" t="s">
        <v>52</v>
      </c>
      <c r="T13" s="42">
        <v>5265</v>
      </c>
      <c r="U13" s="42">
        <v>4875</v>
      </c>
      <c r="V13" s="42">
        <f t="shared" si="0"/>
        <v>390</v>
      </c>
      <c r="W13" s="43">
        <f t="shared" si="1"/>
        <v>7.407407407407407E-2</v>
      </c>
      <c r="X13" s="38" t="s">
        <v>1361</v>
      </c>
      <c r="Y13" s="42">
        <v>4875</v>
      </c>
      <c r="Z13" s="38" t="s">
        <v>2019</v>
      </c>
      <c r="AA13" s="42">
        <v>0</v>
      </c>
      <c r="AB13" s="42" t="s">
        <v>54</v>
      </c>
      <c r="AC13" s="42">
        <v>5265</v>
      </c>
      <c r="AD13" s="42">
        <v>4875</v>
      </c>
      <c r="AE13" s="42">
        <f t="shared" si="2"/>
        <v>390</v>
      </c>
      <c r="AF13" s="38" t="s">
        <v>1363</v>
      </c>
      <c r="AG13" s="44">
        <f t="shared" si="3"/>
        <v>0</v>
      </c>
    </row>
    <row r="14" spans="1:33" s="45" customFormat="1" x14ac:dyDescent="0.2">
      <c r="A14" s="38" t="s">
        <v>39</v>
      </c>
      <c r="B14" s="38" t="s">
        <v>40</v>
      </c>
      <c r="C14" s="38" t="s">
        <v>144</v>
      </c>
      <c r="D14" s="38" t="s">
        <v>297</v>
      </c>
      <c r="E14" s="38" t="s">
        <v>43</v>
      </c>
      <c r="F14" s="38" t="s">
        <v>300</v>
      </c>
      <c r="G14" s="38" t="s">
        <v>301</v>
      </c>
      <c r="H14" s="38" t="s">
        <v>298</v>
      </c>
      <c r="I14" s="38" t="s">
        <v>48</v>
      </c>
      <c r="J14" s="38" t="s">
        <v>2011</v>
      </c>
      <c r="K14" s="39">
        <v>43525</v>
      </c>
      <c r="L14" s="39">
        <v>43525</v>
      </c>
      <c r="M14" s="39">
        <v>43525</v>
      </c>
      <c r="N14" s="38" t="s">
        <v>1358</v>
      </c>
      <c r="O14" s="38" t="s">
        <v>1368</v>
      </c>
      <c r="P14" s="41">
        <v>8203179</v>
      </c>
      <c r="Q14" s="38" t="s">
        <v>2018</v>
      </c>
      <c r="R14" s="38" t="s">
        <v>68</v>
      </c>
      <c r="S14" s="38" t="s">
        <v>52</v>
      </c>
      <c r="T14" s="42">
        <v>528</v>
      </c>
      <c r="U14" s="42">
        <v>514.79999999999995</v>
      </c>
      <c r="V14" s="42">
        <f t="shared" si="0"/>
        <v>13.200000000000045</v>
      </c>
      <c r="W14" s="43">
        <f t="shared" si="1"/>
        <v>2.5000000000000085E-2</v>
      </c>
      <c r="X14" s="38" t="s">
        <v>1361</v>
      </c>
      <c r="Y14" s="42">
        <v>514.79999999999995</v>
      </c>
      <c r="Z14" s="38" t="s">
        <v>2019</v>
      </c>
      <c r="AA14" s="42">
        <v>0</v>
      </c>
      <c r="AB14" s="42" t="s">
        <v>54</v>
      </c>
      <c r="AC14" s="42">
        <v>528</v>
      </c>
      <c r="AD14" s="42">
        <v>514.79999999999995</v>
      </c>
      <c r="AE14" s="42">
        <f t="shared" si="2"/>
        <v>13.200000000000045</v>
      </c>
      <c r="AF14" s="38" t="s">
        <v>1363</v>
      </c>
      <c r="AG14" s="44">
        <f t="shared" si="3"/>
        <v>0</v>
      </c>
    </row>
    <row r="15" spans="1:33" s="45" customFormat="1" x14ac:dyDescent="0.2">
      <c r="A15" s="38" t="s">
        <v>39</v>
      </c>
      <c r="B15" s="38" t="s">
        <v>40</v>
      </c>
      <c r="C15" s="38" t="s">
        <v>144</v>
      </c>
      <c r="D15" s="38" t="s">
        <v>1485</v>
      </c>
      <c r="E15" s="38" t="s">
        <v>43</v>
      </c>
      <c r="F15" s="38" t="s">
        <v>148</v>
      </c>
      <c r="G15" s="38" t="s">
        <v>149</v>
      </c>
      <c r="H15" s="38" t="s">
        <v>2020</v>
      </c>
      <c r="I15" s="38" t="s">
        <v>48</v>
      </c>
      <c r="J15" s="38" t="s">
        <v>2011</v>
      </c>
      <c r="K15" s="39">
        <v>43539</v>
      </c>
      <c r="L15" s="39">
        <v>43539</v>
      </c>
      <c r="M15" s="39">
        <v>43539</v>
      </c>
      <c r="N15" s="38" t="s">
        <v>1358</v>
      </c>
      <c r="O15" s="38" t="s">
        <v>1368</v>
      </c>
      <c r="P15" s="41">
        <v>7331845</v>
      </c>
      <c r="Q15" s="38" t="s">
        <v>2021</v>
      </c>
      <c r="R15" s="38" t="s">
        <v>68</v>
      </c>
      <c r="S15" s="38" t="s">
        <v>52</v>
      </c>
      <c r="T15" s="42">
        <v>89647.9</v>
      </c>
      <c r="U15" s="42">
        <v>81497</v>
      </c>
      <c r="V15" s="42">
        <f t="shared" si="0"/>
        <v>8150.8999999999942</v>
      </c>
      <c r="W15" s="43">
        <f t="shared" si="1"/>
        <v>9.0921259728337131E-2</v>
      </c>
      <c r="X15" s="38" t="s">
        <v>1361</v>
      </c>
      <c r="Y15" s="42">
        <v>81497</v>
      </c>
      <c r="Z15" s="38" t="s">
        <v>2022</v>
      </c>
      <c r="AA15" s="42">
        <v>0</v>
      </c>
      <c r="AB15" s="42" t="s">
        <v>54</v>
      </c>
      <c r="AC15" s="42">
        <v>89647.9</v>
      </c>
      <c r="AD15" s="42">
        <v>81497</v>
      </c>
      <c r="AE15" s="42">
        <f t="shared" si="2"/>
        <v>8150.8999999999942</v>
      </c>
      <c r="AF15" s="38" t="s">
        <v>1371</v>
      </c>
      <c r="AG15" s="44">
        <f t="shared" si="3"/>
        <v>0</v>
      </c>
    </row>
    <row r="16" spans="1:33" s="45" customFormat="1" x14ac:dyDescent="0.2">
      <c r="A16" s="38" t="s">
        <v>39</v>
      </c>
      <c r="B16" s="38" t="s">
        <v>40</v>
      </c>
      <c r="C16" s="38" t="s">
        <v>89</v>
      </c>
      <c r="D16" s="38" t="s">
        <v>344</v>
      </c>
      <c r="E16" s="38" t="s">
        <v>43</v>
      </c>
      <c r="F16" s="38" t="s">
        <v>92</v>
      </c>
      <c r="G16" s="38" t="s">
        <v>347</v>
      </c>
      <c r="H16" s="38" t="s">
        <v>1488</v>
      </c>
      <c r="I16" s="38" t="s">
        <v>94</v>
      </c>
      <c r="J16" s="38" t="s">
        <v>2011</v>
      </c>
      <c r="K16" s="39">
        <v>43544</v>
      </c>
      <c r="L16" s="39">
        <v>43544</v>
      </c>
      <c r="M16" s="39">
        <v>43544</v>
      </c>
      <c r="N16" s="38" t="s">
        <v>1367</v>
      </c>
      <c r="O16" s="38" t="s">
        <v>1368</v>
      </c>
      <c r="P16" s="41">
        <v>8103003</v>
      </c>
      <c r="Q16" s="38" t="s">
        <v>2023</v>
      </c>
      <c r="R16" s="38" t="s">
        <v>59</v>
      </c>
      <c r="S16" s="38" t="s">
        <v>52</v>
      </c>
      <c r="T16" s="42">
        <v>159173.44</v>
      </c>
      <c r="U16" s="42">
        <v>150163.56</v>
      </c>
      <c r="V16" s="42">
        <f t="shared" si="0"/>
        <v>9009.8800000000047</v>
      </c>
      <c r="W16" s="43">
        <f t="shared" si="1"/>
        <v>5.6604167127380076E-2</v>
      </c>
      <c r="X16" s="38" t="s">
        <v>1361</v>
      </c>
      <c r="Y16" s="42">
        <v>150163.56</v>
      </c>
      <c r="Z16" s="38" t="s">
        <v>2024</v>
      </c>
      <c r="AA16" s="42">
        <v>0</v>
      </c>
      <c r="AB16" s="42" t="s">
        <v>54</v>
      </c>
      <c r="AC16" s="42">
        <v>159173.44</v>
      </c>
      <c r="AD16" s="42">
        <v>150163.56</v>
      </c>
      <c r="AE16" s="42">
        <f t="shared" si="2"/>
        <v>9009.8800000000047</v>
      </c>
      <c r="AF16" s="38" t="s">
        <v>1363</v>
      </c>
      <c r="AG16" s="44">
        <f t="shared" si="3"/>
        <v>0</v>
      </c>
    </row>
    <row r="17" spans="1:34" s="45" customFormat="1" x14ac:dyDescent="0.2">
      <c r="A17" s="38" t="s">
        <v>39</v>
      </c>
      <c r="B17" s="38" t="s">
        <v>40</v>
      </c>
      <c r="C17" s="38" t="s">
        <v>89</v>
      </c>
      <c r="D17" s="38" t="s">
        <v>344</v>
      </c>
      <c r="E17" s="38" t="s">
        <v>43</v>
      </c>
      <c r="F17" s="38" t="s">
        <v>92</v>
      </c>
      <c r="G17" s="38" t="s">
        <v>347</v>
      </c>
      <c r="H17" s="38" t="s">
        <v>346</v>
      </c>
      <c r="I17" s="38" t="s">
        <v>94</v>
      </c>
      <c r="J17" s="38" t="s">
        <v>2011</v>
      </c>
      <c r="K17" s="39">
        <v>43528</v>
      </c>
      <c r="L17" s="39">
        <v>43528</v>
      </c>
      <c r="M17" s="39">
        <v>43528</v>
      </c>
      <c r="N17" s="38" t="s">
        <v>1367</v>
      </c>
      <c r="O17" s="38" t="s">
        <v>1368</v>
      </c>
      <c r="P17" s="41">
        <v>8081505</v>
      </c>
      <c r="Q17" s="38" t="s">
        <v>2025</v>
      </c>
      <c r="R17" s="38" t="s">
        <v>59</v>
      </c>
      <c r="S17" s="38" t="s">
        <v>52</v>
      </c>
      <c r="T17" s="42">
        <v>13582.25</v>
      </c>
      <c r="U17" s="42">
        <v>13021</v>
      </c>
      <c r="V17" s="42">
        <f t="shared" si="0"/>
        <v>561.25</v>
      </c>
      <c r="W17" s="43">
        <f t="shared" si="1"/>
        <v>4.1322314049586778E-2</v>
      </c>
      <c r="X17" s="38" t="s">
        <v>1361</v>
      </c>
      <c r="Y17" s="42">
        <v>13021</v>
      </c>
      <c r="Z17" s="38" t="s">
        <v>2026</v>
      </c>
      <c r="AA17" s="42">
        <v>0</v>
      </c>
      <c r="AB17" s="42" t="s">
        <v>54</v>
      </c>
      <c r="AC17" s="42">
        <v>13582.25</v>
      </c>
      <c r="AD17" s="42">
        <v>13021</v>
      </c>
      <c r="AE17" s="42">
        <f t="shared" si="2"/>
        <v>561.25</v>
      </c>
      <c r="AF17" s="38" t="s">
        <v>1376</v>
      </c>
      <c r="AG17" s="44">
        <f t="shared" si="3"/>
        <v>0</v>
      </c>
    </row>
    <row r="18" spans="1:34" s="45" customFormat="1" x14ac:dyDescent="0.2">
      <c r="A18" s="38" t="s">
        <v>39</v>
      </c>
      <c r="B18" s="38" t="s">
        <v>40</v>
      </c>
      <c r="C18" s="38" t="s">
        <v>382</v>
      </c>
      <c r="D18" s="38" t="s">
        <v>394</v>
      </c>
      <c r="E18" s="38" t="s">
        <v>43</v>
      </c>
      <c r="F18" s="38" t="s">
        <v>397</v>
      </c>
      <c r="G18" s="38" t="s">
        <v>701</v>
      </c>
      <c r="H18" s="38" t="s">
        <v>1521</v>
      </c>
      <c r="I18" s="38" t="s">
        <v>359</v>
      </c>
      <c r="J18" s="38" t="s">
        <v>2011</v>
      </c>
      <c r="K18" s="39">
        <v>43544</v>
      </c>
      <c r="L18" s="39">
        <v>43544</v>
      </c>
      <c r="M18" s="39">
        <v>43544</v>
      </c>
      <c r="N18" s="38" t="s">
        <v>1367</v>
      </c>
      <c r="O18" s="38" t="s">
        <v>1368</v>
      </c>
      <c r="P18" s="41">
        <v>8161652</v>
      </c>
      <c r="Q18" s="38" t="s">
        <v>2027</v>
      </c>
      <c r="R18" s="38" t="s">
        <v>59</v>
      </c>
      <c r="S18" s="38" t="s">
        <v>52</v>
      </c>
      <c r="T18" s="42">
        <v>1103722.08</v>
      </c>
      <c r="U18" s="42">
        <v>901738.58</v>
      </c>
      <c r="V18" s="42">
        <f t="shared" si="0"/>
        <v>201983.50000000012</v>
      </c>
      <c r="W18" s="43">
        <f t="shared" si="1"/>
        <v>0.1830021376395769</v>
      </c>
      <c r="X18" s="38" t="s">
        <v>1361</v>
      </c>
      <c r="Y18" s="42">
        <v>901738.58</v>
      </c>
      <c r="Z18" s="38" t="s">
        <v>2028</v>
      </c>
      <c r="AA18" s="42">
        <v>0</v>
      </c>
      <c r="AB18" s="42" t="s">
        <v>54</v>
      </c>
      <c r="AC18" s="42">
        <v>1099614.29</v>
      </c>
      <c r="AD18" s="42">
        <v>905141.6</v>
      </c>
      <c r="AE18" s="42">
        <f t="shared" si="2"/>
        <v>194472.69000000006</v>
      </c>
      <c r="AF18" s="38" t="s">
        <v>1371</v>
      </c>
      <c r="AG18" s="44">
        <f t="shared" si="3"/>
        <v>7510.8100000000559</v>
      </c>
    </row>
    <row r="19" spans="1:34" s="45" customFormat="1" x14ac:dyDescent="0.2">
      <c r="A19" s="38" t="s">
        <v>39</v>
      </c>
      <c r="B19" s="38" t="s">
        <v>40</v>
      </c>
      <c r="C19" s="38" t="s">
        <v>382</v>
      </c>
      <c r="D19" s="38" t="s">
        <v>394</v>
      </c>
      <c r="E19" s="38" t="s">
        <v>43</v>
      </c>
      <c r="F19" s="38" t="s">
        <v>397</v>
      </c>
      <c r="G19" s="38" t="s">
        <v>701</v>
      </c>
      <c r="H19" s="38" t="s">
        <v>1521</v>
      </c>
      <c r="I19" s="38" t="s">
        <v>359</v>
      </c>
      <c r="J19" s="38" t="s">
        <v>2011</v>
      </c>
      <c r="K19" s="39">
        <v>43544</v>
      </c>
      <c r="L19" s="39">
        <v>43544</v>
      </c>
      <c r="M19" s="39">
        <v>43544</v>
      </c>
      <c r="N19" s="38" t="s">
        <v>1367</v>
      </c>
      <c r="O19" s="38" t="s">
        <v>1368</v>
      </c>
      <c r="P19" s="41">
        <v>8161652</v>
      </c>
      <c r="Q19" s="38" t="s">
        <v>2027</v>
      </c>
      <c r="R19" s="38" t="s">
        <v>59</v>
      </c>
      <c r="S19" s="38" t="s">
        <v>52</v>
      </c>
      <c r="T19" s="42">
        <v>59878.42</v>
      </c>
      <c r="U19" s="42">
        <v>56884.5</v>
      </c>
      <c r="V19" s="42">
        <f t="shared" si="0"/>
        <v>2993.9199999999983</v>
      </c>
      <c r="W19" s="43">
        <f t="shared" si="1"/>
        <v>4.9999983299492512E-2</v>
      </c>
      <c r="X19" s="38" t="s">
        <v>1525</v>
      </c>
      <c r="Y19" s="42">
        <v>0</v>
      </c>
      <c r="Z19" s="38" t="s">
        <v>55</v>
      </c>
      <c r="AA19" s="42">
        <v>0</v>
      </c>
      <c r="AB19" s="42" t="s">
        <v>54</v>
      </c>
      <c r="AC19" s="42">
        <v>59649</v>
      </c>
      <c r="AD19" s="42">
        <v>59578.9</v>
      </c>
      <c r="AE19" s="42">
        <f t="shared" si="2"/>
        <v>70.099999999998545</v>
      </c>
      <c r="AF19" s="38" t="s">
        <v>1371</v>
      </c>
      <c r="AG19" s="44">
        <f t="shared" si="3"/>
        <v>2923.8199999999997</v>
      </c>
    </row>
    <row r="20" spans="1:34" s="59" customFormat="1" x14ac:dyDescent="0.2">
      <c r="A20" s="53" t="s">
        <v>39</v>
      </c>
      <c r="B20" s="53" t="s">
        <v>40</v>
      </c>
      <c r="C20" s="53" t="s">
        <v>382</v>
      </c>
      <c r="D20" s="53" t="s">
        <v>394</v>
      </c>
      <c r="E20" s="53" t="s">
        <v>43</v>
      </c>
      <c r="F20" s="53" t="s">
        <v>397</v>
      </c>
      <c r="G20" s="53" t="s">
        <v>370</v>
      </c>
      <c r="H20" s="53" t="s">
        <v>1521</v>
      </c>
      <c r="I20" s="53" t="s">
        <v>359</v>
      </c>
      <c r="J20" s="53" t="s">
        <v>2011</v>
      </c>
      <c r="K20" s="54">
        <v>43511</v>
      </c>
      <c r="L20" s="54">
        <v>43511</v>
      </c>
      <c r="M20" s="54">
        <v>43511</v>
      </c>
      <c r="N20" s="53" t="s">
        <v>1367</v>
      </c>
      <c r="O20" s="53" t="s">
        <v>1368</v>
      </c>
      <c r="P20" s="55">
        <v>8162209</v>
      </c>
      <c r="Q20" s="53" t="s">
        <v>1522</v>
      </c>
      <c r="R20" s="53" t="s">
        <v>59</v>
      </c>
      <c r="S20" s="53" t="s">
        <v>52</v>
      </c>
      <c r="T20" s="56">
        <v>1263894.26</v>
      </c>
      <c r="U20" s="56">
        <v>1028174.96</v>
      </c>
      <c r="V20" s="56">
        <f t="shared" si="0"/>
        <v>235719.30000000005</v>
      </c>
      <c r="W20" s="57">
        <f t="shared" si="1"/>
        <v>0.18650238984390993</v>
      </c>
      <c r="X20" s="53" t="s">
        <v>1361</v>
      </c>
      <c r="Y20" s="56">
        <v>1028174.96</v>
      </c>
      <c r="Z20" s="53" t="s">
        <v>1523</v>
      </c>
      <c r="AA20" s="56">
        <v>0</v>
      </c>
      <c r="AB20" s="56" t="s">
        <v>54</v>
      </c>
      <c r="AC20" s="56">
        <v>1259191.3999999999</v>
      </c>
      <c r="AD20" s="56">
        <v>1028258.02</v>
      </c>
      <c r="AE20" s="56">
        <f t="shared" si="2"/>
        <v>230933.37999999989</v>
      </c>
      <c r="AF20" s="53" t="s">
        <v>1371</v>
      </c>
      <c r="AG20" s="58">
        <f t="shared" si="3"/>
        <v>4785.9200000001583</v>
      </c>
      <c r="AH20" s="59" t="s">
        <v>1524</v>
      </c>
    </row>
    <row r="21" spans="1:34" s="45" customFormat="1" x14ac:dyDescent="0.2">
      <c r="A21" s="38" t="s">
        <v>39</v>
      </c>
      <c r="B21" s="38" t="s">
        <v>40</v>
      </c>
      <c r="C21" s="38" t="s">
        <v>382</v>
      </c>
      <c r="D21" s="38" t="s">
        <v>394</v>
      </c>
      <c r="E21" s="38" t="s">
        <v>43</v>
      </c>
      <c r="F21" s="38" t="s">
        <v>397</v>
      </c>
      <c r="G21" s="38" t="s">
        <v>701</v>
      </c>
      <c r="H21" s="38" t="s">
        <v>1521</v>
      </c>
      <c r="I21" s="38" t="s">
        <v>359</v>
      </c>
      <c r="J21" s="38" t="s">
        <v>2011</v>
      </c>
      <c r="K21" s="39">
        <v>43544</v>
      </c>
      <c r="L21" s="39">
        <v>43544</v>
      </c>
      <c r="M21" s="39">
        <v>43544</v>
      </c>
      <c r="N21" s="38" t="s">
        <v>1367</v>
      </c>
      <c r="O21" s="38" t="s">
        <v>1368</v>
      </c>
      <c r="P21" s="41">
        <v>8161652</v>
      </c>
      <c r="Q21" s="38" t="s">
        <v>2027</v>
      </c>
      <c r="R21" s="38" t="s">
        <v>59</v>
      </c>
      <c r="S21" s="38" t="s">
        <v>52</v>
      </c>
      <c r="T21" s="42">
        <v>88167.67</v>
      </c>
      <c r="U21" s="42">
        <v>74759.210000000006</v>
      </c>
      <c r="V21" s="42">
        <f t="shared" si="0"/>
        <v>13408.459999999992</v>
      </c>
      <c r="W21" s="43">
        <f t="shared" si="1"/>
        <v>0.15207910110361306</v>
      </c>
      <c r="X21" s="38" t="s">
        <v>1361</v>
      </c>
      <c r="Y21" s="42">
        <v>74759.210000000006</v>
      </c>
      <c r="Z21" s="38" t="s">
        <v>2029</v>
      </c>
      <c r="AA21" s="42">
        <v>0</v>
      </c>
      <c r="AB21" s="42" t="s">
        <v>54</v>
      </c>
      <c r="AC21" s="42">
        <v>87839.81</v>
      </c>
      <c r="AD21" s="42">
        <v>68650.350000000006</v>
      </c>
      <c r="AE21" s="42">
        <f t="shared" si="2"/>
        <v>19189.459999999992</v>
      </c>
      <c r="AF21" s="38" t="s">
        <v>1371</v>
      </c>
      <c r="AG21" s="44">
        <f t="shared" si="3"/>
        <v>-5781</v>
      </c>
    </row>
    <row r="22" spans="1:34" s="45" customFormat="1" x14ac:dyDescent="0.2">
      <c r="A22" s="38" t="s">
        <v>39</v>
      </c>
      <c r="B22" s="38" t="s">
        <v>40</v>
      </c>
      <c r="C22" s="38" t="s">
        <v>353</v>
      </c>
      <c r="D22" s="38" t="s">
        <v>432</v>
      </c>
      <c r="E22" s="38" t="s">
        <v>43</v>
      </c>
      <c r="F22" s="38" t="s">
        <v>434</v>
      </c>
      <c r="G22" s="38" t="s">
        <v>435</v>
      </c>
      <c r="H22" s="38" t="s">
        <v>433</v>
      </c>
      <c r="I22" s="38" t="s">
        <v>436</v>
      </c>
      <c r="J22" s="38" t="s">
        <v>2011</v>
      </c>
      <c r="K22" s="39">
        <v>43553</v>
      </c>
      <c r="L22" s="39">
        <v>43539</v>
      </c>
      <c r="M22" s="40" t="s">
        <v>54</v>
      </c>
      <c r="N22" s="38" t="s">
        <v>1358</v>
      </c>
      <c r="O22" s="38" t="s">
        <v>1359</v>
      </c>
      <c r="P22" s="41">
        <v>7149533</v>
      </c>
      <c r="Q22" s="38" t="s">
        <v>2030</v>
      </c>
      <c r="R22" s="38" t="s">
        <v>68</v>
      </c>
      <c r="S22" s="38" t="s">
        <v>52</v>
      </c>
      <c r="T22" s="42">
        <v>711.53</v>
      </c>
      <c r="U22" s="42">
        <v>647</v>
      </c>
      <c r="V22" s="42">
        <f t="shared" si="0"/>
        <v>64.529999999999973</v>
      </c>
      <c r="W22" s="43">
        <f t="shared" si="1"/>
        <v>9.0691889308953916E-2</v>
      </c>
      <c r="X22" s="38" t="s">
        <v>1361</v>
      </c>
      <c r="Y22" s="42">
        <v>647</v>
      </c>
      <c r="Z22" s="38" t="s">
        <v>2031</v>
      </c>
      <c r="AA22" s="42">
        <v>0</v>
      </c>
      <c r="AB22" s="42" t="s">
        <v>54</v>
      </c>
      <c r="AC22" s="42">
        <v>708.76</v>
      </c>
      <c r="AD22" s="42">
        <v>647</v>
      </c>
      <c r="AE22" s="42">
        <f t="shared" si="2"/>
        <v>61.759999999999991</v>
      </c>
      <c r="AF22" s="38" t="s">
        <v>1371</v>
      </c>
      <c r="AG22" s="44">
        <f t="shared" si="3"/>
        <v>2.7699999999999818</v>
      </c>
    </row>
    <row r="23" spans="1:34" s="45" customFormat="1" x14ac:dyDescent="0.2">
      <c r="A23" s="38" t="s">
        <v>39</v>
      </c>
      <c r="B23" s="38" t="s">
        <v>40</v>
      </c>
      <c r="C23" s="38" t="s">
        <v>353</v>
      </c>
      <c r="D23" s="38" t="s">
        <v>1654</v>
      </c>
      <c r="E23" s="38" t="s">
        <v>43</v>
      </c>
      <c r="F23" s="38" t="s">
        <v>434</v>
      </c>
      <c r="G23" s="38" t="s">
        <v>435</v>
      </c>
      <c r="H23" s="38" t="s">
        <v>1035</v>
      </c>
      <c r="I23" s="38" t="s">
        <v>436</v>
      </c>
      <c r="J23" s="38" t="s">
        <v>2011</v>
      </c>
      <c r="K23" s="39">
        <v>43542</v>
      </c>
      <c r="L23" s="39">
        <v>43542</v>
      </c>
      <c r="M23" s="39">
        <v>43542</v>
      </c>
      <c r="N23" s="38" t="s">
        <v>1358</v>
      </c>
      <c r="O23" s="38" t="s">
        <v>1368</v>
      </c>
      <c r="P23" s="41">
        <v>7986965</v>
      </c>
      <c r="Q23" s="38" t="s">
        <v>2032</v>
      </c>
      <c r="R23" s="38" t="s">
        <v>68</v>
      </c>
      <c r="S23" s="38" t="s">
        <v>52</v>
      </c>
      <c r="T23" s="42">
        <v>8364.6</v>
      </c>
      <c r="U23" s="42">
        <v>7280.3</v>
      </c>
      <c r="V23" s="42">
        <f t="shared" si="0"/>
        <v>1084.3000000000002</v>
      </c>
      <c r="W23" s="43">
        <f t="shared" si="1"/>
        <v>0.12962962962962965</v>
      </c>
      <c r="X23" s="38" t="s">
        <v>1361</v>
      </c>
      <c r="Y23" s="42">
        <v>7280.3</v>
      </c>
      <c r="Z23" s="38" t="s">
        <v>2033</v>
      </c>
      <c r="AA23" s="42">
        <v>0</v>
      </c>
      <c r="AB23" s="42" t="s">
        <v>54</v>
      </c>
      <c r="AC23" s="42">
        <v>8364.6</v>
      </c>
      <c r="AD23" s="42">
        <v>7280.3</v>
      </c>
      <c r="AE23" s="42">
        <f t="shared" si="2"/>
        <v>1084.3000000000002</v>
      </c>
      <c r="AF23" s="38" t="s">
        <v>1371</v>
      </c>
      <c r="AG23" s="44">
        <f t="shared" si="3"/>
        <v>0</v>
      </c>
    </row>
    <row r="24" spans="1:34" s="45" customFormat="1" x14ac:dyDescent="0.2">
      <c r="A24" s="38" t="s">
        <v>39</v>
      </c>
      <c r="B24" s="38" t="s">
        <v>40</v>
      </c>
      <c r="C24" s="38" t="s">
        <v>382</v>
      </c>
      <c r="D24" s="38" t="s">
        <v>698</v>
      </c>
      <c r="E24" s="38" t="s">
        <v>43</v>
      </c>
      <c r="F24" s="38" t="s">
        <v>700</v>
      </c>
      <c r="G24" s="38" t="s">
        <v>701</v>
      </c>
      <c r="H24" s="38" t="s">
        <v>707</v>
      </c>
      <c r="I24" s="38" t="s">
        <v>309</v>
      </c>
      <c r="J24" s="38" t="s">
        <v>2011</v>
      </c>
      <c r="K24" s="39">
        <v>43529</v>
      </c>
      <c r="L24" s="39">
        <v>43529</v>
      </c>
      <c r="M24" s="39">
        <v>43529</v>
      </c>
      <c r="N24" s="38" t="s">
        <v>1367</v>
      </c>
      <c r="O24" s="38" t="s">
        <v>1368</v>
      </c>
      <c r="P24" s="41">
        <v>8182618</v>
      </c>
      <c r="Q24" s="38" t="s">
        <v>720</v>
      </c>
      <c r="R24" s="38" t="s">
        <v>59</v>
      </c>
      <c r="S24" s="38" t="s">
        <v>52</v>
      </c>
      <c r="T24" s="42">
        <v>7965.36</v>
      </c>
      <c r="U24" s="42">
        <v>7659</v>
      </c>
      <c r="V24" s="42">
        <f t="shared" ref="V24:V34" si="4">T24-U24</f>
        <v>306.35999999999967</v>
      </c>
      <c r="W24" s="43">
        <f t="shared" si="1"/>
        <v>3.8461538461538422E-2</v>
      </c>
      <c r="X24" s="38" t="s">
        <v>1361</v>
      </c>
      <c r="Y24" s="42">
        <v>7659</v>
      </c>
      <c r="Z24" s="38" t="s">
        <v>2034</v>
      </c>
      <c r="AA24" s="42">
        <v>0</v>
      </c>
      <c r="AB24" s="42" t="s">
        <v>54</v>
      </c>
      <c r="AC24" s="42">
        <v>7965.36</v>
      </c>
      <c r="AD24" s="42">
        <v>7659</v>
      </c>
      <c r="AE24" s="42">
        <f t="shared" ref="AE24:AE34" si="5">AC24-AD24</f>
        <v>306.35999999999967</v>
      </c>
      <c r="AF24" s="38" t="s">
        <v>1371</v>
      </c>
      <c r="AG24" s="44">
        <f t="shared" ref="AG24:AG34" si="6">V24-AE24</f>
        <v>0</v>
      </c>
    </row>
    <row r="25" spans="1:34" s="59" customFormat="1" x14ac:dyDescent="0.2">
      <c r="A25" s="53" t="s">
        <v>39</v>
      </c>
      <c r="B25" s="53" t="s">
        <v>40</v>
      </c>
      <c r="C25" s="53" t="s">
        <v>382</v>
      </c>
      <c r="D25" s="53" t="s">
        <v>698</v>
      </c>
      <c r="E25" s="53" t="s">
        <v>43</v>
      </c>
      <c r="F25" s="53" t="s">
        <v>700</v>
      </c>
      <c r="G25" s="53" t="s">
        <v>701</v>
      </c>
      <c r="H25" s="53" t="s">
        <v>707</v>
      </c>
      <c r="I25" s="53" t="s">
        <v>309</v>
      </c>
      <c r="J25" s="53" t="s">
        <v>2011</v>
      </c>
      <c r="K25" s="54">
        <v>43524</v>
      </c>
      <c r="L25" s="54">
        <v>43524</v>
      </c>
      <c r="M25" s="54">
        <v>43524</v>
      </c>
      <c r="N25" s="53" t="s">
        <v>1367</v>
      </c>
      <c r="O25" s="53" t="s">
        <v>1368</v>
      </c>
      <c r="P25" s="55">
        <v>8053489</v>
      </c>
      <c r="Q25" s="53" t="s">
        <v>714</v>
      </c>
      <c r="R25" s="53" t="s">
        <v>59</v>
      </c>
      <c r="S25" s="53" t="s">
        <v>52</v>
      </c>
      <c r="T25" s="56">
        <v>300.45</v>
      </c>
      <c r="U25" s="56">
        <v>290.75</v>
      </c>
      <c r="V25" s="56">
        <f t="shared" si="4"/>
        <v>9.6999999999999886</v>
      </c>
      <c r="W25" s="57">
        <f t="shared" si="1"/>
        <v>3.2284905974371739E-2</v>
      </c>
      <c r="X25" s="53" t="s">
        <v>1361</v>
      </c>
      <c r="Y25" s="56">
        <v>290.75</v>
      </c>
      <c r="Z25" s="53" t="s">
        <v>1692</v>
      </c>
      <c r="AA25" s="56">
        <v>0</v>
      </c>
      <c r="AB25" s="56" t="s">
        <v>54</v>
      </c>
      <c r="AC25" s="56">
        <v>0</v>
      </c>
      <c r="AD25" s="56">
        <v>0</v>
      </c>
      <c r="AE25" s="56">
        <f t="shared" si="5"/>
        <v>0</v>
      </c>
      <c r="AF25" s="53" t="s">
        <v>1371</v>
      </c>
      <c r="AG25" s="58">
        <f t="shared" si="6"/>
        <v>9.6999999999999886</v>
      </c>
      <c r="AH25" s="59" t="s">
        <v>1693</v>
      </c>
    </row>
    <row r="26" spans="1:34" s="59" customFormat="1" x14ac:dyDescent="0.2">
      <c r="A26" s="53" t="s">
        <v>39</v>
      </c>
      <c r="B26" s="53" t="s">
        <v>40</v>
      </c>
      <c r="C26" s="53" t="s">
        <v>382</v>
      </c>
      <c r="D26" s="53" t="s">
        <v>698</v>
      </c>
      <c r="E26" s="53" t="s">
        <v>43</v>
      </c>
      <c r="F26" s="53" t="s">
        <v>700</v>
      </c>
      <c r="G26" s="53" t="s">
        <v>701</v>
      </c>
      <c r="H26" s="53" t="s">
        <v>707</v>
      </c>
      <c r="I26" s="53" t="s">
        <v>309</v>
      </c>
      <c r="J26" s="53" t="s">
        <v>2011</v>
      </c>
      <c r="K26" s="54">
        <v>43518</v>
      </c>
      <c r="L26" s="54">
        <v>43518</v>
      </c>
      <c r="M26" s="54">
        <v>43518</v>
      </c>
      <c r="N26" s="53" t="s">
        <v>1367</v>
      </c>
      <c r="O26" s="53" t="s">
        <v>1368</v>
      </c>
      <c r="P26" s="55">
        <v>8182618</v>
      </c>
      <c r="Q26" s="53" t="s">
        <v>720</v>
      </c>
      <c r="R26" s="53" t="s">
        <v>59</v>
      </c>
      <c r="S26" s="53" t="s">
        <v>52</v>
      </c>
      <c r="T26" s="56">
        <v>316901.13</v>
      </c>
      <c r="U26" s="56">
        <v>306477.99</v>
      </c>
      <c r="V26" s="56">
        <f t="shared" si="4"/>
        <v>10423.140000000014</v>
      </c>
      <c r="W26" s="57">
        <f t="shared" si="1"/>
        <v>3.2890826233406029E-2</v>
      </c>
      <c r="X26" s="53" t="s">
        <v>1361</v>
      </c>
      <c r="Y26" s="56">
        <v>306477.99</v>
      </c>
      <c r="Z26" s="53" t="s">
        <v>1694</v>
      </c>
      <c r="AA26" s="56">
        <v>0</v>
      </c>
      <c r="AB26" s="56" t="s">
        <v>54</v>
      </c>
      <c r="AC26" s="56">
        <v>316901.13</v>
      </c>
      <c r="AD26" s="56">
        <v>306450.69</v>
      </c>
      <c r="AE26" s="56">
        <f t="shared" si="5"/>
        <v>10450.440000000002</v>
      </c>
      <c r="AF26" s="53" t="s">
        <v>1371</v>
      </c>
      <c r="AG26" s="58">
        <f t="shared" si="6"/>
        <v>-27.299999999988358</v>
      </c>
      <c r="AH26" s="59" t="s">
        <v>1693</v>
      </c>
    </row>
    <row r="27" spans="1:34" s="59" customFormat="1" x14ac:dyDescent="0.2">
      <c r="A27" s="53" t="s">
        <v>39</v>
      </c>
      <c r="B27" s="53" t="s">
        <v>40</v>
      </c>
      <c r="C27" s="53" t="s">
        <v>382</v>
      </c>
      <c r="D27" s="53" t="s">
        <v>698</v>
      </c>
      <c r="E27" s="53" t="s">
        <v>43</v>
      </c>
      <c r="F27" s="53" t="s">
        <v>700</v>
      </c>
      <c r="G27" s="53" t="s">
        <v>701</v>
      </c>
      <c r="H27" s="53" t="s">
        <v>707</v>
      </c>
      <c r="I27" s="53" t="s">
        <v>309</v>
      </c>
      <c r="J27" s="53" t="s">
        <v>2011</v>
      </c>
      <c r="K27" s="54">
        <v>43518</v>
      </c>
      <c r="L27" s="54">
        <v>43518</v>
      </c>
      <c r="M27" s="54">
        <v>43518</v>
      </c>
      <c r="N27" s="53" t="s">
        <v>1367</v>
      </c>
      <c r="O27" s="53" t="s">
        <v>1368</v>
      </c>
      <c r="P27" s="55">
        <v>8182618</v>
      </c>
      <c r="Q27" s="53" t="s">
        <v>720</v>
      </c>
      <c r="R27" s="53" t="s">
        <v>59</v>
      </c>
      <c r="S27" s="53" t="s">
        <v>52</v>
      </c>
      <c r="T27" s="56">
        <v>6373.99</v>
      </c>
      <c r="U27" s="56">
        <v>5957</v>
      </c>
      <c r="V27" s="56">
        <f t="shared" si="4"/>
        <v>416.98999999999978</v>
      </c>
      <c r="W27" s="57">
        <f t="shared" si="1"/>
        <v>6.5420560747663517E-2</v>
      </c>
      <c r="X27" s="53" t="s">
        <v>1361</v>
      </c>
      <c r="Y27" s="56">
        <v>5957</v>
      </c>
      <c r="Z27" s="53" t="s">
        <v>1695</v>
      </c>
      <c r="AA27" s="56">
        <v>0</v>
      </c>
      <c r="AB27" s="56" t="s">
        <v>54</v>
      </c>
      <c r="AC27" s="56">
        <v>6373.99</v>
      </c>
      <c r="AD27" s="56">
        <v>5957</v>
      </c>
      <c r="AE27" s="56">
        <f t="shared" si="5"/>
        <v>416.98999999999978</v>
      </c>
      <c r="AF27" s="53" t="s">
        <v>1371</v>
      </c>
      <c r="AG27" s="58">
        <f t="shared" si="6"/>
        <v>0</v>
      </c>
      <c r="AH27" s="59" t="s">
        <v>1693</v>
      </c>
    </row>
    <row r="28" spans="1:34" s="59" customFormat="1" x14ac:dyDescent="0.2">
      <c r="A28" s="53" t="s">
        <v>39</v>
      </c>
      <c r="B28" s="53" t="s">
        <v>40</v>
      </c>
      <c r="C28" s="53" t="s">
        <v>382</v>
      </c>
      <c r="D28" s="53" t="s">
        <v>698</v>
      </c>
      <c r="E28" s="53" t="s">
        <v>43</v>
      </c>
      <c r="F28" s="53" t="s">
        <v>700</v>
      </c>
      <c r="G28" s="53" t="s">
        <v>701</v>
      </c>
      <c r="H28" s="53" t="s">
        <v>707</v>
      </c>
      <c r="I28" s="53" t="s">
        <v>309</v>
      </c>
      <c r="J28" s="53" t="s">
        <v>2011</v>
      </c>
      <c r="K28" s="54">
        <v>43518</v>
      </c>
      <c r="L28" s="54">
        <v>43518</v>
      </c>
      <c r="M28" s="54">
        <v>43518</v>
      </c>
      <c r="N28" s="53" t="s">
        <v>1367</v>
      </c>
      <c r="O28" s="53" t="s">
        <v>1368</v>
      </c>
      <c r="P28" s="55">
        <v>8182618</v>
      </c>
      <c r="Q28" s="53" t="s">
        <v>720</v>
      </c>
      <c r="R28" s="53" t="s">
        <v>59</v>
      </c>
      <c r="S28" s="53" t="s">
        <v>52</v>
      </c>
      <c r="T28" s="56">
        <v>768650.38</v>
      </c>
      <c r="U28" s="56">
        <v>620172.80000000005</v>
      </c>
      <c r="V28" s="56">
        <f t="shared" si="4"/>
        <v>148477.57999999996</v>
      </c>
      <c r="W28" s="57">
        <f t="shared" si="1"/>
        <v>0.19316659935821531</v>
      </c>
      <c r="X28" s="53" t="s">
        <v>1361</v>
      </c>
      <c r="Y28" s="56">
        <v>620172.80000000005</v>
      </c>
      <c r="Z28" s="53" t="s">
        <v>725</v>
      </c>
      <c r="AA28" s="56">
        <v>0</v>
      </c>
      <c r="AB28" s="56" t="s">
        <v>54</v>
      </c>
      <c r="AC28" s="56">
        <v>768650.38</v>
      </c>
      <c r="AD28" s="56">
        <v>620172.80000000005</v>
      </c>
      <c r="AE28" s="56">
        <f t="shared" si="5"/>
        <v>148477.57999999996</v>
      </c>
      <c r="AF28" s="53" t="s">
        <v>1371</v>
      </c>
      <c r="AG28" s="58">
        <f t="shared" si="6"/>
        <v>0</v>
      </c>
      <c r="AH28" s="59" t="s">
        <v>1693</v>
      </c>
    </row>
    <row r="29" spans="1:34" s="45" customFormat="1" x14ac:dyDescent="0.2">
      <c r="A29" s="38" t="s">
        <v>39</v>
      </c>
      <c r="B29" s="38" t="s">
        <v>40</v>
      </c>
      <c r="C29" s="38" t="s">
        <v>382</v>
      </c>
      <c r="D29" s="38" t="s">
        <v>698</v>
      </c>
      <c r="E29" s="38" t="s">
        <v>43</v>
      </c>
      <c r="F29" s="38" t="s">
        <v>700</v>
      </c>
      <c r="G29" s="38" t="s">
        <v>701</v>
      </c>
      <c r="H29" s="38" t="s">
        <v>707</v>
      </c>
      <c r="I29" s="38" t="s">
        <v>309</v>
      </c>
      <c r="J29" s="38" t="s">
        <v>2011</v>
      </c>
      <c r="K29" s="39">
        <v>43529</v>
      </c>
      <c r="L29" s="39">
        <v>43529</v>
      </c>
      <c r="M29" s="39">
        <v>43529</v>
      </c>
      <c r="N29" s="38" t="s">
        <v>1367</v>
      </c>
      <c r="O29" s="38" t="s">
        <v>1368</v>
      </c>
      <c r="P29" s="41">
        <v>8182618</v>
      </c>
      <c r="Q29" s="38" t="s">
        <v>720</v>
      </c>
      <c r="R29" s="38" t="s">
        <v>59</v>
      </c>
      <c r="S29" s="38" t="s">
        <v>52</v>
      </c>
      <c r="T29" s="42">
        <v>187.2</v>
      </c>
      <c r="U29" s="42">
        <v>180</v>
      </c>
      <c r="V29" s="42">
        <f t="shared" si="4"/>
        <v>7.1999999999999886</v>
      </c>
      <c r="W29" s="43">
        <f t="shared" si="1"/>
        <v>3.8461538461538401E-2</v>
      </c>
      <c r="X29" s="38" t="s">
        <v>1361</v>
      </c>
      <c r="Y29" s="42">
        <v>180</v>
      </c>
      <c r="Z29" s="38" t="s">
        <v>2035</v>
      </c>
      <c r="AA29" s="42">
        <v>0</v>
      </c>
      <c r="AB29" s="42" t="s">
        <v>54</v>
      </c>
      <c r="AC29" s="42">
        <v>187.2</v>
      </c>
      <c r="AD29" s="42">
        <v>180</v>
      </c>
      <c r="AE29" s="42">
        <f t="shared" si="5"/>
        <v>7.1999999999999886</v>
      </c>
      <c r="AF29" s="38" t="s">
        <v>1371</v>
      </c>
      <c r="AG29" s="44">
        <f t="shared" si="6"/>
        <v>0</v>
      </c>
    </row>
    <row r="30" spans="1:34" s="45" customFormat="1" x14ac:dyDescent="0.2">
      <c r="A30" s="38" t="s">
        <v>39</v>
      </c>
      <c r="B30" s="38" t="s">
        <v>40</v>
      </c>
      <c r="C30" s="38" t="s">
        <v>382</v>
      </c>
      <c r="D30" s="38" t="s">
        <v>698</v>
      </c>
      <c r="E30" s="38" t="s">
        <v>43</v>
      </c>
      <c r="F30" s="38" t="s">
        <v>700</v>
      </c>
      <c r="G30" s="38" t="s">
        <v>701</v>
      </c>
      <c r="H30" s="38" t="s">
        <v>707</v>
      </c>
      <c r="I30" s="38" t="s">
        <v>309</v>
      </c>
      <c r="J30" s="38" t="s">
        <v>2011</v>
      </c>
      <c r="K30" s="39">
        <v>43536</v>
      </c>
      <c r="L30" s="39">
        <v>43536</v>
      </c>
      <c r="M30" s="39">
        <v>43536</v>
      </c>
      <c r="N30" s="38" t="s">
        <v>1367</v>
      </c>
      <c r="O30" s="38" t="s">
        <v>1368</v>
      </c>
      <c r="P30" s="41">
        <v>8182618</v>
      </c>
      <c r="Q30" s="38" t="s">
        <v>720</v>
      </c>
      <c r="R30" s="38" t="s">
        <v>59</v>
      </c>
      <c r="S30" s="38" t="s">
        <v>52</v>
      </c>
      <c r="T30" s="42">
        <v>987849.31</v>
      </c>
      <c r="U30" s="42">
        <v>955358.13</v>
      </c>
      <c r="V30" s="42">
        <f t="shared" si="4"/>
        <v>32491.180000000051</v>
      </c>
      <c r="W30" s="43">
        <f t="shared" si="1"/>
        <v>3.2890826233406036E-2</v>
      </c>
      <c r="X30" s="38" t="s">
        <v>1361</v>
      </c>
      <c r="Y30" s="42">
        <v>955358.13</v>
      </c>
      <c r="Z30" s="38" t="s">
        <v>2036</v>
      </c>
      <c r="AA30" s="42">
        <v>0</v>
      </c>
      <c r="AB30" s="42" t="s">
        <v>54</v>
      </c>
      <c r="AC30" s="42">
        <v>987849.31</v>
      </c>
      <c r="AD30" s="42">
        <v>955273.03</v>
      </c>
      <c r="AE30" s="42">
        <f t="shared" si="5"/>
        <v>32576.280000000028</v>
      </c>
      <c r="AF30" s="38" t="s">
        <v>1371</v>
      </c>
      <c r="AG30" s="44">
        <f t="shared" si="6"/>
        <v>-85.099999999976717</v>
      </c>
    </row>
    <row r="31" spans="1:34" s="45" customFormat="1" x14ac:dyDescent="0.2">
      <c r="A31" s="38" t="s">
        <v>39</v>
      </c>
      <c r="B31" s="38" t="s">
        <v>40</v>
      </c>
      <c r="C31" s="38" t="s">
        <v>382</v>
      </c>
      <c r="D31" s="38" t="s">
        <v>698</v>
      </c>
      <c r="E31" s="38" t="s">
        <v>43</v>
      </c>
      <c r="F31" s="38" t="s">
        <v>700</v>
      </c>
      <c r="G31" s="38" t="s">
        <v>701</v>
      </c>
      <c r="H31" s="38" t="s">
        <v>707</v>
      </c>
      <c r="I31" s="38" t="s">
        <v>309</v>
      </c>
      <c r="J31" s="38" t="s">
        <v>2011</v>
      </c>
      <c r="K31" s="39">
        <v>43539</v>
      </c>
      <c r="L31" s="39">
        <v>43539</v>
      </c>
      <c r="M31" s="39">
        <v>43539</v>
      </c>
      <c r="N31" s="38" t="s">
        <v>1367</v>
      </c>
      <c r="O31" s="38" t="s">
        <v>1368</v>
      </c>
      <c r="P31" s="41">
        <v>8198957</v>
      </c>
      <c r="Q31" s="38" t="s">
        <v>729</v>
      </c>
      <c r="R31" s="38" t="s">
        <v>59</v>
      </c>
      <c r="S31" s="38" t="s">
        <v>52</v>
      </c>
      <c r="T31" s="42">
        <v>1185803.8500000001</v>
      </c>
      <c r="U31" s="42">
        <v>1092697.3400000001</v>
      </c>
      <c r="V31" s="42">
        <f t="shared" si="4"/>
        <v>93106.510000000009</v>
      </c>
      <c r="W31" s="43">
        <f t="shared" si="1"/>
        <v>7.8517631731419998E-2</v>
      </c>
      <c r="X31" s="38" t="s">
        <v>1361</v>
      </c>
      <c r="Y31" s="42">
        <v>1092697.3400000001</v>
      </c>
      <c r="Z31" s="38" t="s">
        <v>731</v>
      </c>
      <c r="AA31" s="42">
        <v>0</v>
      </c>
      <c r="AB31" s="42" t="s">
        <v>54</v>
      </c>
      <c r="AC31" s="42">
        <v>1186248.95</v>
      </c>
      <c r="AD31" s="42">
        <v>1092697.3400000001</v>
      </c>
      <c r="AE31" s="42">
        <f t="shared" si="5"/>
        <v>93551.60999999987</v>
      </c>
      <c r="AF31" s="38" t="s">
        <v>1371</v>
      </c>
      <c r="AG31" s="44">
        <f t="shared" si="6"/>
        <v>-445.0999999998603</v>
      </c>
    </row>
    <row r="32" spans="1:34" s="45" customFormat="1" x14ac:dyDescent="0.2">
      <c r="A32" s="38" t="s">
        <v>39</v>
      </c>
      <c r="B32" s="38" t="s">
        <v>40</v>
      </c>
      <c r="C32" s="38" t="s">
        <v>382</v>
      </c>
      <c r="D32" s="38" t="s">
        <v>698</v>
      </c>
      <c r="E32" s="38" t="s">
        <v>43</v>
      </c>
      <c r="F32" s="38" t="s">
        <v>700</v>
      </c>
      <c r="G32" s="38" t="s">
        <v>701</v>
      </c>
      <c r="H32" s="38" t="s">
        <v>707</v>
      </c>
      <c r="I32" s="38" t="s">
        <v>309</v>
      </c>
      <c r="J32" s="38" t="s">
        <v>2011</v>
      </c>
      <c r="K32" s="39">
        <v>43539</v>
      </c>
      <c r="L32" s="39">
        <v>43539</v>
      </c>
      <c r="M32" s="39">
        <v>43539</v>
      </c>
      <c r="N32" s="38" t="s">
        <v>1358</v>
      </c>
      <c r="O32" s="38" t="s">
        <v>1368</v>
      </c>
      <c r="P32" s="41">
        <v>8198957</v>
      </c>
      <c r="Q32" s="38" t="s">
        <v>729</v>
      </c>
      <c r="R32" s="38" t="s">
        <v>68</v>
      </c>
      <c r="S32" s="38" t="s">
        <v>52</v>
      </c>
      <c r="T32" s="42">
        <v>0</v>
      </c>
      <c r="U32" s="42">
        <v>0</v>
      </c>
      <c r="V32" s="42">
        <f t="shared" si="4"/>
        <v>0</v>
      </c>
      <c r="W32" s="43" t="e">
        <f t="shared" si="1"/>
        <v>#DIV/0!</v>
      </c>
      <c r="X32" s="38" t="s">
        <v>1361</v>
      </c>
      <c r="Y32" s="42">
        <v>0</v>
      </c>
      <c r="Z32" s="38" t="s">
        <v>731</v>
      </c>
      <c r="AA32" s="42">
        <v>0</v>
      </c>
      <c r="AB32" s="42" t="s">
        <v>54</v>
      </c>
      <c r="AC32" s="42">
        <v>0</v>
      </c>
      <c r="AD32" s="42">
        <v>0</v>
      </c>
      <c r="AE32" s="42">
        <f t="shared" si="5"/>
        <v>0</v>
      </c>
      <c r="AF32" s="38" t="s">
        <v>1371</v>
      </c>
      <c r="AG32" s="44">
        <f t="shared" si="6"/>
        <v>0</v>
      </c>
    </row>
    <row r="33" spans="1:34" s="45" customFormat="1" x14ac:dyDescent="0.2">
      <c r="A33" s="38" t="s">
        <v>39</v>
      </c>
      <c r="B33" s="38" t="s">
        <v>40</v>
      </c>
      <c r="C33" s="38" t="s">
        <v>382</v>
      </c>
      <c r="D33" s="38" t="s">
        <v>698</v>
      </c>
      <c r="E33" s="38" t="s">
        <v>43</v>
      </c>
      <c r="F33" s="38" t="s">
        <v>700</v>
      </c>
      <c r="G33" s="38" t="s">
        <v>701</v>
      </c>
      <c r="H33" s="38" t="s">
        <v>707</v>
      </c>
      <c r="I33" s="38" t="s">
        <v>309</v>
      </c>
      <c r="J33" s="38" t="s">
        <v>2011</v>
      </c>
      <c r="K33" s="39">
        <v>43525</v>
      </c>
      <c r="L33" s="39">
        <v>43525</v>
      </c>
      <c r="M33" s="39">
        <v>43525</v>
      </c>
      <c r="N33" s="38" t="s">
        <v>1358</v>
      </c>
      <c r="O33" s="38" t="s">
        <v>1368</v>
      </c>
      <c r="P33" s="41">
        <v>8105667</v>
      </c>
      <c r="Q33" s="38" t="s">
        <v>2037</v>
      </c>
      <c r="R33" s="38" t="s">
        <v>68</v>
      </c>
      <c r="S33" s="38" t="s">
        <v>52</v>
      </c>
      <c r="T33" s="42">
        <v>541527.65</v>
      </c>
      <c r="U33" s="42">
        <v>514451.27</v>
      </c>
      <c r="V33" s="42">
        <f t="shared" si="4"/>
        <v>27076.380000000005</v>
      </c>
      <c r="W33" s="43">
        <f t="shared" si="1"/>
        <v>4.9999995383430564E-2</v>
      </c>
      <c r="X33" s="38" t="s">
        <v>1525</v>
      </c>
      <c r="Y33" s="42">
        <v>0</v>
      </c>
      <c r="Z33" s="38" t="s">
        <v>55</v>
      </c>
      <c r="AA33" s="42">
        <v>0</v>
      </c>
      <c r="AB33" s="42" t="s">
        <v>54</v>
      </c>
      <c r="AC33" s="42">
        <v>541527.65</v>
      </c>
      <c r="AD33" s="42">
        <v>525755</v>
      </c>
      <c r="AE33" s="42">
        <f t="shared" si="5"/>
        <v>15772.650000000023</v>
      </c>
      <c r="AF33" s="38" t="s">
        <v>1371</v>
      </c>
      <c r="AG33" s="44">
        <f t="shared" si="6"/>
        <v>11303.729999999981</v>
      </c>
    </row>
    <row r="34" spans="1:34" s="45" customFormat="1" x14ac:dyDescent="0.2">
      <c r="A34" s="38" t="s">
        <v>39</v>
      </c>
      <c r="B34" s="38" t="s">
        <v>40</v>
      </c>
      <c r="C34" s="38" t="s">
        <v>382</v>
      </c>
      <c r="D34" s="38" t="s">
        <v>698</v>
      </c>
      <c r="E34" s="38" t="s">
        <v>43</v>
      </c>
      <c r="F34" s="38" t="s">
        <v>700</v>
      </c>
      <c r="G34" s="38" t="s">
        <v>701</v>
      </c>
      <c r="H34" s="38" t="s">
        <v>734</v>
      </c>
      <c r="I34" s="38" t="s">
        <v>309</v>
      </c>
      <c r="J34" s="38" t="s">
        <v>2011</v>
      </c>
      <c r="K34" s="39">
        <v>43553</v>
      </c>
      <c r="L34" s="39">
        <v>43553</v>
      </c>
      <c r="M34" s="39">
        <v>43553</v>
      </c>
      <c r="N34" s="38" t="s">
        <v>1367</v>
      </c>
      <c r="O34" s="38" t="s">
        <v>1368</v>
      </c>
      <c r="P34" s="41">
        <v>8189401</v>
      </c>
      <c r="Q34" s="38" t="s">
        <v>736</v>
      </c>
      <c r="R34" s="38" t="s">
        <v>59</v>
      </c>
      <c r="S34" s="38" t="s">
        <v>52</v>
      </c>
      <c r="T34" s="42">
        <v>202251.51999999999</v>
      </c>
      <c r="U34" s="42">
        <v>183791.29</v>
      </c>
      <c r="V34" s="42">
        <f t="shared" si="4"/>
        <v>18460.229999999981</v>
      </c>
      <c r="W34" s="43">
        <f t="shared" si="1"/>
        <v>9.1273628005366689E-2</v>
      </c>
      <c r="X34" s="38" t="s">
        <v>1361</v>
      </c>
      <c r="Y34" s="42">
        <v>183791.29</v>
      </c>
      <c r="Z34" s="38" t="s">
        <v>738</v>
      </c>
      <c r="AA34" s="42">
        <v>0</v>
      </c>
      <c r="AB34" s="42" t="s">
        <v>54</v>
      </c>
      <c r="AC34" s="42">
        <v>202251.51999999999</v>
      </c>
      <c r="AD34" s="42">
        <v>183791.29</v>
      </c>
      <c r="AE34" s="42">
        <f t="shared" si="5"/>
        <v>18460.229999999981</v>
      </c>
      <c r="AF34" s="38" t="s">
        <v>1371</v>
      </c>
      <c r="AG34" s="44">
        <f t="shared" si="6"/>
        <v>0</v>
      </c>
    </row>
    <row r="35" spans="1:34" s="45" customFormat="1" x14ac:dyDescent="0.2">
      <c r="A35" s="38" t="s">
        <v>39</v>
      </c>
      <c r="B35" s="38" t="s">
        <v>40</v>
      </c>
      <c r="C35" s="38" t="s">
        <v>382</v>
      </c>
      <c r="D35" s="38" t="s">
        <v>744</v>
      </c>
      <c r="E35" s="38" t="s">
        <v>43</v>
      </c>
      <c r="F35" s="38" t="s">
        <v>746</v>
      </c>
      <c r="G35" s="38" t="s">
        <v>1719</v>
      </c>
      <c r="H35" s="38" t="s">
        <v>745</v>
      </c>
      <c r="I35" s="38" t="s">
        <v>359</v>
      </c>
      <c r="J35" s="38" t="s">
        <v>2011</v>
      </c>
      <c r="K35" s="39">
        <v>43531</v>
      </c>
      <c r="L35" s="39">
        <v>43531</v>
      </c>
      <c r="M35" s="39">
        <v>43531</v>
      </c>
      <c r="N35" s="38" t="s">
        <v>1358</v>
      </c>
      <c r="O35" s="38" t="s">
        <v>1368</v>
      </c>
      <c r="P35" s="41">
        <v>8201810</v>
      </c>
      <c r="Q35" s="38" t="s">
        <v>1722</v>
      </c>
      <c r="R35" s="38" t="s">
        <v>68</v>
      </c>
      <c r="S35" s="38" t="s">
        <v>52</v>
      </c>
      <c r="T35" s="42">
        <v>4018</v>
      </c>
      <c r="U35" s="42">
        <v>3854</v>
      </c>
      <c r="V35" s="42">
        <f>T35-U35</f>
        <v>164</v>
      </c>
      <c r="W35" s="43">
        <f t="shared" si="1"/>
        <v>4.0816326530612242E-2</v>
      </c>
      <c r="X35" s="38" t="s">
        <v>1361</v>
      </c>
      <c r="Y35" s="42">
        <v>3854</v>
      </c>
      <c r="Z35" s="38" t="s">
        <v>2038</v>
      </c>
      <c r="AA35" s="42">
        <v>0</v>
      </c>
      <c r="AB35" s="42" t="s">
        <v>54</v>
      </c>
      <c r="AC35" s="42">
        <v>4018</v>
      </c>
      <c r="AD35" s="42">
        <v>3854</v>
      </c>
      <c r="AE35" s="42">
        <f>AC35-AD35</f>
        <v>164</v>
      </c>
      <c r="AF35" s="38" t="s">
        <v>1371</v>
      </c>
      <c r="AG35" s="44">
        <f>V35-AE35</f>
        <v>0</v>
      </c>
    </row>
    <row r="36" spans="1:34" s="45" customFormat="1" x14ac:dyDescent="0.2">
      <c r="A36" s="38" t="s">
        <v>39</v>
      </c>
      <c r="B36" s="38" t="s">
        <v>40</v>
      </c>
      <c r="C36" s="38" t="s">
        <v>382</v>
      </c>
      <c r="D36" s="38" t="s">
        <v>744</v>
      </c>
      <c r="E36" s="38" t="s">
        <v>43</v>
      </c>
      <c r="F36" s="38" t="s">
        <v>746</v>
      </c>
      <c r="G36" s="38" t="s">
        <v>410</v>
      </c>
      <c r="H36" s="38" t="s">
        <v>745</v>
      </c>
      <c r="I36" s="38" t="s">
        <v>359</v>
      </c>
      <c r="J36" s="38" t="s">
        <v>2011</v>
      </c>
      <c r="K36" s="39">
        <v>43543</v>
      </c>
      <c r="L36" s="39">
        <v>43543</v>
      </c>
      <c r="M36" s="39">
        <v>43543</v>
      </c>
      <c r="N36" s="38" t="s">
        <v>1358</v>
      </c>
      <c r="O36" s="38" t="s">
        <v>1368</v>
      </c>
      <c r="P36" s="41">
        <v>8013589</v>
      </c>
      <c r="Q36" s="38" t="s">
        <v>2039</v>
      </c>
      <c r="R36" s="38" t="s">
        <v>68</v>
      </c>
      <c r="S36" s="38" t="s">
        <v>52</v>
      </c>
      <c r="T36" s="42">
        <v>6289.64</v>
      </c>
      <c r="U36" s="42">
        <v>5391.12</v>
      </c>
      <c r="V36" s="42">
        <f>T36-U36</f>
        <v>898.52000000000044</v>
      </c>
      <c r="W36" s="43">
        <f t="shared" si="1"/>
        <v>0.14285714285714293</v>
      </c>
      <c r="X36" s="38" t="s">
        <v>1361</v>
      </c>
      <c r="Y36" s="42">
        <v>5391.12</v>
      </c>
      <c r="Z36" s="38" t="s">
        <v>2040</v>
      </c>
      <c r="AA36" s="42">
        <v>0</v>
      </c>
      <c r="AB36" s="42" t="s">
        <v>54</v>
      </c>
      <c r="AC36" s="42">
        <v>6289.64</v>
      </c>
      <c r="AD36" s="42">
        <v>5391.12</v>
      </c>
      <c r="AE36" s="42">
        <f>AC36-AD36</f>
        <v>898.52000000000044</v>
      </c>
      <c r="AF36" s="38" t="s">
        <v>1371</v>
      </c>
      <c r="AG36" s="44">
        <f>V36-AE36</f>
        <v>0</v>
      </c>
    </row>
    <row r="37" spans="1:34" s="59" customFormat="1" x14ac:dyDescent="0.2">
      <c r="A37" s="53" t="s">
        <v>39</v>
      </c>
      <c r="B37" s="53" t="s">
        <v>40</v>
      </c>
      <c r="C37" s="53" t="s">
        <v>382</v>
      </c>
      <c r="D37" s="53" t="s">
        <v>744</v>
      </c>
      <c r="E37" s="53" t="s">
        <v>43</v>
      </c>
      <c r="F37" s="53" t="s">
        <v>746</v>
      </c>
      <c r="G37" s="53" t="s">
        <v>1719</v>
      </c>
      <c r="H37" s="53" t="s">
        <v>745</v>
      </c>
      <c r="I37" s="53" t="s">
        <v>359</v>
      </c>
      <c r="J37" s="53" t="s">
        <v>2011</v>
      </c>
      <c r="K37" s="54">
        <v>43521</v>
      </c>
      <c r="L37" s="54">
        <v>43521</v>
      </c>
      <c r="M37" s="54">
        <v>43521</v>
      </c>
      <c r="N37" s="53" t="s">
        <v>1367</v>
      </c>
      <c r="O37" s="53" t="s">
        <v>1368</v>
      </c>
      <c r="P37" s="55">
        <v>8187189</v>
      </c>
      <c r="Q37" s="53" t="s">
        <v>1720</v>
      </c>
      <c r="R37" s="53" t="s">
        <v>59</v>
      </c>
      <c r="S37" s="53" t="s">
        <v>52</v>
      </c>
      <c r="T37" s="56">
        <v>1363700</v>
      </c>
      <c r="U37" s="56">
        <v>1265400</v>
      </c>
      <c r="V37" s="56">
        <f t="shared" ref="V37:V48" si="7">T37-U37</f>
        <v>98300</v>
      </c>
      <c r="W37" s="57">
        <f t="shared" si="1"/>
        <v>7.2083302779203634E-2</v>
      </c>
      <c r="X37" s="53" t="s">
        <v>1361</v>
      </c>
      <c r="Y37" s="56">
        <v>1265400</v>
      </c>
      <c r="Z37" s="53" t="s">
        <v>1721</v>
      </c>
      <c r="AA37" s="56">
        <v>0</v>
      </c>
      <c r="AB37" s="56" t="s">
        <v>54</v>
      </c>
      <c r="AC37" s="56">
        <v>1363700</v>
      </c>
      <c r="AD37" s="56">
        <v>1267223</v>
      </c>
      <c r="AE37" s="56">
        <f t="shared" ref="AE37:AE48" si="8">AC37-AD37</f>
        <v>96477</v>
      </c>
      <c r="AF37" s="53" t="s">
        <v>1371</v>
      </c>
      <c r="AG37" s="58">
        <f t="shared" ref="AG37:AG48" si="9">V37-AE37</f>
        <v>1823</v>
      </c>
      <c r="AH37" s="59" t="s">
        <v>1524</v>
      </c>
    </row>
    <row r="38" spans="1:34" s="59" customFormat="1" x14ac:dyDescent="0.2">
      <c r="A38" s="53" t="s">
        <v>39</v>
      </c>
      <c r="B38" s="53" t="s">
        <v>40</v>
      </c>
      <c r="C38" s="53" t="s">
        <v>382</v>
      </c>
      <c r="D38" s="53" t="s">
        <v>744</v>
      </c>
      <c r="E38" s="53" t="s">
        <v>43</v>
      </c>
      <c r="F38" s="53" t="s">
        <v>746</v>
      </c>
      <c r="G38" s="53" t="s">
        <v>410</v>
      </c>
      <c r="H38" s="53" t="s">
        <v>745</v>
      </c>
      <c r="I38" s="53" t="s">
        <v>359</v>
      </c>
      <c r="J38" s="53" t="s">
        <v>2011</v>
      </c>
      <c r="K38" s="54">
        <v>43501</v>
      </c>
      <c r="L38" s="54">
        <v>43501</v>
      </c>
      <c r="M38" s="54">
        <v>43501</v>
      </c>
      <c r="N38" s="53" t="s">
        <v>1358</v>
      </c>
      <c r="O38" s="53" t="s">
        <v>1368</v>
      </c>
      <c r="P38" s="55">
        <v>8147682</v>
      </c>
      <c r="Q38" s="53" t="s">
        <v>754</v>
      </c>
      <c r="R38" s="53" t="s">
        <v>68</v>
      </c>
      <c r="S38" s="53" t="s">
        <v>52</v>
      </c>
      <c r="T38" s="56">
        <v>110678.56</v>
      </c>
      <c r="U38" s="56">
        <v>100496.13</v>
      </c>
      <c r="V38" s="56">
        <f t="shared" si="7"/>
        <v>10182.429999999993</v>
      </c>
      <c r="W38" s="57">
        <f t="shared" si="1"/>
        <v>9.2000022407230389E-2</v>
      </c>
      <c r="X38" s="53" t="s">
        <v>1745</v>
      </c>
      <c r="Y38" s="56">
        <v>0</v>
      </c>
      <c r="Z38" s="53" t="s">
        <v>55</v>
      </c>
      <c r="AA38" s="56">
        <v>0</v>
      </c>
      <c r="AB38" s="56" t="s">
        <v>54</v>
      </c>
      <c r="AC38" s="56">
        <v>110678.56</v>
      </c>
      <c r="AD38" s="56">
        <v>112105</v>
      </c>
      <c r="AE38" s="56">
        <f t="shared" si="8"/>
        <v>-1426.4400000000023</v>
      </c>
      <c r="AF38" s="53" t="s">
        <v>1371</v>
      </c>
      <c r="AG38" s="58">
        <f t="shared" si="9"/>
        <v>11608.869999999995</v>
      </c>
      <c r="AH38" s="59" t="s">
        <v>1524</v>
      </c>
    </row>
    <row r="39" spans="1:34" s="59" customFormat="1" x14ac:dyDescent="0.2">
      <c r="A39" s="53" t="s">
        <v>39</v>
      </c>
      <c r="B39" s="53" t="s">
        <v>40</v>
      </c>
      <c r="C39" s="53" t="s">
        <v>382</v>
      </c>
      <c r="D39" s="53" t="s">
        <v>744</v>
      </c>
      <c r="E39" s="53" t="s">
        <v>43</v>
      </c>
      <c r="F39" s="53" t="s">
        <v>746</v>
      </c>
      <c r="G39" s="53" t="s">
        <v>410</v>
      </c>
      <c r="H39" s="53" t="s">
        <v>745</v>
      </c>
      <c r="I39" s="53" t="s">
        <v>359</v>
      </c>
      <c r="J39" s="53" t="s">
        <v>2011</v>
      </c>
      <c r="K39" s="54">
        <v>43507</v>
      </c>
      <c r="L39" s="54">
        <v>43507</v>
      </c>
      <c r="M39" s="54">
        <v>43507</v>
      </c>
      <c r="N39" s="53" t="s">
        <v>1358</v>
      </c>
      <c r="O39" s="53" t="s">
        <v>1368</v>
      </c>
      <c r="P39" s="55">
        <v>8147682</v>
      </c>
      <c r="Q39" s="53" t="s">
        <v>754</v>
      </c>
      <c r="R39" s="53" t="s">
        <v>68</v>
      </c>
      <c r="S39" s="53" t="s">
        <v>52</v>
      </c>
      <c r="T39" s="56">
        <v>39298</v>
      </c>
      <c r="U39" s="56">
        <v>35682.58</v>
      </c>
      <c r="V39" s="56">
        <f t="shared" si="7"/>
        <v>3615.4199999999983</v>
      </c>
      <c r="W39" s="57">
        <f t="shared" si="1"/>
        <v>9.2000101786350402E-2</v>
      </c>
      <c r="X39" s="53" t="s">
        <v>1745</v>
      </c>
      <c r="Y39" s="56">
        <v>0</v>
      </c>
      <c r="Z39" s="53" t="s">
        <v>55</v>
      </c>
      <c r="AA39" s="56">
        <v>0</v>
      </c>
      <c r="AB39" s="56" t="s">
        <v>54</v>
      </c>
      <c r="AC39" s="56">
        <v>39298</v>
      </c>
      <c r="AD39" s="56">
        <v>48120</v>
      </c>
      <c r="AE39" s="56">
        <f t="shared" si="8"/>
        <v>-8822</v>
      </c>
      <c r="AF39" s="53" t="s">
        <v>1371</v>
      </c>
      <c r="AG39" s="58">
        <f t="shared" si="9"/>
        <v>12437.419999999998</v>
      </c>
      <c r="AH39" s="59" t="s">
        <v>1524</v>
      </c>
    </row>
    <row r="40" spans="1:34" s="59" customFormat="1" x14ac:dyDescent="0.2">
      <c r="A40" s="53" t="s">
        <v>39</v>
      </c>
      <c r="B40" s="53" t="s">
        <v>40</v>
      </c>
      <c r="C40" s="53" t="s">
        <v>382</v>
      </c>
      <c r="D40" s="53" t="s">
        <v>744</v>
      </c>
      <c r="E40" s="53" t="s">
        <v>43</v>
      </c>
      <c r="F40" s="53" t="s">
        <v>746</v>
      </c>
      <c r="G40" s="53" t="s">
        <v>410</v>
      </c>
      <c r="H40" s="53" t="s">
        <v>745</v>
      </c>
      <c r="I40" s="53" t="s">
        <v>359</v>
      </c>
      <c r="J40" s="53" t="s">
        <v>2011</v>
      </c>
      <c r="K40" s="54">
        <v>43507</v>
      </c>
      <c r="L40" s="54">
        <v>43507</v>
      </c>
      <c r="M40" s="54">
        <v>43507</v>
      </c>
      <c r="N40" s="53" t="s">
        <v>1358</v>
      </c>
      <c r="O40" s="53" t="s">
        <v>1368</v>
      </c>
      <c r="P40" s="55">
        <v>8147682</v>
      </c>
      <c r="Q40" s="53" t="s">
        <v>754</v>
      </c>
      <c r="R40" s="53" t="s">
        <v>68</v>
      </c>
      <c r="S40" s="53" t="s">
        <v>52</v>
      </c>
      <c r="T40" s="56">
        <v>0</v>
      </c>
      <c r="U40" s="56">
        <v>4839.99</v>
      </c>
      <c r="V40" s="56">
        <f t="shared" si="7"/>
        <v>-4839.99</v>
      </c>
      <c r="W40" s="57" t="e">
        <f t="shared" si="1"/>
        <v>#DIV/0!</v>
      </c>
      <c r="X40" s="53" t="s">
        <v>1361</v>
      </c>
      <c r="Y40" s="56">
        <v>4839.99</v>
      </c>
      <c r="Z40" s="53" t="s">
        <v>756</v>
      </c>
      <c r="AA40" s="56">
        <v>0</v>
      </c>
      <c r="AB40" s="56" t="s">
        <v>54</v>
      </c>
      <c r="AC40" s="56">
        <v>0</v>
      </c>
      <c r="AD40" s="56">
        <v>4944.3</v>
      </c>
      <c r="AE40" s="56">
        <f t="shared" si="8"/>
        <v>-4944.3</v>
      </c>
      <c r="AF40" s="53" t="s">
        <v>1371</v>
      </c>
      <c r="AG40" s="58">
        <f t="shared" si="9"/>
        <v>104.3100000000004</v>
      </c>
      <c r="AH40" s="59" t="s">
        <v>1524</v>
      </c>
    </row>
    <row r="41" spans="1:34" s="59" customFormat="1" x14ac:dyDescent="0.2">
      <c r="A41" s="53" t="s">
        <v>39</v>
      </c>
      <c r="B41" s="53" t="s">
        <v>40</v>
      </c>
      <c r="C41" s="53" t="s">
        <v>382</v>
      </c>
      <c r="D41" s="53" t="s">
        <v>744</v>
      </c>
      <c r="E41" s="53" t="s">
        <v>43</v>
      </c>
      <c r="F41" s="53" t="s">
        <v>746</v>
      </c>
      <c r="G41" s="53" t="s">
        <v>410</v>
      </c>
      <c r="H41" s="53" t="s">
        <v>745</v>
      </c>
      <c r="I41" s="53" t="s">
        <v>359</v>
      </c>
      <c r="J41" s="53" t="s">
        <v>2011</v>
      </c>
      <c r="K41" s="54">
        <v>43517</v>
      </c>
      <c r="L41" s="54">
        <v>43539</v>
      </c>
      <c r="M41" s="60" t="s">
        <v>54</v>
      </c>
      <c r="N41" s="53" t="s">
        <v>1383</v>
      </c>
      <c r="O41" s="53" t="s">
        <v>1359</v>
      </c>
      <c r="P41" s="55">
        <v>8147682</v>
      </c>
      <c r="Q41" s="53" t="s">
        <v>754</v>
      </c>
      <c r="R41" s="53" t="s">
        <v>68</v>
      </c>
      <c r="S41" s="53" t="s">
        <v>52</v>
      </c>
      <c r="T41" s="56">
        <v>200000</v>
      </c>
      <c r="U41" s="56">
        <v>181600</v>
      </c>
      <c r="V41" s="56">
        <f t="shared" si="7"/>
        <v>18400</v>
      </c>
      <c r="W41" s="57">
        <f t="shared" si="1"/>
        <v>9.1999999999999998E-2</v>
      </c>
      <c r="X41" s="53" t="s">
        <v>1745</v>
      </c>
      <c r="Y41" s="56">
        <v>0</v>
      </c>
      <c r="Z41" s="53" t="s">
        <v>55</v>
      </c>
      <c r="AA41" s="56">
        <v>0</v>
      </c>
      <c r="AB41" s="56" t="s">
        <v>54</v>
      </c>
      <c r="AC41" s="56">
        <v>200000</v>
      </c>
      <c r="AD41" s="56">
        <v>0</v>
      </c>
      <c r="AE41" s="56">
        <f t="shared" si="8"/>
        <v>200000</v>
      </c>
      <c r="AF41" s="53" t="s">
        <v>1371</v>
      </c>
      <c r="AG41" s="58">
        <f t="shared" si="9"/>
        <v>-181600</v>
      </c>
      <c r="AH41" s="59" t="s">
        <v>1524</v>
      </c>
    </row>
    <row r="42" spans="1:34" s="59" customFormat="1" x14ac:dyDescent="0.2">
      <c r="A42" s="53" t="s">
        <v>39</v>
      </c>
      <c r="B42" s="53" t="s">
        <v>40</v>
      </c>
      <c r="C42" s="53" t="s">
        <v>382</v>
      </c>
      <c r="D42" s="53" t="s">
        <v>744</v>
      </c>
      <c r="E42" s="53" t="s">
        <v>43</v>
      </c>
      <c r="F42" s="53" t="s">
        <v>746</v>
      </c>
      <c r="G42" s="53" t="s">
        <v>410</v>
      </c>
      <c r="H42" s="53" t="s">
        <v>745</v>
      </c>
      <c r="I42" s="53" t="s">
        <v>359</v>
      </c>
      <c r="J42" s="53" t="s">
        <v>2011</v>
      </c>
      <c r="K42" s="54">
        <v>43504</v>
      </c>
      <c r="L42" s="54">
        <v>43504</v>
      </c>
      <c r="M42" s="54">
        <v>43504</v>
      </c>
      <c r="N42" s="53" t="s">
        <v>1358</v>
      </c>
      <c r="O42" s="53" t="s">
        <v>1368</v>
      </c>
      <c r="P42" s="55">
        <v>8147682</v>
      </c>
      <c r="Q42" s="53" t="s">
        <v>754</v>
      </c>
      <c r="R42" s="53" t="s">
        <v>68</v>
      </c>
      <c r="S42" s="53" t="s">
        <v>52</v>
      </c>
      <c r="T42" s="56">
        <v>130184.88</v>
      </c>
      <c r="U42" s="56">
        <v>118207.87</v>
      </c>
      <c r="V42" s="56">
        <f t="shared" si="7"/>
        <v>11977.010000000009</v>
      </c>
      <c r="W42" s="57">
        <f t="shared" si="1"/>
        <v>9.2000007988638999E-2</v>
      </c>
      <c r="X42" s="53" t="s">
        <v>1745</v>
      </c>
      <c r="Y42" s="56">
        <v>0</v>
      </c>
      <c r="Z42" s="53" t="s">
        <v>55</v>
      </c>
      <c r="AA42" s="56">
        <v>0</v>
      </c>
      <c r="AB42" s="56" t="s">
        <v>54</v>
      </c>
      <c r="AC42" s="56">
        <v>130184.88</v>
      </c>
      <c r="AD42" s="56">
        <v>93954</v>
      </c>
      <c r="AE42" s="56">
        <f t="shared" si="8"/>
        <v>36230.880000000005</v>
      </c>
      <c r="AF42" s="53" t="s">
        <v>1371</v>
      </c>
      <c r="AG42" s="58">
        <f t="shared" si="9"/>
        <v>-24253.869999999995</v>
      </c>
      <c r="AH42" s="59" t="s">
        <v>1524</v>
      </c>
    </row>
    <row r="43" spans="1:34" s="59" customFormat="1" x14ac:dyDescent="0.2">
      <c r="A43" s="53" t="s">
        <v>39</v>
      </c>
      <c r="B43" s="53" t="s">
        <v>40</v>
      </c>
      <c r="C43" s="53" t="s">
        <v>382</v>
      </c>
      <c r="D43" s="53" t="s">
        <v>744</v>
      </c>
      <c r="E43" s="53" t="s">
        <v>43</v>
      </c>
      <c r="F43" s="53" t="s">
        <v>746</v>
      </c>
      <c r="G43" s="53" t="s">
        <v>410</v>
      </c>
      <c r="H43" s="53" t="s">
        <v>745</v>
      </c>
      <c r="I43" s="53" t="s">
        <v>359</v>
      </c>
      <c r="J43" s="53" t="s">
        <v>2011</v>
      </c>
      <c r="K43" s="54">
        <v>43508</v>
      </c>
      <c r="L43" s="54">
        <v>43508</v>
      </c>
      <c r="M43" s="54">
        <v>43508</v>
      </c>
      <c r="N43" s="53" t="s">
        <v>1358</v>
      </c>
      <c r="O43" s="53" t="s">
        <v>1368</v>
      </c>
      <c r="P43" s="55">
        <v>8147682</v>
      </c>
      <c r="Q43" s="53" t="s">
        <v>754</v>
      </c>
      <c r="R43" s="53" t="s">
        <v>68</v>
      </c>
      <c r="S43" s="53" t="s">
        <v>52</v>
      </c>
      <c r="T43" s="56">
        <v>43553</v>
      </c>
      <c r="U43" s="56">
        <v>39546.120000000003</v>
      </c>
      <c r="V43" s="56">
        <f t="shared" si="7"/>
        <v>4006.8799999999974</v>
      </c>
      <c r="W43" s="57">
        <f t="shared" si="1"/>
        <v>9.2000091842123335E-2</v>
      </c>
      <c r="X43" s="53" t="s">
        <v>1745</v>
      </c>
      <c r="Y43" s="56">
        <v>0</v>
      </c>
      <c r="Z43" s="53" t="s">
        <v>55</v>
      </c>
      <c r="AA43" s="56">
        <v>0</v>
      </c>
      <c r="AB43" s="56" t="s">
        <v>54</v>
      </c>
      <c r="AC43" s="56">
        <v>43553</v>
      </c>
      <c r="AD43" s="56">
        <v>33560</v>
      </c>
      <c r="AE43" s="56">
        <f t="shared" si="8"/>
        <v>9993</v>
      </c>
      <c r="AF43" s="53" t="s">
        <v>1371</v>
      </c>
      <c r="AG43" s="58">
        <f t="shared" si="9"/>
        <v>-5986.1200000000026</v>
      </c>
      <c r="AH43" s="59" t="s">
        <v>1524</v>
      </c>
    </row>
    <row r="44" spans="1:34" s="59" customFormat="1" x14ac:dyDescent="0.2">
      <c r="A44" s="53" t="s">
        <v>39</v>
      </c>
      <c r="B44" s="53" t="s">
        <v>40</v>
      </c>
      <c r="C44" s="53" t="s">
        <v>382</v>
      </c>
      <c r="D44" s="53" t="s">
        <v>744</v>
      </c>
      <c r="E44" s="53" t="s">
        <v>43</v>
      </c>
      <c r="F44" s="53" t="s">
        <v>746</v>
      </c>
      <c r="G44" s="53" t="s">
        <v>410</v>
      </c>
      <c r="H44" s="53" t="s">
        <v>745</v>
      </c>
      <c r="I44" s="53" t="s">
        <v>359</v>
      </c>
      <c r="J44" s="53" t="s">
        <v>2011</v>
      </c>
      <c r="K44" s="54">
        <v>43503</v>
      </c>
      <c r="L44" s="54">
        <v>43503</v>
      </c>
      <c r="M44" s="54">
        <v>43503</v>
      </c>
      <c r="N44" s="53" t="s">
        <v>1358</v>
      </c>
      <c r="O44" s="53" t="s">
        <v>1368</v>
      </c>
      <c r="P44" s="55">
        <v>8147682</v>
      </c>
      <c r="Q44" s="53" t="s">
        <v>754</v>
      </c>
      <c r="R44" s="53" t="s">
        <v>68</v>
      </c>
      <c r="S44" s="53" t="s">
        <v>52</v>
      </c>
      <c r="T44" s="56">
        <v>1238374.8700000001</v>
      </c>
      <c r="U44" s="56">
        <v>1124444.3799999999</v>
      </c>
      <c r="V44" s="56">
        <f t="shared" si="7"/>
        <v>113930.49000000022</v>
      </c>
      <c r="W44" s="57">
        <f t="shared" si="1"/>
        <v>9.2000001582719634E-2</v>
      </c>
      <c r="X44" s="53" t="s">
        <v>1745</v>
      </c>
      <c r="Y44" s="56">
        <v>0</v>
      </c>
      <c r="Z44" s="53" t="s">
        <v>55</v>
      </c>
      <c r="AA44" s="56">
        <v>0</v>
      </c>
      <c r="AB44" s="56" t="s">
        <v>54</v>
      </c>
      <c r="AC44" s="56">
        <v>1238374.8700000001</v>
      </c>
      <c r="AD44" s="56">
        <v>924519</v>
      </c>
      <c r="AE44" s="56">
        <f t="shared" si="8"/>
        <v>313855.87000000011</v>
      </c>
      <c r="AF44" s="53" t="s">
        <v>1371</v>
      </c>
      <c r="AG44" s="58">
        <f t="shared" si="9"/>
        <v>-199925.37999999989</v>
      </c>
      <c r="AH44" s="59" t="s">
        <v>1524</v>
      </c>
    </row>
    <row r="45" spans="1:34" s="59" customFormat="1" x14ac:dyDescent="0.2">
      <c r="A45" s="53" t="s">
        <v>39</v>
      </c>
      <c r="B45" s="53" t="s">
        <v>40</v>
      </c>
      <c r="C45" s="53" t="s">
        <v>382</v>
      </c>
      <c r="D45" s="53" t="s">
        <v>744</v>
      </c>
      <c r="E45" s="53" t="s">
        <v>43</v>
      </c>
      <c r="F45" s="53" t="s">
        <v>746</v>
      </c>
      <c r="G45" s="53" t="s">
        <v>410</v>
      </c>
      <c r="H45" s="53" t="s">
        <v>745</v>
      </c>
      <c r="I45" s="53" t="s">
        <v>359</v>
      </c>
      <c r="J45" s="53" t="s">
        <v>2011</v>
      </c>
      <c r="K45" s="54">
        <v>43517</v>
      </c>
      <c r="L45" s="54">
        <v>43517</v>
      </c>
      <c r="M45" s="54">
        <v>43517</v>
      </c>
      <c r="N45" s="53" t="s">
        <v>1358</v>
      </c>
      <c r="O45" s="53" t="s">
        <v>1368</v>
      </c>
      <c r="P45" s="55">
        <v>8147682</v>
      </c>
      <c r="Q45" s="53" t="s">
        <v>754</v>
      </c>
      <c r="R45" s="53" t="s">
        <v>68</v>
      </c>
      <c r="S45" s="53" t="s">
        <v>52</v>
      </c>
      <c r="T45" s="56">
        <v>375.34</v>
      </c>
      <c r="U45" s="56">
        <v>340.81</v>
      </c>
      <c r="V45" s="56">
        <f t="shared" si="7"/>
        <v>34.529999999999973</v>
      </c>
      <c r="W45" s="57">
        <f t="shared" si="1"/>
        <v>9.1996589758618783E-2</v>
      </c>
      <c r="X45" s="53" t="s">
        <v>1745</v>
      </c>
      <c r="Y45" s="56">
        <v>0</v>
      </c>
      <c r="Z45" s="53" t="s">
        <v>55</v>
      </c>
      <c r="AA45" s="56">
        <v>0</v>
      </c>
      <c r="AB45" s="56" t="s">
        <v>54</v>
      </c>
      <c r="AC45" s="56">
        <v>375.34</v>
      </c>
      <c r="AD45" s="56">
        <v>468</v>
      </c>
      <c r="AE45" s="56">
        <f t="shared" si="8"/>
        <v>-92.660000000000025</v>
      </c>
      <c r="AF45" s="53" t="s">
        <v>1371</v>
      </c>
      <c r="AG45" s="58">
        <f t="shared" si="9"/>
        <v>127.19</v>
      </c>
      <c r="AH45" s="59" t="s">
        <v>1524</v>
      </c>
    </row>
    <row r="46" spans="1:34" s="59" customFormat="1" x14ac:dyDescent="0.2">
      <c r="A46" s="53" t="s">
        <v>39</v>
      </c>
      <c r="B46" s="53" t="s">
        <v>40</v>
      </c>
      <c r="C46" s="53" t="s">
        <v>382</v>
      </c>
      <c r="D46" s="53" t="s">
        <v>744</v>
      </c>
      <c r="E46" s="53" t="s">
        <v>43</v>
      </c>
      <c r="F46" s="53" t="s">
        <v>746</v>
      </c>
      <c r="G46" s="53" t="s">
        <v>410</v>
      </c>
      <c r="H46" s="53" t="s">
        <v>745</v>
      </c>
      <c r="I46" s="53" t="s">
        <v>359</v>
      </c>
      <c r="J46" s="53" t="s">
        <v>2011</v>
      </c>
      <c r="K46" s="54">
        <v>43511</v>
      </c>
      <c r="L46" s="54">
        <v>43511</v>
      </c>
      <c r="M46" s="54">
        <v>43511</v>
      </c>
      <c r="N46" s="53" t="s">
        <v>1358</v>
      </c>
      <c r="O46" s="53" t="s">
        <v>1368</v>
      </c>
      <c r="P46" s="55">
        <v>8147682</v>
      </c>
      <c r="Q46" s="53" t="s">
        <v>754</v>
      </c>
      <c r="R46" s="53" t="s">
        <v>68</v>
      </c>
      <c r="S46" s="53" t="s">
        <v>52</v>
      </c>
      <c r="T46" s="56">
        <v>27402.5</v>
      </c>
      <c r="U46" s="56">
        <v>24881.47</v>
      </c>
      <c r="V46" s="56">
        <f t="shared" si="7"/>
        <v>2521.0299999999988</v>
      </c>
      <c r="W46" s="57">
        <f t="shared" si="1"/>
        <v>9.1999999999999957E-2</v>
      </c>
      <c r="X46" s="53" t="s">
        <v>1745</v>
      </c>
      <c r="Y46" s="56">
        <v>0</v>
      </c>
      <c r="Z46" s="53" t="s">
        <v>55</v>
      </c>
      <c r="AA46" s="56">
        <v>0</v>
      </c>
      <c r="AB46" s="56" t="s">
        <v>54</v>
      </c>
      <c r="AC46" s="56">
        <v>27402.5</v>
      </c>
      <c r="AD46" s="56">
        <v>19775</v>
      </c>
      <c r="AE46" s="56">
        <f t="shared" si="8"/>
        <v>7627.5</v>
      </c>
      <c r="AF46" s="53" t="s">
        <v>1371</v>
      </c>
      <c r="AG46" s="58">
        <f t="shared" si="9"/>
        <v>-5106.4700000000012</v>
      </c>
      <c r="AH46" s="59" t="s">
        <v>1524</v>
      </c>
    </row>
    <row r="47" spans="1:34" s="59" customFormat="1" x14ac:dyDescent="0.2">
      <c r="A47" s="53" t="s">
        <v>39</v>
      </c>
      <c r="B47" s="53" t="s">
        <v>40</v>
      </c>
      <c r="C47" s="53" t="s">
        <v>382</v>
      </c>
      <c r="D47" s="53" t="s">
        <v>744</v>
      </c>
      <c r="E47" s="53" t="s">
        <v>43</v>
      </c>
      <c r="F47" s="53" t="s">
        <v>746</v>
      </c>
      <c r="G47" s="53" t="s">
        <v>1719</v>
      </c>
      <c r="H47" s="53" t="s">
        <v>745</v>
      </c>
      <c r="I47" s="53" t="s">
        <v>359</v>
      </c>
      <c r="J47" s="53" t="s">
        <v>2011</v>
      </c>
      <c r="K47" s="54">
        <v>43524</v>
      </c>
      <c r="L47" s="54">
        <v>43539</v>
      </c>
      <c r="M47" s="60" t="s">
        <v>54</v>
      </c>
      <c r="N47" s="53" t="s">
        <v>1358</v>
      </c>
      <c r="O47" s="53" t="s">
        <v>1359</v>
      </c>
      <c r="P47" s="55">
        <v>8201962</v>
      </c>
      <c r="Q47" s="53" t="s">
        <v>754</v>
      </c>
      <c r="R47" s="53" t="s">
        <v>68</v>
      </c>
      <c r="S47" s="53" t="s">
        <v>52</v>
      </c>
      <c r="T47" s="56">
        <v>3332</v>
      </c>
      <c r="U47" s="56">
        <v>3196</v>
      </c>
      <c r="V47" s="56">
        <f t="shared" si="7"/>
        <v>136</v>
      </c>
      <c r="W47" s="57">
        <f t="shared" si="1"/>
        <v>4.0816326530612242E-2</v>
      </c>
      <c r="X47" s="53" t="s">
        <v>1361</v>
      </c>
      <c r="Y47" s="56">
        <v>3196</v>
      </c>
      <c r="Z47" s="53" t="s">
        <v>1746</v>
      </c>
      <c r="AA47" s="56">
        <v>0</v>
      </c>
      <c r="AB47" s="56" t="s">
        <v>54</v>
      </c>
      <c r="AC47" s="56">
        <v>3332</v>
      </c>
      <c r="AD47" s="56">
        <v>3196</v>
      </c>
      <c r="AE47" s="56">
        <f t="shared" si="8"/>
        <v>136</v>
      </c>
      <c r="AF47" s="53" t="s">
        <v>1371</v>
      </c>
      <c r="AG47" s="58">
        <f t="shared" si="9"/>
        <v>0</v>
      </c>
      <c r="AH47" s="59" t="s">
        <v>1524</v>
      </c>
    </row>
    <row r="48" spans="1:34" s="59" customFormat="1" x14ac:dyDescent="0.2">
      <c r="A48" s="53" t="s">
        <v>39</v>
      </c>
      <c r="B48" s="53" t="s">
        <v>40</v>
      </c>
      <c r="C48" s="53" t="s">
        <v>382</v>
      </c>
      <c r="D48" s="53" t="s">
        <v>744</v>
      </c>
      <c r="E48" s="53" t="s">
        <v>43</v>
      </c>
      <c r="F48" s="53" t="s">
        <v>746</v>
      </c>
      <c r="G48" s="53" t="s">
        <v>1719</v>
      </c>
      <c r="H48" s="53" t="s">
        <v>745</v>
      </c>
      <c r="I48" s="53" t="s">
        <v>359</v>
      </c>
      <c r="J48" s="53" t="s">
        <v>2011</v>
      </c>
      <c r="K48" s="54">
        <v>43523</v>
      </c>
      <c r="L48" s="54">
        <v>43523</v>
      </c>
      <c r="M48" s="54">
        <v>43523</v>
      </c>
      <c r="N48" s="53" t="s">
        <v>1358</v>
      </c>
      <c r="O48" s="53" t="s">
        <v>1368</v>
      </c>
      <c r="P48" s="55">
        <v>8201962</v>
      </c>
      <c r="Q48" s="53" t="s">
        <v>754</v>
      </c>
      <c r="R48" s="53" t="s">
        <v>68</v>
      </c>
      <c r="S48" s="53" t="s">
        <v>52</v>
      </c>
      <c r="T48" s="56">
        <v>11759.02</v>
      </c>
      <c r="U48" s="56">
        <v>11279.06</v>
      </c>
      <c r="V48" s="56">
        <f t="shared" si="7"/>
        <v>479.96000000000095</v>
      </c>
      <c r="W48" s="57">
        <f t="shared" si="1"/>
        <v>4.0816326530612325E-2</v>
      </c>
      <c r="X48" s="53" t="s">
        <v>1361</v>
      </c>
      <c r="Y48" s="56">
        <v>11279.06</v>
      </c>
      <c r="Z48" s="53" t="s">
        <v>1746</v>
      </c>
      <c r="AA48" s="56">
        <v>0</v>
      </c>
      <c r="AB48" s="56" t="s">
        <v>54</v>
      </c>
      <c r="AC48" s="56">
        <v>11759.02</v>
      </c>
      <c r="AD48" s="56">
        <v>11279.06</v>
      </c>
      <c r="AE48" s="56">
        <f t="shared" si="8"/>
        <v>479.96000000000095</v>
      </c>
      <c r="AF48" s="53" t="s">
        <v>1371</v>
      </c>
      <c r="AG48" s="58">
        <f t="shared" si="9"/>
        <v>0</v>
      </c>
      <c r="AH48" s="59" t="s">
        <v>1524</v>
      </c>
    </row>
    <row r="49" spans="1:33" s="45" customFormat="1" x14ac:dyDescent="0.2">
      <c r="A49" s="38" t="s">
        <v>39</v>
      </c>
      <c r="B49" s="38" t="s">
        <v>40</v>
      </c>
      <c r="C49" s="38" t="s">
        <v>382</v>
      </c>
      <c r="D49" s="38" t="s">
        <v>744</v>
      </c>
      <c r="E49" s="38" t="s">
        <v>43</v>
      </c>
      <c r="F49" s="38" t="s">
        <v>746</v>
      </c>
      <c r="G49" s="38" t="s">
        <v>410</v>
      </c>
      <c r="H49" s="38" t="s">
        <v>745</v>
      </c>
      <c r="I49" s="38" t="s">
        <v>359</v>
      </c>
      <c r="J49" s="38" t="s">
        <v>2011</v>
      </c>
      <c r="K49" s="39">
        <v>43537</v>
      </c>
      <c r="L49" s="39">
        <v>43537</v>
      </c>
      <c r="M49" s="39">
        <v>43537</v>
      </c>
      <c r="N49" s="38" t="s">
        <v>1358</v>
      </c>
      <c r="O49" s="38" t="s">
        <v>1368</v>
      </c>
      <c r="P49" s="41">
        <v>8123954</v>
      </c>
      <c r="Q49" s="38" t="s">
        <v>1743</v>
      </c>
      <c r="R49" s="38" t="s">
        <v>68</v>
      </c>
      <c r="S49" s="38" t="s">
        <v>52</v>
      </c>
      <c r="T49" s="42">
        <v>0</v>
      </c>
      <c r="U49" s="42">
        <v>13838</v>
      </c>
      <c r="V49" s="42">
        <f t="shared" ref="V49:V60" si="10">T49-U49</f>
        <v>-13838</v>
      </c>
      <c r="W49" s="43" t="e">
        <f t="shared" si="1"/>
        <v>#DIV/0!</v>
      </c>
      <c r="X49" s="38" t="s">
        <v>1361</v>
      </c>
      <c r="Y49" s="42">
        <v>13838</v>
      </c>
      <c r="Z49" s="38" t="s">
        <v>1744</v>
      </c>
      <c r="AA49" s="42">
        <v>0</v>
      </c>
      <c r="AB49" s="42" t="s">
        <v>54</v>
      </c>
      <c r="AC49" s="42">
        <v>0</v>
      </c>
      <c r="AD49" s="42">
        <v>13838</v>
      </c>
      <c r="AE49" s="42">
        <f t="shared" ref="AE49:AE60" si="11">AC49-AD49</f>
        <v>-13838</v>
      </c>
      <c r="AF49" s="38" t="s">
        <v>1371</v>
      </c>
      <c r="AG49" s="44">
        <f t="shared" ref="AG49:AG60" si="12">V49-AE49</f>
        <v>0</v>
      </c>
    </row>
    <row r="50" spans="1:33" s="45" customFormat="1" x14ac:dyDescent="0.2">
      <c r="A50" s="38" t="s">
        <v>39</v>
      </c>
      <c r="B50" s="38" t="s">
        <v>40</v>
      </c>
      <c r="C50" s="38" t="s">
        <v>382</v>
      </c>
      <c r="D50" s="38" t="s">
        <v>813</v>
      </c>
      <c r="E50" s="38" t="s">
        <v>43</v>
      </c>
      <c r="F50" s="38" t="s">
        <v>409</v>
      </c>
      <c r="G50" s="38" t="s">
        <v>410</v>
      </c>
      <c r="H50" s="38" t="s">
        <v>408</v>
      </c>
      <c r="I50" s="38" t="s">
        <v>359</v>
      </c>
      <c r="J50" s="38" t="s">
        <v>2011</v>
      </c>
      <c r="K50" s="39">
        <v>43531</v>
      </c>
      <c r="L50" s="39">
        <v>43531</v>
      </c>
      <c r="M50" s="39">
        <v>43531</v>
      </c>
      <c r="N50" s="38" t="s">
        <v>1358</v>
      </c>
      <c r="O50" s="38" t="s">
        <v>1368</v>
      </c>
      <c r="P50" s="41">
        <v>8201987</v>
      </c>
      <c r="Q50" s="38" t="s">
        <v>1761</v>
      </c>
      <c r="R50" s="38" t="s">
        <v>68</v>
      </c>
      <c r="S50" s="38" t="s">
        <v>52</v>
      </c>
      <c r="T50" s="42">
        <v>370.5</v>
      </c>
      <c r="U50" s="42">
        <v>325</v>
      </c>
      <c r="V50" s="42">
        <f t="shared" si="10"/>
        <v>45.5</v>
      </c>
      <c r="W50" s="43">
        <f t="shared" si="1"/>
        <v>0.12280701754385964</v>
      </c>
      <c r="X50" s="38" t="s">
        <v>1361</v>
      </c>
      <c r="Y50" s="42">
        <v>325</v>
      </c>
      <c r="Z50" s="38" t="s">
        <v>1762</v>
      </c>
      <c r="AA50" s="42">
        <v>0</v>
      </c>
      <c r="AB50" s="42" t="s">
        <v>54</v>
      </c>
      <c r="AC50" s="42">
        <v>370.5</v>
      </c>
      <c r="AD50" s="42">
        <v>325</v>
      </c>
      <c r="AE50" s="42">
        <f t="shared" si="11"/>
        <v>45.5</v>
      </c>
      <c r="AF50" s="38" t="s">
        <v>1376</v>
      </c>
      <c r="AG50" s="44">
        <f t="shared" si="12"/>
        <v>0</v>
      </c>
    </row>
    <row r="51" spans="1:33" s="45" customFormat="1" x14ac:dyDescent="0.2">
      <c r="A51" s="38" t="s">
        <v>39</v>
      </c>
      <c r="B51" s="38" t="s">
        <v>40</v>
      </c>
      <c r="C51" s="38" t="s">
        <v>382</v>
      </c>
      <c r="D51" s="38" t="s">
        <v>813</v>
      </c>
      <c r="E51" s="38" t="s">
        <v>43</v>
      </c>
      <c r="F51" s="38" t="s">
        <v>409</v>
      </c>
      <c r="G51" s="38" t="s">
        <v>410</v>
      </c>
      <c r="H51" s="38" t="s">
        <v>408</v>
      </c>
      <c r="I51" s="38" t="s">
        <v>359</v>
      </c>
      <c r="J51" s="38" t="s">
        <v>2011</v>
      </c>
      <c r="K51" s="39">
        <v>43528</v>
      </c>
      <c r="L51" s="39">
        <v>43528</v>
      </c>
      <c r="M51" s="39">
        <v>43528</v>
      </c>
      <c r="N51" s="38" t="s">
        <v>1358</v>
      </c>
      <c r="O51" s="38" t="s">
        <v>1368</v>
      </c>
      <c r="P51" s="41">
        <v>8201963</v>
      </c>
      <c r="Q51" s="38" t="s">
        <v>2041</v>
      </c>
      <c r="R51" s="38" t="s">
        <v>68</v>
      </c>
      <c r="S51" s="38" t="s">
        <v>52</v>
      </c>
      <c r="T51" s="42">
        <v>909.15</v>
      </c>
      <c r="U51" s="42">
        <v>478.4</v>
      </c>
      <c r="V51" s="42">
        <f t="shared" si="10"/>
        <v>430.75</v>
      </c>
      <c r="W51" s="43">
        <f t="shared" si="1"/>
        <v>0.47379420337678052</v>
      </c>
      <c r="X51" s="38" t="s">
        <v>1361</v>
      </c>
      <c r="Y51" s="42">
        <v>478.4</v>
      </c>
      <c r="Z51" s="38" t="s">
        <v>2042</v>
      </c>
      <c r="AA51" s="42">
        <v>0</v>
      </c>
      <c r="AB51" s="42" t="s">
        <v>54</v>
      </c>
      <c r="AC51" s="42">
        <v>909.15</v>
      </c>
      <c r="AD51" s="42">
        <v>478.4</v>
      </c>
      <c r="AE51" s="42">
        <f t="shared" si="11"/>
        <v>430.75</v>
      </c>
      <c r="AF51" s="38" t="s">
        <v>1376</v>
      </c>
      <c r="AG51" s="44">
        <f t="shared" si="12"/>
        <v>0</v>
      </c>
    </row>
    <row r="52" spans="1:33" s="45" customFormat="1" x14ac:dyDescent="0.2">
      <c r="A52" s="38" t="s">
        <v>39</v>
      </c>
      <c r="B52" s="38" t="s">
        <v>40</v>
      </c>
      <c r="C52" s="38" t="s">
        <v>382</v>
      </c>
      <c r="D52" s="38" t="s">
        <v>813</v>
      </c>
      <c r="E52" s="38" t="s">
        <v>43</v>
      </c>
      <c r="F52" s="38" t="s">
        <v>409</v>
      </c>
      <c r="G52" s="38" t="s">
        <v>410</v>
      </c>
      <c r="H52" s="38" t="s">
        <v>408</v>
      </c>
      <c r="I52" s="38" t="s">
        <v>359</v>
      </c>
      <c r="J52" s="38" t="s">
        <v>2011</v>
      </c>
      <c r="K52" s="39">
        <v>43529</v>
      </c>
      <c r="L52" s="39">
        <v>43529</v>
      </c>
      <c r="M52" s="39">
        <v>43529</v>
      </c>
      <c r="N52" s="38" t="s">
        <v>1358</v>
      </c>
      <c r="O52" s="38" t="s">
        <v>1368</v>
      </c>
      <c r="P52" s="41">
        <v>8204440</v>
      </c>
      <c r="Q52" s="38" t="s">
        <v>1767</v>
      </c>
      <c r="R52" s="38" t="s">
        <v>68</v>
      </c>
      <c r="S52" s="38" t="s">
        <v>52</v>
      </c>
      <c r="T52" s="42">
        <v>3856.05</v>
      </c>
      <c r="U52" s="42">
        <v>2706</v>
      </c>
      <c r="V52" s="42">
        <f t="shared" si="10"/>
        <v>1150.0500000000002</v>
      </c>
      <c r="W52" s="43">
        <f t="shared" si="1"/>
        <v>0.29824561403508776</v>
      </c>
      <c r="X52" s="38" t="s">
        <v>1361</v>
      </c>
      <c r="Y52" s="42">
        <v>2706</v>
      </c>
      <c r="Z52" s="38" t="s">
        <v>1768</v>
      </c>
      <c r="AA52" s="42">
        <v>0</v>
      </c>
      <c r="AB52" s="42" t="s">
        <v>54</v>
      </c>
      <c r="AC52" s="42">
        <v>3856.05</v>
      </c>
      <c r="AD52" s="42">
        <v>2706</v>
      </c>
      <c r="AE52" s="42">
        <f t="shared" si="11"/>
        <v>1150.0500000000002</v>
      </c>
      <c r="AF52" s="38" t="s">
        <v>1371</v>
      </c>
      <c r="AG52" s="44">
        <f t="shared" si="12"/>
        <v>0</v>
      </c>
    </row>
    <row r="53" spans="1:33" s="45" customFormat="1" x14ac:dyDescent="0.2">
      <c r="A53" s="38" t="s">
        <v>39</v>
      </c>
      <c r="B53" s="38" t="s">
        <v>40</v>
      </c>
      <c r="C53" s="38" t="s">
        <v>382</v>
      </c>
      <c r="D53" s="38" t="s">
        <v>813</v>
      </c>
      <c r="E53" s="38" t="s">
        <v>43</v>
      </c>
      <c r="F53" s="38" t="s">
        <v>409</v>
      </c>
      <c r="G53" s="38" t="s">
        <v>410</v>
      </c>
      <c r="H53" s="38" t="s">
        <v>408</v>
      </c>
      <c r="I53" s="38" t="s">
        <v>359</v>
      </c>
      <c r="J53" s="38" t="s">
        <v>2011</v>
      </c>
      <c r="K53" s="39">
        <v>43536</v>
      </c>
      <c r="L53" s="39">
        <v>43536</v>
      </c>
      <c r="M53" s="39">
        <v>43536</v>
      </c>
      <c r="N53" s="38" t="s">
        <v>1358</v>
      </c>
      <c r="O53" s="38" t="s">
        <v>1368</v>
      </c>
      <c r="P53" s="41">
        <v>8204440</v>
      </c>
      <c r="Q53" s="38" t="s">
        <v>1767</v>
      </c>
      <c r="R53" s="38" t="s">
        <v>68</v>
      </c>
      <c r="S53" s="38" t="s">
        <v>52</v>
      </c>
      <c r="T53" s="42">
        <v>980.4</v>
      </c>
      <c r="U53" s="42">
        <v>860</v>
      </c>
      <c r="V53" s="42">
        <f t="shared" si="10"/>
        <v>120.39999999999998</v>
      </c>
      <c r="W53" s="43">
        <f t="shared" si="1"/>
        <v>0.12280701754385963</v>
      </c>
      <c r="X53" s="38" t="s">
        <v>1361</v>
      </c>
      <c r="Y53" s="42">
        <v>860</v>
      </c>
      <c r="Z53" s="38" t="s">
        <v>1768</v>
      </c>
      <c r="AA53" s="42">
        <v>0</v>
      </c>
      <c r="AB53" s="42" t="s">
        <v>54</v>
      </c>
      <c r="AC53" s="42">
        <v>980.4</v>
      </c>
      <c r="AD53" s="42">
        <v>860</v>
      </c>
      <c r="AE53" s="42">
        <f t="shared" si="11"/>
        <v>120.39999999999998</v>
      </c>
      <c r="AF53" s="38" t="s">
        <v>1371</v>
      </c>
      <c r="AG53" s="44">
        <f t="shared" si="12"/>
        <v>0</v>
      </c>
    </row>
    <row r="54" spans="1:33" s="45" customFormat="1" x14ac:dyDescent="0.2">
      <c r="A54" s="38" t="s">
        <v>39</v>
      </c>
      <c r="B54" s="38" t="s">
        <v>40</v>
      </c>
      <c r="C54" s="38" t="s">
        <v>382</v>
      </c>
      <c r="D54" s="38" t="s">
        <v>813</v>
      </c>
      <c r="E54" s="38" t="s">
        <v>43</v>
      </c>
      <c r="F54" s="38" t="s">
        <v>409</v>
      </c>
      <c r="G54" s="38" t="s">
        <v>410</v>
      </c>
      <c r="H54" s="38" t="s">
        <v>408</v>
      </c>
      <c r="I54" s="38" t="s">
        <v>359</v>
      </c>
      <c r="J54" s="38" t="s">
        <v>2011</v>
      </c>
      <c r="K54" s="39">
        <v>43537</v>
      </c>
      <c r="L54" s="39">
        <v>43537</v>
      </c>
      <c r="M54" s="39">
        <v>43537</v>
      </c>
      <c r="N54" s="38" t="s">
        <v>1358</v>
      </c>
      <c r="O54" s="38" t="s">
        <v>1368</v>
      </c>
      <c r="P54" s="41">
        <v>8204440</v>
      </c>
      <c r="Q54" s="38" t="s">
        <v>1767</v>
      </c>
      <c r="R54" s="38" t="s">
        <v>68</v>
      </c>
      <c r="S54" s="38" t="s">
        <v>52</v>
      </c>
      <c r="T54" s="42">
        <v>296.39999999999998</v>
      </c>
      <c r="U54" s="42">
        <v>260</v>
      </c>
      <c r="V54" s="42">
        <f t="shared" si="10"/>
        <v>36.399999999999977</v>
      </c>
      <c r="W54" s="43">
        <f t="shared" si="1"/>
        <v>0.12280701754385959</v>
      </c>
      <c r="X54" s="38" t="s">
        <v>1361</v>
      </c>
      <c r="Y54" s="42">
        <v>260</v>
      </c>
      <c r="Z54" s="38" t="s">
        <v>1768</v>
      </c>
      <c r="AA54" s="42">
        <v>0</v>
      </c>
      <c r="AB54" s="42" t="s">
        <v>54</v>
      </c>
      <c r="AC54" s="42">
        <v>296.39999999999998</v>
      </c>
      <c r="AD54" s="42">
        <v>260</v>
      </c>
      <c r="AE54" s="42">
        <f t="shared" si="11"/>
        <v>36.399999999999977</v>
      </c>
      <c r="AF54" s="38" t="s">
        <v>1371</v>
      </c>
      <c r="AG54" s="44">
        <f t="shared" si="12"/>
        <v>0</v>
      </c>
    </row>
    <row r="55" spans="1:33" s="45" customFormat="1" x14ac:dyDescent="0.2">
      <c r="A55" s="38" t="s">
        <v>39</v>
      </c>
      <c r="B55" s="38" t="s">
        <v>40</v>
      </c>
      <c r="C55" s="38" t="s">
        <v>836</v>
      </c>
      <c r="D55" s="38" t="s">
        <v>2043</v>
      </c>
      <c r="E55" s="38" t="s">
        <v>43</v>
      </c>
      <c r="F55" s="38" t="s">
        <v>2044</v>
      </c>
      <c r="G55" s="38" t="s">
        <v>701</v>
      </c>
      <c r="H55" s="38" t="s">
        <v>2045</v>
      </c>
      <c r="I55" s="38" t="s">
        <v>359</v>
      </c>
      <c r="J55" s="38" t="s">
        <v>2011</v>
      </c>
      <c r="K55" s="39">
        <v>43539</v>
      </c>
      <c r="L55" s="39">
        <v>43539</v>
      </c>
      <c r="M55" s="39">
        <v>43539</v>
      </c>
      <c r="N55" s="38" t="s">
        <v>1358</v>
      </c>
      <c r="O55" s="38" t="s">
        <v>1368</v>
      </c>
      <c r="P55" s="41">
        <v>8188314</v>
      </c>
      <c r="Q55" s="38" t="s">
        <v>2046</v>
      </c>
      <c r="R55" s="38" t="s">
        <v>68</v>
      </c>
      <c r="S55" s="38" t="s">
        <v>52</v>
      </c>
      <c r="T55" s="42">
        <v>4224</v>
      </c>
      <c r="U55" s="42">
        <v>3600</v>
      </c>
      <c r="V55" s="42">
        <f t="shared" si="10"/>
        <v>624</v>
      </c>
      <c r="W55" s="43">
        <f t="shared" ref="W55:W107" si="13">V55/T55</f>
        <v>0.14772727272727273</v>
      </c>
      <c r="X55" s="38" t="s">
        <v>1361</v>
      </c>
      <c r="Y55" s="42">
        <v>3600</v>
      </c>
      <c r="Z55" s="38" t="s">
        <v>2047</v>
      </c>
      <c r="AA55" s="42">
        <v>0</v>
      </c>
      <c r="AB55" s="42" t="s">
        <v>54</v>
      </c>
      <c r="AC55" s="42">
        <v>4224</v>
      </c>
      <c r="AD55" s="42">
        <v>3600</v>
      </c>
      <c r="AE55" s="42">
        <f t="shared" si="11"/>
        <v>624</v>
      </c>
      <c r="AF55" s="38" t="s">
        <v>1376</v>
      </c>
      <c r="AG55" s="44">
        <f t="shared" si="12"/>
        <v>0</v>
      </c>
    </row>
    <row r="56" spans="1:33" s="45" customFormat="1" x14ac:dyDescent="0.2">
      <c r="A56" s="38" t="s">
        <v>39</v>
      </c>
      <c r="B56" s="38" t="s">
        <v>40</v>
      </c>
      <c r="C56" s="38" t="s">
        <v>836</v>
      </c>
      <c r="D56" s="38" t="s">
        <v>2043</v>
      </c>
      <c r="E56" s="38" t="s">
        <v>43</v>
      </c>
      <c r="F56" s="38" t="s">
        <v>2044</v>
      </c>
      <c r="G56" s="38" t="s">
        <v>701</v>
      </c>
      <c r="H56" s="38" t="s">
        <v>2045</v>
      </c>
      <c r="I56" s="38" t="s">
        <v>359</v>
      </c>
      <c r="J56" s="38" t="s">
        <v>2011</v>
      </c>
      <c r="K56" s="39">
        <v>43528</v>
      </c>
      <c r="L56" s="39">
        <v>43528</v>
      </c>
      <c r="M56" s="39">
        <v>43528</v>
      </c>
      <c r="N56" s="38" t="s">
        <v>1358</v>
      </c>
      <c r="O56" s="38" t="s">
        <v>1368</v>
      </c>
      <c r="P56" s="41">
        <v>8188314</v>
      </c>
      <c r="Q56" s="38" t="s">
        <v>2046</v>
      </c>
      <c r="R56" s="38" t="s">
        <v>68</v>
      </c>
      <c r="S56" s="38" t="s">
        <v>52</v>
      </c>
      <c r="T56" s="42">
        <v>13577.3</v>
      </c>
      <c r="U56" s="42">
        <v>11962.5</v>
      </c>
      <c r="V56" s="42">
        <f t="shared" si="10"/>
        <v>1614.7999999999993</v>
      </c>
      <c r="W56" s="43">
        <f t="shared" si="13"/>
        <v>0.11893380863647407</v>
      </c>
      <c r="X56" s="38" t="s">
        <v>1361</v>
      </c>
      <c r="Y56" s="42">
        <v>11962.5</v>
      </c>
      <c r="Z56" s="38" t="s">
        <v>2048</v>
      </c>
      <c r="AA56" s="42">
        <v>0</v>
      </c>
      <c r="AB56" s="42" t="s">
        <v>54</v>
      </c>
      <c r="AC56" s="42">
        <v>13577.3</v>
      </c>
      <c r="AD56" s="42">
        <v>11962.5</v>
      </c>
      <c r="AE56" s="42">
        <f t="shared" si="11"/>
        <v>1614.7999999999993</v>
      </c>
      <c r="AF56" s="38" t="s">
        <v>1376</v>
      </c>
      <c r="AG56" s="44">
        <f t="shared" si="12"/>
        <v>0</v>
      </c>
    </row>
    <row r="57" spans="1:33" s="45" customFormat="1" x14ac:dyDescent="0.2">
      <c r="A57" s="38" t="s">
        <v>39</v>
      </c>
      <c r="B57" s="38" t="s">
        <v>40</v>
      </c>
      <c r="C57" s="38" t="s">
        <v>884</v>
      </c>
      <c r="D57" s="38" t="s">
        <v>885</v>
      </c>
      <c r="E57" s="38" t="s">
        <v>43</v>
      </c>
      <c r="F57" s="38" t="s">
        <v>887</v>
      </c>
      <c r="G57" s="38" t="s">
        <v>888</v>
      </c>
      <c r="H57" s="38" t="s">
        <v>902</v>
      </c>
      <c r="I57" s="38" t="s">
        <v>183</v>
      </c>
      <c r="J57" s="38" t="s">
        <v>2011</v>
      </c>
      <c r="K57" s="39">
        <v>43546</v>
      </c>
      <c r="L57" s="39">
        <v>43546</v>
      </c>
      <c r="M57" s="39">
        <v>43546</v>
      </c>
      <c r="N57" s="38" t="s">
        <v>1358</v>
      </c>
      <c r="O57" s="38" t="s">
        <v>1368</v>
      </c>
      <c r="P57" s="41">
        <v>8149923</v>
      </c>
      <c r="Q57" s="38" t="s">
        <v>912</v>
      </c>
      <c r="R57" s="38" t="s">
        <v>68</v>
      </c>
      <c r="S57" s="38" t="s">
        <v>52</v>
      </c>
      <c r="T57" s="42">
        <v>66311.64</v>
      </c>
      <c r="U57" s="42">
        <v>60283.33</v>
      </c>
      <c r="V57" s="42">
        <f t="shared" si="10"/>
        <v>6028.3099999999977</v>
      </c>
      <c r="W57" s="43">
        <f t="shared" si="13"/>
        <v>9.0908775593545835E-2</v>
      </c>
      <c r="X57" s="38" t="s">
        <v>1361</v>
      </c>
      <c r="Y57" s="42">
        <v>60283.33</v>
      </c>
      <c r="Z57" s="38" t="s">
        <v>914</v>
      </c>
      <c r="AA57" s="42">
        <v>0</v>
      </c>
      <c r="AB57" s="42" t="s">
        <v>54</v>
      </c>
      <c r="AC57" s="42">
        <v>66311.64</v>
      </c>
      <c r="AD57" s="42">
        <v>60283.33</v>
      </c>
      <c r="AE57" s="42">
        <f t="shared" si="11"/>
        <v>6028.3099999999977</v>
      </c>
      <c r="AF57" s="38" t="s">
        <v>1363</v>
      </c>
      <c r="AG57" s="44">
        <f t="shared" si="12"/>
        <v>0</v>
      </c>
    </row>
    <row r="58" spans="1:33" s="45" customFormat="1" x14ac:dyDescent="0.2">
      <c r="A58" s="38" t="s">
        <v>39</v>
      </c>
      <c r="B58" s="38" t="s">
        <v>40</v>
      </c>
      <c r="C58" s="38" t="s">
        <v>884</v>
      </c>
      <c r="D58" s="38" t="s">
        <v>885</v>
      </c>
      <c r="E58" s="38" t="s">
        <v>43</v>
      </c>
      <c r="F58" s="38" t="s">
        <v>887</v>
      </c>
      <c r="G58" s="38" t="s">
        <v>888</v>
      </c>
      <c r="H58" s="38" t="s">
        <v>916</v>
      </c>
      <c r="I58" s="38" t="s">
        <v>183</v>
      </c>
      <c r="J58" s="38" t="s">
        <v>2011</v>
      </c>
      <c r="K58" s="39">
        <v>43525</v>
      </c>
      <c r="L58" s="39">
        <v>43525</v>
      </c>
      <c r="M58" s="39">
        <v>43525</v>
      </c>
      <c r="N58" s="38" t="s">
        <v>1358</v>
      </c>
      <c r="O58" s="38" t="s">
        <v>1368</v>
      </c>
      <c r="P58" s="41">
        <v>8201482</v>
      </c>
      <c r="Q58" s="38" t="s">
        <v>1811</v>
      </c>
      <c r="R58" s="38" t="s">
        <v>68</v>
      </c>
      <c r="S58" s="38" t="s">
        <v>52</v>
      </c>
      <c r="T58" s="42">
        <v>45198.46</v>
      </c>
      <c r="U58" s="42">
        <v>38416.06</v>
      </c>
      <c r="V58" s="42">
        <f t="shared" si="10"/>
        <v>6782.4000000000015</v>
      </c>
      <c r="W58" s="43">
        <f t="shared" si="13"/>
        <v>0.15005820994786109</v>
      </c>
      <c r="X58" s="38" t="s">
        <v>1361</v>
      </c>
      <c r="Y58" s="42">
        <v>38416.06</v>
      </c>
      <c r="Z58" s="38" t="s">
        <v>1812</v>
      </c>
      <c r="AA58" s="42">
        <v>0</v>
      </c>
      <c r="AB58" s="42" t="s">
        <v>54</v>
      </c>
      <c r="AC58" s="42">
        <v>45198.46</v>
      </c>
      <c r="AD58" s="42">
        <v>38416.06</v>
      </c>
      <c r="AE58" s="42">
        <f t="shared" si="11"/>
        <v>6782.4000000000015</v>
      </c>
      <c r="AF58" s="38" t="s">
        <v>1371</v>
      </c>
      <c r="AG58" s="44">
        <f t="shared" si="12"/>
        <v>0</v>
      </c>
    </row>
    <row r="59" spans="1:33" s="45" customFormat="1" x14ac:dyDescent="0.2">
      <c r="A59" s="38" t="s">
        <v>39</v>
      </c>
      <c r="B59" s="38" t="s">
        <v>40</v>
      </c>
      <c r="C59" s="38" t="s">
        <v>884</v>
      </c>
      <c r="D59" s="38" t="s">
        <v>885</v>
      </c>
      <c r="E59" s="38" t="s">
        <v>43</v>
      </c>
      <c r="F59" s="38" t="s">
        <v>887</v>
      </c>
      <c r="G59" s="38" t="s">
        <v>888</v>
      </c>
      <c r="H59" s="38" t="s">
        <v>251</v>
      </c>
      <c r="I59" s="38" t="s">
        <v>359</v>
      </c>
      <c r="J59" s="38" t="s">
        <v>2011</v>
      </c>
      <c r="K59" s="39">
        <v>43539</v>
      </c>
      <c r="L59" s="39">
        <v>43539</v>
      </c>
      <c r="M59" s="39">
        <v>43539</v>
      </c>
      <c r="N59" s="38" t="s">
        <v>1358</v>
      </c>
      <c r="O59" s="38" t="s">
        <v>1368</v>
      </c>
      <c r="P59" s="41">
        <v>8185985</v>
      </c>
      <c r="Q59" s="38" t="s">
        <v>896</v>
      </c>
      <c r="R59" s="38" t="s">
        <v>68</v>
      </c>
      <c r="S59" s="38" t="s">
        <v>52</v>
      </c>
      <c r="T59" s="42">
        <v>5338.01</v>
      </c>
      <c r="U59" s="42">
        <v>4825.8</v>
      </c>
      <c r="V59" s="42">
        <f t="shared" si="10"/>
        <v>512.21</v>
      </c>
      <c r="W59" s="43">
        <f t="shared" si="13"/>
        <v>9.5955234253963559E-2</v>
      </c>
      <c r="X59" s="38" t="s">
        <v>1361</v>
      </c>
      <c r="Y59" s="42">
        <v>4825.8</v>
      </c>
      <c r="Z59" s="38" t="s">
        <v>898</v>
      </c>
      <c r="AA59" s="42">
        <v>0</v>
      </c>
      <c r="AB59" s="42" t="s">
        <v>54</v>
      </c>
      <c r="AC59" s="42">
        <v>5338.01</v>
      </c>
      <c r="AD59" s="42">
        <v>4825.8</v>
      </c>
      <c r="AE59" s="42">
        <f t="shared" si="11"/>
        <v>512.21</v>
      </c>
      <c r="AF59" s="38" t="s">
        <v>1371</v>
      </c>
      <c r="AG59" s="44">
        <f t="shared" si="12"/>
        <v>0</v>
      </c>
    </row>
    <row r="60" spans="1:33" s="45" customFormat="1" x14ac:dyDescent="0.2">
      <c r="A60" s="38" t="s">
        <v>39</v>
      </c>
      <c r="B60" s="38" t="s">
        <v>40</v>
      </c>
      <c r="C60" s="38" t="s">
        <v>884</v>
      </c>
      <c r="D60" s="38" t="s">
        <v>885</v>
      </c>
      <c r="E60" s="38" t="s">
        <v>43</v>
      </c>
      <c r="F60" s="38" t="s">
        <v>887</v>
      </c>
      <c r="G60" s="38" t="s">
        <v>888</v>
      </c>
      <c r="H60" s="38" t="s">
        <v>251</v>
      </c>
      <c r="I60" s="38" t="s">
        <v>359</v>
      </c>
      <c r="J60" s="38" t="s">
        <v>2011</v>
      </c>
      <c r="K60" s="39">
        <v>43528</v>
      </c>
      <c r="L60" s="39">
        <v>43539</v>
      </c>
      <c r="M60" s="40" t="s">
        <v>54</v>
      </c>
      <c r="N60" s="38" t="s">
        <v>1358</v>
      </c>
      <c r="O60" s="38" t="s">
        <v>1359</v>
      </c>
      <c r="P60" s="41">
        <v>8185985</v>
      </c>
      <c r="Q60" s="38" t="s">
        <v>896</v>
      </c>
      <c r="R60" s="38" t="s">
        <v>68</v>
      </c>
      <c r="S60" s="38" t="s">
        <v>52</v>
      </c>
      <c r="T60" s="42">
        <v>10729.36</v>
      </c>
      <c r="U60" s="42">
        <v>9738.9500000000007</v>
      </c>
      <c r="V60" s="42">
        <f t="shared" si="10"/>
        <v>990.40999999999985</v>
      </c>
      <c r="W60" s="43">
        <f t="shared" si="13"/>
        <v>9.2308394908922786E-2</v>
      </c>
      <c r="X60" s="38" t="s">
        <v>1361</v>
      </c>
      <c r="Y60" s="42">
        <v>9738.9500000000007</v>
      </c>
      <c r="Z60" s="38" t="s">
        <v>898</v>
      </c>
      <c r="AA60" s="42">
        <v>0</v>
      </c>
      <c r="AB60" s="42" t="s">
        <v>54</v>
      </c>
      <c r="AC60" s="42">
        <v>10729.36</v>
      </c>
      <c r="AD60" s="42">
        <v>9738.9500000000007</v>
      </c>
      <c r="AE60" s="42">
        <f t="shared" si="11"/>
        <v>990.40999999999985</v>
      </c>
      <c r="AF60" s="38" t="s">
        <v>1371</v>
      </c>
      <c r="AG60" s="44">
        <f t="shared" si="12"/>
        <v>0</v>
      </c>
    </row>
    <row r="61" spans="1:33" s="45" customFormat="1" x14ac:dyDescent="0.2">
      <c r="A61" s="38" t="s">
        <v>39</v>
      </c>
      <c r="B61" s="38" t="s">
        <v>40</v>
      </c>
      <c r="C61" s="38" t="s">
        <v>884</v>
      </c>
      <c r="D61" s="38" t="s">
        <v>938</v>
      </c>
      <c r="E61" s="38" t="s">
        <v>43</v>
      </c>
      <c r="F61" s="38" t="s">
        <v>940</v>
      </c>
      <c r="G61" s="38" t="s">
        <v>941</v>
      </c>
      <c r="H61" s="38" t="s">
        <v>939</v>
      </c>
      <c r="I61" s="38" t="s">
        <v>183</v>
      </c>
      <c r="J61" s="38" t="s">
        <v>2011</v>
      </c>
      <c r="K61" s="39">
        <v>43530</v>
      </c>
      <c r="L61" s="39">
        <v>43530</v>
      </c>
      <c r="M61" s="39">
        <v>43530</v>
      </c>
      <c r="N61" s="38" t="s">
        <v>1358</v>
      </c>
      <c r="O61" s="38" t="s">
        <v>1368</v>
      </c>
      <c r="P61" s="41">
        <v>8172496</v>
      </c>
      <c r="Q61" s="38" t="s">
        <v>943</v>
      </c>
      <c r="R61" s="38" t="s">
        <v>68</v>
      </c>
      <c r="S61" s="38" t="s">
        <v>52</v>
      </c>
      <c r="T61" s="42">
        <v>12936</v>
      </c>
      <c r="U61" s="42">
        <v>12600</v>
      </c>
      <c r="V61" s="42">
        <f t="shared" ref="V61:V68" si="14">T61-U61</f>
        <v>336</v>
      </c>
      <c r="W61" s="43">
        <f t="shared" si="13"/>
        <v>2.5974025974025976E-2</v>
      </c>
      <c r="X61" s="38" t="s">
        <v>1361</v>
      </c>
      <c r="Y61" s="42">
        <v>12600</v>
      </c>
      <c r="Z61" s="38" t="s">
        <v>945</v>
      </c>
      <c r="AA61" s="42">
        <v>0</v>
      </c>
      <c r="AB61" s="42" t="s">
        <v>54</v>
      </c>
      <c r="AC61" s="42">
        <v>12936</v>
      </c>
      <c r="AD61" s="42">
        <v>12600</v>
      </c>
      <c r="AE61" s="42">
        <f t="shared" ref="AE61:AE68" si="15">AC61-AD61</f>
        <v>336</v>
      </c>
      <c r="AF61" s="38" t="s">
        <v>1371</v>
      </c>
      <c r="AG61" s="44">
        <f t="shared" ref="AG61:AG68" si="16">V61-AE61</f>
        <v>0</v>
      </c>
    </row>
    <row r="62" spans="1:33" s="45" customFormat="1" x14ac:dyDescent="0.2">
      <c r="A62" s="38" t="s">
        <v>39</v>
      </c>
      <c r="B62" s="38" t="s">
        <v>40</v>
      </c>
      <c r="C62" s="38" t="s">
        <v>884</v>
      </c>
      <c r="D62" s="38" t="s">
        <v>938</v>
      </c>
      <c r="E62" s="38" t="s">
        <v>43</v>
      </c>
      <c r="F62" s="38" t="s">
        <v>940</v>
      </c>
      <c r="G62" s="38" t="s">
        <v>941</v>
      </c>
      <c r="H62" s="38" t="s">
        <v>1836</v>
      </c>
      <c r="I62" s="38" t="s">
        <v>183</v>
      </c>
      <c r="J62" s="38" t="s">
        <v>2011</v>
      </c>
      <c r="K62" s="39">
        <v>43528</v>
      </c>
      <c r="L62" s="39">
        <v>43528</v>
      </c>
      <c r="M62" s="39">
        <v>43528</v>
      </c>
      <c r="N62" s="38" t="s">
        <v>1358</v>
      </c>
      <c r="O62" s="38" t="s">
        <v>1368</v>
      </c>
      <c r="P62" s="41">
        <v>8191740</v>
      </c>
      <c r="Q62" s="38" t="s">
        <v>1837</v>
      </c>
      <c r="R62" s="38" t="s">
        <v>68</v>
      </c>
      <c r="S62" s="38" t="s">
        <v>52</v>
      </c>
      <c r="T62" s="42">
        <v>860</v>
      </c>
      <c r="U62" s="42">
        <v>722.4</v>
      </c>
      <c r="V62" s="42">
        <f t="shared" si="14"/>
        <v>137.60000000000002</v>
      </c>
      <c r="W62" s="43">
        <f t="shared" si="13"/>
        <v>0.16000000000000003</v>
      </c>
      <c r="X62" s="38" t="s">
        <v>1361</v>
      </c>
      <c r="Y62" s="42">
        <v>722.4</v>
      </c>
      <c r="Z62" s="38" t="s">
        <v>1838</v>
      </c>
      <c r="AA62" s="42">
        <v>0</v>
      </c>
      <c r="AB62" s="42" t="s">
        <v>54</v>
      </c>
      <c r="AC62" s="42">
        <v>860</v>
      </c>
      <c r="AD62" s="42">
        <v>722.4</v>
      </c>
      <c r="AE62" s="42">
        <f t="shared" si="15"/>
        <v>137.60000000000002</v>
      </c>
      <c r="AF62" s="38" t="s">
        <v>1839</v>
      </c>
      <c r="AG62" s="44">
        <f t="shared" si="16"/>
        <v>0</v>
      </c>
    </row>
    <row r="63" spans="1:33" s="45" customFormat="1" x14ac:dyDescent="0.2">
      <c r="A63" s="38" t="s">
        <v>39</v>
      </c>
      <c r="B63" s="38" t="s">
        <v>40</v>
      </c>
      <c r="C63" s="38" t="s">
        <v>884</v>
      </c>
      <c r="D63" s="38" t="s">
        <v>938</v>
      </c>
      <c r="E63" s="38" t="s">
        <v>43</v>
      </c>
      <c r="F63" s="38" t="s">
        <v>940</v>
      </c>
      <c r="G63" s="38" t="s">
        <v>941</v>
      </c>
      <c r="H63" s="38" t="s">
        <v>1712</v>
      </c>
      <c r="I63" s="38" t="s">
        <v>183</v>
      </c>
      <c r="J63" s="38" t="s">
        <v>2011</v>
      </c>
      <c r="K63" s="39">
        <v>43553</v>
      </c>
      <c r="L63" s="39">
        <v>43539</v>
      </c>
      <c r="M63" s="40" t="s">
        <v>54</v>
      </c>
      <c r="N63" s="38" t="s">
        <v>1358</v>
      </c>
      <c r="O63" s="38" t="s">
        <v>1359</v>
      </c>
      <c r="P63" s="41">
        <v>8188299</v>
      </c>
      <c r="Q63" s="38" t="s">
        <v>2049</v>
      </c>
      <c r="R63" s="38" t="s">
        <v>68</v>
      </c>
      <c r="S63" s="38" t="s">
        <v>52</v>
      </c>
      <c r="T63" s="42">
        <v>86.24</v>
      </c>
      <c r="U63" s="42">
        <v>86.24</v>
      </c>
      <c r="V63" s="42">
        <f t="shared" si="14"/>
        <v>0</v>
      </c>
      <c r="W63" s="43">
        <f t="shared" si="13"/>
        <v>0</v>
      </c>
      <c r="X63" s="38" t="s">
        <v>1361</v>
      </c>
      <c r="Y63" s="42">
        <v>86.24</v>
      </c>
      <c r="Z63" s="38" t="s">
        <v>2050</v>
      </c>
      <c r="AA63" s="42">
        <v>0</v>
      </c>
      <c r="AB63" s="42" t="s">
        <v>54</v>
      </c>
      <c r="AC63" s="42">
        <v>86.24</v>
      </c>
      <c r="AD63" s="42">
        <v>86.24</v>
      </c>
      <c r="AE63" s="42">
        <f t="shared" si="15"/>
        <v>0</v>
      </c>
      <c r="AF63" s="38" t="s">
        <v>1371</v>
      </c>
      <c r="AG63" s="44">
        <f t="shared" si="16"/>
        <v>0</v>
      </c>
    </row>
    <row r="64" spans="1:33" s="45" customFormat="1" x14ac:dyDescent="0.2">
      <c r="A64" s="38" t="s">
        <v>39</v>
      </c>
      <c r="B64" s="38" t="s">
        <v>40</v>
      </c>
      <c r="C64" s="38" t="s">
        <v>884</v>
      </c>
      <c r="D64" s="38" t="s">
        <v>938</v>
      </c>
      <c r="E64" s="38" t="s">
        <v>43</v>
      </c>
      <c r="F64" s="38" t="s">
        <v>940</v>
      </c>
      <c r="G64" s="38" t="s">
        <v>941</v>
      </c>
      <c r="H64" s="38" t="s">
        <v>950</v>
      </c>
      <c r="I64" s="38" t="s">
        <v>359</v>
      </c>
      <c r="J64" s="38" t="s">
        <v>2011</v>
      </c>
      <c r="K64" s="39">
        <v>43529</v>
      </c>
      <c r="L64" s="39">
        <v>43529</v>
      </c>
      <c r="M64" s="39">
        <v>43529</v>
      </c>
      <c r="N64" s="38" t="s">
        <v>1358</v>
      </c>
      <c r="O64" s="38" t="s">
        <v>1368</v>
      </c>
      <c r="P64" s="41">
        <v>8133671</v>
      </c>
      <c r="Q64" s="38" t="s">
        <v>1854</v>
      </c>
      <c r="R64" s="38" t="s">
        <v>68</v>
      </c>
      <c r="S64" s="38" t="s">
        <v>52</v>
      </c>
      <c r="T64" s="42">
        <v>36064</v>
      </c>
      <c r="U64" s="42">
        <v>32200</v>
      </c>
      <c r="V64" s="42">
        <f t="shared" si="14"/>
        <v>3864</v>
      </c>
      <c r="W64" s="43">
        <f t="shared" si="13"/>
        <v>0.10714285714285714</v>
      </c>
      <c r="X64" s="38" t="s">
        <v>1361</v>
      </c>
      <c r="Y64" s="42">
        <v>32200</v>
      </c>
      <c r="Z64" s="38" t="s">
        <v>1855</v>
      </c>
      <c r="AA64" s="42">
        <v>0</v>
      </c>
      <c r="AB64" s="42" t="s">
        <v>54</v>
      </c>
      <c r="AC64" s="42">
        <v>36064</v>
      </c>
      <c r="AD64" s="42">
        <v>32200</v>
      </c>
      <c r="AE64" s="42">
        <f t="shared" si="15"/>
        <v>3864</v>
      </c>
      <c r="AF64" s="38" t="s">
        <v>1371</v>
      </c>
      <c r="AG64" s="44">
        <f t="shared" si="16"/>
        <v>0</v>
      </c>
    </row>
    <row r="65" spans="1:34" s="45" customFormat="1" x14ac:dyDescent="0.2">
      <c r="A65" s="38" t="s">
        <v>39</v>
      </c>
      <c r="B65" s="38" t="s">
        <v>40</v>
      </c>
      <c r="C65" s="38" t="s">
        <v>884</v>
      </c>
      <c r="D65" s="38" t="s">
        <v>938</v>
      </c>
      <c r="E65" s="38" t="s">
        <v>43</v>
      </c>
      <c r="F65" s="38" t="s">
        <v>940</v>
      </c>
      <c r="G65" s="38" t="s">
        <v>941</v>
      </c>
      <c r="H65" s="38" t="s">
        <v>950</v>
      </c>
      <c r="I65" s="38" t="s">
        <v>359</v>
      </c>
      <c r="J65" s="38" t="s">
        <v>2011</v>
      </c>
      <c r="K65" s="39">
        <v>43536</v>
      </c>
      <c r="L65" s="39">
        <v>43536</v>
      </c>
      <c r="M65" s="39">
        <v>43536</v>
      </c>
      <c r="N65" s="38" t="s">
        <v>1358</v>
      </c>
      <c r="O65" s="38" t="s">
        <v>1368</v>
      </c>
      <c r="P65" s="41">
        <v>8133671</v>
      </c>
      <c r="Q65" s="38" t="s">
        <v>1854</v>
      </c>
      <c r="R65" s="38" t="s">
        <v>68</v>
      </c>
      <c r="S65" s="38" t="s">
        <v>52</v>
      </c>
      <c r="T65" s="42">
        <v>2587.1999999999998</v>
      </c>
      <c r="U65" s="42">
        <v>2520</v>
      </c>
      <c r="V65" s="42">
        <f t="shared" si="14"/>
        <v>67.199999999999818</v>
      </c>
      <c r="W65" s="43">
        <f t="shared" si="13"/>
        <v>2.5974025974025906E-2</v>
      </c>
      <c r="X65" s="38" t="s">
        <v>1361</v>
      </c>
      <c r="Y65" s="42">
        <v>2520</v>
      </c>
      <c r="Z65" s="38" t="s">
        <v>1855</v>
      </c>
      <c r="AA65" s="42">
        <v>0</v>
      </c>
      <c r="AB65" s="42" t="s">
        <v>54</v>
      </c>
      <c r="AC65" s="42">
        <v>2587.1999999999998</v>
      </c>
      <c r="AD65" s="42">
        <v>2520</v>
      </c>
      <c r="AE65" s="42">
        <f t="shared" si="15"/>
        <v>67.199999999999818</v>
      </c>
      <c r="AF65" s="38" t="s">
        <v>1371</v>
      </c>
      <c r="AG65" s="44">
        <f t="shared" si="16"/>
        <v>0</v>
      </c>
    </row>
    <row r="66" spans="1:34" s="45" customFormat="1" x14ac:dyDescent="0.2">
      <c r="A66" s="38" t="s">
        <v>39</v>
      </c>
      <c r="B66" s="38" t="s">
        <v>40</v>
      </c>
      <c r="C66" s="38" t="s">
        <v>884</v>
      </c>
      <c r="D66" s="38" t="s">
        <v>938</v>
      </c>
      <c r="E66" s="38" t="s">
        <v>43</v>
      </c>
      <c r="F66" s="38" t="s">
        <v>940</v>
      </c>
      <c r="G66" s="38" t="s">
        <v>941</v>
      </c>
      <c r="H66" s="38" t="s">
        <v>950</v>
      </c>
      <c r="I66" s="38" t="s">
        <v>359</v>
      </c>
      <c r="J66" s="38" t="s">
        <v>2011</v>
      </c>
      <c r="K66" s="39">
        <v>43536</v>
      </c>
      <c r="L66" s="39">
        <v>43536</v>
      </c>
      <c r="M66" s="39">
        <v>43536</v>
      </c>
      <c r="N66" s="38" t="s">
        <v>1358</v>
      </c>
      <c r="O66" s="38" t="s">
        <v>1368</v>
      </c>
      <c r="P66" s="41">
        <v>8133668</v>
      </c>
      <c r="Q66" s="38" t="s">
        <v>1856</v>
      </c>
      <c r="R66" s="38" t="s">
        <v>68</v>
      </c>
      <c r="S66" s="38" t="s">
        <v>52</v>
      </c>
      <c r="T66" s="42">
        <v>2587.1999999999998</v>
      </c>
      <c r="U66" s="42">
        <v>2520</v>
      </c>
      <c r="V66" s="42">
        <f t="shared" si="14"/>
        <v>67.199999999999818</v>
      </c>
      <c r="W66" s="43">
        <f t="shared" si="13"/>
        <v>2.5974025974025906E-2</v>
      </c>
      <c r="X66" s="38" t="s">
        <v>1361</v>
      </c>
      <c r="Y66" s="42">
        <v>2520</v>
      </c>
      <c r="Z66" s="38" t="s">
        <v>1857</v>
      </c>
      <c r="AA66" s="42">
        <v>0</v>
      </c>
      <c r="AB66" s="42" t="s">
        <v>54</v>
      </c>
      <c r="AC66" s="42">
        <v>2587.1999999999998</v>
      </c>
      <c r="AD66" s="42">
        <v>2520</v>
      </c>
      <c r="AE66" s="42">
        <f t="shared" si="15"/>
        <v>67.199999999999818</v>
      </c>
      <c r="AF66" s="38" t="s">
        <v>1371</v>
      </c>
      <c r="AG66" s="44">
        <f t="shared" si="16"/>
        <v>0</v>
      </c>
    </row>
    <row r="67" spans="1:34" s="45" customFormat="1" x14ac:dyDescent="0.2">
      <c r="A67" s="38" t="s">
        <v>39</v>
      </c>
      <c r="B67" s="38" t="s">
        <v>40</v>
      </c>
      <c r="C67" s="38" t="s">
        <v>884</v>
      </c>
      <c r="D67" s="38" t="s">
        <v>938</v>
      </c>
      <c r="E67" s="38" t="s">
        <v>43</v>
      </c>
      <c r="F67" s="38" t="s">
        <v>940</v>
      </c>
      <c r="G67" s="38" t="s">
        <v>941</v>
      </c>
      <c r="H67" s="38" t="s">
        <v>950</v>
      </c>
      <c r="I67" s="38" t="s">
        <v>359</v>
      </c>
      <c r="J67" s="38" t="s">
        <v>2011</v>
      </c>
      <c r="K67" s="39">
        <v>43529</v>
      </c>
      <c r="L67" s="39">
        <v>43529</v>
      </c>
      <c r="M67" s="39">
        <v>43529</v>
      </c>
      <c r="N67" s="38" t="s">
        <v>1358</v>
      </c>
      <c r="O67" s="38" t="s">
        <v>1368</v>
      </c>
      <c r="P67" s="41">
        <v>8133668</v>
      </c>
      <c r="Q67" s="38" t="s">
        <v>1856</v>
      </c>
      <c r="R67" s="38" t="s">
        <v>68</v>
      </c>
      <c r="S67" s="38" t="s">
        <v>52</v>
      </c>
      <c r="T67" s="42">
        <v>36064</v>
      </c>
      <c r="U67" s="42">
        <v>32200</v>
      </c>
      <c r="V67" s="42">
        <f t="shared" si="14"/>
        <v>3864</v>
      </c>
      <c r="W67" s="43">
        <f t="shared" si="13"/>
        <v>0.10714285714285714</v>
      </c>
      <c r="X67" s="38" t="s">
        <v>1361</v>
      </c>
      <c r="Y67" s="42">
        <v>32200</v>
      </c>
      <c r="Z67" s="38" t="s">
        <v>1857</v>
      </c>
      <c r="AA67" s="42">
        <v>0</v>
      </c>
      <c r="AB67" s="42" t="s">
        <v>54</v>
      </c>
      <c r="AC67" s="42">
        <v>36064</v>
      </c>
      <c r="AD67" s="42">
        <v>32200</v>
      </c>
      <c r="AE67" s="42">
        <f t="shared" si="15"/>
        <v>3864</v>
      </c>
      <c r="AF67" s="38" t="s">
        <v>1371</v>
      </c>
      <c r="AG67" s="44">
        <f t="shared" si="16"/>
        <v>0</v>
      </c>
    </row>
    <row r="68" spans="1:34" s="59" customFormat="1" x14ac:dyDescent="0.2">
      <c r="A68" s="53" t="s">
        <v>39</v>
      </c>
      <c r="B68" s="53" t="s">
        <v>40</v>
      </c>
      <c r="C68" s="53" t="s">
        <v>884</v>
      </c>
      <c r="D68" s="53" t="s">
        <v>938</v>
      </c>
      <c r="E68" s="53" t="s">
        <v>43</v>
      </c>
      <c r="F68" s="53" t="s">
        <v>940</v>
      </c>
      <c r="G68" s="53" t="s">
        <v>941</v>
      </c>
      <c r="H68" s="53" t="s">
        <v>987</v>
      </c>
      <c r="I68" s="53" t="s">
        <v>183</v>
      </c>
      <c r="J68" s="53" t="s">
        <v>2011</v>
      </c>
      <c r="K68" s="54">
        <v>43546</v>
      </c>
      <c r="L68" s="54">
        <v>43546</v>
      </c>
      <c r="M68" s="54">
        <v>43546</v>
      </c>
      <c r="N68" s="53" t="s">
        <v>1358</v>
      </c>
      <c r="O68" s="53" t="s">
        <v>1368</v>
      </c>
      <c r="P68" s="55">
        <v>8161637</v>
      </c>
      <c r="Q68" s="53" t="s">
        <v>1832</v>
      </c>
      <c r="R68" s="53" t="s">
        <v>68</v>
      </c>
      <c r="S68" s="53" t="s">
        <v>52</v>
      </c>
      <c r="T68" s="56">
        <v>0</v>
      </c>
      <c r="U68" s="56">
        <v>0</v>
      </c>
      <c r="V68" s="56">
        <f t="shared" si="14"/>
        <v>0</v>
      </c>
      <c r="W68" s="57" t="e">
        <f t="shared" si="13"/>
        <v>#DIV/0!</v>
      </c>
      <c r="X68" s="53" t="s">
        <v>1361</v>
      </c>
      <c r="Y68" s="56">
        <v>378937</v>
      </c>
      <c r="Z68" s="53" t="s">
        <v>1833</v>
      </c>
      <c r="AA68" s="56">
        <v>0</v>
      </c>
      <c r="AB68" s="56" t="s">
        <v>54</v>
      </c>
      <c r="AC68" s="56">
        <v>437235</v>
      </c>
      <c r="AD68" s="56">
        <v>378937</v>
      </c>
      <c r="AE68" s="56">
        <f t="shared" si="15"/>
        <v>58298</v>
      </c>
      <c r="AF68" s="53" t="s">
        <v>1371</v>
      </c>
      <c r="AG68" s="58">
        <f t="shared" si="16"/>
        <v>-58298</v>
      </c>
      <c r="AH68" s="59" t="s">
        <v>1772</v>
      </c>
    </row>
    <row r="69" spans="1:34" s="45" customFormat="1" x14ac:dyDescent="0.2">
      <c r="A69" s="38" t="s">
        <v>39</v>
      </c>
      <c r="B69" s="38" t="s">
        <v>40</v>
      </c>
      <c r="C69" s="38" t="s">
        <v>884</v>
      </c>
      <c r="D69" s="38" t="s">
        <v>1034</v>
      </c>
      <c r="E69" s="38" t="s">
        <v>43</v>
      </c>
      <c r="F69" s="38" t="s">
        <v>1036</v>
      </c>
      <c r="G69" s="38" t="s">
        <v>1059</v>
      </c>
      <c r="H69" s="38" t="s">
        <v>1035</v>
      </c>
      <c r="I69" s="38" t="s">
        <v>183</v>
      </c>
      <c r="J69" s="38" t="s">
        <v>2011</v>
      </c>
      <c r="K69" s="39">
        <v>43538</v>
      </c>
      <c r="L69" s="39">
        <v>43538</v>
      </c>
      <c r="M69" s="39">
        <v>43538</v>
      </c>
      <c r="N69" s="38" t="s">
        <v>1358</v>
      </c>
      <c r="O69" s="38" t="s">
        <v>1368</v>
      </c>
      <c r="P69" s="41">
        <v>8191727</v>
      </c>
      <c r="Q69" s="38" t="s">
        <v>1081</v>
      </c>
      <c r="R69" s="38" t="s">
        <v>68</v>
      </c>
      <c r="S69" s="38" t="s">
        <v>52</v>
      </c>
      <c r="T69" s="42">
        <v>12426</v>
      </c>
      <c r="U69" s="42">
        <v>11064.04</v>
      </c>
      <c r="V69" s="42">
        <f t="shared" ref="V69:V74" si="17">T69-U69</f>
        <v>1361.9599999999991</v>
      </c>
      <c r="W69" s="43">
        <f t="shared" si="13"/>
        <v>0.10960566553999671</v>
      </c>
      <c r="X69" s="38" t="s">
        <v>1361</v>
      </c>
      <c r="Y69" s="42">
        <v>11064.04</v>
      </c>
      <c r="Z69" s="38" t="s">
        <v>1083</v>
      </c>
      <c r="AA69" s="42">
        <v>0</v>
      </c>
      <c r="AB69" s="42" t="s">
        <v>54</v>
      </c>
      <c r="AC69" s="42">
        <v>12426</v>
      </c>
      <c r="AD69" s="42">
        <v>11064.04</v>
      </c>
      <c r="AE69" s="42">
        <f t="shared" ref="AE69:AE74" si="18">AC69-AD69</f>
        <v>1361.9599999999991</v>
      </c>
      <c r="AF69" s="38" t="s">
        <v>1371</v>
      </c>
      <c r="AG69" s="44">
        <f t="shared" ref="AG69:AG74" si="19">V69-AE69</f>
        <v>0</v>
      </c>
    </row>
    <row r="70" spans="1:34" s="45" customFormat="1" x14ac:dyDescent="0.2">
      <c r="A70" s="38" t="s">
        <v>39</v>
      </c>
      <c r="B70" s="38" t="s">
        <v>40</v>
      </c>
      <c r="C70" s="38" t="s">
        <v>884</v>
      </c>
      <c r="D70" s="38" t="s">
        <v>1034</v>
      </c>
      <c r="E70" s="38" t="s">
        <v>43</v>
      </c>
      <c r="F70" s="38" t="s">
        <v>1036</v>
      </c>
      <c r="G70" s="38" t="s">
        <v>1059</v>
      </c>
      <c r="H70" s="38" t="s">
        <v>1116</v>
      </c>
      <c r="I70" s="38" t="s">
        <v>183</v>
      </c>
      <c r="J70" s="38" t="s">
        <v>2011</v>
      </c>
      <c r="K70" s="39">
        <v>43546</v>
      </c>
      <c r="L70" s="39">
        <v>43546</v>
      </c>
      <c r="M70" s="39">
        <v>43546</v>
      </c>
      <c r="N70" s="38" t="s">
        <v>1367</v>
      </c>
      <c r="O70" s="38" t="s">
        <v>1368</v>
      </c>
      <c r="P70" s="41">
        <v>8179652</v>
      </c>
      <c r="Q70" s="38" t="s">
        <v>2051</v>
      </c>
      <c r="R70" s="38" t="s">
        <v>59</v>
      </c>
      <c r="S70" s="38" t="s">
        <v>52</v>
      </c>
      <c r="T70" s="42">
        <v>643153.68000000005</v>
      </c>
      <c r="U70" s="42">
        <v>610996</v>
      </c>
      <c r="V70" s="42">
        <f t="shared" si="17"/>
        <v>32157.680000000051</v>
      </c>
      <c r="W70" s="43">
        <f t="shared" si="13"/>
        <v>4.9999993780646713E-2</v>
      </c>
      <c r="X70" s="38" t="s">
        <v>1525</v>
      </c>
      <c r="Y70" s="42">
        <v>0</v>
      </c>
      <c r="Z70" s="38" t="s">
        <v>55</v>
      </c>
      <c r="AA70" s="42">
        <v>0</v>
      </c>
      <c r="AB70" s="42" t="s">
        <v>54</v>
      </c>
      <c r="AC70" s="42">
        <v>643153.68000000005</v>
      </c>
      <c r="AD70" s="42">
        <v>564170.80000000005</v>
      </c>
      <c r="AE70" s="42">
        <f t="shared" si="18"/>
        <v>78982.880000000005</v>
      </c>
      <c r="AF70" s="38" t="s">
        <v>1371</v>
      </c>
      <c r="AG70" s="44">
        <f t="shared" si="19"/>
        <v>-46825.199999999953</v>
      </c>
    </row>
    <row r="71" spans="1:34" s="45" customFormat="1" x14ac:dyDescent="0.2">
      <c r="A71" s="38" t="s">
        <v>39</v>
      </c>
      <c r="B71" s="38" t="s">
        <v>40</v>
      </c>
      <c r="C71" s="38" t="s">
        <v>884</v>
      </c>
      <c r="D71" s="38" t="s">
        <v>1034</v>
      </c>
      <c r="E71" s="38" t="s">
        <v>43</v>
      </c>
      <c r="F71" s="38" t="s">
        <v>1036</v>
      </c>
      <c r="G71" s="38" t="s">
        <v>1059</v>
      </c>
      <c r="H71" s="38" t="s">
        <v>1116</v>
      </c>
      <c r="I71" s="38" t="s">
        <v>183</v>
      </c>
      <c r="J71" s="38" t="s">
        <v>2011</v>
      </c>
      <c r="K71" s="39">
        <v>43546</v>
      </c>
      <c r="L71" s="39">
        <v>43546</v>
      </c>
      <c r="M71" s="39">
        <v>43546</v>
      </c>
      <c r="N71" s="38" t="s">
        <v>1367</v>
      </c>
      <c r="O71" s="38" t="s">
        <v>1368</v>
      </c>
      <c r="P71" s="41">
        <v>8179652</v>
      </c>
      <c r="Q71" s="38" t="s">
        <v>2051</v>
      </c>
      <c r="R71" s="38" t="s">
        <v>59</v>
      </c>
      <c r="S71" s="38" t="s">
        <v>52</v>
      </c>
      <c r="T71" s="42">
        <v>2911104</v>
      </c>
      <c r="U71" s="42">
        <v>2553600</v>
      </c>
      <c r="V71" s="42">
        <f t="shared" si="17"/>
        <v>357504</v>
      </c>
      <c r="W71" s="43">
        <f t="shared" si="13"/>
        <v>0.12280701754385964</v>
      </c>
      <c r="X71" s="38" t="s">
        <v>1361</v>
      </c>
      <c r="Y71" s="42">
        <v>2553600</v>
      </c>
      <c r="Z71" s="38" t="s">
        <v>2052</v>
      </c>
      <c r="AA71" s="42">
        <v>0</v>
      </c>
      <c r="AB71" s="42" t="s">
        <v>54</v>
      </c>
      <c r="AC71" s="42">
        <v>2911104</v>
      </c>
      <c r="AD71" s="42">
        <v>2553600</v>
      </c>
      <c r="AE71" s="42">
        <f t="shared" si="18"/>
        <v>357504</v>
      </c>
      <c r="AF71" s="38" t="s">
        <v>1371</v>
      </c>
      <c r="AG71" s="44">
        <f t="shared" si="19"/>
        <v>0</v>
      </c>
    </row>
    <row r="72" spans="1:34" s="45" customFormat="1" x14ac:dyDescent="0.2">
      <c r="A72" s="38" t="s">
        <v>39</v>
      </c>
      <c r="B72" s="38" t="s">
        <v>40</v>
      </c>
      <c r="C72" s="38" t="s">
        <v>41</v>
      </c>
      <c r="D72" s="38" t="s">
        <v>1148</v>
      </c>
      <c r="E72" s="38" t="s">
        <v>43</v>
      </c>
      <c r="F72" s="38" t="s">
        <v>1150</v>
      </c>
      <c r="G72" s="38" t="s">
        <v>1151</v>
      </c>
      <c r="H72" s="38" t="s">
        <v>407</v>
      </c>
      <c r="I72" s="38" t="s">
        <v>48</v>
      </c>
      <c r="J72" s="38" t="s">
        <v>2011</v>
      </c>
      <c r="K72" s="39">
        <v>43530</v>
      </c>
      <c r="L72" s="39">
        <v>43530</v>
      </c>
      <c r="M72" s="39">
        <v>43530</v>
      </c>
      <c r="N72" s="38" t="s">
        <v>1358</v>
      </c>
      <c r="O72" s="38" t="s">
        <v>1368</v>
      </c>
      <c r="P72" s="41">
        <v>8175162</v>
      </c>
      <c r="Q72" s="38" t="s">
        <v>1159</v>
      </c>
      <c r="R72" s="38" t="s">
        <v>68</v>
      </c>
      <c r="S72" s="38" t="s">
        <v>52</v>
      </c>
      <c r="T72" s="42">
        <v>4501.78</v>
      </c>
      <c r="U72" s="42">
        <v>4413.5200000000004</v>
      </c>
      <c r="V72" s="42">
        <f t="shared" si="17"/>
        <v>88.259999999999309</v>
      </c>
      <c r="W72" s="43">
        <f t="shared" si="13"/>
        <v>1.9605578237941283E-2</v>
      </c>
      <c r="X72" s="38" t="s">
        <v>1361</v>
      </c>
      <c r="Y72" s="42">
        <v>4413.5200000000004</v>
      </c>
      <c r="Z72" s="38" t="s">
        <v>1913</v>
      </c>
      <c r="AA72" s="42">
        <v>0</v>
      </c>
      <c r="AB72" s="42" t="s">
        <v>54</v>
      </c>
      <c r="AC72" s="42">
        <v>4501.78</v>
      </c>
      <c r="AD72" s="42">
        <v>4413.5200000000004</v>
      </c>
      <c r="AE72" s="42">
        <f t="shared" si="18"/>
        <v>88.259999999999309</v>
      </c>
      <c r="AF72" s="38" t="s">
        <v>1371</v>
      </c>
      <c r="AG72" s="44">
        <f t="shared" si="19"/>
        <v>0</v>
      </c>
    </row>
    <row r="73" spans="1:34" s="45" customFormat="1" x14ac:dyDescent="0.2">
      <c r="A73" s="38" t="s">
        <v>39</v>
      </c>
      <c r="B73" s="38" t="s">
        <v>40</v>
      </c>
      <c r="C73" s="38" t="s">
        <v>41</v>
      </c>
      <c r="D73" s="38" t="s">
        <v>1148</v>
      </c>
      <c r="E73" s="38" t="s">
        <v>43</v>
      </c>
      <c r="F73" s="38" t="s">
        <v>1150</v>
      </c>
      <c r="G73" s="38" t="s">
        <v>1151</v>
      </c>
      <c r="H73" s="38" t="s">
        <v>1914</v>
      </c>
      <c r="I73" s="38" t="s">
        <v>48</v>
      </c>
      <c r="J73" s="38" t="s">
        <v>2011</v>
      </c>
      <c r="K73" s="39">
        <v>43539</v>
      </c>
      <c r="L73" s="39">
        <v>43539</v>
      </c>
      <c r="M73" s="39">
        <v>43539</v>
      </c>
      <c r="N73" s="38" t="s">
        <v>1386</v>
      </c>
      <c r="O73" s="38" t="s">
        <v>1368</v>
      </c>
      <c r="P73" s="41">
        <v>8102577</v>
      </c>
      <c r="Q73" s="38" t="s">
        <v>1915</v>
      </c>
      <c r="R73" s="38" t="s">
        <v>59</v>
      </c>
      <c r="S73" s="38" t="s">
        <v>52</v>
      </c>
      <c r="T73" s="42">
        <v>110126.36</v>
      </c>
      <c r="U73" s="42">
        <v>100325.11</v>
      </c>
      <c r="V73" s="42">
        <f t="shared" si="17"/>
        <v>9801.25</v>
      </c>
      <c r="W73" s="43">
        <f t="shared" si="13"/>
        <v>8.9000035958693269E-2</v>
      </c>
      <c r="X73" s="38" t="s">
        <v>1916</v>
      </c>
      <c r="Y73" s="42">
        <v>0</v>
      </c>
      <c r="Z73" s="38" t="s">
        <v>55</v>
      </c>
      <c r="AA73" s="42">
        <v>0</v>
      </c>
      <c r="AB73" s="42" t="s">
        <v>54</v>
      </c>
      <c r="AC73" s="42">
        <v>0</v>
      </c>
      <c r="AD73" s="42">
        <v>0</v>
      </c>
      <c r="AE73" s="42">
        <f t="shared" si="18"/>
        <v>0</v>
      </c>
      <c r="AF73" s="38" t="s">
        <v>1371</v>
      </c>
      <c r="AG73" s="44">
        <f t="shared" si="19"/>
        <v>9801.25</v>
      </c>
    </row>
    <row r="74" spans="1:34" s="45" customFormat="1" x14ac:dyDescent="0.2">
      <c r="A74" s="38" t="s">
        <v>39</v>
      </c>
      <c r="B74" s="38" t="s">
        <v>40</v>
      </c>
      <c r="C74" s="38" t="s">
        <v>41</v>
      </c>
      <c r="D74" s="38" t="s">
        <v>1148</v>
      </c>
      <c r="E74" s="38" t="s">
        <v>43</v>
      </c>
      <c r="F74" s="38" t="s">
        <v>1150</v>
      </c>
      <c r="G74" s="38" t="s">
        <v>1151</v>
      </c>
      <c r="H74" s="38" t="s">
        <v>1921</v>
      </c>
      <c r="I74" s="38" t="s">
        <v>48</v>
      </c>
      <c r="J74" s="38" t="s">
        <v>2011</v>
      </c>
      <c r="K74" s="39">
        <v>43538</v>
      </c>
      <c r="L74" s="39">
        <v>43538</v>
      </c>
      <c r="M74" s="39">
        <v>43538</v>
      </c>
      <c r="N74" s="38" t="s">
        <v>1358</v>
      </c>
      <c r="O74" s="38" t="s">
        <v>1368</v>
      </c>
      <c r="P74" s="41">
        <v>8174225</v>
      </c>
      <c r="Q74" s="38" t="s">
        <v>1922</v>
      </c>
      <c r="R74" s="38" t="s">
        <v>68</v>
      </c>
      <c r="S74" s="38" t="s">
        <v>52</v>
      </c>
      <c r="T74" s="42">
        <v>83361.75</v>
      </c>
      <c r="U74" s="42">
        <v>79526.25</v>
      </c>
      <c r="V74" s="42">
        <f t="shared" si="17"/>
        <v>3835.5</v>
      </c>
      <c r="W74" s="43">
        <f t="shared" si="13"/>
        <v>4.6010310484124912E-2</v>
      </c>
      <c r="X74" s="38" t="s">
        <v>1361</v>
      </c>
      <c r="Y74" s="42">
        <v>79526.25</v>
      </c>
      <c r="Z74" s="38" t="s">
        <v>1923</v>
      </c>
      <c r="AA74" s="42">
        <v>0</v>
      </c>
      <c r="AB74" s="42" t="s">
        <v>54</v>
      </c>
      <c r="AC74" s="42">
        <v>83361.75</v>
      </c>
      <c r="AD74" s="42">
        <v>79526.25</v>
      </c>
      <c r="AE74" s="42">
        <f t="shared" si="18"/>
        <v>3835.5</v>
      </c>
      <c r="AF74" s="38" t="s">
        <v>1371</v>
      </c>
      <c r="AG74" s="44">
        <f t="shared" si="19"/>
        <v>0</v>
      </c>
    </row>
    <row r="75" spans="1:34" s="45" customFormat="1" x14ac:dyDescent="0.2">
      <c r="A75" s="38" t="s">
        <v>39</v>
      </c>
      <c r="B75" s="38" t="s">
        <v>40</v>
      </c>
      <c r="C75" s="38" t="s">
        <v>41</v>
      </c>
      <c r="D75" s="38" t="s">
        <v>1164</v>
      </c>
      <c r="E75" s="38" t="s">
        <v>43</v>
      </c>
      <c r="F75" s="38" t="s">
        <v>1167</v>
      </c>
      <c r="G75" s="38" t="s">
        <v>1168</v>
      </c>
      <c r="H75" s="38" t="s">
        <v>1198</v>
      </c>
      <c r="I75" s="38" t="s">
        <v>48</v>
      </c>
      <c r="J75" s="38" t="s">
        <v>2011</v>
      </c>
      <c r="K75" s="39">
        <v>43551</v>
      </c>
      <c r="L75" s="39">
        <v>43551</v>
      </c>
      <c r="M75" s="39">
        <v>43551</v>
      </c>
      <c r="N75" s="38" t="s">
        <v>1358</v>
      </c>
      <c r="O75" s="38" t="s">
        <v>1368</v>
      </c>
      <c r="P75" s="41">
        <v>8203129</v>
      </c>
      <c r="Q75" s="38" t="s">
        <v>1933</v>
      </c>
      <c r="R75" s="38" t="s">
        <v>68</v>
      </c>
      <c r="S75" s="38" t="s">
        <v>52</v>
      </c>
      <c r="T75" s="42">
        <v>42</v>
      </c>
      <c r="U75" s="42">
        <v>40.6</v>
      </c>
      <c r="V75" s="42">
        <f t="shared" ref="V75:V84" si="20">T75-U75</f>
        <v>1.3999999999999986</v>
      </c>
      <c r="W75" s="43">
        <f t="shared" si="13"/>
        <v>3.3333333333333298E-2</v>
      </c>
      <c r="X75" s="38" t="s">
        <v>1361</v>
      </c>
      <c r="Y75" s="42">
        <v>40.6</v>
      </c>
      <c r="Z75" s="38" t="s">
        <v>2053</v>
      </c>
      <c r="AA75" s="42">
        <v>0</v>
      </c>
      <c r="AB75" s="42" t="s">
        <v>54</v>
      </c>
      <c r="AC75" s="42">
        <v>42</v>
      </c>
      <c r="AD75" s="42">
        <v>40.6</v>
      </c>
      <c r="AE75" s="42">
        <f t="shared" ref="AE75:AE84" si="21">AC75-AD75</f>
        <v>1.3999999999999986</v>
      </c>
      <c r="AF75" s="38" t="s">
        <v>1376</v>
      </c>
      <c r="AG75" s="44">
        <f t="shared" ref="AG75:AG84" si="22">V75-AE75</f>
        <v>0</v>
      </c>
    </row>
    <row r="76" spans="1:34" s="45" customFormat="1" x14ac:dyDescent="0.2">
      <c r="A76" s="38" t="s">
        <v>39</v>
      </c>
      <c r="B76" s="38" t="s">
        <v>40</v>
      </c>
      <c r="C76" s="38" t="s">
        <v>41</v>
      </c>
      <c r="D76" s="38" t="s">
        <v>1164</v>
      </c>
      <c r="E76" s="38" t="s">
        <v>43</v>
      </c>
      <c r="F76" s="38" t="s">
        <v>1167</v>
      </c>
      <c r="G76" s="38" t="s">
        <v>1168</v>
      </c>
      <c r="H76" s="38" t="s">
        <v>1198</v>
      </c>
      <c r="I76" s="38" t="s">
        <v>48</v>
      </c>
      <c r="J76" s="38" t="s">
        <v>2011</v>
      </c>
      <c r="K76" s="39">
        <v>43525</v>
      </c>
      <c r="L76" s="39">
        <v>43525</v>
      </c>
      <c r="M76" s="39">
        <v>43525</v>
      </c>
      <c r="N76" s="38" t="s">
        <v>1358</v>
      </c>
      <c r="O76" s="38" t="s">
        <v>1368</v>
      </c>
      <c r="P76" s="41">
        <v>8203129</v>
      </c>
      <c r="Q76" s="38" t="s">
        <v>1933</v>
      </c>
      <c r="R76" s="38" t="s">
        <v>68</v>
      </c>
      <c r="S76" s="38" t="s">
        <v>52</v>
      </c>
      <c r="T76" s="42">
        <v>309</v>
      </c>
      <c r="U76" s="42">
        <v>298.7</v>
      </c>
      <c r="V76" s="42">
        <f t="shared" si="20"/>
        <v>10.300000000000011</v>
      </c>
      <c r="W76" s="43">
        <f t="shared" si="13"/>
        <v>3.3333333333333368E-2</v>
      </c>
      <c r="X76" s="38" t="s">
        <v>1361</v>
      </c>
      <c r="Y76" s="42">
        <v>298.7</v>
      </c>
      <c r="Z76" s="38" t="s">
        <v>2053</v>
      </c>
      <c r="AA76" s="42">
        <v>0</v>
      </c>
      <c r="AB76" s="42" t="s">
        <v>54</v>
      </c>
      <c r="AC76" s="42">
        <v>309</v>
      </c>
      <c r="AD76" s="42">
        <v>298.7</v>
      </c>
      <c r="AE76" s="42">
        <f t="shared" si="21"/>
        <v>10.300000000000011</v>
      </c>
      <c r="AF76" s="38" t="s">
        <v>1376</v>
      </c>
      <c r="AG76" s="44">
        <f t="shared" si="22"/>
        <v>0</v>
      </c>
    </row>
    <row r="77" spans="1:34" s="45" customFormat="1" x14ac:dyDescent="0.2">
      <c r="A77" s="38" t="s">
        <v>39</v>
      </c>
      <c r="B77" s="38" t="s">
        <v>40</v>
      </c>
      <c r="C77" s="38" t="s">
        <v>41</v>
      </c>
      <c r="D77" s="38" t="s">
        <v>1164</v>
      </c>
      <c r="E77" s="38" t="s">
        <v>43</v>
      </c>
      <c r="F77" s="38" t="s">
        <v>1167</v>
      </c>
      <c r="G77" s="38" t="s">
        <v>1168</v>
      </c>
      <c r="H77" s="38" t="s">
        <v>1198</v>
      </c>
      <c r="I77" s="38" t="s">
        <v>48</v>
      </c>
      <c r="J77" s="38" t="s">
        <v>2011</v>
      </c>
      <c r="K77" s="39">
        <v>43529</v>
      </c>
      <c r="L77" s="39">
        <v>43529</v>
      </c>
      <c r="M77" s="39">
        <v>43529</v>
      </c>
      <c r="N77" s="38" t="s">
        <v>1358</v>
      </c>
      <c r="O77" s="38" t="s">
        <v>1368</v>
      </c>
      <c r="P77" s="41">
        <v>8199202</v>
      </c>
      <c r="Q77" s="38" t="s">
        <v>1935</v>
      </c>
      <c r="R77" s="38" t="s">
        <v>68</v>
      </c>
      <c r="S77" s="38" t="s">
        <v>52</v>
      </c>
      <c r="T77" s="42">
        <v>204.4</v>
      </c>
      <c r="U77" s="42">
        <v>262.32</v>
      </c>
      <c r="V77" s="42">
        <f t="shared" si="20"/>
        <v>-57.919999999999987</v>
      </c>
      <c r="W77" s="43">
        <f t="shared" si="13"/>
        <v>-0.28336594911937368</v>
      </c>
      <c r="X77" s="38" t="s">
        <v>1361</v>
      </c>
      <c r="Y77" s="42">
        <v>262.32</v>
      </c>
      <c r="Z77" s="38" t="s">
        <v>1936</v>
      </c>
      <c r="AA77" s="42">
        <v>0</v>
      </c>
      <c r="AB77" s="42" t="s">
        <v>54</v>
      </c>
      <c r="AC77" s="42">
        <v>204.4</v>
      </c>
      <c r="AD77" s="42">
        <v>262.32</v>
      </c>
      <c r="AE77" s="42">
        <f t="shared" si="21"/>
        <v>-57.919999999999987</v>
      </c>
      <c r="AF77" s="38" t="s">
        <v>1376</v>
      </c>
      <c r="AG77" s="44">
        <f t="shared" si="22"/>
        <v>0</v>
      </c>
    </row>
    <row r="78" spans="1:34" s="45" customFormat="1" x14ac:dyDescent="0.2">
      <c r="A78" s="38" t="s">
        <v>39</v>
      </c>
      <c r="B78" s="38" t="s">
        <v>40</v>
      </c>
      <c r="C78" s="38" t="s">
        <v>41</v>
      </c>
      <c r="D78" s="38" t="s">
        <v>1164</v>
      </c>
      <c r="E78" s="38" t="s">
        <v>43</v>
      </c>
      <c r="F78" s="38" t="s">
        <v>1167</v>
      </c>
      <c r="G78" s="38" t="s">
        <v>1168</v>
      </c>
      <c r="H78" s="38" t="s">
        <v>829</v>
      </c>
      <c r="I78" s="38" t="s">
        <v>48</v>
      </c>
      <c r="J78" s="38" t="s">
        <v>2011</v>
      </c>
      <c r="K78" s="39">
        <v>43549</v>
      </c>
      <c r="L78" s="39">
        <v>43549</v>
      </c>
      <c r="M78" s="39">
        <v>43549</v>
      </c>
      <c r="N78" s="38" t="s">
        <v>1358</v>
      </c>
      <c r="O78" s="38" t="s">
        <v>1368</v>
      </c>
      <c r="P78" s="41">
        <v>8167809</v>
      </c>
      <c r="Q78" s="38" t="s">
        <v>1183</v>
      </c>
      <c r="R78" s="38" t="s">
        <v>68</v>
      </c>
      <c r="S78" s="38" t="s">
        <v>52</v>
      </c>
      <c r="T78" s="42">
        <v>12100</v>
      </c>
      <c r="U78" s="42">
        <v>11000</v>
      </c>
      <c r="V78" s="42">
        <f t="shared" si="20"/>
        <v>1100</v>
      </c>
      <c r="W78" s="43">
        <f t="shared" si="13"/>
        <v>9.0909090909090912E-2</v>
      </c>
      <c r="X78" s="38" t="s">
        <v>1361</v>
      </c>
      <c r="Y78" s="42">
        <v>11000</v>
      </c>
      <c r="Z78" s="38" t="s">
        <v>1185</v>
      </c>
      <c r="AA78" s="42">
        <v>0</v>
      </c>
      <c r="AB78" s="42" t="s">
        <v>54</v>
      </c>
      <c r="AC78" s="42">
        <v>12100</v>
      </c>
      <c r="AD78" s="42">
        <v>11000</v>
      </c>
      <c r="AE78" s="42">
        <f t="shared" si="21"/>
        <v>1100</v>
      </c>
      <c r="AF78" s="38" t="s">
        <v>1371</v>
      </c>
      <c r="AG78" s="44">
        <f t="shared" si="22"/>
        <v>0</v>
      </c>
    </row>
    <row r="79" spans="1:34" s="45" customFormat="1" x14ac:dyDescent="0.2">
      <c r="A79" s="38" t="s">
        <v>39</v>
      </c>
      <c r="B79" s="38" t="s">
        <v>40</v>
      </c>
      <c r="C79" s="38" t="s">
        <v>41</v>
      </c>
      <c r="D79" s="38" t="s">
        <v>1164</v>
      </c>
      <c r="E79" s="38" t="s">
        <v>43</v>
      </c>
      <c r="F79" s="38" t="s">
        <v>1167</v>
      </c>
      <c r="G79" s="38" t="s">
        <v>1175</v>
      </c>
      <c r="H79" s="38" t="s">
        <v>2054</v>
      </c>
      <c r="I79" s="38" t="s">
        <v>48</v>
      </c>
      <c r="J79" s="38" t="s">
        <v>2011</v>
      </c>
      <c r="K79" s="39">
        <v>43525</v>
      </c>
      <c r="L79" s="39">
        <v>43525</v>
      </c>
      <c r="M79" s="39">
        <v>43525</v>
      </c>
      <c r="N79" s="38" t="s">
        <v>1358</v>
      </c>
      <c r="O79" s="38" t="s">
        <v>1368</v>
      </c>
      <c r="P79" s="41">
        <v>7996966</v>
      </c>
      <c r="Q79" s="38" t="s">
        <v>2055</v>
      </c>
      <c r="R79" s="38" t="s">
        <v>68</v>
      </c>
      <c r="S79" s="38" t="s">
        <v>52</v>
      </c>
      <c r="T79" s="42">
        <v>43253.79</v>
      </c>
      <c r="U79" s="42">
        <v>38494.32</v>
      </c>
      <c r="V79" s="42">
        <f t="shared" si="20"/>
        <v>4759.4700000000012</v>
      </c>
      <c r="W79" s="43">
        <f t="shared" si="13"/>
        <v>0.11003590668008517</v>
      </c>
      <c r="X79" s="38" t="s">
        <v>1361</v>
      </c>
      <c r="Y79" s="42">
        <v>38494.32</v>
      </c>
      <c r="Z79" s="38" t="s">
        <v>2056</v>
      </c>
      <c r="AA79" s="42">
        <v>0</v>
      </c>
      <c r="AB79" s="42" t="s">
        <v>54</v>
      </c>
      <c r="AC79" s="42">
        <v>43253.79</v>
      </c>
      <c r="AD79" s="42">
        <v>38494.32</v>
      </c>
      <c r="AE79" s="42">
        <f t="shared" si="21"/>
        <v>4759.4700000000012</v>
      </c>
      <c r="AF79" s="38" t="s">
        <v>1376</v>
      </c>
      <c r="AG79" s="44">
        <f t="shared" si="22"/>
        <v>0</v>
      </c>
    </row>
    <row r="80" spans="1:34" s="45" customFormat="1" x14ac:dyDescent="0.2">
      <c r="A80" s="38" t="s">
        <v>39</v>
      </c>
      <c r="B80" s="38" t="s">
        <v>40</v>
      </c>
      <c r="C80" s="38" t="s">
        <v>41</v>
      </c>
      <c r="D80" s="38" t="s">
        <v>1164</v>
      </c>
      <c r="E80" s="38" t="s">
        <v>43</v>
      </c>
      <c r="F80" s="38" t="s">
        <v>1167</v>
      </c>
      <c r="G80" s="38" t="s">
        <v>1168</v>
      </c>
      <c r="H80" s="38" t="s">
        <v>1188</v>
      </c>
      <c r="I80" s="38" t="s">
        <v>48</v>
      </c>
      <c r="J80" s="38" t="s">
        <v>2011</v>
      </c>
      <c r="K80" s="39">
        <v>43531</v>
      </c>
      <c r="L80" s="39">
        <v>43531</v>
      </c>
      <c r="M80" s="39">
        <v>43531</v>
      </c>
      <c r="N80" s="38" t="s">
        <v>1358</v>
      </c>
      <c r="O80" s="38" t="s">
        <v>1368</v>
      </c>
      <c r="P80" s="41">
        <v>8132218</v>
      </c>
      <c r="Q80" s="38" t="s">
        <v>2057</v>
      </c>
      <c r="R80" s="38" t="s">
        <v>68</v>
      </c>
      <c r="S80" s="38" t="s">
        <v>52</v>
      </c>
      <c r="T80" s="42">
        <v>145200</v>
      </c>
      <c r="U80" s="42">
        <v>132000</v>
      </c>
      <c r="V80" s="42">
        <f t="shared" si="20"/>
        <v>13200</v>
      </c>
      <c r="W80" s="43">
        <f t="shared" si="13"/>
        <v>9.0909090909090912E-2</v>
      </c>
      <c r="X80" s="38" t="s">
        <v>1361</v>
      </c>
      <c r="Y80" s="42">
        <v>132000</v>
      </c>
      <c r="Z80" s="38" t="s">
        <v>2058</v>
      </c>
      <c r="AA80" s="42">
        <v>0</v>
      </c>
      <c r="AB80" s="42" t="s">
        <v>54</v>
      </c>
      <c r="AC80" s="42">
        <v>145200</v>
      </c>
      <c r="AD80" s="42">
        <v>132000</v>
      </c>
      <c r="AE80" s="42">
        <f t="shared" si="21"/>
        <v>13200</v>
      </c>
      <c r="AF80" s="38" t="s">
        <v>1371</v>
      </c>
      <c r="AG80" s="44">
        <f t="shared" si="22"/>
        <v>0</v>
      </c>
    </row>
    <row r="81" spans="1:34" s="45" customFormat="1" x14ac:dyDescent="0.2">
      <c r="A81" s="38" t="s">
        <v>39</v>
      </c>
      <c r="B81" s="38" t="s">
        <v>40</v>
      </c>
      <c r="C81" s="38" t="s">
        <v>41</v>
      </c>
      <c r="D81" s="38" t="s">
        <v>1164</v>
      </c>
      <c r="E81" s="38" t="s">
        <v>43</v>
      </c>
      <c r="F81" s="38" t="s">
        <v>1167</v>
      </c>
      <c r="G81" s="38" t="s">
        <v>1168</v>
      </c>
      <c r="H81" s="38" t="s">
        <v>1188</v>
      </c>
      <c r="I81" s="38" t="s">
        <v>48</v>
      </c>
      <c r="J81" s="38" t="s">
        <v>2011</v>
      </c>
      <c r="K81" s="39">
        <v>43532</v>
      </c>
      <c r="L81" s="39">
        <v>43532</v>
      </c>
      <c r="M81" s="39">
        <v>43534</v>
      </c>
      <c r="N81" s="38" t="s">
        <v>1358</v>
      </c>
      <c r="O81" s="38" t="s">
        <v>1368</v>
      </c>
      <c r="P81" s="41">
        <v>8186623</v>
      </c>
      <c r="Q81" s="38" t="s">
        <v>1210</v>
      </c>
      <c r="R81" s="38" t="s">
        <v>68</v>
      </c>
      <c r="S81" s="38" t="s">
        <v>52</v>
      </c>
      <c r="T81" s="42">
        <v>323614.82</v>
      </c>
      <c r="U81" s="42">
        <v>298591.58</v>
      </c>
      <c r="V81" s="42">
        <f t="shared" si="20"/>
        <v>25023.239999999991</v>
      </c>
      <c r="W81" s="43">
        <f t="shared" si="13"/>
        <v>7.732414726865719E-2</v>
      </c>
      <c r="X81" s="38" t="s">
        <v>1361</v>
      </c>
      <c r="Y81" s="42">
        <v>298591.58</v>
      </c>
      <c r="Z81" s="38" t="s">
        <v>1212</v>
      </c>
      <c r="AA81" s="42">
        <v>0</v>
      </c>
      <c r="AB81" s="42" t="s">
        <v>54</v>
      </c>
      <c r="AC81" s="42">
        <v>323614.82</v>
      </c>
      <c r="AD81" s="42">
        <v>298591.58</v>
      </c>
      <c r="AE81" s="42">
        <f t="shared" si="21"/>
        <v>25023.239999999991</v>
      </c>
      <c r="AF81" s="38" t="s">
        <v>1371</v>
      </c>
      <c r="AG81" s="44">
        <f t="shared" si="22"/>
        <v>0</v>
      </c>
    </row>
    <row r="82" spans="1:34" s="45" customFormat="1" x14ac:dyDescent="0.2">
      <c r="A82" s="38" t="s">
        <v>39</v>
      </c>
      <c r="B82" s="38" t="s">
        <v>40</v>
      </c>
      <c r="C82" s="38" t="s">
        <v>41</v>
      </c>
      <c r="D82" s="38" t="s">
        <v>1164</v>
      </c>
      <c r="E82" s="38" t="s">
        <v>43</v>
      </c>
      <c r="F82" s="38" t="s">
        <v>1167</v>
      </c>
      <c r="G82" s="38" t="s">
        <v>1168</v>
      </c>
      <c r="H82" s="38" t="s">
        <v>1188</v>
      </c>
      <c r="I82" s="38" t="s">
        <v>48</v>
      </c>
      <c r="J82" s="38" t="s">
        <v>2011</v>
      </c>
      <c r="K82" s="39">
        <v>43525</v>
      </c>
      <c r="L82" s="39">
        <v>43525</v>
      </c>
      <c r="M82" s="39">
        <v>43525</v>
      </c>
      <c r="N82" s="38" t="s">
        <v>1358</v>
      </c>
      <c r="O82" s="38" t="s">
        <v>1368</v>
      </c>
      <c r="P82" s="41">
        <v>8186623</v>
      </c>
      <c r="Q82" s="38" t="s">
        <v>1210</v>
      </c>
      <c r="R82" s="38" t="s">
        <v>68</v>
      </c>
      <c r="S82" s="38" t="s">
        <v>52</v>
      </c>
      <c r="T82" s="42">
        <v>14025</v>
      </c>
      <c r="U82" s="42">
        <v>12750</v>
      </c>
      <c r="V82" s="42">
        <f t="shared" si="20"/>
        <v>1275</v>
      </c>
      <c r="W82" s="43">
        <f t="shared" si="13"/>
        <v>9.0909090909090912E-2</v>
      </c>
      <c r="X82" s="38" t="s">
        <v>1361</v>
      </c>
      <c r="Y82" s="42">
        <v>12750</v>
      </c>
      <c r="Z82" s="38" t="s">
        <v>1212</v>
      </c>
      <c r="AA82" s="42">
        <v>0</v>
      </c>
      <c r="AB82" s="42" t="s">
        <v>54</v>
      </c>
      <c r="AC82" s="42">
        <v>14025</v>
      </c>
      <c r="AD82" s="42">
        <v>12750</v>
      </c>
      <c r="AE82" s="42">
        <f t="shared" si="21"/>
        <v>1275</v>
      </c>
      <c r="AF82" s="38" t="s">
        <v>1371</v>
      </c>
      <c r="AG82" s="44">
        <f t="shared" si="22"/>
        <v>0</v>
      </c>
    </row>
    <row r="83" spans="1:34" s="45" customFormat="1" x14ac:dyDescent="0.2">
      <c r="A83" s="38" t="s">
        <v>39</v>
      </c>
      <c r="B83" s="38" t="s">
        <v>40</v>
      </c>
      <c r="C83" s="38" t="s">
        <v>41</v>
      </c>
      <c r="D83" s="38" t="s">
        <v>1164</v>
      </c>
      <c r="E83" s="38" t="s">
        <v>43</v>
      </c>
      <c r="F83" s="38" t="s">
        <v>1167</v>
      </c>
      <c r="G83" s="38" t="s">
        <v>1168</v>
      </c>
      <c r="H83" s="38" t="s">
        <v>1188</v>
      </c>
      <c r="I83" s="38" t="s">
        <v>48</v>
      </c>
      <c r="J83" s="38" t="s">
        <v>2011</v>
      </c>
      <c r="K83" s="39">
        <v>43535</v>
      </c>
      <c r="L83" s="39">
        <v>43535</v>
      </c>
      <c r="M83" s="39">
        <v>43535</v>
      </c>
      <c r="N83" s="38" t="s">
        <v>1358</v>
      </c>
      <c r="O83" s="38" t="s">
        <v>1368</v>
      </c>
      <c r="P83" s="41">
        <v>8186623</v>
      </c>
      <c r="Q83" s="38" t="s">
        <v>1210</v>
      </c>
      <c r="R83" s="38" t="s">
        <v>68</v>
      </c>
      <c r="S83" s="38" t="s">
        <v>52</v>
      </c>
      <c r="T83" s="42">
        <v>171600</v>
      </c>
      <c r="U83" s="42">
        <v>156000</v>
      </c>
      <c r="V83" s="42">
        <f t="shared" si="20"/>
        <v>15600</v>
      </c>
      <c r="W83" s="43">
        <f t="shared" si="13"/>
        <v>9.0909090909090912E-2</v>
      </c>
      <c r="X83" s="38" t="s">
        <v>1361</v>
      </c>
      <c r="Y83" s="42">
        <v>156000</v>
      </c>
      <c r="Z83" s="38" t="s">
        <v>1212</v>
      </c>
      <c r="AA83" s="42">
        <v>0</v>
      </c>
      <c r="AB83" s="42" t="s">
        <v>54</v>
      </c>
      <c r="AC83" s="42">
        <v>171600</v>
      </c>
      <c r="AD83" s="42">
        <v>156000</v>
      </c>
      <c r="AE83" s="42">
        <f t="shared" si="21"/>
        <v>15600</v>
      </c>
      <c r="AF83" s="38" t="s">
        <v>1371</v>
      </c>
      <c r="AG83" s="44">
        <f t="shared" si="22"/>
        <v>0</v>
      </c>
    </row>
    <row r="84" spans="1:34" s="45" customFormat="1" x14ac:dyDescent="0.2">
      <c r="A84" s="38" t="s">
        <v>39</v>
      </c>
      <c r="B84" s="38" t="s">
        <v>40</v>
      </c>
      <c r="C84" s="38" t="s">
        <v>41</v>
      </c>
      <c r="D84" s="38" t="s">
        <v>1164</v>
      </c>
      <c r="E84" s="38" t="s">
        <v>43</v>
      </c>
      <c r="F84" s="38" t="s">
        <v>1167</v>
      </c>
      <c r="G84" s="38" t="s">
        <v>1168</v>
      </c>
      <c r="H84" s="38" t="s">
        <v>1188</v>
      </c>
      <c r="I84" s="38" t="s">
        <v>48</v>
      </c>
      <c r="J84" s="38" t="s">
        <v>2011</v>
      </c>
      <c r="K84" s="39">
        <v>43530</v>
      </c>
      <c r="L84" s="39">
        <v>43530</v>
      </c>
      <c r="M84" s="39">
        <v>43530</v>
      </c>
      <c r="N84" s="38" t="s">
        <v>1358</v>
      </c>
      <c r="O84" s="38" t="s">
        <v>1368</v>
      </c>
      <c r="P84" s="41">
        <v>8186623</v>
      </c>
      <c r="Q84" s="38" t="s">
        <v>1210</v>
      </c>
      <c r="R84" s="38" t="s">
        <v>68</v>
      </c>
      <c r="S84" s="38" t="s">
        <v>52</v>
      </c>
      <c r="T84" s="42">
        <v>54560</v>
      </c>
      <c r="U84" s="42">
        <v>49600</v>
      </c>
      <c r="V84" s="42">
        <f t="shared" si="20"/>
        <v>4960</v>
      </c>
      <c r="W84" s="43">
        <f t="shared" si="13"/>
        <v>9.0909090909090912E-2</v>
      </c>
      <c r="X84" s="38" t="s">
        <v>1361</v>
      </c>
      <c r="Y84" s="42">
        <v>49600</v>
      </c>
      <c r="Z84" s="38" t="s">
        <v>1212</v>
      </c>
      <c r="AA84" s="42">
        <v>0</v>
      </c>
      <c r="AB84" s="42" t="s">
        <v>54</v>
      </c>
      <c r="AC84" s="42">
        <v>54560</v>
      </c>
      <c r="AD84" s="42">
        <v>49600</v>
      </c>
      <c r="AE84" s="42">
        <f t="shared" si="21"/>
        <v>4960</v>
      </c>
      <c r="AF84" s="38" t="s">
        <v>1371</v>
      </c>
      <c r="AG84" s="44">
        <f t="shared" si="22"/>
        <v>0</v>
      </c>
    </row>
    <row r="85" spans="1:34" s="45" customFormat="1" x14ac:dyDescent="0.2">
      <c r="A85" s="38" t="s">
        <v>39</v>
      </c>
      <c r="B85" s="38" t="s">
        <v>40</v>
      </c>
      <c r="C85" s="38" t="s">
        <v>41</v>
      </c>
      <c r="D85" s="38" t="s">
        <v>1216</v>
      </c>
      <c r="E85" s="38" t="s">
        <v>43</v>
      </c>
      <c r="F85" s="38" t="s">
        <v>1218</v>
      </c>
      <c r="G85" s="38" t="s">
        <v>1219</v>
      </c>
      <c r="H85" s="38" t="s">
        <v>1962</v>
      </c>
      <c r="I85" s="38" t="s">
        <v>48</v>
      </c>
      <c r="J85" s="38" t="s">
        <v>2011</v>
      </c>
      <c r="K85" s="39">
        <v>43525</v>
      </c>
      <c r="L85" s="39">
        <v>43525</v>
      </c>
      <c r="M85" s="39">
        <v>43525</v>
      </c>
      <c r="N85" s="38" t="s">
        <v>1367</v>
      </c>
      <c r="O85" s="38" t="s">
        <v>1368</v>
      </c>
      <c r="P85" s="41">
        <v>8181775</v>
      </c>
      <c r="Q85" s="38" t="s">
        <v>2059</v>
      </c>
      <c r="R85" s="38" t="s">
        <v>59</v>
      </c>
      <c r="S85" s="38" t="s">
        <v>52</v>
      </c>
      <c r="T85" s="42">
        <v>5342.72</v>
      </c>
      <c r="U85" s="42">
        <v>5088.32</v>
      </c>
      <c r="V85" s="42">
        <f t="shared" ref="V85:V94" si="23">T85-U85</f>
        <v>254.40000000000055</v>
      </c>
      <c r="W85" s="43">
        <f t="shared" si="13"/>
        <v>4.7616195495927272E-2</v>
      </c>
      <c r="X85" s="38" t="s">
        <v>1361</v>
      </c>
      <c r="Y85" s="42">
        <v>5088.32</v>
      </c>
      <c r="Z85" s="38" t="s">
        <v>2060</v>
      </c>
      <c r="AA85" s="42">
        <v>0</v>
      </c>
      <c r="AB85" s="42" t="s">
        <v>54</v>
      </c>
      <c r="AC85" s="42">
        <v>5342.72</v>
      </c>
      <c r="AD85" s="42">
        <v>5088.32</v>
      </c>
      <c r="AE85" s="42">
        <f t="shared" ref="AE85:AE94" si="24">AC85-AD85</f>
        <v>254.40000000000055</v>
      </c>
      <c r="AF85" s="38" t="s">
        <v>1376</v>
      </c>
      <c r="AG85" s="44">
        <f t="shared" ref="AG85:AG94" si="25">V85-AE85</f>
        <v>0</v>
      </c>
    </row>
    <row r="86" spans="1:34" s="45" customFormat="1" x14ac:dyDescent="0.2">
      <c r="A86" s="38" t="s">
        <v>39</v>
      </c>
      <c r="B86" s="38" t="s">
        <v>40</v>
      </c>
      <c r="C86" s="38" t="s">
        <v>41</v>
      </c>
      <c r="D86" s="38" t="s">
        <v>1216</v>
      </c>
      <c r="E86" s="38" t="s">
        <v>43</v>
      </c>
      <c r="F86" s="38" t="s">
        <v>1218</v>
      </c>
      <c r="G86" s="38" t="s">
        <v>1219</v>
      </c>
      <c r="H86" s="38" t="s">
        <v>1967</v>
      </c>
      <c r="I86" s="38" t="s">
        <v>48</v>
      </c>
      <c r="J86" s="38" t="s">
        <v>2011</v>
      </c>
      <c r="K86" s="39">
        <v>43545</v>
      </c>
      <c r="L86" s="39">
        <v>43545</v>
      </c>
      <c r="M86" s="39">
        <v>43545</v>
      </c>
      <c r="N86" s="38" t="s">
        <v>1367</v>
      </c>
      <c r="O86" s="38" t="s">
        <v>1368</v>
      </c>
      <c r="P86" s="41">
        <v>7990832</v>
      </c>
      <c r="Q86" s="38" t="s">
        <v>2061</v>
      </c>
      <c r="R86" s="38" t="s">
        <v>59</v>
      </c>
      <c r="S86" s="38" t="s">
        <v>52</v>
      </c>
      <c r="T86" s="42">
        <v>28879.040000000001</v>
      </c>
      <c r="U86" s="42">
        <v>27503.599999999999</v>
      </c>
      <c r="V86" s="42">
        <f t="shared" si="23"/>
        <v>1375.4400000000023</v>
      </c>
      <c r="W86" s="43">
        <f t="shared" si="13"/>
        <v>4.7627621970813515E-2</v>
      </c>
      <c r="X86" s="38" t="s">
        <v>1361</v>
      </c>
      <c r="Y86" s="42">
        <v>27503.599999999999</v>
      </c>
      <c r="Z86" s="38" t="s">
        <v>2062</v>
      </c>
      <c r="AA86" s="42">
        <v>0</v>
      </c>
      <c r="AB86" s="42" t="s">
        <v>54</v>
      </c>
      <c r="AC86" s="42">
        <v>28879.040000000001</v>
      </c>
      <c r="AD86" s="42">
        <v>27503.599999999999</v>
      </c>
      <c r="AE86" s="42">
        <f t="shared" si="24"/>
        <v>1375.4400000000023</v>
      </c>
      <c r="AF86" s="38" t="s">
        <v>1371</v>
      </c>
      <c r="AG86" s="44">
        <f t="shared" si="25"/>
        <v>0</v>
      </c>
    </row>
    <row r="87" spans="1:34" s="45" customFormat="1" x14ac:dyDescent="0.2">
      <c r="A87" s="38" t="s">
        <v>39</v>
      </c>
      <c r="B87" s="38" t="s">
        <v>40</v>
      </c>
      <c r="C87" s="38" t="s">
        <v>41</v>
      </c>
      <c r="D87" s="38" t="s">
        <v>1216</v>
      </c>
      <c r="E87" s="38" t="s">
        <v>43</v>
      </c>
      <c r="F87" s="38" t="s">
        <v>1218</v>
      </c>
      <c r="G87" s="38" t="s">
        <v>1219</v>
      </c>
      <c r="H87" s="38" t="s">
        <v>1366</v>
      </c>
      <c r="I87" s="38" t="s">
        <v>48</v>
      </c>
      <c r="J87" s="38" t="s">
        <v>2011</v>
      </c>
      <c r="K87" s="39">
        <v>43553</v>
      </c>
      <c r="L87" s="39">
        <v>43553</v>
      </c>
      <c r="M87" s="39">
        <v>43553</v>
      </c>
      <c r="N87" s="38" t="s">
        <v>1367</v>
      </c>
      <c r="O87" s="38" t="s">
        <v>1368</v>
      </c>
      <c r="P87" s="41">
        <v>8006647</v>
      </c>
      <c r="Q87" s="38" t="s">
        <v>2063</v>
      </c>
      <c r="R87" s="38" t="s">
        <v>59</v>
      </c>
      <c r="S87" s="38" t="s">
        <v>52</v>
      </c>
      <c r="T87" s="42">
        <v>152003.79999999999</v>
      </c>
      <c r="U87" s="42">
        <v>149023.23000000001</v>
      </c>
      <c r="V87" s="42">
        <f t="shared" si="23"/>
        <v>2980.5699999999779</v>
      </c>
      <c r="W87" s="43">
        <f t="shared" si="13"/>
        <v>1.9608522944820971E-2</v>
      </c>
      <c r="X87" s="38" t="s">
        <v>1361</v>
      </c>
      <c r="Y87" s="42">
        <v>149023.23000000001</v>
      </c>
      <c r="Z87" s="38" t="s">
        <v>2064</v>
      </c>
      <c r="AA87" s="42">
        <v>0</v>
      </c>
      <c r="AB87" s="42" t="s">
        <v>54</v>
      </c>
      <c r="AC87" s="42">
        <v>152003.79999999999</v>
      </c>
      <c r="AD87" s="42">
        <v>149023.23000000001</v>
      </c>
      <c r="AE87" s="42">
        <f t="shared" si="24"/>
        <v>2980.5699999999779</v>
      </c>
      <c r="AF87" s="38" t="s">
        <v>1371</v>
      </c>
      <c r="AG87" s="44">
        <f t="shared" si="25"/>
        <v>0</v>
      </c>
    </row>
    <row r="88" spans="1:34" s="45" customFormat="1" x14ac:dyDescent="0.2">
      <c r="A88" s="38" t="s">
        <v>39</v>
      </c>
      <c r="B88" s="38" t="s">
        <v>40</v>
      </c>
      <c r="C88" s="38" t="s">
        <v>41</v>
      </c>
      <c r="D88" s="38" t="s">
        <v>1216</v>
      </c>
      <c r="E88" s="38" t="s">
        <v>43</v>
      </c>
      <c r="F88" s="38" t="s">
        <v>1218</v>
      </c>
      <c r="G88" s="38" t="s">
        <v>1219</v>
      </c>
      <c r="H88" s="38" t="s">
        <v>2065</v>
      </c>
      <c r="I88" s="38" t="s">
        <v>48</v>
      </c>
      <c r="J88" s="38" t="s">
        <v>2011</v>
      </c>
      <c r="K88" s="39">
        <v>43535</v>
      </c>
      <c r="L88" s="39">
        <v>43535</v>
      </c>
      <c r="M88" s="39">
        <v>43535</v>
      </c>
      <c r="N88" s="38" t="s">
        <v>1367</v>
      </c>
      <c r="O88" s="38" t="s">
        <v>1368</v>
      </c>
      <c r="P88" s="41">
        <v>8201817</v>
      </c>
      <c r="Q88" s="38" t="s">
        <v>2066</v>
      </c>
      <c r="R88" s="38" t="s">
        <v>59</v>
      </c>
      <c r="S88" s="38" t="s">
        <v>52</v>
      </c>
      <c r="T88" s="42">
        <v>0</v>
      </c>
      <c r="U88" s="42">
        <v>0</v>
      </c>
      <c r="V88" s="42">
        <f t="shared" si="23"/>
        <v>0</v>
      </c>
      <c r="W88" s="43" t="e">
        <f t="shared" si="13"/>
        <v>#DIV/0!</v>
      </c>
      <c r="X88" s="38" t="s">
        <v>1361</v>
      </c>
      <c r="Y88" s="42">
        <v>0</v>
      </c>
      <c r="Z88" s="38" t="s">
        <v>2067</v>
      </c>
      <c r="AA88" s="42">
        <v>0</v>
      </c>
      <c r="AB88" s="42" t="s">
        <v>54</v>
      </c>
      <c r="AC88" s="42">
        <v>0</v>
      </c>
      <c r="AD88" s="42">
        <v>0</v>
      </c>
      <c r="AE88" s="42">
        <f t="shared" si="24"/>
        <v>0</v>
      </c>
      <c r="AF88" s="38" t="s">
        <v>1371</v>
      </c>
      <c r="AG88" s="44">
        <f t="shared" si="25"/>
        <v>0</v>
      </c>
    </row>
    <row r="89" spans="1:34" s="45" customFormat="1" x14ac:dyDescent="0.2">
      <c r="A89" s="38" t="s">
        <v>39</v>
      </c>
      <c r="B89" s="38" t="s">
        <v>40</v>
      </c>
      <c r="C89" s="38" t="s">
        <v>41</v>
      </c>
      <c r="D89" s="38" t="s">
        <v>1254</v>
      </c>
      <c r="E89" s="38" t="s">
        <v>43</v>
      </c>
      <c r="F89" s="38" t="s">
        <v>1256</v>
      </c>
      <c r="G89" s="38" t="s">
        <v>1257</v>
      </c>
      <c r="H89" s="38" t="s">
        <v>1255</v>
      </c>
      <c r="I89" s="38" t="s">
        <v>48</v>
      </c>
      <c r="J89" s="38" t="s">
        <v>2011</v>
      </c>
      <c r="K89" s="39">
        <v>43532</v>
      </c>
      <c r="L89" s="39">
        <v>43532</v>
      </c>
      <c r="M89" s="39">
        <v>43532</v>
      </c>
      <c r="N89" s="38" t="s">
        <v>1358</v>
      </c>
      <c r="O89" s="38" t="s">
        <v>1368</v>
      </c>
      <c r="P89" s="41">
        <v>8186339</v>
      </c>
      <c r="Q89" s="38" t="s">
        <v>1272</v>
      </c>
      <c r="R89" s="38" t="s">
        <v>68</v>
      </c>
      <c r="S89" s="38" t="s">
        <v>52</v>
      </c>
      <c r="T89" s="42">
        <v>204172.5</v>
      </c>
      <c r="U89" s="42">
        <v>194450</v>
      </c>
      <c r="V89" s="42">
        <f t="shared" si="23"/>
        <v>9722.5</v>
      </c>
      <c r="W89" s="43">
        <f t="shared" si="13"/>
        <v>4.7619047619047616E-2</v>
      </c>
      <c r="X89" s="38" t="s">
        <v>1361</v>
      </c>
      <c r="Y89" s="42">
        <v>194450</v>
      </c>
      <c r="Z89" s="38" t="s">
        <v>2068</v>
      </c>
      <c r="AA89" s="42">
        <v>0</v>
      </c>
      <c r="AB89" s="42" t="s">
        <v>54</v>
      </c>
      <c r="AC89" s="42">
        <v>204172.5</v>
      </c>
      <c r="AD89" s="42">
        <v>194450</v>
      </c>
      <c r="AE89" s="42">
        <f t="shared" si="24"/>
        <v>9722.5</v>
      </c>
      <c r="AF89" s="38" t="s">
        <v>1371</v>
      </c>
      <c r="AG89" s="44">
        <f t="shared" si="25"/>
        <v>0</v>
      </c>
    </row>
    <row r="90" spans="1:34" s="45" customFormat="1" x14ac:dyDescent="0.2">
      <c r="A90" s="38" t="s">
        <v>39</v>
      </c>
      <c r="B90" s="38" t="s">
        <v>40</v>
      </c>
      <c r="C90" s="38" t="s">
        <v>41</v>
      </c>
      <c r="D90" s="38" t="s">
        <v>1254</v>
      </c>
      <c r="E90" s="38" t="s">
        <v>43</v>
      </c>
      <c r="F90" s="38" t="s">
        <v>1256</v>
      </c>
      <c r="G90" s="38" t="s">
        <v>1257</v>
      </c>
      <c r="H90" s="38" t="s">
        <v>1188</v>
      </c>
      <c r="I90" s="38" t="s">
        <v>48</v>
      </c>
      <c r="J90" s="38" t="s">
        <v>2011</v>
      </c>
      <c r="K90" s="39">
        <v>43532</v>
      </c>
      <c r="L90" s="39">
        <v>43532</v>
      </c>
      <c r="M90" s="39">
        <v>43532</v>
      </c>
      <c r="N90" s="38" t="s">
        <v>1358</v>
      </c>
      <c r="O90" s="38" t="s">
        <v>1368</v>
      </c>
      <c r="P90" s="41">
        <v>8190366</v>
      </c>
      <c r="Q90" s="38" t="s">
        <v>1279</v>
      </c>
      <c r="R90" s="38" t="s">
        <v>68</v>
      </c>
      <c r="S90" s="38" t="s">
        <v>52</v>
      </c>
      <c r="T90" s="42">
        <v>195</v>
      </c>
      <c r="U90" s="42">
        <v>182</v>
      </c>
      <c r="V90" s="42">
        <f t="shared" si="23"/>
        <v>13</v>
      </c>
      <c r="W90" s="43">
        <f t="shared" si="13"/>
        <v>6.6666666666666666E-2</v>
      </c>
      <c r="X90" s="38" t="s">
        <v>1361</v>
      </c>
      <c r="Y90" s="42">
        <v>182</v>
      </c>
      <c r="Z90" s="38" t="s">
        <v>1281</v>
      </c>
      <c r="AA90" s="42">
        <v>0</v>
      </c>
      <c r="AB90" s="42" t="s">
        <v>54</v>
      </c>
      <c r="AC90" s="42">
        <v>195</v>
      </c>
      <c r="AD90" s="42">
        <v>182</v>
      </c>
      <c r="AE90" s="42">
        <f t="shared" si="24"/>
        <v>13</v>
      </c>
      <c r="AF90" s="38" t="s">
        <v>1371</v>
      </c>
      <c r="AG90" s="44">
        <f t="shared" si="25"/>
        <v>0</v>
      </c>
    </row>
    <row r="91" spans="1:34" s="45" customFormat="1" x14ac:dyDescent="0.2">
      <c r="A91" s="38" t="s">
        <v>39</v>
      </c>
      <c r="B91" s="38" t="s">
        <v>40</v>
      </c>
      <c r="C91" s="38" t="s">
        <v>41</v>
      </c>
      <c r="D91" s="38" t="s">
        <v>1254</v>
      </c>
      <c r="E91" s="38" t="s">
        <v>43</v>
      </c>
      <c r="F91" s="38" t="s">
        <v>1256</v>
      </c>
      <c r="G91" s="38" t="s">
        <v>1257</v>
      </c>
      <c r="H91" s="38" t="s">
        <v>1188</v>
      </c>
      <c r="I91" s="38" t="s">
        <v>48</v>
      </c>
      <c r="J91" s="38" t="s">
        <v>2011</v>
      </c>
      <c r="K91" s="39">
        <v>43529</v>
      </c>
      <c r="L91" s="39">
        <v>43529</v>
      </c>
      <c r="M91" s="39">
        <v>43529</v>
      </c>
      <c r="N91" s="38" t="s">
        <v>1358</v>
      </c>
      <c r="O91" s="38" t="s">
        <v>1368</v>
      </c>
      <c r="P91" s="41">
        <v>8190366</v>
      </c>
      <c r="Q91" s="38" t="s">
        <v>1279</v>
      </c>
      <c r="R91" s="38" t="s">
        <v>68</v>
      </c>
      <c r="S91" s="38" t="s">
        <v>52</v>
      </c>
      <c r="T91" s="42">
        <v>79207.64</v>
      </c>
      <c r="U91" s="42">
        <v>73927</v>
      </c>
      <c r="V91" s="42">
        <f t="shared" si="23"/>
        <v>5280.6399999999994</v>
      </c>
      <c r="W91" s="43">
        <f t="shared" si="13"/>
        <v>6.666831633918141E-2</v>
      </c>
      <c r="X91" s="38" t="s">
        <v>1361</v>
      </c>
      <c r="Y91" s="42">
        <v>73927</v>
      </c>
      <c r="Z91" s="38" t="s">
        <v>1281</v>
      </c>
      <c r="AA91" s="42">
        <v>0</v>
      </c>
      <c r="AB91" s="42" t="s">
        <v>54</v>
      </c>
      <c r="AC91" s="42">
        <v>79207.64</v>
      </c>
      <c r="AD91" s="42">
        <v>73927</v>
      </c>
      <c r="AE91" s="42">
        <f t="shared" si="24"/>
        <v>5280.6399999999994</v>
      </c>
      <c r="AF91" s="38" t="s">
        <v>1371</v>
      </c>
      <c r="AG91" s="44">
        <f t="shared" si="25"/>
        <v>0</v>
      </c>
    </row>
    <row r="92" spans="1:34" s="45" customFormat="1" x14ac:dyDescent="0.2">
      <c r="A92" s="38" t="s">
        <v>39</v>
      </c>
      <c r="B92" s="38" t="s">
        <v>40</v>
      </c>
      <c r="C92" s="38" t="s">
        <v>41</v>
      </c>
      <c r="D92" s="38" t="s">
        <v>1254</v>
      </c>
      <c r="E92" s="38" t="s">
        <v>43</v>
      </c>
      <c r="F92" s="38" t="s">
        <v>1256</v>
      </c>
      <c r="G92" s="38" t="s">
        <v>1257</v>
      </c>
      <c r="H92" s="38" t="s">
        <v>2069</v>
      </c>
      <c r="I92" s="38" t="s">
        <v>48</v>
      </c>
      <c r="J92" s="38" t="s">
        <v>2011</v>
      </c>
      <c r="K92" s="39">
        <v>43528</v>
      </c>
      <c r="L92" s="39">
        <v>43528</v>
      </c>
      <c r="M92" s="39">
        <v>43528</v>
      </c>
      <c r="N92" s="38" t="s">
        <v>1358</v>
      </c>
      <c r="O92" s="38" t="s">
        <v>1368</v>
      </c>
      <c r="P92" s="41">
        <v>8190369</v>
      </c>
      <c r="Q92" s="38" t="s">
        <v>2070</v>
      </c>
      <c r="R92" s="38" t="s">
        <v>68</v>
      </c>
      <c r="S92" s="38" t="s">
        <v>52</v>
      </c>
      <c r="T92" s="42">
        <v>50128.65</v>
      </c>
      <c r="U92" s="42">
        <v>43972.5</v>
      </c>
      <c r="V92" s="42">
        <f t="shared" si="23"/>
        <v>6156.1500000000015</v>
      </c>
      <c r="W92" s="43">
        <f t="shared" si="13"/>
        <v>0.12280701754385967</v>
      </c>
      <c r="X92" s="38" t="s">
        <v>1361</v>
      </c>
      <c r="Y92" s="42">
        <v>43972.5</v>
      </c>
      <c r="Z92" s="38" t="s">
        <v>2071</v>
      </c>
      <c r="AA92" s="42">
        <v>0</v>
      </c>
      <c r="AB92" s="42" t="s">
        <v>54</v>
      </c>
      <c r="AC92" s="42">
        <v>50128.65</v>
      </c>
      <c r="AD92" s="42">
        <v>43972.5</v>
      </c>
      <c r="AE92" s="42">
        <f t="shared" si="24"/>
        <v>6156.1500000000015</v>
      </c>
      <c r="AF92" s="38" t="s">
        <v>1371</v>
      </c>
      <c r="AG92" s="44">
        <f t="shared" si="25"/>
        <v>0</v>
      </c>
    </row>
    <row r="93" spans="1:34" s="45" customFormat="1" x14ac:dyDescent="0.2">
      <c r="A93" s="38" t="s">
        <v>39</v>
      </c>
      <c r="B93" s="38" t="s">
        <v>40</v>
      </c>
      <c r="C93" s="38" t="s">
        <v>41</v>
      </c>
      <c r="D93" s="38" t="s">
        <v>1254</v>
      </c>
      <c r="E93" s="38" t="s">
        <v>43</v>
      </c>
      <c r="F93" s="38" t="s">
        <v>1256</v>
      </c>
      <c r="G93" s="38" t="s">
        <v>1257</v>
      </c>
      <c r="H93" s="38" t="s">
        <v>1285</v>
      </c>
      <c r="I93" s="38" t="s">
        <v>48</v>
      </c>
      <c r="J93" s="38" t="s">
        <v>2011</v>
      </c>
      <c r="K93" s="39">
        <v>43543</v>
      </c>
      <c r="L93" s="39">
        <v>43543</v>
      </c>
      <c r="M93" s="39">
        <v>43543</v>
      </c>
      <c r="N93" s="38" t="s">
        <v>1358</v>
      </c>
      <c r="O93" s="38" t="s">
        <v>1368</v>
      </c>
      <c r="P93" s="41">
        <v>8153353</v>
      </c>
      <c r="Q93" s="38" t="s">
        <v>2072</v>
      </c>
      <c r="R93" s="38" t="s">
        <v>68</v>
      </c>
      <c r="S93" s="38" t="s">
        <v>52</v>
      </c>
      <c r="T93" s="42">
        <v>7877.41</v>
      </c>
      <c r="U93" s="42">
        <v>7502.3</v>
      </c>
      <c r="V93" s="42">
        <f t="shared" si="23"/>
        <v>375.10999999999967</v>
      </c>
      <c r="W93" s="43">
        <f t="shared" si="13"/>
        <v>4.7618443117725201E-2</v>
      </c>
      <c r="X93" s="38" t="s">
        <v>1361</v>
      </c>
      <c r="Y93" s="42">
        <v>7502.3</v>
      </c>
      <c r="Z93" s="38" t="s">
        <v>2073</v>
      </c>
      <c r="AA93" s="42">
        <v>0</v>
      </c>
      <c r="AB93" s="42" t="s">
        <v>54</v>
      </c>
      <c r="AC93" s="42">
        <v>7877.41</v>
      </c>
      <c r="AD93" s="42">
        <v>7502.3</v>
      </c>
      <c r="AE93" s="42">
        <f t="shared" si="24"/>
        <v>375.10999999999967</v>
      </c>
      <c r="AF93" s="38" t="s">
        <v>1376</v>
      </c>
      <c r="AG93" s="44">
        <f t="shared" si="25"/>
        <v>0</v>
      </c>
    </row>
    <row r="94" spans="1:34" s="45" customFormat="1" x14ac:dyDescent="0.2">
      <c r="A94" s="38" t="s">
        <v>39</v>
      </c>
      <c r="B94" s="38" t="s">
        <v>40</v>
      </c>
      <c r="C94" s="38" t="s">
        <v>836</v>
      </c>
      <c r="D94" s="38" t="s">
        <v>1307</v>
      </c>
      <c r="E94" s="38" t="s">
        <v>43</v>
      </c>
      <c r="F94" s="38" t="s">
        <v>1309</v>
      </c>
      <c r="G94" s="38" t="s">
        <v>1318</v>
      </c>
      <c r="H94" s="38" t="s">
        <v>1317</v>
      </c>
      <c r="I94" s="38" t="s">
        <v>183</v>
      </c>
      <c r="J94" s="38" t="s">
        <v>2011</v>
      </c>
      <c r="K94" s="39">
        <v>43539</v>
      </c>
      <c r="L94" s="39">
        <v>43539</v>
      </c>
      <c r="M94" s="39">
        <v>43539</v>
      </c>
      <c r="N94" s="38" t="s">
        <v>1358</v>
      </c>
      <c r="O94" s="38" t="s">
        <v>1368</v>
      </c>
      <c r="P94" s="41">
        <v>8182029</v>
      </c>
      <c r="Q94" s="38" t="s">
        <v>2009</v>
      </c>
      <c r="R94" s="38" t="s">
        <v>68</v>
      </c>
      <c r="S94" s="38" t="s">
        <v>52</v>
      </c>
      <c r="T94" s="42">
        <v>5040</v>
      </c>
      <c r="U94" s="42">
        <v>4872</v>
      </c>
      <c r="V94" s="42">
        <f t="shared" si="23"/>
        <v>168</v>
      </c>
      <c r="W94" s="43">
        <f t="shared" si="13"/>
        <v>3.3333333333333333E-2</v>
      </c>
      <c r="X94" s="38" t="s">
        <v>1361</v>
      </c>
      <c r="Y94" s="42">
        <v>4872</v>
      </c>
      <c r="Z94" s="38" t="s">
        <v>2010</v>
      </c>
      <c r="AA94" s="42">
        <v>0</v>
      </c>
      <c r="AB94" s="42" t="s">
        <v>54</v>
      </c>
      <c r="AC94" s="42">
        <v>5040</v>
      </c>
      <c r="AD94" s="42">
        <v>4872</v>
      </c>
      <c r="AE94" s="42">
        <f t="shared" si="24"/>
        <v>168</v>
      </c>
      <c r="AF94" s="38" t="s">
        <v>1376</v>
      </c>
      <c r="AG94" s="44">
        <f t="shared" si="25"/>
        <v>0</v>
      </c>
    </row>
    <row r="95" spans="1:34" s="59" customFormat="1" x14ac:dyDescent="0.2">
      <c r="A95" s="53" t="s">
        <v>39</v>
      </c>
      <c r="B95" s="53" t="s">
        <v>40</v>
      </c>
      <c r="C95" s="53" t="s">
        <v>836</v>
      </c>
      <c r="D95" s="53" t="s">
        <v>837</v>
      </c>
      <c r="E95" s="53" t="s">
        <v>43</v>
      </c>
      <c r="F95" s="53" t="s">
        <v>839</v>
      </c>
      <c r="G95" s="53" t="s">
        <v>840</v>
      </c>
      <c r="H95" s="53" t="s">
        <v>44</v>
      </c>
      <c r="I95" s="53" t="s">
        <v>183</v>
      </c>
      <c r="J95" s="53" t="s">
        <v>2011</v>
      </c>
      <c r="K95" s="54">
        <v>43524</v>
      </c>
      <c r="L95" s="54">
        <v>43524</v>
      </c>
      <c r="M95" s="54">
        <v>43524</v>
      </c>
      <c r="N95" s="53" t="s">
        <v>1367</v>
      </c>
      <c r="O95" s="53" t="s">
        <v>1368</v>
      </c>
      <c r="P95" s="55">
        <v>8017300</v>
      </c>
      <c r="Q95" s="53" t="s">
        <v>842</v>
      </c>
      <c r="R95" s="53" t="s">
        <v>59</v>
      </c>
      <c r="S95" s="53" t="s">
        <v>52</v>
      </c>
      <c r="T95" s="56">
        <v>93798.87</v>
      </c>
      <c r="U95" s="56">
        <v>83748.960000000006</v>
      </c>
      <c r="V95" s="56">
        <f t="shared" ref="V95:V105" si="26">T95-U95</f>
        <v>10049.909999999989</v>
      </c>
      <c r="W95" s="57">
        <f t="shared" si="13"/>
        <v>0.10714318839875138</v>
      </c>
      <c r="X95" s="53" t="s">
        <v>1361</v>
      </c>
      <c r="Y95" s="56">
        <v>83748.960000000006</v>
      </c>
      <c r="Z95" s="53" t="s">
        <v>1779</v>
      </c>
      <c r="AA95" s="56">
        <v>0</v>
      </c>
      <c r="AB95" s="56" t="s">
        <v>54</v>
      </c>
      <c r="AC95" s="56">
        <v>93798.87</v>
      </c>
      <c r="AD95" s="56">
        <v>83748.960000000006</v>
      </c>
      <c r="AE95" s="56">
        <f t="shared" ref="AE95:AE105" si="27">AC95-AD95</f>
        <v>10049.909999999989</v>
      </c>
      <c r="AF95" s="53" t="s">
        <v>1371</v>
      </c>
      <c r="AG95" s="58">
        <f t="shared" ref="AG95:AG105" si="28">V95-AE95</f>
        <v>0</v>
      </c>
      <c r="AH95" s="59" t="s">
        <v>1776</v>
      </c>
    </row>
    <row r="96" spans="1:34" s="59" customFormat="1" x14ac:dyDescent="0.2">
      <c r="A96" s="53" t="s">
        <v>39</v>
      </c>
      <c r="B96" s="53" t="s">
        <v>40</v>
      </c>
      <c r="C96" s="53" t="s">
        <v>836</v>
      </c>
      <c r="D96" s="53" t="s">
        <v>837</v>
      </c>
      <c r="E96" s="53" t="s">
        <v>43</v>
      </c>
      <c r="F96" s="53" t="s">
        <v>839</v>
      </c>
      <c r="G96" s="53" t="s">
        <v>840</v>
      </c>
      <c r="H96" s="53" t="s">
        <v>44</v>
      </c>
      <c r="I96" s="53" t="s">
        <v>183</v>
      </c>
      <c r="J96" s="53" t="s">
        <v>2011</v>
      </c>
      <c r="K96" s="54">
        <v>43524</v>
      </c>
      <c r="L96" s="54">
        <v>43524</v>
      </c>
      <c r="M96" s="54">
        <v>43524</v>
      </c>
      <c r="N96" s="53" t="s">
        <v>1367</v>
      </c>
      <c r="O96" s="53" t="s">
        <v>1368</v>
      </c>
      <c r="P96" s="55">
        <v>8017300</v>
      </c>
      <c r="Q96" s="53" t="s">
        <v>842</v>
      </c>
      <c r="R96" s="53" t="s">
        <v>59</v>
      </c>
      <c r="S96" s="53" t="s">
        <v>52</v>
      </c>
      <c r="T96" s="56">
        <v>88938.31</v>
      </c>
      <c r="U96" s="56">
        <v>80851.8</v>
      </c>
      <c r="V96" s="56">
        <f t="shared" si="26"/>
        <v>8086.5099999999948</v>
      </c>
      <c r="W96" s="57">
        <f t="shared" si="13"/>
        <v>9.0922685623326949E-2</v>
      </c>
      <c r="X96" s="53" t="s">
        <v>1361</v>
      </c>
      <c r="Y96" s="56">
        <v>80851.8</v>
      </c>
      <c r="Z96" s="53" t="s">
        <v>1780</v>
      </c>
      <c r="AA96" s="56">
        <v>0</v>
      </c>
      <c r="AB96" s="56" t="s">
        <v>54</v>
      </c>
      <c r="AC96" s="56">
        <v>88938.31</v>
      </c>
      <c r="AD96" s="56">
        <v>80851.8</v>
      </c>
      <c r="AE96" s="56">
        <f t="shared" si="27"/>
        <v>8086.5099999999948</v>
      </c>
      <c r="AF96" s="53" t="s">
        <v>1371</v>
      </c>
      <c r="AG96" s="58">
        <f t="shared" si="28"/>
        <v>0</v>
      </c>
      <c r="AH96" s="59" t="s">
        <v>1776</v>
      </c>
    </row>
    <row r="97" spans="1:34" s="59" customFormat="1" x14ac:dyDescent="0.2">
      <c r="A97" s="53" t="s">
        <v>39</v>
      </c>
      <c r="B97" s="53" t="s">
        <v>40</v>
      </c>
      <c r="C97" s="53" t="s">
        <v>836</v>
      </c>
      <c r="D97" s="53" t="s">
        <v>837</v>
      </c>
      <c r="E97" s="53" t="s">
        <v>43</v>
      </c>
      <c r="F97" s="53" t="s">
        <v>839</v>
      </c>
      <c r="G97" s="53" t="s">
        <v>840</v>
      </c>
      <c r="H97" s="53" t="s">
        <v>44</v>
      </c>
      <c r="I97" s="53" t="s">
        <v>183</v>
      </c>
      <c r="J97" s="53" t="s">
        <v>2011</v>
      </c>
      <c r="K97" s="54">
        <v>43524</v>
      </c>
      <c r="L97" s="54">
        <v>43524</v>
      </c>
      <c r="M97" s="54">
        <v>43524</v>
      </c>
      <c r="N97" s="53" t="s">
        <v>1367</v>
      </c>
      <c r="O97" s="53" t="s">
        <v>1368</v>
      </c>
      <c r="P97" s="55">
        <v>8017300</v>
      </c>
      <c r="Q97" s="53" t="s">
        <v>842</v>
      </c>
      <c r="R97" s="53" t="s">
        <v>59</v>
      </c>
      <c r="S97" s="53" t="s">
        <v>52</v>
      </c>
      <c r="T97" s="56">
        <v>1211.98</v>
      </c>
      <c r="U97" s="56">
        <v>1043.3</v>
      </c>
      <c r="V97" s="56">
        <f t="shared" si="26"/>
        <v>168.68000000000006</v>
      </c>
      <c r="W97" s="57">
        <f t="shared" si="13"/>
        <v>0.13917721414544801</v>
      </c>
      <c r="X97" s="53" t="s">
        <v>1361</v>
      </c>
      <c r="Y97" s="56">
        <v>1043.3</v>
      </c>
      <c r="Z97" s="53" t="s">
        <v>1777</v>
      </c>
      <c r="AA97" s="56">
        <v>0</v>
      </c>
      <c r="AB97" s="56" t="s">
        <v>54</v>
      </c>
      <c r="AC97" s="56">
        <v>1211.98</v>
      </c>
      <c r="AD97" s="56">
        <v>1043.3</v>
      </c>
      <c r="AE97" s="56">
        <f t="shared" si="27"/>
        <v>168.68000000000006</v>
      </c>
      <c r="AF97" s="53" t="s">
        <v>1371</v>
      </c>
      <c r="AG97" s="58">
        <f t="shared" si="28"/>
        <v>0</v>
      </c>
      <c r="AH97" s="59" t="s">
        <v>1776</v>
      </c>
    </row>
    <row r="98" spans="1:34" s="59" customFormat="1" x14ac:dyDescent="0.2">
      <c r="A98" s="53" t="s">
        <v>39</v>
      </c>
      <c r="B98" s="53" t="s">
        <v>40</v>
      </c>
      <c r="C98" s="53" t="s">
        <v>836</v>
      </c>
      <c r="D98" s="53" t="s">
        <v>837</v>
      </c>
      <c r="E98" s="53" t="s">
        <v>43</v>
      </c>
      <c r="F98" s="53" t="s">
        <v>839</v>
      </c>
      <c r="G98" s="53" t="s">
        <v>840</v>
      </c>
      <c r="H98" s="53" t="s">
        <v>44</v>
      </c>
      <c r="I98" s="53" t="s">
        <v>183</v>
      </c>
      <c r="J98" s="53" t="s">
        <v>2011</v>
      </c>
      <c r="K98" s="54">
        <v>43524</v>
      </c>
      <c r="L98" s="54">
        <v>43539</v>
      </c>
      <c r="M98" s="60" t="s">
        <v>54</v>
      </c>
      <c r="N98" s="53" t="s">
        <v>1383</v>
      </c>
      <c r="O98" s="53" t="s">
        <v>1359</v>
      </c>
      <c r="P98" s="55">
        <v>8017300</v>
      </c>
      <c r="Q98" s="53" t="s">
        <v>842</v>
      </c>
      <c r="R98" s="53" t="s">
        <v>59</v>
      </c>
      <c r="S98" s="53" t="s">
        <v>52</v>
      </c>
      <c r="T98" s="56">
        <v>4191.4799999999996</v>
      </c>
      <c r="U98" s="56">
        <v>3776.52</v>
      </c>
      <c r="V98" s="56">
        <f t="shared" si="26"/>
        <v>414.95999999999958</v>
      </c>
      <c r="W98" s="57">
        <f t="shared" si="13"/>
        <v>9.9000830255661393E-2</v>
      </c>
      <c r="X98" s="53" t="s">
        <v>1781</v>
      </c>
      <c r="Y98" s="56">
        <v>0</v>
      </c>
      <c r="Z98" s="53" t="s">
        <v>55</v>
      </c>
      <c r="AA98" s="56">
        <v>0</v>
      </c>
      <c r="AB98" s="56" t="s">
        <v>54</v>
      </c>
      <c r="AC98" s="56">
        <v>4191.4799999999996</v>
      </c>
      <c r="AD98" s="56">
        <v>2140.5</v>
      </c>
      <c r="AE98" s="56">
        <f t="shared" si="27"/>
        <v>2050.9799999999996</v>
      </c>
      <c r="AF98" s="53" t="s">
        <v>1371</v>
      </c>
      <c r="AG98" s="58">
        <f t="shared" si="28"/>
        <v>-1636.02</v>
      </c>
      <c r="AH98" s="59" t="s">
        <v>1776</v>
      </c>
    </row>
    <row r="99" spans="1:34" s="59" customFormat="1" x14ac:dyDescent="0.2">
      <c r="A99" s="53" t="s">
        <v>39</v>
      </c>
      <c r="B99" s="53" t="s">
        <v>40</v>
      </c>
      <c r="C99" s="53" t="s">
        <v>836</v>
      </c>
      <c r="D99" s="53" t="s">
        <v>837</v>
      </c>
      <c r="E99" s="53" t="s">
        <v>43</v>
      </c>
      <c r="F99" s="53" t="s">
        <v>839</v>
      </c>
      <c r="G99" s="53" t="s">
        <v>840</v>
      </c>
      <c r="H99" s="53" t="s">
        <v>44</v>
      </c>
      <c r="I99" s="53" t="s">
        <v>183</v>
      </c>
      <c r="J99" s="53" t="s">
        <v>2011</v>
      </c>
      <c r="K99" s="54">
        <v>43524</v>
      </c>
      <c r="L99" s="54">
        <v>43524</v>
      </c>
      <c r="M99" s="54">
        <v>43524</v>
      </c>
      <c r="N99" s="53" t="s">
        <v>1367</v>
      </c>
      <c r="O99" s="53" t="s">
        <v>1368</v>
      </c>
      <c r="P99" s="55">
        <v>8018671</v>
      </c>
      <c r="Q99" s="53" t="s">
        <v>842</v>
      </c>
      <c r="R99" s="53" t="s">
        <v>59</v>
      </c>
      <c r="S99" s="53" t="s">
        <v>52</v>
      </c>
      <c r="T99" s="56">
        <v>88.52</v>
      </c>
      <c r="U99" s="56">
        <v>72.48</v>
      </c>
      <c r="V99" s="56">
        <f t="shared" si="26"/>
        <v>16.039999999999992</v>
      </c>
      <c r="W99" s="57">
        <f t="shared" si="13"/>
        <v>0.18120198825124256</v>
      </c>
      <c r="X99" s="53" t="s">
        <v>1361</v>
      </c>
      <c r="Y99" s="56">
        <v>72.48</v>
      </c>
      <c r="Z99" s="53" t="s">
        <v>1782</v>
      </c>
      <c r="AA99" s="56">
        <v>0</v>
      </c>
      <c r="AB99" s="56" t="s">
        <v>54</v>
      </c>
      <c r="AC99" s="56">
        <v>88.52</v>
      </c>
      <c r="AD99" s="56">
        <v>72.48</v>
      </c>
      <c r="AE99" s="56">
        <f t="shared" si="27"/>
        <v>16.039999999999992</v>
      </c>
      <c r="AF99" s="53" t="s">
        <v>1371</v>
      </c>
      <c r="AG99" s="58">
        <f t="shared" si="28"/>
        <v>0</v>
      </c>
      <c r="AH99" s="59" t="s">
        <v>1776</v>
      </c>
    </row>
    <row r="100" spans="1:34" s="59" customFormat="1" x14ac:dyDescent="0.2">
      <c r="A100" s="53" t="s">
        <v>39</v>
      </c>
      <c r="B100" s="53" t="s">
        <v>40</v>
      </c>
      <c r="C100" s="53" t="s">
        <v>836</v>
      </c>
      <c r="D100" s="53" t="s">
        <v>837</v>
      </c>
      <c r="E100" s="53" t="s">
        <v>43</v>
      </c>
      <c r="F100" s="53" t="s">
        <v>839</v>
      </c>
      <c r="G100" s="53" t="s">
        <v>840</v>
      </c>
      <c r="H100" s="53" t="s">
        <v>44</v>
      </c>
      <c r="I100" s="53" t="s">
        <v>183</v>
      </c>
      <c r="J100" s="53" t="s">
        <v>2011</v>
      </c>
      <c r="K100" s="54">
        <v>43524</v>
      </c>
      <c r="L100" s="54">
        <v>43524</v>
      </c>
      <c r="M100" s="54">
        <v>43524</v>
      </c>
      <c r="N100" s="53" t="s">
        <v>1367</v>
      </c>
      <c r="O100" s="53" t="s">
        <v>1368</v>
      </c>
      <c r="P100" s="55">
        <v>8018671</v>
      </c>
      <c r="Q100" s="53" t="s">
        <v>842</v>
      </c>
      <c r="R100" s="53" t="s">
        <v>59</v>
      </c>
      <c r="S100" s="53" t="s">
        <v>52</v>
      </c>
      <c r="T100" s="56">
        <v>139107.99</v>
      </c>
      <c r="U100" s="56">
        <v>124203.52</v>
      </c>
      <c r="V100" s="56">
        <f t="shared" si="26"/>
        <v>14904.469999999987</v>
      </c>
      <c r="W100" s="57">
        <f t="shared" si="13"/>
        <v>0.1071431626608938</v>
      </c>
      <c r="X100" s="53" t="s">
        <v>1361</v>
      </c>
      <c r="Y100" s="56">
        <v>124203.52</v>
      </c>
      <c r="Z100" s="53" t="s">
        <v>1783</v>
      </c>
      <c r="AA100" s="56">
        <v>0</v>
      </c>
      <c r="AB100" s="56" t="s">
        <v>54</v>
      </c>
      <c r="AC100" s="56">
        <v>139107.99</v>
      </c>
      <c r="AD100" s="56">
        <v>124203.52</v>
      </c>
      <c r="AE100" s="56">
        <f t="shared" si="27"/>
        <v>14904.469999999987</v>
      </c>
      <c r="AF100" s="53" t="s">
        <v>1371</v>
      </c>
      <c r="AG100" s="58">
        <f t="shared" si="28"/>
        <v>0</v>
      </c>
      <c r="AH100" s="59" t="s">
        <v>1776</v>
      </c>
    </row>
    <row r="101" spans="1:34" s="59" customFormat="1" x14ac:dyDescent="0.2">
      <c r="A101" s="53" t="s">
        <v>39</v>
      </c>
      <c r="B101" s="53" t="s">
        <v>40</v>
      </c>
      <c r="C101" s="53" t="s">
        <v>836</v>
      </c>
      <c r="D101" s="53" t="s">
        <v>837</v>
      </c>
      <c r="E101" s="53" t="s">
        <v>43</v>
      </c>
      <c r="F101" s="53" t="s">
        <v>839</v>
      </c>
      <c r="G101" s="53" t="s">
        <v>840</v>
      </c>
      <c r="H101" s="53" t="s">
        <v>44</v>
      </c>
      <c r="I101" s="53" t="s">
        <v>183</v>
      </c>
      <c r="J101" s="53" t="s">
        <v>2011</v>
      </c>
      <c r="K101" s="54">
        <v>43524</v>
      </c>
      <c r="L101" s="54">
        <v>43449</v>
      </c>
      <c r="M101" s="54">
        <v>43449</v>
      </c>
      <c r="N101" s="53" t="s">
        <v>1383</v>
      </c>
      <c r="O101" s="53" t="s">
        <v>1368</v>
      </c>
      <c r="P101" s="55">
        <v>8018671</v>
      </c>
      <c r="Q101" s="53" t="s">
        <v>842</v>
      </c>
      <c r="R101" s="53" t="s">
        <v>59</v>
      </c>
      <c r="S101" s="53" t="s">
        <v>52</v>
      </c>
      <c r="T101" s="56">
        <v>4191.4799999999996</v>
      </c>
      <c r="U101" s="56">
        <v>3776.52</v>
      </c>
      <c r="V101" s="56">
        <f t="shared" si="26"/>
        <v>414.95999999999958</v>
      </c>
      <c r="W101" s="57">
        <f t="shared" si="13"/>
        <v>9.9000830255661393E-2</v>
      </c>
      <c r="X101" s="53" t="s">
        <v>1781</v>
      </c>
      <c r="Y101" s="56">
        <v>0</v>
      </c>
      <c r="Z101" s="53" t="s">
        <v>55</v>
      </c>
      <c r="AA101" s="56">
        <v>0</v>
      </c>
      <c r="AB101" s="56" t="s">
        <v>54</v>
      </c>
      <c r="AC101" s="56">
        <v>0</v>
      </c>
      <c r="AD101" s="56">
        <v>0</v>
      </c>
      <c r="AE101" s="56">
        <f t="shared" si="27"/>
        <v>0</v>
      </c>
      <c r="AF101" s="53" t="s">
        <v>1371</v>
      </c>
      <c r="AG101" s="58">
        <f t="shared" si="28"/>
        <v>414.95999999999958</v>
      </c>
      <c r="AH101" s="59" t="s">
        <v>1776</v>
      </c>
    </row>
    <row r="102" spans="1:34" s="59" customFormat="1" x14ac:dyDescent="0.2">
      <c r="A102" s="53" t="s">
        <v>39</v>
      </c>
      <c r="B102" s="53" t="s">
        <v>40</v>
      </c>
      <c r="C102" s="53" t="s">
        <v>836</v>
      </c>
      <c r="D102" s="53" t="s">
        <v>837</v>
      </c>
      <c r="E102" s="53" t="s">
        <v>43</v>
      </c>
      <c r="F102" s="53" t="s">
        <v>839</v>
      </c>
      <c r="G102" s="53" t="s">
        <v>840</v>
      </c>
      <c r="H102" s="53" t="s">
        <v>44</v>
      </c>
      <c r="I102" s="53" t="s">
        <v>183</v>
      </c>
      <c r="J102" s="53" t="s">
        <v>2011</v>
      </c>
      <c r="K102" s="54">
        <v>43524</v>
      </c>
      <c r="L102" s="54">
        <v>43524</v>
      </c>
      <c r="M102" s="54">
        <v>43524</v>
      </c>
      <c r="N102" s="53" t="s">
        <v>1367</v>
      </c>
      <c r="O102" s="53" t="s">
        <v>1368</v>
      </c>
      <c r="P102" s="55">
        <v>8018671</v>
      </c>
      <c r="Q102" s="53" t="s">
        <v>842</v>
      </c>
      <c r="R102" s="53" t="s">
        <v>59</v>
      </c>
      <c r="S102" s="53" t="s">
        <v>52</v>
      </c>
      <c r="T102" s="56">
        <v>4111.83</v>
      </c>
      <c r="U102" s="56">
        <v>3562.4</v>
      </c>
      <c r="V102" s="56">
        <f t="shared" si="26"/>
        <v>549.42999999999984</v>
      </c>
      <c r="W102" s="57">
        <f t="shared" si="13"/>
        <v>0.13362176938248901</v>
      </c>
      <c r="X102" s="53" t="s">
        <v>1361</v>
      </c>
      <c r="Y102" s="56">
        <v>3562.4</v>
      </c>
      <c r="Z102" s="53" t="s">
        <v>1784</v>
      </c>
      <c r="AA102" s="56">
        <v>0</v>
      </c>
      <c r="AB102" s="56" t="s">
        <v>54</v>
      </c>
      <c r="AC102" s="56">
        <v>4111.83</v>
      </c>
      <c r="AD102" s="56">
        <v>3562.4</v>
      </c>
      <c r="AE102" s="56">
        <f t="shared" si="27"/>
        <v>549.42999999999984</v>
      </c>
      <c r="AF102" s="53" t="s">
        <v>1371</v>
      </c>
      <c r="AG102" s="58">
        <f t="shared" si="28"/>
        <v>0</v>
      </c>
      <c r="AH102" s="59" t="s">
        <v>1776</v>
      </c>
    </row>
    <row r="103" spans="1:34" s="59" customFormat="1" x14ac:dyDescent="0.2">
      <c r="A103" s="53" t="s">
        <v>39</v>
      </c>
      <c r="B103" s="53" t="s">
        <v>40</v>
      </c>
      <c r="C103" s="53" t="s">
        <v>836</v>
      </c>
      <c r="D103" s="53" t="s">
        <v>837</v>
      </c>
      <c r="E103" s="53" t="s">
        <v>43</v>
      </c>
      <c r="F103" s="53" t="s">
        <v>839</v>
      </c>
      <c r="G103" s="53" t="s">
        <v>840</v>
      </c>
      <c r="H103" s="53" t="s">
        <v>44</v>
      </c>
      <c r="I103" s="53" t="s">
        <v>183</v>
      </c>
      <c r="J103" s="53" t="s">
        <v>2011</v>
      </c>
      <c r="K103" s="54">
        <v>43524</v>
      </c>
      <c r="L103" s="54">
        <v>43524</v>
      </c>
      <c r="M103" s="54">
        <v>43524</v>
      </c>
      <c r="N103" s="53" t="s">
        <v>1367</v>
      </c>
      <c r="O103" s="53" t="s">
        <v>1368</v>
      </c>
      <c r="P103" s="55">
        <v>8018671</v>
      </c>
      <c r="Q103" s="53" t="s">
        <v>842</v>
      </c>
      <c r="R103" s="53" t="s">
        <v>59</v>
      </c>
      <c r="S103" s="53" t="s">
        <v>52</v>
      </c>
      <c r="T103" s="56">
        <v>9408</v>
      </c>
      <c r="U103" s="56">
        <v>8463</v>
      </c>
      <c r="V103" s="56">
        <f t="shared" si="26"/>
        <v>945</v>
      </c>
      <c r="W103" s="57">
        <f t="shared" si="13"/>
        <v>0.10044642857142858</v>
      </c>
      <c r="X103" s="53" t="s">
        <v>1361</v>
      </c>
      <c r="Y103" s="56">
        <v>8463</v>
      </c>
      <c r="Z103" s="53" t="s">
        <v>1785</v>
      </c>
      <c r="AA103" s="56">
        <v>0</v>
      </c>
      <c r="AB103" s="56" t="s">
        <v>54</v>
      </c>
      <c r="AC103" s="56">
        <v>9408</v>
      </c>
      <c r="AD103" s="56">
        <v>8463</v>
      </c>
      <c r="AE103" s="56">
        <f t="shared" si="27"/>
        <v>945</v>
      </c>
      <c r="AF103" s="53" t="s">
        <v>1371</v>
      </c>
      <c r="AG103" s="58">
        <f t="shared" si="28"/>
        <v>0</v>
      </c>
      <c r="AH103" s="59" t="s">
        <v>1776</v>
      </c>
    </row>
    <row r="104" spans="1:34" s="59" customFormat="1" x14ac:dyDescent="0.2">
      <c r="A104" s="53" t="s">
        <v>39</v>
      </c>
      <c r="B104" s="53" t="s">
        <v>40</v>
      </c>
      <c r="C104" s="53" t="s">
        <v>836</v>
      </c>
      <c r="D104" s="53" t="s">
        <v>837</v>
      </c>
      <c r="E104" s="53" t="s">
        <v>43</v>
      </c>
      <c r="F104" s="53" t="s">
        <v>839</v>
      </c>
      <c r="G104" s="53" t="s">
        <v>840</v>
      </c>
      <c r="H104" s="53" t="s">
        <v>44</v>
      </c>
      <c r="I104" s="53" t="s">
        <v>183</v>
      </c>
      <c r="J104" s="53" t="s">
        <v>2011</v>
      </c>
      <c r="K104" s="54">
        <v>43524</v>
      </c>
      <c r="L104" s="54">
        <v>43524</v>
      </c>
      <c r="M104" s="54">
        <v>43524</v>
      </c>
      <c r="N104" s="53" t="s">
        <v>1367</v>
      </c>
      <c r="O104" s="53" t="s">
        <v>1368</v>
      </c>
      <c r="P104" s="55">
        <v>8018671</v>
      </c>
      <c r="Q104" s="53" t="s">
        <v>842</v>
      </c>
      <c r="R104" s="53" t="s">
        <v>59</v>
      </c>
      <c r="S104" s="53" t="s">
        <v>52</v>
      </c>
      <c r="T104" s="56">
        <v>702.92</v>
      </c>
      <c r="U104" s="56">
        <v>639</v>
      </c>
      <c r="V104" s="56">
        <f t="shared" si="26"/>
        <v>63.919999999999959</v>
      </c>
      <c r="W104" s="57">
        <f t="shared" si="13"/>
        <v>9.0934957036362549E-2</v>
      </c>
      <c r="X104" s="53" t="s">
        <v>1361</v>
      </c>
      <c r="Y104" s="56">
        <v>639</v>
      </c>
      <c r="Z104" s="53" t="s">
        <v>1786</v>
      </c>
      <c r="AA104" s="56">
        <v>0</v>
      </c>
      <c r="AB104" s="56" t="s">
        <v>54</v>
      </c>
      <c r="AC104" s="56">
        <v>702.92</v>
      </c>
      <c r="AD104" s="56">
        <v>639</v>
      </c>
      <c r="AE104" s="56">
        <f t="shared" si="27"/>
        <v>63.919999999999959</v>
      </c>
      <c r="AF104" s="53" t="s">
        <v>1371</v>
      </c>
      <c r="AG104" s="58">
        <f t="shared" si="28"/>
        <v>0</v>
      </c>
      <c r="AH104" s="59" t="s">
        <v>1776</v>
      </c>
    </row>
    <row r="105" spans="1:34" s="59" customFormat="1" x14ac:dyDescent="0.2">
      <c r="A105" s="53" t="s">
        <v>39</v>
      </c>
      <c r="B105" s="53" t="s">
        <v>40</v>
      </c>
      <c r="C105" s="53" t="s">
        <v>836</v>
      </c>
      <c r="D105" s="53" t="s">
        <v>837</v>
      </c>
      <c r="E105" s="53" t="s">
        <v>43</v>
      </c>
      <c r="F105" s="53" t="s">
        <v>839</v>
      </c>
      <c r="G105" s="53" t="s">
        <v>840</v>
      </c>
      <c r="H105" s="53" t="s">
        <v>44</v>
      </c>
      <c r="I105" s="53" t="s">
        <v>183</v>
      </c>
      <c r="J105" s="53" t="s">
        <v>2011</v>
      </c>
      <c r="K105" s="54">
        <v>43524</v>
      </c>
      <c r="L105" s="54">
        <v>43524</v>
      </c>
      <c r="M105" s="54">
        <v>43524</v>
      </c>
      <c r="N105" s="53" t="s">
        <v>1367</v>
      </c>
      <c r="O105" s="53" t="s">
        <v>1368</v>
      </c>
      <c r="P105" s="55">
        <v>8018671</v>
      </c>
      <c r="Q105" s="53" t="s">
        <v>842</v>
      </c>
      <c r="R105" s="53" t="s">
        <v>59</v>
      </c>
      <c r="S105" s="53" t="s">
        <v>52</v>
      </c>
      <c r="T105" s="56">
        <v>273399.8</v>
      </c>
      <c r="U105" s="56">
        <v>247906.9</v>
      </c>
      <c r="V105" s="56">
        <f t="shared" si="26"/>
        <v>25492.899999999994</v>
      </c>
      <c r="W105" s="57">
        <f t="shared" si="13"/>
        <v>9.3244033097317533E-2</v>
      </c>
      <c r="X105" s="53" t="s">
        <v>1361</v>
      </c>
      <c r="Y105" s="56">
        <v>247906.9</v>
      </c>
      <c r="Z105" s="53" t="s">
        <v>1787</v>
      </c>
      <c r="AA105" s="56">
        <v>0</v>
      </c>
      <c r="AB105" s="56" t="s">
        <v>54</v>
      </c>
      <c r="AC105" s="56">
        <v>0</v>
      </c>
      <c r="AD105" s="56">
        <v>0</v>
      </c>
      <c r="AE105" s="56">
        <f t="shared" si="27"/>
        <v>0</v>
      </c>
      <c r="AF105" s="53" t="s">
        <v>1371</v>
      </c>
      <c r="AG105" s="58">
        <f t="shared" si="28"/>
        <v>25492.899999999994</v>
      </c>
      <c r="AH105" s="59" t="s">
        <v>1776</v>
      </c>
    </row>
    <row r="106" spans="1:34" s="59" customFormat="1" x14ac:dyDescent="0.2">
      <c r="A106" s="53" t="s">
        <v>39</v>
      </c>
      <c r="B106" s="53" t="s">
        <v>40</v>
      </c>
      <c r="C106" s="53" t="s">
        <v>353</v>
      </c>
      <c r="D106" s="53" t="s">
        <v>645</v>
      </c>
      <c r="E106" s="53" t="s">
        <v>43</v>
      </c>
      <c r="F106" s="53" t="s">
        <v>434</v>
      </c>
      <c r="G106" s="53" t="s">
        <v>435</v>
      </c>
      <c r="H106" s="53" t="s">
        <v>433</v>
      </c>
      <c r="I106" s="53" t="s">
        <v>436</v>
      </c>
      <c r="J106" s="53" t="s">
        <v>2011</v>
      </c>
      <c r="K106" s="54">
        <v>43497</v>
      </c>
      <c r="L106" s="54">
        <v>43539</v>
      </c>
      <c r="M106" s="60" t="s">
        <v>54</v>
      </c>
      <c r="N106" s="53" t="s">
        <v>1358</v>
      </c>
      <c r="O106" s="53" t="s">
        <v>1359</v>
      </c>
      <c r="P106" s="55">
        <v>8137942</v>
      </c>
      <c r="Q106" s="53" t="s">
        <v>1637</v>
      </c>
      <c r="R106" s="53" t="s">
        <v>68</v>
      </c>
      <c r="S106" s="53" t="s">
        <v>52</v>
      </c>
      <c r="T106" s="56">
        <v>81532</v>
      </c>
      <c r="U106" s="56">
        <v>74249.2</v>
      </c>
      <c r="V106" s="56">
        <f t="shared" ref="V106:V108" si="29">T106-U106</f>
        <v>7282.8000000000029</v>
      </c>
      <c r="W106" s="57">
        <f t="shared" si="13"/>
        <v>8.9324437030859086E-2</v>
      </c>
      <c r="X106" s="53" t="s">
        <v>1361</v>
      </c>
      <c r="Y106" s="56">
        <v>74249.2</v>
      </c>
      <c r="Z106" s="53" t="s">
        <v>1638</v>
      </c>
      <c r="AA106" s="56">
        <v>0</v>
      </c>
      <c r="AB106" s="56" t="s">
        <v>54</v>
      </c>
      <c r="AC106" s="56">
        <v>81226</v>
      </c>
      <c r="AD106" s="56">
        <v>74249.2</v>
      </c>
      <c r="AE106" s="56">
        <f t="shared" ref="AE106:AE108" si="30">AC106-AD106</f>
        <v>6976.8000000000029</v>
      </c>
      <c r="AF106" s="53" t="s">
        <v>1371</v>
      </c>
      <c r="AG106" s="58">
        <f t="shared" ref="AG106:AG108" si="31">V106-AE106</f>
        <v>306</v>
      </c>
      <c r="AH106" s="59" t="s">
        <v>1524</v>
      </c>
    </row>
    <row r="107" spans="1:34" s="59" customFormat="1" x14ac:dyDescent="0.2">
      <c r="A107" s="53" t="s">
        <v>39</v>
      </c>
      <c r="B107" s="53" t="s">
        <v>40</v>
      </c>
      <c r="C107" s="53" t="s">
        <v>353</v>
      </c>
      <c r="D107" s="53" t="s">
        <v>645</v>
      </c>
      <c r="E107" s="53" t="s">
        <v>43</v>
      </c>
      <c r="F107" s="53" t="s">
        <v>434</v>
      </c>
      <c r="G107" s="53" t="s">
        <v>435</v>
      </c>
      <c r="H107" s="53" t="s">
        <v>433</v>
      </c>
      <c r="I107" s="53" t="s">
        <v>436</v>
      </c>
      <c r="J107" s="53" t="s">
        <v>2011</v>
      </c>
      <c r="K107" s="54">
        <v>43497</v>
      </c>
      <c r="L107" s="54">
        <v>43497</v>
      </c>
      <c r="M107" s="54">
        <v>43822</v>
      </c>
      <c r="N107" s="53" t="s">
        <v>1358</v>
      </c>
      <c r="O107" s="53" t="s">
        <v>1368</v>
      </c>
      <c r="P107" s="55">
        <v>8137942</v>
      </c>
      <c r="Q107" s="53" t="s">
        <v>1637</v>
      </c>
      <c r="R107" s="53" t="s">
        <v>68</v>
      </c>
      <c r="S107" s="53" t="s">
        <v>52</v>
      </c>
      <c r="T107" s="56">
        <v>0</v>
      </c>
      <c r="U107" s="56">
        <v>27431.200000000001</v>
      </c>
      <c r="V107" s="56">
        <f t="shared" si="29"/>
        <v>-27431.200000000001</v>
      </c>
      <c r="W107" s="57" t="e">
        <f t="shared" si="13"/>
        <v>#DIV/0!</v>
      </c>
      <c r="X107" s="53" t="s">
        <v>1361</v>
      </c>
      <c r="Y107" s="56">
        <v>27431.200000000001</v>
      </c>
      <c r="Z107" s="53" t="s">
        <v>1640</v>
      </c>
      <c r="AA107" s="56">
        <v>0</v>
      </c>
      <c r="AB107" s="56" t="s">
        <v>54</v>
      </c>
      <c r="AC107" s="56">
        <v>0</v>
      </c>
      <c r="AD107" s="56">
        <v>27431.200000000001</v>
      </c>
      <c r="AE107" s="56">
        <f t="shared" si="30"/>
        <v>-27431.200000000001</v>
      </c>
      <c r="AF107" s="53" t="s">
        <v>1371</v>
      </c>
      <c r="AG107" s="58">
        <f t="shared" si="31"/>
        <v>0</v>
      </c>
      <c r="AH107" s="59" t="s">
        <v>1524</v>
      </c>
    </row>
    <row r="108" spans="1:34" s="59" customFormat="1" x14ac:dyDescent="0.2">
      <c r="A108" s="53" t="s">
        <v>39</v>
      </c>
      <c r="B108" s="53" t="s">
        <v>40</v>
      </c>
      <c r="C108" s="53" t="s">
        <v>353</v>
      </c>
      <c r="D108" s="53" t="s">
        <v>645</v>
      </c>
      <c r="E108" s="53" t="s">
        <v>43</v>
      </c>
      <c r="F108" s="53" t="s">
        <v>434</v>
      </c>
      <c r="G108" s="53" t="s">
        <v>435</v>
      </c>
      <c r="H108" s="53" t="s">
        <v>433</v>
      </c>
      <c r="I108" s="53" t="s">
        <v>436</v>
      </c>
      <c r="J108" s="53" t="s">
        <v>2011</v>
      </c>
      <c r="K108" s="54">
        <v>43497</v>
      </c>
      <c r="L108" s="54">
        <v>43497</v>
      </c>
      <c r="M108" s="54">
        <v>43497</v>
      </c>
      <c r="N108" s="53" t="s">
        <v>1367</v>
      </c>
      <c r="O108" s="53" t="s">
        <v>1368</v>
      </c>
      <c r="P108" s="55">
        <v>8137942</v>
      </c>
      <c r="Q108" s="53" t="s">
        <v>1637</v>
      </c>
      <c r="R108" s="53" t="s">
        <v>59</v>
      </c>
      <c r="S108" s="53" t="s">
        <v>52</v>
      </c>
      <c r="T108" s="56">
        <v>1324347.6000000001</v>
      </c>
      <c r="U108" s="56">
        <v>1068960</v>
      </c>
      <c r="V108" s="56">
        <f t="shared" si="29"/>
        <v>255387.60000000009</v>
      </c>
      <c r="W108" s="57">
        <f t="shared" ref="W108" si="32">V108/T108</f>
        <v>0.19284030869237054</v>
      </c>
      <c r="X108" s="53" t="s">
        <v>1361</v>
      </c>
      <c r="Y108" s="56">
        <v>1068960</v>
      </c>
      <c r="Z108" s="53" t="s">
        <v>1641</v>
      </c>
      <c r="AA108" s="56">
        <v>0</v>
      </c>
      <c r="AB108" s="56" t="s">
        <v>54</v>
      </c>
      <c r="AC108" s="56">
        <v>1319417.6000000001</v>
      </c>
      <c r="AD108" s="56">
        <v>1068960</v>
      </c>
      <c r="AE108" s="56">
        <f t="shared" si="30"/>
        <v>250457.60000000009</v>
      </c>
      <c r="AF108" s="53" t="s">
        <v>1371</v>
      </c>
      <c r="AG108" s="58">
        <f t="shared" si="31"/>
        <v>4930</v>
      </c>
      <c r="AH108" s="59" t="s">
        <v>1524</v>
      </c>
    </row>
  </sheetData>
  <autoFilter ref="A2:AG94" xr:uid="{00000000-0009-0000-0000-000006000000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649"/>
  <sheetViews>
    <sheetView topLeftCell="H609" workbookViewId="0">
      <selection activeCell="J3" sqref="J3:J649"/>
    </sheetView>
  </sheetViews>
  <sheetFormatPr defaultRowHeight="11.25" x14ac:dyDescent="0.2"/>
  <cols>
    <col min="1" max="1" width="36.85546875" style="29" bestFit="1" customWidth="1"/>
    <col min="2" max="2" width="14.140625" style="29" bestFit="1" customWidth="1"/>
    <col min="3" max="3" width="36.85546875" style="29" bestFit="1" customWidth="1"/>
    <col min="4" max="4" width="37.140625" style="29" bestFit="1" customWidth="1"/>
    <col min="5" max="5" width="16.5703125" style="29" bestFit="1" customWidth="1"/>
    <col min="6" max="6" width="23.85546875" style="29" bestFit="1" customWidth="1"/>
    <col min="7" max="7" width="30.5703125" style="29" bestFit="1" customWidth="1"/>
    <col min="8" max="8" width="37.140625" style="29" bestFit="1" customWidth="1"/>
    <col min="9" max="9" width="22.5703125" style="29" bestFit="1" customWidth="1"/>
    <col min="10" max="10" width="12" style="29" bestFit="1" customWidth="1"/>
    <col min="11" max="11" width="10.5703125" style="29" bestFit="1" customWidth="1"/>
    <col min="12" max="12" width="17.28515625" style="29" bestFit="1" customWidth="1"/>
    <col min="13" max="13" width="16.28515625" style="29" bestFit="1" customWidth="1"/>
    <col min="14" max="14" width="17.28515625" style="29" bestFit="1" customWidth="1"/>
    <col min="15" max="15" width="10" style="29" bestFit="1" customWidth="1"/>
    <col min="16" max="16" width="9.28515625" style="29" bestFit="1" customWidth="1"/>
    <col min="17" max="17" width="23.7109375" style="29" bestFit="1" customWidth="1"/>
    <col min="18" max="18" width="10.5703125" style="29" bestFit="1" customWidth="1"/>
    <col min="19" max="19" width="21.7109375" style="29" bestFit="1" customWidth="1"/>
    <col min="20" max="20" width="14" style="31" bestFit="1" customWidth="1"/>
    <col min="21" max="21" width="16" style="31" bestFit="1" customWidth="1"/>
    <col min="22" max="22" width="14" style="31" bestFit="1" customWidth="1"/>
    <col min="23" max="23" width="13.28515625" style="32" bestFit="1" customWidth="1"/>
    <col min="24" max="24" width="19.5703125" style="29" bestFit="1" customWidth="1"/>
    <col min="25" max="25" width="17" style="31" bestFit="1" customWidth="1"/>
    <col min="26" max="26" width="10.42578125" style="29" bestFit="1" customWidth="1"/>
    <col min="27" max="27" width="12.85546875" style="31" bestFit="1" customWidth="1"/>
    <col min="28" max="28" width="13.5703125" style="31" bestFit="1" customWidth="1"/>
    <col min="29" max="29" width="17.140625" style="31" bestFit="1" customWidth="1"/>
    <col min="30" max="30" width="14" style="31" bestFit="1" customWidth="1"/>
    <col min="31" max="31" width="13.28515625" style="31" bestFit="1" customWidth="1"/>
    <col min="32" max="32" width="8.7109375" style="29" bestFit="1" customWidth="1"/>
    <col min="33" max="33" width="13.85546875" style="29" bestFit="1" customWidth="1"/>
    <col min="34" max="34" width="49.140625" style="29" bestFit="1" customWidth="1"/>
    <col min="35" max="16384" width="9.140625" style="29"/>
  </cols>
  <sheetData>
    <row r="1" spans="1:34" x14ac:dyDescent="0.2">
      <c r="A1" s="28" t="s">
        <v>1331</v>
      </c>
      <c r="C1" s="28" t="s">
        <v>1331</v>
      </c>
      <c r="T1" s="31">
        <f>SUBTOTAL(9,T3:T1048576)</f>
        <v>6069344.5300000003</v>
      </c>
      <c r="U1" s="31">
        <f>SUBTOTAL(9,U3:U1048576)</f>
        <v>5604476.6500000069</v>
      </c>
      <c r="V1" s="31">
        <f>T1-U1</f>
        <v>464867.87999999337</v>
      </c>
      <c r="W1" s="32">
        <f>V1/T1</f>
        <v>7.6592765116926614E-2</v>
      </c>
      <c r="Y1" s="31">
        <f>SUBTOTAL(9,Y3:Y1048576)</f>
        <v>2645677.4799999963</v>
      </c>
      <c r="AA1" s="31">
        <f>SUBTOTAL(9,AA3:AA1048576)</f>
        <v>0</v>
      </c>
      <c r="AB1" s="31">
        <f>SUBTOTAL(9,AB3:AB1048576)</f>
        <v>0</v>
      </c>
      <c r="AC1" s="31">
        <f>SUBTOTAL(9,AC3:AC1048576)</f>
        <v>7100438.9300000006</v>
      </c>
      <c r="AD1" s="31">
        <f>SUBTOTAL(9,AD3:AD1048576)</f>
        <v>6063575.4600000046</v>
      </c>
      <c r="AE1" s="31">
        <f>AC1-AD1</f>
        <v>1036863.469999996</v>
      </c>
      <c r="AG1" s="33">
        <f>V1-AE1</f>
        <v>-571995.59000000264</v>
      </c>
    </row>
    <row r="2" spans="1:34" s="37" customFormat="1" ht="24" customHeight="1" x14ac:dyDescent="0.25">
      <c r="A2" s="34" t="s">
        <v>1332</v>
      </c>
      <c r="B2" s="34" t="s">
        <v>1333</v>
      </c>
      <c r="C2" s="34" t="s">
        <v>1334</v>
      </c>
      <c r="D2" s="34" t="s">
        <v>4</v>
      </c>
      <c r="E2" s="34" t="s">
        <v>5</v>
      </c>
      <c r="F2" s="34" t="s">
        <v>8</v>
      </c>
      <c r="G2" s="34" t="s">
        <v>9</v>
      </c>
      <c r="H2" s="34" t="s">
        <v>1335</v>
      </c>
      <c r="I2" s="34" t="s">
        <v>10</v>
      </c>
      <c r="J2" s="34" t="s">
        <v>1336</v>
      </c>
      <c r="K2" s="34" t="s">
        <v>1337</v>
      </c>
      <c r="L2" s="34" t="s">
        <v>1338</v>
      </c>
      <c r="M2" s="34" t="s">
        <v>1339</v>
      </c>
      <c r="N2" s="34" t="s">
        <v>1340</v>
      </c>
      <c r="O2" s="34" t="s">
        <v>1341</v>
      </c>
      <c r="P2" s="34" t="s">
        <v>18</v>
      </c>
      <c r="Q2" s="34" t="s">
        <v>1342</v>
      </c>
      <c r="R2" s="34" t="s">
        <v>1343</v>
      </c>
      <c r="S2" s="34" t="s">
        <v>1344</v>
      </c>
      <c r="T2" s="35" t="s">
        <v>1345</v>
      </c>
      <c r="U2" s="35" t="s">
        <v>1346</v>
      </c>
      <c r="V2" s="35" t="s">
        <v>1347</v>
      </c>
      <c r="W2" s="36" t="s">
        <v>1348</v>
      </c>
      <c r="X2" s="34" t="s">
        <v>1349</v>
      </c>
      <c r="Y2" s="35" t="s">
        <v>1350</v>
      </c>
      <c r="Z2" s="34" t="s">
        <v>28</v>
      </c>
      <c r="AA2" s="35" t="s">
        <v>1351</v>
      </c>
      <c r="AB2" s="35" t="s">
        <v>1352</v>
      </c>
      <c r="AC2" s="35" t="s">
        <v>1353</v>
      </c>
      <c r="AD2" s="35" t="s">
        <v>1354</v>
      </c>
      <c r="AE2" s="35" t="s">
        <v>1355</v>
      </c>
      <c r="AF2" s="34" t="s">
        <v>1356</v>
      </c>
      <c r="AG2" s="34" t="s">
        <v>38</v>
      </c>
    </row>
    <row r="3" spans="1:34" s="45" customFormat="1" x14ac:dyDescent="0.2">
      <c r="A3" s="38" t="s">
        <v>39</v>
      </c>
      <c r="B3" s="38" t="s">
        <v>40</v>
      </c>
      <c r="C3" s="38" t="s">
        <v>41</v>
      </c>
      <c r="D3" s="38" t="s">
        <v>42</v>
      </c>
      <c r="E3" s="38" t="s">
        <v>43</v>
      </c>
      <c r="F3" s="38" t="s">
        <v>46</v>
      </c>
      <c r="G3" s="38" t="s">
        <v>2074</v>
      </c>
      <c r="H3" s="38" t="s">
        <v>2075</v>
      </c>
      <c r="I3" s="38" t="s">
        <v>2076</v>
      </c>
      <c r="J3" s="38" t="s">
        <v>55</v>
      </c>
      <c r="K3" s="40" t="s">
        <v>54</v>
      </c>
      <c r="L3" s="39">
        <v>41498</v>
      </c>
      <c r="M3" s="39">
        <v>41498</v>
      </c>
      <c r="N3" s="38" t="s">
        <v>2077</v>
      </c>
      <c r="O3" s="38" t="s">
        <v>1368</v>
      </c>
      <c r="P3" s="41">
        <v>1171696</v>
      </c>
      <c r="Q3" s="38" t="s">
        <v>2078</v>
      </c>
      <c r="R3" s="38" t="s">
        <v>68</v>
      </c>
      <c r="S3" s="38" t="s">
        <v>52</v>
      </c>
      <c r="T3" s="42">
        <v>-4181.12</v>
      </c>
      <c r="U3" s="42">
        <v>-3779.73</v>
      </c>
      <c r="V3" s="42">
        <f t="shared" ref="V3:V13" si="0">T3-U3</f>
        <v>-401.38999999999987</v>
      </c>
      <c r="W3" s="43">
        <f t="shared" ref="W3:W68" si="1">V3/T3</f>
        <v>9.6000593142507237E-2</v>
      </c>
      <c r="X3" s="38" t="s">
        <v>1384</v>
      </c>
      <c r="Y3" s="42">
        <v>0</v>
      </c>
      <c r="Z3" s="38" t="s">
        <v>55</v>
      </c>
      <c r="AA3" s="42">
        <v>0</v>
      </c>
      <c r="AB3" s="42" t="s">
        <v>54</v>
      </c>
      <c r="AC3" s="42">
        <v>0</v>
      </c>
      <c r="AD3" s="42">
        <v>0</v>
      </c>
      <c r="AE3" s="42">
        <f t="shared" ref="AE3:AE13" si="2">AC3-AD3</f>
        <v>0</v>
      </c>
      <c r="AF3" s="38" t="s">
        <v>1371</v>
      </c>
      <c r="AG3" s="44">
        <f t="shared" ref="AG3:AG13" si="3">V3-AE3</f>
        <v>-401.38999999999987</v>
      </c>
    </row>
    <row r="4" spans="1:34" s="45" customFormat="1" x14ac:dyDescent="0.2">
      <c r="A4" s="38" t="s">
        <v>39</v>
      </c>
      <c r="B4" s="38" t="s">
        <v>40</v>
      </c>
      <c r="C4" s="38" t="s">
        <v>41</v>
      </c>
      <c r="D4" s="38" t="s">
        <v>42</v>
      </c>
      <c r="E4" s="38" t="s">
        <v>43</v>
      </c>
      <c r="F4" s="38" t="s">
        <v>46</v>
      </c>
      <c r="G4" s="38" t="s">
        <v>2079</v>
      </c>
      <c r="H4" s="38" t="s">
        <v>916</v>
      </c>
      <c r="I4" s="38" t="s">
        <v>2076</v>
      </c>
      <c r="J4" s="38" t="s">
        <v>55</v>
      </c>
      <c r="K4" s="40" t="s">
        <v>54</v>
      </c>
      <c r="L4" s="39">
        <v>42248</v>
      </c>
      <c r="M4" s="39">
        <v>42248</v>
      </c>
      <c r="N4" s="38" t="s">
        <v>2077</v>
      </c>
      <c r="O4" s="38" t="s">
        <v>1368</v>
      </c>
      <c r="P4" s="41">
        <v>1385437</v>
      </c>
      <c r="Q4" s="38" t="s">
        <v>2080</v>
      </c>
      <c r="R4" s="38" t="s">
        <v>68</v>
      </c>
      <c r="S4" s="38" t="s">
        <v>52</v>
      </c>
      <c r="T4" s="42">
        <v>-20880</v>
      </c>
      <c r="U4" s="42">
        <v>-18875.52</v>
      </c>
      <c r="V4" s="42">
        <f t="shared" si="0"/>
        <v>-2004.4799999999996</v>
      </c>
      <c r="W4" s="43">
        <f t="shared" si="1"/>
        <v>9.5999999999999974E-2</v>
      </c>
      <c r="X4" s="38" t="s">
        <v>1384</v>
      </c>
      <c r="Y4" s="42">
        <v>0</v>
      </c>
      <c r="Z4" s="38" t="s">
        <v>55</v>
      </c>
      <c r="AA4" s="42">
        <v>0</v>
      </c>
      <c r="AB4" s="42" t="s">
        <v>54</v>
      </c>
      <c r="AC4" s="42">
        <v>0</v>
      </c>
      <c r="AD4" s="42">
        <v>0</v>
      </c>
      <c r="AE4" s="42">
        <f t="shared" si="2"/>
        <v>0</v>
      </c>
      <c r="AF4" s="38" t="s">
        <v>1371</v>
      </c>
      <c r="AG4" s="44">
        <f t="shared" si="3"/>
        <v>-2004.4799999999996</v>
      </c>
    </row>
    <row r="5" spans="1:34" s="45" customFormat="1" x14ac:dyDescent="0.2">
      <c r="A5" s="38" t="s">
        <v>39</v>
      </c>
      <c r="B5" s="38" t="s">
        <v>40</v>
      </c>
      <c r="C5" s="38" t="s">
        <v>41</v>
      </c>
      <c r="D5" s="38" t="s">
        <v>42</v>
      </c>
      <c r="E5" s="38" t="s">
        <v>43</v>
      </c>
      <c r="F5" s="38" t="s">
        <v>46</v>
      </c>
      <c r="G5" s="38" t="s">
        <v>47</v>
      </c>
      <c r="H5" s="38" t="s">
        <v>1366</v>
      </c>
      <c r="I5" s="38" t="s">
        <v>48</v>
      </c>
      <c r="J5" s="38" t="s">
        <v>2081</v>
      </c>
      <c r="K5" s="39">
        <v>43483</v>
      </c>
      <c r="L5" s="39">
        <v>43483</v>
      </c>
      <c r="M5" s="39">
        <v>43483</v>
      </c>
      <c r="N5" s="38" t="s">
        <v>1367</v>
      </c>
      <c r="O5" s="38" t="s">
        <v>1368</v>
      </c>
      <c r="P5" s="41">
        <v>8125331</v>
      </c>
      <c r="Q5" s="38" t="s">
        <v>2082</v>
      </c>
      <c r="R5" s="38" t="s">
        <v>59</v>
      </c>
      <c r="S5" s="38" t="s">
        <v>52</v>
      </c>
      <c r="T5" s="42">
        <v>77013.42</v>
      </c>
      <c r="U5" s="42">
        <v>63229</v>
      </c>
      <c r="V5" s="42">
        <f t="shared" si="0"/>
        <v>13784.419999999998</v>
      </c>
      <c r="W5" s="43">
        <f t="shared" si="1"/>
        <v>0.17898724663831314</v>
      </c>
      <c r="X5" s="38" t="s">
        <v>1361</v>
      </c>
      <c r="Y5" s="42">
        <v>63229</v>
      </c>
      <c r="Z5" s="38" t="s">
        <v>2083</v>
      </c>
      <c r="AA5" s="42">
        <v>0</v>
      </c>
      <c r="AB5" s="42" t="s">
        <v>54</v>
      </c>
      <c r="AC5" s="42">
        <v>45649.42</v>
      </c>
      <c r="AD5" s="42">
        <v>37479</v>
      </c>
      <c r="AE5" s="42">
        <f t="shared" si="2"/>
        <v>8170.4199999999983</v>
      </c>
      <c r="AF5" s="38" t="s">
        <v>1371</v>
      </c>
      <c r="AG5" s="44">
        <f t="shared" si="3"/>
        <v>5614</v>
      </c>
    </row>
    <row r="6" spans="1:34" s="45" customFormat="1" x14ac:dyDescent="0.2">
      <c r="A6" s="38" t="s">
        <v>39</v>
      </c>
      <c r="B6" s="38" t="s">
        <v>40</v>
      </c>
      <c r="C6" s="38" t="s">
        <v>41</v>
      </c>
      <c r="D6" s="38" t="s">
        <v>42</v>
      </c>
      <c r="E6" s="38" t="s">
        <v>43</v>
      </c>
      <c r="F6" s="38" t="s">
        <v>46</v>
      </c>
      <c r="G6" s="38" t="s">
        <v>47</v>
      </c>
      <c r="H6" s="38" t="s">
        <v>1366</v>
      </c>
      <c r="I6" s="38" t="s">
        <v>48</v>
      </c>
      <c r="J6" s="38" t="s">
        <v>2081</v>
      </c>
      <c r="K6" s="39">
        <v>43483</v>
      </c>
      <c r="L6" s="39">
        <v>43483</v>
      </c>
      <c r="M6" s="39">
        <v>43483</v>
      </c>
      <c r="N6" s="38" t="s">
        <v>1367</v>
      </c>
      <c r="O6" s="38" t="s">
        <v>1368</v>
      </c>
      <c r="P6" s="41">
        <v>8125331</v>
      </c>
      <c r="Q6" s="38" t="s">
        <v>2082</v>
      </c>
      <c r="R6" s="38" t="s">
        <v>59</v>
      </c>
      <c r="S6" s="38" t="s">
        <v>52</v>
      </c>
      <c r="T6" s="42">
        <v>4669.67</v>
      </c>
      <c r="U6" s="42">
        <v>4245.1499999999996</v>
      </c>
      <c r="V6" s="42">
        <f t="shared" si="0"/>
        <v>424.52000000000044</v>
      </c>
      <c r="W6" s="43">
        <f t="shared" si="1"/>
        <v>9.0910064308612912E-2</v>
      </c>
      <c r="X6" s="38" t="s">
        <v>1361</v>
      </c>
      <c r="Y6" s="42">
        <v>4245.1499999999996</v>
      </c>
      <c r="Z6" s="38" t="s">
        <v>2084</v>
      </c>
      <c r="AA6" s="42">
        <v>0</v>
      </c>
      <c r="AB6" s="42" t="s">
        <v>54</v>
      </c>
      <c r="AC6" s="42">
        <v>4669.67</v>
      </c>
      <c r="AD6" s="42">
        <v>4245.1499999999996</v>
      </c>
      <c r="AE6" s="42">
        <f t="shared" si="2"/>
        <v>424.52000000000044</v>
      </c>
      <c r="AF6" s="38" t="s">
        <v>1371</v>
      </c>
      <c r="AG6" s="44">
        <f t="shared" si="3"/>
        <v>0</v>
      </c>
    </row>
    <row r="7" spans="1:34" s="45" customFormat="1" x14ac:dyDescent="0.2">
      <c r="A7" s="38" t="s">
        <v>39</v>
      </c>
      <c r="B7" s="38" t="s">
        <v>40</v>
      </c>
      <c r="C7" s="38" t="s">
        <v>41</v>
      </c>
      <c r="D7" s="38" t="s">
        <v>42</v>
      </c>
      <c r="E7" s="38" t="s">
        <v>43</v>
      </c>
      <c r="F7" s="38" t="s">
        <v>46</v>
      </c>
      <c r="G7" s="38" t="s">
        <v>47</v>
      </c>
      <c r="H7" s="38" t="s">
        <v>1366</v>
      </c>
      <c r="I7" s="38" t="s">
        <v>48</v>
      </c>
      <c r="J7" s="38" t="s">
        <v>2081</v>
      </c>
      <c r="K7" s="39">
        <v>43483</v>
      </c>
      <c r="L7" s="39">
        <v>43483</v>
      </c>
      <c r="M7" s="39">
        <v>43483</v>
      </c>
      <c r="N7" s="38" t="s">
        <v>1367</v>
      </c>
      <c r="O7" s="38" t="s">
        <v>1368</v>
      </c>
      <c r="P7" s="41">
        <v>8125331</v>
      </c>
      <c r="Q7" s="38" t="s">
        <v>2082</v>
      </c>
      <c r="R7" s="38" t="s">
        <v>59</v>
      </c>
      <c r="S7" s="38" t="s">
        <v>52</v>
      </c>
      <c r="T7" s="42">
        <v>134222.82</v>
      </c>
      <c r="U7" s="42">
        <v>122652.2</v>
      </c>
      <c r="V7" s="42">
        <f t="shared" si="0"/>
        <v>11570.62000000001</v>
      </c>
      <c r="W7" s="43">
        <f t="shared" si="1"/>
        <v>8.6204566406815245E-2</v>
      </c>
      <c r="X7" s="38" t="s">
        <v>1361</v>
      </c>
      <c r="Y7" s="42">
        <v>122652.2</v>
      </c>
      <c r="Z7" s="38" t="s">
        <v>2085</v>
      </c>
      <c r="AA7" s="42">
        <v>0</v>
      </c>
      <c r="AB7" s="42" t="s">
        <v>54</v>
      </c>
      <c r="AC7" s="42">
        <v>134222.82</v>
      </c>
      <c r="AD7" s="42">
        <v>122652.2</v>
      </c>
      <c r="AE7" s="42">
        <f t="shared" si="2"/>
        <v>11570.62000000001</v>
      </c>
      <c r="AF7" s="38" t="s">
        <v>1371</v>
      </c>
      <c r="AG7" s="44">
        <f t="shared" si="3"/>
        <v>0</v>
      </c>
    </row>
    <row r="8" spans="1:34" s="45" customFormat="1" x14ac:dyDescent="0.2">
      <c r="A8" s="38" t="s">
        <v>39</v>
      </c>
      <c r="B8" s="38" t="s">
        <v>40</v>
      </c>
      <c r="C8" s="38" t="s">
        <v>89</v>
      </c>
      <c r="D8" s="38" t="s">
        <v>90</v>
      </c>
      <c r="E8" s="38" t="s">
        <v>43</v>
      </c>
      <c r="F8" s="38" t="s">
        <v>92</v>
      </c>
      <c r="G8" s="38" t="s">
        <v>93</v>
      </c>
      <c r="H8" s="38" t="s">
        <v>91</v>
      </c>
      <c r="I8" s="38" t="s">
        <v>94</v>
      </c>
      <c r="J8" s="38" t="s">
        <v>2081</v>
      </c>
      <c r="K8" s="39">
        <v>43475</v>
      </c>
      <c r="L8" s="39">
        <v>43475</v>
      </c>
      <c r="M8" s="39">
        <v>43475</v>
      </c>
      <c r="N8" s="38" t="s">
        <v>1358</v>
      </c>
      <c r="O8" s="38" t="s">
        <v>1368</v>
      </c>
      <c r="P8" s="41">
        <v>8157549</v>
      </c>
      <c r="Q8" s="38" t="s">
        <v>96</v>
      </c>
      <c r="R8" s="38" t="s">
        <v>68</v>
      </c>
      <c r="S8" s="38" t="s">
        <v>52</v>
      </c>
      <c r="T8" s="42">
        <v>1113.5999999999999</v>
      </c>
      <c r="U8" s="42">
        <v>1044</v>
      </c>
      <c r="V8" s="42">
        <f t="shared" si="0"/>
        <v>69.599999999999909</v>
      </c>
      <c r="W8" s="43">
        <f t="shared" si="1"/>
        <v>6.2499999999999924E-2</v>
      </c>
      <c r="X8" s="38" t="s">
        <v>1361</v>
      </c>
      <c r="Y8" s="42">
        <v>1044</v>
      </c>
      <c r="Z8" s="38" t="s">
        <v>2014</v>
      </c>
      <c r="AA8" s="42">
        <v>0</v>
      </c>
      <c r="AB8" s="42" t="s">
        <v>54</v>
      </c>
      <c r="AC8" s="42">
        <v>1113.5999999999999</v>
      </c>
      <c r="AD8" s="42">
        <v>1044</v>
      </c>
      <c r="AE8" s="42">
        <f t="shared" si="2"/>
        <v>69.599999999999909</v>
      </c>
      <c r="AF8" s="38" t="s">
        <v>1376</v>
      </c>
      <c r="AG8" s="44">
        <f t="shared" si="3"/>
        <v>0</v>
      </c>
    </row>
    <row r="9" spans="1:34" s="45" customFormat="1" x14ac:dyDescent="0.2">
      <c r="A9" s="38" t="s">
        <v>39</v>
      </c>
      <c r="B9" s="38" t="s">
        <v>40</v>
      </c>
      <c r="C9" s="38" t="s">
        <v>89</v>
      </c>
      <c r="D9" s="38" t="s">
        <v>90</v>
      </c>
      <c r="E9" s="38" t="s">
        <v>43</v>
      </c>
      <c r="F9" s="38" t="s">
        <v>92</v>
      </c>
      <c r="G9" s="38" t="s">
        <v>93</v>
      </c>
      <c r="H9" s="38" t="s">
        <v>91</v>
      </c>
      <c r="I9" s="38" t="s">
        <v>94</v>
      </c>
      <c r="J9" s="38" t="s">
        <v>2081</v>
      </c>
      <c r="K9" s="39">
        <v>43487</v>
      </c>
      <c r="L9" s="39">
        <v>43487</v>
      </c>
      <c r="M9" s="39">
        <v>43487</v>
      </c>
      <c r="N9" s="38" t="s">
        <v>1358</v>
      </c>
      <c r="O9" s="38" t="s">
        <v>1368</v>
      </c>
      <c r="P9" s="41">
        <v>8178597</v>
      </c>
      <c r="Q9" s="38" t="s">
        <v>1377</v>
      </c>
      <c r="R9" s="38" t="s">
        <v>68</v>
      </c>
      <c r="S9" s="38" t="s">
        <v>52</v>
      </c>
      <c r="T9" s="42">
        <v>10596.3</v>
      </c>
      <c r="U9" s="42">
        <v>10038.6</v>
      </c>
      <c r="V9" s="42">
        <f t="shared" si="0"/>
        <v>557.69999999999891</v>
      </c>
      <c r="W9" s="43">
        <f t="shared" si="1"/>
        <v>5.2631578947368321E-2</v>
      </c>
      <c r="X9" s="38" t="s">
        <v>1361</v>
      </c>
      <c r="Y9" s="42">
        <v>10038.6</v>
      </c>
      <c r="Z9" s="38" t="s">
        <v>1379</v>
      </c>
      <c r="AA9" s="42">
        <v>0</v>
      </c>
      <c r="AB9" s="42" t="s">
        <v>54</v>
      </c>
      <c r="AC9" s="42">
        <v>10596.3</v>
      </c>
      <c r="AD9" s="42">
        <v>10038.6</v>
      </c>
      <c r="AE9" s="42">
        <f t="shared" si="2"/>
        <v>557.69999999999891</v>
      </c>
      <c r="AF9" s="38" t="s">
        <v>1371</v>
      </c>
      <c r="AG9" s="44">
        <f t="shared" si="3"/>
        <v>0</v>
      </c>
    </row>
    <row r="10" spans="1:34" s="45" customFormat="1" x14ac:dyDescent="0.2">
      <c r="A10" s="38" t="s">
        <v>39</v>
      </c>
      <c r="B10" s="38" t="s">
        <v>40</v>
      </c>
      <c r="C10" s="38" t="s">
        <v>89</v>
      </c>
      <c r="D10" s="38" t="s">
        <v>90</v>
      </c>
      <c r="E10" s="38" t="s">
        <v>43</v>
      </c>
      <c r="F10" s="38" t="s">
        <v>92</v>
      </c>
      <c r="G10" s="38" t="s">
        <v>93</v>
      </c>
      <c r="H10" s="38" t="s">
        <v>91</v>
      </c>
      <c r="I10" s="38" t="s">
        <v>94</v>
      </c>
      <c r="J10" s="38" t="s">
        <v>2081</v>
      </c>
      <c r="K10" s="39">
        <v>43494</v>
      </c>
      <c r="L10" s="39">
        <v>43494</v>
      </c>
      <c r="M10" s="39">
        <v>43494</v>
      </c>
      <c r="N10" s="38" t="s">
        <v>1358</v>
      </c>
      <c r="O10" s="38" t="s">
        <v>1368</v>
      </c>
      <c r="P10" s="41">
        <v>8178597</v>
      </c>
      <c r="Q10" s="38" t="s">
        <v>1377</v>
      </c>
      <c r="R10" s="38" t="s">
        <v>68</v>
      </c>
      <c r="S10" s="38" t="s">
        <v>52</v>
      </c>
      <c r="T10" s="42">
        <v>7260</v>
      </c>
      <c r="U10" s="42">
        <v>6960</v>
      </c>
      <c r="V10" s="42">
        <f t="shared" si="0"/>
        <v>300</v>
      </c>
      <c r="W10" s="43">
        <f t="shared" si="1"/>
        <v>4.1322314049586778E-2</v>
      </c>
      <c r="X10" s="38" t="s">
        <v>1361</v>
      </c>
      <c r="Y10" s="42">
        <v>6960</v>
      </c>
      <c r="Z10" s="38" t="s">
        <v>1379</v>
      </c>
      <c r="AA10" s="42">
        <v>0</v>
      </c>
      <c r="AB10" s="42" t="s">
        <v>54</v>
      </c>
      <c r="AC10" s="42">
        <v>7260</v>
      </c>
      <c r="AD10" s="42">
        <v>6960</v>
      </c>
      <c r="AE10" s="42">
        <f t="shared" si="2"/>
        <v>300</v>
      </c>
      <c r="AF10" s="38" t="s">
        <v>1371</v>
      </c>
      <c r="AG10" s="44">
        <f t="shared" si="3"/>
        <v>0</v>
      </c>
    </row>
    <row r="11" spans="1:34" s="45" customFormat="1" x14ac:dyDescent="0.2">
      <c r="A11" s="38" t="s">
        <v>39</v>
      </c>
      <c r="B11" s="38" t="s">
        <v>40</v>
      </c>
      <c r="C11" s="38" t="s">
        <v>89</v>
      </c>
      <c r="D11" s="38" t="s">
        <v>2086</v>
      </c>
      <c r="E11" s="38" t="s">
        <v>43</v>
      </c>
      <c r="F11" s="38" t="s">
        <v>2087</v>
      </c>
      <c r="G11" s="38" t="s">
        <v>47</v>
      </c>
      <c r="H11" s="38" t="s">
        <v>2088</v>
      </c>
      <c r="I11" s="38" t="s">
        <v>2076</v>
      </c>
      <c r="J11" s="38" t="s">
        <v>55</v>
      </c>
      <c r="K11" s="40" t="s">
        <v>54</v>
      </c>
      <c r="L11" s="39">
        <v>42031</v>
      </c>
      <c r="M11" s="39">
        <v>42031</v>
      </c>
      <c r="N11" s="38" t="s">
        <v>2077</v>
      </c>
      <c r="O11" s="38" t="s">
        <v>1368</v>
      </c>
      <c r="P11" s="41">
        <v>1325045</v>
      </c>
      <c r="Q11" s="38" t="s">
        <v>2089</v>
      </c>
      <c r="R11" s="38" t="s">
        <v>68</v>
      </c>
      <c r="S11" s="38" t="s">
        <v>52</v>
      </c>
      <c r="T11" s="42">
        <v>-194361</v>
      </c>
      <c r="U11" s="42">
        <v>-175702.34</v>
      </c>
      <c r="V11" s="42">
        <f t="shared" si="0"/>
        <v>-18658.660000000003</v>
      </c>
      <c r="W11" s="43">
        <f t="shared" si="1"/>
        <v>9.6000020580260456E-2</v>
      </c>
      <c r="X11" s="38" t="s">
        <v>1384</v>
      </c>
      <c r="Y11" s="42">
        <v>0</v>
      </c>
      <c r="Z11" s="38" t="s">
        <v>55</v>
      </c>
      <c r="AA11" s="42">
        <v>0</v>
      </c>
      <c r="AB11" s="42" t="s">
        <v>54</v>
      </c>
      <c r="AC11" s="42">
        <v>0</v>
      </c>
      <c r="AD11" s="42">
        <v>0</v>
      </c>
      <c r="AE11" s="42">
        <f t="shared" si="2"/>
        <v>0</v>
      </c>
      <c r="AF11" s="38" t="s">
        <v>1371</v>
      </c>
      <c r="AG11" s="44">
        <f t="shared" si="3"/>
        <v>-18658.660000000003</v>
      </c>
    </row>
    <row r="12" spans="1:34" s="45" customFormat="1" x14ac:dyDescent="0.2">
      <c r="A12" s="38" t="s">
        <v>39</v>
      </c>
      <c r="B12" s="38" t="s">
        <v>40</v>
      </c>
      <c r="C12" s="38" t="s">
        <v>89</v>
      </c>
      <c r="D12" s="38" t="s">
        <v>2086</v>
      </c>
      <c r="E12" s="38" t="s">
        <v>43</v>
      </c>
      <c r="F12" s="38" t="s">
        <v>2087</v>
      </c>
      <c r="G12" s="38" t="s">
        <v>2090</v>
      </c>
      <c r="H12" s="38" t="s">
        <v>2091</v>
      </c>
      <c r="I12" s="38" t="s">
        <v>2092</v>
      </c>
      <c r="J12" s="38" t="s">
        <v>55</v>
      </c>
      <c r="K12" s="40" t="s">
        <v>54</v>
      </c>
      <c r="L12" s="39">
        <v>43539</v>
      </c>
      <c r="M12" s="40" t="s">
        <v>54</v>
      </c>
      <c r="N12" s="38" t="s">
        <v>1358</v>
      </c>
      <c r="O12" s="38" t="s">
        <v>1359</v>
      </c>
      <c r="P12" s="41">
        <v>6226229</v>
      </c>
      <c r="Q12" s="38" t="s">
        <v>2093</v>
      </c>
      <c r="R12" s="38" t="s">
        <v>68</v>
      </c>
      <c r="S12" s="38" t="s">
        <v>52</v>
      </c>
      <c r="T12" s="42">
        <v>0</v>
      </c>
      <c r="U12" s="42">
        <v>0</v>
      </c>
      <c r="V12" s="42">
        <f t="shared" si="0"/>
        <v>0</v>
      </c>
      <c r="W12" s="43" t="e">
        <f t="shared" si="1"/>
        <v>#DIV/0!</v>
      </c>
      <c r="X12" s="38" t="s">
        <v>1384</v>
      </c>
      <c r="Y12" s="42">
        <v>0</v>
      </c>
      <c r="Z12" s="38" t="s">
        <v>55</v>
      </c>
      <c r="AA12" s="42">
        <v>0</v>
      </c>
      <c r="AB12" s="42">
        <v>0</v>
      </c>
      <c r="AC12" s="42">
        <v>0</v>
      </c>
      <c r="AD12" s="42">
        <v>0</v>
      </c>
      <c r="AE12" s="42">
        <f t="shared" si="2"/>
        <v>0</v>
      </c>
      <c r="AF12" s="38" t="s">
        <v>1371</v>
      </c>
      <c r="AG12" s="44">
        <f t="shared" si="3"/>
        <v>0</v>
      </c>
    </row>
    <row r="13" spans="1:34" s="45" customFormat="1" x14ac:dyDescent="0.2">
      <c r="A13" s="38" t="s">
        <v>39</v>
      </c>
      <c r="B13" s="38" t="s">
        <v>40</v>
      </c>
      <c r="C13" s="38" t="s">
        <v>89</v>
      </c>
      <c r="D13" s="38" t="s">
        <v>117</v>
      </c>
      <c r="E13" s="38" t="s">
        <v>43</v>
      </c>
      <c r="F13" s="38" t="s">
        <v>120</v>
      </c>
      <c r="G13" s="38" t="s">
        <v>2090</v>
      </c>
      <c r="H13" s="38" t="s">
        <v>2094</v>
      </c>
      <c r="I13" s="38" t="s">
        <v>359</v>
      </c>
      <c r="J13" s="38" t="s">
        <v>2095</v>
      </c>
      <c r="K13" s="39">
        <v>42551</v>
      </c>
      <c r="L13" s="39">
        <v>42551</v>
      </c>
      <c r="M13" s="39">
        <v>42551</v>
      </c>
      <c r="N13" s="38" t="s">
        <v>1358</v>
      </c>
      <c r="O13" s="38" t="s">
        <v>1368</v>
      </c>
      <c r="P13" s="41">
        <v>5883236</v>
      </c>
      <c r="Q13" s="38" t="s">
        <v>2096</v>
      </c>
      <c r="R13" s="38" t="s">
        <v>68</v>
      </c>
      <c r="S13" s="38" t="s">
        <v>52</v>
      </c>
      <c r="T13" s="42">
        <v>1200.8399999999999</v>
      </c>
      <c r="U13" s="42">
        <v>1085.56</v>
      </c>
      <c r="V13" s="42">
        <f t="shared" si="0"/>
        <v>115.27999999999997</v>
      </c>
      <c r="W13" s="43">
        <f t="shared" si="1"/>
        <v>9.5999467039738828E-2</v>
      </c>
      <c r="X13" s="38" t="s">
        <v>1384</v>
      </c>
      <c r="Y13" s="42">
        <v>0</v>
      </c>
      <c r="Z13" s="38" t="s">
        <v>55</v>
      </c>
      <c r="AA13" s="42">
        <v>0</v>
      </c>
      <c r="AB13" s="42" t="s">
        <v>54</v>
      </c>
      <c r="AC13" s="42">
        <v>0</v>
      </c>
      <c r="AD13" s="42">
        <v>0</v>
      </c>
      <c r="AE13" s="42">
        <f t="shared" si="2"/>
        <v>0</v>
      </c>
      <c r="AF13" s="38" t="s">
        <v>1371</v>
      </c>
      <c r="AG13" s="44">
        <f t="shared" si="3"/>
        <v>115.27999999999997</v>
      </c>
    </row>
    <row r="14" spans="1:34" s="59" customFormat="1" x14ac:dyDescent="0.2">
      <c r="A14" s="53" t="s">
        <v>39</v>
      </c>
      <c r="B14" s="53" t="s">
        <v>40</v>
      </c>
      <c r="C14" s="53" t="s">
        <v>89</v>
      </c>
      <c r="D14" s="53" t="s">
        <v>117</v>
      </c>
      <c r="E14" s="53" t="s">
        <v>43</v>
      </c>
      <c r="F14" s="53" t="s">
        <v>120</v>
      </c>
      <c r="G14" s="53" t="s">
        <v>121</v>
      </c>
      <c r="H14" s="53" t="s">
        <v>119</v>
      </c>
      <c r="I14" s="53" t="s">
        <v>48</v>
      </c>
      <c r="J14" s="53" t="s">
        <v>2097</v>
      </c>
      <c r="K14" s="54">
        <v>43524</v>
      </c>
      <c r="L14" s="54">
        <v>43496</v>
      </c>
      <c r="M14" s="54">
        <v>43496</v>
      </c>
      <c r="N14" s="53" t="s">
        <v>1383</v>
      </c>
      <c r="O14" s="53" t="s">
        <v>1368</v>
      </c>
      <c r="P14" s="55">
        <v>8163655</v>
      </c>
      <c r="Q14" s="53" t="s">
        <v>123</v>
      </c>
      <c r="R14" s="53" t="s">
        <v>59</v>
      </c>
      <c r="S14" s="53" t="s">
        <v>52</v>
      </c>
      <c r="T14" s="56">
        <v>6500</v>
      </c>
      <c r="U14" s="56">
        <v>5876</v>
      </c>
      <c r="V14" s="56">
        <f t="shared" ref="V14:V30" si="4">T14-U14</f>
        <v>624</v>
      </c>
      <c r="W14" s="57">
        <f t="shared" si="1"/>
        <v>9.6000000000000002E-2</v>
      </c>
      <c r="X14" s="53" t="s">
        <v>1384</v>
      </c>
      <c r="Y14" s="56">
        <v>0</v>
      </c>
      <c r="Z14" s="53" t="s">
        <v>55</v>
      </c>
      <c r="AA14" s="56">
        <v>0</v>
      </c>
      <c r="AB14" s="56" t="s">
        <v>54</v>
      </c>
      <c r="AC14" s="56">
        <v>0</v>
      </c>
      <c r="AD14" s="56">
        <v>0</v>
      </c>
      <c r="AE14" s="56">
        <f t="shared" ref="AE14:AE30" si="5">AC14-AD14</f>
        <v>0</v>
      </c>
      <c r="AF14" s="53" t="s">
        <v>1371</v>
      </c>
      <c r="AG14" s="58">
        <f t="shared" ref="AG14:AG30" si="6">V14-AE14</f>
        <v>624</v>
      </c>
      <c r="AH14" s="59" t="s">
        <v>1387</v>
      </c>
    </row>
    <row r="15" spans="1:34" s="59" customFormat="1" x14ac:dyDescent="0.2">
      <c r="A15" s="53" t="s">
        <v>39</v>
      </c>
      <c r="B15" s="53" t="s">
        <v>40</v>
      </c>
      <c r="C15" s="53" t="s">
        <v>89</v>
      </c>
      <c r="D15" s="53" t="s">
        <v>117</v>
      </c>
      <c r="E15" s="53" t="s">
        <v>43</v>
      </c>
      <c r="F15" s="53" t="s">
        <v>120</v>
      </c>
      <c r="G15" s="53" t="s">
        <v>121</v>
      </c>
      <c r="H15" s="53" t="s">
        <v>119</v>
      </c>
      <c r="I15" s="53" t="s">
        <v>48</v>
      </c>
      <c r="J15" s="53" t="s">
        <v>2097</v>
      </c>
      <c r="K15" s="54">
        <v>43524</v>
      </c>
      <c r="L15" s="54">
        <v>43524</v>
      </c>
      <c r="M15" s="54">
        <v>43524</v>
      </c>
      <c r="N15" s="53" t="s">
        <v>1386</v>
      </c>
      <c r="O15" s="53" t="s">
        <v>1368</v>
      </c>
      <c r="P15" s="55">
        <v>8163655</v>
      </c>
      <c r="Q15" s="53" t="s">
        <v>123</v>
      </c>
      <c r="R15" s="53" t="s">
        <v>59</v>
      </c>
      <c r="S15" s="53" t="s">
        <v>52</v>
      </c>
      <c r="T15" s="56">
        <v>80865</v>
      </c>
      <c r="U15" s="56">
        <v>73101.960000000006</v>
      </c>
      <c r="V15" s="56">
        <f t="shared" si="4"/>
        <v>7763.0399999999936</v>
      </c>
      <c r="W15" s="57">
        <f t="shared" si="1"/>
        <v>9.5999999999999919E-2</v>
      </c>
      <c r="X15" s="53" t="s">
        <v>1384</v>
      </c>
      <c r="Y15" s="56">
        <v>0</v>
      </c>
      <c r="Z15" s="53" t="s">
        <v>55</v>
      </c>
      <c r="AA15" s="56">
        <v>0</v>
      </c>
      <c r="AB15" s="56" t="s">
        <v>54</v>
      </c>
      <c r="AC15" s="56">
        <v>0</v>
      </c>
      <c r="AD15" s="56">
        <v>0</v>
      </c>
      <c r="AE15" s="56">
        <f t="shared" si="5"/>
        <v>0</v>
      </c>
      <c r="AF15" s="53" t="s">
        <v>1371</v>
      </c>
      <c r="AG15" s="58">
        <f t="shared" si="6"/>
        <v>7763.0399999999936</v>
      </c>
      <c r="AH15" s="59" t="s">
        <v>1387</v>
      </c>
    </row>
    <row r="16" spans="1:34" s="59" customFormat="1" x14ac:dyDescent="0.2">
      <c r="A16" s="53" t="s">
        <v>39</v>
      </c>
      <c r="B16" s="53" t="s">
        <v>40</v>
      </c>
      <c r="C16" s="53" t="s">
        <v>89</v>
      </c>
      <c r="D16" s="53" t="s">
        <v>117</v>
      </c>
      <c r="E16" s="53" t="s">
        <v>43</v>
      </c>
      <c r="F16" s="53" t="s">
        <v>120</v>
      </c>
      <c r="G16" s="53" t="s">
        <v>121</v>
      </c>
      <c r="H16" s="53" t="s">
        <v>119</v>
      </c>
      <c r="I16" s="53" t="s">
        <v>48</v>
      </c>
      <c r="J16" s="53" t="s">
        <v>2097</v>
      </c>
      <c r="K16" s="54">
        <v>43524</v>
      </c>
      <c r="L16" s="54">
        <v>43496</v>
      </c>
      <c r="M16" s="54">
        <v>43496</v>
      </c>
      <c r="N16" s="53" t="s">
        <v>1383</v>
      </c>
      <c r="O16" s="53" t="s">
        <v>1368</v>
      </c>
      <c r="P16" s="55">
        <v>8163662</v>
      </c>
      <c r="Q16" s="53" t="s">
        <v>123</v>
      </c>
      <c r="R16" s="53" t="s">
        <v>59</v>
      </c>
      <c r="S16" s="53" t="s">
        <v>52</v>
      </c>
      <c r="T16" s="56">
        <v>6500</v>
      </c>
      <c r="U16" s="56">
        <v>5876</v>
      </c>
      <c r="V16" s="56">
        <f t="shared" si="4"/>
        <v>624</v>
      </c>
      <c r="W16" s="57">
        <f t="shared" si="1"/>
        <v>9.6000000000000002E-2</v>
      </c>
      <c r="X16" s="53" t="s">
        <v>1384</v>
      </c>
      <c r="Y16" s="56">
        <v>0</v>
      </c>
      <c r="Z16" s="53" t="s">
        <v>55</v>
      </c>
      <c r="AA16" s="56">
        <v>0</v>
      </c>
      <c r="AB16" s="56" t="s">
        <v>54</v>
      </c>
      <c r="AC16" s="56">
        <v>0</v>
      </c>
      <c r="AD16" s="56">
        <v>0</v>
      </c>
      <c r="AE16" s="56">
        <f t="shared" si="5"/>
        <v>0</v>
      </c>
      <c r="AF16" s="53" t="s">
        <v>1371</v>
      </c>
      <c r="AG16" s="58">
        <f t="shared" si="6"/>
        <v>624</v>
      </c>
      <c r="AH16" s="59" t="s">
        <v>1387</v>
      </c>
    </row>
    <row r="17" spans="1:34" s="59" customFormat="1" x14ac:dyDescent="0.2">
      <c r="A17" s="53" t="s">
        <v>39</v>
      </c>
      <c r="B17" s="53" t="s">
        <v>40</v>
      </c>
      <c r="C17" s="53" t="s">
        <v>89</v>
      </c>
      <c r="D17" s="53" t="s">
        <v>117</v>
      </c>
      <c r="E17" s="53" t="s">
        <v>43</v>
      </c>
      <c r="F17" s="53" t="s">
        <v>120</v>
      </c>
      <c r="G17" s="53" t="s">
        <v>121</v>
      </c>
      <c r="H17" s="53" t="s">
        <v>119</v>
      </c>
      <c r="I17" s="53" t="s">
        <v>48</v>
      </c>
      <c r="J17" s="53" t="s">
        <v>2097</v>
      </c>
      <c r="K17" s="54">
        <v>43524</v>
      </c>
      <c r="L17" s="54">
        <v>43524</v>
      </c>
      <c r="M17" s="54">
        <v>43524</v>
      </c>
      <c r="N17" s="53" t="s">
        <v>1386</v>
      </c>
      <c r="O17" s="53" t="s">
        <v>1368</v>
      </c>
      <c r="P17" s="55">
        <v>8163662</v>
      </c>
      <c r="Q17" s="53" t="s">
        <v>123</v>
      </c>
      <c r="R17" s="53" t="s">
        <v>59</v>
      </c>
      <c r="S17" s="53" t="s">
        <v>52</v>
      </c>
      <c r="T17" s="56">
        <v>80865</v>
      </c>
      <c r="U17" s="56">
        <v>73101.960000000006</v>
      </c>
      <c r="V17" s="56">
        <f t="shared" si="4"/>
        <v>7763.0399999999936</v>
      </c>
      <c r="W17" s="57">
        <f t="shared" si="1"/>
        <v>9.5999999999999919E-2</v>
      </c>
      <c r="X17" s="53" t="s">
        <v>1384</v>
      </c>
      <c r="Y17" s="56">
        <v>0</v>
      </c>
      <c r="Z17" s="53" t="s">
        <v>55</v>
      </c>
      <c r="AA17" s="56">
        <v>0</v>
      </c>
      <c r="AB17" s="56" t="s">
        <v>54</v>
      </c>
      <c r="AC17" s="56">
        <v>0</v>
      </c>
      <c r="AD17" s="56">
        <v>0</v>
      </c>
      <c r="AE17" s="56">
        <f t="shared" si="5"/>
        <v>0</v>
      </c>
      <c r="AF17" s="53" t="s">
        <v>1371</v>
      </c>
      <c r="AG17" s="58">
        <f t="shared" si="6"/>
        <v>7763.0399999999936</v>
      </c>
      <c r="AH17" s="59" t="s">
        <v>1387</v>
      </c>
    </row>
    <row r="18" spans="1:34" s="59" customFormat="1" x14ac:dyDescent="0.2">
      <c r="A18" s="53" t="s">
        <v>39</v>
      </c>
      <c r="B18" s="53" t="s">
        <v>40</v>
      </c>
      <c r="C18" s="53" t="s">
        <v>89</v>
      </c>
      <c r="D18" s="53" t="s">
        <v>117</v>
      </c>
      <c r="E18" s="53" t="s">
        <v>43</v>
      </c>
      <c r="F18" s="53" t="s">
        <v>120</v>
      </c>
      <c r="G18" s="53" t="s">
        <v>121</v>
      </c>
      <c r="H18" s="53" t="s">
        <v>119</v>
      </c>
      <c r="I18" s="53" t="s">
        <v>48</v>
      </c>
      <c r="J18" s="53" t="s">
        <v>2097</v>
      </c>
      <c r="K18" s="54">
        <v>43524</v>
      </c>
      <c r="L18" s="54">
        <v>43496</v>
      </c>
      <c r="M18" s="54">
        <v>43496</v>
      </c>
      <c r="N18" s="53" t="s">
        <v>1383</v>
      </c>
      <c r="O18" s="53" t="s">
        <v>1368</v>
      </c>
      <c r="P18" s="55">
        <v>8163665</v>
      </c>
      <c r="Q18" s="53" t="s">
        <v>123</v>
      </c>
      <c r="R18" s="53" t="s">
        <v>59</v>
      </c>
      <c r="S18" s="53" t="s">
        <v>52</v>
      </c>
      <c r="T18" s="56">
        <v>6500</v>
      </c>
      <c r="U18" s="56">
        <v>5876</v>
      </c>
      <c r="V18" s="56">
        <f t="shared" si="4"/>
        <v>624</v>
      </c>
      <c r="W18" s="57">
        <f t="shared" si="1"/>
        <v>9.6000000000000002E-2</v>
      </c>
      <c r="X18" s="53" t="s">
        <v>1384</v>
      </c>
      <c r="Y18" s="56">
        <v>0</v>
      </c>
      <c r="Z18" s="53" t="s">
        <v>55</v>
      </c>
      <c r="AA18" s="56">
        <v>0</v>
      </c>
      <c r="AB18" s="56" t="s">
        <v>54</v>
      </c>
      <c r="AC18" s="56">
        <v>0</v>
      </c>
      <c r="AD18" s="56">
        <v>0</v>
      </c>
      <c r="AE18" s="56">
        <f t="shared" si="5"/>
        <v>0</v>
      </c>
      <c r="AF18" s="53" t="s">
        <v>1371</v>
      </c>
      <c r="AG18" s="58">
        <f t="shared" si="6"/>
        <v>624</v>
      </c>
      <c r="AH18" s="59" t="s">
        <v>1387</v>
      </c>
    </row>
    <row r="19" spans="1:34" s="59" customFormat="1" x14ac:dyDescent="0.2">
      <c r="A19" s="53" t="s">
        <v>39</v>
      </c>
      <c r="B19" s="53" t="s">
        <v>40</v>
      </c>
      <c r="C19" s="53" t="s">
        <v>89</v>
      </c>
      <c r="D19" s="53" t="s">
        <v>117</v>
      </c>
      <c r="E19" s="53" t="s">
        <v>43</v>
      </c>
      <c r="F19" s="53" t="s">
        <v>120</v>
      </c>
      <c r="G19" s="53" t="s">
        <v>121</v>
      </c>
      <c r="H19" s="53" t="s">
        <v>119</v>
      </c>
      <c r="I19" s="53" t="s">
        <v>48</v>
      </c>
      <c r="J19" s="53" t="s">
        <v>2097</v>
      </c>
      <c r="K19" s="54">
        <v>43524</v>
      </c>
      <c r="L19" s="54">
        <v>43524</v>
      </c>
      <c r="M19" s="54">
        <v>43524</v>
      </c>
      <c r="N19" s="53" t="s">
        <v>1386</v>
      </c>
      <c r="O19" s="53" t="s">
        <v>1368</v>
      </c>
      <c r="P19" s="55">
        <v>8163665</v>
      </c>
      <c r="Q19" s="53" t="s">
        <v>123</v>
      </c>
      <c r="R19" s="53" t="s">
        <v>59</v>
      </c>
      <c r="S19" s="53" t="s">
        <v>52</v>
      </c>
      <c r="T19" s="56">
        <v>80865</v>
      </c>
      <c r="U19" s="56">
        <v>73101.960000000006</v>
      </c>
      <c r="V19" s="56">
        <f t="shared" si="4"/>
        <v>7763.0399999999936</v>
      </c>
      <c r="W19" s="57">
        <f t="shared" si="1"/>
        <v>9.5999999999999919E-2</v>
      </c>
      <c r="X19" s="53" t="s">
        <v>1384</v>
      </c>
      <c r="Y19" s="56">
        <v>0</v>
      </c>
      <c r="Z19" s="53" t="s">
        <v>55</v>
      </c>
      <c r="AA19" s="56">
        <v>0</v>
      </c>
      <c r="AB19" s="56" t="s">
        <v>54</v>
      </c>
      <c r="AC19" s="56">
        <v>0</v>
      </c>
      <c r="AD19" s="56">
        <v>0</v>
      </c>
      <c r="AE19" s="56">
        <f t="shared" si="5"/>
        <v>0</v>
      </c>
      <c r="AF19" s="53" t="s">
        <v>1371</v>
      </c>
      <c r="AG19" s="58">
        <f t="shared" si="6"/>
        <v>7763.0399999999936</v>
      </c>
      <c r="AH19" s="59" t="s">
        <v>1387</v>
      </c>
    </row>
    <row r="20" spans="1:34" s="59" customFormat="1" x14ac:dyDescent="0.2">
      <c r="A20" s="53" t="s">
        <v>39</v>
      </c>
      <c r="B20" s="53" t="s">
        <v>40</v>
      </c>
      <c r="C20" s="53" t="s">
        <v>89</v>
      </c>
      <c r="D20" s="53" t="s">
        <v>117</v>
      </c>
      <c r="E20" s="53" t="s">
        <v>43</v>
      </c>
      <c r="F20" s="53" t="s">
        <v>120</v>
      </c>
      <c r="G20" s="53" t="s">
        <v>121</v>
      </c>
      <c r="H20" s="53" t="s">
        <v>119</v>
      </c>
      <c r="I20" s="53" t="s">
        <v>48</v>
      </c>
      <c r="J20" s="53" t="s">
        <v>2097</v>
      </c>
      <c r="K20" s="54">
        <v>43524</v>
      </c>
      <c r="L20" s="54">
        <v>43496</v>
      </c>
      <c r="M20" s="54">
        <v>43496</v>
      </c>
      <c r="N20" s="53" t="s">
        <v>1383</v>
      </c>
      <c r="O20" s="53" t="s">
        <v>1368</v>
      </c>
      <c r="P20" s="55">
        <v>8163670</v>
      </c>
      <c r="Q20" s="53" t="s">
        <v>123</v>
      </c>
      <c r="R20" s="53" t="s">
        <v>59</v>
      </c>
      <c r="S20" s="53" t="s">
        <v>52</v>
      </c>
      <c r="T20" s="56">
        <v>6500</v>
      </c>
      <c r="U20" s="56">
        <v>5876</v>
      </c>
      <c r="V20" s="56">
        <f t="shared" si="4"/>
        <v>624</v>
      </c>
      <c r="W20" s="57">
        <f t="shared" si="1"/>
        <v>9.6000000000000002E-2</v>
      </c>
      <c r="X20" s="53" t="s">
        <v>1384</v>
      </c>
      <c r="Y20" s="56">
        <v>0</v>
      </c>
      <c r="Z20" s="53" t="s">
        <v>55</v>
      </c>
      <c r="AA20" s="56">
        <v>0</v>
      </c>
      <c r="AB20" s="56" t="s">
        <v>54</v>
      </c>
      <c r="AC20" s="56">
        <v>0</v>
      </c>
      <c r="AD20" s="56">
        <v>0</v>
      </c>
      <c r="AE20" s="56">
        <f t="shared" si="5"/>
        <v>0</v>
      </c>
      <c r="AF20" s="53" t="s">
        <v>1371</v>
      </c>
      <c r="AG20" s="58">
        <f t="shared" si="6"/>
        <v>624</v>
      </c>
      <c r="AH20" s="59" t="s">
        <v>1387</v>
      </c>
    </row>
    <row r="21" spans="1:34" s="59" customFormat="1" x14ac:dyDescent="0.2">
      <c r="A21" s="53" t="s">
        <v>39</v>
      </c>
      <c r="B21" s="53" t="s">
        <v>40</v>
      </c>
      <c r="C21" s="53" t="s">
        <v>89</v>
      </c>
      <c r="D21" s="53" t="s">
        <v>117</v>
      </c>
      <c r="E21" s="53" t="s">
        <v>43</v>
      </c>
      <c r="F21" s="53" t="s">
        <v>120</v>
      </c>
      <c r="G21" s="53" t="s">
        <v>121</v>
      </c>
      <c r="H21" s="53" t="s">
        <v>119</v>
      </c>
      <c r="I21" s="53" t="s">
        <v>48</v>
      </c>
      <c r="J21" s="53" t="s">
        <v>2097</v>
      </c>
      <c r="K21" s="54">
        <v>43524</v>
      </c>
      <c r="L21" s="54">
        <v>43524</v>
      </c>
      <c r="M21" s="54">
        <v>43524</v>
      </c>
      <c r="N21" s="53" t="s">
        <v>1386</v>
      </c>
      <c r="O21" s="53" t="s">
        <v>1368</v>
      </c>
      <c r="P21" s="55">
        <v>8163670</v>
      </c>
      <c r="Q21" s="53" t="s">
        <v>123</v>
      </c>
      <c r="R21" s="53" t="s">
        <v>59</v>
      </c>
      <c r="S21" s="53" t="s">
        <v>52</v>
      </c>
      <c r="T21" s="56">
        <v>80865</v>
      </c>
      <c r="U21" s="56">
        <v>73101.960000000006</v>
      </c>
      <c r="V21" s="56">
        <f t="shared" si="4"/>
        <v>7763.0399999999936</v>
      </c>
      <c r="W21" s="57">
        <f t="shared" si="1"/>
        <v>9.5999999999999919E-2</v>
      </c>
      <c r="X21" s="53" t="s">
        <v>1384</v>
      </c>
      <c r="Y21" s="56">
        <v>0</v>
      </c>
      <c r="Z21" s="53" t="s">
        <v>55</v>
      </c>
      <c r="AA21" s="56">
        <v>0</v>
      </c>
      <c r="AB21" s="56" t="s">
        <v>54</v>
      </c>
      <c r="AC21" s="56">
        <v>0</v>
      </c>
      <c r="AD21" s="56">
        <v>0</v>
      </c>
      <c r="AE21" s="56">
        <f t="shared" si="5"/>
        <v>0</v>
      </c>
      <c r="AF21" s="53" t="s">
        <v>1371</v>
      </c>
      <c r="AG21" s="58">
        <f t="shared" si="6"/>
        <v>7763.0399999999936</v>
      </c>
      <c r="AH21" s="59" t="s">
        <v>1387</v>
      </c>
    </row>
    <row r="22" spans="1:34" s="59" customFormat="1" x14ac:dyDescent="0.2">
      <c r="A22" s="53" t="s">
        <v>39</v>
      </c>
      <c r="B22" s="53" t="s">
        <v>40</v>
      </c>
      <c r="C22" s="53" t="s">
        <v>89</v>
      </c>
      <c r="D22" s="53" t="s">
        <v>117</v>
      </c>
      <c r="E22" s="53" t="s">
        <v>43</v>
      </c>
      <c r="F22" s="53" t="s">
        <v>120</v>
      </c>
      <c r="G22" s="53" t="s">
        <v>121</v>
      </c>
      <c r="H22" s="53" t="s">
        <v>119</v>
      </c>
      <c r="I22" s="53" t="s">
        <v>48</v>
      </c>
      <c r="J22" s="53" t="s">
        <v>2097</v>
      </c>
      <c r="K22" s="54">
        <v>43524</v>
      </c>
      <c r="L22" s="54">
        <v>43524</v>
      </c>
      <c r="M22" s="54">
        <v>43524</v>
      </c>
      <c r="N22" s="53" t="s">
        <v>1386</v>
      </c>
      <c r="O22" s="53" t="s">
        <v>1368</v>
      </c>
      <c r="P22" s="55">
        <v>8163720</v>
      </c>
      <c r="Q22" s="53" t="s">
        <v>123</v>
      </c>
      <c r="R22" s="53" t="s">
        <v>59</v>
      </c>
      <c r="S22" s="53" t="s">
        <v>52</v>
      </c>
      <c r="T22" s="56">
        <v>80865</v>
      </c>
      <c r="U22" s="56">
        <v>73101.960000000006</v>
      </c>
      <c r="V22" s="56">
        <f t="shared" si="4"/>
        <v>7763.0399999999936</v>
      </c>
      <c r="W22" s="57">
        <f t="shared" si="1"/>
        <v>9.5999999999999919E-2</v>
      </c>
      <c r="X22" s="53" t="s">
        <v>1384</v>
      </c>
      <c r="Y22" s="56">
        <v>0</v>
      </c>
      <c r="Z22" s="53" t="s">
        <v>55</v>
      </c>
      <c r="AA22" s="56">
        <v>0</v>
      </c>
      <c r="AB22" s="56" t="s">
        <v>54</v>
      </c>
      <c r="AC22" s="56">
        <v>0</v>
      </c>
      <c r="AD22" s="56">
        <v>0</v>
      </c>
      <c r="AE22" s="56">
        <f t="shared" si="5"/>
        <v>0</v>
      </c>
      <c r="AF22" s="53" t="s">
        <v>1371</v>
      </c>
      <c r="AG22" s="58">
        <f t="shared" si="6"/>
        <v>7763.0399999999936</v>
      </c>
      <c r="AH22" s="59" t="s">
        <v>1387</v>
      </c>
    </row>
    <row r="23" spans="1:34" s="59" customFormat="1" x14ac:dyDescent="0.2">
      <c r="A23" s="53" t="s">
        <v>39</v>
      </c>
      <c r="B23" s="53" t="s">
        <v>40</v>
      </c>
      <c r="C23" s="53" t="s">
        <v>89</v>
      </c>
      <c r="D23" s="53" t="s">
        <v>117</v>
      </c>
      <c r="E23" s="53" t="s">
        <v>43</v>
      </c>
      <c r="F23" s="53" t="s">
        <v>120</v>
      </c>
      <c r="G23" s="53" t="s">
        <v>121</v>
      </c>
      <c r="H23" s="53" t="s">
        <v>119</v>
      </c>
      <c r="I23" s="53" t="s">
        <v>48</v>
      </c>
      <c r="J23" s="53" t="s">
        <v>2097</v>
      </c>
      <c r="K23" s="54">
        <v>43524</v>
      </c>
      <c r="L23" s="54">
        <v>43496</v>
      </c>
      <c r="M23" s="54">
        <v>43496</v>
      </c>
      <c r="N23" s="53" t="s">
        <v>1383</v>
      </c>
      <c r="O23" s="53" t="s">
        <v>1368</v>
      </c>
      <c r="P23" s="55">
        <v>8163720</v>
      </c>
      <c r="Q23" s="53" t="s">
        <v>123</v>
      </c>
      <c r="R23" s="53" t="s">
        <v>59</v>
      </c>
      <c r="S23" s="53" t="s">
        <v>52</v>
      </c>
      <c r="T23" s="56">
        <v>6500</v>
      </c>
      <c r="U23" s="56">
        <v>5876</v>
      </c>
      <c r="V23" s="56">
        <f t="shared" si="4"/>
        <v>624</v>
      </c>
      <c r="W23" s="57">
        <f t="shared" si="1"/>
        <v>9.6000000000000002E-2</v>
      </c>
      <c r="X23" s="53" t="s">
        <v>1384</v>
      </c>
      <c r="Y23" s="56">
        <v>0</v>
      </c>
      <c r="Z23" s="53" t="s">
        <v>55</v>
      </c>
      <c r="AA23" s="56">
        <v>0</v>
      </c>
      <c r="AB23" s="56" t="s">
        <v>54</v>
      </c>
      <c r="AC23" s="56">
        <v>0</v>
      </c>
      <c r="AD23" s="56">
        <v>0</v>
      </c>
      <c r="AE23" s="56">
        <f t="shared" si="5"/>
        <v>0</v>
      </c>
      <c r="AF23" s="53" t="s">
        <v>1371</v>
      </c>
      <c r="AG23" s="58">
        <f t="shared" si="6"/>
        <v>624</v>
      </c>
      <c r="AH23" s="59" t="s">
        <v>1387</v>
      </c>
    </row>
    <row r="24" spans="1:34" s="59" customFormat="1" x14ac:dyDescent="0.2">
      <c r="A24" s="53" t="s">
        <v>39</v>
      </c>
      <c r="B24" s="53" t="s">
        <v>40</v>
      </c>
      <c r="C24" s="53" t="s">
        <v>89</v>
      </c>
      <c r="D24" s="53" t="s">
        <v>117</v>
      </c>
      <c r="E24" s="53" t="s">
        <v>43</v>
      </c>
      <c r="F24" s="53" t="s">
        <v>120</v>
      </c>
      <c r="G24" s="53" t="s">
        <v>121</v>
      </c>
      <c r="H24" s="53" t="s">
        <v>119</v>
      </c>
      <c r="I24" s="53" t="s">
        <v>48</v>
      </c>
      <c r="J24" s="53" t="s">
        <v>2097</v>
      </c>
      <c r="K24" s="54">
        <v>43524</v>
      </c>
      <c r="L24" s="54">
        <v>43524</v>
      </c>
      <c r="M24" s="54">
        <v>43524</v>
      </c>
      <c r="N24" s="53" t="s">
        <v>1386</v>
      </c>
      <c r="O24" s="53" t="s">
        <v>1368</v>
      </c>
      <c r="P24" s="55">
        <v>8163721</v>
      </c>
      <c r="Q24" s="53" t="s">
        <v>123</v>
      </c>
      <c r="R24" s="53" t="s">
        <v>59</v>
      </c>
      <c r="S24" s="53" t="s">
        <v>52</v>
      </c>
      <c r="T24" s="56">
        <v>35580.6</v>
      </c>
      <c r="U24" s="56">
        <v>32164.86</v>
      </c>
      <c r="V24" s="56">
        <f t="shared" si="4"/>
        <v>3415.739999999998</v>
      </c>
      <c r="W24" s="57">
        <f t="shared" si="1"/>
        <v>9.6000067452488097E-2</v>
      </c>
      <c r="X24" s="53" t="s">
        <v>1384</v>
      </c>
      <c r="Y24" s="56">
        <v>0</v>
      </c>
      <c r="Z24" s="53" t="s">
        <v>55</v>
      </c>
      <c r="AA24" s="56">
        <v>0</v>
      </c>
      <c r="AB24" s="56" t="s">
        <v>54</v>
      </c>
      <c r="AC24" s="56">
        <v>0</v>
      </c>
      <c r="AD24" s="56">
        <v>0</v>
      </c>
      <c r="AE24" s="56">
        <f t="shared" si="5"/>
        <v>0</v>
      </c>
      <c r="AF24" s="53" t="s">
        <v>1371</v>
      </c>
      <c r="AG24" s="58">
        <f t="shared" si="6"/>
        <v>3415.739999999998</v>
      </c>
      <c r="AH24" s="59" t="s">
        <v>1387</v>
      </c>
    </row>
    <row r="25" spans="1:34" s="59" customFormat="1" x14ac:dyDescent="0.2">
      <c r="A25" s="53" t="s">
        <v>39</v>
      </c>
      <c r="B25" s="53" t="s">
        <v>40</v>
      </c>
      <c r="C25" s="53" t="s">
        <v>89</v>
      </c>
      <c r="D25" s="53" t="s">
        <v>117</v>
      </c>
      <c r="E25" s="53" t="s">
        <v>43</v>
      </c>
      <c r="F25" s="53" t="s">
        <v>120</v>
      </c>
      <c r="G25" s="53" t="s">
        <v>121</v>
      </c>
      <c r="H25" s="53" t="s">
        <v>119</v>
      </c>
      <c r="I25" s="53" t="s">
        <v>48</v>
      </c>
      <c r="J25" s="53" t="s">
        <v>2097</v>
      </c>
      <c r="K25" s="54">
        <v>43524</v>
      </c>
      <c r="L25" s="54">
        <v>43496</v>
      </c>
      <c r="M25" s="54">
        <v>43496</v>
      </c>
      <c r="N25" s="53" t="s">
        <v>1383</v>
      </c>
      <c r="O25" s="53" t="s">
        <v>1368</v>
      </c>
      <c r="P25" s="55">
        <v>8163721</v>
      </c>
      <c r="Q25" s="53" t="s">
        <v>123</v>
      </c>
      <c r="R25" s="53" t="s">
        <v>59</v>
      </c>
      <c r="S25" s="53" t="s">
        <v>52</v>
      </c>
      <c r="T25" s="56">
        <v>2860</v>
      </c>
      <c r="U25" s="56">
        <v>2585.44</v>
      </c>
      <c r="V25" s="56">
        <f t="shared" si="4"/>
        <v>274.55999999999995</v>
      </c>
      <c r="W25" s="57">
        <f t="shared" si="1"/>
        <v>9.5999999999999974E-2</v>
      </c>
      <c r="X25" s="53" t="s">
        <v>1384</v>
      </c>
      <c r="Y25" s="56">
        <v>0</v>
      </c>
      <c r="Z25" s="53" t="s">
        <v>55</v>
      </c>
      <c r="AA25" s="56">
        <v>0</v>
      </c>
      <c r="AB25" s="56" t="s">
        <v>54</v>
      </c>
      <c r="AC25" s="56">
        <v>0</v>
      </c>
      <c r="AD25" s="56">
        <v>0</v>
      </c>
      <c r="AE25" s="56">
        <f t="shared" si="5"/>
        <v>0</v>
      </c>
      <c r="AF25" s="53" t="s">
        <v>1371</v>
      </c>
      <c r="AG25" s="58">
        <f t="shared" si="6"/>
        <v>274.55999999999995</v>
      </c>
      <c r="AH25" s="59" t="s">
        <v>1387</v>
      </c>
    </row>
    <row r="26" spans="1:34" s="59" customFormat="1" x14ac:dyDescent="0.2">
      <c r="A26" s="53" t="s">
        <v>39</v>
      </c>
      <c r="B26" s="53" t="s">
        <v>40</v>
      </c>
      <c r="C26" s="53" t="s">
        <v>89</v>
      </c>
      <c r="D26" s="53" t="s">
        <v>117</v>
      </c>
      <c r="E26" s="53" t="s">
        <v>43</v>
      </c>
      <c r="F26" s="53" t="s">
        <v>120</v>
      </c>
      <c r="G26" s="53" t="s">
        <v>121</v>
      </c>
      <c r="H26" s="53" t="s">
        <v>119</v>
      </c>
      <c r="I26" s="53" t="s">
        <v>48</v>
      </c>
      <c r="J26" s="53" t="s">
        <v>2097</v>
      </c>
      <c r="K26" s="54">
        <v>43524</v>
      </c>
      <c r="L26" s="54">
        <v>43524</v>
      </c>
      <c r="M26" s="54">
        <v>43524</v>
      </c>
      <c r="N26" s="53" t="s">
        <v>1386</v>
      </c>
      <c r="O26" s="53" t="s">
        <v>1368</v>
      </c>
      <c r="P26" s="55">
        <v>8169249</v>
      </c>
      <c r="Q26" s="53" t="s">
        <v>123</v>
      </c>
      <c r="R26" s="53" t="s">
        <v>59</v>
      </c>
      <c r="S26" s="53" t="s">
        <v>52</v>
      </c>
      <c r="T26" s="56">
        <v>808.65</v>
      </c>
      <c r="U26" s="56">
        <v>731.02</v>
      </c>
      <c r="V26" s="56">
        <f t="shared" si="4"/>
        <v>77.63</v>
      </c>
      <c r="W26" s="57">
        <f t="shared" si="1"/>
        <v>9.5999505348420208E-2</v>
      </c>
      <c r="X26" s="53" t="s">
        <v>1384</v>
      </c>
      <c r="Y26" s="56">
        <v>0</v>
      </c>
      <c r="Z26" s="53" t="s">
        <v>55</v>
      </c>
      <c r="AA26" s="56">
        <v>0</v>
      </c>
      <c r="AB26" s="56" t="s">
        <v>54</v>
      </c>
      <c r="AC26" s="56">
        <v>0</v>
      </c>
      <c r="AD26" s="56">
        <v>0</v>
      </c>
      <c r="AE26" s="56">
        <f t="shared" si="5"/>
        <v>0</v>
      </c>
      <c r="AF26" s="53" t="s">
        <v>1371</v>
      </c>
      <c r="AG26" s="58">
        <f t="shared" si="6"/>
        <v>77.63</v>
      </c>
      <c r="AH26" s="59" t="s">
        <v>1387</v>
      </c>
    </row>
    <row r="27" spans="1:34" s="59" customFormat="1" x14ac:dyDescent="0.2">
      <c r="A27" s="53" t="s">
        <v>39</v>
      </c>
      <c r="B27" s="53" t="s">
        <v>40</v>
      </c>
      <c r="C27" s="53" t="s">
        <v>89</v>
      </c>
      <c r="D27" s="53" t="s">
        <v>117</v>
      </c>
      <c r="E27" s="53" t="s">
        <v>43</v>
      </c>
      <c r="F27" s="53" t="s">
        <v>120</v>
      </c>
      <c r="G27" s="53" t="s">
        <v>121</v>
      </c>
      <c r="H27" s="53" t="s">
        <v>119</v>
      </c>
      <c r="I27" s="53" t="s">
        <v>48</v>
      </c>
      <c r="J27" s="53" t="s">
        <v>2097</v>
      </c>
      <c r="K27" s="54">
        <v>43524</v>
      </c>
      <c r="L27" s="54">
        <v>43483</v>
      </c>
      <c r="M27" s="54">
        <v>43483</v>
      </c>
      <c r="N27" s="53" t="s">
        <v>1383</v>
      </c>
      <c r="O27" s="53" t="s">
        <v>1368</v>
      </c>
      <c r="P27" s="55">
        <v>8174504</v>
      </c>
      <c r="Q27" s="53" t="s">
        <v>123</v>
      </c>
      <c r="R27" s="53" t="s">
        <v>59</v>
      </c>
      <c r="S27" s="53" t="s">
        <v>52</v>
      </c>
      <c r="T27" s="56">
        <v>3705</v>
      </c>
      <c r="U27" s="56">
        <v>3349.32</v>
      </c>
      <c r="V27" s="56">
        <f t="shared" si="4"/>
        <v>355.67999999999984</v>
      </c>
      <c r="W27" s="57">
        <f t="shared" si="1"/>
        <v>9.599999999999996E-2</v>
      </c>
      <c r="X27" s="53" t="s">
        <v>1384</v>
      </c>
      <c r="Y27" s="56">
        <v>0</v>
      </c>
      <c r="Z27" s="53" t="s">
        <v>55</v>
      </c>
      <c r="AA27" s="56">
        <v>0</v>
      </c>
      <c r="AB27" s="56" t="s">
        <v>54</v>
      </c>
      <c r="AC27" s="56">
        <v>0</v>
      </c>
      <c r="AD27" s="56">
        <v>0</v>
      </c>
      <c r="AE27" s="56">
        <f t="shared" si="5"/>
        <v>0</v>
      </c>
      <c r="AF27" s="53" t="s">
        <v>1371</v>
      </c>
      <c r="AG27" s="58">
        <f t="shared" si="6"/>
        <v>355.67999999999984</v>
      </c>
      <c r="AH27" s="59" t="s">
        <v>1387</v>
      </c>
    </row>
    <row r="28" spans="1:34" s="59" customFormat="1" x14ac:dyDescent="0.2">
      <c r="A28" s="53" t="s">
        <v>39</v>
      </c>
      <c r="B28" s="53" t="s">
        <v>40</v>
      </c>
      <c r="C28" s="53" t="s">
        <v>89</v>
      </c>
      <c r="D28" s="53" t="s">
        <v>117</v>
      </c>
      <c r="E28" s="53" t="s">
        <v>43</v>
      </c>
      <c r="F28" s="53" t="s">
        <v>120</v>
      </c>
      <c r="G28" s="53" t="s">
        <v>121</v>
      </c>
      <c r="H28" s="53" t="s">
        <v>119</v>
      </c>
      <c r="I28" s="53" t="s">
        <v>48</v>
      </c>
      <c r="J28" s="53" t="s">
        <v>2097</v>
      </c>
      <c r="K28" s="54">
        <v>43524</v>
      </c>
      <c r="L28" s="54">
        <v>43524</v>
      </c>
      <c r="M28" s="54">
        <v>43524</v>
      </c>
      <c r="N28" s="53" t="s">
        <v>1386</v>
      </c>
      <c r="O28" s="53" t="s">
        <v>1368</v>
      </c>
      <c r="P28" s="55">
        <v>8174504</v>
      </c>
      <c r="Q28" s="53" t="s">
        <v>123</v>
      </c>
      <c r="R28" s="53" t="s">
        <v>59</v>
      </c>
      <c r="S28" s="53" t="s">
        <v>52</v>
      </c>
      <c r="T28" s="56">
        <v>46093.05</v>
      </c>
      <c r="U28" s="56">
        <v>41668.120000000003</v>
      </c>
      <c r="V28" s="56">
        <f t="shared" si="4"/>
        <v>4424.93</v>
      </c>
      <c r="W28" s="57">
        <f t="shared" si="1"/>
        <v>9.5999939253314764E-2</v>
      </c>
      <c r="X28" s="53" t="s">
        <v>1384</v>
      </c>
      <c r="Y28" s="56">
        <v>0</v>
      </c>
      <c r="Z28" s="53" t="s">
        <v>55</v>
      </c>
      <c r="AA28" s="56">
        <v>0</v>
      </c>
      <c r="AB28" s="56" t="s">
        <v>54</v>
      </c>
      <c r="AC28" s="56">
        <v>0</v>
      </c>
      <c r="AD28" s="56">
        <v>0</v>
      </c>
      <c r="AE28" s="56">
        <f t="shared" si="5"/>
        <v>0</v>
      </c>
      <c r="AF28" s="53" t="s">
        <v>1371</v>
      </c>
      <c r="AG28" s="58">
        <f t="shared" si="6"/>
        <v>4424.93</v>
      </c>
      <c r="AH28" s="59" t="s">
        <v>1387</v>
      </c>
    </row>
    <row r="29" spans="1:34" s="59" customFormat="1" x14ac:dyDescent="0.2">
      <c r="A29" s="53" t="s">
        <v>39</v>
      </c>
      <c r="B29" s="53" t="s">
        <v>40</v>
      </c>
      <c r="C29" s="53" t="s">
        <v>89</v>
      </c>
      <c r="D29" s="53" t="s">
        <v>117</v>
      </c>
      <c r="E29" s="53" t="s">
        <v>43</v>
      </c>
      <c r="F29" s="53" t="s">
        <v>120</v>
      </c>
      <c r="G29" s="53" t="s">
        <v>121</v>
      </c>
      <c r="H29" s="53" t="s">
        <v>119</v>
      </c>
      <c r="I29" s="53" t="s">
        <v>48</v>
      </c>
      <c r="J29" s="53" t="s">
        <v>2097</v>
      </c>
      <c r="K29" s="54">
        <v>43524</v>
      </c>
      <c r="L29" s="54">
        <v>43496</v>
      </c>
      <c r="M29" s="54">
        <v>43496</v>
      </c>
      <c r="N29" s="53" t="s">
        <v>1383</v>
      </c>
      <c r="O29" s="53" t="s">
        <v>1368</v>
      </c>
      <c r="P29" s="55">
        <v>8181884</v>
      </c>
      <c r="Q29" s="53" t="s">
        <v>123</v>
      </c>
      <c r="R29" s="53" t="s">
        <v>59</v>
      </c>
      <c r="S29" s="53" t="s">
        <v>52</v>
      </c>
      <c r="T29" s="56">
        <v>65</v>
      </c>
      <c r="U29" s="56">
        <v>58.76</v>
      </c>
      <c r="V29" s="56">
        <f t="shared" si="4"/>
        <v>6.240000000000002</v>
      </c>
      <c r="W29" s="57">
        <f t="shared" si="1"/>
        <v>9.600000000000003E-2</v>
      </c>
      <c r="X29" s="53" t="s">
        <v>1384</v>
      </c>
      <c r="Y29" s="56">
        <v>0</v>
      </c>
      <c r="Z29" s="53" t="s">
        <v>55</v>
      </c>
      <c r="AA29" s="56">
        <v>0</v>
      </c>
      <c r="AB29" s="56" t="s">
        <v>54</v>
      </c>
      <c r="AC29" s="56">
        <v>0</v>
      </c>
      <c r="AD29" s="56">
        <v>0</v>
      </c>
      <c r="AE29" s="56">
        <f t="shared" si="5"/>
        <v>0</v>
      </c>
      <c r="AF29" s="53" t="s">
        <v>1371</v>
      </c>
      <c r="AG29" s="58">
        <f t="shared" si="6"/>
        <v>6.240000000000002</v>
      </c>
      <c r="AH29" s="59" t="s">
        <v>1387</v>
      </c>
    </row>
    <row r="30" spans="1:34" s="59" customFormat="1" x14ac:dyDescent="0.2">
      <c r="A30" s="53" t="s">
        <v>39</v>
      </c>
      <c r="B30" s="53" t="s">
        <v>40</v>
      </c>
      <c r="C30" s="53" t="s">
        <v>89</v>
      </c>
      <c r="D30" s="53" t="s">
        <v>117</v>
      </c>
      <c r="E30" s="53" t="s">
        <v>43</v>
      </c>
      <c r="F30" s="53" t="s">
        <v>120</v>
      </c>
      <c r="G30" s="53" t="s">
        <v>121</v>
      </c>
      <c r="H30" s="53" t="s">
        <v>119</v>
      </c>
      <c r="I30" s="53" t="s">
        <v>48</v>
      </c>
      <c r="J30" s="53" t="s">
        <v>2097</v>
      </c>
      <c r="K30" s="54">
        <v>43524</v>
      </c>
      <c r="L30" s="54">
        <v>43524</v>
      </c>
      <c r="M30" s="54">
        <v>43524</v>
      </c>
      <c r="N30" s="53" t="s">
        <v>1386</v>
      </c>
      <c r="O30" s="53" t="s">
        <v>1368</v>
      </c>
      <c r="P30" s="55">
        <v>8181884</v>
      </c>
      <c r="Q30" s="53" t="s">
        <v>123</v>
      </c>
      <c r="R30" s="53" t="s">
        <v>59</v>
      </c>
      <c r="S30" s="53" t="s">
        <v>52</v>
      </c>
      <c r="T30" s="56">
        <v>808.65</v>
      </c>
      <c r="U30" s="56">
        <v>731.02</v>
      </c>
      <c r="V30" s="56">
        <f t="shared" si="4"/>
        <v>77.63</v>
      </c>
      <c r="W30" s="57">
        <f t="shared" si="1"/>
        <v>9.5999505348420208E-2</v>
      </c>
      <c r="X30" s="53" t="s">
        <v>1384</v>
      </c>
      <c r="Y30" s="56">
        <v>0</v>
      </c>
      <c r="Z30" s="53" t="s">
        <v>55</v>
      </c>
      <c r="AA30" s="56">
        <v>0</v>
      </c>
      <c r="AB30" s="56" t="s">
        <v>54</v>
      </c>
      <c r="AC30" s="56">
        <v>0</v>
      </c>
      <c r="AD30" s="56">
        <v>0</v>
      </c>
      <c r="AE30" s="56">
        <f t="shared" si="5"/>
        <v>0</v>
      </c>
      <c r="AF30" s="53" t="s">
        <v>1371</v>
      </c>
      <c r="AG30" s="58">
        <f t="shared" si="6"/>
        <v>77.63</v>
      </c>
      <c r="AH30" s="59" t="s">
        <v>1387</v>
      </c>
    </row>
    <row r="31" spans="1:34" s="45" customFormat="1" x14ac:dyDescent="0.2">
      <c r="A31" s="38" t="s">
        <v>39</v>
      </c>
      <c r="B31" s="38" t="s">
        <v>40</v>
      </c>
      <c r="C31" s="38" t="s">
        <v>89</v>
      </c>
      <c r="D31" s="38" t="s">
        <v>117</v>
      </c>
      <c r="E31" s="38" t="s">
        <v>43</v>
      </c>
      <c r="F31" s="38" t="s">
        <v>120</v>
      </c>
      <c r="G31" s="38" t="s">
        <v>121</v>
      </c>
      <c r="H31" s="38" t="s">
        <v>127</v>
      </c>
      <c r="I31" s="38" t="s">
        <v>48</v>
      </c>
      <c r="J31" s="38" t="s">
        <v>55</v>
      </c>
      <c r="K31" s="40" t="s">
        <v>54</v>
      </c>
      <c r="L31" s="39">
        <v>43830</v>
      </c>
      <c r="M31" s="39">
        <v>43830</v>
      </c>
      <c r="N31" s="38" t="s">
        <v>2098</v>
      </c>
      <c r="O31" s="38" t="s">
        <v>1368</v>
      </c>
      <c r="P31" s="41">
        <v>1762741</v>
      </c>
      <c r="Q31" s="38" t="s">
        <v>1401</v>
      </c>
      <c r="R31" s="38" t="s">
        <v>68</v>
      </c>
      <c r="S31" s="38" t="s">
        <v>52</v>
      </c>
      <c r="T31" s="42">
        <v>-15375.75</v>
      </c>
      <c r="U31" s="42">
        <v>-13899.68</v>
      </c>
      <c r="V31" s="42">
        <f t="shared" ref="V31:V64" si="7">T31-U31</f>
        <v>-1476.0699999999997</v>
      </c>
      <c r="W31" s="43">
        <f t="shared" si="1"/>
        <v>9.5999869925044293E-2</v>
      </c>
      <c r="X31" s="38" t="s">
        <v>1384</v>
      </c>
      <c r="Y31" s="42">
        <v>0</v>
      </c>
      <c r="Z31" s="38" t="s">
        <v>55</v>
      </c>
      <c r="AA31" s="42">
        <v>0</v>
      </c>
      <c r="AB31" s="42" t="s">
        <v>54</v>
      </c>
      <c r="AC31" s="42">
        <v>0</v>
      </c>
      <c r="AD31" s="42">
        <v>0</v>
      </c>
      <c r="AE31" s="42">
        <f t="shared" ref="AE31:AE64" si="8">AC31-AD31</f>
        <v>0</v>
      </c>
      <c r="AF31" s="38" t="s">
        <v>1371</v>
      </c>
      <c r="AG31" s="44">
        <f t="shared" ref="AG31:AG64" si="9">V31-AE31</f>
        <v>-1476.0699999999997</v>
      </c>
    </row>
    <row r="32" spans="1:34" s="45" customFormat="1" x14ac:dyDescent="0.2">
      <c r="A32" s="38" t="s">
        <v>39</v>
      </c>
      <c r="B32" s="38" t="s">
        <v>40</v>
      </c>
      <c r="C32" s="38" t="s">
        <v>89</v>
      </c>
      <c r="D32" s="38" t="s">
        <v>117</v>
      </c>
      <c r="E32" s="38" t="s">
        <v>43</v>
      </c>
      <c r="F32" s="38" t="s">
        <v>120</v>
      </c>
      <c r="G32" s="38" t="s">
        <v>121</v>
      </c>
      <c r="H32" s="38" t="s">
        <v>127</v>
      </c>
      <c r="I32" s="38" t="s">
        <v>48</v>
      </c>
      <c r="J32" s="38" t="s">
        <v>55</v>
      </c>
      <c r="K32" s="40" t="s">
        <v>54</v>
      </c>
      <c r="L32" s="39">
        <v>43830</v>
      </c>
      <c r="M32" s="39">
        <v>43830</v>
      </c>
      <c r="N32" s="38" t="s">
        <v>2098</v>
      </c>
      <c r="O32" s="38" t="s">
        <v>1368</v>
      </c>
      <c r="P32" s="41">
        <v>8183836</v>
      </c>
      <c r="Q32" s="38" t="s">
        <v>1401</v>
      </c>
      <c r="R32" s="38" t="s">
        <v>68</v>
      </c>
      <c r="S32" s="38" t="s">
        <v>52</v>
      </c>
      <c r="T32" s="42">
        <v>0</v>
      </c>
      <c r="U32" s="42">
        <v>0</v>
      </c>
      <c r="V32" s="42">
        <f t="shared" si="7"/>
        <v>0</v>
      </c>
      <c r="W32" s="43" t="e">
        <f t="shared" si="1"/>
        <v>#DIV/0!</v>
      </c>
      <c r="X32" s="38" t="s">
        <v>1384</v>
      </c>
      <c r="Y32" s="42">
        <v>0</v>
      </c>
      <c r="Z32" s="38" t="s">
        <v>55</v>
      </c>
      <c r="AA32" s="42">
        <v>0</v>
      </c>
      <c r="AB32" s="42" t="s">
        <v>54</v>
      </c>
      <c r="AC32" s="42">
        <v>0</v>
      </c>
      <c r="AD32" s="42">
        <v>0</v>
      </c>
      <c r="AE32" s="42">
        <f t="shared" si="8"/>
        <v>0</v>
      </c>
      <c r="AF32" s="38" t="s">
        <v>1371</v>
      </c>
      <c r="AG32" s="44">
        <f t="shared" si="9"/>
        <v>0</v>
      </c>
    </row>
    <row r="33" spans="1:33" s="45" customFormat="1" x14ac:dyDescent="0.2">
      <c r="A33" s="38" t="s">
        <v>39</v>
      </c>
      <c r="B33" s="38" t="s">
        <v>40</v>
      </c>
      <c r="C33" s="38" t="s">
        <v>89</v>
      </c>
      <c r="D33" s="38" t="s">
        <v>117</v>
      </c>
      <c r="E33" s="38" t="s">
        <v>43</v>
      </c>
      <c r="F33" s="38" t="s">
        <v>120</v>
      </c>
      <c r="G33" s="38" t="s">
        <v>121</v>
      </c>
      <c r="H33" s="38" t="s">
        <v>127</v>
      </c>
      <c r="I33" s="38" t="s">
        <v>48</v>
      </c>
      <c r="J33" s="38" t="s">
        <v>55</v>
      </c>
      <c r="K33" s="40" t="s">
        <v>54</v>
      </c>
      <c r="L33" s="39">
        <v>43830</v>
      </c>
      <c r="M33" s="39">
        <v>43830</v>
      </c>
      <c r="N33" s="38" t="s">
        <v>2098</v>
      </c>
      <c r="O33" s="38" t="s">
        <v>1368</v>
      </c>
      <c r="P33" s="41">
        <v>8183836</v>
      </c>
      <c r="Q33" s="38" t="s">
        <v>1401</v>
      </c>
      <c r="R33" s="38" t="s">
        <v>68</v>
      </c>
      <c r="S33" s="38" t="s">
        <v>52</v>
      </c>
      <c r="T33" s="42">
        <v>15375.75</v>
      </c>
      <c r="U33" s="42">
        <v>13899.68</v>
      </c>
      <c r="V33" s="42">
        <f t="shared" si="7"/>
        <v>1476.0699999999997</v>
      </c>
      <c r="W33" s="43">
        <f t="shared" si="1"/>
        <v>9.5999869925044293E-2</v>
      </c>
      <c r="X33" s="38" t="s">
        <v>1384</v>
      </c>
      <c r="Y33" s="42">
        <v>0</v>
      </c>
      <c r="Z33" s="38" t="s">
        <v>55</v>
      </c>
      <c r="AA33" s="42">
        <v>0</v>
      </c>
      <c r="AB33" s="42" t="s">
        <v>54</v>
      </c>
      <c r="AC33" s="42">
        <v>0</v>
      </c>
      <c r="AD33" s="42">
        <v>0</v>
      </c>
      <c r="AE33" s="42">
        <f t="shared" si="8"/>
        <v>0</v>
      </c>
      <c r="AF33" s="38" t="s">
        <v>1371</v>
      </c>
      <c r="AG33" s="44">
        <f t="shared" si="9"/>
        <v>1476.0699999999997</v>
      </c>
    </row>
    <row r="34" spans="1:33" s="45" customFormat="1" x14ac:dyDescent="0.2">
      <c r="A34" s="38" t="s">
        <v>39</v>
      </c>
      <c r="B34" s="38" t="s">
        <v>40</v>
      </c>
      <c r="C34" s="38" t="s">
        <v>144</v>
      </c>
      <c r="D34" s="38" t="s">
        <v>145</v>
      </c>
      <c r="E34" s="38" t="s">
        <v>43</v>
      </c>
      <c r="F34" s="38" t="s">
        <v>148</v>
      </c>
      <c r="G34" s="38" t="s">
        <v>149</v>
      </c>
      <c r="H34" s="38" t="s">
        <v>172</v>
      </c>
      <c r="I34" s="38" t="s">
        <v>1233</v>
      </c>
      <c r="J34" s="38" t="s">
        <v>55</v>
      </c>
      <c r="K34" s="40" t="s">
        <v>54</v>
      </c>
      <c r="L34" s="39">
        <v>43493</v>
      </c>
      <c r="M34" s="39">
        <v>43493</v>
      </c>
      <c r="N34" s="38" t="s">
        <v>2077</v>
      </c>
      <c r="O34" s="38" t="s">
        <v>1368</v>
      </c>
      <c r="P34" s="41">
        <v>1763598</v>
      </c>
      <c r="Q34" s="38" t="s">
        <v>2099</v>
      </c>
      <c r="R34" s="38" t="s">
        <v>68</v>
      </c>
      <c r="S34" s="38" t="s">
        <v>52</v>
      </c>
      <c r="T34" s="42">
        <v>-60.9</v>
      </c>
      <c r="U34" s="42">
        <v>-55.05</v>
      </c>
      <c r="V34" s="42">
        <f t="shared" si="7"/>
        <v>-5.8500000000000014</v>
      </c>
      <c r="W34" s="43">
        <f t="shared" si="1"/>
        <v>9.6059113300492632E-2</v>
      </c>
      <c r="X34" s="38" t="s">
        <v>1384</v>
      </c>
      <c r="Y34" s="42">
        <v>0</v>
      </c>
      <c r="Z34" s="38" t="s">
        <v>55</v>
      </c>
      <c r="AA34" s="42">
        <v>0</v>
      </c>
      <c r="AB34" s="42" t="s">
        <v>54</v>
      </c>
      <c r="AC34" s="42">
        <v>0</v>
      </c>
      <c r="AD34" s="42">
        <v>0</v>
      </c>
      <c r="AE34" s="42">
        <f t="shared" si="8"/>
        <v>0</v>
      </c>
      <c r="AF34" s="38" t="s">
        <v>1371</v>
      </c>
      <c r="AG34" s="44">
        <f t="shared" si="9"/>
        <v>-5.8500000000000014</v>
      </c>
    </row>
    <row r="35" spans="1:33" s="45" customFormat="1" x14ac:dyDescent="0.2">
      <c r="A35" s="38" t="s">
        <v>39</v>
      </c>
      <c r="B35" s="38" t="s">
        <v>40</v>
      </c>
      <c r="C35" s="38" t="s">
        <v>144</v>
      </c>
      <c r="D35" s="38" t="s">
        <v>2100</v>
      </c>
      <c r="E35" s="38" t="s">
        <v>43</v>
      </c>
      <c r="F35" s="38" t="s">
        <v>148</v>
      </c>
      <c r="G35" s="38" t="s">
        <v>2101</v>
      </c>
      <c r="H35" s="38" t="s">
        <v>2102</v>
      </c>
      <c r="I35" s="38" t="s">
        <v>2103</v>
      </c>
      <c r="J35" s="38" t="s">
        <v>2104</v>
      </c>
      <c r="K35" s="39">
        <v>42440</v>
      </c>
      <c r="L35" s="39">
        <v>42440</v>
      </c>
      <c r="M35" s="39">
        <v>42440</v>
      </c>
      <c r="N35" s="38" t="s">
        <v>1358</v>
      </c>
      <c r="O35" s="38" t="s">
        <v>1368</v>
      </c>
      <c r="P35" s="41">
        <v>6260426</v>
      </c>
      <c r="Q35" s="38" t="s">
        <v>2105</v>
      </c>
      <c r="R35" s="38" t="s">
        <v>68</v>
      </c>
      <c r="S35" s="38" t="s">
        <v>52</v>
      </c>
      <c r="T35" s="42">
        <v>13950</v>
      </c>
      <c r="U35" s="42">
        <v>13531.5</v>
      </c>
      <c r="V35" s="42">
        <f t="shared" si="7"/>
        <v>418.5</v>
      </c>
      <c r="W35" s="43">
        <f t="shared" si="1"/>
        <v>0.03</v>
      </c>
      <c r="X35" s="38" t="s">
        <v>1361</v>
      </c>
      <c r="Y35" s="42">
        <v>13531.5</v>
      </c>
      <c r="Z35" s="38" t="s">
        <v>2106</v>
      </c>
      <c r="AA35" s="42">
        <v>0</v>
      </c>
      <c r="AB35" s="42" t="s">
        <v>54</v>
      </c>
      <c r="AC35" s="42">
        <v>0</v>
      </c>
      <c r="AD35" s="42">
        <v>0</v>
      </c>
      <c r="AE35" s="42">
        <f t="shared" si="8"/>
        <v>0</v>
      </c>
      <c r="AF35" s="38" t="s">
        <v>1371</v>
      </c>
      <c r="AG35" s="44">
        <f t="shared" si="9"/>
        <v>418.5</v>
      </c>
    </row>
    <row r="36" spans="1:33" s="45" customFormat="1" x14ac:dyDescent="0.2">
      <c r="A36" s="38" t="s">
        <v>39</v>
      </c>
      <c r="B36" s="38" t="s">
        <v>40</v>
      </c>
      <c r="C36" s="38" t="s">
        <v>89</v>
      </c>
      <c r="D36" s="38" t="s">
        <v>179</v>
      </c>
      <c r="E36" s="38" t="s">
        <v>43</v>
      </c>
      <c r="F36" s="38" t="s">
        <v>181</v>
      </c>
      <c r="G36" s="38" t="s">
        <v>2107</v>
      </c>
      <c r="H36" s="38" t="s">
        <v>829</v>
      </c>
      <c r="I36" s="38" t="s">
        <v>359</v>
      </c>
      <c r="J36" s="38" t="s">
        <v>55</v>
      </c>
      <c r="K36" s="40" t="s">
        <v>54</v>
      </c>
      <c r="L36" s="39">
        <v>42979</v>
      </c>
      <c r="M36" s="39">
        <v>42979</v>
      </c>
      <c r="N36" s="38" t="s">
        <v>2077</v>
      </c>
      <c r="O36" s="38" t="s">
        <v>1368</v>
      </c>
      <c r="P36" s="41">
        <v>1603020</v>
      </c>
      <c r="Q36" s="38" t="s">
        <v>2108</v>
      </c>
      <c r="R36" s="38" t="s">
        <v>59</v>
      </c>
      <c r="S36" s="38" t="s">
        <v>52</v>
      </c>
      <c r="T36" s="42">
        <v>-34885.730000000003</v>
      </c>
      <c r="U36" s="42">
        <v>-31536.7</v>
      </c>
      <c r="V36" s="42">
        <f t="shared" si="7"/>
        <v>-3349.0300000000025</v>
      </c>
      <c r="W36" s="43">
        <f t="shared" si="1"/>
        <v>9.5999997706798804E-2</v>
      </c>
      <c r="X36" s="38" t="s">
        <v>1384</v>
      </c>
      <c r="Y36" s="42">
        <v>0</v>
      </c>
      <c r="Z36" s="38" t="s">
        <v>55</v>
      </c>
      <c r="AA36" s="42">
        <v>0</v>
      </c>
      <c r="AB36" s="42" t="s">
        <v>54</v>
      </c>
      <c r="AC36" s="42">
        <v>0</v>
      </c>
      <c r="AD36" s="42">
        <v>0</v>
      </c>
      <c r="AE36" s="42">
        <f t="shared" si="8"/>
        <v>0</v>
      </c>
      <c r="AF36" s="38" t="s">
        <v>1371</v>
      </c>
      <c r="AG36" s="44">
        <f t="shared" si="9"/>
        <v>-3349.0300000000025</v>
      </c>
    </row>
    <row r="37" spans="1:33" s="45" customFormat="1" x14ac:dyDescent="0.2">
      <c r="A37" s="38" t="s">
        <v>39</v>
      </c>
      <c r="B37" s="38" t="s">
        <v>40</v>
      </c>
      <c r="C37" s="38" t="s">
        <v>89</v>
      </c>
      <c r="D37" s="38" t="s">
        <v>179</v>
      </c>
      <c r="E37" s="38" t="s">
        <v>43</v>
      </c>
      <c r="F37" s="38" t="s">
        <v>181</v>
      </c>
      <c r="G37" s="38" t="s">
        <v>2107</v>
      </c>
      <c r="H37" s="38" t="s">
        <v>2109</v>
      </c>
      <c r="I37" s="38" t="s">
        <v>359</v>
      </c>
      <c r="J37" s="38" t="s">
        <v>55</v>
      </c>
      <c r="K37" s="40" t="s">
        <v>54</v>
      </c>
      <c r="L37" s="39">
        <v>42244</v>
      </c>
      <c r="M37" s="39">
        <v>42244</v>
      </c>
      <c r="N37" s="38" t="s">
        <v>2077</v>
      </c>
      <c r="O37" s="38" t="s">
        <v>1368</v>
      </c>
      <c r="P37" s="41">
        <v>1379633</v>
      </c>
      <c r="Q37" s="38" t="s">
        <v>2110</v>
      </c>
      <c r="R37" s="38" t="s">
        <v>68</v>
      </c>
      <c r="S37" s="38" t="s">
        <v>52</v>
      </c>
      <c r="T37" s="42">
        <v>0</v>
      </c>
      <c r="U37" s="42">
        <v>0</v>
      </c>
      <c r="V37" s="42">
        <f t="shared" si="7"/>
        <v>0</v>
      </c>
      <c r="W37" s="43" t="e">
        <f t="shared" si="1"/>
        <v>#DIV/0!</v>
      </c>
      <c r="X37" s="38" t="s">
        <v>1384</v>
      </c>
      <c r="Y37" s="42">
        <v>0</v>
      </c>
      <c r="Z37" s="38" t="s">
        <v>55</v>
      </c>
      <c r="AA37" s="42">
        <v>0</v>
      </c>
      <c r="AB37" s="42" t="s">
        <v>54</v>
      </c>
      <c r="AC37" s="42">
        <v>0</v>
      </c>
      <c r="AD37" s="42">
        <v>0</v>
      </c>
      <c r="AE37" s="42">
        <f t="shared" si="8"/>
        <v>0</v>
      </c>
      <c r="AF37" s="38" t="s">
        <v>1371</v>
      </c>
      <c r="AG37" s="44">
        <f t="shared" si="9"/>
        <v>0</v>
      </c>
    </row>
    <row r="38" spans="1:33" s="45" customFormat="1" x14ac:dyDescent="0.2">
      <c r="A38" s="38" t="s">
        <v>39</v>
      </c>
      <c r="B38" s="38" t="s">
        <v>40</v>
      </c>
      <c r="C38" s="38" t="s">
        <v>89</v>
      </c>
      <c r="D38" s="38" t="s">
        <v>179</v>
      </c>
      <c r="E38" s="38" t="s">
        <v>43</v>
      </c>
      <c r="F38" s="38" t="s">
        <v>181</v>
      </c>
      <c r="G38" s="38" t="s">
        <v>2107</v>
      </c>
      <c r="H38" s="38" t="s">
        <v>2111</v>
      </c>
      <c r="I38" s="38" t="s">
        <v>359</v>
      </c>
      <c r="J38" s="38" t="s">
        <v>55</v>
      </c>
      <c r="K38" s="40" t="s">
        <v>54</v>
      </c>
      <c r="L38" s="39">
        <v>43539</v>
      </c>
      <c r="M38" s="40" t="s">
        <v>54</v>
      </c>
      <c r="N38" s="38" t="s">
        <v>1358</v>
      </c>
      <c r="O38" s="38" t="s">
        <v>1359</v>
      </c>
      <c r="P38" s="41">
        <v>6702501</v>
      </c>
      <c r="Q38" s="38" t="s">
        <v>2112</v>
      </c>
      <c r="R38" s="38" t="s">
        <v>68</v>
      </c>
      <c r="S38" s="38" t="s">
        <v>52</v>
      </c>
      <c r="T38" s="42">
        <v>0</v>
      </c>
      <c r="U38" s="42">
        <v>0</v>
      </c>
      <c r="V38" s="42">
        <f t="shared" si="7"/>
        <v>0</v>
      </c>
      <c r="W38" s="43" t="e">
        <f t="shared" si="1"/>
        <v>#DIV/0!</v>
      </c>
      <c r="X38" s="38" t="s">
        <v>1384</v>
      </c>
      <c r="Y38" s="42">
        <v>0</v>
      </c>
      <c r="Z38" s="38" t="s">
        <v>55</v>
      </c>
      <c r="AA38" s="42">
        <v>0</v>
      </c>
      <c r="AB38" s="42" t="s">
        <v>54</v>
      </c>
      <c r="AC38" s="42">
        <v>0</v>
      </c>
      <c r="AD38" s="42">
        <v>0</v>
      </c>
      <c r="AE38" s="42">
        <f t="shared" si="8"/>
        <v>0</v>
      </c>
      <c r="AF38" s="38" t="s">
        <v>1371</v>
      </c>
      <c r="AG38" s="44">
        <f t="shared" si="9"/>
        <v>0</v>
      </c>
    </row>
    <row r="39" spans="1:33" s="45" customFormat="1" x14ac:dyDescent="0.2">
      <c r="A39" s="38" t="s">
        <v>39</v>
      </c>
      <c r="B39" s="38" t="s">
        <v>40</v>
      </c>
      <c r="C39" s="38" t="s">
        <v>89</v>
      </c>
      <c r="D39" s="38" t="s">
        <v>179</v>
      </c>
      <c r="E39" s="38" t="s">
        <v>43</v>
      </c>
      <c r="F39" s="38" t="s">
        <v>181</v>
      </c>
      <c r="G39" s="38" t="s">
        <v>182</v>
      </c>
      <c r="H39" s="38" t="s">
        <v>2088</v>
      </c>
      <c r="I39" s="38" t="s">
        <v>1233</v>
      </c>
      <c r="J39" s="38" t="s">
        <v>55</v>
      </c>
      <c r="K39" s="40" t="s">
        <v>54</v>
      </c>
      <c r="L39" s="39">
        <v>43397</v>
      </c>
      <c r="M39" s="39">
        <v>43397</v>
      </c>
      <c r="N39" s="38" t="s">
        <v>2077</v>
      </c>
      <c r="O39" s="38" t="s">
        <v>1368</v>
      </c>
      <c r="P39" s="41">
        <v>1735365</v>
      </c>
      <c r="Q39" s="38" t="s">
        <v>2113</v>
      </c>
      <c r="R39" s="38" t="s">
        <v>68</v>
      </c>
      <c r="S39" s="38" t="s">
        <v>52</v>
      </c>
      <c r="T39" s="42">
        <v>-310</v>
      </c>
      <c r="U39" s="42">
        <v>-280.24</v>
      </c>
      <c r="V39" s="42">
        <f t="shared" si="7"/>
        <v>-29.759999999999991</v>
      </c>
      <c r="W39" s="43">
        <f t="shared" si="1"/>
        <v>9.5999999999999974E-2</v>
      </c>
      <c r="X39" s="38" t="s">
        <v>1384</v>
      </c>
      <c r="Y39" s="42">
        <v>0</v>
      </c>
      <c r="Z39" s="38" t="s">
        <v>55</v>
      </c>
      <c r="AA39" s="42">
        <v>0</v>
      </c>
      <c r="AB39" s="42" t="s">
        <v>54</v>
      </c>
      <c r="AC39" s="42">
        <v>0</v>
      </c>
      <c r="AD39" s="42">
        <v>0</v>
      </c>
      <c r="AE39" s="42">
        <f t="shared" si="8"/>
        <v>0</v>
      </c>
      <c r="AF39" s="38" t="s">
        <v>1363</v>
      </c>
      <c r="AG39" s="44">
        <f t="shared" si="9"/>
        <v>-29.759999999999991</v>
      </c>
    </row>
    <row r="40" spans="1:33" s="45" customFormat="1" x14ac:dyDescent="0.2">
      <c r="A40" s="38" t="s">
        <v>39</v>
      </c>
      <c r="B40" s="38" t="s">
        <v>40</v>
      </c>
      <c r="C40" s="38" t="s">
        <v>89</v>
      </c>
      <c r="D40" s="38" t="s">
        <v>179</v>
      </c>
      <c r="E40" s="38" t="s">
        <v>43</v>
      </c>
      <c r="F40" s="38" t="s">
        <v>181</v>
      </c>
      <c r="G40" s="38" t="s">
        <v>182</v>
      </c>
      <c r="H40" s="38" t="s">
        <v>829</v>
      </c>
      <c r="I40" s="38" t="s">
        <v>183</v>
      </c>
      <c r="J40" s="38" t="s">
        <v>55</v>
      </c>
      <c r="K40" s="40" t="s">
        <v>54</v>
      </c>
      <c r="L40" s="39">
        <v>43539</v>
      </c>
      <c r="M40" s="40" t="s">
        <v>54</v>
      </c>
      <c r="N40" s="38" t="s">
        <v>1358</v>
      </c>
      <c r="O40" s="38" t="s">
        <v>1359</v>
      </c>
      <c r="P40" s="41">
        <v>8198751</v>
      </c>
      <c r="Q40" s="38" t="s">
        <v>2114</v>
      </c>
      <c r="R40" s="38" t="s">
        <v>68</v>
      </c>
      <c r="S40" s="38" t="s">
        <v>52</v>
      </c>
      <c r="T40" s="42">
        <v>754485.94</v>
      </c>
      <c r="U40" s="42">
        <v>682055.29</v>
      </c>
      <c r="V40" s="42">
        <f t="shared" si="7"/>
        <v>72430.649999999907</v>
      </c>
      <c r="W40" s="43">
        <f t="shared" si="1"/>
        <v>9.5999999681902509E-2</v>
      </c>
      <c r="X40" s="38" t="s">
        <v>1384</v>
      </c>
      <c r="Y40" s="42">
        <v>0</v>
      </c>
      <c r="Z40" s="38" t="s">
        <v>55</v>
      </c>
      <c r="AA40" s="42">
        <v>0</v>
      </c>
      <c r="AB40" s="42" t="s">
        <v>54</v>
      </c>
      <c r="AC40" s="42">
        <v>754485.94</v>
      </c>
      <c r="AD40" s="42">
        <v>685895.75</v>
      </c>
      <c r="AE40" s="42">
        <f t="shared" si="8"/>
        <v>68590.189999999944</v>
      </c>
      <c r="AF40" s="38" t="s">
        <v>1371</v>
      </c>
      <c r="AG40" s="44">
        <f t="shared" si="9"/>
        <v>3840.4599999999627</v>
      </c>
    </row>
    <row r="41" spans="1:33" s="45" customFormat="1" x14ac:dyDescent="0.2">
      <c r="A41" s="38" t="s">
        <v>39</v>
      </c>
      <c r="B41" s="38" t="s">
        <v>40</v>
      </c>
      <c r="C41" s="38" t="s">
        <v>89</v>
      </c>
      <c r="D41" s="38" t="s">
        <v>210</v>
      </c>
      <c r="E41" s="38" t="s">
        <v>43</v>
      </c>
      <c r="F41" s="38" t="s">
        <v>212</v>
      </c>
      <c r="G41" s="38" t="s">
        <v>301</v>
      </c>
      <c r="H41" s="38" t="s">
        <v>226</v>
      </c>
      <c r="I41" s="38" t="s">
        <v>1043</v>
      </c>
      <c r="J41" s="38" t="s">
        <v>55</v>
      </c>
      <c r="K41" s="40" t="s">
        <v>54</v>
      </c>
      <c r="L41" s="39">
        <v>42968</v>
      </c>
      <c r="M41" s="39">
        <v>42968</v>
      </c>
      <c r="N41" s="38" t="s">
        <v>2077</v>
      </c>
      <c r="O41" s="38" t="s">
        <v>1368</v>
      </c>
      <c r="P41" s="41">
        <v>1597312</v>
      </c>
      <c r="Q41" s="38" t="s">
        <v>2115</v>
      </c>
      <c r="R41" s="38" t="s">
        <v>68</v>
      </c>
      <c r="S41" s="38" t="s">
        <v>52</v>
      </c>
      <c r="T41" s="42">
        <v>-9.64</v>
      </c>
      <c r="U41" s="42">
        <v>-9.16</v>
      </c>
      <c r="V41" s="42">
        <f t="shared" si="7"/>
        <v>-0.48000000000000043</v>
      </c>
      <c r="W41" s="43">
        <f t="shared" si="1"/>
        <v>4.9792531120331988E-2</v>
      </c>
      <c r="X41" s="38" t="s">
        <v>1525</v>
      </c>
      <c r="Y41" s="42">
        <v>0</v>
      </c>
      <c r="Z41" s="38" t="s">
        <v>55</v>
      </c>
      <c r="AA41" s="42">
        <v>0</v>
      </c>
      <c r="AB41" s="42" t="s">
        <v>54</v>
      </c>
      <c r="AC41" s="42">
        <v>0</v>
      </c>
      <c r="AD41" s="42">
        <v>0</v>
      </c>
      <c r="AE41" s="42">
        <f t="shared" si="8"/>
        <v>0</v>
      </c>
      <c r="AF41" s="38" t="s">
        <v>1371</v>
      </c>
      <c r="AG41" s="44">
        <f t="shared" si="9"/>
        <v>-0.48000000000000043</v>
      </c>
    </row>
    <row r="42" spans="1:33" s="45" customFormat="1" x14ac:dyDescent="0.2">
      <c r="A42" s="38" t="s">
        <v>39</v>
      </c>
      <c r="B42" s="38" t="s">
        <v>40</v>
      </c>
      <c r="C42" s="38" t="s">
        <v>89</v>
      </c>
      <c r="D42" s="38" t="s">
        <v>210</v>
      </c>
      <c r="E42" s="38" t="s">
        <v>43</v>
      </c>
      <c r="F42" s="38" t="s">
        <v>212</v>
      </c>
      <c r="G42" s="38" t="s">
        <v>213</v>
      </c>
      <c r="H42" s="38" t="s">
        <v>226</v>
      </c>
      <c r="I42" s="38" t="s">
        <v>1233</v>
      </c>
      <c r="J42" s="38" t="s">
        <v>55</v>
      </c>
      <c r="K42" s="40" t="s">
        <v>54</v>
      </c>
      <c r="L42" s="39">
        <v>43496</v>
      </c>
      <c r="M42" s="39">
        <v>43496</v>
      </c>
      <c r="N42" s="38" t="s">
        <v>2077</v>
      </c>
      <c r="O42" s="38" t="s">
        <v>1368</v>
      </c>
      <c r="P42" s="41">
        <v>1758889</v>
      </c>
      <c r="Q42" s="38" t="s">
        <v>2116</v>
      </c>
      <c r="R42" s="38" t="s">
        <v>68</v>
      </c>
      <c r="S42" s="38" t="s">
        <v>52</v>
      </c>
      <c r="T42" s="42">
        <v>-8193.7999999999993</v>
      </c>
      <c r="U42" s="42">
        <v>-7784.11</v>
      </c>
      <c r="V42" s="42">
        <f t="shared" si="7"/>
        <v>-409.6899999999996</v>
      </c>
      <c r="W42" s="43">
        <f t="shared" si="1"/>
        <v>4.9999999999999954E-2</v>
      </c>
      <c r="X42" s="38" t="s">
        <v>1525</v>
      </c>
      <c r="Y42" s="42">
        <v>0</v>
      </c>
      <c r="Z42" s="38" t="s">
        <v>55</v>
      </c>
      <c r="AA42" s="42">
        <v>0</v>
      </c>
      <c r="AB42" s="42" t="s">
        <v>54</v>
      </c>
      <c r="AC42" s="42">
        <v>0</v>
      </c>
      <c r="AD42" s="42">
        <v>0</v>
      </c>
      <c r="AE42" s="42">
        <f t="shared" si="8"/>
        <v>0</v>
      </c>
      <c r="AF42" s="38" t="s">
        <v>1376</v>
      </c>
      <c r="AG42" s="44">
        <f t="shared" si="9"/>
        <v>-409.6899999999996</v>
      </c>
    </row>
    <row r="43" spans="1:33" s="45" customFormat="1" x14ac:dyDescent="0.2">
      <c r="A43" s="38" t="s">
        <v>39</v>
      </c>
      <c r="B43" s="38" t="s">
        <v>40</v>
      </c>
      <c r="C43" s="38" t="s">
        <v>89</v>
      </c>
      <c r="D43" s="38" t="s">
        <v>210</v>
      </c>
      <c r="E43" s="38" t="s">
        <v>43</v>
      </c>
      <c r="F43" s="38" t="s">
        <v>212</v>
      </c>
      <c r="G43" s="38" t="s">
        <v>149</v>
      </c>
      <c r="H43" s="38" t="s">
        <v>2102</v>
      </c>
      <c r="I43" s="38" t="s">
        <v>359</v>
      </c>
      <c r="J43" s="38" t="s">
        <v>55</v>
      </c>
      <c r="K43" s="40" t="s">
        <v>54</v>
      </c>
      <c r="L43" s="39">
        <v>43539</v>
      </c>
      <c r="M43" s="39">
        <v>42422</v>
      </c>
      <c r="N43" s="38" t="s">
        <v>1358</v>
      </c>
      <c r="O43" s="38" t="s">
        <v>1368</v>
      </c>
      <c r="P43" s="41">
        <v>6345838</v>
      </c>
      <c r="Q43" s="38" t="s">
        <v>2117</v>
      </c>
      <c r="R43" s="38" t="s">
        <v>68</v>
      </c>
      <c r="S43" s="38" t="s">
        <v>52</v>
      </c>
      <c r="T43" s="42">
        <v>0</v>
      </c>
      <c r="U43" s="42">
        <v>0</v>
      </c>
      <c r="V43" s="42">
        <f t="shared" si="7"/>
        <v>0</v>
      </c>
      <c r="W43" s="43" t="e">
        <f t="shared" si="1"/>
        <v>#DIV/0!</v>
      </c>
      <c r="X43" s="38" t="s">
        <v>1525</v>
      </c>
      <c r="Y43" s="42">
        <v>0</v>
      </c>
      <c r="Z43" s="38" t="s">
        <v>55</v>
      </c>
      <c r="AA43" s="42">
        <v>0</v>
      </c>
      <c r="AB43" s="42" t="s">
        <v>54</v>
      </c>
      <c r="AC43" s="42">
        <v>0</v>
      </c>
      <c r="AD43" s="42">
        <v>0</v>
      </c>
      <c r="AE43" s="42">
        <f t="shared" si="8"/>
        <v>0</v>
      </c>
      <c r="AF43" s="38" t="s">
        <v>1371</v>
      </c>
      <c r="AG43" s="44">
        <f t="shared" si="9"/>
        <v>0</v>
      </c>
    </row>
    <row r="44" spans="1:33" s="45" customFormat="1" x14ac:dyDescent="0.2">
      <c r="A44" s="38" t="s">
        <v>39</v>
      </c>
      <c r="B44" s="38" t="s">
        <v>40</v>
      </c>
      <c r="C44" s="38" t="s">
        <v>89</v>
      </c>
      <c r="D44" s="38" t="s">
        <v>250</v>
      </c>
      <c r="E44" s="38" t="s">
        <v>43</v>
      </c>
      <c r="F44" s="38" t="s">
        <v>253</v>
      </c>
      <c r="G44" s="38" t="s">
        <v>254</v>
      </c>
      <c r="H44" s="38" t="s">
        <v>277</v>
      </c>
      <c r="I44" s="38" t="s">
        <v>1233</v>
      </c>
      <c r="J44" s="38" t="s">
        <v>55</v>
      </c>
      <c r="K44" s="40" t="s">
        <v>54</v>
      </c>
      <c r="L44" s="39">
        <v>43472</v>
      </c>
      <c r="M44" s="39">
        <v>43472</v>
      </c>
      <c r="N44" s="38" t="s">
        <v>2077</v>
      </c>
      <c r="O44" s="38" t="s">
        <v>1368</v>
      </c>
      <c r="P44" s="41">
        <v>1756429</v>
      </c>
      <c r="Q44" s="38" t="s">
        <v>2118</v>
      </c>
      <c r="R44" s="38" t="s">
        <v>68</v>
      </c>
      <c r="S44" s="38" t="s">
        <v>52</v>
      </c>
      <c r="T44" s="42">
        <v>-15504</v>
      </c>
      <c r="U44" s="42">
        <v>-14015.62</v>
      </c>
      <c r="V44" s="42">
        <f t="shared" si="7"/>
        <v>-1488.3799999999992</v>
      </c>
      <c r="W44" s="43">
        <f t="shared" si="1"/>
        <v>9.5999742002063931E-2</v>
      </c>
      <c r="X44" s="38" t="s">
        <v>1384</v>
      </c>
      <c r="Y44" s="42">
        <v>0</v>
      </c>
      <c r="Z44" s="38" t="s">
        <v>55</v>
      </c>
      <c r="AA44" s="42">
        <v>0</v>
      </c>
      <c r="AB44" s="42" t="s">
        <v>54</v>
      </c>
      <c r="AC44" s="42">
        <v>0</v>
      </c>
      <c r="AD44" s="42">
        <v>0</v>
      </c>
      <c r="AE44" s="42">
        <f t="shared" si="8"/>
        <v>0</v>
      </c>
      <c r="AF44" s="38" t="s">
        <v>1371</v>
      </c>
      <c r="AG44" s="44">
        <f t="shared" si="9"/>
        <v>-1488.3799999999992</v>
      </c>
    </row>
    <row r="45" spans="1:33" s="45" customFormat="1" x14ac:dyDescent="0.2">
      <c r="A45" s="38" t="s">
        <v>39</v>
      </c>
      <c r="B45" s="38" t="s">
        <v>40</v>
      </c>
      <c r="C45" s="38" t="s">
        <v>89</v>
      </c>
      <c r="D45" s="38" t="s">
        <v>250</v>
      </c>
      <c r="E45" s="38" t="s">
        <v>43</v>
      </c>
      <c r="F45" s="38" t="s">
        <v>253</v>
      </c>
      <c r="G45" s="38" t="s">
        <v>254</v>
      </c>
      <c r="H45" s="38" t="s">
        <v>277</v>
      </c>
      <c r="I45" s="38" t="s">
        <v>1233</v>
      </c>
      <c r="J45" s="38" t="s">
        <v>55</v>
      </c>
      <c r="K45" s="40" t="s">
        <v>54</v>
      </c>
      <c r="L45" s="39">
        <v>43511</v>
      </c>
      <c r="M45" s="39">
        <v>43511</v>
      </c>
      <c r="N45" s="38" t="s">
        <v>2077</v>
      </c>
      <c r="O45" s="38" t="s">
        <v>1368</v>
      </c>
      <c r="P45" s="41">
        <v>1765874</v>
      </c>
      <c r="Q45" s="38" t="s">
        <v>279</v>
      </c>
      <c r="R45" s="38" t="s">
        <v>68</v>
      </c>
      <c r="S45" s="38" t="s">
        <v>52</v>
      </c>
      <c r="T45" s="42">
        <v>-1792.2</v>
      </c>
      <c r="U45" s="42">
        <v>-1620.15</v>
      </c>
      <c r="V45" s="42">
        <f t="shared" si="7"/>
        <v>-172.04999999999995</v>
      </c>
      <c r="W45" s="43">
        <f t="shared" si="1"/>
        <v>9.5999330431871421E-2</v>
      </c>
      <c r="X45" s="38" t="s">
        <v>1384</v>
      </c>
      <c r="Y45" s="42">
        <v>0</v>
      </c>
      <c r="Z45" s="38" t="s">
        <v>55</v>
      </c>
      <c r="AA45" s="42">
        <v>0</v>
      </c>
      <c r="AB45" s="42" t="s">
        <v>54</v>
      </c>
      <c r="AC45" s="42">
        <v>0</v>
      </c>
      <c r="AD45" s="42">
        <v>0</v>
      </c>
      <c r="AE45" s="42">
        <f t="shared" si="8"/>
        <v>0</v>
      </c>
      <c r="AF45" s="38" t="s">
        <v>1371</v>
      </c>
      <c r="AG45" s="44">
        <f t="shared" si="9"/>
        <v>-172.04999999999995</v>
      </c>
    </row>
    <row r="46" spans="1:33" s="45" customFormat="1" x14ac:dyDescent="0.2">
      <c r="A46" s="38" t="s">
        <v>39</v>
      </c>
      <c r="B46" s="38" t="s">
        <v>40</v>
      </c>
      <c r="C46" s="38" t="s">
        <v>144</v>
      </c>
      <c r="D46" s="38" t="s">
        <v>297</v>
      </c>
      <c r="E46" s="38" t="s">
        <v>43</v>
      </c>
      <c r="F46" s="38" t="s">
        <v>300</v>
      </c>
      <c r="G46" s="38" t="s">
        <v>301</v>
      </c>
      <c r="H46" s="38" t="s">
        <v>316</v>
      </c>
      <c r="I46" s="38" t="s">
        <v>2076</v>
      </c>
      <c r="J46" s="38" t="s">
        <v>55</v>
      </c>
      <c r="K46" s="40" t="s">
        <v>54</v>
      </c>
      <c r="L46" s="39">
        <v>42038</v>
      </c>
      <c r="M46" s="39">
        <v>42038</v>
      </c>
      <c r="N46" s="38" t="s">
        <v>2077</v>
      </c>
      <c r="O46" s="38" t="s">
        <v>1368</v>
      </c>
      <c r="P46" s="41">
        <v>1326653</v>
      </c>
      <c r="Q46" s="38" t="s">
        <v>2119</v>
      </c>
      <c r="R46" s="38" t="s">
        <v>68</v>
      </c>
      <c r="S46" s="38" t="s">
        <v>52</v>
      </c>
      <c r="T46" s="42">
        <v>-14.82</v>
      </c>
      <c r="U46" s="42">
        <v>-13.4</v>
      </c>
      <c r="V46" s="42">
        <f t="shared" si="7"/>
        <v>-1.42</v>
      </c>
      <c r="W46" s="43">
        <f t="shared" si="1"/>
        <v>9.5816464237516857E-2</v>
      </c>
      <c r="X46" s="38" t="s">
        <v>1384</v>
      </c>
      <c r="Y46" s="42">
        <v>0</v>
      </c>
      <c r="Z46" s="38" t="s">
        <v>55</v>
      </c>
      <c r="AA46" s="42">
        <v>0</v>
      </c>
      <c r="AB46" s="42" t="s">
        <v>54</v>
      </c>
      <c r="AC46" s="42">
        <v>0</v>
      </c>
      <c r="AD46" s="42">
        <v>0</v>
      </c>
      <c r="AE46" s="42">
        <f t="shared" si="8"/>
        <v>0</v>
      </c>
      <c r="AF46" s="38" t="s">
        <v>1371</v>
      </c>
      <c r="AG46" s="44">
        <f t="shared" si="9"/>
        <v>-1.42</v>
      </c>
    </row>
    <row r="47" spans="1:33" s="45" customFormat="1" x14ac:dyDescent="0.2">
      <c r="A47" s="38" t="s">
        <v>39</v>
      </c>
      <c r="B47" s="38" t="s">
        <v>40</v>
      </c>
      <c r="C47" s="38" t="s">
        <v>144</v>
      </c>
      <c r="D47" s="38" t="s">
        <v>297</v>
      </c>
      <c r="E47" s="38" t="s">
        <v>43</v>
      </c>
      <c r="F47" s="38" t="s">
        <v>300</v>
      </c>
      <c r="G47" s="38" t="s">
        <v>301</v>
      </c>
      <c r="H47" s="38" t="s">
        <v>2120</v>
      </c>
      <c r="I47" s="38" t="s">
        <v>48</v>
      </c>
      <c r="J47" s="38" t="s">
        <v>2121</v>
      </c>
      <c r="K47" s="39">
        <v>43434</v>
      </c>
      <c r="L47" s="39">
        <v>43539</v>
      </c>
      <c r="M47" s="40" t="s">
        <v>54</v>
      </c>
      <c r="N47" s="38" t="s">
        <v>1358</v>
      </c>
      <c r="O47" s="38" t="s">
        <v>1359</v>
      </c>
      <c r="P47" s="41">
        <v>7978814</v>
      </c>
      <c r="Q47" s="38" t="s">
        <v>2122</v>
      </c>
      <c r="R47" s="38" t="s">
        <v>68</v>
      </c>
      <c r="S47" s="38" t="s">
        <v>52</v>
      </c>
      <c r="T47" s="42">
        <v>3525.45</v>
      </c>
      <c r="U47" s="42">
        <v>3150.45</v>
      </c>
      <c r="V47" s="42">
        <f t="shared" si="7"/>
        <v>375</v>
      </c>
      <c r="W47" s="43">
        <f t="shared" si="1"/>
        <v>0.10636939965110838</v>
      </c>
      <c r="X47" s="38" t="s">
        <v>1361</v>
      </c>
      <c r="Y47" s="42">
        <v>3150.45</v>
      </c>
      <c r="Z47" s="38" t="s">
        <v>2123</v>
      </c>
      <c r="AA47" s="42">
        <v>0</v>
      </c>
      <c r="AB47" s="42" t="s">
        <v>54</v>
      </c>
      <c r="AC47" s="42">
        <v>3525.45</v>
      </c>
      <c r="AD47" s="42">
        <v>3525.45</v>
      </c>
      <c r="AE47" s="42">
        <f t="shared" si="8"/>
        <v>0</v>
      </c>
      <c r="AF47" s="38" t="s">
        <v>1371</v>
      </c>
      <c r="AG47" s="44">
        <f t="shared" si="9"/>
        <v>375</v>
      </c>
    </row>
    <row r="48" spans="1:33" s="45" customFormat="1" x14ac:dyDescent="0.2">
      <c r="A48" s="38" t="s">
        <v>39</v>
      </c>
      <c r="B48" s="38" t="s">
        <v>40</v>
      </c>
      <c r="C48" s="38" t="s">
        <v>89</v>
      </c>
      <c r="D48" s="38" t="s">
        <v>344</v>
      </c>
      <c r="E48" s="38" t="s">
        <v>43</v>
      </c>
      <c r="F48" s="38" t="s">
        <v>92</v>
      </c>
      <c r="G48" s="38" t="s">
        <v>93</v>
      </c>
      <c r="H48" s="38" t="s">
        <v>1488</v>
      </c>
      <c r="I48" s="38" t="s">
        <v>979</v>
      </c>
      <c r="J48" s="38" t="s">
        <v>2081</v>
      </c>
      <c r="K48" s="39">
        <v>43476</v>
      </c>
      <c r="L48" s="39">
        <v>43476</v>
      </c>
      <c r="M48" s="39">
        <v>43476</v>
      </c>
      <c r="N48" s="38" t="s">
        <v>1358</v>
      </c>
      <c r="O48" s="38" t="s">
        <v>1368</v>
      </c>
      <c r="P48" s="41">
        <v>7387905</v>
      </c>
      <c r="Q48" s="38" t="s">
        <v>2124</v>
      </c>
      <c r="R48" s="38" t="s">
        <v>68</v>
      </c>
      <c r="S48" s="38" t="s">
        <v>52</v>
      </c>
      <c r="T48" s="42">
        <v>54022.1</v>
      </c>
      <c r="U48" s="42">
        <v>51947.7</v>
      </c>
      <c r="V48" s="42">
        <f t="shared" si="7"/>
        <v>2074.4000000000015</v>
      </c>
      <c r="W48" s="43">
        <f t="shared" si="1"/>
        <v>3.8399099627744966E-2</v>
      </c>
      <c r="X48" s="38" t="s">
        <v>1361</v>
      </c>
      <c r="Y48" s="42">
        <v>51947.7</v>
      </c>
      <c r="Z48" s="38" t="s">
        <v>2125</v>
      </c>
      <c r="AA48" s="42">
        <v>0</v>
      </c>
      <c r="AB48" s="42" t="s">
        <v>54</v>
      </c>
      <c r="AC48" s="42">
        <v>54022.1</v>
      </c>
      <c r="AD48" s="42">
        <v>51947.7</v>
      </c>
      <c r="AE48" s="42">
        <f t="shared" si="8"/>
        <v>2074.4000000000015</v>
      </c>
      <c r="AF48" s="38" t="s">
        <v>1363</v>
      </c>
      <c r="AG48" s="44">
        <f t="shared" si="9"/>
        <v>0</v>
      </c>
    </row>
    <row r="49" spans="1:34" s="45" customFormat="1" x14ac:dyDescent="0.2">
      <c r="A49" s="38" t="s">
        <v>39</v>
      </c>
      <c r="B49" s="38" t="s">
        <v>40</v>
      </c>
      <c r="C49" s="38" t="s">
        <v>89</v>
      </c>
      <c r="D49" s="38" t="s">
        <v>344</v>
      </c>
      <c r="E49" s="38" t="s">
        <v>43</v>
      </c>
      <c r="F49" s="38" t="s">
        <v>92</v>
      </c>
      <c r="G49" s="38" t="s">
        <v>347</v>
      </c>
      <c r="H49" s="38" t="s">
        <v>1488</v>
      </c>
      <c r="I49" s="38" t="s">
        <v>94</v>
      </c>
      <c r="J49" s="38" t="s">
        <v>2081</v>
      </c>
      <c r="K49" s="39">
        <v>43495</v>
      </c>
      <c r="L49" s="39">
        <v>43495</v>
      </c>
      <c r="M49" s="39">
        <v>43495</v>
      </c>
      <c r="N49" s="38" t="s">
        <v>1367</v>
      </c>
      <c r="O49" s="38" t="s">
        <v>1368</v>
      </c>
      <c r="P49" s="41">
        <v>8110358</v>
      </c>
      <c r="Q49" s="38" t="s">
        <v>2126</v>
      </c>
      <c r="R49" s="38" t="s">
        <v>59</v>
      </c>
      <c r="S49" s="38" t="s">
        <v>52</v>
      </c>
      <c r="T49" s="42">
        <v>48374.83</v>
      </c>
      <c r="U49" s="42">
        <v>45296.4</v>
      </c>
      <c r="V49" s="42">
        <f t="shared" si="7"/>
        <v>3078.4300000000003</v>
      </c>
      <c r="W49" s="43">
        <f t="shared" si="1"/>
        <v>6.3637019499603417E-2</v>
      </c>
      <c r="X49" s="38" t="s">
        <v>1361</v>
      </c>
      <c r="Y49" s="42">
        <v>45296.4</v>
      </c>
      <c r="Z49" s="38" t="s">
        <v>2127</v>
      </c>
      <c r="AA49" s="42">
        <v>0</v>
      </c>
      <c r="AB49" s="42" t="s">
        <v>54</v>
      </c>
      <c r="AC49" s="42">
        <v>48374.83</v>
      </c>
      <c r="AD49" s="42">
        <v>45296.4</v>
      </c>
      <c r="AE49" s="42">
        <f t="shared" si="8"/>
        <v>3078.4300000000003</v>
      </c>
      <c r="AF49" s="38" t="s">
        <v>1363</v>
      </c>
      <c r="AG49" s="44">
        <f t="shared" si="9"/>
        <v>0</v>
      </c>
    </row>
    <row r="50" spans="1:34" s="45" customFormat="1" x14ac:dyDescent="0.2">
      <c r="A50" s="38" t="s">
        <v>39</v>
      </c>
      <c r="B50" s="38" t="s">
        <v>40</v>
      </c>
      <c r="C50" s="38" t="s">
        <v>89</v>
      </c>
      <c r="D50" s="38" t="s">
        <v>344</v>
      </c>
      <c r="E50" s="38" t="s">
        <v>43</v>
      </c>
      <c r="F50" s="38" t="s">
        <v>92</v>
      </c>
      <c r="G50" s="38" t="s">
        <v>347</v>
      </c>
      <c r="H50" s="38" t="s">
        <v>1488</v>
      </c>
      <c r="I50" s="38" t="s">
        <v>94</v>
      </c>
      <c r="J50" s="38" t="s">
        <v>2081</v>
      </c>
      <c r="K50" s="39">
        <v>43494</v>
      </c>
      <c r="L50" s="39">
        <v>43494</v>
      </c>
      <c r="M50" s="39">
        <v>43494</v>
      </c>
      <c r="N50" s="38" t="s">
        <v>1367</v>
      </c>
      <c r="O50" s="38" t="s">
        <v>1368</v>
      </c>
      <c r="P50" s="41">
        <v>8103003</v>
      </c>
      <c r="Q50" s="38" t="s">
        <v>2023</v>
      </c>
      <c r="R50" s="38" t="s">
        <v>59</v>
      </c>
      <c r="S50" s="38" t="s">
        <v>52</v>
      </c>
      <c r="T50" s="42">
        <v>7272.24</v>
      </c>
      <c r="U50" s="42">
        <v>6860.64</v>
      </c>
      <c r="V50" s="42">
        <f t="shared" si="7"/>
        <v>411.59999999999945</v>
      </c>
      <c r="W50" s="43">
        <f t="shared" si="1"/>
        <v>5.6598792119071907E-2</v>
      </c>
      <c r="X50" s="38" t="s">
        <v>1361</v>
      </c>
      <c r="Y50" s="42">
        <v>6860.64</v>
      </c>
      <c r="Z50" s="38" t="s">
        <v>2024</v>
      </c>
      <c r="AA50" s="42">
        <v>0</v>
      </c>
      <c r="AB50" s="42" t="s">
        <v>54</v>
      </c>
      <c r="AC50" s="42">
        <v>7272.24</v>
      </c>
      <c r="AD50" s="42">
        <v>6860.64</v>
      </c>
      <c r="AE50" s="42">
        <f t="shared" si="8"/>
        <v>411.59999999999945</v>
      </c>
      <c r="AF50" s="38" t="s">
        <v>1363</v>
      </c>
      <c r="AG50" s="44">
        <f t="shared" si="9"/>
        <v>0</v>
      </c>
    </row>
    <row r="51" spans="1:34" s="45" customFormat="1" x14ac:dyDescent="0.2">
      <c r="A51" s="38" t="s">
        <v>39</v>
      </c>
      <c r="B51" s="38" t="s">
        <v>40</v>
      </c>
      <c r="C51" s="38" t="s">
        <v>89</v>
      </c>
      <c r="D51" s="38" t="s">
        <v>344</v>
      </c>
      <c r="E51" s="38" t="s">
        <v>43</v>
      </c>
      <c r="F51" s="38" t="s">
        <v>92</v>
      </c>
      <c r="G51" s="38" t="s">
        <v>93</v>
      </c>
      <c r="H51" s="38" t="s">
        <v>346</v>
      </c>
      <c r="I51" s="38" t="s">
        <v>94</v>
      </c>
      <c r="J51" s="38" t="s">
        <v>2081</v>
      </c>
      <c r="K51" s="39">
        <v>43494</v>
      </c>
      <c r="L51" s="39">
        <v>43494</v>
      </c>
      <c r="M51" s="39">
        <v>43494</v>
      </c>
      <c r="N51" s="38" t="s">
        <v>1367</v>
      </c>
      <c r="O51" s="38" t="s">
        <v>1368</v>
      </c>
      <c r="P51" s="41">
        <v>8124751</v>
      </c>
      <c r="Q51" s="38" t="s">
        <v>2128</v>
      </c>
      <c r="R51" s="38" t="s">
        <v>59</v>
      </c>
      <c r="S51" s="38" t="s">
        <v>52</v>
      </c>
      <c r="T51" s="42">
        <v>2716.45</v>
      </c>
      <c r="U51" s="42">
        <v>2604.1999999999998</v>
      </c>
      <c r="V51" s="42">
        <f t="shared" si="7"/>
        <v>112.25</v>
      </c>
      <c r="W51" s="43">
        <f t="shared" si="1"/>
        <v>4.1322314049586778E-2</v>
      </c>
      <c r="X51" s="38" t="s">
        <v>1361</v>
      </c>
      <c r="Y51" s="42">
        <v>2604.1999999999998</v>
      </c>
      <c r="Z51" s="38" t="s">
        <v>2129</v>
      </c>
      <c r="AA51" s="42">
        <v>0</v>
      </c>
      <c r="AB51" s="42" t="s">
        <v>54</v>
      </c>
      <c r="AC51" s="42">
        <v>2716.45</v>
      </c>
      <c r="AD51" s="42">
        <v>2604.1999999999998</v>
      </c>
      <c r="AE51" s="42">
        <f t="shared" si="8"/>
        <v>112.25</v>
      </c>
      <c r="AF51" s="38" t="s">
        <v>1376</v>
      </c>
      <c r="AG51" s="44">
        <f t="shared" si="9"/>
        <v>0</v>
      </c>
    </row>
    <row r="52" spans="1:34" s="45" customFormat="1" x14ac:dyDescent="0.2">
      <c r="A52" s="38" t="s">
        <v>39</v>
      </c>
      <c r="B52" s="38" t="s">
        <v>40</v>
      </c>
      <c r="C52" s="38" t="s">
        <v>89</v>
      </c>
      <c r="D52" s="38" t="s">
        <v>344</v>
      </c>
      <c r="E52" s="38" t="s">
        <v>43</v>
      </c>
      <c r="F52" s="38" t="s">
        <v>92</v>
      </c>
      <c r="G52" s="38" t="s">
        <v>2130</v>
      </c>
      <c r="H52" s="38" t="s">
        <v>146</v>
      </c>
      <c r="I52" s="38" t="s">
        <v>979</v>
      </c>
      <c r="J52" s="38" t="s">
        <v>2131</v>
      </c>
      <c r="K52" s="39">
        <v>43199</v>
      </c>
      <c r="L52" s="39">
        <v>43199</v>
      </c>
      <c r="M52" s="39">
        <v>43199</v>
      </c>
      <c r="N52" s="38" t="s">
        <v>1358</v>
      </c>
      <c r="O52" s="38" t="s">
        <v>1368</v>
      </c>
      <c r="P52" s="41">
        <v>6777788</v>
      </c>
      <c r="Q52" s="38" t="s">
        <v>2132</v>
      </c>
      <c r="R52" s="38" t="s">
        <v>68</v>
      </c>
      <c r="S52" s="38" t="s">
        <v>52</v>
      </c>
      <c r="T52" s="42">
        <v>4443.75</v>
      </c>
      <c r="U52" s="42">
        <v>4221.5600000000004</v>
      </c>
      <c r="V52" s="42">
        <f t="shared" si="7"/>
        <v>222.1899999999996</v>
      </c>
      <c r="W52" s="43">
        <f t="shared" si="1"/>
        <v>5.0000562587904272E-2</v>
      </c>
      <c r="X52" s="38" t="s">
        <v>1525</v>
      </c>
      <c r="Y52" s="42">
        <v>0</v>
      </c>
      <c r="Z52" s="38" t="s">
        <v>55</v>
      </c>
      <c r="AA52" s="42">
        <v>0</v>
      </c>
      <c r="AB52" s="42" t="s">
        <v>54</v>
      </c>
      <c r="AC52" s="42">
        <v>4443.75</v>
      </c>
      <c r="AD52" s="42">
        <v>4314.33</v>
      </c>
      <c r="AE52" s="42">
        <f t="shared" si="8"/>
        <v>129.42000000000007</v>
      </c>
      <c r="AF52" s="38" t="s">
        <v>1371</v>
      </c>
      <c r="AG52" s="44">
        <f t="shared" si="9"/>
        <v>92.769999999999527</v>
      </c>
    </row>
    <row r="53" spans="1:34" s="45" customFormat="1" x14ac:dyDescent="0.2">
      <c r="A53" s="38" t="s">
        <v>39</v>
      </c>
      <c r="B53" s="38" t="s">
        <v>40</v>
      </c>
      <c r="C53" s="38" t="s">
        <v>353</v>
      </c>
      <c r="D53" s="38" t="s">
        <v>367</v>
      </c>
      <c r="E53" s="38" t="s">
        <v>43</v>
      </c>
      <c r="F53" s="38" t="s">
        <v>369</v>
      </c>
      <c r="G53" s="38" t="s">
        <v>370</v>
      </c>
      <c r="H53" s="38" t="s">
        <v>2133</v>
      </c>
      <c r="I53" s="38" t="s">
        <v>2076</v>
      </c>
      <c r="J53" s="38" t="s">
        <v>55</v>
      </c>
      <c r="K53" s="40" t="s">
        <v>54</v>
      </c>
      <c r="L53" s="39">
        <v>43018</v>
      </c>
      <c r="M53" s="39">
        <v>43018</v>
      </c>
      <c r="N53" s="38" t="s">
        <v>2077</v>
      </c>
      <c r="O53" s="38" t="s">
        <v>1368</v>
      </c>
      <c r="P53" s="41">
        <v>1615247</v>
      </c>
      <c r="Q53" s="38" t="s">
        <v>2134</v>
      </c>
      <c r="R53" s="38" t="s">
        <v>59</v>
      </c>
      <c r="S53" s="38" t="s">
        <v>52</v>
      </c>
      <c r="T53" s="42">
        <v>-142270.04</v>
      </c>
      <c r="U53" s="42">
        <v>-135156.54</v>
      </c>
      <c r="V53" s="42">
        <f t="shared" si="7"/>
        <v>-7113.5</v>
      </c>
      <c r="W53" s="43">
        <f t="shared" si="1"/>
        <v>4.9999985942226481E-2</v>
      </c>
      <c r="X53" s="38" t="s">
        <v>1525</v>
      </c>
      <c r="Y53" s="42">
        <v>0</v>
      </c>
      <c r="Z53" s="38" t="s">
        <v>55</v>
      </c>
      <c r="AA53" s="42">
        <v>0</v>
      </c>
      <c r="AB53" s="42" t="s">
        <v>54</v>
      </c>
      <c r="AC53" s="42">
        <v>0</v>
      </c>
      <c r="AD53" s="42">
        <v>0</v>
      </c>
      <c r="AE53" s="42">
        <f t="shared" si="8"/>
        <v>0</v>
      </c>
      <c r="AF53" s="38" t="s">
        <v>1363</v>
      </c>
      <c r="AG53" s="44">
        <f t="shared" si="9"/>
        <v>-7113.5</v>
      </c>
    </row>
    <row r="54" spans="1:34" s="45" customFormat="1" x14ac:dyDescent="0.2">
      <c r="A54" s="38" t="s">
        <v>39</v>
      </c>
      <c r="B54" s="38" t="s">
        <v>40</v>
      </c>
      <c r="C54" s="38" t="s">
        <v>382</v>
      </c>
      <c r="D54" s="38" t="s">
        <v>394</v>
      </c>
      <c r="E54" s="38" t="s">
        <v>43</v>
      </c>
      <c r="F54" s="38" t="s">
        <v>397</v>
      </c>
      <c r="G54" s="38" t="s">
        <v>370</v>
      </c>
      <c r="H54" s="38" t="s">
        <v>1139</v>
      </c>
      <c r="I54" s="38" t="s">
        <v>1553</v>
      </c>
      <c r="J54" s="38" t="s">
        <v>2135</v>
      </c>
      <c r="K54" s="39">
        <v>43304</v>
      </c>
      <c r="L54" s="39">
        <v>43304</v>
      </c>
      <c r="M54" s="39">
        <v>42732</v>
      </c>
      <c r="N54" s="38" t="s">
        <v>1358</v>
      </c>
      <c r="O54" s="38" t="s">
        <v>1368</v>
      </c>
      <c r="P54" s="41">
        <v>6848991</v>
      </c>
      <c r="Q54" s="38" t="s">
        <v>2136</v>
      </c>
      <c r="R54" s="38" t="s">
        <v>68</v>
      </c>
      <c r="S54" s="38" t="s">
        <v>52</v>
      </c>
      <c r="T54" s="42">
        <v>10152</v>
      </c>
      <c r="U54" s="42">
        <v>10800</v>
      </c>
      <c r="V54" s="42">
        <f t="shared" si="7"/>
        <v>-648</v>
      </c>
      <c r="W54" s="43">
        <f t="shared" si="1"/>
        <v>-6.3829787234042548E-2</v>
      </c>
      <c r="X54" s="38" t="s">
        <v>1361</v>
      </c>
      <c r="Y54" s="42">
        <v>10800</v>
      </c>
      <c r="Z54" s="38" t="s">
        <v>2137</v>
      </c>
      <c r="AA54" s="42">
        <v>0</v>
      </c>
      <c r="AB54" s="42" t="s">
        <v>54</v>
      </c>
      <c r="AC54" s="42">
        <v>0</v>
      </c>
      <c r="AD54" s="42">
        <v>0</v>
      </c>
      <c r="AE54" s="42">
        <f t="shared" si="8"/>
        <v>0</v>
      </c>
      <c r="AF54" s="38" t="s">
        <v>1371</v>
      </c>
      <c r="AG54" s="44">
        <f t="shared" si="9"/>
        <v>-648</v>
      </c>
    </row>
    <row r="55" spans="1:34" s="59" customFormat="1" x14ac:dyDescent="0.2">
      <c r="A55" s="53" t="s">
        <v>39</v>
      </c>
      <c r="B55" s="53" t="s">
        <v>40</v>
      </c>
      <c r="C55" s="53" t="s">
        <v>382</v>
      </c>
      <c r="D55" s="53" t="s">
        <v>394</v>
      </c>
      <c r="E55" s="53" t="s">
        <v>43</v>
      </c>
      <c r="F55" s="53" t="s">
        <v>397</v>
      </c>
      <c r="G55" s="53" t="s">
        <v>370</v>
      </c>
      <c r="H55" s="53" t="s">
        <v>395</v>
      </c>
      <c r="I55" s="53" t="s">
        <v>359</v>
      </c>
      <c r="J55" s="53" t="s">
        <v>2081</v>
      </c>
      <c r="K55" s="54">
        <v>43496</v>
      </c>
      <c r="L55" s="54">
        <v>43496</v>
      </c>
      <c r="M55" s="54">
        <v>43496</v>
      </c>
      <c r="N55" s="53" t="s">
        <v>1358</v>
      </c>
      <c r="O55" s="53" t="s">
        <v>1368</v>
      </c>
      <c r="P55" s="55">
        <v>8146789</v>
      </c>
      <c r="Q55" s="53" t="s">
        <v>399</v>
      </c>
      <c r="R55" s="53" t="s">
        <v>68</v>
      </c>
      <c r="S55" s="53" t="s">
        <v>52</v>
      </c>
      <c r="T55" s="56">
        <f>367581.63-367581.63</f>
        <v>0</v>
      </c>
      <c r="U55" s="56">
        <f>319636.2-319636.2</f>
        <v>0</v>
      </c>
      <c r="V55" s="56">
        <f t="shared" si="7"/>
        <v>0</v>
      </c>
      <c r="W55" s="57" t="e">
        <f t="shared" si="1"/>
        <v>#DIV/0!</v>
      </c>
      <c r="X55" s="53" t="s">
        <v>1361</v>
      </c>
      <c r="Y55" s="56">
        <v>319636.2</v>
      </c>
      <c r="Z55" s="53" t="s">
        <v>2138</v>
      </c>
      <c r="AA55" s="56">
        <v>0</v>
      </c>
      <c r="AB55" s="56" t="s">
        <v>54</v>
      </c>
      <c r="AC55" s="56">
        <v>367581.63</v>
      </c>
      <c r="AD55" s="56">
        <v>319636.2</v>
      </c>
      <c r="AE55" s="56">
        <f t="shared" si="8"/>
        <v>47945.429999999993</v>
      </c>
      <c r="AF55" s="53" t="s">
        <v>1371</v>
      </c>
      <c r="AG55" s="58">
        <f t="shared" si="9"/>
        <v>-47945.429999999993</v>
      </c>
      <c r="AH55" s="59" t="s">
        <v>2139</v>
      </c>
    </row>
    <row r="56" spans="1:34" s="45" customFormat="1" x14ac:dyDescent="0.2">
      <c r="A56" s="38" t="s">
        <v>39</v>
      </c>
      <c r="B56" s="38" t="s">
        <v>40</v>
      </c>
      <c r="C56" s="38" t="s">
        <v>382</v>
      </c>
      <c r="D56" s="38" t="s">
        <v>394</v>
      </c>
      <c r="E56" s="38" t="s">
        <v>43</v>
      </c>
      <c r="F56" s="38" t="s">
        <v>397</v>
      </c>
      <c r="G56" s="38" t="s">
        <v>701</v>
      </c>
      <c r="H56" s="38" t="s">
        <v>2140</v>
      </c>
      <c r="I56" s="38" t="s">
        <v>359</v>
      </c>
      <c r="J56" s="38" t="s">
        <v>2081</v>
      </c>
      <c r="K56" s="39">
        <v>43496</v>
      </c>
      <c r="L56" s="39">
        <v>43496</v>
      </c>
      <c r="M56" s="39">
        <v>43496</v>
      </c>
      <c r="N56" s="38" t="s">
        <v>1358</v>
      </c>
      <c r="O56" s="38" t="s">
        <v>1368</v>
      </c>
      <c r="P56" s="41">
        <v>8160051</v>
      </c>
      <c r="Q56" s="38" t="s">
        <v>2141</v>
      </c>
      <c r="R56" s="38" t="s">
        <v>68</v>
      </c>
      <c r="S56" s="38" t="s">
        <v>52</v>
      </c>
      <c r="T56" s="42">
        <v>78806</v>
      </c>
      <c r="U56" s="42">
        <v>76190.399999999994</v>
      </c>
      <c r="V56" s="42">
        <f t="shared" si="7"/>
        <v>2615.6000000000058</v>
      </c>
      <c r="W56" s="43">
        <f t="shared" si="1"/>
        <v>3.3190366215770449E-2</v>
      </c>
      <c r="X56" s="38" t="s">
        <v>1361</v>
      </c>
      <c r="Y56" s="42">
        <v>76190.399999999994</v>
      </c>
      <c r="Z56" s="38" t="s">
        <v>2142</v>
      </c>
      <c r="AA56" s="42">
        <v>0</v>
      </c>
      <c r="AB56" s="42" t="s">
        <v>54</v>
      </c>
      <c r="AC56" s="42">
        <v>78512.2</v>
      </c>
      <c r="AD56" s="42">
        <v>76190.399999999994</v>
      </c>
      <c r="AE56" s="42">
        <f t="shared" si="8"/>
        <v>2321.8000000000029</v>
      </c>
      <c r="AF56" s="38" t="s">
        <v>1371</v>
      </c>
      <c r="AG56" s="44">
        <f t="shared" si="9"/>
        <v>293.80000000000291</v>
      </c>
    </row>
    <row r="57" spans="1:34" s="45" customFormat="1" x14ac:dyDescent="0.2">
      <c r="A57" s="38" t="s">
        <v>39</v>
      </c>
      <c r="B57" s="38" t="s">
        <v>40</v>
      </c>
      <c r="C57" s="38" t="s">
        <v>382</v>
      </c>
      <c r="D57" s="38" t="s">
        <v>406</v>
      </c>
      <c r="E57" s="38" t="s">
        <v>43</v>
      </c>
      <c r="F57" s="38" t="s">
        <v>409</v>
      </c>
      <c r="G57" s="38" t="s">
        <v>410</v>
      </c>
      <c r="H57" s="38" t="s">
        <v>407</v>
      </c>
      <c r="I57" s="38" t="s">
        <v>359</v>
      </c>
      <c r="J57" s="38" t="s">
        <v>2143</v>
      </c>
      <c r="K57" s="39">
        <v>43108</v>
      </c>
      <c r="L57" s="39">
        <v>43108</v>
      </c>
      <c r="M57" s="39">
        <v>43108</v>
      </c>
      <c r="N57" s="38" t="s">
        <v>1358</v>
      </c>
      <c r="O57" s="38" t="s">
        <v>1368</v>
      </c>
      <c r="P57" s="41">
        <v>7333074</v>
      </c>
      <c r="Q57" s="38" t="s">
        <v>2144</v>
      </c>
      <c r="R57" s="38" t="s">
        <v>68</v>
      </c>
      <c r="S57" s="38" t="s">
        <v>52</v>
      </c>
      <c r="T57" s="42">
        <v>13707.02</v>
      </c>
      <c r="U57" s="42">
        <v>13021.67</v>
      </c>
      <c r="V57" s="42">
        <f t="shared" si="7"/>
        <v>685.35000000000036</v>
      </c>
      <c r="W57" s="43">
        <f t="shared" si="1"/>
        <v>4.9999927044682237E-2</v>
      </c>
      <c r="X57" s="38" t="s">
        <v>1525</v>
      </c>
      <c r="Y57" s="42">
        <v>0</v>
      </c>
      <c r="Z57" s="38" t="s">
        <v>55</v>
      </c>
      <c r="AA57" s="42">
        <v>0</v>
      </c>
      <c r="AB57" s="42" t="s">
        <v>54</v>
      </c>
      <c r="AC57" s="42">
        <v>13707.02</v>
      </c>
      <c r="AD57" s="42">
        <v>10750</v>
      </c>
      <c r="AE57" s="42">
        <f t="shared" si="8"/>
        <v>2957.0200000000004</v>
      </c>
      <c r="AF57" s="38" t="s">
        <v>1371</v>
      </c>
      <c r="AG57" s="44">
        <f t="shared" si="9"/>
        <v>-2271.67</v>
      </c>
    </row>
    <row r="58" spans="1:34" s="45" customFormat="1" x14ac:dyDescent="0.2">
      <c r="A58" s="38" t="s">
        <v>39</v>
      </c>
      <c r="B58" s="38" t="s">
        <v>40</v>
      </c>
      <c r="C58" s="38" t="s">
        <v>382</v>
      </c>
      <c r="D58" s="38" t="s">
        <v>406</v>
      </c>
      <c r="E58" s="38" t="s">
        <v>43</v>
      </c>
      <c r="F58" s="38" t="s">
        <v>409</v>
      </c>
      <c r="G58" s="38" t="s">
        <v>410</v>
      </c>
      <c r="H58" s="38" t="s">
        <v>407</v>
      </c>
      <c r="I58" s="38" t="s">
        <v>359</v>
      </c>
      <c r="J58" s="38" t="s">
        <v>55</v>
      </c>
      <c r="K58" s="40" t="s">
        <v>54</v>
      </c>
      <c r="L58" s="39">
        <v>43539</v>
      </c>
      <c r="M58" s="40" t="s">
        <v>54</v>
      </c>
      <c r="N58" s="38" t="s">
        <v>1367</v>
      </c>
      <c r="O58" s="38" t="s">
        <v>1359</v>
      </c>
      <c r="P58" s="41">
        <v>8204446</v>
      </c>
      <c r="Q58" s="38" t="s">
        <v>2145</v>
      </c>
      <c r="R58" s="38" t="s">
        <v>59</v>
      </c>
      <c r="S58" s="38" t="s">
        <v>52</v>
      </c>
      <c r="T58" s="42">
        <v>38409.26</v>
      </c>
      <c r="U58" s="42">
        <v>36488.800000000003</v>
      </c>
      <c r="V58" s="42">
        <f t="shared" si="7"/>
        <v>1920.4599999999991</v>
      </c>
      <c r="W58" s="43">
        <f t="shared" si="1"/>
        <v>4.9999921893834953E-2</v>
      </c>
      <c r="X58" s="38" t="s">
        <v>1525</v>
      </c>
      <c r="Y58" s="42">
        <v>0</v>
      </c>
      <c r="Z58" s="38" t="s">
        <v>55</v>
      </c>
      <c r="AA58" s="42">
        <v>0</v>
      </c>
      <c r="AB58" s="42" t="s">
        <v>54</v>
      </c>
      <c r="AC58" s="42">
        <v>38409.26</v>
      </c>
      <c r="AD58" s="42">
        <v>34391.800000000003</v>
      </c>
      <c r="AE58" s="42">
        <f t="shared" si="8"/>
        <v>4017.4599999999991</v>
      </c>
      <c r="AF58" s="38" t="s">
        <v>1371</v>
      </c>
      <c r="AG58" s="44">
        <f t="shared" si="9"/>
        <v>-2097</v>
      </c>
    </row>
    <row r="59" spans="1:34" s="45" customFormat="1" x14ac:dyDescent="0.2">
      <c r="A59" s="38" t="s">
        <v>39</v>
      </c>
      <c r="B59" s="38" t="s">
        <v>40</v>
      </c>
      <c r="C59" s="38" t="s">
        <v>382</v>
      </c>
      <c r="D59" s="38" t="s">
        <v>406</v>
      </c>
      <c r="E59" s="38" t="s">
        <v>43</v>
      </c>
      <c r="F59" s="38" t="s">
        <v>409</v>
      </c>
      <c r="G59" s="38" t="s">
        <v>410</v>
      </c>
      <c r="H59" s="38" t="s">
        <v>407</v>
      </c>
      <c r="I59" s="38" t="s">
        <v>359</v>
      </c>
      <c r="J59" s="38" t="s">
        <v>55</v>
      </c>
      <c r="K59" s="40" t="s">
        <v>54</v>
      </c>
      <c r="L59" s="39">
        <v>43539</v>
      </c>
      <c r="M59" s="40" t="s">
        <v>54</v>
      </c>
      <c r="N59" s="38" t="s">
        <v>1383</v>
      </c>
      <c r="O59" s="38" t="s">
        <v>1359</v>
      </c>
      <c r="P59" s="41">
        <v>8018065</v>
      </c>
      <c r="Q59" s="38" t="s">
        <v>2146</v>
      </c>
      <c r="R59" s="38" t="s">
        <v>68</v>
      </c>
      <c r="S59" s="38" t="s">
        <v>52</v>
      </c>
      <c r="T59" s="42">
        <v>114.05</v>
      </c>
      <c r="U59" s="42">
        <v>108.35</v>
      </c>
      <c r="V59" s="42">
        <f t="shared" si="7"/>
        <v>5.7000000000000028</v>
      </c>
      <c r="W59" s="43">
        <f t="shared" si="1"/>
        <v>4.9978079789566004E-2</v>
      </c>
      <c r="X59" s="38" t="s">
        <v>1525</v>
      </c>
      <c r="Y59" s="42">
        <v>0</v>
      </c>
      <c r="Z59" s="38" t="s">
        <v>55</v>
      </c>
      <c r="AA59" s="42">
        <v>0</v>
      </c>
      <c r="AB59" s="42" t="s">
        <v>54</v>
      </c>
      <c r="AC59" s="42">
        <v>114.05</v>
      </c>
      <c r="AD59" s="42">
        <v>0</v>
      </c>
      <c r="AE59" s="42">
        <f t="shared" si="8"/>
        <v>114.05</v>
      </c>
      <c r="AF59" s="38" t="s">
        <v>1371</v>
      </c>
      <c r="AG59" s="44">
        <f t="shared" si="9"/>
        <v>-108.35</v>
      </c>
    </row>
    <row r="60" spans="1:34" s="45" customFormat="1" x14ac:dyDescent="0.2">
      <c r="A60" s="38" t="s">
        <v>39</v>
      </c>
      <c r="B60" s="38" t="s">
        <v>40</v>
      </c>
      <c r="C60" s="38" t="s">
        <v>353</v>
      </c>
      <c r="D60" s="38" t="s">
        <v>432</v>
      </c>
      <c r="E60" s="38" t="s">
        <v>43</v>
      </c>
      <c r="F60" s="38" t="s">
        <v>434</v>
      </c>
      <c r="G60" s="38" t="s">
        <v>2147</v>
      </c>
      <c r="H60" s="38" t="s">
        <v>433</v>
      </c>
      <c r="I60" s="38" t="s">
        <v>979</v>
      </c>
      <c r="J60" s="38" t="s">
        <v>55</v>
      </c>
      <c r="K60" s="40" t="s">
        <v>54</v>
      </c>
      <c r="L60" s="39">
        <v>42198</v>
      </c>
      <c r="M60" s="39">
        <v>42198</v>
      </c>
      <c r="N60" s="38" t="s">
        <v>1383</v>
      </c>
      <c r="O60" s="38" t="s">
        <v>1368</v>
      </c>
      <c r="P60" s="41">
        <v>5990311</v>
      </c>
      <c r="Q60" s="38" t="s">
        <v>2148</v>
      </c>
      <c r="R60" s="38" t="s">
        <v>68</v>
      </c>
      <c r="S60" s="38" t="s">
        <v>52</v>
      </c>
      <c r="T60" s="42">
        <v>7560</v>
      </c>
      <c r="U60" s="42">
        <v>6864.48</v>
      </c>
      <c r="V60" s="42">
        <f t="shared" si="7"/>
        <v>695.52000000000044</v>
      </c>
      <c r="W60" s="43">
        <f t="shared" si="1"/>
        <v>9.2000000000000054E-2</v>
      </c>
      <c r="X60" s="38" t="s">
        <v>1745</v>
      </c>
      <c r="Y60" s="42">
        <v>0</v>
      </c>
      <c r="Z60" s="38" t="s">
        <v>55</v>
      </c>
      <c r="AA60" s="42">
        <v>0</v>
      </c>
      <c r="AB60" s="42" t="s">
        <v>54</v>
      </c>
      <c r="AC60" s="42">
        <v>0</v>
      </c>
      <c r="AD60" s="42">
        <v>0</v>
      </c>
      <c r="AE60" s="42">
        <f t="shared" si="8"/>
        <v>0</v>
      </c>
      <c r="AF60" s="38" t="s">
        <v>1371</v>
      </c>
      <c r="AG60" s="44">
        <f t="shared" si="9"/>
        <v>695.52000000000044</v>
      </c>
    </row>
    <row r="61" spans="1:34" s="45" customFormat="1" x14ac:dyDescent="0.2">
      <c r="A61" s="38" t="s">
        <v>39</v>
      </c>
      <c r="B61" s="38" t="s">
        <v>40</v>
      </c>
      <c r="C61" s="38" t="s">
        <v>353</v>
      </c>
      <c r="D61" s="38" t="s">
        <v>432</v>
      </c>
      <c r="E61" s="38" t="s">
        <v>43</v>
      </c>
      <c r="F61" s="38" t="s">
        <v>434</v>
      </c>
      <c r="G61" s="38" t="s">
        <v>2147</v>
      </c>
      <c r="H61" s="38" t="s">
        <v>433</v>
      </c>
      <c r="I61" s="38" t="s">
        <v>2149</v>
      </c>
      <c r="J61" s="38" t="s">
        <v>55</v>
      </c>
      <c r="K61" s="40" t="s">
        <v>54</v>
      </c>
      <c r="L61" s="39">
        <v>42097</v>
      </c>
      <c r="M61" s="39">
        <v>42097</v>
      </c>
      <c r="N61" s="38" t="s">
        <v>2077</v>
      </c>
      <c r="O61" s="38" t="s">
        <v>1368</v>
      </c>
      <c r="P61" s="41">
        <v>1342653</v>
      </c>
      <c r="Q61" s="38" t="s">
        <v>2150</v>
      </c>
      <c r="R61" s="38" t="s">
        <v>68</v>
      </c>
      <c r="S61" s="38" t="s">
        <v>52</v>
      </c>
      <c r="T61" s="42">
        <v>-1062.55</v>
      </c>
      <c r="U61" s="42">
        <v>-964.8</v>
      </c>
      <c r="V61" s="42">
        <f t="shared" si="7"/>
        <v>-97.75</v>
      </c>
      <c r="W61" s="43">
        <f t="shared" si="1"/>
        <v>9.1995670791962733E-2</v>
      </c>
      <c r="X61" s="38" t="s">
        <v>1745</v>
      </c>
      <c r="Y61" s="42">
        <v>0</v>
      </c>
      <c r="Z61" s="38" t="s">
        <v>55</v>
      </c>
      <c r="AA61" s="42">
        <v>0</v>
      </c>
      <c r="AB61" s="42" t="s">
        <v>54</v>
      </c>
      <c r="AC61" s="42">
        <v>0</v>
      </c>
      <c r="AD61" s="42">
        <v>0</v>
      </c>
      <c r="AE61" s="42">
        <f t="shared" si="8"/>
        <v>0</v>
      </c>
      <c r="AF61" s="38" t="s">
        <v>1371</v>
      </c>
      <c r="AG61" s="44">
        <f t="shared" si="9"/>
        <v>-97.75</v>
      </c>
    </row>
    <row r="62" spans="1:34" s="45" customFormat="1" x14ac:dyDescent="0.2">
      <c r="A62" s="38" t="s">
        <v>39</v>
      </c>
      <c r="B62" s="38" t="s">
        <v>40</v>
      </c>
      <c r="C62" s="38" t="s">
        <v>353</v>
      </c>
      <c r="D62" s="38" t="s">
        <v>432</v>
      </c>
      <c r="E62" s="38" t="s">
        <v>43</v>
      </c>
      <c r="F62" s="38" t="s">
        <v>434</v>
      </c>
      <c r="G62" s="38" t="s">
        <v>435</v>
      </c>
      <c r="H62" s="38" t="s">
        <v>433</v>
      </c>
      <c r="I62" s="38" t="s">
        <v>436</v>
      </c>
      <c r="J62" s="38" t="s">
        <v>2081</v>
      </c>
      <c r="K62" s="39">
        <v>43476</v>
      </c>
      <c r="L62" s="39">
        <v>43476</v>
      </c>
      <c r="M62" s="39">
        <v>43476</v>
      </c>
      <c r="N62" s="38" t="s">
        <v>1358</v>
      </c>
      <c r="O62" s="38" t="s">
        <v>1368</v>
      </c>
      <c r="P62" s="41">
        <v>6688758</v>
      </c>
      <c r="Q62" s="38" t="s">
        <v>2151</v>
      </c>
      <c r="R62" s="38" t="s">
        <v>68</v>
      </c>
      <c r="S62" s="38" t="s">
        <v>52</v>
      </c>
      <c r="T62" s="42">
        <v>700.92</v>
      </c>
      <c r="U62" s="42">
        <v>649</v>
      </c>
      <c r="V62" s="42">
        <f t="shared" si="7"/>
        <v>51.919999999999959</v>
      </c>
      <c r="W62" s="43">
        <f t="shared" si="1"/>
        <v>7.4074074074074014E-2</v>
      </c>
      <c r="X62" s="38" t="s">
        <v>1361</v>
      </c>
      <c r="Y62" s="42">
        <v>649</v>
      </c>
      <c r="Z62" s="38" t="s">
        <v>2152</v>
      </c>
      <c r="AA62" s="42">
        <v>0</v>
      </c>
      <c r="AB62" s="42" t="s">
        <v>54</v>
      </c>
      <c r="AC62" s="42">
        <v>698.17</v>
      </c>
      <c r="AD62" s="42">
        <v>649</v>
      </c>
      <c r="AE62" s="42">
        <f t="shared" si="8"/>
        <v>49.169999999999959</v>
      </c>
      <c r="AF62" s="38" t="s">
        <v>1371</v>
      </c>
      <c r="AG62" s="44">
        <f t="shared" si="9"/>
        <v>2.75</v>
      </c>
    </row>
    <row r="63" spans="1:34" s="45" customFormat="1" x14ac:dyDescent="0.2">
      <c r="A63" s="38" t="s">
        <v>39</v>
      </c>
      <c r="B63" s="38" t="s">
        <v>40</v>
      </c>
      <c r="C63" s="38" t="s">
        <v>353</v>
      </c>
      <c r="D63" s="38" t="s">
        <v>432</v>
      </c>
      <c r="E63" s="38" t="s">
        <v>43</v>
      </c>
      <c r="F63" s="38" t="s">
        <v>434</v>
      </c>
      <c r="G63" s="38" t="s">
        <v>435</v>
      </c>
      <c r="H63" s="38" t="s">
        <v>433</v>
      </c>
      <c r="I63" s="38" t="s">
        <v>436</v>
      </c>
      <c r="J63" s="38" t="s">
        <v>2081</v>
      </c>
      <c r="K63" s="39">
        <v>43488</v>
      </c>
      <c r="L63" s="39">
        <v>43488</v>
      </c>
      <c r="M63" s="39">
        <v>43476</v>
      </c>
      <c r="N63" s="38" t="s">
        <v>1358</v>
      </c>
      <c r="O63" s="38" t="s">
        <v>1368</v>
      </c>
      <c r="P63" s="41">
        <v>6688739</v>
      </c>
      <c r="Q63" s="38" t="s">
        <v>2153</v>
      </c>
      <c r="R63" s="38" t="s">
        <v>68</v>
      </c>
      <c r="S63" s="38" t="s">
        <v>52</v>
      </c>
      <c r="T63" s="42">
        <v>26855.93</v>
      </c>
      <c r="U63" s="42">
        <v>26750</v>
      </c>
      <c r="V63" s="42">
        <f t="shared" si="7"/>
        <v>105.93000000000029</v>
      </c>
      <c r="W63" s="43">
        <f t="shared" si="1"/>
        <v>3.944380254193405E-3</v>
      </c>
      <c r="X63" s="38" t="s">
        <v>1361</v>
      </c>
      <c r="Y63" s="42">
        <v>26750</v>
      </c>
      <c r="Z63" s="38" t="s">
        <v>2154</v>
      </c>
      <c r="AA63" s="42">
        <v>0</v>
      </c>
      <c r="AB63" s="42" t="s">
        <v>54</v>
      </c>
      <c r="AC63" s="42">
        <v>26751.07</v>
      </c>
      <c r="AD63" s="42">
        <v>26750</v>
      </c>
      <c r="AE63" s="42">
        <f t="shared" si="8"/>
        <v>1.069999999999709</v>
      </c>
      <c r="AF63" s="38" t="s">
        <v>1371</v>
      </c>
      <c r="AG63" s="44">
        <f t="shared" si="9"/>
        <v>104.86000000000058</v>
      </c>
    </row>
    <row r="64" spans="1:34" s="45" customFormat="1" x14ac:dyDescent="0.2">
      <c r="A64" s="38" t="s">
        <v>39</v>
      </c>
      <c r="B64" s="38" t="s">
        <v>40</v>
      </c>
      <c r="C64" s="38" t="s">
        <v>353</v>
      </c>
      <c r="D64" s="38" t="s">
        <v>432</v>
      </c>
      <c r="E64" s="38" t="s">
        <v>43</v>
      </c>
      <c r="F64" s="38" t="s">
        <v>434</v>
      </c>
      <c r="G64" s="38" t="s">
        <v>435</v>
      </c>
      <c r="H64" s="38" t="s">
        <v>433</v>
      </c>
      <c r="I64" s="38" t="s">
        <v>452</v>
      </c>
      <c r="J64" s="38" t="s">
        <v>2081</v>
      </c>
      <c r="K64" s="39">
        <v>43493</v>
      </c>
      <c r="L64" s="39">
        <v>43539</v>
      </c>
      <c r="M64" s="40" t="s">
        <v>54</v>
      </c>
      <c r="N64" s="38" t="s">
        <v>1358</v>
      </c>
      <c r="O64" s="38" t="s">
        <v>1359</v>
      </c>
      <c r="P64" s="41">
        <v>8188531</v>
      </c>
      <c r="Q64" s="38" t="s">
        <v>2155</v>
      </c>
      <c r="R64" s="38" t="s">
        <v>68</v>
      </c>
      <c r="S64" s="38" t="s">
        <v>52</v>
      </c>
      <c r="T64" s="42">
        <v>132.52000000000001</v>
      </c>
      <c r="U64" s="42">
        <v>114.36</v>
      </c>
      <c r="V64" s="42">
        <f t="shared" si="7"/>
        <v>18.160000000000011</v>
      </c>
      <c r="W64" s="43">
        <f t="shared" si="1"/>
        <v>0.13703591910655002</v>
      </c>
      <c r="X64" s="38" t="s">
        <v>1361</v>
      </c>
      <c r="Y64" s="42">
        <v>114.36</v>
      </c>
      <c r="Z64" s="38" t="s">
        <v>2156</v>
      </c>
      <c r="AA64" s="42">
        <v>0</v>
      </c>
      <c r="AB64" s="42" t="s">
        <v>54</v>
      </c>
      <c r="AC64" s="42">
        <v>132</v>
      </c>
      <c r="AD64" s="42">
        <v>114.36</v>
      </c>
      <c r="AE64" s="42">
        <f t="shared" si="8"/>
        <v>17.64</v>
      </c>
      <c r="AF64" s="38" t="s">
        <v>1371</v>
      </c>
      <c r="AG64" s="44">
        <f t="shared" si="9"/>
        <v>0.52000000000001023</v>
      </c>
    </row>
    <row r="65" spans="1:33" s="45" customFormat="1" x14ac:dyDescent="0.2">
      <c r="A65" s="38" t="s">
        <v>39</v>
      </c>
      <c r="B65" s="38" t="s">
        <v>40</v>
      </c>
      <c r="C65" s="38" t="s">
        <v>353</v>
      </c>
      <c r="D65" s="38" t="s">
        <v>446</v>
      </c>
      <c r="E65" s="38" t="s">
        <v>43</v>
      </c>
      <c r="F65" s="38" t="s">
        <v>434</v>
      </c>
      <c r="G65" s="38" t="s">
        <v>435</v>
      </c>
      <c r="H65" s="38" t="s">
        <v>433</v>
      </c>
      <c r="I65" s="38" t="s">
        <v>452</v>
      </c>
      <c r="J65" s="38" t="s">
        <v>2081</v>
      </c>
      <c r="K65" s="39">
        <v>43495</v>
      </c>
      <c r="L65" s="39">
        <v>43539</v>
      </c>
      <c r="M65" s="40" t="s">
        <v>54</v>
      </c>
      <c r="N65" s="38" t="s">
        <v>1358</v>
      </c>
      <c r="O65" s="38" t="s">
        <v>1359</v>
      </c>
      <c r="P65" s="41">
        <v>8193833</v>
      </c>
      <c r="Q65" s="38" t="s">
        <v>2157</v>
      </c>
      <c r="R65" s="38" t="s">
        <v>68</v>
      </c>
      <c r="S65" s="38" t="s">
        <v>52</v>
      </c>
      <c r="T65" s="42">
        <v>0</v>
      </c>
      <c r="U65" s="42">
        <v>336.61</v>
      </c>
      <c r="V65" s="42">
        <f t="shared" ref="V65:V128" si="10">T65-U65</f>
        <v>-336.61</v>
      </c>
      <c r="W65" s="43" t="e">
        <f t="shared" si="1"/>
        <v>#DIV/0!</v>
      </c>
      <c r="X65" s="38" t="s">
        <v>1361</v>
      </c>
      <c r="Y65" s="42">
        <v>336.61</v>
      </c>
      <c r="Z65" s="38" t="s">
        <v>2158</v>
      </c>
      <c r="AA65" s="42">
        <v>0</v>
      </c>
      <c r="AB65" s="42" t="s">
        <v>54</v>
      </c>
      <c r="AC65" s="42">
        <v>0</v>
      </c>
      <c r="AD65" s="42">
        <v>336.61</v>
      </c>
      <c r="AE65" s="42">
        <f t="shared" ref="AE65:AE128" si="11">AC65-AD65</f>
        <v>-336.61</v>
      </c>
      <c r="AF65" s="38" t="s">
        <v>1371</v>
      </c>
      <c r="AG65" s="44">
        <f t="shared" ref="AG65:AG128" si="12">V65-AE65</f>
        <v>0</v>
      </c>
    </row>
    <row r="66" spans="1:33" s="45" customFormat="1" x14ac:dyDescent="0.2">
      <c r="A66" s="38" t="s">
        <v>39</v>
      </c>
      <c r="B66" s="38" t="s">
        <v>40</v>
      </c>
      <c r="C66" s="38" t="s">
        <v>353</v>
      </c>
      <c r="D66" s="38" t="s">
        <v>446</v>
      </c>
      <c r="E66" s="38" t="s">
        <v>43</v>
      </c>
      <c r="F66" s="38" t="s">
        <v>434</v>
      </c>
      <c r="G66" s="38" t="s">
        <v>435</v>
      </c>
      <c r="H66" s="38" t="s">
        <v>433</v>
      </c>
      <c r="I66" s="38" t="s">
        <v>452</v>
      </c>
      <c r="J66" s="38" t="s">
        <v>2081</v>
      </c>
      <c r="K66" s="39">
        <v>43496</v>
      </c>
      <c r="L66" s="39">
        <v>43539</v>
      </c>
      <c r="M66" s="40" t="s">
        <v>54</v>
      </c>
      <c r="N66" s="38" t="s">
        <v>1358</v>
      </c>
      <c r="O66" s="38" t="s">
        <v>1359</v>
      </c>
      <c r="P66" s="41">
        <v>8195674</v>
      </c>
      <c r="Q66" s="38" t="s">
        <v>454</v>
      </c>
      <c r="R66" s="38" t="s">
        <v>68</v>
      </c>
      <c r="S66" s="38" t="s">
        <v>52</v>
      </c>
      <c r="T66" s="42">
        <v>795.12</v>
      </c>
      <c r="U66" s="42">
        <v>736.87</v>
      </c>
      <c r="V66" s="42">
        <f t="shared" si="10"/>
        <v>58.25</v>
      </c>
      <c r="W66" s="43">
        <f t="shared" si="1"/>
        <v>7.3259382231612838E-2</v>
      </c>
      <c r="X66" s="38" t="s">
        <v>1361</v>
      </c>
      <c r="Y66" s="42">
        <v>736.87</v>
      </c>
      <c r="Z66" s="38" t="s">
        <v>456</v>
      </c>
      <c r="AA66" s="42">
        <v>0</v>
      </c>
      <c r="AB66" s="42" t="s">
        <v>54</v>
      </c>
      <c r="AC66" s="42">
        <v>792</v>
      </c>
      <c r="AD66" s="42">
        <v>736.87</v>
      </c>
      <c r="AE66" s="42">
        <f t="shared" si="11"/>
        <v>55.129999999999995</v>
      </c>
      <c r="AF66" s="38" t="s">
        <v>1371</v>
      </c>
      <c r="AG66" s="44">
        <f t="shared" si="12"/>
        <v>3.1200000000000045</v>
      </c>
    </row>
    <row r="67" spans="1:33" s="45" customFormat="1" x14ac:dyDescent="0.2">
      <c r="A67" s="38" t="s">
        <v>39</v>
      </c>
      <c r="B67" s="38" t="s">
        <v>40</v>
      </c>
      <c r="C67" s="38" t="s">
        <v>353</v>
      </c>
      <c r="D67" s="38" t="s">
        <v>446</v>
      </c>
      <c r="E67" s="38" t="s">
        <v>43</v>
      </c>
      <c r="F67" s="38" t="s">
        <v>434</v>
      </c>
      <c r="G67" s="38" t="s">
        <v>435</v>
      </c>
      <c r="H67" s="38" t="s">
        <v>433</v>
      </c>
      <c r="I67" s="38" t="s">
        <v>452</v>
      </c>
      <c r="J67" s="38" t="s">
        <v>2159</v>
      </c>
      <c r="K67" s="39">
        <v>43347</v>
      </c>
      <c r="L67" s="39">
        <v>43539</v>
      </c>
      <c r="M67" s="40" t="s">
        <v>54</v>
      </c>
      <c r="N67" s="38" t="s">
        <v>1358</v>
      </c>
      <c r="O67" s="38" t="s">
        <v>1359</v>
      </c>
      <c r="P67" s="41">
        <v>7968815</v>
      </c>
      <c r="Q67" s="38" t="s">
        <v>2160</v>
      </c>
      <c r="R67" s="38" t="s">
        <v>68</v>
      </c>
      <c r="S67" s="38" t="s">
        <v>52</v>
      </c>
      <c r="T67" s="42">
        <v>78</v>
      </c>
      <c r="U67" s="42">
        <v>54</v>
      </c>
      <c r="V67" s="42">
        <f t="shared" si="10"/>
        <v>24</v>
      </c>
      <c r="W67" s="43">
        <f t="shared" si="1"/>
        <v>0.30769230769230771</v>
      </c>
      <c r="X67" s="38" t="s">
        <v>1361</v>
      </c>
      <c r="Y67" s="42">
        <v>54</v>
      </c>
      <c r="Z67" s="38" t="s">
        <v>2161</v>
      </c>
      <c r="AA67" s="42">
        <v>0</v>
      </c>
      <c r="AB67" s="42" t="s">
        <v>54</v>
      </c>
      <c r="AC67" s="42">
        <v>78</v>
      </c>
      <c r="AD67" s="42">
        <v>54</v>
      </c>
      <c r="AE67" s="42">
        <f t="shared" si="11"/>
        <v>24</v>
      </c>
      <c r="AF67" s="38" t="s">
        <v>1371</v>
      </c>
      <c r="AG67" s="44">
        <f t="shared" si="12"/>
        <v>0</v>
      </c>
    </row>
    <row r="68" spans="1:33" s="45" customFormat="1" x14ac:dyDescent="0.2">
      <c r="A68" s="38" t="s">
        <v>39</v>
      </c>
      <c r="B68" s="38" t="s">
        <v>40</v>
      </c>
      <c r="C68" s="38" t="s">
        <v>353</v>
      </c>
      <c r="D68" s="38" t="s">
        <v>446</v>
      </c>
      <c r="E68" s="38" t="s">
        <v>43</v>
      </c>
      <c r="F68" s="38" t="s">
        <v>434</v>
      </c>
      <c r="G68" s="38" t="s">
        <v>435</v>
      </c>
      <c r="H68" s="38" t="s">
        <v>433</v>
      </c>
      <c r="I68" s="38" t="s">
        <v>452</v>
      </c>
      <c r="J68" s="38" t="s">
        <v>2159</v>
      </c>
      <c r="K68" s="39">
        <v>43347</v>
      </c>
      <c r="L68" s="39">
        <v>43539</v>
      </c>
      <c r="M68" s="40" t="s">
        <v>54</v>
      </c>
      <c r="N68" s="38" t="s">
        <v>1358</v>
      </c>
      <c r="O68" s="38" t="s">
        <v>1359</v>
      </c>
      <c r="P68" s="41">
        <v>7968805</v>
      </c>
      <c r="Q68" s="38" t="s">
        <v>2162</v>
      </c>
      <c r="R68" s="38" t="s">
        <v>68</v>
      </c>
      <c r="S68" s="38" t="s">
        <v>52</v>
      </c>
      <c r="T68" s="42">
        <v>34</v>
      </c>
      <c r="U68" s="42">
        <v>22</v>
      </c>
      <c r="V68" s="42">
        <f t="shared" si="10"/>
        <v>12</v>
      </c>
      <c r="W68" s="43">
        <f t="shared" si="1"/>
        <v>0.35294117647058826</v>
      </c>
      <c r="X68" s="38" t="s">
        <v>1361</v>
      </c>
      <c r="Y68" s="42">
        <v>22</v>
      </c>
      <c r="Z68" s="38" t="s">
        <v>2163</v>
      </c>
      <c r="AA68" s="42">
        <v>0</v>
      </c>
      <c r="AB68" s="42" t="s">
        <v>54</v>
      </c>
      <c r="AC68" s="42">
        <v>34</v>
      </c>
      <c r="AD68" s="42">
        <v>22</v>
      </c>
      <c r="AE68" s="42">
        <f t="shared" si="11"/>
        <v>12</v>
      </c>
      <c r="AF68" s="38" t="s">
        <v>1371</v>
      </c>
      <c r="AG68" s="44">
        <f t="shared" si="12"/>
        <v>0</v>
      </c>
    </row>
    <row r="69" spans="1:33" s="45" customFormat="1" x14ac:dyDescent="0.2">
      <c r="A69" s="38" t="s">
        <v>39</v>
      </c>
      <c r="B69" s="38" t="s">
        <v>40</v>
      </c>
      <c r="C69" s="38" t="s">
        <v>353</v>
      </c>
      <c r="D69" s="38" t="s">
        <v>446</v>
      </c>
      <c r="E69" s="38" t="s">
        <v>43</v>
      </c>
      <c r="F69" s="38" t="s">
        <v>434</v>
      </c>
      <c r="G69" s="38" t="s">
        <v>435</v>
      </c>
      <c r="H69" s="38" t="s">
        <v>433</v>
      </c>
      <c r="I69" s="38" t="s">
        <v>452</v>
      </c>
      <c r="J69" s="38" t="s">
        <v>2164</v>
      </c>
      <c r="K69" s="39">
        <v>43383</v>
      </c>
      <c r="L69" s="39">
        <v>43539</v>
      </c>
      <c r="M69" s="40" t="s">
        <v>54</v>
      </c>
      <c r="N69" s="38" t="s">
        <v>1358</v>
      </c>
      <c r="O69" s="38" t="s">
        <v>1359</v>
      </c>
      <c r="P69" s="41">
        <v>8024309</v>
      </c>
      <c r="Q69" s="38" t="s">
        <v>2165</v>
      </c>
      <c r="R69" s="38" t="s">
        <v>68</v>
      </c>
      <c r="S69" s="38" t="s">
        <v>52</v>
      </c>
      <c r="T69" s="42">
        <v>63.8</v>
      </c>
      <c r="U69" s="42">
        <v>58</v>
      </c>
      <c r="V69" s="42">
        <f t="shared" si="10"/>
        <v>5.7999999999999972</v>
      </c>
      <c r="W69" s="43">
        <f t="shared" ref="W69:W132" si="13">V69/T69</f>
        <v>9.090909090909087E-2</v>
      </c>
      <c r="X69" s="38" t="s">
        <v>1361</v>
      </c>
      <c r="Y69" s="42">
        <v>58</v>
      </c>
      <c r="Z69" s="38" t="s">
        <v>2166</v>
      </c>
      <c r="AA69" s="42">
        <v>0</v>
      </c>
      <c r="AB69" s="42" t="s">
        <v>54</v>
      </c>
      <c r="AC69" s="42">
        <v>63.8</v>
      </c>
      <c r="AD69" s="42">
        <v>58</v>
      </c>
      <c r="AE69" s="42">
        <f t="shared" si="11"/>
        <v>5.7999999999999972</v>
      </c>
      <c r="AF69" s="38" t="s">
        <v>1371</v>
      </c>
      <c r="AG69" s="44">
        <f t="shared" si="12"/>
        <v>0</v>
      </c>
    </row>
    <row r="70" spans="1:33" s="45" customFormat="1" x14ac:dyDescent="0.2">
      <c r="A70" s="38" t="s">
        <v>39</v>
      </c>
      <c r="B70" s="38" t="s">
        <v>40</v>
      </c>
      <c r="C70" s="38" t="s">
        <v>353</v>
      </c>
      <c r="D70" s="38" t="s">
        <v>446</v>
      </c>
      <c r="E70" s="38" t="s">
        <v>43</v>
      </c>
      <c r="F70" s="38" t="s">
        <v>434</v>
      </c>
      <c r="G70" s="38" t="s">
        <v>435</v>
      </c>
      <c r="H70" s="38" t="s">
        <v>433</v>
      </c>
      <c r="I70" s="38" t="s">
        <v>452</v>
      </c>
      <c r="J70" s="38" t="s">
        <v>2121</v>
      </c>
      <c r="K70" s="39">
        <v>43425</v>
      </c>
      <c r="L70" s="39">
        <v>43539</v>
      </c>
      <c r="M70" s="40" t="s">
        <v>54</v>
      </c>
      <c r="N70" s="38" t="s">
        <v>1358</v>
      </c>
      <c r="O70" s="38" t="s">
        <v>1359</v>
      </c>
      <c r="P70" s="41">
        <v>8094030</v>
      </c>
      <c r="Q70" s="38" t="s">
        <v>2167</v>
      </c>
      <c r="R70" s="38" t="s">
        <v>68</v>
      </c>
      <c r="S70" s="38" t="s">
        <v>52</v>
      </c>
      <c r="T70" s="42">
        <v>78</v>
      </c>
      <c r="U70" s="42">
        <v>54</v>
      </c>
      <c r="V70" s="42">
        <f t="shared" si="10"/>
        <v>24</v>
      </c>
      <c r="W70" s="43">
        <f t="shared" si="13"/>
        <v>0.30769230769230771</v>
      </c>
      <c r="X70" s="38" t="s">
        <v>1361</v>
      </c>
      <c r="Y70" s="42">
        <v>54</v>
      </c>
      <c r="Z70" s="38" t="s">
        <v>2168</v>
      </c>
      <c r="AA70" s="42">
        <v>0</v>
      </c>
      <c r="AB70" s="42" t="s">
        <v>54</v>
      </c>
      <c r="AC70" s="42">
        <v>78</v>
      </c>
      <c r="AD70" s="42">
        <v>54</v>
      </c>
      <c r="AE70" s="42">
        <f t="shared" si="11"/>
        <v>24</v>
      </c>
      <c r="AF70" s="38" t="s">
        <v>1371</v>
      </c>
      <c r="AG70" s="44">
        <f t="shared" si="12"/>
        <v>0</v>
      </c>
    </row>
    <row r="71" spans="1:33" s="45" customFormat="1" x14ac:dyDescent="0.2">
      <c r="A71" s="38" t="s">
        <v>39</v>
      </c>
      <c r="B71" s="38" t="s">
        <v>40</v>
      </c>
      <c r="C71" s="38" t="s">
        <v>353</v>
      </c>
      <c r="D71" s="38" t="s">
        <v>446</v>
      </c>
      <c r="E71" s="38" t="s">
        <v>43</v>
      </c>
      <c r="F71" s="38" t="s">
        <v>434</v>
      </c>
      <c r="G71" s="38" t="s">
        <v>435</v>
      </c>
      <c r="H71" s="38" t="s">
        <v>433</v>
      </c>
      <c r="I71" s="38" t="s">
        <v>452</v>
      </c>
      <c r="J71" s="38" t="s">
        <v>2081</v>
      </c>
      <c r="K71" s="39">
        <v>43493</v>
      </c>
      <c r="L71" s="39">
        <v>43539</v>
      </c>
      <c r="M71" s="40" t="s">
        <v>54</v>
      </c>
      <c r="N71" s="38" t="s">
        <v>1358</v>
      </c>
      <c r="O71" s="38" t="s">
        <v>1359</v>
      </c>
      <c r="P71" s="41">
        <v>8188418</v>
      </c>
      <c r="Q71" s="38" t="s">
        <v>2169</v>
      </c>
      <c r="R71" s="38" t="s">
        <v>68</v>
      </c>
      <c r="S71" s="38" t="s">
        <v>52</v>
      </c>
      <c r="T71" s="42">
        <v>237.52</v>
      </c>
      <c r="U71" s="42">
        <v>159.46</v>
      </c>
      <c r="V71" s="42">
        <f t="shared" si="10"/>
        <v>78.06</v>
      </c>
      <c r="W71" s="43">
        <f t="shared" si="13"/>
        <v>0.32864600875715727</v>
      </c>
      <c r="X71" s="38" t="s">
        <v>1361</v>
      </c>
      <c r="Y71" s="42">
        <v>159.46</v>
      </c>
      <c r="Z71" s="38" t="s">
        <v>2170</v>
      </c>
      <c r="AA71" s="42">
        <v>0</v>
      </c>
      <c r="AB71" s="42" t="s">
        <v>54</v>
      </c>
      <c r="AC71" s="42">
        <v>236.6</v>
      </c>
      <c r="AD71" s="42">
        <v>159.46</v>
      </c>
      <c r="AE71" s="42">
        <f t="shared" si="11"/>
        <v>77.139999999999986</v>
      </c>
      <c r="AF71" s="38" t="s">
        <v>1371</v>
      </c>
      <c r="AG71" s="44">
        <f t="shared" si="12"/>
        <v>0.92000000000001592</v>
      </c>
    </row>
    <row r="72" spans="1:33" s="45" customFormat="1" x14ac:dyDescent="0.2">
      <c r="A72" s="38" t="s">
        <v>39</v>
      </c>
      <c r="B72" s="38" t="s">
        <v>40</v>
      </c>
      <c r="C72" s="38" t="s">
        <v>353</v>
      </c>
      <c r="D72" s="38" t="s">
        <v>446</v>
      </c>
      <c r="E72" s="38" t="s">
        <v>43</v>
      </c>
      <c r="F72" s="38" t="s">
        <v>434</v>
      </c>
      <c r="G72" s="38" t="s">
        <v>2147</v>
      </c>
      <c r="H72" s="38" t="s">
        <v>433</v>
      </c>
      <c r="I72" s="38" t="s">
        <v>452</v>
      </c>
      <c r="J72" s="38" t="s">
        <v>2171</v>
      </c>
      <c r="K72" s="39">
        <v>42090</v>
      </c>
      <c r="L72" s="39">
        <v>43539</v>
      </c>
      <c r="M72" s="40" t="s">
        <v>54</v>
      </c>
      <c r="N72" s="38" t="s">
        <v>1358</v>
      </c>
      <c r="O72" s="38" t="s">
        <v>1359</v>
      </c>
      <c r="P72" s="41">
        <v>5884858</v>
      </c>
      <c r="Q72" s="38" t="s">
        <v>474</v>
      </c>
      <c r="R72" s="38" t="s">
        <v>68</v>
      </c>
      <c r="S72" s="38" t="s">
        <v>52</v>
      </c>
      <c r="T72" s="42">
        <v>1775.07</v>
      </c>
      <c r="U72" s="42">
        <v>1643.05</v>
      </c>
      <c r="V72" s="42">
        <f t="shared" si="10"/>
        <v>132.01999999999998</v>
      </c>
      <c r="W72" s="43">
        <f t="shared" si="13"/>
        <v>7.4374531708608665E-2</v>
      </c>
      <c r="X72" s="38" t="s">
        <v>1361</v>
      </c>
      <c r="Y72" s="42">
        <v>1643.05</v>
      </c>
      <c r="Z72" s="38" t="s">
        <v>2172</v>
      </c>
      <c r="AA72" s="42">
        <v>0</v>
      </c>
      <c r="AB72" s="42">
        <v>0</v>
      </c>
      <c r="AC72" s="42">
        <v>0</v>
      </c>
      <c r="AD72" s="42">
        <v>0</v>
      </c>
      <c r="AE72" s="42">
        <f t="shared" si="11"/>
        <v>0</v>
      </c>
      <c r="AF72" s="38" t="s">
        <v>1371</v>
      </c>
      <c r="AG72" s="44">
        <f t="shared" si="12"/>
        <v>132.01999999999998</v>
      </c>
    </row>
    <row r="73" spans="1:33" s="45" customFormat="1" x14ac:dyDescent="0.2">
      <c r="A73" s="38" t="s">
        <v>39</v>
      </c>
      <c r="B73" s="38" t="s">
        <v>40</v>
      </c>
      <c r="C73" s="38" t="s">
        <v>353</v>
      </c>
      <c r="D73" s="38" t="s">
        <v>446</v>
      </c>
      <c r="E73" s="38" t="s">
        <v>43</v>
      </c>
      <c r="F73" s="38" t="s">
        <v>434</v>
      </c>
      <c r="G73" s="38" t="s">
        <v>2147</v>
      </c>
      <c r="H73" s="38" t="s">
        <v>433</v>
      </c>
      <c r="I73" s="38" t="s">
        <v>452</v>
      </c>
      <c r="J73" s="38" t="s">
        <v>2173</v>
      </c>
      <c r="K73" s="39">
        <v>42167</v>
      </c>
      <c r="L73" s="39">
        <v>43539</v>
      </c>
      <c r="M73" s="40" t="s">
        <v>54</v>
      </c>
      <c r="N73" s="38" t="s">
        <v>1358</v>
      </c>
      <c r="O73" s="38" t="s">
        <v>1359</v>
      </c>
      <c r="P73" s="41">
        <v>5991493</v>
      </c>
      <c r="Q73" s="38" t="s">
        <v>474</v>
      </c>
      <c r="R73" s="38" t="s">
        <v>68</v>
      </c>
      <c r="S73" s="38" t="s">
        <v>52</v>
      </c>
      <c r="T73" s="42">
        <v>169.45</v>
      </c>
      <c r="U73" s="42">
        <v>156.9</v>
      </c>
      <c r="V73" s="42">
        <f t="shared" si="10"/>
        <v>12.549999999999983</v>
      </c>
      <c r="W73" s="43">
        <f t="shared" si="13"/>
        <v>7.4063145470640218E-2</v>
      </c>
      <c r="X73" s="38" t="s">
        <v>1361</v>
      </c>
      <c r="Y73" s="42">
        <v>156.9</v>
      </c>
      <c r="Z73" s="38" t="s">
        <v>2174</v>
      </c>
      <c r="AA73" s="42">
        <v>0</v>
      </c>
      <c r="AB73" s="42">
        <v>0</v>
      </c>
      <c r="AC73" s="42">
        <v>0</v>
      </c>
      <c r="AD73" s="42">
        <v>0</v>
      </c>
      <c r="AE73" s="42">
        <f t="shared" si="11"/>
        <v>0</v>
      </c>
      <c r="AF73" s="38" t="s">
        <v>1371</v>
      </c>
      <c r="AG73" s="44">
        <f t="shared" si="12"/>
        <v>12.549999999999983</v>
      </c>
    </row>
    <row r="74" spans="1:33" s="45" customFormat="1" x14ac:dyDescent="0.2">
      <c r="A74" s="38" t="s">
        <v>39</v>
      </c>
      <c r="B74" s="38" t="s">
        <v>40</v>
      </c>
      <c r="C74" s="38" t="s">
        <v>353</v>
      </c>
      <c r="D74" s="38" t="s">
        <v>446</v>
      </c>
      <c r="E74" s="38" t="s">
        <v>43</v>
      </c>
      <c r="F74" s="38" t="s">
        <v>434</v>
      </c>
      <c r="G74" s="38" t="s">
        <v>2147</v>
      </c>
      <c r="H74" s="38" t="s">
        <v>433</v>
      </c>
      <c r="I74" s="38" t="s">
        <v>452</v>
      </c>
      <c r="J74" s="38" t="s">
        <v>2173</v>
      </c>
      <c r="K74" s="39">
        <v>42181</v>
      </c>
      <c r="L74" s="39">
        <v>43539</v>
      </c>
      <c r="M74" s="40" t="s">
        <v>54</v>
      </c>
      <c r="N74" s="38" t="s">
        <v>1358</v>
      </c>
      <c r="O74" s="38" t="s">
        <v>1359</v>
      </c>
      <c r="P74" s="41">
        <v>6010740</v>
      </c>
      <c r="Q74" s="38" t="s">
        <v>474</v>
      </c>
      <c r="R74" s="38" t="s">
        <v>68</v>
      </c>
      <c r="S74" s="38" t="s">
        <v>52</v>
      </c>
      <c r="T74" s="42">
        <v>381.54</v>
      </c>
      <c r="U74" s="42">
        <v>352.92</v>
      </c>
      <c r="V74" s="42">
        <f t="shared" si="10"/>
        <v>28.620000000000005</v>
      </c>
      <c r="W74" s="43">
        <f t="shared" si="13"/>
        <v>7.5011794307281027E-2</v>
      </c>
      <c r="X74" s="38" t="s">
        <v>1361</v>
      </c>
      <c r="Y74" s="42">
        <v>352.92</v>
      </c>
      <c r="Z74" s="38" t="s">
        <v>2175</v>
      </c>
      <c r="AA74" s="42">
        <v>0</v>
      </c>
      <c r="AB74" s="42">
        <v>0</v>
      </c>
      <c r="AC74" s="42">
        <v>0</v>
      </c>
      <c r="AD74" s="42">
        <v>0</v>
      </c>
      <c r="AE74" s="42">
        <f t="shared" si="11"/>
        <v>0</v>
      </c>
      <c r="AF74" s="38" t="s">
        <v>1371</v>
      </c>
      <c r="AG74" s="44">
        <f t="shared" si="12"/>
        <v>28.620000000000005</v>
      </c>
    </row>
    <row r="75" spans="1:33" s="45" customFormat="1" x14ac:dyDescent="0.2">
      <c r="A75" s="38" t="s">
        <v>39</v>
      </c>
      <c r="B75" s="38" t="s">
        <v>40</v>
      </c>
      <c r="C75" s="38" t="s">
        <v>353</v>
      </c>
      <c r="D75" s="38" t="s">
        <v>446</v>
      </c>
      <c r="E75" s="38" t="s">
        <v>43</v>
      </c>
      <c r="F75" s="38" t="s">
        <v>434</v>
      </c>
      <c r="G75" s="38" t="s">
        <v>2147</v>
      </c>
      <c r="H75" s="38" t="s">
        <v>433</v>
      </c>
      <c r="I75" s="38" t="s">
        <v>452</v>
      </c>
      <c r="J75" s="38" t="s">
        <v>2176</v>
      </c>
      <c r="K75" s="39">
        <v>42237</v>
      </c>
      <c r="L75" s="39">
        <v>43539</v>
      </c>
      <c r="M75" s="40" t="s">
        <v>54</v>
      </c>
      <c r="N75" s="38" t="s">
        <v>1358</v>
      </c>
      <c r="O75" s="38" t="s">
        <v>1359</v>
      </c>
      <c r="P75" s="41">
        <v>6094455</v>
      </c>
      <c r="Q75" s="38" t="s">
        <v>474</v>
      </c>
      <c r="R75" s="38" t="s">
        <v>68</v>
      </c>
      <c r="S75" s="38" t="s">
        <v>52</v>
      </c>
      <c r="T75" s="42">
        <v>0</v>
      </c>
      <c r="U75" s="42">
        <v>2213.4499999999998</v>
      </c>
      <c r="V75" s="42">
        <f t="shared" si="10"/>
        <v>-2213.4499999999998</v>
      </c>
      <c r="W75" s="43" t="e">
        <f t="shared" si="13"/>
        <v>#DIV/0!</v>
      </c>
      <c r="X75" s="38" t="s">
        <v>1361</v>
      </c>
      <c r="Y75" s="42">
        <v>2213.4499999999998</v>
      </c>
      <c r="Z75" s="38" t="s">
        <v>2177</v>
      </c>
      <c r="AA75" s="42">
        <v>0</v>
      </c>
      <c r="AB75" s="42" t="s">
        <v>54</v>
      </c>
      <c r="AC75" s="42">
        <v>0</v>
      </c>
      <c r="AD75" s="42">
        <v>0</v>
      </c>
      <c r="AE75" s="42">
        <f t="shared" si="11"/>
        <v>0</v>
      </c>
      <c r="AF75" s="38" t="s">
        <v>1371</v>
      </c>
      <c r="AG75" s="44">
        <f t="shared" si="12"/>
        <v>-2213.4499999999998</v>
      </c>
    </row>
    <row r="76" spans="1:33" s="45" customFormat="1" x14ac:dyDescent="0.2">
      <c r="A76" s="38" t="s">
        <v>39</v>
      </c>
      <c r="B76" s="38" t="s">
        <v>40</v>
      </c>
      <c r="C76" s="38" t="s">
        <v>353</v>
      </c>
      <c r="D76" s="38" t="s">
        <v>446</v>
      </c>
      <c r="E76" s="38" t="s">
        <v>43</v>
      </c>
      <c r="F76" s="38" t="s">
        <v>434</v>
      </c>
      <c r="G76" s="38" t="s">
        <v>2147</v>
      </c>
      <c r="H76" s="38" t="s">
        <v>433</v>
      </c>
      <c r="I76" s="38" t="s">
        <v>452</v>
      </c>
      <c r="J76" s="38" t="s">
        <v>2176</v>
      </c>
      <c r="K76" s="39">
        <v>42237</v>
      </c>
      <c r="L76" s="39">
        <v>43539</v>
      </c>
      <c r="M76" s="40" t="s">
        <v>54</v>
      </c>
      <c r="N76" s="38" t="s">
        <v>1358</v>
      </c>
      <c r="O76" s="38" t="s">
        <v>1359</v>
      </c>
      <c r="P76" s="41">
        <v>6094457</v>
      </c>
      <c r="Q76" s="38" t="s">
        <v>474</v>
      </c>
      <c r="R76" s="38" t="s">
        <v>68</v>
      </c>
      <c r="S76" s="38" t="s">
        <v>52</v>
      </c>
      <c r="T76" s="42">
        <v>0</v>
      </c>
      <c r="U76" s="42">
        <v>645.27</v>
      </c>
      <c r="V76" s="42">
        <f t="shared" si="10"/>
        <v>-645.27</v>
      </c>
      <c r="W76" s="43" t="e">
        <f t="shared" si="13"/>
        <v>#DIV/0!</v>
      </c>
      <c r="X76" s="38" t="s">
        <v>1361</v>
      </c>
      <c r="Y76" s="42">
        <v>645.27</v>
      </c>
      <c r="Z76" s="38" t="s">
        <v>2178</v>
      </c>
      <c r="AA76" s="42">
        <v>0</v>
      </c>
      <c r="AB76" s="42" t="s">
        <v>54</v>
      </c>
      <c r="AC76" s="42">
        <v>0</v>
      </c>
      <c r="AD76" s="42">
        <v>0</v>
      </c>
      <c r="AE76" s="42">
        <f t="shared" si="11"/>
        <v>0</v>
      </c>
      <c r="AF76" s="38" t="s">
        <v>1371</v>
      </c>
      <c r="AG76" s="44">
        <f t="shared" si="12"/>
        <v>-645.27</v>
      </c>
    </row>
    <row r="77" spans="1:33" s="45" customFormat="1" x14ac:dyDescent="0.2">
      <c r="A77" s="38" t="s">
        <v>39</v>
      </c>
      <c r="B77" s="38" t="s">
        <v>40</v>
      </c>
      <c r="C77" s="38" t="s">
        <v>353</v>
      </c>
      <c r="D77" s="38" t="s">
        <v>446</v>
      </c>
      <c r="E77" s="38" t="s">
        <v>43</v>
      </c>
      <c r="F77" s="38" t="s">
        <v>434</v>
      </c>
      <c r="G77" s="38" t="s">
        <v>2147</v>
      </c>
      <c r="H77" s="38" t="s">
        <v>433</v>
      </c>
      <c r="I77" s="38" t="s">
        <v>452</v>
      </c>
      <c r="J77" s="38" t="s">
        <v>2179</v>
      </c>
      <c r="K77" s="39">
        <v>42258</v>
      </c>
      <c r="L77" s="39">
        <v>43539</v>
      </c>
      <c r="M77" s="40" t="s">
        <v>54</v>
      </c>
      <c r="N77" s="38" t="s">
        <v>1358</v>
      </c>
      <c r="O77" s="38" t="s">
        <v>1359</v>
      </c>
      <c r="P77" s="41">
        <v>6118394</v>
      </c>
      <c r="Q77" s="38" t="s">
        <v>474</v>
      </c>
      <c r="R77" s="38" t="s">
        <v>68</v>
      </c>
      <c r="S77" s="38" t="s">
        <v>52</v>
      </c>
      <c r="T77" s="42">
        <v>69.66</v>
      </c>
      <c r="U77" s="42">
        <v>64.5</v>
      </c>
      <c r="V77" s="42">
        <f t="shared" si="10"/>
        <v>5.1599999999999966</v>
      </c>
      <c r="W77" s="43">
        <f t="shared" si="13"/>
        <v>7.4074074074074028E-2</v>
      </c>
      <c r="X77" s="38" t="s">
        <v>1361</v>
      </c>
      <c r="Y77" s="42">
        <v>64.5</v>
      </c>
      <c r="Z77" s="38" t="s">
        <v>2180</v>
      </c>
      <c r="AA77" s="42">
        <v>0</v>
      </c>
      <c r="AB77" s="42">
        <v>0</v>
      </c>
      <c r="AC77" s="42">
        <v>0</v>
      </c>
      <c r="AD77" s="42">
        <v>0</v>
      </c>
      <c r="AE77" s="42">
        <f t="shared" si="11"/>
        <v>0</v>
      </c>
      <c r="AF77" s="38" t="s">
        <v>1371</v>
      </c>
      <c r="AG77" s="44">
        <f t="shared" si="12"/>
        <v>5.1599999999999966</v>
      </c>
    </row>
    <row r="78" spans="1:33" s="45" customFormat="1" x14ac:dyDescent="0.2">
      <c r="A78" s="38" t="s">
        <v>39</v>
      </c>
      <c r="B78" s="38" t="s">
        <v>40</v>
      </c>
      <c r="C78" s="38" t="s">
        <v>353</v>
      </c>
      <c r="D78" s="38" t="s">
        <v>446</v>
      </c>
      <c r="E78" s="38" t="s">
        <v>43</v>
      </c>
      <c r="F78" s="38" t="s">
        <v>434</v>
      </c>
      <c r="G78" s="38" t="s">
        <v>2147</v>
      </c>
      <c r="H78" s="38" t="s">
        <v>433</v>
      </c>
      <c r="I78" s="38" t="s">
        <v>452</v>
      </c>
      <c r="J78" s="38" t="s">
        <v>2179</v>
      </c>
      <c r="K78" s="39">
        <v>42256</v>
      </c>
      <c r="L78" s="39">
        <v>43539</v>
      </c>
      <c r="M78" s="40" t="s">
        <v>54</v>
      </c>
      <c r="N78" s="38" t="s">
        <v>1358</v>
      </c>
      <c r="O78" s="38" t="s">
        <v>1359</v>
      </c>
      <c r="P78" s="41">
        <v>6118939</v>
      </c>
      <c r="Q78" s="38" t="s">
        <v>474</v>
      </c>
      <c r="R78" s="38" t="s">
        <v>68</v>
      </c>
      <c r="S78" s="38" t="s">
        <v>52</v>
      </c>
      <c r="T78" s="42">
        <v>587.04</v>
      </c>
      <c r="U78" s="42">
        <v>543.55999999999995</v>
      </c>
      <c r="V78" s="42">
        <f t="shared" si="10"/>
        <v>43.480000000000018</v>
      </c>
      <c r="W78" s="43">
        <f t="shared" si="13"/>
        <v>7.4066503134369077E-2</v>
      </c>
      <c r="X78" s="38" t="s">
        <v>1361</v>
      </c>
      <c r="Y78" s="42">
        <v>543.55999999999995</v>
      </c>
      <c r="Z78" s="38" t="s">
        <v>2181</v>
      </c>
      <c r="AA78" s="42">
        <v>0</v>
      </c>
      <c r="AB78" s="42">
        <v>0</v>
      </c>
      <c r="AC78" s="42">
        <v>0</v>
      </c>
      <c r="AD78" s="42">
        <v>0</v>
      </c>
      <c r="AE78" s="42">
        <f t="shared" si="11"/>
        <v>0</v>
      </c>
      <c r="AF78" s="38" t="s">
        <v>1371</v>
      </c>
      <c r="AG78" s="44">
        <f t="shared" si="12"/>
        <v>43.480000000000018</v>
      </c>
    </row>
    <row r="79" spans="1:33" s="45" customFormat="1" x14ac:dyDescent="0.2">
      <c r="A79" s="38" t="s">
        <v>39</v>
      </c>
      <c r="B79" s="38" t="s">
        <v>40</v>
      </c>
      <c r="C79" s="38" t="s">
        <v>353</v>
      </c>
      <c r="D79" s="38" t="s">
        <v>446</v>
      </c>
      <c r="E79" s="38" t="s">
        <v>43</v>
      </c>
      <c r="F79" s="38" t="s">
        <v>434</v>
      </c>
      <c r="G79" s="38" t="s">
        <v>2147</v>
      </c>
      <c r="H79" s="38" t="s">
        <v>433</v>
      </c>
      <c r="I79" s="38" t="s">
        <v>452</v>
      </c>
      <c r="J79" s="38" t="s">
        <v>2179</v>
      </c>
      <c r="K79" s="39">
        <v>42270</v>
      </c>
      <c r="L79" s="39">
        <v>43539</v>
      </c>
      <c r="M79" s="40" t="s">
        <v>54</v>
      </c>
      <c r="N79" s="38" t="s">
        <v>1358</v>
      </c>
      <c r="O79" s="38" t="s">
        <v>1359</v>
      </c>
      <c r="P79" s="41">
        <v>6135212</v>
      </c>
      <c r="Q79" s="38" t="s">
        <v>474</v>
      </c>
      <c r="R79" s="38" t="s">
        <v>68</v>
      </c>
      <c r="S79" s="38" t="s">
        <v>52</v>
      </c>
      <c r="T79" s="42">
        <v>351.48</v>
      </c>
      <c r="U79" s="42">
        <v>325.44</v>
      </c>
      <c r="V79" s="42">
        <f t="shared" si="10"/>
        <v>26.04000000000002</v>
      </c>
      <c r="W79" s="43">
        <f t="shared" si="13"/>
        <v>7.4086719016729308E-2</v>
      </c>
      <c r="X79" s="38" t="s">
        <v>1361</v>
      </c>
      <c r="Y79" s="42">
        <v>325.44</v>
      </c>
      <c r="Z79" s="38" t="s">
        <v>2182</v>
      </c>
      <c r="AA79" s="42">
        <v>0</v>
      </c>
      <c r="AB79" s="42">
        <v>0</v>
      </c>
      <c r="AC79" s="42">
        <v>0</v>
      </c>
      <c r="AD79" s="42">
        <v>0</v>
      </c>
      <c r="AE79" s="42">
        <f t="shared" si="11"/>
        <v>0</v>
      </c>
      <c r="AF79" s="38" t="s">
        <v>1371</v>
      </c>
      <c r="AG79" s="44">
        <f t="shared" si="12"/>
        <v>26.04000000000002</v>
      </c>
    </row>
    <row r="80" spans="1:33" s="45" customFormat="1" x14ac:dyDescent="0.2">
      <c r="A80" s="38" t="s">
        <v>39</v>
      </c>
      <c r="B80" s="38" t="s">
        <v>40</v>
      </c>
      <c r="C80" s="38" t="s">
        <v>353</v>
      </c>
      <c r="D80" s="38" t="s">
        <v>446</v>
      </c>
      <c r="E80" s="38" t="s">
        <v>43</v>
      </c>
      <c r="F80" s="38" t="s">
        <v>434</v>
      </c>
      <c r="G80" s="38" t="s">
        <v>2147</v>
      </c>
      <c r="H80" s="38" t="s">
        <v>433</v>
      </c>
      <c r="I80" s="38" t="s">
        <v>452</v>
      </c>
      <c r="J80" s="38" t="s">
        <v>2179</v>
      </c>
      <c r="K80" s="39">
        <v>42269</v>
      </c>
      <c r="L80" s="39">
        <v>43539</v>
      </c>
      <c r="M80" s="40" t="s">
        <v>54</v>
      </c>
      <c r="N80" s="38" t="s">
        <v>1358</v>
      </c>
      <c r="O80" s="38" t="s">
        <v>1359</v>
      </c>
      <c r="P80" s="41">
        <v>6135213</v>
      </c>
      <c r="Q80" s="38" t="s">
        <v>474</v>
      </c>
      <c r="R80" s="38" t="s">
        <v>68</v>
      </c>
      <c r="S80" s="38" t="s">
        <v>52</v>
      </c>
      <c r="T80" s="42">
        <v>1608.89</v>
      </c>
      <c r="U80" s="42">
        <v>1436.17</v>
      </c>
      <c r="V80" s="42">
        <f t="shared" si="10"/>
        <v>172.72000000000003</v>
      </c>
      <c r="W80" s="43">
        <f t="shared" si="13"/>
        <v>0.10735351702105179</v>
      </c>
      <c r="X80" s="38" t="s">
        <v>1361</v>
      </c>
      <c r="Y80" s="42">
        <v>1436.17</v>
      </c>
      <c r="Z80" s="38" t="s">
        <v>2183</v>
      </c>
      <c r="AA80" s="42">
        <v>0</v>
      </c>
      <c r="AB80" s="42">
        <v>0</v>
      </c>
      <c r="AC80" s="42">
        <v>0</v>
      </c>
      <c r="AD80" s="42">
        <v>0</v>
      </c>
      <c r="AE80" s="42">
        <f t="shared" si="11"/>
        <v>0</v>
      </c>
      <c r="AF80" s="38" t="s">
        <v>1371</v>
      </c>
      <c r="AG80" s="44">
        <f t="shared" si="12"/>
        <v>172.72000000000003</v>
      </c>
    </row>
    <row r="81" spans="1:33" s="45" customFormat="1" x14ac:dyDescent="0.2">
      <c r="A81" s="38" t="s">
        <v>39</v>
      </c>
      <c r="B81" s="38" t="s">
        <v>40</v>
      </c>
      <c r="C81" s="38" t="s">
        <v>353</v>
      </c>
      <c r="D81" s="38" t="s">
        <v>446</v>
      </c>
      <c r="E81" s="38" t="s">
        <v>43</v>
      </c>
      <c r="F81" s="38" t="s">
        <v>434</v>
      </c>
      <c r="G81" s="38" t="s">
        <v>2147</v>
      </c>
      <c r="H81" s="38" t="s">
        <v>433</v>
      </c>
      <c r="I81" s="38" t="s">
        <v>452</v>
      </c>
      <c r="J81" s="38" t="s">
        <v>2179</v>
      </c>
      <c r="K81" s="39">
        <v>42270</v>
      </c>
      <c r="L81" s="39">
        <v>43539</v>
      </c>
      <c r="M81" s="40" t="s">
        <v>54</v>
      </c>
      <c r="N81" s="38" t="s">
        <v>1358</v>
      </c>
      <c r="O81" s="38" t="s">
        <v>1359</v>
      </c>
      <c r="P81" s="41">
        <v>6135217</v>
      </c>
      <c r="Q81" s="38" t="s">
        <v>474</v>
      </c>
      <c r="R81" s="38" t="s">
        <v>68</v>
      </c>
      <c r="S81" s="38" t="s">
        <v>52</v>
      </c>
      <c r="T81" s="42">
        <v>458.25</v>
      </c>
      <c r="U81" s="42">
        <v>424.29</v>
      </c>
      <c r="V81" s="42">
        <f t="shared" si="10"/>
        <v>33.95999999999998</v>
      </c>
      <c r="W81" s="43">
        <f t="shared" si="13"/>
        <v>7.4108019639934491E-2</v>
      </c>
      <c r="X81" s="38" t="s">
        <v>1361</v>
      </c>
      <c r="Y81" s="42">
        <v>424.29</v>
      </c>
      <c r="Z81" s="38" t="s">
        <v>2184</v>
      </c>
      <c r="AA81" s="42">
        <v>0</v>
      </c>
      <c r="AB81" s="42">
        <v>0</v>
      </c>
      <c r="AC81" s="42">
        <v>0</v>
      </c>
      <c r="AD81" s="42">
        <v>0</v>
      </c>
      <c r="AE81" s="42">
        <f t="shared" si="11"/>
        <v>0</v>
      </c>
      <c r="AF81" s="38" t="s">
        <v>1371</v>
      </c>
      <c r="AG81" s="44">
        <f t="shared" si="12"/>
        <v>33.95999999999998</v>
      </c>
    </row>
    <row r="82" spans="1:33" s="45" customFormat="1" x14ac:dyDescent="0.2">
      <c r="A82" s="38" t="s">
        <v>39</v>
      </c>
      <c r="B82" s="38" t="s">
        <v>40</v>
      </c>
      <c r="C82" s="38" t="s">
        <v>353</v>
      </c>
      <c r="D82" s="38" t="s">
        <v>446</v>
      </c>
      <c r="E82" s="38" t="s">
        <v>43</v>
      </c>
      <c r="F82" s="38" t="s">
        <v>434</v>
      </c>
      <c r="G82" s="38" t="s">
        <v>2147</v>
      </c>
      <c r="H82" s="38" t="s">
        <v>433</v>
      </c>
      <c r="I82" s="38" t="s">
        <v>452</v>
      </c>
      <c r="J82" s="38" t="s">
        <v>2185</v>
      </c>
      <c r="K82" s="39">
        <v>42293</v>
      </c>
      <c r="L82" s="39">
        <v>43539</v>
      </c>
      <c r="M82" s="40" t="s">
        <v>54</v>
      </c>
      <c r="N82" s="38" t="s">
        <v>1358</v>
      </c>
      <c r="O82" s="38" t="s">
        <v>1359</v>
      </c>
      <c r="P82" s="41">
        <v>6172482</v>
      </c>
      <c r="Q82" s="38" t="s">
        <v>474</v>
      </c>
      <c r="R82" s="38" t="s">
        <v>68</v>
      </c>
      <c r="S82" s="38" t="s">
        <v>52</v>
      </c>
      <c r="T82" s="42">
        <v>151.33000000000001</v>
      </c>
      <c r="U82" s="42">
        <v>140.12</v>
      </c>
      <c r="V82" s="42">
        <f t="shared" si="10"/>
        <v>11.210000000000008</v>
      </c>
      <c r="W82" s="43">
        <f t="shared" si="13"/>
        <v>7.4076521509284399E-2</v>
      </c>
      <c r="X82" s="38" t="s">
        <v>1361</v>
      </c>
      <c r="Y82" s="42">
        <v>140.12</v>
      </c>
      <c r="Z82" s="38" t="s">
        <v>2186</v>
      </c>
      <c r="AA82" s="42">
        <v>0</v>
      </c>
      <c r="AB82" s="42">
        <v>0</v>
      </c>
      <c r="AC82" s="42">
        <v>0</v>
      </c>
      <c r="AD82" s="42">
        <v>0</v>
      </c>
      <c r="AE82" s="42">
        <f t="shared" si="11"/>
        <v>0</v>
      </c>
      <c r="AF82" s="38" t="s">
        <v>1371</v>
      </c>
      <c r="AG82" s="44">
        <f t="shared" si="12"/>
        <v>11.210000000000008</v>
      </c>
    </row>
    <row r="83" spans="1:33" s="45" customFormat="1" x14ac:dyDescent="0.2">
      <c r="A83" s="38" t="s">
        <v>39</v>
      </c>
      <c r="B83" s="38" t="s">
        <v>40</v>
      </c>
      <c r="C83" s="38" t="s">
        <v>353</v>
      </c>
      <c r="D83" s="38" t="s">
        <v>446</v>
      </c>
      <c r="E83" s="38" t="s">
        <v>43</v>
      </c>
      <c r="F83" s="38" t="s">
        <v>434</v>
      </c>
      <c r="G83" s="38" t="s">
        <v>2147</v>
      </c>
      <c r="H83" s="38" t="s">
        <v>433</v>
      </c>
      <c r="I83" s="38" t="s">
        <v>452</v>
      </c>
      <c r="J83" s="38" t="s">
        <v>2187</v>
      </c>
      <c r="K83" s="39">
        <v>42342</v>
      </c>
      <c r="L83" s="39">
        <v>43539</v>
      </c>
      <c r="M83" s="40" t="s">
        <v>54</v>
      </c>
      <c r="N83" s="38" t="s">
        <v>1358</v>
      </c>
      <c r="O83" s="38" t="s">
        <v>1359</v>
      </c>
      <c r="P83" s="41">
        <v>6244871</v>
      </c>
      <c r="Q83" s="38" t="s">
        <v>474</v>
      </c>
      <c r="R83" s="38" t="s">
        <v>68</v>
      </c>
      <c r="S83" s="38" t="s">
        <v>52</v>
      </c>
      <c r="T83" s="42">
        <v>249.7</v>
      </c>
      <c r="U83" s="42">
        <v>227</v>
      </c>
      <c r="V83" s="42">
        <f t="shared" si="10"/>
        <v>22.699999999999989</v>
      </c>
      <c r="W83" s="43">
        <f t="shared" si="13"/>
        <v>9.090909090909087E-2</v>
      </c>
      <c r="X83" s="38" t="s">
        <v>1361</v>
      </c>
      <c r="Y83" s="42">
        <v>227</v>
      </c>
      <c r="Z83" s="38" t="s">
        <v>2188</v>
      </c>
      <c r="AA83" s="42">
        <v>0</v>
      </c>
      <c r="AB83" s="42">
        <v>0</v>
      </c>
      <c r="AC83" s="42">
        <v>0</v>
      </c>
      <c r="AD83" s="42">
        <v>0</v>
      </c>
      <c r="AE83" s="42">
        <f t="shared" si="11"/>
        <v>0</v>
      </c>
      <c r="AF83" s="38" t="s">
        <v>1371</v>
      </c>
      <c r="AG83" s="44">
        <f t="shared" si="12"/>
        <v>22.699999999999989</v>
      </c>
    </row>
    <row r="84" spans="1:33" s="45" customFormat="1" x14ac:dyDescent="0.2">
      <c r="A84" s="38" t="s">
        <v>39</v>
      </c>
      <c r="B84" s="38" t="s">
        <v>40</v>
      </c>
      <c r="C84" s="38" t="s">
        <v>353</v>
      </c>
      <c r="D84" s="38" t="s">
        <v>446</v>
      </c>
      <c r="E84" s="38" t="s">
        <v>43</v>
      </c>
      <c r="F84" s="38" t="s">
        <v>434</v>
      </c>
      <c r="G84" s="38" t="s">
        <v>2147</v>
      </c>
      <c r="H84" s="38" t="s">
        <v>433</v>
      </c>
      <c r="I84" s="38" t="s">
        <v>452</v>
      </c>
      <c r="J84" s="38" t="s">
        <v>2187</v>
      </c>
      <c r="K84" s="39">
        <v>42348</v>
      </c>
      <c r="L84" s="39">
        <v>43539</v>
      </c>
      <c r="M84" s="40" t="s">
        <v>54</v>
      </c>
      <c r="N84" s="38" t="s">
        <v>1358</v>
      </c>
      <c r="O84" s="38" t="s">
        <v>1359</v>
      </c>
      <c r="P84" s="41">
        <v>6252956</v>
      </c>
      <c r="Q84" s="38" t="s">
        <v>474</v>
      </c>
      <c r="R84" s="38" t="s">
        <v>68</v>
      </c>
      <c r="S84" s="38" t="s">
        <v>52</v>
      </c>
      <c r="T84" s="42">
        <v>1432.7</v>
      </c>
      <c r="U84" s="42">
        <v>1302.45</v>
      </c>
      <c r="V84" s="42">
        <f t="shared" si="10"/>
        <v>130.25</v>
      </c>
      <c r="W84" s="43">
        <f t="shared" si="13"/>
        <v>9.0912263558316456E-2</v>
      </c>
      <c r="X84" s="38" t="s">
        <v>1361</v>
      </c>
      <c r="Y84" s="42">
        <v>1302.45</v>
      </c>
      <c r="Z84" s="38" t="s">
        <v>2189</v>
      </c>
      <c r="AA84" s="42">
        <v>0</v>
      </c>
      <c r="AB84" s="42">
        <v>0</v>
      </c>
      <c r="AC84" s="42">
        <v>0</v>
      </c>
      <c r="AD84" s="42">
        <v>0</v>
      </c>
      <c r="AE84" s="42">
        <f t="shared" si="11"/>
        <v>0</v>
      </c>
      <c r="AF84" s="38" t="s">
        <v>1371</v>
      </c>
      <c r="AG84" s="44">
        <f t="shared" si="12"/>
        <v>130.25</v>
      </c>
    </row>
    <row r="85" spans="1:33" s="45" customFormat="1" x14ac:dyDescent="0.2">
      <c r="A85" s="38" t="s">
        <v>39</v>
      </c>
      <c r="B85" s="38" t="s">
        <v>40</v>
      </c>
      <c r="C85" s="38" t="s">
        <v>353</v>
      </c>
      <c r="D85" s="38" t="s">
        <v>446</v>
      </c>
      <c r="E85" s="38" t="s">
        <v>43</v>
      </c>
      <c r="F85" s="38" t="s">
        <v>434</v>
      </c>
      <c r="G85" s="38" t="s">
        <v>435</v>
      </c>
      <c r="H85" s="38" t="s">
        <v>433</v>
      </c>
      <c r="I85" s="38" t="s">
        <v>452</v>
      </c>
      <c r="J85" s="38" t="s">
        <v>2190</v>
      </c>
      <c r="K85" s="39">
        <v>42398</v>
      </c>
      <c r="L85" s="39">
        <v>43539</v>
      </c>
      <c r="M85" s="40" t="s">
        <v>54</v>
      </c>
      <c r="N85" s="38" t="s">
        <v>1358</v>
      </c>
      <c r="O85" s="38" t="s">
        <v>1359</v>
      </c>
      <c r="P85" s="41">
        <v>6326374</v>
      </c>
      <c r="Q85" s="38" t="s">
        <v>474</v>
      </c>
      <c r="R85" s="38" t="s">
        <v>68</v>
      </c>
      <c r="S85" s="38" t="s">
        <v>52</v>
      </c>
      <c r="T85" s="42">
        <v>154.97999999999999</v>
      </c>
      <c r="U85" s="42">
        <v>143.5</v>
      </c>
      <c r="V85" s="42">
        <f t="shared" si="10"/>
        <v>11.47999999999999</v>
      </c>
      <c r="W85" s="43">
        <f t="shared" si="13"/>
        <v>7.4074074074074014E-2</v>
      </c>
      <c r="X85" s="38" t="s">
        <v>1361</v>
      </c>
      <c r="Y85" s="42">
        <v>143.5</v>
      </c>
      <c r="Z85" s="38" t="s">
        <v>2191</v>
      </c>
      <c r="AA85" s="42">
        <v>0</v>
      </c>
      <c r="AB85" s="42">
        <v>0</v>
      </c>
      <c r="AC85" s="42">
        <v>0</v>
      </c>
      <c r="AD85" s="42">
        <v>0</v>
      </c>
      <c r="AE85" s="42">
        <f t="shared" si="11"/>
        <v>0</v>
      </c>
      <c r="AF85" s="38" t="s">
        <v>1371</v>
      </c>
      <c r="AG85" s="44">
        <f t="shared" si="12"/>
        <v>11.47999999999999</v>
      </c>
    </row>
    <row r="86" spans="1:33" s="45" customFormat="1" x14ac:dyDescent="0.2">
      <c r="A86" s="38" t="s">
        <v>39</v>
      </c>
      <c r="B86" s="38" t="s">
        <v>40</v>
      </c>
      <c r="C86" s="38" t="s">
        <v>353</v>
      </c>
      <c r="D86" s="38" t="s">
        <v>446</v>
      </c>
      <c r="E86" s="38" t="s">
        <v>43</v>
      </c>
      <c r="F86" s="38" t="s">
        <v>434</v>
      </c>
      <c r="G86" s="38" t="s">
        <v>435</v>
      </c>
      <c r="H86" s="38" t="s">
        <v>433</v>
      </c>
      <c r="I86" s="38" t="s">
        <v>452</v>
      </c>
      <c r="J86" s="38" t="s">
        <v>2104</v>
      </c>
      <c r="K86" s="39">
        <v>42433</v>
      </c>
      <c r="L86" s="39">
        <v>43539</v>
      </c>
      <c r="M86" s="40" t="s">
        <v>54</v>
      </c>
      <c r="N86" s="38" t="s">
        <v>1358</v>
      </c>
      <c r="O86" s="38" t="s">
        <v>1359</v>
      </c>
      <c r="P86" s="41">
        <v>6386223</v>
      </c>
      <c r="Q86" s="38" t="s">
        <v>474</v>
      </c>
      <c r="R86" s="38" t="s">
        <v>68</v>
      </c>
      <c r="S86" s="38" t="s">
        <v>52</v>
      </c>
      <c r="T86" s="42">
        <v>30.59</v>
      </c>
      <c r="U86" s="42">
        <v>30.59</v>
      </c>
      <c r="V86" s="42">
        <f t="shared" si="10"/>
        <v>0</v>
      </c>
      <c r="W86" s="43">
        <f t="shared" si="13"/>
        <v>0</v>
      </c>
      <c r="X86" s="38" t="s">
        <v>1361</v>
      </c>
      <c r="Y86" s="42">
        <v>30.59</v>
      </c>
      <c r="Z86" s="38" t="s">
        <v>2192</v>
      </c>
      <c r="AA86" s="42">
        <v>0</v>
      </c>
      <c r="AB86" s="42">
        <v>0</v>
      </c>
      <c r="AC86" s="42">
        <v>30.59</v>
      </c>
      <c r="AD86" s="42">
        <v>30.59</v>
      </c>
      <c r="AE86" s="42">
        <f t="shared" si="11"/>
        <v>0</v>
      </c>
      <c r="AF86" s="38" t="s">
        <v>1371</v>
      </c>
      <c r="AG86" s="44">
        <f t="shared" si="12"/>
        <v>0</v>
      </c>
    </row>
    <row r="87" spans="1:33" s="45" customFormat="1" x14ac:dyDescent="0.2">
      <c r="A87" s="38" t="s">
        <v>39</v>
      </c>
      <c r="B87" s="38" t="s">
        <v>40</v>
      </c>
      <c r="C87" s="38" t="s">
        <v>353</v>
      </c>
      <c r="D87" s="38" t="s">
        <v>446</v>
      </c>
      <c r="E87" s="38" t="s">
        <v>43</v>
      </c>
      <c r="F87" s="38" t="s">
        <v>434</v>
      </c>
      <c r="G87" s="38" t="s">
        <v>435</v>
      </c>
      <c r="H87" s="38" t="s">
        <v>433</v>
      </c>
      <c r="I87" s="38" t="s">
        <v>452</v>
      </c>
      <c r="J87" s="38" t="s">
        <v>2193</v>
      </c>
      <c r="K87" s="39">
        <v>42475</v>
      </c>
      <c r="L87" s="39">
        <v>43539</v>
      </c>
      <c r="M87" s="40" t="s">
        <v>54</v>
      </c>
      <c r="N87" s="38" t="s">
        <v>1358</v>
      </c>
      <c r="O87" s="38" t="s">
        <v>1359</v>
      </c>
      <c r="P87" s="41">
        <v>6463591</v>
      </c>
      <c r="Q87" s="38" t="s">
        <v>474</v>
      </c>
      <c r="R87" s="38" t="s">
        <v>68</v>
      </c>
      <c r="S87" s="38" t="s">
        <v>52</v>
      </c>
      <c r="T87" s="42">
        <v>42.72</v>
      </c>
      <c r="U87" s="42">
        <v>39.56</v>
      </c>
      <c r="V87" s="42">
        <f t="shared" si="10"/>
        <v>3.1599999999999966</v>
      </c>
      <c r="W87" s="43">
        <f t="shared" si="13"/>
        <v>7.3970037453183438E-2</v>
      </c>
      <c r="X87" s="38" t="s">
        <v>1361</v>
      </c>
      <c r="Y87" s="42">
        <v>39.56</v>
      </c>
      <c r="Z87" s="38" t="s">
        <v>2194</v>
      </c>
      <c r="AA87" s="42">
        <v>0</v>
      </c>
      <c r="AB87" s="42">
        <v>0</v>
      </c>
      <c r="AC87" s="42">
        <v>42.72</v>
      </c>
      <c r="AD87" s="42">
        <v>39.56</v>
      </c>
      <c r="AE87" s="42">
        <f t="shared" si="11"/>
        <v>3.1599999999999966</v>
      </c>
      <c r="AF87" s="38" t="s">
        <v>1371</v>
      </c>
      <c r="AG87" s="44">
        <f t="shared" si="12"/>
        <v>0</v>
      </c>
    </row>
    <row r="88" spans="1:33" s="45" customFormat="1" x14ac:dyDescent="0.2">
      <c r="A88" s="38" t="s">
        <v>39</v>
      </c>
      <c r="B88" s="38" t="s">
        <v>40</v>
      </c>
      <c r="C88" s="38" t="s">
        <v>353</v>
      </c>
      <c r="D88" s="38" t="s">
        <v>446</v>
      </c>
      <c r="E88" s="38" t="s">
        <v>43</v>
      </c>
      <c r="F88" s="38" t="s">
        <v>434</v>
      </c>
      <c r="G88" s="38" t="s">
        <v>435</v>
      </c>
      <c r="H88" s="38" t="s">
        <v>433</v>
      </c>
      <c r="I88" s="38" t="s">
        <v>302</v>
      </c>
      <c r="J88" s="38" t="s">
        <v>2195</v>
      </c>
      <c r="K88" s="39">
        <v>42515</v>
      </c>
      <c r="L88" s="39">
        <v>43539</v>
      </c>
      <c r="M88" s="40" t="s">
        <v>54</v>
      </c>
      <c r="N88" s="38" t="s">
        <v>1358</v>
      </c>
      <c r="O88" s="38" t="s">
        <v>1359</v>
      </c>
      <c r="P88" s="41">
        <v>6534286</v>
      </c>
      <c r="Q88" s="38" t="s">
        <v>474</v>
      </c>
      <c r="R88" s="38" t="s">
        <v>68</v>
      </c>
      <c r="S88" s="38" t="s">
        <v>52</v>
      </c>
      <c r="T88" s="42">
        <v>75.06</v>
      </c>
      <c r="U88" s="42">
        <v>69.5</v>
      </c>
      <c r="V88" s="42">
        <f t="shared" si="10"/>
        <v>5.5600000000000023</v>
      </c>
      <c r="W88" s="43">
        <f t="shared" si="13"/>
        <v>7.4074074074074098E-2</v>
      </c>
      <c r="X88" s="38" t="s">
        <v>1361</v>
      </c>
      <c r="Y88" s="42">
        <v>69.5</v>
      </c>
      <c r="Z88" s="38" t="s">
        <v>2196</v>
      </c>
      <c r="AA88" s="42">
        <v>0</v>
      </c>
      <c r="AB88" s="42">
        <v>0</v>
      </c>
      <c r="AC88" s="42">
        <v>0</v>
      </c>
      <c r="AD88" s="42">
        <v>0</v>
      </c>
      <c r="AE88" s="42">
        <f t="shared" si="11"/>
        <v>0</v>
      </c>
      <c r="AF88" s="38" t="s">
        <v>1371</v>
      </c>
      <c r="AG88" s="44">
        <f t="shared" si="12"/>
        <v>5.5600000000000023</v>
      </c>
    </row>
    <row r="89" spans="1:33" s="45" customFormat="1" x14ac:dyDescent="0.2">
      <c r="A89" s="38" t="s">
        <v>39</v>
      </c>
      <c r="B89" s="38" t="s">
        <v>40</v>
      </c>
      <c r="C89" s="38" t="s">
        <v>353</v>
      </c>
      <c r="D89" s="38" t="s">
        <v>446</v>
      </c>
      <c r="E89" s="38" t="s">
        <v>43</v>
      </c>
      <c r="F89" s="38" t="s">
        <v>434</v>
      </c>
      <c r="G89" s="38" t="s">
        <v>435</v>
      </c>
      <c r="H89" s="38" t="s">
        <v>433</v>
      </c>
      <c r="I89" s="38" t="s">
        <v>302</v>
      </c>
      <c r="J89" s="38" t="s">
        <v>2197</v>
      </c>
      <c r="K89" s="39">
        <v>42558</v>
      </c>
      <c r="L89" s="39">
        <v>43539</v>
      </c>
      <c r="M89" s="40" t="s">
        <v>54</v>
      </c>
      <c r="N89" s="38" t="s">
        <v>1358</v>
      </c>
      <c r="O89" s="38" t="s">
        <v>1359</v>
      </c>
      <c r="P89" s="41">
        <v>6597616</v>
      </c>
      <c r="Q89" s="38" t="s">
        <v>474</v>
      </c>
      <c r="R89" s="38" t="s">
        <v>68</v>
      </c>
      <c r="S89" s="38" t="s">
        <v>52</v>
      </c>
      <c r="T89" s="42">
        <v>959.5</v>
      </c>
      <c r="U89" s="42">
        <v>871.23</v>
      </c>
      <c r="V89" s="42">
        <f t="shared" si="10"/>
        <v>88.269999999999982</v>
      </c>
      <c r="W89" s="43">
        <f t="shared" si="13"/>
        <v>9.1995831162063557E-2</v>
      </c>
      <c r="X89" s="38" t="s">
        <v>1745</v>
      </c>
      <c r="Y89" s="42">
        <v>0</v>
      </c>
      <c r="Z89" s="38" t="s">
        <v>55</v>
      </c>
      <c r="AA89" s="42">
        <v>0</v>
      </c>
      <c r="AB89" s="42">
        <v>0</v>
      </c>
      <c r="AC89" s="42">
        <v>959.5</v>
      </c>
      <c r="AD89" s="42">
        <v>872.27</v>
      </c>
      <c r="AE89" s="42">
        <f t="shared" si="11"/>
        <v>87.230000000000018</v>
      </c>
      <c r="AF89" s="38" t="s">
        <v>1371</v>
      </c>
      <c r="AG89" s="44">
        <f t="shared" si="12"/>
        <v>1.0399999999999636</v>
      </c>
    </row>
    <row r="90" spans="1:33" s="45" customFormat="1" x14ac:dyDescent="0.2">
      <c r="A90" s="38" t="s">
        <v>39</v>
      </c>
      <c r="B90" s="38" t="s">
        <v>40</v>
      </c>
      <c r="C90" s="38" t="s">
        <v>353</v>
      </c>
      <c r="D90" s="38" t="s">
        <v>446</v>
      </c>
      <c r="E90" s="38" t="s">
        <v>43</v>
      </c>
      <c r="F90" s="38" t="s">
        <v>434</v>
      </c>
      <c r="G90" s="38" t="s">
        <v>435</v>
      </c>
      <c r="H90" s="38" t="s">
        <v>433</v>
      </c>
      <c r="I90" s="38" t="s">
        <v>302</v>
      </c>
      <c r="J90" s="38" t="s">
        <v>2197</v>
      </c>
      <c r="K90" s="39">
        <v>42558</v>
      </c>
      <c r="L90" s="39">
        <v>43539</v>
      </c>
      <c r="M90" s="40" t="s">
        <v>54</v>
      </c>
      <c r="N90" s="38" t="s">
        <v>1358</v>
      </c>
      <c r="O90" s="38" t="s">
        <v>1359</v>
      </c>
      <c r="P90" s="41">
        <v>6597720</v>
      </c>
      <c r="Q90" s="38" t="s">
        <v>474</v>
      </c>
      <c r="R90" s="38" t="s">
        <v>68</v>
      </c>
      <c r="S90" s="38" t="s">
        <v>52</v>
      </c>
      <c r="T90" s="42">
        <v>834.65</v>
      </c>
      <c r="U90" s="42">
        <v>757.86</v>
      </c>
      <c r="V90" s="42">
        <f t="shared" si="10"/>
        <v>76.789999999999964</v>
      </c>
      <c r="W90" s="43">
        <f t="shared" si="13"/>
        <v>9.2002635835380056E-2</v>
      </c>
      <c r="X90" s="38" t="s">
        <v>1745</v>
      </c>
      <c r="Y90" s="42">
        <v>0</v>
      </c>
      <c r="Z90" s="38" t="s">
        <v>55</v>
      </c>
      <c r="AA90" s="42">
        <v>0</v>
      </c>
      <c r="AB90" s="42">
        <v>0</v>
      </c>
      <c r="AC90" s="42">
        <v>705.51</v>
      </c>
      <c r="AD90" s="42">
        <v>643.17999999999995</v>
      </c>
      <c r="AE90" s="42">
        <f t="shared" si="11"/>
        <v>62.330000000000041</v>
      </c>
      <c r="AF90" s="38" t="s">
        <v>1371</v>
      </c>
      <c r="AG90" s="44">
        <f t="shared" si="12"/>
        <v>14.459999999999923</v>
      </c>
    </row>
    <row r="91" spans="1:33" s="45" customFormat="1" x14ac:dyDescent="0.2">
      <c r="A91" s="38" t="s">
        <v>39</v>
      </c>
      <c r="B91" s="38" t="s">
        <v>40</v>
      </c>
      <c r="C91" s="38" t="s">
        <v>353</v>
      </c>
      <c r="D91" s="38" t="s">
        <v>446</v>
      </c>
      <c r="E91" s="38" t="s">
        <v>43</v>
      </c>
      <c r="F91" s="38" t="s">
        <v>434</v>
      </c>
      <c r="G91" s="38" t="s">
        <v>435</v>
      </c>
      <c r="H91" s="38" t="s">
        <v>433</v>
      </c>
      <c r="I91" s="38" t="s">
        <v>302</v>
      </c>
      <c r="J91" s="38" t="s">
        <v>2197</v>
      </c>
      <c r="K91" s="39">
        <v>42558</v>
      </c>
      <c r="L91" s="39">
        <v>43539</v>
      </c>
      <c r="M91" s="40" t="s">
        <v>54</v>
      </c>
      <c r="N91" s="38" t="s">
        <v>1358</v>
      </c>
      <c r="O91" s="38" t="s">
        <v>1359</v>
      </c>
      <c r="P91" s="41">
        <v>6597964</v>
      </c>
      <c r="Q91" s="38" t="s">
        <v>474</v>
      </c>
      <c r="R91" s="38" t="s">
        <v>68</v>
      </c>
      <c r="S91" s="38" t="s">
        <v>52</v>
      </c>
      <c r="T91" s="42">
        <v>834.65</v>
      </c>
      <c r="U91" s="42">
        <v>757.86</v>
      </c>
      <c r="V91" s="42">
        <f t="shared" si="10"/>
        <v>76.789999999999964</v>
      </c>
      <c r="W91" s="43">
        <f t="shared" si="13"/>
        <v>9.2002635835380056E-2</v>
      </c>
      <c r="X91" s="38" t="s">
        <v>1745</v>
      </c>
      <c r="Y91" s="42">
        <v>0</v>
      </c>
      <c r="Z91" s="38" t="s">
        <v>55</v>
      </c>
      <c r="AA91" s="42">
        <v>0</v>
      </c>
      <c r="AB91" s="42">
        <v>0</v>
      </c>
      <c r="AC91" s="42">
        <v>834.65</v>
      </c>
      <c r="AD91" s="42">
        <v>758.77</v>
      </c>
      <c r="AE91" s="42">
        <f t="shared" si="11"/>
        <v>75.88</v>
      </c>
      <c r="AF91" s="38" t="s">
        <v>1371</v>
      </c>
      <c r="AG91" s="44">
        <f t="shared" si="12"/>
        <v>0.90999999999996817</v>
      </c>
    </row>
    <row r="92" spans="1:33" s="45" customFormat="1" x14ac:dyDescent="0.2">
      <c r="A92" s="38" t="s">
        <v>39</v>
      </c>
      <c r="B92" s="38" t="s">
        <v>40</v>
      </c>
      <c r="C92" s="38" t="s">
        <v>353</v>
      </c>
      <c r="D92" s="38" t="s">
        <v>446</v>
      </c>
      <c r="E92" s="38" t="s">
        <v>43</v>
      </c>
      <c r="F92" s="38" t="s">
        <v>434</v>
      </c>
      <c r="G92" s="38" t="s">
        <v>435</v>
      </c>
      <c r="H92" s="38" t="s">
        <v>433</v>
      </c>
      <c r="I92" s="38" t="s">
        <v>302</v>
      </c>
      <c r="J92" s="38" t="s">
        <v>2197</v>
      </c>
      <c r="K92" s="39">
        <v>42558</v>
      </c>
      <c r="L92" s="39">
        <v>43539</v>
      </c>
      <c r="M92" s="40" t="s">
        <v>54</v>
      </c>
      <c r="N92" s="38" t="s">
        <v>1358</v>
      </c>
      <c r="O92" s="38" t="s">
        <v>1359</v>
      </c>
      <c r="P92" s="41">
        <v>6597982</v>
      </c>
      <c r="Q92" s="38" t="s">
        <v>474</v>
      </c>
      <c r="R92" s="38" t="s">
        <v>68</v>
      </c>
      <c r="S92" s="38" t="s">
        <v>52</v>
      </c>
      <c r="T92" s="42">
        <v>834.65</v>
      </c>
      <c r="U92" s="42">
        <v>757.86</v>
      </c>
      <c r="V92" s="42">
        <f t="shared" si="10"/>
        <v>76.789999999999964</v>
      </c>
      <c r="W92" s="43">
        <f t="shared" si="13"/>
        <v>9.2002635835380056E-2</v>
      </c>
      <c r="X92" s="38" t="s">
        <v>1745</v>
      </c>
      <c r="Y92" s="42">
        <v>0</v>
      </c>
      <c r="Z92" s="38" t="s">
        <v>55</v>
      </c>
      <c r="AA92" s="42">
        <v>0</v>
      </c>
      <c r="AB92" s="42">
        <v>0</v>
      </c>
      <c r="AC92" s="42">
        <v>598.04999999999995</v>
      </c>
      <c r="AD92" s="42">
        <v>543.67999999999995</v>
      </c>
      <c r="AE92" s="42">
        <f t="shared" si="11"/>
        <v>54.370000000000005</v>
      </c>
      <c r="AF92" s="38" t="s">
        <v>1371</v>
      </c>
      <c r="AG92" s="44">
        <f t="shared" si="12"/>
        <v>22.419999999999959</v>
      </c>
    </row>
    <row r="93" spans="1:33" s="45" customFormat="1" x14ac:dyDescent="0.2">
      <c r="A93" s="38" t="s">
        <v>39</v>
      </c>
      <c r="B93" s="38" t="s">
        <v>40</v>
      </c>
      <c r="C93" s="38" t="s">
        <v>353</v>
      </c>
      <c r="D93" s="38" t="s">
        <v>446</v>
      </c>
      <c r="E93" s="38" t="s">
        <v>43</v>
      </c>
      <c r="F93" s="38" t="s">
        <v>434</v>
      </c>
      <c r="G93" s="38" t="s">
        <v>435</v>
      </c>
      <c r="H93" s="38" t="s">
        <v>433</v>
      </c>
      <c r="I93" s="38" t="s">
        <v>302</v>
      </c>
      <c r="J93" s="38" t="s">
        <v>2197</v>
      </c>
      <c r="K93" s="39">
        <v>42558</v>
      </c>
      <c r="L93" s="39">
        <v>43539</v>
      </c>
      <c r="M93" s="40" t="s">
        <v>54</v>
      </c>
      <c r="N93" s="38" t="s">
        <v>1358</v>
      </c>
      <c r="O93" s="38" t="s">
        <v>1359</v>
      </c>
      <c r="P93" s="41">
        <v>6597985</v>
      </c>
      <c r="Q93" s="38" t="s">
        <v>474</v>
      </c>
      <c r="R93" s="38" t="s">
        <v>68</v>
      </c>
      <c r="S93" s="38" t="s">
        <v>52</v>
      </c>
      <c r="T93" s="42">
        <v>834.65</v>
      </c>
      <c r="U93" s="42">
        <v>757.86</v>
      </c>
      <c r="V93" s="42">
        <f t="shared" si="10"/>
        <v>76.789999999999964</v>
      </c>
      <c r="W93" s="43">
        <f t="shared" si="13"/>
        <v>9.2002635835380056E-2</v>
      </c>
      <c r="X93" s="38" t="s">
        <v>1745</v>
      </c>
      <c r="Y93" s="42">
        <v>0</v>
      </c>
      <c r="Z93" s="38" t="s">
        <v>55</v>
      </c>
      <c r="AA93" s="42">
        <v>0</v>
      </c>
      <c r="AB93" s="42">
        <v>0</v>
      </c>
      <c r="AC93" s="42">
        <v>834.65</v>
      </c>
      <c r="AD93" s="42">
        <v>758.77</v>
      </c>
      <c r="AE93" s="42">
        <f t="shared" si="11"/>
        <v>75.88</v>
      </c>
      <c r="AF93" s="38" t="s">
        <v>1371</v>
      </c>
      <c r="AG93" s="44">
        <f t="shared" si="12"/>
        <v>0.90999999999996817</v>
      </c>
    </row>
    <row r="94" spans="1:33" s="45" customFormat="1" x14ac:dyDescent="0.2">
      <c r="A94" s="38" t="s">
        <v>39</v>
      </c>
      <c r="B94" s="38" t="s">
        <v>40</v>
      </c>
      <c r="C94" s="38" t="s">
        <v>353</v>
      </c>
      <c r="D94" s="38" t="s">
        <v>446</v>
      </c>
      <c r="E94" s="38" t="s">
        <v>43</v>
      </c>
      <c r="F94" s="38" t="s">
        <v>434</v>
      </c>
      <c r="G94" s="38" t="s">
        <v>435</v>
      </c>
      <c r="H94" s="38" t="s">
        <v>433</v>
      </c>
      <c r="I94" s="38" t="s">
        <v>302</v>
      </c>
      <c r="J94" s="38" t="s">
        <v>2197</v>
      </c>
      <c r="K94" s="39">
        <v>42558</v>
      </c>
      <c r="L94" s="39">
        <v>43539</v>
      </c>
      <c r="M94" s="40" t="s">
        <v>54</v>
      </c>
      <c r="N94" s="38" t="s">
        <v>1358</v>
      </c>
      <c r="O94" s="38" t="s">
        <v>1359</v>
      </c>
      <c r="P94" s="41">
        <v>6598005</v>
      </c>
      <c r="Q94" s="38" t="s">
        <v>474</v>
      </c>
      <c r="R94" s="38" t="s">
        <v>68</v>
      </c>
      <c r="S94" s="38" t="s">
        <v>52</v>
      </c>
      <c r="T94" s="42">
        <v>834.65</v>
      </c>
      <c r="U94" s="42">
        <v>757.86</v>
      </c>
      <c r="V94" s="42">
        <f t="shared" si="10"/>
        <v>76.789999999999964</v>
      </c>
      <c r="W94" s="43">
        <f t="shared" si="13"/>
        <v>9.2002635835380056E-2</v>
      </c>
      <c r="X94" s="38" t="s">
        <v>1745</v>
      </c>
      <c r="Y94" s="42">
        <v>0</v>
      </c>
      <c r="Z94" s="38" t="s">
        <v>55</v>
      </c>
      <c r="AA94" s="42">
        <v>0</v>
      </c>
      <c r="AB94" s="42">
        <v>0</v>
      </c>
      <c r="AC94" s="42">
        <v>834.65</v>
      </c>
      <c r="AD94" s="42">
        <v>758.77</v>
      </c>
      <c r="AE94" s="42">
        <f t="shared" si="11"/>
        <v>75.88</v>
      </c>
      <c r="AF94" s="38" t="s">
        <v>1371</v>
      </c>
      <c r="AG94" s="44">
        <f t="shared" si="12"/>
        <v>0.90999999999996817</v>
      </c>
    </row>
    <row r="95" spans="1:33" s="45" customFormat="1" x14ac:dyDescent="0.2">
      <c r="A95" s="38" t="s">
        <v>39</v>
      </c>
      <c r="B95" s="38" t="s">
        <v>40</v>
      </c>
      <c r="C95" s="38" t="s">
        <v>353</v>
      </c>
      <c r="D95" s="38" t="s">
        <v>446</v>
      </c>
      <c r="E95" s="38" t="s">
        <v>43</v>
      </c>
      <c r="F95" s="38" t="s">
        <v>434</v>
      </c>
      <c r="G95" s="38" t="s">
        <v>435</v>
      </c>
      <c r="H95" s="38" t="s">
        <v>433</v>
      </c>
      <c r="I95" s="38" t="s">
        <v>302</v>
      </c>
      <c r="J95" s="38" t="s">
        <v>2197</v>
      </c>
      <c r="K95" s="39">
        <v>42558</v>
      </c>
      <c r="L95" s="39">
        <v>43539</v>
      </c>
      <c r="M95" s="40" t="s">
        <v>54</v>
      </c>
      <c r="N95" s="38" t="s">
        <v>1358</v>
      </c>
      <c r="O95" s="38" t="s">
        <v>1359</v>
      </c>
      <c r="P95" s="41">
        <v>6598320</v>
      </c>
      <c r="Q95" s="38" t="s">
        <v>474</v>
      </c>
      <c r="R95" s="38" t="s">
        <v>68</v>
      </c>
      <c r="S95" s="38" t="s">
        <v>52</v>
      </c>
      <c r="T95" s="42">
        <v>834.65</v>
      </c>
      <c r="U95" s="42">
        <v>757.86</v>
      </c>
      <c r="V95" s="42">
        <f t="shared" si="10"/>
        <v>76.789999999999964</v>
      </c>
      <c r="W95" s="43">
        <f t="shared" si="13"/>
        <v>9.2002635835380056E-2</v>
      </c>
      <c r="X95" s="38" t="s">
        <v>1745</v>
      </c>
      <c r="Y95" s="42">
        <v>0</v>
      </c>
      <c r="Z95" s="38" t="s">
        <v>55</v>
      </c>
      <c r="AA95" s="42">
        <v>0</v>
      </c>
      <c r="AB95" s="42">
        <v>0</v>
      </c>
      <c r="AC95" s="42">
        <v>598.04999999999995</v>
      </c>
      <c r="AD95" s="42">
        <v>543.67999999999995</v>
      </c>
      <c r="AE95" s="42">
        <f t="shared" si="11"/>
        <v>54.370000000000005</v>
      </c>
      <c r="AF95" s="38" t="s">
        <v>1371</v>
      </c>
      <c r="AG95" s="44">
        <f t="shared" si="12"/>
        <v>22.419999999999959</v>
      </c>
    </row>
    <row r="96" spans="1:33" s="45" customFormat="1" x14ac:dyDescent="0.2">
      <c r="A96" s="38" t="s">
        <v>39</v>
      </c>
      <c r="B96" s="38" t="s">
        <v>40</v>
      </c>
      <c r="C96" s="38" t="s">
        <v>353</v>
      </c>
      <c r="D96" s="38" t="s">
        <v>446</v>
      </c>
      <c r="E96" s="38" t="s">
        <v>43</v>
      </c>
      <c r="F96" s="38" t="s">
        <v>434</v>
      </c>
      <c r="G96" s="38" t="s">
        <v>435</v>
      </c>
      <c r="H96" s="38" t="s">
        <v>433</v>
      </c>
      <c r="I96" s="38" t="s">
        <v>302</v>
      </c>
      <c r="J96" s="38" t="s">
        <v>2197</v>
      </c>
      <c r="K96" s="39">
        <v>42558</v>
      </c>
      <c r="L96" s="39">
        <v>43539</v>
      </c>
      <c r="M96" s="40" t="s">
        <v>54</v>
      </c>
      <c r="N96" s="38" t="s">
        <v>1358</v>
      </c>
      <c r="O96" s="38" t="s">
        <v>1359</v>
      </c>
      <c r="P96" s="41">
        <v>6598322</v>
      </c>
      <c r="Q96" s="38" t="s">
        <v>474</v>
      </c>
      <c r="R96" s="38" t="s">
        <v>68</v>
      </c>
      <c r="S96" s="38" t="s">
        <v>52</v>
      </c>
      <c r="T96" s="42">
        <v>834.65</v>
      </c>
      <c r="U96" s="42">
        <v>757.86</v>
      </c>
      <c r="V96" s="42">
        <f t="shared" si="10"/>
        <v>76.789999999999964</v>
      </c>
      <c r="W96" s="43">
        <f t="shared" si="13"/>
        <v>9.2002635835380056E-2</v>
      </c>
      <c r="X96" s="38" t="s">
        <v>1745</v>
      </c>
      <c r="Y96" s="42">
        <v>0</v>
      </c>
      <c r="Z96" s="38" t="s">
        <v>55</v>
      </c>
      <c r="AA96" s="42">
        <v>0</v>
      </c>
      <c r="AB96" s="42">
        <v>0</v>
      </c>
      <c r="AC96" s="42">
        <v>834.65</v>
      </c>
      <c r="AD96" s="42">
        <v>758.77</v>
      </c>
      <c r="AE96" s="42">
        <f t="shared" si="11"/>
        <v>75.88</v>
      </c>
      <c r="AF96" s="38" t="s">
        <v>1371</v>
      </c>
      <c r="AG96" s="44">
        <f t="shared" si="12"/>
        <v>0.90999999999996817</v>
      </c>
    </row>
    <row r="97" spans="1:33" s="45" customFormat="1" x14ac:dyDescent="0.2">
      <c r="A97" s="38" t="s">
        <v>39</v>
      </c>
      <c r="B97" s="38" t="s">
        <v>40</v>
      </c>
      <c r="C97" s="38" t="s">
        <v>353</v>
      </c>
      <c r="D97" s="38" t="s">
        <v>446</v>
      </c>
      <c r="E97" s="38" t="s">
        <v>43</v>
      </c>
      <c r="F97" s="38" t="s">
        <v>434</v>
      </c>
      <c r="G97" s="38" t="s">
        <v>435</v>
      </c>
      <c r="H97" s="38" t="s">
        <v>433</v>
      </c>
      <c r="I97" s="38" t="s">
        <v>302</v>
      </c>
      <c r="J97" s="38" t="s">
        <v>2197</v>
      </c>
      <c r="K97" s="39">
        <v>42558</v>
      </c>
      <c r="L97" s="39">
        <v>43539</v>
      </c>
      <c r="M97" s="40" t="s">
        <v>54</v>
      </c>
      <c r="N97" s="38" t="s">
        <v>1358</v>
      </c>
      <c r="O97" s="38" t="s">
        <v>1359</v>
      </c>
      <c r="P97" s="41">
        <v>6598324</v>
      </c>
      <c r="Q97" s="38" t="s">
        <v>474</v>
      </c>
      <c r="R97" s="38" t="s">
        <v>68</v>
      </c>
      <c r="S97" s="38" t="s">
        <v>52</v>
      </c>
      <c r="T97" s="42">
        <v>834.65</v>
      </c>
      <c r="U97" s="42">
        <v>757.86</v>
      </c>
      <c r="V97" s="42">
        <f t="shared" si="10"/>
        <v>76.789999999999964</v>
      </c>
      <c r="W97" s="43">
        <f t="shared" si="13"/>
        <v>9.2002635835380056E-2</v>
      </c>
      <c r="X97" s="38" t="s">
        <v>1745</v>
      </c>
      <c r="Y97" s="42">
        <v>0</v>
      </c>
      <c r="Z97" s="38" t="s">
        <v>55</v>
      </c>
      <c r="AA97" s="42">
        <v>0</v>
      </c>
      <c r="AB97" s="42">
        <v>0</v>
      </c>
      <c r="AC97" s="42">
        <v>834.65</v>
      </c>
      <c r="AD97" s="42">
        <v>758.77</v>
      </c>
      <c r="AE97" s="42">
        <f t="shared" si="11"/>
        <v>75.88</v>
      </c>
      <c r="AF97" s="38" t="s">
        <v>1371</v>
      </c>
      <c r="AG97" s="44">
        <f t="shared" si="12"/>
        <v>0.90999999999996817</v>
      </c>
    </row>
    <row r="98" spans="1:33" s="45" customFormat="1" x14ac:dyDescent="0.2">
      <c r="A98" s="38" t="s">
        <v>39</v>
      </c>
      <c r="B98" s="38" t="s">
        <v>40</v>
      </c>
      <c r="C98" s="38" t="s">
        <v>353</v>
      </c>
      <c r="D98" s="38" t="s">
        <v>446</v>
      </c>
      <c r="E98" s="38" t="s">
        <v>43</v>
      </c>
      <c r="F98" s="38" t="s">
        <v>434</v>
      </c>
      <c r="G98" s="38" t="s">
        <v>435</v>
      </c>
      <c r="H98" s="38" t="s">
        <v>433</v>
      </c>
      <c r="I98" s="38" t="s">
        <v>302</v>
      </c>
      <c r="J98" s="38" t="s">
        <v>2197</v>
      </c>
      <c r="K98" s="39">
        <v>42558</v>
      </c>
      <c r="L98" s="39">
        <v>43539</v>
      </c>
      <c r="M98" s="40" t="s">
        <v>54</v>
      </c>
      <c r="N98" s="38" t="s">
        <v>1358</v>
      </c>
      <c r="O98" s="38" t="s">
        <v>1359</v>
      </c>
      <c r="P98" s="41">
        <v>6598325</v>
      </c>
      <c r="Q98" s="38" t="s">
        <v>474</v>
      </c>
      <c r="R98" s="38" t="s">
        <v>68</v>
      </c>
      <c r="S98" s="38" t="s">
        <v>52</v>
      </c>
      <c r="T98" s="42">
        <v>959.5</v>
      </c>
      <c r="U98" s="42">
        <v>871.23</v>
      </c>
      <c r="V98" s="42">
        <f t="shared" si="10"/>
        <v>88.269999999999982</v>
      </c>
      <c r="W98" s="43">
        <f t="shared" si="13"/>
        <v>9.1995831162063557E-2</v>
      </c>
      <c r="X98" s="38" t="s">
        <v>1745</v>
      </c>
      <c r="Y98" s="42">
        <v>0</v>
      </c>
      <c r="Z98" s="38" t="s">
        <v>55</v>
      </c>
      <c r="AA98" s="42">
        <v>0</v>
      </c>
      <c r="AB98" s="42">
        <v>0</v>
      </c>
      <c r="AC98" s="42">
        <v>834.65</v>
      </c>
      <c r="AD98" s="42">
        <v>758.77</v>
      </c>
      <c r="AE98" s="42">
        <f t="shared" si="11"/>
        <v>75.88</v>
      </c>
      <c r="AF98" s="38" t="s">
        <v>1371</v>
      </c>
      <c r="AG98" s="44">
        <f t="shared" si="12"/>
        <v>12.389999999999986</v>
      </c>
    </row>
    <row r="99" spans="1:33" s="45" customFormat="1" x14ac:dyDescent="0.2">
      <c r="A99" s="38" t="s">
        <v>39</v>
      </c>
      <c r="B99" s="38" t="s">
        <v>40</v>
      </c>
      <c r="C99" s="38" t="s">
        <v>353</v>
      </c>
      <c r="D99" s="38" t="s">
        <v>446</v>
      </c>
      <c r="E99" s="38" t="s">
        <v>43</v>
      </c>
      <c r="F99" s="38" t="s">
        <v>434</v>
      </c>
      <c r="G99" s="38" t="s">
        <v>435</v>
      </c>
      <c r="H99" s="38" t="s">
        <v>433</v>
      </c>
      <c r="I99" s="38" t="s">
        <v>302</v>
      </c>
      <c r="J99" s="38" t="s">
        <v>2197</v>
      </c>
      <c r="K99" s="39">
        <v>42558</v>
      </c>
      <c r="L99" s="39">
        <v>43539</v>
      </c>
      <c r="M99" s="40" t="s">
        <v>54</v>
      </c>
      <c r="N99" s="38" t="s">
        <v>1358</v>
      </c>
      <c r="O99" s="38" t="s">
        <v>1359</v>
      </c>
      <c r="P99" s="41">
        <v>6598604</v>
      </c>
      <c r="Q99" s="38" t="s">
        <v>474</v>
      </c>
      <c r="R99" s="38" t="s">
        <v>68</v>
      </c>
      <c r="S99" s="38" t="s">
        <v>52</v>
      </c>
      <c r="T99" s="42">
        <v>959.5</v>
      </c>
      <c r="U99" s="42">
        <v>871.23</v>
      </c>
      <c r="V99" s="42">
        <f t="shared" si="10"/>
        <v>88.269999999999982</v>
      </c>
      <c r="W99" s="43">
        <f t="shared" si="13"/>
        <v>9.1995831162063557E-2</v>
      </c>
      <c r="X99" s="38" t="s">
        <v>1745</v>
      </c>
      <c r="Y99" s="42">
        <v>0</v>
      </c>
      <c r="Z99" s="38" t="s">
        <v>55</v>
      </c>
      <c r="AA99" s="42">
        <v>0</v>
      </c>
      <c r="AB99" s="42">
        <v>0</v>
      </c>
      <c r="AC99" s="42">
        <v>959.5</v>
      </c>
      <c r="AD99" s="42">
        <v>872.27</v>
      </c>
      <c r="AE99" s="42">
        <f t="shared" si="11"/>
        <v>87.230000000000018</v>
      </c>
      <c r="AF99" s="38" t="s">
        <v>1371</v>
      </c>
      <c r="AG99" s="44">
        <f t="shared" si="12"/>
        <v>1.0399999999999636</v>
      </c>
    </row>
    <row r="100" spans="1:33" s="45" customFormat="1" x14ac:dyDescent="0.2">
      <c r="A100" s="38" t="s">
        <v>39</v>
      </c>
      <c r="B100" s="38" t="s">
        <v>40</v>
      </c>
      <c r="C100" s="38" t="s">
        <v>353</v>
      </c>
      <c r="D100" s="38" t="s">
        <v>446</v>
      </c>
      <c r="E100" s="38" t="s">
        <v>43</v>
      </c>
      <c r="F100" s="38" t="s">
        <v>434</v>
      </c>
      <c r="G100" s="38" t="s">
        <v>435</v>
      </c>
      <c r="H100" s="38" t="s">
        <v>433</v>
      </c>
      <c r="I100" s="38" t="s">
        <v>302</v>
      </c>
      <c r="J100" s="38" t="s">
        <v>2197</v>
      </c>
      <c r="K100" s="39">
        <v>42558</v>
      </c>
      <c r="L100" s="39">
        <v>43539</v>
      </c>
      <c r="M100" s="40" t="s">
        <v>54</v>
      </c>
      <c r="N100" s="38" t="s">
        <v>1358</v>
      </c>
      <c r="O100" s="38" t="s">
        <v>1359</v>
      </c>
      <c r="P100" s="41">
        <v>6598608</v>
      </c>
      <c r="Q100" s="38" t="s">
        <v>474</v>
      </c>
      <c r="R100" s="38" t="s">
        <v>68</v>
      </c>
      <c r="S100" s="38" t="s">
        <v>52</v>
      </c>
      <c r="T100" s="42">
        <v>834.65</v>
      </c>
      <c r="U100" s="42">
        <v>757.86</v>
      </c>
      <c r="V100" s="42">
        <f t="shared" si="10"/>
        <v>76.789999999999964</v>
      </c>
      <c r="W100" s="43">
        <f t="shared" si="13"/>
        <v>9.2002635835380056E-2</v>
      </c>
      <c r="X100" s="38" t="s">
        <v>1745</v>
      </c>
      <c r="Y100" s="42">
        <v>0</v>
      </c>
      <c r="Z100" s="38" t="s">
        <v>55</v>
      </c>
      <c r="AA100" s="42">
        <v>0</v>
      </c>
      <c r="AB100" s="42">
        <v>0</v>
      </c>
      <c r="AC100" s="42">
        <v>834.65</v>
      </c>
      <c r="AD100" s="42">
        <v>758.77</v>
      </c>
      <c r="AE100" s="42">
        <f t="shared" si="11"/>
        <v>75.88</v>
      </c>
      <c r="AF100" s="38" t="s">
        <v>1371</v>
      </c>
      <c r="AG100" s="44">
        <f t="shared" si="12"/>
        <v>0.90999999999996817</v>
      </c>
    </row>
    <row r="101" spans="1:33" s="45" customFormat="1" x14ac:dyDescent="0.2">
      <c r="A101" s="38" t="s">
        <v>39</v>
      </c>
      <c r="B101" s="38" t="s">
        <v>40</v>
      </c>
      <c r="C101" s="38" t="s">
        <v>353</v>
      </c>
      <c r="D101" s="38" t="s">
        <v>446</v>
      </c>
      <c r="E101" s="38" t="s">
        <v>43</v>
      </c>
      <c r="F101" s="38" t="s">
        <v>434</v>
      </c>
      <c r="G101" s="38" t="s">
        <v>435</v>
      </c>
      <c r="H101" s="38" t="s">
        <v>433</v>
      </c>
      <c r="I101" s="38" t="s">
        <v>302</v>
      </c>
      <c r="J101" s="38" t="s">
        <v>2197</v>
      </c>
      <c r="K101" s="39">
        <v>42558</v>
      </c>
      <c r="L101" s="39">
        <v>43539</v>
      </c>
      <c r="M101" s="40" t="s">
        <v>54</v>
      </c>
      <c r="N101" s="38" t="s">
        <v>1358</v>
      </c>
      <c r="O101" s="38" t="s">
        <v>1359</v>
      </c>
      <c r="P101" s="41">
        <v>6598610</v>
      </c>
      <c r="Q101" s="38" t="s">
        <v>474</v>
      </c>
      <c r="R101" s="38" t="s">
        <v>68</v>
      </c>
      <c r="S101" s="38" t="s">
        <v>52</v>
      </c>
      <c r="T101" s="42">
        <v>834.65</v>
      </c>
      <c r="U101" s="42">
        <v>757.86</v>
      </c>
      <c r="V101" s="42">
        <f t="shared" si="10"/>
        <v>76.789999999999964</v>
      </c>
      <c r="W101" s="43">
        <f t="shared" si="13"/>
        <v>9.2002635835380056E-2</v>
      </c>
      <c r="X101" s="38" t="s">
        <v>1745</v>
      </c>
      <c r="Y101" s="42">
        <v>0</v>
      </c>
      <c r="Z101" s="38" t="s">
        <v>55</v>
      </c>
      <c r="AA101" s="42">
        <v>0</v>
      </c>
      <c r="AB101" s="42">
        <v>0</v>
      </c>
      <c r="AC101" s="42">
        <v>834.65</v>
      </c>
      <c r="AD101" s="42">
        <v>758.77</v>
      </c>
      <c r="AE101" s="42">
        <f t="shared" si="11"/>
        <v>75.88</v>
      </c>
      <c r="AF101" s="38" t="s">
        <v>1371</v>
      </c>
      <c r="AG101" s="44">
        <f t="shared" si="12"/>
        <v>0.90999999999996817</v>
      </c>
    </row>
    <row r="102" spans="1:33" s="45" customFormat="1" x14ac:dyDescent="0.2">
      <c r="A102" s="38" t="s">
        <v>39</v>
      </c>
      <c r="B102" s="38" t="s">
        <v>40</v>
      </c>
      <c r="C102" s="38" t="s">
        <v>353</v>
      </c>
      <c r="D102" s="38" t="s">
        <v>446</v>
      </c>
      <c r="E102" s="38" t="s">
        <v>43</v>
      </c>
      <c r="F102" s="38" t="s">
        <v>434</v>
      </c>
      <c r="G102" s="38" t="s">
        <v>435</v>
      </c>
      <c r="H102" s="38" t="s">
        <v>433</v>
      </c>
      <c r="I102" s="38" t="s">
        <v>302</v>
      </c>
      <c r="J102" s="38" t="s">
        <v>2197</v>
      </c>
      <c r="K102" s="39">
        <v>42558</v>
      </c>
      <c r="L102" s="39">
        <v>43539</v>
      </c>
      <c r="M102" s="40" t="s">
        <v>54</v>
      </c>
      <c r="N102" s="38" t="s">
        <v>1358</v>
      </c>
      <c r="O102" s="38" t="s">
        <v>1359</v>
      </c>
      <c r="P102" s="41">
        <v>6598624</v>
      </c>
      <c r="Q102" s="38" t="s">
        <v>474</v>
      </c>
      <c r="R102" s="38" t="s">
        <v>68</v>
      </c>
      <c r="S102" s="38" t="s">
        <v>52</v>
      </c>
      <c r="T102" s="42">
        <v>834.65</v>
      </c>
      <c r="U102" s="42">
        <v>757.86</v>
      </c>
      <c r="V102" s="42">
        <f t="shared" si="10"/>
        <v>76.789999999999964</v>
      </c>
      <c r="W102" s="43">
        <f t="shared" si="13"/>
        <v>9.2002635835380056E-2</v>
      </c>
      <c r="X102" s="38" t="s">
        <v>1745</v>
      </c>
      <c r="Y102" s="42">
        <v>0</v>
      </c>
      <c r="Z102" s="38" t="s">
        <v>55</v>
      </c>
      <c r="AA102" s="42">
        <v>0</v>
      </c>
      <c r="AB102" s="42">
        <v>0</v>
      </c>
      <c r="AC102" s="42">
        <v>834.65</v>
      </c>
      <c r="AD102" s="42">
        <v>758.77</v>
      </c>
      <c r="AE102" s="42">
        <f t="shared" si="11"/>
        <v>75.88</v>
      </c>
      <c r="AF102" s="38" t="s">
        <v>1371</v>
      </c>
      <c r="AG102" s="44">
        <f t="shared" si="12"/>
        <v>0.90999999999996817</v>
      </c>
    </row>
    <row r="103" spans="1:33" s="45" customFormat="1" x14ac:dyDescent="0.2">
      <c r="A103" s="38" t="s">
        <v>39</v>
      </c>
      <c r="B103" s="38" t="s">
        <v>40</v>
      </c>
      <c r="C103" s="38" t="s">
        <v>353</v>
      </c>
      <c r="D103" s="38" t="s">
        <v>446</v>
      </c>
      <c r="E103" s="38" t="s">
        <v>43</v>
      </c>
      <c r="F103" s="38" t="s">
        <v>434</v>
      </c>
      <c r="G103" s="38" t="s">
        <v>435</v>
      </c>
      <c r="H103" s="38" t="s">
        <v>433</v>
      </c>
      <c r="I103" s="38" t="s">
        <v>302</v>
      </c>
      <c r="J103" s="38" t="s">
        <v>2197</v>
      </c>
      <c r="K103" s="39">
        <v>42558</v>
      </c>
      <c r="L103" s="39">
        <v>43539</v>
      </c>
      <c r="M103" s="40" t="s">
        <v>54</v>
      </c>
      <c r="N103" s="38" t="s">
        <v>1358</v>
      </c>
      <c r="O103" s="38" t="s">
        <v>1359</v>
      </c>
      <c r="P103" s="41">
        <v>6598626</v>
      </c>
      <c r="Q103" s="38" t="s">
        <v>474</v>
      </c>
      <c r="R103" s="38" t="s">
        <v>68</v>
      </c>
      <c r="S103" s="38" t="s">
        <v>52</v>
      </c>
      <c r="T103" s="42">
        <v>834.65</v>
      </c>
      <c r="U103" s="42">
        <v>757.86</v>
      </c>
      <c r="V103" s="42">
        <f t="shared" si="10"/>
        <v>76.789999999999964</v>
      </c>
      <c r="W103" s="43">
        <f t="shared" si="13"/>
        <v>9.2002635835380056E-2</v>
      </c>
      <c r="X103" s="38" t="s">
        <v>1745</v>
      </c>
      <c r="Y103" s="42">
        <v>0</v>
      </c>
      <c r="Z103" s="38" t="s">
        <v>55</v>
      </c>
      <c r="AA103" s="42">
        <v>0</v>
      </c>
      <c r="AB103" s="42">
        <v>0</v>
      </c>
      <c r="AC103" s="42">
        <v>598.04999999999995</v>
      </c>
      <c r="AD103" s="42">
        <v>543.67999999999995</v>
      </c>
      <c r="AE103" s="42">
        <f t="shared" si="11"/>
        <v>54.370000000000005</v>
      </c>
      <c r="AF103" s="38" t="s">
        <v>1371</v>
      </c>
      <c r="AG103" s="44">
        <f t="shared" si="12"/>
        <v>22.419999999999959</v>
      </c>
    </row>
    <row r="104" spans="1:33" s="45" customFormat="1" x14ac:dyDescent="0.2">
      <c r="A104" s="38" t="s">
        <v>39</v>
      </c>
      <c r="B104" s="38" t="s">
        <v>40</v>
      </c>
      <c r="C104" s="38" t="s">
        <v>353</v>
      </c>
      <c r="D104" s="38" t="s">
        <v>446</v>
      </c>
      <c r="E104" s="38" t="s">
        <v>43</v>
      </c>
      <c r="F104" s="38" t="s">
        <v>434</v>
      </c>
      <c r="G104" s="38" t="s">
        <v>435</v>
      </c>
      <c r="H104" s="38" t="s">
        <v>433</v>
      </c>
      <c r="I104" s="38" t="s">
        <v>302</v>
      </c>
      <c r="J104" s="38" t="s">
        <v>2197</v>
      </c>
      <c r="K104" s="39">
        <v>42558</v>
      </c>
      <c r="L104" s="39">
        <v>43539</v>
      </c>
      <c r="M104" s="40" t="s">
        <v>54</v>
      </c>
      <c r="N104" s="38" t="s">
        <v>1358</v>
      </c>
      <c r="O104" s="38" t="s">
        <v>1359</v>
      </c>
      <c r="P104" s="41">
        <v>6598627</v>
      </c>
      <c r="Q104" s="38" t="s">
        <v>474</v>
      </c>
      <c r="R104" s="38" t="s">
        <v>68</v>
      </c>
      <c r="S104" s="38" t="s">
        <v>52</v>
      </c>
      <c r="T104" s="42">
        <v>834.65</v>
      </c>
      <c r="U104" s="42">
        <v>757.86</v>
      </c>
      <c r="V104" s="42">
        <f t="shared" si="10"/>
        <v>76.789999999999964</v>
      </c>
      <c r="W104" s="43">
        <f t="shared" si="13"/>
        <v>9.2002635835380056E-2</v>
      </c>
      <c r="X104" s="38" t="s">
        <v>1745</v>
      </c>
      <c r="Y104" s="42">
        <v>0</v>
      </c>
      <c r="Z104" s="38" t="s">
        <v>55</v>
      </c>
      <c r="AA104" s="42">
        <v>0</v>
      </c>
      <c r="AB104" s="42">
        <v>0</v>
      </c>
      <c r="AC104" s="42">
        <v>834.65</v>
      </c>
      <c r="AD104" s="42">
        <v>758.77</v>
      </c>
      <c r="AE104" s="42">
        <f t="shared" si="11"/>
        <v>75.88</v>
      </c>
      <c r="AF104" s="38" t="s">
        <v>1371</v>
      </c>
      <c r="AG104" s="44">
        <f t="shared" si="12"/>
        <v>0.90999999999996817</v>
      </c>
    </row>
    <row r="105" spans="1:33" s="45" customFormat="1" x14ac:dyDescent="0.2">
      <c r="A105" s="38" t="s">
        <v>39</v>
      </c>
      <c r="B105" s="38" t="s">
        <v>40</v>
      </c>
      <c r="C105" s="38" t="s">
        <v>353</v>
      </c>
      <c r="D105" s="38" t="s">
        <v>446</v>
      </c>
      <c r="E105" s="38" t="s">
        <v>43</v>
      </c>
      <c r="F105" s="38" t="s">
        <v>434</v>
      </c>
      <c r="G105" s="38" t="s">
        <v>435</v>
      </c>
      <c r="H105" s="38" t="s">
        <v>433</v>
      </c>
      <c r="I105" s="38" t="s">
        <v>302</v>
      </c>
      <c r="J105" s="38" t="s">
        <v>2197</v>
      </c>
      <c r="K105" s="39">
        <v>42558</v>
      </c>
      <c r="L105" s="39">
        <v>43539</v>
      </c>
      <c r="M105" s="40" t="s">
        <v>54</v>
      </c>
      <c r="N105" s="38" t="s">
        <v>1358</v>
      </c>
      <c r="O105" s="38" t="s">
        <v>1359</v>
      </c>
      <c r="P105" s="41">
        <v>6598630</v>
      </c>
      <c r="Q105" s="38" t="s">
        <v>474</v>
      </c>
      <c r="R105" s="38" t="s">
        <v>68</v>
      </c>
      <c r="S105" s="38" t="s">
        <v>52</v>
      </c>
      <c r="T105" s="42">
        <v>834.65</v>
      </c>
      <c r="U105" s="42">
        <v>757.86</v>
      </c>
      <c r="V105" s="42">
        <f t="shared" si="10"/>
        <v>76.789999999999964</v>
      </c>
      <c r="W105" s="43">
        <f t="shared" si="13"/>
        <v>9.2002635835380056E-2</v>
      </c>
      <c r="X105" s="38" t="s">
        <v>1745</v>
      </c>
      <c r="Y105" s="42">
        <v>0</v>
      </c>
      <c r="Z105" s="38" t="s">
        <v>55</v>
      </c>
      <c r="AA105" s="42">
        <v>0</v>
      </c>
      <c r="AB105" s="42">
        <v>0</v>
      </c>
      <c r="AC105" s="42">
        <v>598.04999999999995</v>
      </c>
      <c r="AD105" s="42">
        <v>543.67999999999995</v>
      </c>
      <c r="AE105" s="42">
        <f t="shared" si="11"/>
        <v>54.370000000000005</v>
      </c>
      <c r="AF105" s="38" t="s">
        <v>1371</v>
      </c>
      <c r="AG105" s="44">
        <f t="shared" si="12"/>
        <v>22.419999999999959</v>
      </c>
    </row>
    <row r="106" spans="1:33" s="45" customFormat="1" x14ac:dyDescent="0.2">
      <c r="A106" s="38" t="s">
        <v>39</v>
      </c>
      <c r="B106" s="38" t="s">
        <v>40</v>
      </c>
      <c r="C106" s="38" t="s">
        <v>353</v>
      </c>
      <c r="D106" s="38" t="s">
        <v>446</v>
      </c>
      <c r="E106" s="38" t="s">
        <v>43</v>
      </c>
      <c r="F106" s="38" t="s">
        <v>434</v>
      </c>
      <c r="G106" s="38" t="s">
        <v>435</v>
      </c>
      <c r="H106" s="38" t="s">
        <v>433</v>
      </c>
      <c r="I106" s="38" t="s">
        <v>302</v>
      </c>
      <c r="J106" s="38" t="s">
        <v>2198</v>
      </c>
      <c r="K106" s="39">
        <v>42586</v>
      </c>
      <c r="L106" s="39">
        <v>43539</v>
      </c>
      <c r="M106" s="40" t="s">
        <v>54</v>
      </c>
      <c r="N106" s="38" t="s">
        <v>1358</v>
      </c>
      <c r="O106" s="38" t="s">
        <v>1359</v>
      </c>
      <c r="P106" s="41">
        <v>6616968</v>
      </c>
      <c r="Q106" s="38" t="s">
        <v>474</v>
      </c>
      <c r="R106" s="38" t="s">
        <v>68</v>
      </c>
      <c r="S106" s="38" t="s">
        <v>52</v>
      </c>
      <c r="T106" s="42">
        <v>154.97999999999999</v>
      </c>
      <c r="U106" s="42">
        <v>138</v>
      </c>
      <c r="V106" s="42">
        <f t="shared" si="10"/>
        <v>16.97999999999999</v>
      </c>
      <c r="W106" s="43">
        <f t="shared" si="13"/>
        <v>0.10956252419667048</v>
      </c>
      <c r="X106" s="38" t="s">
        <v>1361</v>
      </c>
      <c r="Y106" s="42">
        <v>138</v>
      </c>
      <c r="Z106" s="38" t="s">
        <v>2199</v>
      </c>
      <c r="AA106" s="42">
        <v>0</v>
      </c>
      <c r="AB106" s="42">
        <v>0</v>
      </c>
      <c r="AC106" s="42">
        <v>154.97999999999999</v>
      </c>
      <c r="AD106" s="42">
        <v>143.5</v>
      </c>
      <c r="AE106" s="42">
        <f t="shared" si="11"/>
        <v>11.47999999999999</v>
      </c>
      <c r="AF106" s="38" t="s">
        <v>1371</v>
      </c>
      <c r="AG106" s="44">
        <f t="shared" si="12"/>
        <v>5.5</v>
      </c>
    </row>
    <row r="107" spans="1:33" s="45" customFormat="1" x14ac:dyDescent="0.2">
      <c r="A107" s="38" t="s">
        <v>39</v>
      </c>
      <c r="B107" s="38" t="s">
        <v>40</v>
      </c>
      <c r="C107" s="38" t="s">
        <v>353</v>
      </c>
      <c r="D107" s="38" t="s">
        <v>446</v>
      </c>
      <c r="E107" s="38" t="s">
        <v>43</v>
      </c>
      <c r="F107" s="38" t="s">
        <v>434</v>
      </c>
      <c r="G107" s="38" t="s">
        <v>435</v>
      </c>
      <c r="H107" s="38" t="s">
        <v>433</v>
      </c>
      <c r="I107" s="38" t="s">
        <v>302</v>
      </c>
      <c r="J107" s="38" t="s">
        <v>2197</v>
      </c>
      <c r="K107" s="39">
        <v>42573</v>
      </c>
      <c r="L107" s="39">
        <v>43539</v>
      </c>
      <c r="M107" s="40" t="s">
        <v>54</v>
      </c>
      <c r="N107" s="38" t="s">
        <v>1358</v>
      </c>
      <c r="O107" s="38" t="s">
        <v>1359</v>
      </c>
      <c r="P107" s="41">
        <v>6617008</v>
      </c>
      <c r="Q107" s="38" t="s">
        <v>474</v>
      </c>
      <c r="R107" s="38" t="s">
        <v>68</v>
      </c>
      <c r="S107" s="38" t="s">
        <v>52</v>
      </c>
      <c r="T107" s="42">
        <v>379.62</v>
      </c>
      <c r="U107" s="42">
        <v>335</v>
      </c>
      <c r="V107" s="42">
        <f t="shared" si="10"/>
        <v>44.620000000000005</v>
      </c>
      <c r="W107" s="43">
        <f t="shared" si="13"/>
        <v>0.11753859122280176</v>
      </c>
      <c r="X107" s="38" t="s">
        <v>1361</v>
      </c>
      <c r="Y107" s="42">
        <v>335</v>
      </c>
      <c r="Z107" s="38" t="s">
        <v>2200</v>
      </c>
      <c r="AA107" s="42">
        <v>0</v>
      </c>
      <c r="AB107" s="42">
        <v>0</v>
      </c>
      <c r="AC107" s="42">
        <v>379.62</v>
      </c>
      <c r="AD107" s="42">
        <v>351.5</v>
      </c>
      <c r="AE107" s="42">
        <f t="shared" si="11"/>
        <v>28.120000000000005</v>
      </c>
      <c r="AF107" s="38" t="s">
        <v>1371</v>
      </c>
      <c r="AG107" s="44">
        <f t="shared" si="12"/>
        <v>16.5</v>
      </c>
    </row>
    <row r="108" spans="1:33" s="45" customFormat="1" x14ac:dyDescent="0.2">
      <c r="A108" s="38" t="s">
        <v>39</v>
      </c>
      <c r="B108" s="38" t="s">
        <v>40</v>
      </c>
      <c r="C108" s="38" t="s">
        <v>353</v>
      </c>
      <c r="D108" s="38" t="s">
        <v>446</v>
      </c>
      <c r="E108" s="38" t="s">
        <v>43</v>
      </c>
      <c r="F108" s="38" t="s">
        <v>434</v>
      </c>
      <c r="G108" s="38" t="s">
        <v>435</v>
      </c>
      <c r="H108" s="38" t="s">
        <v>433</v>
      </c>
      <c r="I108" s="38" t="s">
        <v>302</v>
      </c>
      <c r="J108" s="38" t="s">
        <v>2198</v>
      </c>
      <c r="K108" s="39">
        <v>42586</v>
      </c>
      <c r="L108" s="39">
        <v>43539</v>
      </c>
      <c r="M108" s="40" t="s">
        <v>54</v>
      </c>
      <c r="N108" s="38" t="s">
        <v>1358</v>
      </c>
      <c r="O108" s="38" t="s">
        <v>1359</v>
      </c>
      <c r="P108" s="41">
        <v>6617166</v>
      </c>
      <c r="Q108" s="38" t="s">
        <v>474</v>
      </c>
      <c r="R108" s="38" t="s">
        <v>68</v>
      </c>
      <c r="S108" s="38" t="s">
        <v>52</v>
      </c>
      <c r="T108" s="42">
        <v>154.97999999999999</v>
      </c>
      <c r="U108" s="42">
        <v>138</v>
      </c>
      <c r="V108" s="42">
        <f t="shared" si="10"/>
        <v>16.97999999999999</v>
      </c>
      <c r="W108" s="43">
        <f t="shared" si="13"/>
        <v>0.10956252419667048</v>
      </c>
      <c r="X108" s="38" t="s">
        <v>1361</v>
      </c>
      <c r="Y108" s="42">
        <v>138</v>
      </c>
      <c r="Z108" s="38" t="s">
        <v>2201</v>
      </c>
      <c r="AA108" s="42">
        <v>0</v>
      </c>
      <c r="AB108" s="42">
        <v>0</v>
      </c>
      <c r="AC108" s="42">
        <v>154.97999999999999</v>
      </c>
      <c r="AD108" s="42">
        <v>143.5</v>
      </c>
      <c r="AE108" s="42">
        <f t="shared" si="11"/>
        <v>11.47999999999999</v>
      </c>
      <c r="AF108" s="38" t="s">
        <v>1371</v>
      </c>
      <c r="AG108" s="44">
        <f t="shared" si="12"/>
        <v>5.5</v>
      </c>
    </row>
    <row r="109" spans="1:33" s="45" customFormat="1" x14ac:dyDescent="0.2">
      <c r="A109" s="38" t="s">
        <v>39</v>
      </c>
      <c r="B109" s="38" t="s">
        <v>40</v>
      </c>
      <c r="C109" s="38" t="s">
        <v>353</v>
      </c>
      <c r="D109" s="38" t="s">
        <v>446</v>
      </c>
      <c r="E109" s="38" t="s">
        <v>43</v>
      </c>
      <c r="F109" s="38" t="s">
        <v>434</v>
      </c>
      <c r="G109" s="38" t="s">
        <v>435</v>
      </c>
      <c r="H109" s="38" t="s">
        <v>433</v>
      </c>
      <c r="I109" s="38" t="s">
        <v>302</v>
      </c>
      <c r="J109" s="38" t="s">
        <v>2198</v>
      </c>
      <c r="K109" s="39">
        <v>42612</v>
      </c>
      <c r="L109" s="39">
        <v>43539</v>
      </c>
      <c r="M109" s="40" t="s">
        <v>54</v>
      </c>
      <c r="N109" s="38" t="s">
        <v>1358</v>
      </c>
      <c r="O109" s="38" t="s">
        <v>1359</v>
      </c>
      <c r="P109" s="41">
        <v>6676356</v>
      </c>
      <c r="Q109" s="38" t="s">
        <v>474</v>
      </c>
      <c r="R109" s="38" t="s">
        <v>68</v>
      </c>
      <c r="S109" s="38" t="s">
        <v>52</v>
      </c>
      <c r="T109" s="42">
        <v>504.4</v>
      </c>
      <c r="U109" s="42">
        <v>582</v>
      </c>
      <c r="V109" s="42">
        <f t="shared" si="10"/>
        <v>-77.600000000000023</v>
      </c>
      <c r="W109" s="43">
        <f t="shared" si="13"/>
        <v>-0.15384615384615391</v>
      </c>
      <c r="X109" s="38" t="s">
        <v>1361</v>
      </c>
      <c r="Y109" s="42">
        <v>582</v>
      </c>
      <c r="Z109" s="38" t="s">
        <v>2202</v>
      </c>
      <c r="AA109" s="42">
        <v>0</v>
      </c>
      <c r="AB109" s="42">
        <v>0</v>
      </c>
      <c r="AC109" s="42">
        <v>504.4</v>
      </c>
      <c r="AD109" s="42">
        <v>582</v>
      </c>
      <c r="AE109" s="42">
        <f t="shared" si="11"/>
        <v>-77.600000000000023</v>
      </c>
      <c r="AF109" s="38" t="s">
        <v>1371</v>
      </c>
      <c r="AG109" s="44">
        <f t="shared" si="12"/>
        <v>0</v>
      </c>
    </row>
    <row r="110" spans="1:33" s="45" customFormat="1" x14ac:dyDescent="0.2">
      <c r="A110" s="38" t="s">
        <v>39</v>
      </c>
      <c r="B110" s="38" t="s">
        <v>40</v>
      </c>
      <c r="C110" s="38" t="s">
        <v>353</v>
      </c>
      <c r="D110" s="38" t="s">
        <v>446</v>
      </c>
      <c r="E110" s="38" t="s">
        <v>43</v>
      </c>
      <c r="F110" s="38" t="s">
        <v>434</v>
      </c>
      <c r="G110" s="38" t="s">
        <v>435</v>
      </c>
      <c r="H110" s="38" t="s">
        <v>433</v>
      </c>
      <c r="I110" s="38" t="s">
        <v>302</v>
      </c>
      <c r="J110" s="38" t="s">
        <v>2203</v>
      </c>
      <c r="K110" s="39">
        <v>42628</v>
      </c>
      <c r="L110" s="39">
        <v>43539</v>
      </c>
      <c r="M110" s="40" t="s">
        <v>54</v>
      </c>
      <c r="N110" s="38" t="s">
        <v>1358</v>
      </c>
      <c r="O110" s="38" t="s">
        <v>1359</v>
      </c>
      <c r="P110" s="41">
        <v>6699669</v>
      </c>
      <c r="Q110" s="38" t="s">
        <v>474</v>
      </c>
      <c r="R110" s="38" t="s">
        <v>68</v>
      </c>
      <c r="S110" s="38" t="s">
        <v>52</v>
      </c>
      <c r="T110" s="42">
        <v>150.12</v>
      </c>
      <c r="U110" s="42">
        <v>136.31</v>
      </c>
      <c r="V110" s="42">
        <f t="shared" si="10"/>
        <v>13.810000000000002</v>
      </c>
      <c r="W110" s="43">
        <f t="shared" si="13"/>
        <v>9.1993072208899559E-2</v>
      </c>
      <c r="X110" s="38" t="s">
        <v>1745</v>
      </c>
      <c r="Y110" s="42">
        <v>0</v>
      </c>
      <c r="Z110" s="38" t="s">
        <v>55</v>
      </c>
      <c r="AA110" s="42">
        <v>0</v>
      </c>
      <c r="AB110" s="42">
        <v>0</v>
      </c>
      <c r="AC110" s="42">
        <v>150.12</v>
      </c>
      <c r="AD110" s="42">
        <v>144</v>
      </c>
      <c r="AE110" s="42">
        <f t="shared" si="11"/>
        <v>6.1200000000000045</v>
      </c>
      <c r="AF110" s="38" t="s">
        <v>1371</v>
      </c>
      <c r="AG110" s="44">
        <f t="shared" si="12"/>
        <v>7.6899999999999977</v>
      </c>
    </row>
    <row r="111" spans="1:33" s="45" customFormat="1" x14ac:dyDescent="0.2">
      <c r="A111" s="38" t="s">
        <v>39</v>
      </c>
      <c r="B111" s="38" t="s">
        <v>40</v>
      </c>
      <c r="C111" s="38" t="s">
        <v>353</v>
      </c>
      <c r="D111" s="38" t="s">
        <v>446</v>
      </c>
      <c r="E111" s="38" t="s">
        <v>43</v>
      </c>
      <c r="F111" s="38" t="s">
        <v>434</v>
      </c>
      <c r="G111" s="38" t="s">
        <v>435</v>
      </c>
      <c r="H111" s="38" t="s">
        <v>433</v>
      </c>
      <c r="I111" s="38" t="s">
        <v>302</v>
      </c>
      <c r="J111" s="38" t="s">
        <v>2204</v>
      </c>
      <c r="K111" s="39">
        <v>42647</v>
      </c>
      <c r="L111" s="39">
        <v>42647</v>
      </c>
      <c r="M111" s="39">
        <v>42647</v>
      </c>
      <c r="N111" s="38" t="s">
        <v>1358</v>
      </c>
      <c r="O111" s="38" t="s">
        <v>1368</v>
      </c>
      <c r="P111" s="41">
        <v>6728918</v>
      </c>
      <c r="Q111" s="38" t="s">
        <v>474</v>
      </c>
      <c r="R111" s="38" t="s">
        <v>68</v>
      </c>
      <c r="S111" s="38" t="s">
        <v>52</v>
      </c>
      <c r="T111" s="42">
        <v>247.84</v>
      </c>
      <c r="U111" s="42">
        <v>229.48</v>
      </c>
      <c r="V111" s="42">
        <f t="shared" si="10"/>
        <v>18.360000000000014</v>
      </c>
      <c r="W111" s="43">
        <f t="shared" si="13"/>
        <v>7.408005164622343E-2</v>
      </c>
      <c r="X111" s="38" t="s">
        <v>1361</v>
      </c>
      <c r="Y111" s="42">
        <v>229.48</v>
      </c>
      <c r="Z111" s="38" t="s">
        <v>2205</v>
      </c>
      <c r="AA111" s="42">
        <v>0</v>
      </c>
      <c r="AB111" s="42">
        <v>0</v>
      </c>
      <c r="AC111" s="42">
        <v>0</v>
      </c>
      <c r="AD111" s="42">
        <v>0</v>
      </c>
      <c r="AE111" s="42">
        <f t="shared" si="11"/>
        <v>0</v>
      </c>
      <c r="AF111" s="38" t="s">
        <v>1371</v>
      </c>
      <c r="AG111" s="44">
        <f t="shared" si="12"/>
        <v>18.360000000000014</v>
      </c>
    </row>
    <row r="112" spans="1:33" s="45" customFormat="1" x14ac:dyDescent="0.2">
      <c r="A112" s="38" t="s">
        <v>39</v>
      </c>
      <c r="B112" s="38" t="s">
        <v>40</v>
      </c>
      <c r="C112" s="38" t="s">
        <v>353</v>
      </c>
      <c r="D112" s="38" t="s">
        <v>446</v>
      </c>
      <c r="E112" s="38" t="s">
        <v>43</v>
      </c>
      <c r="F112" s="38" t="s">
        <v>434</v>
      </c>
      <c r="G112" s="38" t="s">
        <v>435</v>
      </c>
      <c r="H112" s="38" t="s">
        <v>433</v>
      </c>
      <c r="I112" s="38" t="s">
        <v>302</v>
      </c>
      <c r="J112" s="38" t="s">
        <v>2206</v>
      </c>
      <c r="K112" s="39">
        <v>42711</v>
      </c>
      <c r="L112" s="39">
        <v>43539</v>
      </c>
      <c r="M112" s="40" t="s">
        <v>54</v>
      </c>
      <c r="N112" s="38" t="s">
        <v>1358</v>
      </c>
      <c r="O112" s="38" t="s">
        <v>1359</v>
      </c>
      <c r="P112" s="41">
        <v>6732404</v>
      </c>
      <c r="Q112" s="38" t="s">
        <v>474</v>
      </c>
      <c r="R112" s="38" t="s">
        <v>68</v>
      </c>
      <c r="S112" s="38" t="s">
        <v>52</v>
      </c>
      <c r="T112" s="42">
        <v>124.85</v>
      </c>
      <c r="U112" s="42">
        <v>78</v>
      </c>
      <c r="V112" s="42">
        <f t="shared" si="10"/>
        <v>46.849999999999994</v>
      </c>
      <c r="W112" s="43">
        <f t="shared" si="13"/>
        <v>0.3752503003604325</v>
      </c>
      <c r="X112" s="38" t="s">
        <v>1361</v>
      </c>
      <c r="Y112" s="42">
        <v>78</v>
      </c>
      <c r="Z112" s="38" t="s">
        <v>2207</v>
      </c>
      <c r="AA112" s="42">
        <v>0</v>
      </c>
      <c r="AB112" s="42">
        <v>0</v>
      </c>
      <c r="AC112" s="42">
        <v>124.85</v>
      </c>
      <c r="AD112" s="42">
        <v>78</v>
      </c>
      <c r="AE112" s="42">
        <f t="shared" si="11"/>
        <v>46.849999999999994</v>
      </c>
      <c r="AF112" s="38" t="s">
        <v>1371</v>
      </c>
      <c r="AG112" s="44">
        <f t="shared" si="12"/>
        <v>0</v>
      </c>
    </row>
    <row r="113" spans="1:33" s="45" customFormat="1" x14ac:dyDescent="0.2">
      <c r="A113" s="38" t="s">
        <v>39</v>
      </c>
      <c r="B113" s="38" t="s">
        <v>40</v>
      </c>
      <c r="C113" s="38" t="s">
        <v>353</v>
      </c>
      <c r="D113" s="38" t="s">
        <v>446</v>
      </c>
      <c r="E113" s="38" t="s">
        <v>43</v>
      </c>
      <c r="F113" s="38" t="s">
        <v>434</v>
      </c>
      <c r="G113" s="38" t="s">
        <v>435</v>
      </c>
      <c r="H113" s="38" t="s">
        <v>433</v>
      </c>
      <c r="I113" s="38" t="s">
        <v>302</v>
      </c>
      <c r="J113" s="38" t="s">
        <v>2204</v>
      </c>
      <c r="K113" s="39">
        <v>42655</v>
      </c>
      <c r="L113" s="39">
        <v>43539</v>
      </c>
      <c r="M113" s="40" t="s">
        <v>54</v>
      </c>
      <c r="N113" s="38" t="s">
        <v>1358</v>
      </c>
      <c r="O113" s="38" t="s">
        <v>1359</v>
      </c>
      <c r="P113" s="41">
        <v>6745939</v>
      </c>
      <c r="Q113" s="38" t="s">
        <v>474</v>
      </c>
      <c r="R113" s="38" t="s">
        <v>68</v>
      </c>
      <c r="S113" s="38" t="s">
        <v>52</v>
      </c>
      <c r="T113" s="42">
        <v>75.06</v>
      </c>
      <c r="U113" s="42">
        <v>64</v>
      </c>
      <c r="V113" s="42">
        <f t="shared" si="10"/>
        <v>11.060000000000002</v>
      </c>
      <c r="W113" s="43">
        <f t="shared" si="13"/>
        <v>0.14734878763655745</v>
      </c>
      <c r="X113" s="38" t="s">
        <v>1361</v>
      </c>
      <c r="Y113" s="42">
        <v>64</v>
      </c>
      <c r="Z113" s="38" t="s">
        <v>2208</v>
      </c>
      <c r="AA113" s="42">
        <v>0</v>
      </c>
      <c r="AB113" s="42">
        <v>0</v>
      </c>
      <c r="AC113" s="42">
        <v>75.06</v>
      </c>
      <c r="AD113" s="42">
        <v>64</v>
      </c>
      <c r="AE113" s="42">
        <f t="shared" si="11"/>
        <v>11.060000000000002</v>
      </c>
      <c r="AF113" s="38" t="s">
        <v>1371</v>
      </c>
      <c r="AG113" s="44">
        <f t="shared" si="12"/>
        <v>0</v>
      </c>
    </row>
    <row r="114" spans="1:33" s="45" customFormat="1" x14ac:dyDescent="0.2">
      <c r="A114" s="38" t="s">
        <v>39</v>
      </c>
      <c r="B114" s="38" t="s">
        <v>40</v>
      </c>
      <c r="C114" s="38" t="s">
        <v>353</v>
      </c>
      <c r="D114" s="38" t="s">
        <v>446</v>
      </c>
      <c r="E114" s="38" t="s">
        <v>43</v>
      </c>
      <c r="F114" s="38" t="s">
        <v>434</v>
      </c>
      <c r="G114" s="38" t="s">
        <v>435</v>
      </c>
      <c r="H114" s="38" t="s">
        <v>433</v>
      </c>
      <c r="I114" s="38" t="s">
        <v>302</v>
      </c>
      <c r="J114" s="38" t="s">
        <v>2204</v>
      </c>
      <c r="K114" s="39">
        <v>42655</v>
      </c>
      <c r="L114" s="39">
        <v>43539</v>
      </c>
      <c r="M114" s="40" t="s">
        <v>54</v>
      </c>
      <c r="N114" s="38" t="s">
        <v>1358</v>
      </c>
      <c r="O114" s="38" t="s">
        <v>1359</v>
      </c>
      <c r="P114" s="41">
        <v>6746180</v>
      </c>
      <c r="Q114" s="38" t="s">
        <v>474</v>
      </c>
      <c r="R114" s="38" t="s">
        <v>68</v>
      </c>
      <c r="S114" s="38" t="s">
        <v>52</v>
      </c>
      <c r="T114" s="42">
        <v>75.06</v>
      </c>
      <c r="U114" s="42">
        <v>64</v>
      </c>
      <c r="V114" s="42">
        <f t="shared" si="10"/>
        <v>11.060000000000002</v>
      </c>
      <c r="W114" s="43">
        <f t="shared" si="13"/>
        <v>0.14734878763655745</v>
      </c>
      <c r="X114" s="38" t="s">
        <v>1361</v>
      </c>
      <c r="Y114" s="42">
        <v>64</v>
      </c>
      <c r="Z114" s="38" t="s">
        <v>2209</v>
      </c>
      <c r="AA114" s="42">
        <v>0</v>
      </c>
      <c r="AB114" s="42">
        <v>0</v>
      </c>
      <c r="AC114" s="42">
        <v>0</v>
      </c>
      <c r="AD114" s="42">
        <v>0</v>
      </c>
      <c r="AE114" s="42">
        <f t="shared" si="11"/>
        <v>0</v>
      </c>
      <c r="AF114" s="38" t="s">
        <v>1371</v>
      </c>
      <c r="AG114" s="44">
        <f t="shared" si="12"/>
        <v>11.060000000000002</v>
      </c>
    </row>
    <row r="115" spans="1:33" s="45" customFormat="1" x14ac:dyDescent="0.2">
      <c r="A115" s="38" t="s">
        <v>39</v>
      </c>
      <c r="B115" s="38" t="s">
        <v>40</v>
      </c>
      <c r="C115" s="38" t="s">
        <v>353</v>
      </c>
      <c r="D115" s="38" t="s">
        <v>446</v>
      </c>
      <c r="E115" s="38" t="s">
        <v>43</v>
      </c>
      <c r="F115" s="38" t="s">
        <v>434</v>
      </c>
      <c r="G115" s="38" t="s">
        <v>435</v>
      </c>
      <c r="H115" s="38" t="s">
        <v>433</v>
      </c>
      <c r="I115" s="38" t="s">
        <v>302</v>
      </c>
      <c r="J115" s="38" t="s">
        <v>2204</v>
      </c>
      <c r="K115" s="39">
        <v>42656</v>
      </c>
      <c r="L115" s="39">
        <v>43539</v>
      </c>
      <c r="M115" s="40" t="s">
        <v>54</v>
      </c>
      <c r="N115" s="38" t="s">
        <v>1358</v>
      </c>
      <c r="O115" s="38" t="s">
        <v>1359</v>
      </c>
      <c r="P115" s="41">
        <v>6748604</v>
      </c>
      <c r="Q115" s="38" t="s">
        <v>474</v>
      </c>
      <c r="R115" s="38" t="s">
        <v>68</v>
      </c>
      <c r="S115" s="38" t="s">
        <v>52</v>
      </c>
      <c r="T115" s="42">
        <v>107.46</v>
      </c>
      <c r="U115" s="42">
        <v>131</v>
      </c>
      <c r="V115" s="42">
        <f t="shared" si="10"/>
        <v>-23.540000000000006</v>
      </c>
      <c r="W115" s="43">
        <f t="shared" si="13"/>
        <v>-0.21905825423413369</v>
      </c>
      <c r="X115" s="38" t="s">
        <v>1361</v>
      </c>
      <c r="Y115" s="42">
        <v>131</v>
      </c>
      <c r="Z115" s="38" t="s">
        <v>2210</v>
      </c>
      <c r="AA115" s="42">
        <v>0</v>
      </c>
      <c r="AB115" s="42">
        <v>0</v>
      </c>
      <c r="AC115" s="42">
        <v>107.46</v>
      </c>
      <c r="AD115" s="42">
        <v>131</v>
      </c>
      <c r="AE115" s="42">
        <f t="shared" si="11"/>
        <v>-23.540000000000006</v>
      </c>
      <c r="AF115" s="38" t="s">
        <v>1371</v>
      </c>
      <c r="AG115" s="44">
        <f t="shared" si="12"/>
        <v>0</v>
      </c>
    </row>
    <row r="116" spans="1:33" s="45" customFormat="1" x14ac:dyDescent="0.2">
      <c r="A116" s="38" t="s">
        <v>39</v>
      </c>
      <c r="B116" s="38" t="s">
        <v>40</v>
      </c>
      <c r="C116" s="38" t="s">
        <v>353</v>
      </c>
      <c r="D116" s="38" t="s">
        <v>446</v>
      </c>
      <c r="E116" s="38" t="s">
        <v>43</v>
      </c>
      <c r="F116" s="38" t="s">
        <v>434</v>
      </c>
      <c r="G116" s="38" t="s">
        <v>435</v>
      </c>
      <c r="H116" s="38" t="s">
        <v>433</v>
      </c>
      <c r="I116" s="38" t="s">
        <v>302</v>
      </c>
      <c r="J116" s="38" t="s">
        <v>2204</v>
      </c>
      <c r="K116" s="39">
        <v>42671</v>
      </c>
      <c r="L116" s="39">
        <v>43539</v>
      </c>
      <c r="M116" s="40" t="s">
        <v>54</v>
      </c>
      <c r="N116" s="38" t="s">
        <v>1358</v>
      </c>
      <c r="O116" s="38" t="s">
        <v>1359</v>
      </c>
      <c r="P116" s="41">
        <v>6772452</v>
      </c>
      <c r="Q116" s="38" t="s">
        <v>474</v>
      </c>
      <c r="R116" s="38" t="s">
        <v>68</v>
      </c>
      <c r="S116" s="38" t="s">
        <v>52</v>
      </c>
      <c r="T116" s="42">
        <v>0</v>
      </c>
      <c r="U116" s="42">
        <v>8</v>
      </c>
      <c r="V116" s="42">
        <f t="shared" si="10"/>
        <v>-8</v>
      </c>
      <c r="W116" s="43" t="e">
        <f t="shared" si="13"/>
        <v>#DIV/0!</v>
      </c>
      <c r="X116" s="38" t="s">
        <v>1361</v>
      </c>
      <c r="Y116" s="42">
        <v>8</v>
      </c>
      <c r="Z116" s="38" t="s">
        <v>2211</v>
      </c>
      <c r="AA116" s="42">
        <v>0</v>
      </c>
      <c r="AB116" s="42" t="s">
        <v>54</v>
      </c>
      <c r="AC116" s="42">
        <v>0</v>
      </c>
      <c r="AD116" s="42">
        <v>8</v>
      </c>
      <c r="AE116" s="42">
        <f t="shared" si="11"/>
        <v>-8</v>
      </c>
      <c r="AF116" s="38" t="s">
        <v>1371</v>
      </c>
      <c r="AG116" s="44">
        <f t="shared" si="12"/>
        <v>0</v>
      </c>
    </row>
    <row r="117" spans="1:33" s="45" customFormat="1" x14ac:dyDescent="0.2">
      <c r="A117" s="38" t="s">
        <v>39</v>
      </c>
      <c r="B117" s="38" t="s">
        <v>40</v>
      </c>
      <c r="C117" s="38" t="s">
        <v>353</v>
      </c>
      <c r="D117" s="38" t="s">
        <v>446</v>
      </c>
      <c r="E117" s="38" t="s">
        <v>43</v>
      </c>
      <c r="F117" s="38" t="s">
        <v>434</v>
      </c>
      <c r="G117" s="38" t="s">
        <v>435</v>
      </c>
      <c r="H117" s="38" t="s">
        <v>433</v>
      </c>
      <c r="I117" s="38" t="s">
        <v>302</v>
      </c>
      <c r="J117" s="38" t="s">
        <v>2212</v>
      </c>
      <c r="K117" s="39">
        <v>42863</v>
      </c>
      <c r="L117" s="39">
        <v>43539</v>
      </c>
      <c r="M117" s="40" t="s">
        <v>54</v>
      </c>
      <c r="N117" s="38" t="s">
        <v>1358</v>
      </c>
      <c r="O117" s="38" t="s">
        <v>1359</v>
      </c>
      <c r="P117" s="41">
        <v>7068098</v>
      </c>
      <c r="Q117" s="38" t="s">
        <v>474</v>
      </c>
      <c r="R117" s="38" t="s">
        <v>68</v>
      </c>
      <c r="S117" s="38" t="s">
        <v>52</v>
      </c>
      <c r="T117" s="42">
        <v>0</v>
      </c>
      <c r="U117" s="42">
        <v>0</v>
      </c>
      <c r="V117" s="42">
        <f t="shared" si="10"/>
        <v>0</v>
      </c>
      <c r="W117" s="43" t="e">
        <f t="shared" si="13"/>
        <v>#DIV/0!</v>
      </c>
      <c r="X117" s="38" t="s">
        <v>1745</v>
      </c>
      <c r="Y117" s="42">
        <v>0</v>
      </c>
      <c r="Z117" s="38" t="s">
        <v>55</v>
      </c>
      <c r="AA117" s="42">
        <v>0</v>
      </c>
      <c r="AB117" s="42" t="s">
        <v>54</v>
      </c>
      <c r="AC117" s="42">
        <v>124.85</v>
      </c>
      <c r="AD117" s="42">
        <v>73.260000000000005</v>
      </c>
      <c r="AE117" s="42">
        <f t="shared" si="11"/>
        <v>51.589999999999989</v>
      </c>
      <c r="AF117" s="38" t="s">
        <v>1371</v>
      </c>
      <c r="AG117" s="44">
        <f t="shared" si="12"/>
        <v>-51.589999999999989</v>
      </c>
    </row>
    <row r="118" spans="1:33" s="45" customFormat="1" x14ac:dyDescent="0.2">
      <c r="A118" s="38" t="s">
        <v>39</v>
      </c>
      <c r="B118" s="38" t="s">
        <v>40</v>
      </c>
      <c r="C118" s="38" t="s">
        <v>353</v>
      </c>
      <c r="D118" s="38" t="s">
        <v>446</v>
      </c>
      <c r="E118" s="38" t="s">
        <v>43</v>
      </c>
      <c r="F118" s="38" t="s">
        <v>434</v>
      </c>
      <c r="G118" s="38" t="s">
        <v>435</v>
      </c>
      <c r="H118" s="38" t="s">
        <v>433</v>
      </c>
      <c r="I118" s="38" t="s">
        <v>302</v>
      </c>
      <c r="J118" s="38" t="s">
        <v>2212</v>
      </c>
      <c r="K118" s="39">
        <v>42867</v>
      </c>
      <c r="L118" s="39">
        <v>43539</v>
      </c>
      <c r="M118" s="40" t="s">
        <v>54</v>
      </c>
      <c r="N118" s="38" t="s">
        <v>1358</v>
      </c>
      <c r="O118" s="38" t="s">
        <v>1359</v>
      </c>
      <c r="P118" s="41">
        <v>7074837</v>
      </c>
      <c r="Q118" s="38" t="s">
        <v>474</v>
      </c>
      <c r="R118" s="38" t="s">
        <v>68</v>
      </c>
      <c r="S118" s="38" t="s">
        <v>52</v>
      </c>
      <c r="T118" s="42">
        <v>0</v>
      </c>
      <c r="U118" s="42">
        <v>86</v>
      </c>
      <c r="V118" s="42">
        <f t="shared" si="10"/>
        <v>-86</v>
      </c>
      <c r="W118" s="43" t="e">
        <f t="shared" si="13"/>
        <v>#DIV/0!</v>
      </c>
      <c r="X118" s="38" t="s">
        <v>1361</v>
      </c>
      <c r="Y118" s="42">
        <v>86</v>
      </c>
      <c r="Z118" s="38" t="s">
        <v>2213</v>
      </c>
      <c r="AA118" s="42">
        <v>0</v>
      </c>
      <c r="AB118" s="42" t="s">
        <v>54</v>
      </c>
      <c r="AC118" s="42">
        <v>0</v>
      </c>
      <c r="AD118" s="42">
        <v>0</v>
      </c>
      <c r="AE118" s="42">
        <f t="shared" si="11"/>
        <v>0</v>
      </c>
      <c r="AF118" s="38" t="s">
        <v>1371</v>
      </c>
      <c r="AG118" s="44">
        <f t="shared" si="12"/>
        <v>-86</v>
      </c>
    </row>
    <row r="119" spans="1:33" s="45" customFormat="1" x14ac:dyDescent="0.2">
      <c r="A119" s="38" t="s">
        <v>39</v>
      </c>
      <c r="B119" s="38" t="s">
        <v>40</v>
      </c>
      <c r="C119" s="38" t="s">
        <v>353</v>
      </c>
      <c r="D119" s="38" t="s">
        <v>446</v>
      </c>
      <c r="E119" s="38" t="s">
        <v>43</v>
      </c>
      <c r="F119" s="38" t="s">
        <v>434</v>
      </c>
      <c r="G119" s="38" t="s">
        <v>435</v>
      </c>
      <c r="H119" s="38" t="s">
        <v>433</v>
      </c>
      <c r="I119" s="38" t="s">
        <v>302</v>
      </c>
      <c r="J119" s="38" t="s">
        <v>2212</v>
      </c>
      <c r="K119" s="39">
        <v>42873</v>
      </c>
      <c r="L119" s="39">
        <v>43539</v>
      </c>
      <c r="M119" s="40" t="s">
        <v>54</v>
      </c>
      <c r="N119" s="38" t="s">
        <v>1358</v>
      </c>
      <c r="O119" s="38" t="s">
        <v>1359</v>
      </c>
      <c r="P119" s="41">
        <v>7089107</v>
      </c>
      <c r="Q119" s="38" t="s">
        <v>474</v>
      </c>
      <c r="R119" s="38" t="s">
        <v>68</v>
      </c>
      <c r="S119" s="38" t="s">
        <v>52</v>
      </c>
      <c r="T119" s="42">
        <v>0</v>
      </c>
      <c r="U119" s="42">
        <v>0</v>
      </c>
      <c r="V119" s="42">
        <f t="shared" si="10"/>
        <v>0</v>
      </c>
      <c r="W119" s="43" t="e">
        <f t="shared" si="13"/>
        <v>#DIV/0!</v>
      </c>
      <c r="X119" s="38" t="s">
        <v>1745</v>
      </c>
      <c r="Y119" s="42">
        <v>0</v>
      </c>
      <c r="Z119" s="38" t="s">
        <v>55</v>
      </c>
      <c r="AA119" s="42">
        <v>0</v>
      </c>
      <c r="AB119" s="42" t="s">
        <v>54</v>
      </c>
      <c r="AC119" s="42">
        <v>232.97</v>
      </c>
      <c r="AD119" s="42">
        <v>222.65</v>
      </c>
      <c r="AE119" s="42">
        <f t="shared" si="11"/>
        <v>10.319999999999993</v>
      </c>
      <c r="AF119" s="38" t="s">
        <v>1371</v>
      </c>
      <c r="AG119" s="44">
        <f t="shared" si="12"/>
        <v>-10.319999999999993</v>
      </c>
    </row>
    <row r="120" spans="1:33" s="45" customFormat="1" x14ac:dyDescent="0.2">
      <c r="A120" s="38" t="s">
        <v>39</v>
      </c>
      <c r="B120" s="38" t="s">
        <v>40</v>
      </c>
      <c r="C120" s="38" t="s">
        <v>353</v>
      </c>
      <c r="D120" s="38" t="s">
        <v>446</v>
      </c>
      <c r="E120" s="38" t="s">
        <v>43</v>
      </c>
      <c r="F120" s="38" t="s">
        <v>434</v>
      </c>
      <c r="G120" s="38" t="s">
        <v>435</v>
      </c>
      <c r="H120" s="38" t="s">
        <v>433</v>
      </c>
      <c r="I120" s="38" t="s">
        <v>302</v>
      </c>
      <c r="J120" s="38" t="s">
        <v>2212</v>
      </c>
      <c r="K120" s="39">
        <v>42874</v>
      </c>
      <c r="L120" s="39">
        <v>43539</v>
      </c>
      <c r="M120" s="40" t="s">
        <v>54</v>
      </c>
      <c r="N120" s="38" t="s">
        <v>1358</v>
      </c>
      <c r="O120" s="38" t="s">
        <v>1359</v>
      </c>
      <c r="P120" s="41">
        <v>7092562</v>
      </c>
      <c r="Q120" s="38" t="s">
        <v>474</v>
      </c>
      <c r="R120" s="38" t="s">
        <v>68</v>
      </c>
      <c r="S120" s="38" t="s">
        <v>52</v>
      </c>
      <c r="T120" s="42">
        <v>0</v>
      </c>
      <c r="U120" s="42">
        <v>0</v>
      </c>
      <c r="V120" s="42">
        <f t="shared" si="10"/>
        <v>0</v>
      </c>
      <c r="W120" s="43" t="e">
        <f t="shared" si="13"/>
        <v>#DIV/0!</v>
      </c>
      <c r="X120" s="38" t="s">
        <v>1745</v>
      </c>
      <c r="Y120" s="42">
        <v>0</v>
      </c>
      <c r="Z120" s="38" t="s">
        <v>55</v>
      </c>
      <c r="AA120" s="42">
        <v>0</v>
      </c>
      <c r="AB120" s="42" t="s">
        <v>54</v>
      </c>
      <c r="AC120" s="42">
        <v>75.06</v>
      </c>
      <c r="AD120" s="42">
        <v>58.57</v>
      </c>
      <c r="AE120" s="42">
        <f t="shared" si="11"/>
        <v>16.490000000000002</v>
      </c>
      <c r="AF120" s="38" t="s">
        <v>1371</v>
      </c>
      <c r="AG120" s="44">
        <f t="shared" si="12"/>
        <v>-16.490000000000002</v>
      </c>
    </row>
    <row r="121" spans="1:33" s="45" customFormat="1" x14ac:dyDescent="0.2">
      <c r="A121" s="38" t="s">
        <v>39</v>
      </c>
      <c r="B121" s="38" t="s">
        <v>40</v>
      </c>
      <c r="C121" s="38" t="s">
        <v>353</v>
      </c>
      <c r="D121" s="38" t="s">
        <v>446</v>
      </c>
      <c r="E121" s="38" t="s">
        <v>43</v>
      </c>
      <c r="F121" s="38" t="s">
        <v>434</v>
      </c>
      <c r="G121" s="38" t="s">
        <v>435</v>
      </c>
      <c r="H121" s="38" t="s">
        <v>433</v>
      </c>
      <c r="I121" s="38" t="s">
        <v>302</v>
      </c>
      <c r="J121" s="38" t="s">
        <v>2214</v>
      </c>
      <c r="K121" s="39">
        <v>42894</v>
      </c>
      <c r="L121" s="39">
        <v>43539</v>
      </c>
      <c r="M121" s="40" t="s">
        <v>54</v>
      </c>
      <c r="N121" s="38" t="s">
        <v>1358</v>
      </c>
      <c r="O121" s="38" t="s">
        <v>1359</v>
      </c>
      <c r="P121" s="41">
        <v>7119925</v>
      </c>
      <c r="Q121" s="38" t="s">
        <v>474</v>
      </c>
      <c r="R121" s="38" t="s">
        <v>68</v>
      </c>
      <c r="S121" s="38" t="s">
        <v>52</v>
      </c>
      <c r="T121" s="42">
        <v>323.39999999999998</v>
      </c>
      <c r="U121" s="42">
        <v>293.64999999999998</v>
      </c>
      <c r="V121" s="42">
        <f t="shared" si="10"/>
        <v>29.75</v>
      </c>
      <c r="W121" s="43">
        <f t="shared" si="13"/>
        <v>9.1991341991341999E-2</v>
      </c>
      <c r="X121" s="38" t="s">
        <v>1745</v>
      </c>
      <c r="Y121" s="42">
        <v>0</v>
      </c>
      <c r="Z121" s="38" t="s">
        <v>55</v>
      </c>
      <c r="AA121" s="42">
        <v>0</v>
      </c>
      <c r="AB121" s="42">
        <v>0</v>
      </c>
      <c r="AC121" s="42">
        <v>63.8</v>
      </c>
      <c r="AD121" s="42">
        <v>58</v>
      </c>
      <c r="AE121" s="42">
        <f t="shared" si="11"/>
        <v>5.7999999999999972</v>
      </c>
      <c r="AF121" s="38" t="s">
        <v>1371</v>
      </c>
      <c r="AG121" s="44">
        <f t="shared" si="12"/>
        <v>23.950000000000003</v>
      </c>
    </row>
    <row r="122" spans="1:33" s="45" customFormat="1" x14ac:dyDescent="0.2">
      <c r="A122" s="38" t="s">
        <v>39</v>
      </c>
      <c r="B122" s="38" t="s">
        <v>40</v>
      </c>
      <c r="C122" s="38" t="s">
        <v>353</v>
      </c>
      <c r="D122" s="38" t="s">
        <v>446</v>
      </c>
      <c r="E122" s="38" t="s">
        <v>43</v>
      </c>
      <c r="F122" s="38" t="s">
        <v>434</v>
      </c>
      <c r="G122" s="38" t="s">
        <v>435</v>
      </c>
      <c r="H122" s="38" t="s">
        <v>433</v>
      </c>
      <c r="I122" s="38" t="s">
        <v>302</v>
      </c>
      <c r="J122" s="38" t="s">
        <v>2214</v>
      </c>
      <c r="K122" s="39">
        <v>42892</v>
      </c>
      <c r="L122" s="39">
        <v>43539</v>
      </c>
      <c r="M122" s="40" t="s">
        <v>54</v>
      </c>
      <c r="N122" s="38" t="s">
        <v>1358</v>
      </c>
      <c r="O122" s="38" t="s">
        <v>1359</v>
      </c>
      <c r="P122" s="41">
        <v>7119987</v>
      </c>
      <c r="Q122" s="38" t="s">
        <v>474</v>
      </c>
      <c r="R122" s="38" t="s">
        <v>68</v>
      </c>
      <c r="S122" s="38" t="s">
        <v>52</v>
      </c>
      <c r="T122" s="42">
        <v>0</v>
      </c>
      <c r="U122" s="42">
        <v>0</v>
      </c>
      <c r="V122" s="42">
        <f t="shared" si="10"/>
        <v>0</v>
      </c>
      <c r="W122" s="43" t="e">
        <f t="shared" si="13"/>
        <v>#DIV/0!</v>
      </c>
      <c r="X122" s="38" t="s">
        <v>1745</v>
      </c>
      <c r="Y122" s="42">
        <v>0</v>
      </c>
      <c r="Z122" s="38" t="s">
        <v>55</v>
      </c>
      <c r="AA122" s="42">
        <v>0</v>
      </c>
      <c r="AB122" s="42" t="s">
        <v>54</v>
      </c>
      <c r="AC122" s="42">
        <v>168.29</v>
      </c>
      <c r="AD122" s="42">
        <v>160.84</v>
      </c>
      <c r="AE122" s="42">
        <f t="shared" si="11"/>
        <v>7.4499999999999886</v>
      </c>
      <c r="AF122" s="38" t="s">
        <v>1371</v>
      </c>
      <c r="AG122" s="44">
        <f t="shared" si="12"/>
        <v>-7.4499999999999886</v>
      </c>
    </row>
    <row r="123" spans="1:33" s="45" customFormat="1" x14ac:dyDescent="0.2">
      <c r="A123" s="38" t="s">
        <v>39</v>
      </c>
      <c r="B123" s="38" t="s">
        <v>40</v>
      </c>
      <c r="C123" s="38" t="s">
        <v>353</v>
      </c>
      <c r="D123" s="38" t="s">
        <v>446</v>
      </c>
      <c r="E123" s="38" t="s">
        <v>43</v>
      </c>
      <c r="F123" s="38" t="s">
        <v>434</v>
      </c>
      <c r="G123" s="38" t="s">
        <v>435</v>
      </c>
      <c r="H123" s="38" t="s">
        <v>433</v>
      </c>
      <c r="I123" s="38" t="s">
        <v>302</v>
      </c>
      <c r="J123" s="38" t="s">
        <v>2214</v>
      </c>
      <c r="K123" s="39">
        <v>42892</v>
      </c>
      <c r="L123" s="39">
        <v>43539</v>
      </c>
      <c r="M123" s="40" t="s">
        <v>54</v>
      </c>
      <c r="N123" s="38" t="s">
        <v>1358</v>
      </c>
      <c r="O123" s="38" t="s">
        <v>1359</v>
      </c>
      <c r="P123" s="41">
        <v>7119995</v>
      </c>
      <c r="Q123" s="38" t="s">
        <v>474</v>
      </c>
      <c r="R123" s="38" t="s">
        <v>68</v>
      </c>
      <c r="S123" s="38" t="s">
        <v>52</v>
      </c>
      <c r="T123" s="42">
        <v>0</v>
      </c>
      <c r="U123" s="42">
        <v>0</v>
      </c>
      <c r="V123" s="42">
        <f t="shared" si="10"/>
        <v>0</v>
      </c>
      <c r="W123" s="43" t="e">
        <f t="shared" si="13"/>
        <v>#DIV/0!</v>
      </c>
      <c r="X123" s="38" t="s">
        <v>1745</v>
      </c>
      <c r="Y123" s="42">
        <v>0</v>
      </c>
      <c r="Z123" s="38" t="s">
        <v>55</v>
      </c>
      <c r="AA123" s="42">
        <v>0</v>
      </c>
      <c r="AB123" s="42" t="s">
        <v>54</v>
      </c>
      <c r="AC123" s="42">
        <v>75.06</v>
      </c>
      <c r="AD123" s="42">
        <v>58.57</v>
      </c>
      <c r="AE123" s="42">
        <f t="shared" si="11"/>
        <v>16.490000000000002</v>
      </c>
      <c r="AF123" s="38" t="s">
        <v>1371</v>
      </c>
      <c r="AG123" s="44">
        <f t="shared" si="12"/>
        <v>-16.490000000000002</v>
      </c>
    </row>
    <row r="124" spans="1:33" s="45" customFormat="1" x14ac:dyDescent="0.2">
      <c r="A124" s="38" t="s">
        <v>39</v>
      </c>
      <c r="B124" s="38" t="s">
        <v>40</v>
      </c>
      <c r="C124" s="38" t="s">
        <v>353</v>
      </c>
      <c r="D124" s="38" t="s">
        <v>446</v>
      </c>
      <c r="E124" s="38" t="s">
        <v>43</v>
      </c>
      <c r="F124" s="38" t="s">
        <v>434</v>
      </c>
      <c r="G124" s="38" t="s">
        <v>435</v>
      </c>
      <c r="H124" s="38" t="s">
        <v>433</v>
      </c>
      <c r="I124" s="38" t="s">
        <v>302</v>
      </c>
      <c r="J124" s="38" t="s">
        <v>2214</v>
      </c>
      <c r="K124" s="39">
        <v>42892</v>
      </c>
      <c r="L124" s="39">
        <v>43539</v>
      </c>
      <c r="M124" s="40" t="s">
        <v>54</v>
      </c>
      <c r="N124" s="38" t="s">
        <v>1358</v>
      </c>
      <c r="O124" s="38" t="s">
        <v>1359</v>
      </c>
      <c r="P124" s="41">
        <v>7119996</v>
      </c>
      <c r="Q124" s="38" t="s">
        <v>474</v>
      </c>
      <c r="R124" s="38" t="s">
        <v>68</v>
      </c>
      <c r="S124" s="38" t="s">
        <v>52</v>
      </c>
      <c r="T124" s="42">
        <v>0</v>
      </c>
      <c r="U124" s="42">
        <v>0</v>
      </c>
      <c r="V124" s="42">
        <f t="shared" si="10"/>
        <v>0</v>
      </c>
      <c r="W124" s="43" t="e">
        <f t="shared" si="13"/>
        <v>#DIV/0!</v>
      </c>
      <c r="X124" s="38" t="s">
        <v>1745</v>
      </c>
      <c r="Y124" s="42">
        <v>0</v>
      </c>
      <c r="Z124" s="38" t="s">
        <v>55</v>
      </c>
      <c r="AA124" s="42">
        <v>0</v>
      </c>
      <c r="AB124" s="42" t="s">
        <v>54</v>
      </c>
      <c r="AC124" s="42">
        <v>75.06</v>
      </c>
      <c r="AD124" s="42">
        <v>58.57</v>
      </c>
      <c r="AE124" s="42">
        <f t="shared" si="11"/>
        <v>16.490000000000002</v>
      </c>
      <c r="AF124" s="38" t="s">
        <v>1371</v>
      </c>
      <c r="AG124" s="44">
        <f t="shared" si="12"/>
        <v>-16.490000000000002</v>
      </c>
    </row>
    <row r="125" spans="1:33" s="45" customFormat="1" x14ac:dyDescent="0.2">
      <c r="A125" s="38" t="s">
        <v>39</v>
      </c>
      <c r="B125" s="38" t="s">
        <v>40</v>
      </c>
      <c r="C125" s="38" t="s">
        <v>353</v>
      </c>
      <c r="D125" s="38" t="s">
        <v>446</v>
      </c>
      <c r="E125" s="38" t="s">
        <v>43</v>
      </c>
      <c r="F125" s="38" t="s">
        <v>434</v>
      </c>
      <c r="G125" s="38" t="s">
        <v>435</v>
      </c>
      <c r="H125" s="38" t="s">
        <v>433</v>
      </c>
      <c r="I125" s="38" t="s">
        <v>302</v>
      </c>
      <c r="J125" s="38" t="s">
        <v>2214</v>
      </c>
      <c r="K125" s="39">
        <v>42899</v>
      </c>
      <c r="L125" s="39">
        <v>43539</v>
      </c>
      <c r="M125" s="40" t="s">
        <v>54</v>
      </c>
      <c r="N125" s="38" t="s">
        <v>1358</v>
      </c>
      <c r="O125" s="38" t="s">
        <v>1359</v>
      </c>
      <c r="P125" s="41">
        <v>7131856</v>
      </c>
      <c r="Q125" s="38" t="s">
        <v>474</v>
      </c>
      <c r="R125" s="38" t="s">
        <v>68</v>
      </c>
      <c r="S125" s="38" t="s">
        <v>52</v>
      </c>
      <c r="T125" s="42">
        <v>0</v>
      </c>
      <c r="U125" s="42">
        <v>0</v>
      </c>
      <c r="V125" s="42">
        <f t="shared" si="10"/>
        <v>0</v>
      </c>
      <c r="W125" s="43" t="e">
        <f t="shared" si="13"/>
        <v>#DIV/0!</v>
      </c>
      <c r="X125" s="38" t="s">
        <v>1745</v>
      </c>
      <c r="Y125" s="42">
        <v>0</v>
      </c>
      <c r="Z125" s="38" t="s">
        <v>55</v>
      </c>
      <c r="AA125" s="42">
        <v>0</v>
      </c>
      <c r="AB125" s="42" t="s">
        <v>54</v>
      </c>
      <c r="AC125" s="42">
        <v>168.29</v>
      </c>
      <c r="AD125" s="42">
        <v>160.84</v>
      </c>
      <c r="AE125" s="42">
        <f t="shared" si="11"/>
        <v>7.4499999999999886</v>
      </c>
      <c r="AF125" s="38" t="s">
        <v>1371</v>
      </c>
      <c r="AG125" s="44">
        <f t="shared" si="12"/>
        <v>-7.4499999999999886</v>
      </c>
    </row>
    <row r="126" spans="1:33" s="45" customFormat="1" x14ac:dyDescent="0.2">
      <c r="A126" s="38" t="s">
        <v>39</v>
      </c>
      <c r="B126" s="38" t="s">
        <v>40</v>
      </c>
      <c r="C126" s="38" t="s">
        <v>353</v>
      </c>
      <c r="D126" s="38" t="s">
        <v>446</v>
      </c>
      <c r="E126" s="38" t="s">
        <v>43</v>
      </c>
      <c r="F126" s="38" t="s">
        <v>434</v>
      </c>
      <c r="G126" s="38" t="s">
        <v>435</v>
      </c>
      <c r="H126" s="38" t="s">
        <v>433</v>
      </c>
      <c r="I126" s="38" t="s">
        <v>302</v>
      </c>
      <c r="J126" s="38" t="s">
        <v>2214</v>
      </c>
      <c r="K126" s="39">
        <v>42901</v>
      </c>
      <c r="L126" s="39">
        <v>43539</v>
      </c>
      <c r="M126" s="40" t="s">
        <v>54</v>
      </c>
      <c r="N126" s="38" t="s">
        <v>1358</v>
      </c>
      <c r="O126" s="38" t="s">
        <v>1359</v>
      </c>
      <c r="P126" s="41">
        <v>7136374</v>
      </c>
      <c r="Q126" s="38" t="s">
        <v>474</v>
      </c>
      <c r="R126" s="38" t="s">
        <v>68</v>
      </c>
      <c r="S126" s="38" t="s">
        <v>52</v>
      </c>
      <c r="T126" s="42">
        <v>0</v>
      </c>
      <c r="U126" s="42">
        <v>0</v>
      </c>
      <c r="V126" s="42">
        <f t="shared" si="10"/>
        <v>0</v>
      </c>
      <c r="W126" s="43" t="e">
        <f t="shared" si="13"/>
        <v>#DIV/0!</v>
      </c>
      <c r="X126" s="38" t="s">
        <v>1745</v>
      </c>
      <c r="Y126" s="42">
        <v>0</v>
      </c>
      <c r="Z126" s="38" t="s">
        <v>55</v>
      </c>
      <c r="AA126" s="42">
        <v>0</v>
      </c>
      <c r="AB126" s="42" t="s">
        <v>54</v>
      </c>
      <c r="AC126" s="42">
        <v>168.29</v>
      </c>
      <c r="AD126" s="42">
        <v>160.84</v>
      </c>
      <c r="AE126" s="42">
        <f t="shared" si="11"/>
        <v>7.4499999999999886</v>
      </c>
      <c r="AF126" s="38" t="s">
        <v>1371</v>
      </c>
      <c r="AG126" s="44">
        <f t="shared" si="12"/>
        <v>-7.4499999999999886</v>
      </c>
    </row>
    <row r="127" spans="1:33" s="45" customFormat="1" x14ac:dyDescent="0.2">
      <c r="A127" s="38" t="s">
        <v>39</v>
      </c>
      <c r="B127" s="38" t="s">
        <v>40</v>
      </c>
      <c r="C127" s="38" t="s">
        <v>353</v>
      </c>
      <c r="D127" s="38" t="s">
        <v>446</v>
      </c>
      <c r="E127" s="38" t="s">
        <v>43</v>
      </c>
      <c r="F127" s="38" t="s">
        <v>434</v>
      </c>
      <c r="G127" s="38" t="s">
        <v>435</v>
      </c>
      <c r="H127" s="38" t="s">
        <v>433</v>
      </c>
      <c r="I127" s="38" t="s">
        <v>302</v>
      </c>
      <c r="J127" s="38" t="s">
        <v>2214</v>
      </c>
      <c r="K127" s="39">
        <v>42913</v>
      </c>
      <c r="L127" s="39">
        <v>43539</v>
      </c>
      <c r="M127" s="40" t="s">
        <v>54</v>
      </c>
      <c r="N127" s="38" t="s">
        <v>1358</v>
      </c>
      <c r="O127" s="38" t="s">
        <v>1359</v>
      </c>
      <c r="P127" s="41">
        <v>7156849</v>
      </c>
      <c r="Q127" s="38" t="s">
        <v>474</v>
      </c>
      <c r="R127" s="38" t="s">
        <v>68</v>
      </c>
      <c r="S127" s="38" t="s">
        <v>52</v>
      </c>
      <c r="T127" s="42">
        <v>0</v>
      </c>
      <c r="U127" s="42">
        <v>0</v>
      </c>
      <c r="V127" s="42">
        <f t="shared" si="10"/>
        <v>0</v>
      </c>
      <c r="W127" s="43" t="e">
        <f t="shared" si="13"/>
        <v>#DIV/0!</v>
      </c>
      <c r="X127" s="38" t="s">
        <v>1745</v>
      </c>
      <c r="Y127" s="42">
        <v>0</v>
      </c>
      <c r="Z127" s="38" t="s">
        <v>55</v>
      </c>
      <c r="AA127" s="42">
        <v>0</v>
      </c>
      <c r="AB127" s="42" t="s">
        <v>54</v>
      </c>
      <c r="AC127" s="42">
        <v>236.6</v>
      </c>
      <c r="AD127" s="42">
        <v>159.96</v>
      </c>
      <c r="AE127" s="42">
        <f t="shared" si="11"/>
        <v>76.639999999999986</v>
      </c>
      <c r="AF127" s="38" t="s">
        <v>1371</v>
      </c>
      <c r="AG127" s="44">
        <f t="shared" si="12"/>
        <v>-76.639999999999986</v>
      </c>
    </row>
    <row r="128" spans="1:33" s="45" customFormat="1" x14ac:dyDescent="0.2">
      <c r="A128" s="38" t="s">
        <v>39</v>
      </c>
      <c r="B128" s="38" t="s">
        <v>40</v>
      </c>
      <c r="C128" s="38" t="s">
        <v>353</v>
      </c>
      <c r="D128" s="38" t="s">
        <v>446</v>
      </c>
      <c r="E128" s="38" t="s">
        <v>43</v>
      </c>
      <c r="F128" s="38" t="s">
        <v>434</v>
      </c>
      <c r="G128" s="38" t="s">
        <v>435</v>
      </c>
      <c r="H128" s="38" t="s">
        <v>433</v>
      </c>
      <c r="I128" s="38" t="s">
        <v>302</v>
      </c>
      <c r="J128" s="38" t="s">
        <v>2214</v>
      </c>
      <c r="K128" s="39">
        <v>42916</v>
      </c>
      <c r="L128" s="39">
        <v>43539</v>
      </c>
      <c r="M128" s="40" t="s">
        <v>54</v>
      </c>
      <c r="N128" s="38" t="s">
        <v>1358</v>
      </c>
      <c r="O128" s="38" t="s">
        <v>1359</v>
      </c>
      <c r="P128" s="41">
        <v>7161541</v>
      </c>
      <c r="Q128" s="38" t="s">
        <v>474</v>
      </c>
      <c r="R128" s="38" t="s">
        <v>68</v>
      </c>
      <c r="S128" s="38" t="s">
        <v>52</v>
      </c>
      <c r="T128" s="42">
        <v>148</v>
      </c>
      <c r="U128" s="42">
        <v>134.38</v>
      </c>
      <c r="V128" s="42">
        <f t="shared" si="10"/>
        <v>13.620000000000005</v>
      </c>
      <c r="W128" s="43">
        <f t="shared" si="13"/>
        <v>9.2027027027027059E-2</v>
      </c>
      <c r="X128" s="38" t="s">
        <v>1745</v>
      </c>
      <c r="Y128" s="42">
        <v>0</v>
      </c>
      <c r="Z128" s="38" t="s">
        <v>55</v>
      </c>
      <c r="AA128" s="42">
        <v>0</v>
      </c>
      <c r="AB128" s="42">
        <v>0</v>
      </c>
      <c r="AC128" s="42">
        <v>148</v>
      </c>
      <c r="AD128" s="42">
        <v>112</v>
      </c>
      <c r="AE128" s="42">
        <f t="shared" si="11"/>
        <v>36</v>
      </c>
      <c r="AF128" s="38" t="s">
        <v>1371</v>
      </c>
      <c r="AG128" s="44">
        <f t="shared" si="12"/>
        <v>-22.379999999999995</v>
      </c>
    </row>
    <row r="129" spans="1:33" s="45" customFormat="1" x14ac:dyDescent="0.2">
      <c r="A129" s="38" t="s">
        <v>39</v>
      </c>
      <c r="B129" s="38" t="s">
        <v>40</v>
      </c>
      <c r="C129" s="38" t="s">
        <v>353</v>
      </c>
      <c r="D129" s="38" t="s">
        <v>446</v>
      </c>
      <c r="E129" s="38" t="s">
        <v>43</v>
      </c>
      <c r="F129" s="38" t="s">
        <v>434</v>
      </c>
      <c r="G129" s="38" t="s">
        <v>435</v>
      </c>
      <c r="H129" s="38" t="s">
        <v>433</v>
      </c>
      <c r="I129" s="38" t="s">
        <v>302</v>
      </c>
      <c r="J129" s="38" t="s">
        <v>2214</v>
      </c>
      <c r="K129" s="39">
        <v>42915</v>
      </c>
      <c r="L129" s="39">
        <v>43539</v>
      </c>
      <c r="M129" s="40" t="s">
        <v>54</v>
      </c>
      <c r="N129" s="38" t="s">
        <v>1358</v>
      </c>
      <c r="O129" s="38" t="s">
        <v>1359</v>
      </c>
      <c r="P129" s="41">
        <v>7162448</v>
      </c>
      <c r="Q129" s="38" t="s">
        <v>474</v>
      </c>
      <c r="R129" s="38" t="s">
        <v>68</v>
      </c>
      <c r="S129" s="38" t="s">
        <v>52</v>
      </c>
      <c r="T129" s="42">
        <v>0</v>
      </c>
      <c r="U129" s="42">
        <v>0</v>
      </c>
      <c r="V129" s="42">
        <f t="shared" ref="V129:V192" si="14">T129-U129</f>
        <v>0</v>
      </c>
      <c r="W129" s="43" t="e">
        <f t="shared" si="13"/>
        <v>#DIV/0!</v>
      </c>
      <c r="X129" s="38" t="s">
        <v>1745</v>
      </c>
      <c r="Y129" s="42">
        <v>0</v>
      </c>
      <c r="Z129" s="38" t="s">
        <v>55</v>
      </c>
      <c r="AA129" s="42">
        <v>0</v>
      </c>
      <c r="AB129" s="42" t="s">
        <v>54</v>
      </c>
      <c r="AC129" s="42">
        <v>124.85</v>
      </c>
      <c r="AD129" s="42">
        <v>73.260000000000005</v>
      </c>
      <c r="AE129" s="42">
        <f t="shared" ref="AE129:AE192" si="15">AC129-AD129</f>
        <v>51.589999999999989</v>
      </c>
      <c r="AF129" s="38" t="s">
        <v>1371</v>
      </c>
      <c r="AG129" s="44">
        <f t="shared" ref="AG129:AG192" si="16">V129-AE129</f>
        <v>-51.589999999999989</v>
      </c>
    </row>
    <row r="130" spans="1:33" s="45" customFormat="1" x14ac:dyDescent="0.2">
      <c r="A130" s="38" t="s">
        <v>39</v>
      </c>
      <c r="B130" s="38" t="s">
        <v>40</v>
      </c>
      <c r="C130" s="38" t="s">
        <v>353</v>
      </c>
      <c r="D130" s="38" t="s">
        <v>446</v>
      </c>
      <c r="E130" s="38" t="s">
        <v>43</v>
      </c>
      <c r="F130" s="38" t="s">
        <v>434</v>
      </c>
      <c r="G130" s="38" t="s">
        <v>435</v>
      </c>
      <c r="H130" s="38" t="s">
        <v>433</v>
      </c>
      <c r="I130" s="38" t="s">
        <v>302</v>
      </c>
      <c r="J130" s="38" t="s">
        <v>2214</v>
      </c>
      <c r="K130" s="39">
        <v>42915</v>
      </c>
      <c r="L130" s="39">
        <v>43539</v>
      </c>
      <c r="M130" s="40" t="s">
        <v>54</v>
      </c>
      <c r="N130" s="38" t="s">
        <v>1358</v>
      </c>
      <c r="O130" s="38" t="s">
        <v>1359</v>
      </c>
      <c r="P130" s="41">
        <v>7162470</v>
      </c>
      <c r="Q130" s="38" t="s">
        <v>474</v>
      </c>
      <c r="R130" s="38" t="s">
        <v>68</v>
      </c>
      <c r="S130" s="38" t="s">
        <v>52</v>
      </c>
      <c r="T130" s="42">
        <v>0</v>
      </c>
      <c r="U130" s="42">
        <v>0</v>
      </c>
      <c r="V130" s="42">
        <f t="shared" si="14"/>
        <v>0</v>
      </c>
      <c r="W130" s="43" t="e">
        <f t="shared" si="13"/>
        <v>#DIV/0!</v>
      </c>
      <c r="X130" s="38" t="s">
        <v>1745</v>
      </c>
      <c r="Y130" s="42">
        <v>0</v>
      </c>
      <c r="Z130" s="38" t="s">
        <v>55</v>
      </c>
      <c r="AA130" s="42">
        <v>0</v>
      </c>
      <c r="AB130" s="42" t="s">
        <v>54</v>
      </c>
      <c r="AC130" s="42">
        <v>401.26</v>
      </c>
      <c r="AD130" s="42">
        <v>383.49</v>
      </c>
      <c r="AE130" s="42">
        <f t="shared" si="15"/>
        <v>17.769999999999982</v>
      </c>
      <c r="AF130" s="38" t="s">
        <v>1371</v>
      </c>
      <c r="AG130" s="44">
        <f t="shared" si="16"/>
        <v>-17.769999999999982</v>
      </c>
    </row>
    <row r="131" spans="1:33" s="45" customFormat="1" x14ac:dyDescent="0.2">
      <c r="A131" s="38" t="s">
        <v>39</v>
      </c>
      <c r="B131" s="38" t="s">
        <v>40</v>
      </c>
      <c r="C131" s="38" t="s">
        <v>353</v>
      </c>
      <c r="D131" s="38" t="s">
        <v>446</v>
      </c>
      <c r="E131" s="38" t="s">
        <v>43</v>
      </c>
      <c r="F131" s="38" t="s">
        <v>434</v>
      </c>
      <c r="G131" s="38" t="s">
        <v>435</v>
      </c>
      <c r="H131" s="38" t="s">
        <v>433</v>
      </c>
      <c r="I131" s="38" t="s">
        <v>302</v>
      </c>
      <c r="J131" s="38" t="s">
        <v>2214</v>
      </c>
      <c r="K131" s="39">
        <v>42915</v>
      </c>
      <c r="L131" s="39">
        <v>43539</v>
      </c>
      <c r="M131" s="40" t="s">
        <v>54</v>
      </c>
      <c r="N131" s="38" t="s">
        <v>1358</v>
      </c>
      <c r="O131" s="38" t="s">
        <v>1359</v>
      </c>
      <c r="P131" s="41">
        <v>7162471</v>
      </c>
      <c r="Q131" s="38" t="s">
        <v>474</v>
      </c>
      <c r="R131" s="38" t="s">
        <v>68</v>
      </c>
      <c r="S131" s="38" t="s">
        <v>52</v>
      </c>
      <c r="T131" s="42">
        <v>0</v>
      </c>
      <c r="U131" s="42">
        <v>0</v>
      </c>
      <c r="V131" s="42">
        <f t="shared" si="14"/>
        <v>0</v>
      </c>
      <c r="W131" s="43" t="e">
        <f t="shared" si="13"/>
        <v>#DIV/0!</v>
      </c>
      <c r="X131" s="38" t="s">
        <v>1745</v>
      </c>
      <c r="Y131" s="42">
        <v>0</v>
      </c>
      <c r="Z131" s="38" t="s">
        <v>55</v>
      </c>
      <c r="AA131" s="42">
        <v>0</v>
      </c>
      <c r="AB131" s="42" t="s">
        <v>54</v>
      </c>
      <c r="AC131" s="42">
        <v>124.85</v>
      </c>
      <c r="AD131" s="42">
        <v>73.260000000000005</v>
      </c>
      <c r="AE131" s="42">
        <f t="shared" si="15"/>
        <v>51.589999999999989</v>
      </c>
      <c r="AF131" s="38" t="s">
        <v>1371</v>
      </c>
      <c r="AG131" s="44">
        <f t="shared" si="16"/>
        <v>-51.589999999999989</v>
      </c>
    </row>
    <row r="132" spans="1:33" s="45" customFormat="1" x14ac:dyDescent="0.2">
      <c r="A132" s="38" t="s">
        <v>39</v>
      </c>
      <c r="B132" s="38" t="s">
        <v>40</v>
      </c>
      <c r="C132" s="38" t="s">
        <v>353</v>
      </c>
      <c r="D132" s="38" t="s">
        <v>446</v>
      </c>
      <c r="E132" s="38" t="s">
        <v>43</v>
      </c>
      <c r="F132" s="38" t="s">
        <v>434</v>
      </c>
      <c r="G132" s="38" t="s">
        <v>435</v>
      </c>
      <c r="H132" s="38" t="s">
        <v>433</v>
      </c>
      <c r="I132" s="38" t="s">
        <v>302</v>
      </c>
      <c r="J132" s="38" t="s">
        <v>2214</v>
      </c>
      <c r="K132" s="39">
        <v>42915</v>
      </c>
      <c r="L132" s="39">
        <v>43539</v>
      </c>
      <c r="M132" s="40" t="s">
        <v>54</v>
      </c>
      <c r="N132" s="38" t="s">
        <v>1358</v>
      </c>
      <c r="O132" s="38" t="s">
        <v>1359</v>
      </c>
      <c r="P132" s="41">
        <v>7162547</v>
      </c>
      <c r="Q132" s="38" t="s">
        <v>474</v>
      </c>
      <c r="R132" s="38" t="s">
        <v>68</v>
      </c>
      <c r="S132" s="38" t="s">
        <v>52</v>
      </c>
      <c r="T132" s="42">
        <v>0</v>
      </c>
      <c r="U132" s="42">
        <v>0</v>
      </c>
      <c r="V132" s="42">
        <f t="shared" si="14"/>
        <v>0</v>
      </c>
      <c r="W132" s="43" t="e">
        <f t="shared" si="13"/>
        <v>#DIV/0!</v>
      </c>
      <c r="X132" s="38" t="s">
        <v>1745</v>
      </c>
      <c r="Y132" s="42">
        <v>0</v>
      </c>
      <c r="Z132" s="38" t="s">
        <v>55</v>
      </c>
      <c r="AA132" s="42">
        <v>0</v>
      </c>
      <c r="AB132" s="42" t="s">
        <v>54</v>
      </c>
      <c r="AC132" s="42">
        <v>236.6</v>
      </c>
      <c r="AD132" s="42">
        <v>159.96</v>
      </c>
      <c r="AE132" s="42">
        <f t="shared" si="15"/>
        <v>76.639999999999986</v>
      </c>
      <c r="AF132" s="38" t="s">
        <v>1371</v>
      </c>
      <c r="AG132" s="44">
        <f t="shared" si="16"/>
        <v>-76.639999999999986</v>
      </c>
    </row>
    <row r="133" spans="1:33" s="45" customFormat="1" x14ac:dyDescent="0.2">
      <c r="A133" s="38" t="s">
        <v>39</v>
      </c>
      <c r="B133" s="38" t="s">
        <v>40</v>
      </c>
      <c r="C133" s="38" t="s">
        <v>353</v>
      </c>
      <c r="D133" s="38" t="s">
        <v>446</v>
      </c>
      <c r="E133" s="38" t="s">
        <v>43</v>
      </c>
      <c r="F133" s="38" t="s">
        <v>434</v>
      </c>
      <c r="G133" s="38" t="s">
        <v>435</v>
      </c>
      <c r="H133" s="38" t="s">
        <v>433</v>
      </c>
      <c r="I133" s="38" t="s">
        <v>302</v>
      </c>
      <c r="J133" s="38" t="s">
        <v>2214</v>
      </c>
      <c r="K133" s="39">
        <v>42915</v>
      </c>
      <c r="L133" s="39">
        <v>43539</v>
      </c>
      <c r="M133" s="40" t="s">
        <v>54</v>
      </c>
      <c r="N133" s="38" t="s">
        <v>1358</v>
      </c>
      <c r="O133" s="38" t="s">
        <v>1359</v>
      </c>
      <c r="P133" s="41">
        <v>7162569</v>
      </c>
      <c r="Q133" s="38" t="s">
        <v>474</v>
      </c>
      <c r="R133" s="38" t="s">
        <v>68</v>
      </c>
      <c r="S133" s="38" t="s">
        <v>52</v>
      </c>
      <c r="T133" s="42">
        <v>0</v>
      </c>
      <c r="U133" s="42">
        <v>0</v>
      </c>
      <c r="V133" s="42">
        <f t="shared" si="14"/>
        <v>0</v>
      </c>
      <c r="W133" s="43" t="e">
        <f t="shared" ref="W133:W196" si="17">V133/T133</f>
        <v>#DIV/0!</v>
      </c>
      <c r="X133" s="38" t="s">
        <v>1745</v>
      </c>
      <c r="Y133" s="42">
        <v>0</v>
      </c>
      <c r="Z133" s="38" t="s">
        <v>55</v>
      </c>
      <c r="AA133" s="42">
        <v>0</v>
      </c>
      <c r="AB133" s="42" t="s">
        <v>54</v>
      </c>
      <c r="AC133" s="42">
        <v>232.97</v>
      </c>
      <c r="AD133" s="42">
        <v>222.65</v>
      </c>
      <c r="AE133" s="42">
        <f t="shared" si="15"/>
        <v>10.319999999999993</v>
      </c>
      <c r="AF133" s="38" t="s">
        <v>1371</v>
      </c>
      <c r="AG133" s="44">
        <f t="shared" si="16"/>
        <v>-10.319999999999993</v>
      </c>
    </row>
    <row r="134" spans="1:33" s="45" customFormat="1" x14ac:dyDescent="0.2">
      <c r="A134" s="38" t="s">
        <v>39</v>
      </c>
      <c r="B134" s="38" t="s">
        <v>40</v>
      </c>
      <c r="C134" s="38" t="s">
        <v>353</v>
      </c>
      <c r="D134" s="38" t="s">
        <v>446</v>
      </c>
      <c r="E134" s="38" t="s">
        <v>43</v>
      </c>
      <c r="F134" s="38" t="s">
        <v>434</v>
      </c>
      <c r="G134" s="38" t="s">
        <v>435</v>
      </c>
      <c r="H134" s="38" t="s">
        <v>433</v>
      </c>
      <c r="I134" s="38" t="s">
        <v>302</v>
      </c>
      <c r="J134" s="38" t="s">
        <v>2214</v>
      </c>
      <c r="K134" s="39">
        <v>42916</v>
      </c>
      <c r="L134" s="39">
        <v>43539</v>
      </c>
      <c r="M134" s="40" t="s">
        <v>54</v>
      </c>
      <c r="N134" s="38" t="s">
        <v>1358</v>
      </c>
      <c r="O134" s="38" t="s">
        <v>1359</v>
      </c>
      <c r="P134" s="41">
        <v>7163751</v>
      </c>
      <c r="Q134" s="38" t="s">
        <v>474</v>
      </c>
      <c r="R134" s="38" t="s">
        <v>68</v>
      </c>
      <c r="S134" s="38" t="s">
        <v>52</v>
      </c>
      <c r="T134" s="42">
        <v>0</v>
      </c>
      <c r="U134" s="42">
        <v>0</v>
      </c>
      <c r="V134" s="42">
        <f t="shared" si="14"/>
        <v>0</v>
      </c>
      <c r="W134" s="43" t="e">
        <f t="shared" si="17"/>
        <v>#DIV/0!</v>
      </c>
      <c r="X134" s="38" t="s">
        <v>1745</v>
      </c>
      <c r="Y134" s="42">
        <v>0</v>
      </c>
      <c r="Z134" s="38" t="s">
        <v>55</v>
      </c>
      <c r="AA134" s="42">
        <v>0</v>
      </c>
      <c r="AB134" s="42" t="s">
        <v>54</v>
      </c>
      <c r="AC134" s="42">
        <v>232.97</v>
      </c>
      <c r="AD134" s="42">
        <v>222.65</v>
      </c>
      <c r="AE134" s="42">
        <f t="shared" si="15"/>
        <v>10.319999999999993</v>
      </c>
      <c r="AF134" s="38" t="s">
        <v>1371</v>
      </c>
      <c r="AG134" s="44">
        <f t="shared" si="16"/>
        <v>-10.319999999999993</v>
      </c>
    </row>
    <row r="135" spans="1:33" s="45" customFormat="1" x14ac:dyDescent="0.2">
      <c r="A135" s="38" t="s">
        <v>39</v>
      </c>
      <c r="B135" s="38" t="s">
        <v>40</v>
      </c>
      <c r="C135" s="38" t="s">
        <v>353</v>
      </c>
      <c r="D135" s="38" t="s">
        <v>446</v>
      </c>
      <c r="E135" s="38" t="s">
        <v>43</v>
      </c>
      <c r="F135" s="38" t="s">
        <v>434</v>
      </c>
      <c r="G135" s="38" t="s">
        <v>435</v>
      </c>
      <c r="H135" s="38" t="s">
        <v>433</v>
      </c>
      <c r="I135" s="38" t="s">
        <v>302</v>
      </c>
      <c r="J135" s="38" t="s">
        <v>2215</v>
      </c>
      <c r="K135" s="39">
        <v>42921</v>
      </c>
      <c r="L135" s="39">
        <v>43539</v>
      </c>
      <c r="M135" s="40" t="s">
        <v>54</v>
      </c>
      <c r="N135" s="38" t="s">
        <v>1358</v>
      </c>
      <c r="O135" s="38" t="s">
        <v>1359</v>
      </c>
      <c r="P135" s="41">
        <v>7167901</v>
      </c>
      <c r="Q135" s="38" t="s">
        <v>474</v>
      </c>
      <c r="R135" s="38" t="s">
        <v>68</v>
      </c>
      <c r="S135" s="38" t="s">
        <v>52</v>
      </c>
      <c r="T135" s="42">
        <v>0</v>
      </c>
      <c r="U135" s="42">
        <v>0</v>
      </c>
      <c r="V135" s="42">
        <f t="shared" si="14"/>
        <v>0</v>
      </c>
      <c r="W135" s="43" t="e">
        <f t="shared" si="17"/>
        <v>#DIV/0!</v>
      </c>
      <c r="X135" s="38" t="s">
        <v>1745</v>
      </c>
      <c r="Y135" s="42">
        <v>0</v>
      </c>
      <c r="Z135" s="38" t="s">
        <v>55</v>
      </c>
      <c r="AA135" s="42">
        <v>0</v>
      </c>
      <c r="AB135" s="42" t="s">
        <v>54</v>
      </c>
      <c r="AC135" s="42">
        <v>0</v>
      </c>
      <c r="AD135" s="42">
        <v>172</v>
      </c>
      <c r="AE135" s="42">
        <f t="shared" si="15"/>
        <v>-172</v>
      </c>
      <c r="AF135" s="38" t="s">
        <v>1371</v>
      </c>
      <c r="AG135" s="44">
        <f t="shared" si="16"/>
        <v>172</v>
      </c>
    </row>
    <row r="136" spans="1:33" s="45" customFormat="1" x14ac:dyDescent="0.2">
      <c r="A136" s="38" t="s">
        <v>39</v>
      </c>
      <c r="B136" s="38" t="s">
        <v>40</v>
      </c>
      <c r="C136" s="38" t="s">
        <v>353</v>
      </c>
      <c r="D136" s="38" t="s">
        <v>446</v>
      </c>
      <c r="E136" s="38" t="s">
        <v>43</v>
      </c>
      <c r="F136" s="38" t="s">
        <v>434</v>
      </c>
      <c r="G136" s="38" t="s">
        <v>435</v>
      </c>
      <c r="H136" s="38" t="s">
        <v>433</v>
      </c>
      <c r="I136" s="38" t="s">
        <v>302</v>
      </c>
      <c r="J136" s="38" t="s">
        <v>2215</v>
      </c>
      <c r="K136" s="39">
        <v>42921</v>
      </c>
      <c r="L136" s="39">
        <v>43539</v>
      </c>
      <c r="M136" s="40" t="s">
        <v>54</v>
      </c>
      <c r="N136" s="38" t="s">
        <v>1358</v>
      </c>
      <c r="O136" s="38" t="s">
        <v>1359</v>
      </c>
      <c r="P136" s="41">
        <v>7170765</v>
      </c>
      <c r="Q136" s="38" t="s">
        <v>474</v>
      </c>
      <c r="R136" s="38" t="s">
        <v>68</v>
      </c>
      <c r="S136" s="38" t="s">
        <v>52</v>
      </c>
      <c r="T136" s="42">
        <v>0</v>
      </c>
      <c r="U136" s="42">
        <v>0</v>
      </c>
      <c r="V136" s="42">
        <f t="shared" si="14"/>
        <v>0</v>
      </c>
      <c r="W136" s="43" t="e">
        <f t="shared" si="17"/>
        <v>#DIV/0!</v>
      </c>
      <c r="X136" s="38" t="s">
        <v>1745</v>
      </c>
      <c r="Y136" s="42">
        <v>0</v>
      </c>
      <c r="Z136" s="38" t="s">
        <v>55</v>
      </c>
      <c r="AA136" s="42">
        <v>0</v>
      </c>
      <c r="AB136" s="42" t="s">
        <v>54</v>
      </c>
      <c r="AC136" s="42">
        <v>124.85</v>
      </c>
      <c r="AD136" s="42">
        <v>73.260000000000005</v>
      </c>
      <c r="AE136" s="42">
        <f t="shared" si="15"/>
        <v>51.589999999999989</v>
      </c>
      <c r="AF136" s="38" t="s">
        <v>1371</v>
      </c>
      <c r="AG136" s="44">
        <f t="shared" si="16"/>
        <v>-51.589999999999989</v>
      </c>
    </row>
    <row r="137" spans="1:33" s="45" customFormat="1" x14ac:dyDescent="0.2">
      <c r="A137" s="38" t="s">
        <v>39</v>
      </c>
      <c r="B137" s="38" t="s">
        <v>40</v>
      </c>
      <c r="C137" s="38" t="s">
        <v>353</v>
      </c>
      <c r="D137" s="38" t="s">
        <v>446</v>
      </c>
      <c r="E137" s="38" t="s">
        <v>43</v>
      </c>
      <c r="F137" s="38" t="s">
        <v>434</v>
      </c>
      <c r="G137" s="38" t="s">
        <v>435</v>
      </c>
      <c r="H137" s="38" t="s">
        <v>433</v>
      </c>
      <c r="I137" s="38" t="s">
        <v>302</v>
      </c>
      <c r="J137" s="38" t="s">
        <v>2215</v>
      </c>
      <c r="K137" s="39">
        <v>42921</v>
      </c>
      <c r="L137" s="39">
        <v>43539</v>
      </c>
      <c r="M137" s="40" t="s">
        <v>54</v>
      </c>
      <c r="N137" s="38" t="s">
        <v>1358</v>
      </c>
      <c r="O137" s="38" t="s">
        <v>1359</v>
      </c>
      <c r="P137" s="41">
        <v>7170766</v>
      </c>
      <c r="Q137" s="38" t="s">
        <v>474</v>
      </c>
      <c r="R137" s="38" t="s">
        <v>68</v>
      </c>
      <c r="S137" s="38" t="s">
        <v>52</v>
      </c>
      <c r="T137" s="42">
        <v>0</v>
      </c>
      <c r="U137" s="42">
        <v>0</v>
      </c>
      <c r="V137" s="42">
        <f t="shared" si="14"/>
        <v>0</v>
      </c>
      <c r="W137" s="43" t="e">
        <f t="shared" si="17"/>
        <v>#DIV/0!</v>
      </c>
      <c r="X137" s="38" t="s">
        <v>1745</v>
      </c>
      <c r="Y137" s="42">
        <v>0</v>
      </c>
      <c r="Z137" s="38" t="s">
        <v>55</v>
      </c>
      <c r="AA137" s="42">
        <v>0</v>
      </c>
      <c r="AB137" s="42" t="s">
        <v>54</v>
      </c>
      <c r="AC137" s="42">
        <v>236.6</v>
      </c>
      <c r="AD137" s="42">
        <v>159.96</v>
      </c>
      <c r="AE137" s="42">
        <f t="shared" si="15"/>
        <v>76.639999999999986</v>
      </c>
      <c r="AF137" s="38" t="s">
        <v>1371</v>
      </c>
      <c r="AG137" s="44">
        <f t="shared" si="16"/>
        <v>-76.639999999999986</v>
      </c>
    </row>
    <row r="138" spans="1:33" s="45" customFormat="1" x14ac:dyDescent="0.2">
      <c r="A138" s="38" t="s">
        <v>39</v>
      </c>
      <c r="B138" s="38" t="s">
        <v>40</v>
      </c>
      <c r="C138" s="38" t="s">
        <v>353</v>
      </c>
      <c r="D138" s="38" t="s">
        <v>446</v>
      </c>
      <c r="E138" s="38" t="s">
        <v>43</v>
      </c>
      <c r="F138" s="38" t="s">
        <v>434</v>
      </c>
      <c r="G138" s="38" t="s">
        <v>435</v>
      </c>
      <c r="H138" s="38" t="s">
        <v>433</v>
      </c>
      <c r="I138" s="38" t="s">
        <v>302</v>
      </c>
      <c r="J138" s="38" t="s">
        <v>2215</v>
      </c>
      <c r="K138" s="39">
        <v>42921</v>
      </c>
      <c r="L138" s="39">
        <v>43539</v>
      </c>
      <c r="M138" s="40" t="s">
        <v>54</v>
      </c>
      <c r="N138" s="38" t="s">
        <v>1358</v>
      </c>
      <c r="O138" s="38" t="s">
        <v>1359</v>
      </c>
      <c r="P138" s="41">
        <v>7170767</v>
      </c>
      <c r="Q138" s="38" t="s">
        <v>474</v>
      </c>
      <c r="R138" s="38" t="s">
        <v>68</v>
      </c>
      <c r="S138" s="38" t="s">
        <v>52</v>
      </c>
      <c r="T138" s="42">
        <v>0</v>
      </c>
      <c r="U138" s="42">
        <v>0</v>
      </c>
      <c r="V138" s="42">
        <f t="shared" si="14"/>
        <v>0</v>
      </c>
      <c r="W138" s="43" t="e">
        <f t="shared" si="17"/>
        <v>#DIV/0!</v>
      </c>
      <c r="X138" s="38" t="s">
        <v>1745</v>
      </c>
      <c r="Y138" s="42">
        <v>0</v>
      </c>
      <c r="Z138" s="38" t="s">
        <v>55</v>
      </c>
      <c r="AA138" s="42">
        <v>0</v>
      </c>
      <c r="AB138" s="42" t="s">
        <v>54</v>
      </c>
      <c r="AC138" s="42">
        <v>124.85</v>
      </c>
      <c r="AD138" s="42">
        <v>73.260000000000005</v>
      </c>
      <c r="AE138" s="42">
        <f t="shared" si="15"/>
        <v>51.589999999999989</v>
      </c>
      <c r="AF138" s="38" t="s">
        <v>1371</v>
      </c>
      <c r="AG138" s="44">
        <f t="shared" si="16"/>
        <v>-51.589999999999989</v>
      </c>
    </row>
    <row r="139" spans="1:33" s="45" customFormat="1" x14ac:dyDescent="0.2">
      <c r="A139" s="38" t="s">
        <v>39</v>
      </c>
      <c r="B139" s="38" t="s">
        <v>40</v>
      </c>
      <c r="C139" s="38" t="s">
        <v>353</v>
      </c>
      <c r="D139" s="38" t="s">
        <v>446</v>
      </c>
      <c r="E139" s="38" t="s">
        <v>43</v>
      </c>
      <c r="F139" s="38" t="s">
        <v>434</v>
      </c>
      <c r="G139" s="38" t="s">
        <v>435</v>
      </c>
      <c r="H139" s="38" t="s">
        <v>433</v>
      </c>
      <c r="I139" s="38" t="s">
        <v>302</v>
      </c>
      <c r="J139" s="38" t="s">
        <v>2215</v>
      </c>
      <c r="K139" s="39">
        <v>42921</v>
      </c>
      <c r="L139" s="39">
        <v>43539</v>
      </c>
      <c r="M139" s="40" t="s">
        <v>54</v>
      </c>
      <c r="N139" s="38" t="s">
        <v>1358</v>
      </c>
      <c r="O139" s="38" t="s">
        <v>1359</v>
      </c>
      <c r="P139" s="41">
        <v>7170782</v>
      </c>
      <c r="Q139" s="38" t="s">
        <v>474</v>
      </c>
      <c r="R139" s="38" t="s">
        <v>68</v>
      </c>
      <c r="S139" s="38" t="s">
        <v>52</v>
      </c>
      <c r="T139" s="42">
        <v>0</v>
      </c>
      <c r="U139" s="42">
        <v>0</v>
      </c>
      <c r="V139" s="42">
        <f t="shared" si="14"/>
        <v>0</v>
      </c>
      <c r="W139" s="43" t="e">
        <f t="shared" si="17"/>
        <v>#DIV/0!</v>
      </c>
      <c r="X139" s="38" t="s">
        <v>1745</v>
      </c>
      <c r="Y139" s="42">
        <v>0</v>
      </c>
      <c r="Z139" s="38" t="s">
        <v>55</v>
      </c>
      <c r="AA139" s="42">
        <v>0</v>
      </c>
      <c r="AB139" s="42" t="s">
        <v>54</v>
      </c>
      <c r="AC139" s="42">
        <v>236.6</v>
      </c>
      <c r="AD139" s="42">
        <v>159.96</v>
      </c>
      <c r="AE139" s="42">
        <f t="shared" si="15"/>
        <v>76.639999999999986</v>
      </c>
      <c r="AF139" s="38" t="s">
        <v>1371</v>
      </c>
      <c r="AG139" s="44">
        <f t="shared" si="16"/>
        <v>-76.639999999999986</v>
      </c>
    </row>
    <row r="140" spans="1:33" s="45" customFormat="1" x14ac:dyDescent="0.2">
      <c r="A140" s="38" t="s">
        <v>39</v>
      </c>
      <c r="B140" s="38" t="s">
        <v>40</v>
      </c>
      <c r="C140" s="38" t="s">
        <v>353</v>
      </c>
      <c r="D140" s="38" t="s">
        <v>446</v>
      </c>
      <c r="E140" s="38" t="s">
        <v>43</v>
      </c>
      <c r="F140" s="38" t="s">
        <v>434</v>
      </c>
      <c r="G140" s="38" t="s">
        <v>435</v>
      </c>
      <c r="H140" s="38" t="s">
        <v>433</v>
      </c>
      <c r="I140" s="38" t="s">
        <v>302</v>
      </c>
      <c r="J140" s="38" t="s">
        <v>2215</v>
      </c>
      <c r="K140" s="39">
        <v>42921</v>
      </c>
      <c r="L140" s="39">
        <v>43539</v>
      </c>
      <c r="M140" s="40" t="s">
        <v>54</v>
      </c>
      <c r="N140" s="38" t="s">
        <v>1358</v>
      </c>
      <c r="O140" s="38" t="s">
        <v>1359</v>
      </c>
      <c r="P140" s="41">
        <v>7170784</v>
      </c>
      <c r="Q140" s="38" t="s">
        <v>474</v>
      </c>
      <c r="R140" s="38" t="s">
        <v>68</v>
      </c>
      <c r="S140" s="38" t="s">
        <v>52</v>
      </c>
      <c r="T140" s="42">
        <v>0</v>
      </c>
      <c r="U140" s="42">
        <v>0</v>
      </c>
      <c r="V140" s="42">
        <f t="shared" si="14"/>
        <v>0</v>
      </c>
      <c r="W140" s="43" t="e">
        <f t="shared" si="17"/>
        <v>#DIV/0!</v>
      </c>
      <c r="X140" s="38" t="s">
        <v>1745</v>
      </c>
      <c r="Y140" s="42">
        <v>0</v>
      </c>
      <c r="Z140" s="38" t="s">
        <v>55</v>
      </c>
      <c r="AA140" s="42">
        <v>0</v>
      </c>
      <c r="AB140" s="42" t="s">
        <v>54</v>
      </c>
      <c r="AC140" s="42">
        <v>236.6</v>
      </c>
      <c r="AD140" s="42">
        <v>159.96</v>
      </c>
      <c r="AE140" s="42">
        <f t="shared" si="15"/>
        <v>76.639999999999986</v>
      </c>
      <c r="AF140" s="38" t="s">
        <v>1371</v>
      </c>
      <c r="AG140" s="44">
        <f t="shared" si="16"/>
        <v>-76.639999999999986</v>
      </c>
    </row>
    <row r="141" spans="1:33" s="45" customFormat="1" x14ac:dyDescent="0.2">
      <c r="A141" s="38" t="s">
        <v>39</v>
      </c>
      <c r="B141" s="38" t="s">
        <v>40</v>
      </c>
      <c r="C141" s="38" t="s">
        <v>353</v>
      </c>
      <c r="D141" s="38" t="s">
        <v>446</v>
      </c>
      <c r="E141" s="38" t="s">
        <v>43</v>
      </c>
      <c r="F141" s="38" t="s">
        <v>434</v>
      </c>
      <c r="G141" s="38" t="s">
        <v>435</v>
      </c>
      <c r="H141" s="38" t="s">
        <v>433</v>
      </c>
      <c r="I141" s="38" t="s">
        <v>302</v>
      </c>
      <c r="J141" s="38" t="s">
        <v>2215</v>
      </c>
      <c r="K141" s="39">
        <v>42921</v>
      </c>
      <c r="L141" s="39">
        <v>43539</v>
      </c>
      <c r="M141" s="40" t="s">
        <v>54</v>
      </c>
      <c r="N141" s="38" t="s">
        <v>1358</v>
      </c>
      <c r="O141" s="38" t="s">
        <v>1359</v>
      </c>
      <c r="P141" s="41">
        <v>7170785</v>
      </c>
      <c r="Q141" s="38" t="s">
        <v>474</v>
      </c>
      <c r="R141" s="38" t="s">
        <v>68</v>
      </c>
      <c r="S141" s="38" t="s">
        <v>52</v>
      </c>
      <c r="T141" s="42">
        <v>0</v>
      </c>
      <c r="U141" s="42">
        <v>0</v>
      </c>
      <c r="V141" s="42">
        <f t="shared" si="14"/>
        <v>0</v>
      </c>
      <c r="W141" s="43" t="e">
        <f t="shared" si="17"/>
        <v>#DIV/0!</v>
      </c>
      <c r="X141" s="38" t="s">
        <v>1745</v>
      </c>
      <c r="Y141" s="42">
        <v>0</v>
      </c>
      <c r="Z141" s="38" t="s">
        <v>55</v>
      </c>
      <c r="AA141" s="42">
        <v>0</v>
      </c>
      <c r="AB141" s="42" t="s">
        <v>54</v>
      </c>
      <c r="AC141" s="42">
        <v>236.6</v>
      </c>
      <c r="AD141" s="42">
        <v>159.96</v>
      </c>
      <c r="AE141" s="42">
        <f t="shared" si="15"/>
        <v>76.639999999999986</v>
      </c>
      <c r="AF141" s="38" t="s">
        <v>1371</v>
      </c>
      <c r="AG141" s="44">
        <f t="shared" si="16"/>
        <v>-76.639999999999986</v>
      </c>
    </row>
    <row r="142" spans="1:33" s="45" customFormat="1" x14ac:dyDescent="0.2">
      <c r="A142" s="38" t="s">
        <v>39</v>
      </c>
      <c r="B142" s="38" t="s">
        <v>40</v>
      </c>
      <c r="C142" s="38" t="s">
        <v>353</v>
      </c>
      <c r="D142" s="38" t="s">
        <v>446</v>
      </c>
      <c r="E142" s="38" t="s">
        <v>43</v>
      </c>
      <c r="F142" s="38" t="s">
        <v>434</v>
      </c>
      <c r="G142" s="38" t="s">
        <v>435</v>
      </c>
      <c r="H142" s="38" t="s">
        <v>433</v>
      </c>
      <c r="I142" s="38" t="s">
        <v>302</v>
      </c>
      <c r="J142" s="38" t="s">
        <v>2215</v>
      </c>
      <c r="K142" s="39">
        <v>42921</v>
      </c>
      <c r="L142" s="39">
        <v>43539</v>
      </c>
      <c r="M142" s="40" t="s">
        <v>54</v>
      </c>
      <c r="N142" s="38" t="s">
        <v>1358</v>
      </c>
      <c r="O142" s="38" t="s">
        <v>1359</v>
      </c>
      <c r="P142" s="41">
        <v>7170791</v>
      </c>
      <c r="Q142" s="38" t="s">
        <v>474</v>
      </c>
      <c r="R142" s="38" t="s">
        <v>68</v>
      </c>
      <c r="S142" s="38" t="s">
        <v>52</v>
      </c>
      <c r="T142" s="42">
        <v>0</v>
      </c>
      <c r="U142" s="42">
        <v>0</v>
      </c>
      <c r="V142" s="42">
        <f t="shared" si="14"/>
        <v>0</v>
      </c>
      <c r="W142" s="43" t="e">
        <f t="shared" si="17"/>
        <v>#DIV/0!</v>
      </c>
      <c r="X142" s="38" t="s">
        <v>1745</v>
      </c>
      <c r="Y142" s="42">
        <v>0</v>
      </c>
      <c r="Z142" s="38" t="s">
        <v>55</v>
      </c>
      <c r="AA142" s="42">
        <v>0</v>
      </c>
      <c r="AB142" s="42" t="s">
        <v>54</v>
      </c>
      <c r="AC142" s="42">
        <v>124.85</v>
      </c>
      <c r="AD142" s="42">
        <v>73.260000000000005</v>
      </c>
      <c r="AE142" s="42">
        <f t="shared" si="15"/>
        <v>51.589999999999989</v>
      </c>
      <c r="AF142" s="38" t="s">
        <v>1371</v>
      </c>
      <c r="AG142" s="44">
        <f t="shared" si="16"/>
        <v>-51.589999999999989</v>
      </c>
    </row>
    <row r="143" spans="1:33" s="45" customFormat="1" x14ac:dyDescent="0.2">
      <c r="A143" s="38" t="s">
        <v>39</v>
      </c>
      <c r="B143" s="38" t="s">
        <v>40</v>
      </c>
      <c r="C143" s="38" t="s">
        <v>353</v>
      </c>
      <c r="D143" s="38" t="s">
        <v>446</v>
      </c>
      <c r="E143" s="38" t="s">
        <v>43</v>
      </c>
      <c r="F143" s="38" t="s">
        <v>434</v>
      </c>
      <c r="G143" s="38" t="s">
        <v>435</v>
      </c>
      <c r="H143" s="38" t="s">
        <v>433</v>
      </c>
      <c r="I143" s="38" t="s">
        <v>302</v>
      </c>
      <c r="J143" s="38" t="s">
        <v>2215</v>
      </c>
      <c r="K143" s="39">
        <v>42921</v>
      </c>
      <c r="L143" s="39">
        <v>43539</v>
      </c>
      <c r="M143" s="40" t="s">
        <v>54</v>
      </c>
      <c r="N143" s="38" t="s">
        <v>1358</v>
      </c>
      <c r="O143" s="38" t="s">
        <v>1359</v>
      </c>
      <c r="P143" s="41">
        <v>7170837</v>
      </c>
      <c r="Q143" s="38" t="s">
        <v>474</v>
      </c>
      <c r="R143" s="38" t="s">
        <v>68</v>
      </c>
      <c r="S143" s="38" t="s">
        <v>52</v>
      </c>
      <c r="T143" s="42">
        <v>0</v>
      </c>
      <c r="U143" s="42">
        <v>0</v>
      </c>
      <c r="V143" s="42">
        <f t="shared" si="14"/>
        <v>0</v>
      </c>
      <c r="W143" s="43" t="e">
        <f t="shared" si="17"/>
        <v>#DIV/0!</v>
      </c>
      <c r="X143" s="38" t="s">
        <v>1745</v>
      </c>
      <c r="Y143" s="42">
        <v>0</v>
      </c>
      <c r="Z143" s="38" t="s">
        <v>55</v>
      </c>
      <c r="AA143" s="42">
        <v>0</v>
      </c>
      <c r="AB143" s="42" t="s">
        <v>54</v>
      </c>
      <c r="AC143" s="42">
        <v>124.85</v>
      </c>
      <c r="AD143" s="42">
        <v>73.260000000000005</v>
      </c>
      <c r="AE143" s="42">
        <f t="shared" si="15"/>
        <v>51.589999999999989</v>
      </c>
      <c r="AF143" s="38" t="s">
        <v>1371</v>
      </c>
      <c r="AG143" s="44">
        <f t="shared" si="16"/>
        <v>-51.589999999999989</v>
      </c>
    </row>
    <row r="144" spans="1:33" s="45" customFormat="1" x14ac:dyDescent="0.2">
      <c r="A144" s="38" t="s">
        <v>39</v>
      </c>
      <c r="B144" s="38" t="s">
        <v>40</v>
      </c>
      <c r="C144" s="38" t="s">
        <v>353</v>
      </c>
      <c r="D144" s="38" t="s">
        <v>446</v>
      </c>
      <c r="E144" s="38" t="s">
        <v>43</v>
      </c>
      <c r="F144" s="38" t="s">
        <v>434</v>
      </c>
      <c r="G144" s="38" t="s">
        <v>435</v>
      </c>
      <c r="H144" s="38" t="s">
        <v>433</v>
      </c>
      <c r="I144" s="38" t="s">
        <v>302</v>
      </c>
      <c r="J144" s="38" t="s">
        <v>2215</v>
      </c>
      <c r="K144" s="39">
        <v>42921</v>
      </c>
      <c r="L144" s="39">
        <v>43539</v>
      </c>
      <c r="M144" s="40" t="s">
        <v>54</v>
      </c>
      <c r="N144" s="38" t="s">
        <v>1358</v>
      </c>
      <c r="O144" s="38" t="s">
        <v>1359</v>
      </c>
      <c r="P144" s="41">
        <v>7170839</v>
      </c>
      <c r="Q144" s="38" t="s">
        <v>474</v>
      </c>
      <c r="R144" s="38" t="s">
        <v>68</v>
      </c>
      <c r="S144" s="38" t="s">
        <v>52</v>
      </c>
      <c r="T144" s="42">
        <v>0</v>
      </c>
      <c r="U144" s="42">
        <v>0</v>
      </c>
      <c r="V144" s="42">
        <f t="shared" si="14"/>
        <v>0</v>
      </c>
      <c r="W144" s="43" t="e">
        <f t="shared" si="17"/>
        <v>#DIV/0!</v>
      </c>
      <c r="X144" s="38" t="s">
        <v>1745</v>
      </c>
      <c r="Y144" s="42">
        <v>0</v>
      </c>
      <c r="Z144" s="38" t="s">
        <v>55</v>
      </c>
      <c r="AA144" s="42">
        <v>0</v>
      </c>
      <c r="AB144" s="42" t="s">
        <v>54</v>
      </c>
      <c r="AC144" s="42">
        <v>236.6</v>
      </c>
      <c r="AD144" s="42">
        <v>146.91</v>
      </c>
      <c r="AE144" s="42">
        <f t="shared" si="15"/>
        <v>89.69</v>
      </c>
      <c r="AF144" s="38" t="s">
        <v>1371</v>
      </c>
      <c r="AG144" s="44">
        <f t="shared" si="16"/>
        <v>-89.69</v>
      </c>
    </row>
    <row r="145" spans="1:33" s="45" customFormat="1" x14ac:dyDescent="0.2">
      <c r="A145" s="38" t="s">
        <v>39</v>
      </c>
      <c r="B145" s="38" t="s">
        <v>40</v>
      </c>
      <c r="C145" s="38" t="s">
        <v>353</v>
      </c>
      <c r="D145" s="38" t="s">
        <v>446</v>
      </c>
      <c r="E145" s="38" t="s">
        <v>43</v>
      </c>
      <c r="F145" s="38" t="s">
        <v>434</v>
      </c>
      <c r="G145" s="38" t="s">
        <v>435</v>
      </c>
      <c r="H145" s="38" t="s">
        <v>433</v>
      </c>
      <c r="I145" s="38" t="s">
        <v>302</v>
      </c>
      <c r="J145" s="38" t="s">
        <v>2215</v>
      </c>
      <c r="K145" s="39">
        <v>42921</v>
      </c>
      <c r="L145" s="39">
        <v>43539</v>
      </c>
      <c r="M145" s="40" t="s">
        <v>54</v>
      </c>
      <c r="N145" s="38" t="s">
        <v>1358</v>
      </c>
      <c r="O145" s="38" t="s">
        <v>1359</v>
      </c>
      <c r="P145" s="41">
        <v>7170842</v>
      </c>
      <c r="Q145" s="38" t="s">
        <v>474</v>
      </c>
      <c r="R145" s="38" t="s">
        <v>68</v>
      </c>
      <c r="S145" s="38" t="s">
        <v>52</v>
      </c>
      <c r="T145" s="42">
        <v>0</v>
      </c>
      <c r="U145" s="42">
        <v>0</v>
      </c>
      <c r="V145" s="42">
        <f t="shared" si="14"/>
        <v>0</v>
      </c>
      <c r="W145" s="43" t="e">
        <f t="shared" si="17"/>
        <v>#DIV/0!</v>
      </c>
      <c r="X145" s="38" t="s">
        <v>1745</v>
      </c>
      <c r="Y145" s="42">
        <v>0</v>
      </c>
      <c r="Z145" s="38" t="s">
        <v>55</v>
      </c>
      <c r="AA145" s="42">
        <v>0</v>
      </c>
      <c r="AB145" s="42" t="s">
        <v>54</v>
      </c>
      <c r="AC145" s="42">
        <v>124.85</v>
      </c>
      <c r="AD145" s="42">
        <v>73.260000000000005</v>
      </c>
      <c r="AE145" s="42">
        <f t="shared" si="15"/>
        <v>51.589999999999989</v>
      </c>
      <c r="AF145" s="38" t="s">
        <v>1371</v>
      </c>
      <c r="AG145" s="44">
        <f t="shared" si="16"/>
        <v>-51.589999999999989</v>
      </c>
    </row>
    <row r="146" spans="1:33" s="45" customFormat="1" x14ac:dyDescent="0.2">
      <c r="A146" s="38" t="s">
        <v>39</v>
      </c>
      <c r="B146" s="38" t="s">
        <v>40</v>
      </c>
      <c r="C146" s="38" t="s">
        <v>353</v>
      </c>
      <c r="D146" s="38" t="s">
        <v>446</v>
      </c>
      <c r="E146" s="38" t="s">
        <v>43</v>
      </c>
      <c r="F146" s="38" t="s">
        <v>434</v>
      </c>
      <c r="G146" s="38" t="s">
        <v>435</v>
      </c>
      <c r="H146" s="38" t="s">
        <v>433</v>
      </c>
      <c r="I146" s="38" t="s">
        <v>302</v>
      </c>
      <c r="J146" s="38" t="s">
        <v>2215</v>
      </c>
      <c r="K146" s="39">
        <v>42921</v>
      </c>
      <c r="L146" s="39">
        <v>43539</v>
      </c>
      <c r="M146" s="40" t="s">
        <v>54</v>
      </c>
      <c r="N146" s="38" t="s">
        <v>1358</v>
      </c>
      <c r="O146" s="38" t="s">
        <v>1359</v>
      </c>
      <c r="P146" s="41">
        <v>7170853</v>
      </c>
      <c r="Q146" s="38" t="s">
        <v>474</v>
      </c>
      <c r="R146" s="38" t="s">
        <v>68</v>
      </c>
      <c r="S146" s="38" t="s">
        <v>52</v>
      </c>
      <c r="T146" s="42">
        <v>0</v>
      </c>
      <c r="U146" s="42">
        <v>0</v>
      </c>
      <c r="V146" s="42">
        <f t="shared" si="14"/>
        <v>0</v>
      </c>
      <c r="W146" s="43" t="e">
        <f t="shared" si="17"/>
        <v>#DIV/0!</v>
      </c>
      <c r="X146" s="38" t="s">
        <v>1745</v>
      </c>
      <c r="Y146" s="42">
        <v>0</v>
      </c>
      <c r="Z146" s="38" t="s">
        <v>55</v>
      </c>
      <c r="AA146" s="42">
        <v>0</v>
      </c>
      <c r="AB146" s="42" t="s">
        <v>54</v>
      </c>
      <c r="AC146" s="42">
        <v>124.85</v>
      </c>
      <c r="AD146" s="42">
        <v>73.260000000000005</v>
      </c>
      <c r="AE146" s="42">
        <f t="shared" si="15"/>
        <v>51.589999999999989</v>
      </c>
      <c r="AF146" s="38" t="s">
        <v>1371</v>
      </c>
      <c r="AG146" s="44">
        <f t="shared" si="16"/>
        <v>-51.589999999999989</v>
      </c>
    </row>
    <row r="147" spans="1:33" s="45" customFormat="1" x14ac:dyDescent="0.2">
      <c r="A147" s="38" t="s">
        <v>39</v>
      </c>
      <c r="B147" s="38" t="s">
        <v>40</v>
      </c>
      <c r="C147" s="38" t="s">
        <v>353</v>
      </c>
      <c r="D147" s="38" t="s">
        <v>446</v>
      </c>
      <c r="E147" s="38" t="s">
        <v>43</v>
      </c>
      <c r="F147" s="38" t="s">
        <v>434</v>
      </c>
      <c r="G147" s="38" t="s">
        <v>435</v>
      </c>
      <c r="H147" s="38" t="s">
        <v>433</v>
      </c>
      <c r="I147" s="38" t="s">
        <v>302</v>
      </c>
      <c r="J147" s="38" t="s">
        <v>2215</v>
      </c>
      <c r="K147" s="39">
        <v>42921</v>
      </c>
      <c r="L147" s="39">
        <v>43539</v>
      </c>
      <c r="M147" s="40" t="s">
        <v>54</v>
      </c>
      <c r="N147" s="38" t="s">
        <v>1358</v>
      </c>
      <c r="O147" s="38" t="s">
        <v>1359</v>
      </c>
      <c r="P147" s="41">
        <v>7170866</v>
      </c>
      <c r="Q147" s="38" t="s">
        <v>474</v>
      </c>
      <c r="R147" s="38" t="s">
        <v>68</v>
      </c>
      <c r="S147" s="38" t="s">
        <v>52</v>
      </c>
      <c r="T147" s="42">
        <v>0</v>
      </c>
      <c r="U147" s="42">
        <v>0</v>
      </c>
      <c r="V147" s="42">
        <f t="shared" si="14"/>
        <v>0</v>
      </c>
      <c r="W147" s="43" t="e">
        <f t="shared" si="17"/>
        <v>#DIV/0!</v>
      </c>
      <c r="X147" s="38" t="s">
        <v>1745</v>
      </c>
      <c r="Y147" s="42">
        <v>0</v>
      </c>
      <c r="Z147" s="38" t="s">
        <v>55</v>
      </c>
      <c r="AA147" s="42">
        <v>0</v>
      </c>
      <c r="AB147" s="42" t="s">
        <v>54</v>
      </c>
      <c r="AC147" s="42">
        <v>236.6</v>
      </c>
      <c r="AD147" s="42">
        <v>146.91</v>
      </c>
      <c r="AE147" s="42">
        <f t="shared" si="15"/>
        <v>89.69</v>
      </c>
      <c r="AF147" s="38" t="s">
        <v>1371</v>
      </c>
      <c r="AG147" s="44">
        <f t="shared" si="16"/>
        <v>-89.69</v>
      </c>
    </row>
    <row r="148" spans="1:33" s="45" customFormat="1" x14ac:dyDescent="0.2">
      <c r="A148" s="38" t="s">
        <v>39</v>
      </c>
      <c r="B148" s="38" t="s">
        <v>40</v>
      </c>
      <c r="C148" s="38" t="s">
        <v>353</v>
      </c>
      <c r="D148" s="38" t="s">
        <v>446</v>
      </c>
      <c r="E148" s="38" t="s">
        <v>43</v>
      </c>
      <c r="F148" s="38" t="s">
        <v>434</v>
      </c>
      <c r="G148" s="38" t="s">
        <v>435</v>
      </c>
      <c r="H148" s="38" t="s">
        <v>433</v>
      </c>
      <c r="I148" s="38" t="s">
        <v>302</v>
      </c>
      <c r="J148" s="38" t="s">
        <v>2215</v>
      </c>
      <c r="K148" s="39">
        <v>42923</v>
      </c>
      <c r="L148" s="39">
        <v>43539</v>
      </c>
      <c r="M148" s="40" t="s">
        <v>54</v>
      </c>
      <c r="N148" s="38" t="s">
        <v>1358</v>
      </c>
      <c r="O148" s="38" t="s">
        <v>1359</v>
      </c>
      <c r="P148" s="41">
        <v>7172569</v>
      </c>
      <c r="Q148" s="38" t="s">
        <v>474</v>
      </c>
      <c r="R148" s="38" t="s">
        <v>68</v>
      </c>
      <c r="S148" s="38" t="s">
        <v>52</v>
      </c>
      <c r="T148" s="42">
        <v>0</v>
      </c>
      <c r="U148" s="42">
        <v>0</v>
      </c>
      <c r="V148" s="42">
        <f t="shared" si="14"/>
        <v>0</v>
      </c>
      <c r="W148" s="43" t="e">
        <f t="shared" si="17"/>
        <v>#DIV/0!</v>
      </c>
      <c r="X148" s="38" t="s">
        <v>1745</v>
      </c>
      <c r="Y148" s="42">
        <v>0</v>
      </c>
      <c r="Z148" s="38" t="s">
        <v>55</v>
      </c>
      <c r="AA148" s="42">
        <v>0</v>
      </c>
      <c r="AB148" s="42" t="s">
        <v>54</v>
      </c>
      <c r="AC148" s="42">
        <v>0</v>
      </c>
      <c r="AD148" s="42">
        <v>86</v>
      </c>
      <c r="AE148" s="42">
        <f t="shared" si="15"/>
        <v>-86</v>
      </c>
      <c r="AF148" s="38" t="s">
        <v>1371</v>
      </c>
      <c r="AG148" s="44">
        <f t="shared" si="16"/>
        <v>86</v>
      </c>
    </row>
    <row r="149" spans="1:33" s="45" customFormat="1" x14ac:dyDescent="0.2">
      <c r="A149" s="38" t="s">
        <v>39</v>
      </c>
      <c r="B149" s="38" t="s">
        <v>40</v>
      </c>
      <c r="C149" s="38" t="s">
        <v>353</v>
      </c>
      <c r="D149" s="38" t="s">
        <v>446</v>
      </c>
      <c r="E149" s="38" t="s">
        <v>43</v>
      </c>
      <c r="F149" s="38" t="s">
        <v>434</v>
      </c>
      <c r="G149" s="38" t="s">
        <v>435</v>
      </c>
      <c r="H149" s="38" t="s">
        <v>433</v>
      </c>
      <c r="I149" s="38" t="s">
        <v>302</v>
      </c>
      <c r="J149" s="38" t="s">
        <v>2215</v>
      </c>
      <c r="K149" s="39">
        <v>42922</v>
      </c>
      <c r="L149" s="39">
        <v>43539</v>
      </c>
      <c r="M149" s="40" t="s">
        <v>54</v>
      </c>
      <c r="N149" s="38" t="s">
        <v>1358</v>
      </c>
      <c r="O149" s="38" t="s">
        <v>1359</v>
      </c>
      <c r="P149" s="41">
        <v>7172570</v>
      </c>
      <c r="Q149" s="38" t="s">
        <v>474</v>
      </c>
      <c r="R149" s="38" t="s">
        <v>68</v>
      </c>
      <c r="S149" s="38" t="s">
        <v>52</v>
      </c>
      <c r="T149" s="42">
        <v>760</v>
      </c>
      <c r="U149" s="42">
        <v>690.08</v>
      </c>
      <c r="V149" s="42">
        <f t="shared" si="14"/>
        <v>69.919999999999959</v>
      </c>
      <c r="W149" s="43">
        <f t="shared" si="17"/>
        <v>9.1999999999999943E-2</v>
      </c>
      <c r="X149" s="38" t="s">
        <v>1745</v>
      </c>
      <c r="Y149" s="42">
        <v>0</v>
      </c>
      <c r="Z149" s="38" t="s">
        <v>55</v>
      </c>
      <c r="AA149" s="42">
        <v>0</v>
      </c>
      <c r="AB149" s="42">
        <v>0</v>
      </c>
      <c r="AC149" s="42">
        <v>760</v>
      </c>
      <c r="AD149" s="42">
        <v>581</v>
      </c>
      <c r="AE149" s="42">
        <f t="shared" si="15"/>
        <v>179</v>
      </c>
      <c r="AF149" s="38" t="s">
        <v>1371</v>
      </c>
      <c r="AG149" s="44">
        <f t="shared" si="16"/>
        <v>-109.08000000000004</v>
      </c>
    </row>
    <row r="150" spans="1:33" s="45" customFormat="1" x14ac:dyDescent="0.2">
      <c r="A150" s="38" t="s">
        <v>39</v>
      </c>
      <c r="B150" s="38" t="s">
        <v>40</v>
      </c>
      <c r="C150" s="38" t="s">
        <v>353</v>
      </c>
      <c r="D150" s="38" t="s">
        <v>446</v>
      </c>
      <c r="E150" s="38" t="s">
        <v>43</v>
      </c>
      <c r="F150" s="38" t="s">
        <v>434</v>
      </c>
      <c r="G150" s="38" t="s">
        <v>435</v>
      </c>
      <c r="H150" s="38" t="s">
        <v>433</v>
      </c>
      <c r="I150" s="38" t="s">
        <v>302</v>
      </c>
      <c r="J150" s="38" t="s">
        <v>2215</v>
      </c>
      <c r="K150" s="39">
        <v>42923</v>
      </c>
      <c r="L150" s="39">
        <v>43539</v>
      </c>
      <c r="M150" s="40" t="s">
        <v>54</v>
      </c>
      <c r="N150" s="38" t="s">
        <v>1358</v>
      </c>
      <c r="O150" s="38" t="s">
        <v>1359</v>
      </c>
      <c r="P150" s="41">
        <v>7172571</v>
      </c>
      <c r="Q150" s="38" t="s">
        <v>474</v>
      </c>
      <c r="R150" s="38" t="s">
        <v>68</v>
      </c>
      <c r="S150" s="38" t="s">
        <v>52</v>
      </c>
      <c r="T150" s="42">
        <v>834.65</v>
      </c>
      <c r="U150" s="42">
        <v>757.86</v>
      </c>
      <c r="V150" s="42">
        <f t="shared" si="14"/>
        <v>76.789999999999964</v>
      </c>
      <c r="W150" s="43">
        <f t="shared" si="17"/>
        <v>9.2002635835380056E-2</v>
      </c>
      <c r="X150" s="38" t="s">
        <v>1745</v>
      </c>
      <c r="Y150" s="42">
        <v>0</v>
      </c>
      <c r="Z150" s="38" t="s">
        <v>55</v>
      </c>
      <c r="AA150" s="42">
        <v>0</v>
      </c>
      <c r="AB150" s="42">
        <v>0</v>
      </c>
      <c r="AC150" s="42">
        <v>834.65</v>
      </c>
      <c r="AD150" s="42">
        <v>692</v>
      </c>
      <c r="AE150" s="42">
        <f t="shared" si="15"/>
        <v>142.64999999999998</v>
      </c>
      <c r="AF150" s="38" t="s">
        <v>1371</v>
      </c>
      <c r="AG150" s="44">
        <f t="shared" si="16"/>
        <v>-65.860000000000014</v>
      </c>
    </row>
    <row r="151" spans="1:33" s="45" customFormat="1" x14ac:dyDescent="0.2">
      <c r="A151" s="38" t="s">
        <v>39</v>
      </c>
      <c r="B151" s="38" t="s">
        <v>40</v>
      </c>
      <c r="C151" s="38" t="s">
        <v>353</v>
      </c>
      <c r="D151" s="38" t="s">
        <v>446</v>
      </c>
      <c r="E151" s="38" t="s">
        <v>43</v>
      </c>
      <c r="F151" s="38" t="s">
        <v>434</v>
      </c>
      <c r="G151" s="38" t="s">
        <v>435</v>
      </c>
      <c r="H151" s="38" t="s">
        <v>433</v>
      </c>
      <c r="I151" s="38" t="s">
        <v>302</v>
      </c>
      <c r="J151" s="38" t="s">
        <v>2215</v>
      </c>
      <c r="K151" s="39">
        <v>42923</v>
      </c>
      <c r="L151" s="39">
        <v>43539</v>
      </c>
      <c r="M151" s="40" t="s">
        <v>54</v>
      </c>
      <c r="N151" s="38" t="s">
        <v>1358</v>
      </c>
      <c r="O151" s="38" t="s">
        <v>1359</v>
      </c>
      <c r="P151" s="41">
        <v>7172574</v>
      </c>
      <c r="Q151" s="38" t="s">
        <v>474</v>
      </c>
      <c r="R151" s="38" t="s">
        <v>68</v>
      </c>
      <c r="S151" s="38" t="s">
        <v>52</v>
      </c>
      <c r="T151" s="42">
        <v>147.69</v>
      </c>
      <c r="U151" s="42">
        <v>134.1</v>
      </c>
      <c r="V151" s="42">
        <f t="shared" si="14"/>
        <v>13.590000000000003</v>
      </c>
      <c r="W151" s="43">
        <f t="shared" si="17"/>
        <v>9.2017062766605748E-2</v>
      </c>
      <c r="X151" s="38" t="s">
        <v>1745</v>
      </c>
      <c r="Y151" s="42">
        <v>0</v>
      </c>
      <c r="Z151" s="38" t="s">
        <v>55</v>
      </c>
      <c r="AA151" s="42">
        <v>0</v>
      </c>
      <c r="AB151" s="42">
        <v>0</v>
      </c>
      <c r="AC151" s="42">
        <v>147.69</v>
      </c>
      <c r="AD151" s="42">
        <v>114</v>
      </c>
      <c r="AE151" s="42">
        <f t="shared" si="15"/>
        <v>33.69</v>
      </c>
      <c r="AF151" s="38" t="s">
        <v>1371</v>
      </c>
      <c r="AG151" s="44">
        <f t="shared" si="16"/>
        <v>-20.099999999999994</v>
      </c>
    </row>
    <row r="152" spans="1:33" s="45" customFormat="1" x14ac:dyDescent="0.2">
      <c r="A152" s="38" t="s">
        <v>39</v>
      </c>
      <c r="B152" s="38" t="s">
        <v>40</v>
      </c>
      <c r="C152" s="38" t="s">
        <v>353</v>
      </c>
      <c r="D152" s="38" t="s">
        <v>446</v>
      </c>
      <c r="E152" s="38" t="s">
        <v>43</v>
      </c>
      <c r="F152" s="38" t="s">
        <v>434</v>
      </c>
      <c r="G152" s="38" t="s">
        <v>435</v>
      </c>
      <c r="H152" s="38" t="s">
        <v>433</v>
      </c>
      <c r="I152" s="38" t="s">
        <v>302</v>
      </c>
      <c r="J152" s="38" t="s">
        <v>2215</v>
      </c>
      <c r="K152" s="39">
        <v>42922</v>
      </c>
      <c r="L152" s="39">
        <v>43539</v>
      </c>
      <c r="M152" s="40" t="s">
        <v>54</v>
      </c>
      <c r="N152" s="38" t="s">
        <v>1358</v>
      </c>
      <c r="O152" s="38" t="s">
        <v>1359</v>
      </c>
      <c r="P152" s="41">
        <v>7173227</v>
      </c>
      <c r="Q152" s="38" t="s">
        <v>474</v>
      </c>
      <c r="R152" s="38" t="s">
        <v>68</v>
      </c>
      <c r="S152" s="38" t="s">
        <v>52</v>
      </c>
      <c r="T152" s="42">
        <v>0</v>
      </c>
      <c r="U152" s="42">
        <v>0</v>
      </c>
      <c r="V152" s="42">
        <f t="shared" si="14"/>
        <v>0</v>
      </c>
      <c r="W152" s="43" t="e">
        <f t="shared" si="17"/>
        <v>#DIV/0!</v>
      </c>
      <c r="X152" s="38" t="s">
        <v>1745</v>
      </c>
      <c r="Y152" s="42">
        <v>0</v>
      </c>
      <c r="Z152" s="38" t="s">
        <v>55</v>
      </c>
      <c r="AA152" s="42">
        <v>0</v>
      </c>
      <c r="AB152" s="42" t="s">
        <v>54</v>
      </c>
      <c r="AC152" s="42">
        <v>0</v>
      </c>
      <c r="AD152" s="42">
        <v>172</v>
      </c>
      <c r="AE152" s="42">
        <f t="shared" si="15"/>
        <v>-172</v>
      </c>
      <c r="AF152" s="38" t="s">
        <v>1371</v>
      </c>
      <c r="AG152" s="44">
        <f t="shared" si="16"/>
        <v>172</v>
      </c>
    </row>
    <row r="153" spans="1:33" s="45" customFormat="1" x14ac:dyDescent="0.2">
      <c r="A153" s="38" t="s">
        <v>39</v>
      </c>
      <c r="B153" s="38" t="s">
        <v>40</v>
      </c>
      <c r="C153" s="38" t="s">
        <v>353</v>
      </c>
      <c r="D153" s="38" t="s">
        <v>446</v>
      </c>
      <c r="E153" s="38" t="s">
        <v>43</v>
      </c>
      <c r="F153" s="38" t="s">
        <v>434</v>
      </c>
      <c r="G153" s="38" t="s">
        <v>435</v>
      </c>
      <c r="H153" s="38" t="s">
        <v>433</v>
      </c>
      <c r="I153" s="38" t="s">
        <v>302</v>
      </c>
      <c r="J153" s="38" t="s">
        <v>2215</v>
      </c>
      <c r="K153" s="39">
        <v>42926</v>
      </c>
      <c r="L153" s="39">
        <v>43539</v>
      </c>
      <c r="M153" s="40" t="s">
        <v>54</v>
      </c>
      <c r="N153" s="38" t="s">
        <v>1358</v>
      </c>
      <c r="O153" s="38" t="s">
        <v>1359</v>
      </c>
      <c r="P153" s="41">
        <v>7175424</v>
      </c>
      <c r="Q153" s="38" t="s">
        <v>474</v>
      </c>
      <c r="R153" s="38" t="s">
        <v>68</v>
      </c>
      <c r="S153" s="38" t="s">
        <v>52</v>
      </c>
      <c r="T153" s="42">
        <v>78</v>
      </c>
      <c r="U153" s="42">
        <v>70.819999999999993</v>
      </c>
      <c r="V153" s="42">
        <f t="shared" si="14"/>
        <v>7.1800000000000068</v>
      </c>
      <c r="W153" s="43">
        <f t="shared" si="17"/>
        <v>9.2051282051282143E-2</v>
      </c>
      <c r="X153" s="38" t="s">
        <v>1745</v>
      </c>
      <c r="Y153" s="42">
        <v>0</v>
      </c>
      <c r="Z153" s="38" t="s">
        <v>55</v>
      </c>
      <c r="AA153" s="42">
        <v>0</v>
      </c>
      <c r="AB153" s="42">
        <v>0</v>
      </c>
      <c r="AC153" s="42">
        <v>78</v>
      </c>
      <c r="AD153" s="42">
        <v>54</v>
      </c>
      <c r="AE153" s="42">
        <f t="shared" si="15"/>
        <v>24</v>
      </c>
      <c r="AF153" s="38" t="s">
        <v>1371</v>
      </c>
      <c r="AG153" s="44">
        <f t="shared" si="16"/>
        <v>-16.819999999999993</v>
      </c>
    </row>
    <row r="154" spans="1:33" s="45" customFormat="1" x14ac:dyDescent="0.2">
      <c r="A154" s="38" t="s">
        <v>39</v>
      </c>
      <c r="B154" s="38" t="s">
        <v>40</v>
      </c>
      <c r="C154" s="38" t="s">
        <v>353</v>
      </c>
      <c r="D154" s="38" t="s">
        <v>446</v>
      </c>
      <c r="E154" s="38" t="s">
        <v>43</v>
      </c>
      <c r="F154" s="38" t="s">
        <v>434</v>
      </c>
      <c r="G154" s="38" t="s">
        <v>435</v>
      </c>
      <c r="H154" s="38" t="s">
        <v>433</v>
      </c>
      <c r="I154" s="38" t="s">
        <v>302</v>
      </c>
      <c r="J154" s="38" t="s">
        <v>2215</v>
      </c>
      <c r="K154" s="39">
        <v>42927</v>
      </c>
      <c r="L154" s="39">
        <v>43539</v>
      </c>
      <c r="M154" s="40" t="s">
        <v>54</v>
      </c>
      <c r="N154" s="38" t="s">
        <v>1358</v>
      </c>
      <c r="O154" s="38" t="s">
        <v>1359</v>
      </c>
      <c r="P154" s="41">
        <v>7180592</v>
      </c>
      <c r="Q154" s="38" t="s">
        <v>474</v>
      </c>
      <c r="R154" s="38" t="s">
        <v>68</v>
      </c>
      <c r="S154" s="38" t="s">
        <v>52</v>
      </c>
      <c r="T154" s="42">
        <v>0</v>
      </c>
      <c r="U154" s="42">
        <v>0</v>
      </c>
      <c r="V154" s="42">
        <f t="shared" si="14"/>
        <v>0</v>
      </c>
      <c r="W154" s="43" t="e">
        <f t="shared" si="17"/>
        <v>#DIV/0!</v>
      </c>
      <c r="X154" s="38" t="s">
        <v>1745</v>
      </c>
      <c r="Y154" s="42">
        <v>0</v>
      </c>
      <c r="Z154" s="38" t="s">
        <v>55</v>
      </c>
      <c r="AA154" s="42">
        <v>0</v>
      </c>
      <c r="AB154" s="42" t="s">
        <v>54</v>
      </c>
      <c r="AC154" s="42">
        <v>236.6</v>
      </c>
      <c r="AD154" s="42">
        <v>146.84</v>
      </c>
      <c r="AE154" s="42">
        <f t="shared" si="15"/>
        <v>89.759999999999991</v>
      </c>
      <c r="AF154" s="38" t="s">
        <v>1371</v>
      </c>
      <c r="AG154" s="44">
        <f t="shared" si="16"/>
        <v>-89.759999999999991</v>
      </c>
    </row>
    <row r="155" spans="1:33" s="45" customFormat="1" x14ac:dyDescent="0.2">
      <c r="A155" s="38" t="s">
        <v>39</v>
      </c>
      <c r="B155" s="38" t="s">
        <v>40</v>
      </c>
      <c r="C155" s="38" t="s">
        <v>353</v>
      </c>
      <c r="D155" s="38" t="s">
        <v>446</v>
      </c>
      <c r="E155" s="38" t="s">
        <v>43</v>
      </c>
      <c r="F155" s="38" t="s">
        <v>434</v>
      </c>
      <c r="G155" s="38" t="s">
        <v>435</v>
      </c>
      <c r="H155" s="38" t="s">
        <v>433</v>
      </c>
      <c r="I155" s="38" t="s">
        <v>302</v>
      </c>
      <c r="J155" s="38" t="s">
        <v>2215</v>
      </c>
      <c r="K155" s="39">
        <v>42927</v>
      </c>
      <c r="L155" s="39">
        <v>43539</v>
      </c>
      <c r="M155" s="40" t="s">
        <v>54</v>
      </c>
      <c r="N155" s="38" t="s">
        <v>1358</v>
      </c>
      <c r="O155" s="38" t="s">
        <v>1359</v>
      </c>
      <c r="P155" s="41">
        <v>7180599</v>
      </c>
      <c r="Q155" s="38" t="s">
        <v>474</v>
      </c>
      <c r="R155" s="38" t="s">
        <v>68</v>
      </c>
      <c r="S155" s="38" t="s">
        <v>52</v>
      </c>
      <c r="T155" s="42">
        <v>0</v>
      </c>
      <c r="U155" s="42">
        <v>0</v>
      </c>
      <c r="V155" s="42">
        <f t="shared" si="14"/>
        <v>0</v>
      </c>
      <c r="W155" s="43" t="e">
        <f t="shared" si="17"/>
        <v>#DIV/0!</v>
      </c>
      <c r="X155" s="38" t="s">
        <v>1745</v>
      </c>
      <c r="Y155" s="42">
        <v>0</v>
      </c>
      <c r="Z155" s="38" t="s">
        <v>55</v>
      </c>
      <c r="AA155" s="42">
        <v>0</v>
      </c>
      <c r="AB155" s="42" t="s">
        <v>54</v>
      </c>
      <c r="AC155" s="42">
        <v>236.6</v>
      </c>
      <c r="AD155" s="42">
        <v>146.84</v>
      </c>
      <c r="AE155" s="42">
        <f t="shared" si="15"/>
        <v>89.759999999999991</v>
      </c>
      <c r="AF155" s="38" t="s">
        <v>1371</v>
      </c>
      <c r="AG155" s="44">
        <f t="shared" si="16"/>
        <v>-89.759999999999991</v>
      </c>
    </row>
    <row r="156" spans="1:33" s="45" customFormat="1" x14ac:dyDescent="0.2">
      <c r="A156" s="38" t="s">
        <v>39</v>
      </c>
      <c r="B156" s="38" t="s">
        <v>40</v>
      </c>
      <c r="C156" s="38" t="s">
        <v>353</v>
      </c>
      <c r="D156" s="38" t="s">
        <v>446</v>
      </c>
      <c r="E156" s="38" t="s">
        <v>43</v>
      </c>
      <c r="F156" s="38" t="s">
        <v>434</v>
      </c>
      <c r="G156" s="38" t="s">
        <v>435</v>
      </c>
      <c r="H156" s="38" t="s">
        <v>433</v>
      </c>
      <c r="I156" s="38" t="s">
        <v>302</v>
      </c>
      <c r="J156" s="38" t="s">
        <v>2215</v>
      </c>
      <c r="K156" s="39">
        <v>42927</v>
      </c>
      <c r="L156" s="39">
        <v>43539</v>
      </c>
      <c r="M156" s="40" t="s">
        <v>54</v>
      </c>
      <c r="N156" s="38" t="s">
        <v>1358</v>
      </c>
      <c r="O156" s="38" t="s">
        <v>1359</v>
      </c>
      <c r="P156" s="41">
        <v>7180647</v>
      </c>
      <c r="Q156" s="38" t="s">
        <v>474</v>
      </c>
      <c r="R156" s="38" t="s">
        <v>68</v>
      </c>
      <c r="S156" s="38" t="s">
        <v>52</v>
      </c>
      <c r="T156" s="42">
        <v>0</v>
      </c>
      <c r="U156" s="42">
        <v>0</v>
      </c>
      <c r="V156" s="42">
        <f t="shared" si="14"/>
        <v>0</v>
      </c>
      <c r="W156" s="43" t="e">
        <f t="shared" si="17"/>
        <v>#DIV/0!</v>
      </c>
      <c r="X156" s="38" t="s">
        <v>1745</v>
      </c>
      <c r="Y156" s="42">
        <v>0</v>
      </c>
      <c r="Z156" s="38" t="s">
        <v>55</v>
      </c>
      <c r="AA156" s="42">
        <v>0</v>
      </c>
      <c r="AB156" s="42" t="s">
        <v>54</v>
      </c>
      <c r="AC156" s="42">
        <v>236.6</v>
      </c>
      <c r="AD156" s="42">
        <v>146.91</v>
      </c>
      <c r="AE156" s="42">
        <f t="shared" si="15"/>
        <v>89.69</v>
      </c>
      <c r="AF156" s="38" t="s">
        <v>1371</v>
      </c>
      <c r="AG156" s="44">
        <f t="shared" si="16"/>
        <v>-89.69</v>
      </c>
    </row>
    <row r="157" spans="1:33" s="45" customFormat="1" x14ac:dyDescent="0.2">
      <c r="A157" s="38" t="s">
        <v>39</v>
      </c>
      <c r="B157" s="38" t="s">
        <v>40</v>
      </c>
      <c r="C157" s="38" t="s">
        <v>353</v>
      </c>
      <c r="D157" s="38" t="s">
        <v>446</v>
      </c>
      <c r="E157" s="38" t="s">
        <v>43</v>
      </c>
      <c r="F157" s="38" t="s">
        <v>434</v>
      </c>
      <c r="G157" s="38" t="s">
        <v>435</v>
      </c>
      <c r="H157" s="38" t="s">
        <v>433</v>
      </c>
      <c r="I157" s="38" t="s">
        <v>302</v>
      </c>
      <c r="J157" s="38" t="s">
        <v>2215</v>
      </c>
      <c r="K157" s="39">
        <v>42927</v>
      </c>
      <c r="L157" s="39">
        <v>43539</v>
      </c>
      <c r="M157" s="40" t="s">
        <v>54</v>
      </c>
      <c r="N157" s="38" t="s">
        <v>1358</v>
      </c>
      <c r="O157" s="38" t="s">
        <v>1359</v>
      </c>
      <c r="P157" s="41">
        <v>7180650</v>
      </c>
      <c r="Q157" s="38" t="s">
        <v>474</v>
      </c>
      <c r="R157" s="38" t="s">
        <v>68</v>
      </c>
      <c r="S157" s="38" t="s">
        <v>52</v>
      </c>
      <c r="T157" s="42">
        <v>0</v>
      </c>
      <c r="U157" s="42">
        <v>0</v>
      </c>
      <c r="V157" s="42">
        <f t="shared" si="14"/>
        <v>0</v>
      </c>
      <c r="W157" s="43" t="e">
        <f t="shared" si="17"/>
        <v>#DIV/0!</v>
      </c>
      <c r="X157" s="38" t="s">
        <v>1745</v>
      </c>
      <c r="Y157" s="42">
        <v>0</v>
      </c>
      <c r="Z157" s="38" t="s">
        <v>55</v>
      </c>
      <c r="AA157" s="42">
        <v>0</v>
      </c>
      <c r="AB157" s="42" t="s">
        <v>54</v>
      </c>
      <c r="AC157" s="42">
        <v>236.6</v>
      </c>
      <c r="AD157" s="42">
        <v>146.91</v>
      </c>
      <c r="AE157" s="42">
        <f t="shared" si="15"/>
        <v>89.69</v>
      </c>
      <c r="AF157" s="38" t="s">
        <v>1371</v>
      </c>
      <c r="AG157" s="44">
        <f t="shared" si="16"/>
        <v>-89.69</v>
      </c>
    </row>
    <row r="158" spans="1:33" s="45" customFormat="1" x14ac:dyDescent="0.2">
      <c r="A158" s="38" t="s">
        <v>39</v>
      </c>
      <c r="B158" s="38" t="s">
        <v>40</v>
      </c>
      <c r="C158" s="38" t="s">
        <v>353</v>
      </c>
      <c r="D158" s="38" t="s">
        <v>446</v>
      </c>
      <c r="E158" s="38" t="s">
        <v>43</v>
      </c>
      <c r="F158" s="38" t="s">
        <v>434</v>
      </c>
      <c r="G158" s="38" t="s">
        <v>435</v>
      </c>
      <c r="H158" s="38" t="s">
        <v>433</v>
      </c>
      <c r="I158" s="38" t="s">
        <v>302</v>
      </c>
      <c r="J158" s="38" t="s">
        <v>2215</v>
      </c>
      <c r="K158" s="39">
        <v>42927</v>
      </c>
      <c r="L158" s="39">
        <v>43539</v>
      </c>
      <c r="M158" s="40" t="s">
        <v>54</v>
      </c>
      <c r="N158" s="38" t="s">
        <v>1358</v>
      </c>
      <c r="O158" s="38" t="s">
        <v>1359</v>
      </c>
      <c r="P158" s="41">
        <v>7180657</v>
      </c>
      <c r="Q158" s="38" t="s">
        <v>474</v>
      </c>
      <c r="R158" s="38" t="s">
        <v>68</v>
      </c>
      <c r="S158" s="38" t="s">
        <v>52</v>
      </c>
      <c r="T158" s="42">
        <v>0</v>
      </c>
      <c r="U158" s="42">
        <v>0</v>
      </c>
      <c r="V158" s="42">
        <f t="shared" si="14"/>
        <v>0</v>
      </c>
      <c r="W158" s="43" t="e">
        <f t="shared" si="17"/>
        <v>#DIV/0!</v>
      </c>
      <c r="X158" s="38" t="s">
        <v>1745</v>
      </c>
      <c r="Y158" s="42">
        <v>0</v>
      </c>
      <c r="Z158" s="38" t="s">
        <v>55</v>
      </c>
      <c r="AA158" s="42">
        <v>0</v>
      </c>
      <c r="AB158" s="42" t="s">
        <v>54</v>
      </c>
      <c r="AC158" s="42">
        <v>236.6</v>
      </c>
      <c r="AD158" s="42">
        <v>146.80000000000001</v>
      </c>
      <c r="AE158" s="42">
        <f t="shared" si="15"/>
        <v>89.799999999999983</v>
      </c>
      <c r="AF158" s="38" t="s">
        <v>1371</v>
      </c>
      <c r="AG158" s="44">
        <f t="shared" si="16"/>
        <v>-89.799999999999983</v>
      </c>
    </row>
    <row r="159" spans="1:33" s="45" customFormat="1" x14ac:dyDescent="0.2">
      <c r="A159" s="38" t="s">
        <v>39</v>
      </c>
      <c r="B159" s="38" t="s">
        <v>40</v>
      </c>
      <c r="C159" s="38" t="s">
        <v>353</v>
      </c>
      <c r="D159" s="38" t="s">
        <v>446</v>
      </c>
      <c r="E159" s="38" t="s">
        <v>43</v>
      </c>
      <c r="F159" s="38" t="s">
        <v>434</v>
      </c>
      <c r="G159" s="38" t="s">
        <v>435</v>
      </c>
      <c r="H159" s="38" t="s">
        <v>433</v>
      </c>
      <c r="I159" s="38" t="s">
        <v>302</v>
      </c>
      <c r="J159" s="38" t="s">
        <v>2215</v>
      </c>
      <c r="K159" s="39">
        <v>42927</v>
      </c>
      <c r="L159" s="39">
        <v>43539</v>
      </c>
      <c r="M159" s="40" t="s">
        <v>54</v>
      </c>
      <c r="N159" s="38" t="s">
        <v>1358</v>
      </c>
      <c r="O159" s="38" t="s">
        <v>1359</v>
      </c>
      <c r="P159" s="41">
        <v>7180658</v>
      </c>
      <c r="Q159" s="38" t="s">
        <v>474</v>
      </c>
      <c r="R159" s="38" t="s">
        <v>68</v>
      </c>
      <c r="S159" s="38" t="s">
        <v>52</v>
      </c>
      <c r="T159" s="42">
        <v>0</v>
      </c>
      <c r="U159" s="42">
        <v>0</v>
      </c>
      <c r="V159" s="42">
        <f t="shared" si="14"/>
        <v>0</v>
      </c>
      <c r="W159" s="43" t="e">
        <f t="shared" si="17"/>
        <v>#DIV/0!</v>
      </c>
      <c r="X159" s="38" t="s">
        <v>1745</v>
      </c>
      <c r="Y159" s="42">
        <v>0</v>
      </c>
      <c r="Z159" s="38" t="s">
        <v>55</v>
      </c>
      <c r="AA159" s="42">
        <v>0</v>
      </c>
      <c r="AB159" s="42" t="s">
        <v>54</v>
      </c>
      <c r="AC159" s="42">
        <v>236.6</v>
      </c>
      <c r="AD159" s="42">
        <v>146.80000000000001</v>
      </c>
      <c r="AE159" s="42">
        <f t="shared" si="15"/>
        <v>89.799999999999983</v>
      </c>
      <c r="AF159" s="38" t="s">
        <v>1371</v>
      </c>
      <c r="AG159" s="44">
        <f t="shared" si="16"/>
        <v>-89.799999999999983</v>
      </c>
    </row>
    <row r="160" spans="1:33" s="45" customFormat="1" x14ac:dyDescent="0.2">
      <c r="A160" s="38" t="s">
        <v>39</v>
      </c>
      <c r="B160" s="38" t="s">
        <v>40</v>
      </c>
      <c r="C160" s="38" t="s">
        <v>353</v>
      </c>
      <c r="D160" s="38" t="s">
        <v>446</v>
      </c>
      <c r="E160" s="38" t="s">
        <v>43</v>
      </c>
      <c r="F160" s="38" t="s">
        <v>434</v>
      </c>
      <c r="G160" s="38" t="s">
        <v>435</v>
      </c>
      <c r="H160" s="38" t="s">
        <v>433</v>
      </c>
      <c r="I160" s="38" t="s">
        <v>302</v>
      </c>
      <c r="J160" s="38" t="s">
        <v>2215</v>
      </c>
      <c r="K160" s="39">
        <v>42927</v>
      </c>
      <c r="L160" s="39">
        <v>43539</v>
      </c>
      <c r="M160" s="40" t="s">
        <v>54</v>
      </c>
      <c r="N160" s="38" t="s">
        <v>1358</v>
      </c>
      <c r="O160" s="38" t="s">
        <v>1359</v>
      </c>
      <c r="P160" s="41">
        <v>7180674</v>
      </c>
      <c r="Q160" s="38" t="s">
        <v>474</v>
      </c>
      <c r="R160" s="38" t="s">
        <v>68</v>
      </c>
      <c r="S160" s="38" t="s">
        <v>52</v>
      </c>
      <c r="T160" s="42">
        <v>0</v>
      </c>
      <c r="U160" s="42">
        <v>0</v>
      </c>
      <c r="V160" s="42">
        <f t="shared" si="14"/>
        <v>0</v>
      </c>
      <c r="W160" s="43" t="e">
        <f t="shared" si="17"/>
        <v>#DIV/0!</v>
      </c>
      <c r="X160" s="38" t="s">
        <v>1745</v>
      </c>
      <c r="Y160" s="42">
        <v>0</v>
      </c>
      <c r="Z160" s="38" t="s">
        <v>55</v>
      </c>
      <c r="AA160" s="42">
        <v>0</v>
      </c>
      <c r="AB160" s="42" t="s">
        <v>54</v>
      </c>
      <c r="AC160" s="42">
        <v>236.6</v>
      </c>
      <c r="AD160" s="42">
        <v>146.91</v>
      </c>
      <c r="AE160" s="42">
        <f t="shared" si="15"/>
        <v>89.69</v>
      </c>
      <c r="AF160" s="38" t="s">
        <v>1371</v>
      </c>
      <c r="AG160" s="44">
        <f t="shared" si="16"/>
        <v>-89.69</v>
      </c>
    </row>
    <row r="161" spans="1:33" s="45" customFormat="1" x14ac:dyDescent="0.2">
      <c r="A161" s="38" t="s">
        <v>39</v>
      </c>
      <c r="B161" s="38" t="s">
        <v>40</v>
      </c>
      <c r="C161" s="38" t="s">
        <v>353</v>
      </c>
      <c r="D161" s="38" t="s">
        <v>446</v>
      </c>
      <c r="E161" s="38" t="s">
        <v>43</v>
      </c>
      <c r="F161" s="38" t="s">
        <v>434</v>
      </c>
      <c r="G161" s="38" t="s">
        <v>435</v>
      </c>
      <c r="H161" s="38" t="s">
        <v>433</v>
      </c>
      <c r="I161" s="38" t="s">
        <v>302</v>
      </c>
      <c r="J161" s="38" t="s">
        <v>2215</v>
      </c>
      <c r="K161" s="39">
        <v>42927</v>
      </c>
      <c r="L161" s="39">
        <v>43539</v>
      </c>
      <c r="M161" s="40" t="s">
        <v>54</v>
      </c>
      <c r="N161" s="38" t="s">
        <v>1358</v>
      </c>
      <c r="O161" s="38" t="s">
        <v>1359</v>
      </c>
      <c r="P161" s="41">
        <v>7180678</v>
      </c>
      <c r="Q161" s="38" t="s">
        <v>474</v>
      </c>
      <c r="R161" s="38" t="s">
        <v>68</v>
      </c>
      <c r="S161" s="38" t="s">
        <v>52</v>
      </c>
      <c r="T161" s="42">
        <v>0</v>
      </c>
      <c r="U161" s="42">
        <v>0</v>
      </c>
      <c r="V161" s="42">
        <f t="shared" si="14"/>
        <v>0</v>
      </c>
      <c r="W161" s="43" t="e">
        <f t="shared" si="17"/>
        <v>#DIV/0!</v>
      </c>
      <c r="X161" s="38" t="s">
        <v>1745</v>
      </c>
      <c r="Y161" s="42">
        <v>0</v>
      </c>
      <c r="Z161" s="38" t="s">
        <v>55</v>
      </c>
      <c r="AA161" s="42">
        <v>0</v>
      </c>
      <c r="AB161" s="42" t="s">
        <v>54</v>
      </c>
      <c r="AC161" s="42">
        <v>107.46</v>
      </c>
      <c r="AD161" s="42">
        <v>93.5</v>
      </c>
      <c r="AE161" s="42">
        <f t="shared" si="15"/>
        <v>13.959999999999994</v>
      </c>
      <c r="AF161" s="38" t="s">
        <v>1371</v>
      </c>
      <c r="AG161" s="44">
        <f t="shared" si="16"/>
        <v>-13.959999999999994</v>
      </c>
    </row>
    <row r="162" spans="1:33" s="45" customFormat="1" x14ac:dyDescent="0.2">
      <c r="A162" s="38" t="s">
        <v>39</v>
      </c>
      <c r="B162" s="38" t="s">
        <v>40</v>
      </c>
      <c r="C162" s="38" t="s">
        <v>353</v>
      </c>
      <c r="D162" s="38" t="s">
        <v>446</v>
      </c>
      <c r="E162" s="38" t="s">
        <v>43</v>
      </c>
      <c r="F162" s="38" t="s">
        <v>434</v>
      </c>
      <c r="G162" s="38" t="s">
        <v>435</v>
      </c>
      <c r="H162" s="38" t="s">
        <v>433</v>
      </c>
      <c r="I162" s="38" t="s">
        <v>302</v>
      </c>
      <c r="J162" s="38" t="s">
        <v>2215</v>
      </c>
      <c r="K162" s="39">
        <v>42927</v>
      </c>
      <c r="L162" s="39">
        <v>43539</v>
      </c>
      <c r="M162" s="40" t="s">
        <v>54</v>
      </c>
      <c r="N162" s="38" t="s">
        <v>1358</v>
      </c>
      <c r="O162" s="38" t="s">
        <v>1359</v>
      </c>
      <c r="P162" s="41">
        <v>7180697</v>
      </c>
      <c r="Q162" s="38" t="s">
        <v>474</v>
      </c>
      <c r="R162" s="38" t="s">
        <v>68</v>
      </c>
      <c r="S162" s="38" t="s">
        <v>52</v>
      </c>
      <c r="T162" s="42">
        <v>0</v>
      </c>
      <c r="U162" s="42">
        <v>0</v>
      </c>
      <c r="V162" s="42">
        <f t="shared" si="14"/>
        <v>0</v>
      </c>
      <c r="W162" s="43" t="e">
        <f t="shared" si="17"/>
        <v>#DIV/0!</v>
      </c>
      <c r="X162" s="38" t="s">
        <v>1745</v>
      </c>
      <c r="Y162" s="42">
        <v>0</v>
      </c>
      <c r="Z162" s="38" t="s">
        <v>55</v>
      </c>
      <c r="AA162" s="42">
        <v>0</v>
      </c>
      <c r="AB162" s="42" t="s">
        <v>54</v>
      </c>
      <c r="AC162" s="42">
        <v>236.6</v>
      </c>
      <c r="AD162" s="42">
        <v>146.91</v>
      </c>
      <c r="AE162" s="42">
        <f t="shared" si="15"/>
        <v>89.69</v>
      </c>
      <c r="AF162" s="38" t="s">
        <v>1371</v>
      </c>
      <c r="AG162" s="44">
        <f t="shared" si="16"/>
        <v>-89.69</v>
      </c>
    </row>
    <row r="163" spans="1:33" s="45" customFormat="1" x14ac:dyDescent="0.2">
      <c r="A163" s="38" t="s">
        <v>39</v>
      </c>
      <c r="B163" s="38" t="s">
        <v>40</v>
      </c>
      <c r="C163" s="38" t="s">
        <v>353</v>
      </c>
      <c r="D163" s="38" t="s">
        <v>446</v>
      </c>
      <c r="E163" s="38" t="s">
        <v>43</v>
      </c>
      <c r="F163" s="38" t="s">
        <v>434</v>
      </c>
      <c r="G163" s="38" t="s">
        <v>435</v>
      </c>
      <c r="H163" s="38" t="s">
        <v>433</v>
      </c>
      <c r="I163" s="38" t="s">
        <v>302</v>
      </c>
      <c r="J163" s="38" t="s">
        <v>2215</v>
      </c>
      <c r="K163" s="39">
        <v>42927</v>
      </c>
      <c r="L163" s="39">
        <v>43539</v>
      </c>
      <c r="M163" s="40" t="s">
        <v>54</v>
      </c>
      <c r="N163" s="38" t="s">
        <v>1358</v>
      </c>
      <c r="O163" s="38" t="s">
        <v>1359</v>
      </c>
      <c r="P163" s="41">
        <v>7180739</v>
      </c>
      <c r="Q163" s="38" t="s">
        <v>474</v>
      </c>
      <c r="R163" s="38" t="s">
        <v>68</v>
      </c>
      <c r="S163" s="38" t="s">
        <v>52</v>
      </c>
      <c r="T163" s="42">
        <v>0</v>
      </c>
      <c r="U163" s="42">
        <v>0</v>
      </c>
      <c r="V163" s="42">
        <f t="shared" si="14"/>
        <v>0</v>
      </c>
      <c r="W163" s="43" t="e">
        <f t="shared" si="17"/>
        <v>#DIV/0!</v>
      </c>
      <c r="X163" s="38" t="s">
        <v>1745</v>
      </c>
      <c r="Y163" s="42">
        <v>0</v>
      </c>
      <c r="Z163" s="38" t="s">
        <v>55</v>
      </c>
      <c r="AA163" s="42">
        <v>0</v>
      </c>
      <c r="AB163" s="42" t="s">
        <v>54</v>
      </c>
      <c r="AC163" s="42">
        <v>236.6</v>
      </c>
      <c r="AD163" s="42">
        <v>146.84</v>
      </c>
      <c r="AE163" s="42">
        <f t="shared" si="15"/>
        <v>89.759999999999991</v>
      </c>
      <c r="AF163" s="38" t="s">
        <v>1371</v>
      </c>
      <c r="AG163" s="44">
        <f t="shared" si="16"/>
        <v>-89.759999999999991</v>
      </c>
    </row>
    <row r="164" spans="1:33" s="45" customFormat="1" x14ac:dyDescent="0.2">
      <c r="A164" s="38" t="s">
        <v>39</v>
      </c>
      <c r="B164" s="38" t="s">
        <v>40</v>
      </c>
      <c r="C164" s="38" t="s">
        <v>353</v>
      </c>
      <c r="D164" s="38" t="s">
        <v>446</v>
      </c>
      <c r="E164" s="38" t="s">
        <v>43</v>
      </c>
      <c r="F164" s="38" t="s">
        <v>434</v>
      </c>
      <c r="G164" s="38" t="s">
        <v>435</v>
      </c>
      <c r="H164" s="38" t="s">
        <v>433</v>
      </c>
      <c r="I164" s="38" t="s">
        <v>302</v>
      </c>
      <c r="J164" s="38" t="s">
        <v>2215</v>
      </c>
      <c r="K164" s="39">
        <v>42927</v>
      </c>
      <c r="L164" s="39">
        <v>43539</v>
      </c>
      <c r="M164" s="40" t="s">
        <v>54</v>
      </c>
      <c r="N164" s="38" t="s">
        <v>1358</v>
      </c>
      <c r="O164" s="38" t="s">
        <v>1359</v>
      </c>
      <c r="P164" s="41">
        <v>7180740</v>
      </c>
      <c r="Q164" s="38" t="s">
        <v>474</v>
      </c>
      <c r="R164" s="38" t="s">
        <v>68</v>
      </c>
      <c r="S164" s="38" t="s">
        <v>52</v>
      </c>
      <c r="T164" s="42">
        <v>0</v>
      </c>
      <c r="U164" s="42">
        <v>0</v>
      </c>
      <c r="V164" s="42">
        <f t="shared" si="14"/>
        <v>0</v>
      </c>
      <c r="W164" s="43" t="e">
        <f t="shared" si="17"/>
        <v>#DIV/0!</v>
      </c>
      <c r="X164" s="38" t="s">
        <v>1745</v>
      </c>
      <c r="Y164" s="42">
        <v>0</v>
      </c>
      <c r="Z164" s="38" t="s">
        <v>55</v>
      </c>
      <c r="AA164" s="42">
        <v>0</v>
      </c>
      <c r="AB164" s="42" t="s">
        <v>54</v>
      </c>
      <c r="AC164" s="42">
        <v>401.26</v>
      </c>
      <c r="AD164" s="42">
        <v>383.49</v>
      </c>
      <c r="AE164" s="42">
        <f t="shared" si="15"/>
        <v>17.769999999999982</v>
      </c>
      <c r="AF164" s="38" t="s">
        <v>1371</v>
      </c>
      <c r="AG164" s="44">
        <f t="shared" si="16"/>
        <v>-17.769999999999982</v>
      </c>
    </row>
    <row r="165" spans="1:33" s="45" customFormat="1" x14ac:dyDescent="0.2">
      <c r="A165" s="38" t="s">
        <v>39</v>
      </c>
      <c r="B165" s="38" t="s">
        <v>40</v>
      </c>
      <c r="C165" s="38" t="s">
        <v>353</v>
      </c>
      <c r="D165" s="38" t="s">
        <v>446</v>
      </c>
      <c r="E165" s="38" t="s">
        <v>43</v>
      </c>
      <c r="F165" s="38" t="s">
        <v>434</v>
      </c>
      <c r="G165" s="38" t="s">
        <v>435</v>
      </c>
      <c r="H165" s="38" t="s">
        <v>433</v>
      </c>
      <c r="I165" s="38" t="s">
        <v>302</v>
      </c>
      <c r="J165" s="38" t="s">
        <v>2215</v>
      </c>
      <c r="K165" s="39">
        <v>42927</v>
      </c>
      <c r="L165" s="39">
        <v>43539</v>
      </c>
      <c r="M165" s="40" t="s">
        <v>54</v>
      </c>
      <c r="N165" s="38" t="s">
        <v>1358</v>
      </c>
      <c r="O165" s="38" t="s">
        <v>1359</v>
      </c>
      <c r="P165" s="41">
        <v>7181340</v>
      </c>
      <c r="Q165" s="38" t="s">
        <v>474</v>
      </c>
      <c r="R165" s="38" t="s">
        <v>68</v>
      </c>
      <c r="S165" s="38" t="s">
        <v>52</v>
      </c>
      <c r="T165" s="42">
        <v>0</v>
      </c>
      <c r="U165" s="42">
        <v>0</v>
      </c>
      <c r="V165" s="42">
        <f t="shared" si="14"/>
        <v>0</v>
      </c>
      <c r="W165" s="43" t="e">
        <f t="shared" si="17"/>
        <v>#DIV/0!</v>
      </c>
      <c r="X165" s="38" t="s">
        <v>1745</v>
      </c>
      <c r="Y165" s="42">
        <v>0</v>
      </c>
      <c r="Z165" s="38" t="s">
        <v>55</v>
      </c>
      <c r="AA165" s="42">
        <v>0</v>
      </c>
      <c r="AB165" s="42" t="s">
        <v>54</v>
      </c>
      <c r="AC165" s="42">
        <v>236.6</v>
      </c>
      <c r="AD165" s="42">
        <v>146.80000000000001</v>
      </c>
      <c r="AE165" s="42">
        <f t="shared" si="15"/>
        <v>89.799999999999983</v>
      </c>
      <c r="AF165" s="38" t="s">
        <v>1371</v>
      </c>
      <c r="AG165" s="44">
        <f t="shared" si="16"/>
        <v>-89.799999999999983</v>
      </c>
    </row>
    <row r="166" spans="1:33" s="45" customFormat="1" x14ac:dyDescent="0.2">
      <c r="A166" s="38" t="s">
        <v>39</v>
      </c>
      <c r="B166" s="38" t="s">
        <v>40</v>
      </c>
      <c r="C166" s="38" t="s">
        <v>353</v>
      </c>
      <c r="D166" s="38" t="s">
        <v>446</v>
      </c>
      <c r="E166" s="38" t="s">
        <v>43</v>
      </c>
      <c r="F166" s="38" t="s">
        <v>434</v>
      </c>
      <c r="G166" s="38" t="s">
        <v>435</v>
      </c>
      <c r="H166" s="38" t="s">
        <v>433</v>
      </c>
      <c r="I166" s="38" t="s">
        <v>302</v>
      </c>
      <c r="J166" s="38" t="s">
        <v>2215</v>
      </c>
      <c r="K166" s="39">
        <v>42930</v>
      </c>
      <c r="L166" s="39">
        <v>43539</v>
      </c>
      <c r="M166" s="40" t="s">
        <v>54</v>
      </c>
      <c r="N166" s="38" t="s">
        <v>1358</v>
      </c>
      <c r="O166" s="38" t="s">
        <v>1359</v>
      </c>
      <c r="P166" s="41">
        <v>7182603</v>
      </c>
      <c r="Q166" s="38" t="s">
        <v>474</v>
      </c>
      <c r="R166" s="38" t="s">
        <v>68</v>
      </c>
      <c r="S166" s="38" t="s">
        <v>52</v>
      </c>
      <c r="T166" s="42">
        <v>234</v>
      </c>
      <c r="U166" s="42">
        <v>212.47</v>
      </c>
      <c r="V166" s="42">
        <f t="shared" si="14"/>
        <v>21.53</v>
      </c>
      <c r="W166" s="43">
        <f t="shared" si="17"/>
        <v>9.200854700854702E-2</v>
      </c>
      <c r="X166" s="38" t="s">
        <v>1745</v>
      </c>
      <c r="Y166" s="42">
        <v>0</v>
      </c>
      <c r="Z166" s="38" t="s">
        <v>55</v>
      </c>
      <c r="AA166" s="42">
        <v>0</v>
      </c>
      <c r="AB166" s="42">
        <v>0</v>
      </c>
      <c r="AC166" s="42">
        <v>234</v>
      </c>
      <c r="AD166" s="42">
        <v>162</v>
      </c>
      <c r="AE166" s="42">
        <f t="shared" si="15"/>
        <v>72</v>
      </c>
      <c r="AF166" s="38" t="s">
        <v>1371</v>
      </c>
      <c r="AG166" s="44">
        <f t="shared" si="16"/>
        <v>-50.47</v>
      </c>
    </row>
    <row r="167" spans="1:33" s="45" customFormat="1" x14ac:dyDescent="0.2">
      <c r="A167" s="38" t="s">
        <v>39</v>
      </c>
      <c r="B167" s="38" t="s">
        <v>40</v>
      </c>
      <c r="C167" s="38" t="s">
        <v>353</v>
      </c>
      <c r="D167" s="38" t="s">
        <v>446</v>
      </c>
      <c r="E167" s="38" t="s">
        <v>43</v>
      </c>
      <c r="F167" s="38" t="s">
        <v>434</v>
      </c>
      <c r="G167" s="38" t="s">
        <v>435</v>
      </c>
      <c r="H167" s="38" t="s">
        <v>433</v>
      </c>
      <c r="I167" s="38" t="s">
        <v>302</v>
      </c>
      <c r="J167" s="38" t="s">
        <v>2215</v>
      </c>
      <c r="K167" s="39">
        <v>42930</v>
      </c>
      <c r="L167" s="39">
        <v>43539</v>
      </c>
      <c r="M167" s="40" t="s">
        <v>54</v>
      </c>
      <c r="N167" s="38" t="s">
        <v>1358</v>
      </c>
      <c r="O167" s="38" t="s">
        <v>1359</v>
      </c>
      <c r="P167" s="41">
        <v>7182613</v>
      </c>
      <c r="Q167" s="38" t="s">
        <v>474</v>
      </c>
      <c r="R167" s="38" t="s">
        <v>68</v>
      </c>
      <c r="S167" s="38" t="s">
        <v>52</v>
      </c>
      <c r="T167" s="42">
        <v>52.35</v>
      </c>
      <c r="U167" s="42">
        <v>47.53</v>
      </c>
      <c r="V167" s="42">
        <f t="shared" si="14"/>
        <v>4.82</v>
      </c>
      <c r="W167" s="43">
        <f t="shared" si="17"/>
        <v>9.2072588347659981E-2</v>
      </c>
      <c r="X167" s="38" t="s">
        <v>1745</v>
      </c>
      <c r="Y167" s="42">
        <v>0</v>
      </c>
      <c r="Z167" s="38" t="s">
        <v>55</v>
      </c>
      <c r="AA167" s="42">
        <v>0</v>
      </c>
      <c r="AB167" s="42">
        <v>0</v>
      </c>
      <c r="AC167" s="42">
        <v>52.35</v>
      </c>
      <c r="AD167" s="42">
        <v>48.47</v>
      </c>
      <c r="AE167" s="42">
        <f t="shared" si="15"/>
        <v>3.8800000000000026</v>
      </c>
      <c r="AF167" s="38" t="s">
        <v>1371</v>
      </c>
      <c r="AG167" s="44">
        <f t="shared" si="16"/>
        <v>0.93999999999999773</v>
      </c>
    </row>
    <row r="168" spans="1:33" s="45" customFormat="1" x14ac:dyDescent="0.2">
      <c r="A168" s="38" t="s">
        <v>39</v>
      </c>
      <c r="B168" s="38" t="s">
        <v>40</v>
      </c>
      <c r="C168" s="38" t="s">
        <v>353</v>
      </c>
      <c r="D168" s="38" t="s">
        <v>446</v>
      </c>
      <c r="E168" s="38" t="s">
        <v>43</v>
      </c>
      <c r="F168" s="38" t="s">
        <v>434</v>
      </c>
      <c r="G168" s="38" t="s">
        <v>435</v>
      </c>
      <c r="H168" s="38" t="s">
        <v>433</v>
      </c>
      <c r="I168" s="38" t="s">
        <v>302</v>
      </c>
      <c r="J168" s="38" t="s">
        <v>2215</v>
      </c>
      <c r="K168" s="39">
        <v>42930</v>
      </c>
      <c r="L168" s="39">
        <v>43539</v>
      </c>
      <c r="M168" s="40" t="s">
        <v>54</v>
      </c>
      <c r="N168" s="38" t="s">
        <v>1358</v>
      </c>
      <c r="O168" s="38" t="s">
        <v>1359</v>
      </c>
      <c r="P168" s="41">
        <v>7182634</v>
      </c>
      <c r="Q168" s="38" t="s">
        <v>474</v>
      </c>
      <c r="R168" s="38" t="s">
        <v>68</v>
      </c>
      <c r="S168" s="38" t="s">
        <v>52</v>
      </c>
      <c r="T168" s="42">
        <v>1319.5</v>
      </c>
      <c r="U168" s="42">
        <v>1198.1099999999999</v>
      </c>
      <c r="V168" s="42">
        <f t="shared" si="14"/>
        <v>121.3900000000001</v>
      </c>
      <c r="W168" s="43">
        <f t="shared" si="17"/>
        <v>9.1996968548692756E-2</v>
      </c>
      <c r="X168" s="38" t="s">
        <v>1745</v>
      </c>
      <c r="Y168" s="42">
        <v>0</v>
      </c>
      <c r="Z168" s="38" t="s">
        <v>55</v>
      </c>
      <c r="AA168" s="42">
        <v>0</v>
      </c>
      <c r="AB168" s="42">
        <v>0</v>
      </c>
      <c r="AC168" s="42">
        <v>1388.1</v>
      </c>
      <c r="AD168" s="42">
        <v>1004</v>
      </c>
      <c r="AE168" s="42">
        <f t="shared" si="15"/>
        <v>384.09999999999991</v>
      </c>
      <c r="AF168" s="38" t="s">
        <v>1371</v>
      </c>
      <c r="AG168" s="44">
        <f t="shared" si="16"/>
        <v>-262.70999999999981</v>
      </c>
    </row>
    <row r="169" spans="1:33" s="45" customFormat="1" x14ac:dyDescent="0.2">
      <c r="A169" s="38" t="s">
        <v>39</v>
      </c>
      <c r="B169" s="38" t="s">
        <v>40</v>
      </c>
      <c r="C169" s="38" t="s">
        <v>353</v>
      </c>
      <c r="D169" s="38" t="s">
        <v>446</v>
      </c>
      <c r="E169" s="38" t="s">
        <v>43</v>
      </c>
      <c r="F169" s="38" t="s">
        <v>434</v>
      </c>
      <c r="G169" s="38" t="s">
        <v>435</v>
      </c>
      <c r="H169" s="38" t="s">
        <v>433</v>
      </c>
      <c r="I169" s="38" t="s">
        <v>302</v>
      </c>
      <c r="J169" s="38" t="s">
        <v>2215</v>
      </c>
      <c r="K169" s="39">
        <v>42930</v>
      </c>
      <c r="L169" s="39">
        <v>43539</v>
      </c>
      <c r="M169" s="40" t="s">
        <v>54</v>
      </c>
      <c r="N169" s="38" t="s">
        <v>1358</v>
      </c>
      <c r="O169" s="38" t="s">
        <v>1359</v>
      </c>
      <c r="P169" s="41">
        <v>7183039</v>
      </c>
      <c r="Q169" s="38" t="s">
        <v>474</v>
      </c>
      <c r="R169" s="38" t="s">
        <v>68</v>
      </c>
      <c r="S169" s="38" t="s">
        <v>52</v>
      </c>
      <c r="T169" s="42">
        <v>1069.2</v>
      </c>
      <c r="U169" s="42">
        <v>970.83</v>
      </c>
      <c r="V169" s="42">
        <f t="shared" si="14"/>
        <v>98.37</v>
      </c>
      <c r="W169" s="43">
        <f t="shared" si="17"/>
        <v>9.2003367003367004E-2</v>
      </c>
      <c r="X169" s="38" t="s">
        <v>1745</v>
      </c>
      <c r="Y169" s="42">
        <v>0</v>
      </c>
      <c r="Z169" s="38" t="s">
        <v>55</v>
      </c>
      <c r="AA169" s="42">
        <v>0</v>
      </c>
      <c r="AB169" s="42">
        <v>0</v>
      </c>
      <c r="AC169" s="42">
        <v>1069.2</v>
      </c>
      <c r="AD169" s="42">
        <v>946</v>
      </c>
      <c r="AE169" s="42">
        <f t="shared" si="15"/>
        <v>123.20000000000005</v>
      </c>
      <c r="AF169" s="38" t="s">
        <v>1371</v>
      </c>
      <c r="AG169" s="44">
        <f t="shared" si="16"/>
        <v>-24.830000000000041</v>
      </c>
    </row>
    <row r="170" spans="1:33" s="45" customFormat="1" x14ac:dyDescent="0.2">
      <c r="A170" s="38" t="s">
        <v>39</v>
      </c>
      <c r="B170" s="38" t="s">
        <v>40</v>
      </c>
      <c r="C170" s="38" t="s">
        <v>353</v>
      </c>
      <c r="D170" s="38" t="s">
        <v>446</v>
      </c>
      <c r="E170" s="38" t="s">
        <v>43</v>
      </c>
      <c r="F170" s="38" t="s">
        <v>434</v>
      </c>
      <c r="G170" s="38" t="s">
        <v>435</v>
      </c>
      <c r="H170" s="38" t="s">
        <v>433</v>
      </c>
      <c r="I170" s="38" t="s">
        <v>302</v>
      </c>
      <c r="J170" s="38" t="s">
        <v>2215</v>
      </c>
      <c r="K170" s="39">
        <v>42929</v>
      </c>
      <c r="L170" s="39">
        <v>43539</v>
      </c>
      <c r="M170" s="40" t="s">
        <v>54</v>
      </c>
      <c r="N170" s="38" t="s">
        <v>1358</v>
      </c>
      <c r="O170" s="38" t="s">
        <v>1359</v>
      </c>
      <c r="P170" s="41">
        <v>7186238</v>
      </c>
      <c r="Q170" s="38" t="s">
        <v>474</v>
      </c>
      <c r="R170" s="38" t="s">
        <v>68</v>
      </c>
      <c r="S170" s="38" t="s">
        <v>52</v>
      </c>
      <c r="T170" s="42">
        <v>0</v>
      </c>
      <c r="U170" s="42">
        <v>0</v>
      </c>
      <c r="V170" s="42">
        <f t="shared" si="14"/>
        <v>0</v>
      </c>
      <c r="W170" s="43" t="e">
        <f t="shared" si="17"/>
        <v>#DIV/0!</v>
      </c>
      <c r="X170" s="38" t="s">
        <v>1745</v>
      </c>
      <c r="Y170" s="42">
        <v>0</v>
      </c>
      <c r="Z170" s="38" t="s">
        <v>55</v>
      </c>
      <c r="AA170" s="42">
        <v>0</v>
      </c>
      <c r="AB170" s="42" t="s">
        <v>54</v>
      </c>
      <c r="AC170" s="42">
        <v>107.46</v>
      </c>
      <c r="AD170" s="42">
        <v>93.5</v>
      </c>
      <c r="AE170" s="42">
        <f t="shared" si="15"/>
        <v>13.959999999999994</v>
      </c>
      <c r="AF170" s="38" t="s">
        <v>1371</v>
      </c>
      <c r="AG170" s="44">
        <f t="shared" si="16"/>
        <v>-13.959999999999994</v>
      </c>
    </row>
    <row r="171" spans="1:33" s="45" customFormat="1" x14ac:dyDescent="0.2">
      <c r="A171" s="38" t="s">
        <v>39</v>
      </c>
      <c r="B171" s="38" t="s">
        <v>40</v>
      </c>
      <c r="C171" s="38" t="s">
        <v>353</v>
      </c>
      <c r="D171" s="38" t="s">
        <v>446</v>
      </c>
      <c r="E171" s="38" t="s">
        <v>43</v>
      </c>
      <c r="F171" s="38" t="s">
        <v>434</v>
      </c>
      <c r="G171" s="38" t="s">
        <v>435</v>
      </c>
      <c r="H171" s="38" t="s">
        <v>433</v>
      </c>
      <c r="I171" s="38" t="s">
        <v>302</v>
      </c>
      <c r="J171" s="38" t="s">
        <v>2215</v>
      </c>
      <c r="K171" s="39">
        <v>42929</v>
      </c>
      <c r="L171" s="39">
        <v>43539</v>
      </c>
      <c r="M171" s="40" t="s">
        <v>54</v>
      </c>
      <c r="N171" s="38" t="s">
        <v>1358</v>
      </c>
      <c r="O171" s="38" t="s">
        <v>1359</v>
      </c>
      <c r="P171" s="41">
        <v>7186242</v>
      </c>
      <c r="Q171" s="38" t="s">
        <v>474</v>
      </c>
      <c r="R171" s="38" t="s">
        <v>68</v>
      </c>
      <c r="S171" s="38" t="s">
        <v>52</v>
      </c>
      <c r="T171" s="42">
        <v>0</v>
      </c>
      <c r="U171" s="42">
        <v>0</v>
      </c>
      <c r="V171" s="42">
        <f t="shared" si="14"/>
        <v>0</v>
      </c>
      <c r="W171" s="43" t="e">
        <f t="shared" si="17"/>
        <v>#DIV/0!</v>
      </c>
      <c r="X171" s="38" t="s">
        <v>1745</v>
      </c>
      <c r="Y171" s="42">
        <v>0</v>
      </c>
      <c r="Z171" s="38" t="s">
        <v>55</v>
      </c>
      <c r="AA171" s="42">
        <v>0</v>
      </c>
      <c r="AB171" s="42" t="s">
        <v>54</v>
      </c>
      <c r="AC171" s="42">
        <v>107.46</v>
      </c>
      <c r="AD171" s="42">
        <v>93.5</v>
      </c>
      <c r="AE171" s="42">
        <f t="shared" si="15"/>
        <v>13.959999999999994</v>
      </c>
      <c r="AF171" s="38" t="s">
        <v>1371</v>
      </c>
      <c r="AG171" s="44">
        <f t="shared" si="16"/>
        <v>-13.959999999999994</v>
      </c>
    </row>
    <row r="172" spans="1:33" s="45" customFormat="1" x14ac:dyDescent="0.2">
      <c r="A172" s="38" t="s">
        <v>39</v>
      </c>
      <c r="B172" s="38" t="s">
        <v>40</v>
      </c>
      <c r="C172" s="38" t="s">
        <v>353</v>
      </c>
      <c r="D172" s="38" t="s">
        <v>446</v>
      </c>
      <c r="E172" s="38" t="s">
        <v>43</v>
      </c>
      <c r="F172" s="38" t="s">
        <v>434</v>
      </c>
      <c r="G172" s="38" t="s">
        <v>435</v>
      </c>
      <c r="H172" s="38" t="s">
        <v>433</v>
      </c>
      <c r="I172" s="38" t="s">
        <v>302</v>
      </c>
      <c r="J172" s="38" t="s">
        <v>2215</v>
      </c>
      <c r="K172" s="39">
        <v>42929</v>
      </c>
      <c r="L172" s="39">
        <v>43539</v>
      </c>
      <c r="M172" s="40" t="s">
        <v>54</v>
      </c>
      <c r="N172" s="38" t="s">
        <v>1358</v>
      </c>
      <c r="O172" s="38" t="s">
        <v>1359</v>
      </c>
      <c r="P172" s="41">
        <v>7186251</v>
      </c>
      <c r="Q172" s="38" t="s">
        <v>474</v>
      </c>
      <c r="R172" s="38" t="s">
        <v>68</v>
      </c>
      <c r="S172" s="38" t="s">
        <v>52</v>
      </c>
      <c r="T172" s="42">
        <v>0</v>
      </c>
      <c r="U172" s="42">
        <v>0</v>
      </c>
      <c r="V172" s="42">
        <f t="shared" si="14"/>
        <v>0</v>
      </c>
      <c r="W172" s="43" t="e">
        <f t="shared" si="17"/>
        <v>#DIV/0!</v>
      </c>
      <c r="X172" s="38" t="s">
        <v>1745</v>
      </c>
      <c r="Y172" s="42">
        <v>0</v>
      </c>
      <c r="Z172" s="38" t="s">
        <v>55</v>
      </c>
      <c r="AA172" s="42">
        <v>0</v>
      </c>
      <c r="AB172" s="42" t="s">
        <v>54</v>
      </c>
      <c r="AC172" s="42">
        <v>107.46</v>
      </c>
      <c r="AD172" s="42">
        <v>93.5</v>
      </c>
      <c r="AE172" s="42">
        <f t="shared" si="15"/>
        <v>13.959999999999994</v>
      </c>
      <c r="AF172" s="38" t="s">
        <v>1371</v>
      </c>
      <c r="AG172" s="44">
        <f t="shared" si="16"/>
        <v>-13.959999999999994</v>
      </c>
    </row>
    <row r="173" spans="1:33" s="45" customFormat="1" x14ac:dyDescent="0.2">
      <c r="A173" s="38" t="s">
        <v>39</v>
      </c>
      <c r="B173" s="38" t="s">
        <v>40</v>
      </c>
      <c r="C173" s="38" t="s">
        <v>353</v>
      </c>
      <c r="D173" s="38" t="s">
        <v>446</v>
      </c>
      <c r="E173" s="38" t="s">
        <v>43</v>
      </c>
      <c r="F173" s="38" t="s">
        <v>434</v>
      </c>
      <c r="G173" s="38" t="s">
        <v>435</v>
      </c>
      <c r="H173" s="38" t="s">
        <v>433</v>
      </c>
      <c r="I173" s="38" t="s">
        <v>302</v>
      </c>
      <c r="J173" s="38" t="s">
        <v>2215</v>
      </c>
      <c r="K173" s="39">
        <v>42929</v>
      </c>
      <c r="L173" s="39">
        <v>43539</v>
      </c>
      <c r="M173" s="40" t="s">
        <v>54</v>
      </c>
      <c r="N173" s="38" t="s">
        <v>1358</v>
      </c>
      <c r="O173" s="38" t="s">
        <v>1359</v>
      </c>
      <c r="P173" s="41">
        <v>7186283</v>
      </c>
      <c r="Q173" s="38" t="s">
        <v>474</v>
      </c>
      <c r="R173" s="38" t="s">
        <v>68</v>
      </c>
      <c r="S173" s="38" t="s">
        <v>52</v>
      </c>
      <c r="T173" s="42">
        <v>0</v>
      </c>
      <c r="U173" s="42">
        <v>0</v>
      </c>
      <c r="V173" s="42">
        <f t="shared" si="14"/>
        <v>0</v>
      </c>
      <c r="W173" s="43" t="e">
        <f t="shared" si="17"/>
        <v>#DIV/0!</v>
      </c>
      <c r="X173" s="38" t="s">
        <v>1745</v>
      </c>
      <c r="Y173" s="42">
        <v>0</v>
      </c>
      <c r="Z173" s="38" t="s">
        <v>55</v>
      </c>
      <c r="AA173" s="42">
        <v>0</v>
      </c>
      <c r="AB173" s="42" t="s">
        <v>54</v>
      </c>
      <c r="AC173" s="42">
        <v>107.46</v>
      </c>
      <c r="AD173" s="42">
        <v>93.5</v>
      </c>
      <c r="AE173" s="42">
        <f t="shared" si="15"/>
        <v>13.959999999999994</v>
      </c>
      <c r="AF173" s="38" t="s">
        <v>1371</v>
      </c>
      <c r="AG173" s="44">
        <f t="shared" si="16"/>
        <v>-13.959999999999994</v>
      </c>
    </row>
    <row r="174" spans="1:33" s="45" customFormat="1" x14ac:dyDescent="0.2">
      <c r="A174" s="38" t="s">
        <v>39</v>
      </c>
      <c r="B174" s="38" t="s">
        <v>40</v>
      </c>
      <c r="C174" s="38" t="s">
        <v>353</v>
      </c>
      <c r="D174" s="38" t="s">
        <v>446</v>
      </c>
      <c r="E174" s="38" t="s">
        <v>43</v>
      </c>
      <c r="F174" s="38" t="s">
        <v>434</v>
      </c>
      <c r="G174" s="38" t="s">
        <v>435</v>
      </c>
      <c r="H174" s="38" t="s">
        <v>433</v>
      </c>
      <c r="I174" s="38" t="s">
        <v>302</v>
      </c>
      <c r="J174" s="38" t="s">
        <v>2215</v>
      </c>
      <c r="K174" s="39">
        <v>42930</v>
      </c>
      <c r="L174" s="39">
        <v>43539</v>
      </c>
      <c r="M174" s="40" t="s">
        <v>54</v>
      </c>
      <c r="N174" s="38" t="s">
        <v>1358</v>
      </c>
      <c r="O174" s="38" t="s">
        <v>1359</v>
      </c>
      <c r="P174" s="41">
        <v>7189079</v>
      </c>
      <c r="Q174" s="38" t="s">
        <v>474</v>
      </c>
      <c r="R174" s="38" t="s">
        <v>68</v>
      </c>
      <c r="S174" s="38" t="s">
        <v>52</v>
      </c>
      <c r="T174" s="42">
        <v>0</v>
      </c>
      <c r="U174" s="42">
        <v>0</v>
      </c>
      <c r="V174" s="42">
        <f t="shared" si="14"/>
        <v>0</v>
      </c>
      <c r="W174" s="43" t="e">
        <f t="shared" si="17"/>
        <v>#DIV/0!</v>
      </c>
      <c r="X174" s="38" t="s">
        <v>1745</v>
      </c>
      <c r="Y174" s="42">
        <v>0</v>
      </c>
      <c r="Z174" s="38" t="s">
        <v>55</v>
      </c>
      <c r="AA174" s="42">
        <v>0</v>
      </c>
      <c r="AB174" s="42" t="s">
        <v>54</v>
      </c>
      <c r="AC174" s="42">
        <v>168.29</v>
      </c>
      <c r="AD174" s="42">
        <v>160.84</v>
      </c>
      <c r="AE174" s="42">
        <f t="shared" si="15"/>
        <v>7.4499999999999886</v>
      </c>
      <c r="AF174" s="38" t="s">
        <v>1371</v>
      </c>
      <c r="AG174" s="44">
        <f t="shared" si="16"/>
        <v>-7.4499999999999886</v>
      </c>
    </row>
    <row r="175" spans="1:33" s="45" customFormat="1" x14ac:dyDescent="0.2">
      <c r="A175" s="38" t="s">
        <v>39</v>
      </c>
      <c r="B175" s="38" t="s">
        <v>40</v>
      </c>
      <c r="C175" s="38" t="s">
        <v>353</v>
      </c>
      <c r="D175" s="38" t="s">
        <v>446</v>
      </c>
      <c r="E175" s="38" t="s">
        <v>43</v>
      </c>
      <c r="F175" s="38" t="s">
        <v>434</v>
      </c>
      <c r="G175" s="38" t="s">
        <v>435</v>
      </c>
      <c r="H175" s="38" t="s">
        <v>433</v>
      </c>
      <c r="I175" s="38" t="s">
        <v>302</v>
      </c>
      <c r="J175" s="38" t="s">
        <v>2215</v>
      </c>
      <c r="K175" s="39">
        <v>42930</v>
      </c>
      <c r="L175" s="39">
        <v>43539</v>
      </c>
      <c r="M175" s="40" t="s">
        <v>54</v>
      </c>
      <c r="N175" s="38" t="s">
        <v>1358</v>
      </c>
      <c r="O175" s="38" t="s">
        <v>1359</v>
      </c>
      <c r="P175" s="41">
        <v>7189080</v>
      </c>
      <c r="Q175" s="38" t="s">
        <v>474</v>
      </c>
      <c r="R175" s="38" t="s">
        <v>68</v>
      </c>
      <c r="S175" s="38" t="s">
        <v>52</v>
      </c>
      <c r="T175" s="42">
        <v>0</v>
      </c>
      <c r="U175" s="42">
        <v>0</v>
      </c>
      <c r="V175" s="42">
        <f t="shared" si="14"/>
        <v>0</v>
      </c>
      <c r="W175" s="43" t="e">
        <f t="shared" si="17"/>
        <v>#DIV/0!</v>
      </c>
      <c r="X175" s="38" t="s">
        <v>1745</v>
      </c>
      <c r="Y175" s="42">
        <v>0</v>
      </c>
      <c r="Z175" s="38" t="s">
        <v>55</v>
      </c>
      <c r="AA175" s="42">
        <v>0</v>
      </c>
      <c r="AB175" s="42" t="s">
        <v>54</v>
      </c>
      <c r="AC175" s="42">
        <v>336.58</v>
      </c>
      <c r="AD175" s="42">
        <v>321.68</v>
      </c>
      <c r="AE175" s="42">
        <f t="shared" si="15"/>
        <v>14.899999999999977</v>
      </c>
      <c r="AF175" s="38" t="s">
        <v>1371</v>
      </c>
      <c r="AG175" s="44">
        <f t="shared" si="16"/>
        <v>-14.899999999999977</v>
      </c>
    </row>
    <row r="176" spans="1:33" s="45" customFormat="1" x14ac:dyDescent="0.2">
      <c r="A176" s="38" t="s">
        <v>39</v>
      </c>
      <c r="B176" s="38" t="s">
        <v>40</v>
      </c>
      <c r="C176" s="38" t="s">
        <v>353</v>
      </c>
      <c r="D176" s="38" t="s">
        <v>446</v>
      </c>
      <c r="E176" s="38" t="s">
        <v>43</v>
      </c>
      <c r="F176" s="38" t="s">
        <v>434</v>
      </c>
      <c r="G176" s="38" t="s">
        <v>435</v>
      </c>
      <c r="H176" s="38" t="s">
        <v>433</v>
      </c>
      <c r="I176" s="38" t="s">
        <v>302</v>
      </c>
      <c r="J176" s="38" t="s">
        <v>2215</v>
      </c>
      <c r="K176" s="39">
        <v>42930</v>
      </c>
      <c r="L176" s="39">
        <v>43539</v>
      </c>
      <c r="M176" s="40" t="s">
        <v>54</v>
      </c>
      <c r="N176" s="38" t="s">
        <v>1358</v>
      </c>
      <c r="O176" s="38" t="s">
        <v>1359</v>
      </c>
      <c r="P176" s="41">
        <v>7189082</v>
      </c>
      <c r="Q176" s="38" t="s">
        <v>474</v>
      </c>
      <c r="R176" s="38" t="s">
        <v>68</v>
      </c>
      <c r="S176" s="38" t="s">
        <v>52</v>
      </c>
      <c r="T176" s="42">
        <v>0</v>
      </c>
      <c r="U176" s="42">
        <v>0</v>
      </c>
      <c r="V176" s="42">
        <f t="shared" si="14"/>
        <v>0</v>
      </c>
      <c r="W176" s="43" t="e">
        <f t="shared" si="17"/>
        <v>#DIV/0!</v>
      </c>
      <c r="X176" s="38" t="s">
        <v>1745</v>
      </c>
      <c r="Y176" s="42">
        <v>0</v>
      </c>
      <c r="Z176" s="38" t="s">
        <v>55</v>
      </c>
      <c r="AA176" s="42">
        <v>0</v>
      </c>
      <c r="AB176" s="42" t="s">
        <v>54</v>
      </c>
      <c r="AC176" s="42">
        <v>336.58</v>
      </c>
      <c r="AD176" s="42">
        <v>321.68</v>
      </c>
      <c r="AE176" s="42">
        <f t="shared" si="15"/>
        <v>14.899999999999977</v>
      </c>
      <c r="AF176" s="38" t="s">
        <v>1371</v>
      </c>
      <c r="AG176" s="44">
        <f t="shared" si="16"/>
        <v>-14.899999999999977</v>
      </c>
    </row>
    <row r="177" spans="1:33" s="45" customFormat="1" x14ac:dyDescent="0.2">
      <c r="A177" s="38" t="s">
        <v>39</v>
      </c>
      <c r="B177" s="38" t="s">
        <v>40</v>
      </c>
      <c r="C177" s="38" t="s">
        <v>353</v>
      </c>
      <c r="D177" s="38" t="s">
        <v>446</v>
      </c>
      <c r="E177" s="38" t="s">
        <v>43</v>
      </c>
      <c r="F177" s="38" t="s">
        <v>434</v>
      </c>
      <c r="G177" s="38" t="s">
        <v>435</v>
      </c>
      <c r="H177" s="38" t="s">
        <v>433</v>
      </c>
      <c r="I177" s="38" t="s">
        <v>302</v>
      </c>
      <c r="J177" s="38" t="s">
        <v>2215</v>
      </c>
      <c r="K177" s="39">
        <v>42930</v>
      </c>
      <c r="L177" s="39">
        <v>43539</v>
      </c>
      <c r="M177" s="40" t="s">
        <v>54</v>
      </c>
      <c r="N177" s="38" t="s">
        <v>1358</v>
      </c>
      <c r="O177" s="38" t="s">
        <v>1359</v>
      </c>
      <c r="P177" s="41">
        <v>7189088</v>
      </c>
      <c r="Q177" s="38" t="s">
        <v>474</v>
      </c>
      <c r="R177" s="38" t="s">
        <v>68</v>
      </c>
      <c r="S177" s="38" t="s">
        <v>52</v>
      </c>
      <c r="T177" s="42">
        <v>0</v>
      </c>
      <c r="U177" s="42">
        <v>0</v>
      </c>
      <c r="V177" s="42">
        <f t="shared" si="14"/>
        <v>0</v>
      </c>
      <c r="W177" s="43" t="e">
        <f t="shared" si="17"/>
        <v>#DIV/0!</v>
      </c>
      <c r="X177" s="38" t="s">
        <v>1745</v>
      </c>
      <c r="Y177" s="42">
        <v>0</v>
      </c>
      <c r="Z177" s="38" t="s">
        <v>55</v>
      </c>
      <c r="AA177" s="42">
        <v>0</v>
      </c>
      <c r="AB177" s="42" t="s">
        <v>54</v>
      </c>
      <c r="AC177" s="42">
        <v>168.29</v>
      </c>
      <c r="AD177" s="42">
        <v>160.84</v>
      </c>
      <c r="AE177" s="42">
        <f t="shared" si="15"/>
        <v>7.4499999999999886</v>
      </c>
      <c r="AF177" s="38" t="s">
        <v>1371</v>
      </c>
      <c r="AG177" s="44">
        <f t="shared" si="16"/>
        <v>-7.4499999999999886</v>
      </c>
    </row>
    <row r="178" spans="1:33" s="45" customFormat="1" x14ac:dyDescent="0.2">
      <c r="A178" s="38" t="s">
        <v>39</v>
      </c>
      <c r="B178" s="38" t="s">
        <v>40</v>
      </c>
      <c r="C178" s="38" t="s">
        <v>353</v>
      </c>
      <c r="D178" s="38" t="s">
        <v>446</v>
      </c>
      <c r="E178" s="38" t="s">
        <v>43</v>
      </c>
      <c r="F178" s="38" t="s">
        <v>434</v>
      </c>
      <c r="G178" s="38" t="s">
        <v>435</v>
      </c>
      <c r="H178" s="38" t="s">
        <v>433</v>
      </c>
      <c r="I178" s="38" t="s">
        <v>302</v>
      </c>
      <c r="J178" s="38" t="s">
        <v>2215</v>
      </c>
      <c r="K178" s="39">
        <v>42930</v>
      </c>
      <c r="L178" s="39">
        <v>43539</v>
      </c>
      <c r="M178" s="40" t="s">
        <v>54</v>
      </c>
      <c r="N178" s="38" t="s">
        <v>1358</v>
      </c>
      <c r="O178" s="38" t="s">
        <v>1359</v>
      </c>
      <c r="P178" s="41">
        <v>7189112</v>
      </c>
      <c r="Q178" s="38" t="s">
        <v>474</v>
      </c>
      <c r="R178" s="38" t="s">
        <v>68</v>
      </c>
      <c r="S178" s="38" t="s">
        <v>52</v>
      </c>
      <c r="T178" s="42">
        <v>0</v>
      </c>
      <c r="U178" s="42">
        <v>0</v>
      </c>
      <c r="V178" s="42">
        <f t="shared" si="14"/>
        <v>0</v>
      </c>
      <c r="W178" s="43" t="e">
        <f t="shared" si="17"/>
        <v>#DIV/0!</v>
      </c>
      <c r="X178" s="38" t="s">
        <v>1745</v>
      </c>
      <c r="Y178" s="42">
        <v>0</v>
      </c>
      <c r="Z178" s="38" t="s">
        <v>55</v>
      </c>
      <c r="AA178" s="42">
        <v>0</v>
      </c>
      <c r="AB178" s="42" t="s">
        <v>54</v>
      </c>
      <c r="AC178" s="42">
        <v>168.29</v>
      </c>
      <c r="AD178" s="42">
        <v>160.84</v>
      </c>
      <c r="AE178" s="42">
        <f t="shared" si="15"/>
        <v>7.4499999999999886</v>
      </c>
      <c r="AF178" s="38" t="s">
        <v>1371</v>
      </c>
      <c r="AG178" s="44">
        <f t="shared" si="16"/>
        <v>-7.4499999999999886</v>
      </c>
    </row>
    <row r="179" spans="1:33" s="45" customFormat="1" x14ac:dyDescent="0.2">
      <c r="A179" s="38" t="s">
        <v>39</v>
      </c>
      <c r="B179" s="38" t="s">
        <v>40</v>
      </c>
      <c r="C179" s="38" t="s">
        <v>353</v>
      </c>
      <c r="D179" s="38" t="s">
        <v>446</v>
      </c>
      <c r="E179" s="38" t="s">
        <v>43</v>
      </c>
      <c r="F179" s="38" t="s">
        <v>434</v>
      </c>
      <c r="G179" s="38" t="s">
        <v>435</v>
      </c>
      <c r="H179" s="38" t="s">
        <v>433</v>
      </c>
      <c r="I179" s="38" t="s">
        <v>302</v>
      </c>
      <c r="J179" s="38" t="s">
        <v>2215</v>
      </c>
      <c r="K179" s="39">
        <v>42930</v>
      </c>
      <c r="L179" s="39">
        <v>43539</v>
      </c>
      <c r="M179" s="40" t="s">
        <v>54</v>
      </c>
      <c r="N179" s="38" t="s">
        <v>1358</v>
      </c>
      <c r="O179" s="38" t="s">
        <v>1359</v>
      </c>
      <c r="P179" s="41">
        <v>7189113</v>
      </c>
      <c r="Q179" s="38" t="s">
        <v>474</v>
      </c>
      <c r="R179" s="38" t="s">
        <v>68</v>
      </c>
      <c r="S179" s="38" t="s">
        <v>52</v>
      </c>
      <c r="T179" s="42">
        <v>0</v>
      </c>
      <c r="U179" s="42">
        <v>0</v>
      </c>
      <c r="V179" s="42">
        <f t="shared" si="14"/>
        <v>0</v>
      </c>
      <c r="W179" s="43" t="e">
        <f t="shared" si="17"/>
        <v>#DIV/0!</v>
      </c>
      <c r="X179" s="38" t="s">
        <v>1745</v>
      </c>
      <c r="Y179" s="42">
        <v>0</v>
      </c>
      <c r="Z179" s="38" t="s">
        <v>55</v>
      </c>
      <c r="AA179" s="42">
        <v>0</v>
      </c>
      <c r="AB179" s="42" t="s">
        <v>54</v>
      </c>
      <c r="AC179" s="42">
        <v>75.06</v>
      </c>
      <c r="AD179" s="42">
        <v>57.24</v>
      </c>
      <c r="AE179" s="42">
        <f t="shared" si="15"/>
        <v>17.82</v>
      </c>
      <c r="AF179" s="38" t="s">
        <v>1371</v>
      </c>
      <c r="AG179" s="44">
        <f t="shared" si="16"/>
        <v>-17.82</v>
      </c>
    </row>
    <row r="180" spans="1:33" s="45" customFormat="1" x14ac:dyDescent="0.2">
      <c r="A180" s="38" t="s">
        <v>39</v>
      </c>
      <c r="B180" s="38" t="s">
        <v>40</v>
      </c>
      <c r="C180" s="38" t="s">
        <v>353</v>
      </c>
      <c r="D180" s="38" t="s">
        <v>446</v>
      </c>
      <c r="E180" s="38" t="s">
        <v>43</v>
      </c>
      <c r="F180" s="38" t="s">
        <v>434</v>
      </c>
      <c r="G180" s="38" t="s">
        <v>435</v>
      </c>
      <c r="H180" s="38" t="s">
        <v>433</v>
      </c>
      <c r="I180" s="38" t="s">
        <v>302</v>
      </c>
      <c r="J180" s="38" t="s">
        <v>2215</v>
      </c>
      <c r="K180" s="39">
        <v>42930</v>
      </c>
      <c r="L180" s="39">
        <v>43539</v>
      </c>
      <c r="M180" s="40" t="s">
        <v>54</v>
      </c>
      <c r="N180" s="38" t="s">
        <v>1358</v>
      </c>
      <c r="O180" s="38" t="s">
        <v>1359</v>
      </c>
      <c r="P180" s="41">
        <v>7189176</v>
      </c>
      <c r="Q180" s="38" t="s">
        <v>474</v>
      </c>
      <c r="R180" s="38" t="s">
        <v>68</v>
      </c>
      <c r="S180" s="38" t="s">
        <v>52</v>
      </c>
      <c r="T180" s="42">
        <v>0</v>
      </c>
      <c r="U180" s="42">
        <v>0</v>
      </c>
      <c r="V180" s="42">
        <f t="shared" si="14"/>
        <v>0</v>
      </c>
      <c r="W180" s="43" t="e">
        <f t="shared" si="17"/>
        <v>#DIV/0!</v>
      </c>
      <c r="X180" s="38" t="s">
        <v>1745</v>
      </c>
      <c r="Y180" s="42">
        <v>0</v>
      </c>
      <c r="Z180" s="38" t="s">
        <v>55</v>
      </c>
      <c r="AA180" s="42">
        <v>0</v>
      </c>
      <c r="AB180" s="42" t="s">
        <v>54</v>
      </c>
      <c r="AC180" s="42">
        <v>75.06</v>
      </c>
      <c r="AD180" s="42">
        <v>57.24</v>
      </c>
      <c r="AE180" s="42">
        <f t="shared" si="15"/>
        <v>17.82</v>
      </c>
      <c r="AF180" s="38" t="s">
        <v>1371</v>
      </c>
      <c r="AG180" s="44">
        <f t="shared" si="16"/>
        <v>-17.82</v>
      </c>
    </row>
    <row r="181" spans="1:33" s="45" customFormat="1" x14ac:dyDescent="0.2">
      <c r="A181" s="38" t="s">
        <v>39</v>
      </c>
      <c r="B181" s="38" t="s">
        <v>40</v>
      </c>
      <c r="C181" s="38" t="s">
        <v>353</v>
      </c>
      <c r="D181" s="38" t="s">
        <v>446</v>
      </c>
      <c r="E181" s="38" t="s">
        <v>43</v>
      </c>
      <c r="F181" s="38" t="s">
        <v>434</v>
      </c>
      <c r="G181" s="38" t="s">
        <v>435</v>
      </c>
      <c r="H181" s="38" t="s">
        <v>433</v>
      </c>
      <c r="I181" s="38" t="s">
        <v>302</v>
      </c>
      <c r="J181" s="38" t="s">
        <v>2215</v>
      </c>
      <c r="K181" s="39">
        <v>42933</v>
      </c>
      <c r="L181" s="39">
        <v>43539</v>
      </c>
      <c r="M181" s="40" t="s">
        <v>54</v>
      </c>
      <c r="N181" s="38" t="s">
        <v>1358</v>
      </c>
      <c r="O181" s="38" t="s">
        <v>1359</v>
      </c>
      <c r="P181" s="41">
        <v>7190515</v>
      </c>
      <c r="Q181" s="38" t="s">
        <v>474</v>
      </c>
      <c r="R181" s="38" t="s">
        <v>68</v>
      </c>
      <c r="S181" s="38" t="s">
        <v>52</v>
      </c>
      <c r="T181" s="42">
        <v>1419.6</v>
      </c>
      <c r="U181" s="42">
        <v>1289</v>
      </c>
      <c r="V181" s="42">
        <f t="shared" si="14"/>
        <v>130.59999999999991</v>
      </c>
      <c r="W181" s="43">
        <f t="shared" si="17"/>
        <v>9.1997745843899636E-2</v>
      </c>
      <c r="X181" s="38" t="s">
        <v>1745</v>
      </c>
      <c r="Y181" s="42">
        <v>0</v>
      </c>
      <c r="Z181" s="38" t="s">
        <v>55</v>
      </c>
      <c r="AA181" s="42">
        <v>0</v>
      </c>
      <c r="AB181" s="42">
        <v>0</v>
      </c>
      <c r="AC181" s="42">
        <v>1419.6</v>
      </c>
      <c r="AD181" s="42">
        <v>1056</v>
      </c>
      <c r="AE181" s="42">
        <f t="shared" si="15"/>
        <v>363.59999999999991</v>
      </c>
      <c r="AF181" s="38" t="s">
        <v>1371</v>
      </c>
      <c r="AG181" s="44">
        <f t="shared" si="16"/>
        <v>-233</v>
      </c>
    </row>
    <row r="182" spans="1:33" s="45" customFormat="1" x14ac:dyDescent="0.2">
      <c r="A182" s="38" t="s">
        <v>39</v>
      </c>
      <c r="B182" s="38" t="s">
        <v>40</v>
      </c>
      <c r="C182" s="38" t="s">
        <v>353</v>
      </c>
      <c r="D182" s="38" t="s">
        <v>446</v>
      </c>
      <c r="E182" s="38" t="s">
        <v>43</v>
      </c>
      <c r="F182" s="38" t="s">
        <v>434</v>
      </c>
      <c r="G182" s="38" t="s">
        <v>435</v>
      </c>
      <c r="H182" s="38" t="s">
        <v>433</v>
      </c>
      <c r="I182" s="38" t="s">
        <v>302</v>
      </c>
      <c r="J182" s="38" t="s">
        <v>2215</v>
      </c>
      <c r="K182" s="39">
        <v>42935</v>
      </c>
      <c r="L182" s="39">
        <v>43539</v>
      </c>
      <c r="M182" s="40" t="s">
        <v>54</v>
      </c>
      <c r="N182" s="38" t="s">
        <v>1358</v>
      </c>
      <c r="O182" s="38" t="s">
        <v>1359</v>
      </c>
      <c r="P182" s="41">
        <v>7190518</v>
      </c>
      <c r="Q182" s="38" t="s">
        <v>474</v>
      </c>
      <c r="R182" s="38" t="s">
        <v>68</v>
      </c>
      <c r="S182" s="38" t="s">
        <v>52</v>
      </c>
      <c r="T182" s="42">
        <v>834.65</v>
      </c>
      <c r="U182" s="42">
        <v>757.86</v>
      </c>
      <c r="V182" s="42">
        <f t="shared" si="14"/>
        <v>76.789999999999964</v>
      </c>
      <c r="W182" s="43">
        <f t="shared" si="17"/>
        <v>9.2002635835380056E-2</v>
      </c>
      <c r="X182" s="38" t="s">
        <v>1745</v>
      </c>
      <c r="Y182" s="42">
        <v>0</v>
      </c>
      <c r="Z182" s="38" t="s">
        <v>55</v>
      </c>
      <c r="AA182" s="42">
        <v>0</v>
      </c>
      <c r="AB182" s="42">
        <v>0</v>
      </c>
      <c r="AC182" s="42">
        <v>834.65</v>
      </c>
      <c r="AD182" s="42">
        <v>606</v>
      </c>
      <c r="AE182" s="42">
        <f t="shared" si="15"/>
        <v>228.64999999999998</v>
      </c>
      <c r="AF182" s="38" t="s">
        <v>1371</v>
      </c>
      <c r="AG182" s="44">
        <f t="shared" si="16"/>
        <v>-151.86000000000001</v>
      </c>
    </row>
    <row r="183" spans="1:33" s="45" customFormat="1" x14ac:dyDescent="0.2">
      <c r="A183" s="38" t="s">
        <v>39</v>
      </c>
      <c r="B183" s="38" t="s">
        <v>40</v>
      </c>
      <c r="C183" s="38" t="s">
        <v>353</v>
      </c>
      <c r="D183" s="38" t="s">
        <v>446</v>
      </c>
      <c r="E183" s="38" t="s">
        <v>43</v>
      </c>
      <c r="F183" s="38" t="s">
        <v>434</v>
      </c>
      <c r="G183" s="38" t="s">
        <v>435</v>
      </c>
      <c r="H183" s="38" t="s">
        <v>433</v>
      </c>
      <c r="I183" s="38" t="s">
        <v>302</v>
      </c>
      <c r="J183" s="38" t="s">
        <v>2215</v>
      </c>
      <c r="K183" s="39">
        <v>42935</v>
      </c>
      <c r="L183" s="39">
        <v>43539</v>
      </c>
      <c r="M183" s="40" t="s">
        <v>54</v>
      </c>
      <c r="N183" s="38" t="s">
        <v>1358</v>
      </c>
      <c r="O183" s="38" t="s">
        <v>1359</v>
      </c>
      <c r="P183" s="41">
        <v>7190519</v>
      </c>
      <c r="Q183" s="38" t="s">
        <v>474</v>
      </c>
      <c r="R183" s="38" t="s">
        <v>68</v>
      </c>
      <c r="S183" s="38" t="s">
        <v>52</v>
      </c>
      <c r="T183" s="42">
        <v>78</v>
      </c>
      <c r="U183" s="42">
        <v>70.819999999999993</v>
      </c>
      <c r="V183" s="42">
        <f t="shared" si="14"/>
        <v>7.1800000000000068</v>
      </c>
      <c r="W183" s="43">
        <f t="shared" si="17"/>
        <v>9.2051282051282143E-2</v>
      </c>
      <c r="X183" s="38" t="s">
        <v>1745</v>
      </c>
      <c r="Y183" s="42">
        <v>0</v>
      </c>
      <c r="Z183" s="38" t="s">
        <v>55</v>
      </c>
      <c r="AA183" s="42">
        <v>0</v>
      </c>
      <c r="AB183" s="42">
        <v>0</v>
      </c>
      <c r="AC183" s="42">
        <v>78</v>
      </c>
      <c r="AD183" s="42">
        <v>54</v>
      </c>
      <c r="AE183" s="42">
        <f t="shared" si="15"/>
        <v>24</v>
      </c>
      <c r="AF183" s="38" t="s">
        <v>1371</v>
      </c>
      <c r="AG183" s="44">
        <f t="shared" si="16"/>
        <v>-16.819999999999993</v>
      </c>
    </row>
    <row r="184" spans="1:33" s="45" customFormat="1" x14ac:dyDescent="0.2">
      <c r="A184" s="38" t="s">
        <v>39</v>
      </c>
      <c r="B184" s="38" t="s">
        <v>40</v>
      </c>
      <c r="C184" s="38" t="s">
        <v>353</v>
      </c>
      <c r="D184" s="38" t="s">
        <v>446</v>
      </c>
      <c r="E184" s="38" t="s">
        <v>43</v>
      </c>
      <c r="F184" s="38" t="s">
        <v>434</v>
      </c>
      <c r="G184" s="38" t="s">
        <v>435</v>
      </c>
      <c r="H184" s="38" t="s">
        <v>433</v>
      </c>
      <c r="I184" s="38" t="s">
        <v>302</v>
      </c>
      <c r="J184" s="38" t="s">
        <v>2215</v>
      </c>
      <c r="K184" s="39">
        <v>42935</v>
      </c>
      <c r="L184" s="39">
        <v>43539</v>
      </c>
      <c r="M184" s="40" t="s">
        <v>54</v>
      </c>
      <c r="N184" s="38" t="s">
        <v>1358</v>
      </c>
      <c r="O184" s="38" t="s">
        <v>1359</v>
      </c>
      <c r="P184" s="41">
        <v>7190520</v>
      </c>
      <c r="Q184" s="38" t="s">
        <v>474</v>
      </c>
      <c r="R184" s="38" t="s">
        <v>68</v>
      </c>
      <c r="S184" s="38" t="s">
        <v>52</v>
      </c>
      <c r="T184" s="42">
        <v>270.20999999999998</v>
      </c>
      <c r="U184" s="42">
        <v>245.35</v>
      </c>
      <c r="V184" s="42">
        <f t="shared" si="14"/>
        <v>24.859999999999985</v>
      </c>
      <c r="W184" s="43">
        <f t="shared" si="17"/>
        <v>9.2002516561193098E-2</v>
      </c>
      <c r="X184" s="38" t="s">
        <v>1745</v>
      </c>
      <c r="Y184" s="42">
        <v>0</v>
      </c>
      <c r="Z184" s="38" t="s">
        <v>55</v>
      </c>
      <c r="AA184" s="42">
        <v>0</v>
      </c>
      <c r="AB184" s="42">
        <v>0</v>
      </c>
      <c r="AC184" s="42">
        <v>270.20999999999998</v>
      </c>
      <c r="AD184" s="42">
        <v>186</v>
      </c>
      <c r="AE184" s="42">
        <f t="shared" si="15"/>
        <v>84.20999999999998</v>
      </c>
      <c r="AF184" s="38" t="s">
        <v>1371</v>
      </c>
      <c r="AG184" s="44">
        <f t="shared" si="16"/>
        <v>-59.349999999999994</v>
      </c>
    </row>
    <row r="185" spans="1:33" s="45" customFormat="1" x14ac:dyDescent="0.2">
      <c r="A185" s="38" t="s">
        <v>39</v>
      </c>
      <c r="B185" s="38" t="s">
        <v>40</v>
      </c>
      <c r="C185" s="38" t="s">
        <v>353</v>
      </c>
      <c r="D185" s="38" t="s">
        <v>446</v>
      </c>
      <c r="E185" s="38" t="s">
        <v>43</v>
      </c>
      <c r="F185" s="38" t="s">
        <v>434</v>
      </c>
      <c r="G185" s="38" t="s">
        <v>435</v>
      </c>
      <c r="H185" s="38" t="s">
        <v>433</v>
      </c>
      <c r="I185" s="38" t="s">
        <v>302</v>
      </c>
      <c r="J185" s="38" t="s">
        <v>2215</v>
      </c>
      <c r="K185" s="39">
        <v>42936</v>
      </c>
      <c r="L185" s="39">
        <v>43539</v>
      </c>
      <c r="M185" s="40" t="s">
        <v>54</v>
      </c>
      <c r="N185" s="38" t="s">
        <v>1358</v>
      </c>
      <c r="O185" s="38" t="s">
        <v>1359</v>
      </c>
      <c r="P185" s="41">
        <v>7193327</v>
      </c>
      <c r="Q185" s="38" t="s">
        <v>474</v>
      </c>
      <c r="R185" s="38" t="s">
        <v>68</v>
      </c>
      <c r="S185" s="38" t="s">
        <v>52</v>
      </c>
      <c r="T185" s="42">
        <v>39</v>
      </c>
      <c r="U185" s="42">
        <v>35.409999999999997</v>
      </c>
      <c r="V185" s="42">
        <f t="shared" si="14"/>
        <v>3.5900000000000034</v>
      </c>
      <c r="W185" s="43">
        <f t="shared" si="17"/>
        <v>9.2051282051282143E-2</v>
      </c>
      <c r="X185" s="38" t="s">
        <v>1745</v>
      </c>
      <c r="Y185" s="42">
        <v>0</v>
      </c>
      <c r="Z185" s="38" t="s">
        <v>55</v>
      </c>
      <c r="AA185" s="42">
        <v>0</v>
      </c>
      <c r="AB185" s="42">
        <v>0</v>
      </c>
      <c r="AC185" s="42">
        <v>39</v>
      </c>
      <c r="AD185" s="42">
        <v>27</v>
      </c>
      <c r="AE185" s="42">
        <f t="shared" si="15"/>
        <v>12</v>
      </c>
      <c r="AF185" s="38" t="s">
        <v>1371</v>
      </c>
      <c r="AG185" s="44">
        <f t="shared" si="16"/>
        <v>-8.4099999999999966</v>
      </c>
    </row>
    <row r="186" spans="1:33" s="45" customFormat="1" x14ac:dyDescent="0.2">
      <c r="A186" s="38" t="s">
        <v>39</v>
      </c>
      <c r="B186" s="38" t="s">
        <v>40</v>
      </c>
      <c r="C186" s="38" t="s">
        <v>353</v>
      </c>
      <c r="D186" s="38" t="s">
        <v>446</v>
      </c>
      <c r="E186" s="38" t="s">
        <v>43</v>
      </c>
      <c r="F186" s="38" t="s">
        <v>434</v>
      </c>
      <c r="G186" s="38" t="s">
        <v>435</v>
      </c>
      <c r="H186" s="38" t="s">
        <v>433</v>
      </c>
      <c r="I186" s="38" t="s">
        <v>302</v>
      </c>
      <c r="J186" s="38" t="s">
        <v>2215</v>
      </c>
      <c r="K186" s="39">
        <v>42934</v>
      </c>
      <c r="L186" s="39">
        <v>43539</v>
      </c>
      <c r="M186" s="40" t="s">
        <v>54</v>
      </c>
      <c r="N186" s="38" t="s">
        <v>1358</v>
      </c>
      <c r="O186" s="38" t="s">
        <v>1359</v>
      </c>
      <c r="P186" s="41">
        <v>7193386</v>
      </c>
      <c r="Q186" s="38" t="s">
        <v>474</v>
      </c>
      <c r="R186" s="38" t="s">
        <v>68</v>
      </c>
      <c r="S186" s="38" t="s">
        <v>52</v>
      </c>
      <c r="T186" s="42">
        <v>0</v>
      </c>
      <c r="U186" s="42">
        <v>0</v>
      </c>
      <c r="V186" s="42">
        <f t="shared" si="14"/>
        <v>0</v>
      </c>
      <c r="W186" s="43" t="e">
        <f t="shared" si="17"/>
        <v>#DIV/0!</v>
      </c>
      <c r="X186" s="38" t="s">
        <v>1745</v>
      </c>
      <c r="Y186" s="42">
        <v>0</v>
      </c>
      <c r="Z186" s="38" t="s">
        <v>55</v>
      </c>
      <c r="AA186" s="42">
        <v>0</v>
      </c>
      <c r="AB186" s="42" t="s">
        <v>54</v>
      </c>
      <c r="AC186" s="42">
        <v>168.29</v>
      </c>
      <c r="AD186" s="42">
        <v>160.84</v>
      </c>
      <c r="AE186" s="42">
        <f t="shared" si="15"/>
        <v>7.4499999999999886</v>
      </c>
      <c r="AF186" s="38" t="s">
        <v>1371</v>
      </c>
      <c r="AG186" s="44">
        <f t="shared" si="16"/>
        <v>-7.4499999999999886</v>
      </c>
    </row>
    <row r="187" spans="1:33" s="45" customFormat="1" x14ac:dyDescent="0.2">
      <c r="A187" s="38" t="s">
        <v>39</v>
      </c>
      <c r="B187" s="38" t="s">
        <v>40</v>
      </c>
      <c r="C187" s="38" t="s">
        <v>353</v>
      </c>
      <c r="D187" s="38" t="s">
        <v>446</v>
      </c>
      <c r="E187" s="38" t="s">
        <v>43</v>
      </c>
      <c r="F187" s="38" t="s">
        <v>434</v>
      </c>
      <c r="G187" s="38" t="s">
        <v>435</v>
      </c>
      <c r="H187" s="38" t="s">
        <v>433</v>
      </c>
      <c r="I187" s="38" t="s">
        <v>302</v>
      </c>
      <c r="J187" s="38" t="s">
        <v>2215</v>
      </c>
      <c r="K187" s="39">
        <v>42937</v>
      </c>
      <c r="L187" s="39">
        <v>43539</v>
      </c>
      <c r="M187" s="40" t="s">
        <v>54</v>
      </c>
      <c r="N187" s="38" t="s">
        <v>1358</v>
      </c>
      <c r="O187" s="38" t="s">
        <v>1359</v>
      </c>
      <c r="P187" s="41">
        <v>7197039</v>
      </c>
      <c r="Q187" s="38" t="s">
        <v>474</v>
      </c>
      <c r="R187" s="38" t="s">
        <v>68</v>
      </c>
      <c r="S187" s="38" t="s">
        <v>52</v>
      </c>
      <c r="T187" s="42">
        <v>198</v>
      </c>
      <c r="U187" s="42">
        <v>179.78</v>
      </c>
      <c r="V187" s="42">
        <f t="shared" si="14"/>
        <v>18.22</v>
      </c>
      <c r="W187" s="43">
        <f t="shared" si="17"/>
        <v>9.2020202020202016E-2</v>
      </c>
      <c r="X187" s="38" t="s">
        <v>1745</v>
      </c>
      <c r="Y187" s="42">
        <v>0</v>
      </c>
      <c r="Z187" s="38" t="s">
        <v>55</v>
      </c>
      <c r="AA187" s="42">
        <v>0</v>
      </c>
      <c r="AB187" s="42">
        <v>0</v>
      </c>
      <c r="AC187" s="42">
        <v>0</v>
      </c>
      <c r="AD187" s="42">
        <v>0</v>
      </c>
      <c r="AE187" s="42">
        <f t="shared" si="15"/>
        <v>0</v>
      </c>
      <c r="AF187" s="38" t="s">
        <v>1371</v>
      </c>
      <c r="AG187" s="44">
        <f t="shared" si="16"/>
        <v>18.22</v>
      </c>
    </row>
    <row r="188" spans="1:33" s="45" customFormat="1" x14ac:dyDescent="0.2">
      <c r="A188" s="38" t="s">
        <v>39</v>
      </c>
      <c r="B188" s="38" t="s">
        <v>40</v>
      </c>
      <c r="C188" s="38" t="s">
        <v>353</v>
      </c>
      <c r="D188" s="38" t="s">
        <v>446</v>
      </c>
      <c r="E188" s="38" t="s">
        <v>43</v>
      </c>
      <c r="F188" s="38" t="s">
        <v>434</v>
      </c>
      <c r="G188" s="38" t="s">
        <v>435</v>
      </c>
      <c r="H188" s="38" t="s">
        <v>433</v>
      </c>
      <c r="I188" s="38" t="s">
        <v>302</v>
      </c>
      <c r="J188" s="38" t="s">
        <v>2215</v>
      </c>
      <c r="K188" s="39">
        <v>42937</v>
      </c>
      <c r="L188" s="39">
        <v>43539</v>
      </c>
      <c r="M188" s="40" t="s">
        <v>54</v>
      </c>
      <c r="N188" s="38" t="s">
        <v>1358</v>
      </c>
      <c r="O188" s="38" t="s">
        <v>1359</v>
      </c>
      <c r="P188" s="41">
        <v>7197043</v>
      </c>
      <c r="Q188" s="38" t="s">
        <v>474</v>
      </c>
      <c r="R188" s="38" t="s">
        <v>68</v>
      </c>
      <c r="S188" s="38" t="s">
        <v>52</v>
      </c>
      <c r="T188" s="42">
        <v>66</v>
      </c>
      <c r="U188" s="42">
        <v>59.93</v>
      </c>
      <c r="V188" s="42">
        <f t="shared" si="14"/>
        <v>6.07</v>
      </c>
      <c r="W188" s="43">
        <f t="shared" si="17"/>
        <v>9.1969696969696979E-2</v>
      </c>
      <c r="X188" s="38" t="s">
        <v>1745</v>
      </c>
      <c r="Y188" s="42">
        <v>0</v>
      </c>
      <c r="Z188" s="38" t="s">
        <v>55</v>
      </c>
      <c r="AA188" s="42">
        <v>0</v>
      </c>
      <c r="AB188" s="42">
        <v>0</v>
      </c>
      <c r="AC188" s="42">
        <v>0</v>
      </c>
      <c r="AD188" s="42">
        <v>0</v>
      </c>
      <c r="AE188" s="42">
        <f t="shared" si="15"/>
        <v>0</v>
      </c>
      <c r="AF188" s="38" t="s">
        <v>1371</v>
      </c>
      <c r="AG188" s="44">
        <f t="shared" si="16"/>
        <v>6.07</v>
      </c>
    </row>
    <row r="189" spans="1:33" s="45" customFormat="1" x14ac:dyDescent="0.2">
      <c r="A189" s="38" t="s">
        <v>39</v>
      </c>
      <c r="B189" s="38" t="s">
        <v>40</v>
      </c>
      <c r="C189" s="38" t="s">
        <v>353</v>
      </c>
      <c r="D189" s="38" t="s">
        <v>446</v>
      </c>
      <c r="E189" s="38" t="s">
        <v>43</v>
      </c>
      <c r="F189" s="38" t="s">
        <v>434</v>
      </c>
      <c r="G189" s="38" t="s">
        <v>435</v>
      </c>
      <c r="H189" s="38" t="s">
        <v>433</v>
      </c>
      <c r="I189" s="38" t="s">
        <v>302</v>
      </c>
      <c r="J189" s="38" t="s">
        <v>2215</v>
      </c>
      <c r="K189" s="39">
        <v>42937</v>
      </c>
      <c r="L189" s="39">
        <v>43539</v>
      </c>
      <c r="M189" s="40" t="s">
        <v>54</v>
      </c>
      <c r="N189" s="38" t="s">
        <v>1358</v>
      </c>
      <c r="O189" s="38" t="s">
        <v>1359</v>
      </c>
      <c r="P189" s="41">
        <v>7197044</v>
      </c>
      <c r="Q189" s="38" t="s">
        <v>474</v>
      </c>
      <c r="R189" s="38" t="s">
        <v>68</v>
      </c>
      <c r="S189" s="38" t="s">
        <v>52</v>
      </c>
      <c r="T189" s="42">
        <v>602.4</v>
      </c>
      <c r="U189" s="42">
        <v>546.98</v>
      </c>
      <c r="V189" s="42">
        <f t="shared" si="14"/>
        <v>55.419999999999959</v>
      </c>
      <c r="W189" s="43">
        <f t="shared" si="17"/>
        <v>9.1998671978751598E-2</v>
      </c>
      <c r="X189" s="38" t="s">
        <v>1745</v>
      </c>
      <c r="Y189" s="42">
        <v>0</v>
      </c>
      <c r="Z189" s="38" t="s">
        <v>55</v>
      </c>
      <c r="AA189" s="42">
        <v>0</v>
      </c>
      <c r="AB189" s="42">
        <v>0</v>
      </c>
      <c r="AC189" s="42">
        <v>602.4</v>
      </c>
      <c r="AD189" s="42">
        <v>636</v>
      </c>
      <c r="AE189" s="42">
        <f t="shared" si="15"/>
        <v>-33.600000000000023</v>
      </c>
      <c r="AF189" s="38" t="s">
        <v>1371</v>
      </c>
      <c r="AG189" s="44">
        <f t="shared" si="16"/>
        <v>89.019999999999982</v>
      </c>
    </row>
    <row r="190" spans="1:33" s="45" customFormat="1" x14ac:dyDescent="0.2">
      <c r="A190" s="38" t="s">
        <v>39</v>
      </c>
      <c r="B190" s="38" t="s">
        <v>40</v>
      </c>
      <c r="C190" s="38" t="s">
        <v>353</v>
      </c>
      <c r="D190" s="38" t="s">
        <v>446</v>
      </c>
      <c r="E190" s="38" t="s">
        <v>43</v>
      </c>
      <c r="F190" s="38" t="s">
        <v>434</v>
      </c>
      <c r="G190" s="38" t="s">
        <v>435</v>
      </c>
      <c r="H190" s="38" t="s">
        <v>433</v>
      </c>
      <c r="I190" s="38" t="s">
        <v>302</v>
      </c>
      <c r="J190" s="38" t="s">
        <v>2215</v>
      </c>
      <c r="K190" s="39">
        <v>42937</v>
      </c>
      <c r="L190" s="39">
        <v>43539</v>
      </c>
      <c r="M190" s="40" t="s">
        <v>54</v>
      </c>
      <c r="N190" s="38" t="s">
        <v>1358</v>
      </c>
      <c r="O190" s="38" t="s">
        <v>1359</v>
      </c>
      <c r="P190" s="41">
        <v>7197053</v>
      </c>
      <c r="Q190" s="38" t="s">
        <v>474</v>
      </c>
      <c r="R190" s="38" t="s">
        <v>68</v>
      </c>
      <c r="S190" s="38" t="s">
        <v>52</v>
      </c>
      <c r="T190" s="42">
        <v>264</v>
      </c>
      <c r="U190" s="42">
        <v>239.71</v>
      </c>
      <c r="V190" s="42">
        <f t="shared" si="14"/>
        <v>24.289999999999992</v>
      </c>
      <c r="W190" s="43">
        <f t="shared" si="17"/>
        <v>9.2007575757575732E-2</v>
      </c>
      <c r="X190" s="38" t="s">
        <v>1745</v>
      </c>
      <c r="Y190" s="42">
        <v>0</v>
      </c>
      <c r="Z190" s="38" t="s">
        <v>55</v>
      </c>
      <c r="AA190" s="42">
        <v>0</v>
      </c>
      <c r="AB190" s="42">
        <v>0</v>
      </c>
      <c r="AC190" s="42">
        <v>264</v>
      </c>
      <c r="AD190" s="42">
        <v>216</v>
      </c>
      <c r="AE190" s="42">
        <f t="shared" si="15"/>
        <v>48</v>
      </c>
      <c r="AF190" s="38" t="s">
        <v>1371</v>
      </c>
      <c r="AG190" s="44">
        <f t="shared" si="16"/>
        <v>-23.710000000000008</v>
      </c>
    </row>
    <row r="191" spans="1:33" s="45" customFormat="1" x14ac:dyDescent="0.2">
      <c r="A191" s="38" t="s">
        <v>39</v>
      </c>
      <c r="B191" s="38" t="s">
        <v>40</v>
      </c>
      <c r="C191" s="38" t="s">
        <v>353</v>
      </c>
      <c r="D191" s="38" t="s">
        <v>446</v>
      </c>
      <c r="E191" s="38" t="s">
        <v>43</v>
      </c>
      <c r="F191" s="38" t="s">
        <v>434</v>
      </c>
      <c r="G191" s="38" t="s">
        <v>435</v>
      </c>
      <c r="H191" s="38" t="s">
        <v>433</v>
      </c>
      <c r="I191" s="38" t="s">
        <v>302</v>
      </c>
      <c r="J191" s="38" t="s">
        <v>2215</v>
      </c>
      <c r="K191" s="39">
        <v>42937</v>
      </c>
      <c r="L191" s="39">
        <v>43539</v>
      </c>
      <c r="M191" s="40" t="s">
        <v>54</v>
      </c>
      <c r="N191" s="38" t="s">
        <v>1358</v>
      </c>
      <c r="O191" s="38" t="s">
        <v>1359</v>
      </c>
      <c r="P191" s="41">
        <v>7198459</v>
      </c>
      <c r="Q191" s="38" t="s">
        <v>474</v>
      </c>
      <c r="R191" s="38" t="s">
        <v>68</v>
      </c>
      <c r="S191" s="38" t="s">
        <v>52</v>
      </c>
      <c r="T191" s="42">
        <v>425.7</v>
      </c>
      <c r="U191" s="42">
        <v>386.54</v>
      </c>
      <c r="V191" s="42">
        <f t="shared" si="14"/>
        <v>39.159999999999968</v>
      </c>
      <c r="W191" s="43">
        <f t="shared" si="17"/>
        <v>9.1989664082687272E-2</v>
      </c>
      <c r="X191" s="38" t="s">
        <v>1745</v>
      </c>
      <c r="Y191" s="42">
        <v>0</v>
      </c>
      <c r="Z191" s="38" t="s">
        <v>55</v>
      </c>
      <c r="AA191" s="42">
        <v>0</v>
      </c>
      <c r="AB191" s="42">
        <v>0</v>
      </c>
      <c r="AC191" s="42">
        <v>425.7</v>
      </c>
      <c r="AD191" s="42">
        <v>357</v>
      </c>
      <c r="AE191" s="42">
        <f t="shared" si="15"/>
        <v>68.699999999999989</v>
      </c>
      <c r="AF191" s="38" t="s">
        <v>1371</v>
      </c>
      <c r="AG191" s="44">
        <f t="shared" si="16"/>
        <v>-29.54000000000002</v>
      </c>
    </row>
    <row r="192" spans="1:33" s="45" customFormat="1" x14ac:dyDescent="0.2">
      <c r="A192" s="38" t="s">
        <v>39</v>
      </c>
      <c r="B192" s="38" t="s">
        <v>40</v>
      </c>
      <c r="C192" s="38" t="s">
        <v>353</v>
      </c>
      <c r="D192" s="38" t="s">
        <v>446</v>
      </c>
      <c r="E192" s="38" t="s">
        <v>43</v>
      </c>
      <c r="F192" s="38" t="s">
        <v>434</v>
      </c>
      <c r="G192" s="38" t="s">
        <v>435</v>
      </c>
      <c r="H192" s="38" t="s">
        <v>433</v>
      </c>
      <c r="I192" s="38" t="s">
        <v>302</v>
      </c>
      <c r="J192" s="38" t="s">
        <v>2215</v>
      </c>
      <c r="K192" s="39">
        <v>42936</v>
      </c>
      <c r="L192" s="39">
        <v>43539</v>
      </c>
      <c r="M192" s="40" t="s">
        <v>54</v>
      </c>
      <c r="N192" s="38" t="s">
        <v>1358</v>
      </c>
      <c r="O192" s="38" t="s">
        <v>1359</v>
      </c>
      <c r="P192" s="41">
        <v>7198548</v>
      </c>
      <c r="Q192" s="38" t="s">
        <v>474</v>
      </c>
      <c r="R192" s="38" t="s">
        <v>68</v>
      </c>
      <c r="S192" s="38" t="s">
        <v>52</v>
      </c>
      <c r="T192" s="42">
        <v>0</v>
      </c>
      <c r="U192" s="42">
        <v>0</v>
      </c>
      <c r="V192" s="42">
        <f t="shared" si="14"/>
        <v>0</v>
      </c>
      <c r="W192" s="43" t="e">
        <f t="shared" si="17"/>
        <v>#DIV/0!</v>
      </c>
      <c r="X192" s="38" t="s">
        <v>1745</v>
      </c>
      <c r="Y192" s="42">
        <v>0</v>
      </c>
      <c r="Z192" s="38" t="s">
        <v>55</v>
      </c>
      <c r="AA192" s="42">
        <v>0</v>
      </c>
      <c r="AB192" s="42" t="s">
        <v>54</v>
      </c>
      <c r="AC192" s="42">
        <v>232.97</v>
      </c>
      <c r="AD192" s="42">
        <v>222.65</v>
      </c>
      <c r="AE192" s="42">
        <f t="shared" si="15"/>
        <v>10.319999999999993</v>
      </c>
      <c r="AF192" s="38" t="s">
        <v>1371</v>
      </c>
      <c r="AG192" s="44">
        <f t="shared" si="16"/>
        <v>-10.319999999999993</v>
      </c>
    </row>
    <row r="193" spans="1:33" s="45" customFormat="1" x14ac:dyDescent="0.2">
      <c r="A193" s="38" t="s">
        <v>39</v>
      </c>
      <c r="B193" s="38" t="s">
        <v>40</v>
      </c>
      <c r="C193" s="38" t="s">
        <v>353</v>
      </c>
      <c r="D193" s="38" t="s">
        <v>446</v>
      </c>
      <c r="E193" s="38" t="s">
        <v>43</v>
      </c>
      <c r="F193" s="38" t="s">
        <v>434</v>
      </c>
      <c r="G193" s="38" t="s">
        <v>435</v>
      </c>
      <c r="H193" s="38" t="s">
        <v>433</v>
      </c>
      <c r="I193" s="38" t="s">
        <v>302</v>
      </c>
      <c r="J193" s="38" t="s">
        <v>2215</v>
      </c>
      <c r="K193" s="39">
        <v>42936</v>
      </c>
      <c r="L193" s="39">
        <v>43539</v>
      </c>
      <c r="M193" s="40" t="s">
        <v>54</v>
      </c>
      <c r="N193" s="38" t="s">
        <v>1358</v>
      </c>
      <c r="O193" s="38" t="s">
        <v>1359</v>
      </c>
      <c r="P193" s="41">
        <v>7198551</v>
      </c>
      <c r="Q193" s="38" t="s">
        <v>474</v>
      </c>
      <c r="R193" s="38" t="s">
        <v>68</v>
      </c>
      <c r="S193" s="38" t="s">
        <v>52</v>
      </c>
      <c r="T193" s="42">
        <v>0</v>
      </c>
      <c r="U193" s="42">
        <v>0</v>
      </c>
      <c r="V193" s="42">
        <f t="shared" ref="V193:V256" si="18">T193-U193</f>
        <v>0</v>
      </c>
      <c r="W193" s="43" t="e">
        <f t="shared" si="17"/>
        <v>#DIV/0!</v>
      </c>
      <c r="X193" s="38" t="s">
        <v>1745</v>
      </c>
      <c r="Y193" s="42">
        <v>0</v>
      </c>
      <c r="Z193" s="38" t="s">
        <v>55</v>
      </c>
      <c r="AA193" s="42">
        <v>0</v>
      </c>
      <c r="AB193" s="42" t="s">
        <v>54</v>
      </c>
      <c r="AC193" s="42">
        <v>232.97</v>
      </c>
      <c r="AD193" s="42">
        <v>222.65</v>
      </c>
      <c r="AE193" s="42">
        <f t="shared" ref="AE193:AE256" si="19">AC193-AD193</f>
        <v>10.319999999999993</v>
      </c>
      <c r="AF193" s="38" t="s">
        <v>1371</v>
      </c>
      <c r="AG193" s="44">
        <f t="shared" ref="AG193:AG256" si="20">V193-AE193</f>
        <v>-10.319999999999993</v>
      </c>
    </row>
    <row r="194" spans="1:33" s="45" customFormat="1" x14ac:dyDescent="0.2">
      <c r="A194" s="38" t="s">
        <v>39</v>
      </c>
      <c r="B194" s="38" t="s">
        <v>40</v>
      </c>
      <c r="C194" s="38" t="s">
        <v>353</v>
      </c>
      <c r="D194" s="38" t="s">
        <v>446</v>
      </c>
      <c r="E194" s="38" t="s">
        <v>43</v>
      </c>
      <c r="F194" s="38" t="s">
        <v>434</v>
      </c>
      <c r="G194" s="38" t="s">
        <v>435</v>
      </c>
      <c r="H194" s="38" t="s">
        <v>433</v>
      </c>
      <c r="I194" s="38" t="s">
        <v>302</v>
      </c>
      <c r="J194" s="38" t="s">
        <v>2215</v>
      </c>
      <c r="K194" s="39">
        <v>42942</v>
      </c>
      <c r="L194" s="39">
        <v>43539</v>
      </c>
      <c r="M194" s="40" t="s">
        <v>54</v>
      </c>
      <c r="N194" s="38" t="s">
        <v>1358</v>
      </c>
      <c r="O194" s="38" t="s">
        <v>1359</v>
      </c>
      <c r="P194" s="41">
        <v>7205215</v>
      </c>
      <c r="Q194" s="38" t="s">
        <v>474</v>
      </c>
      <c r="R194" s="38" t="s">
        <v>68</v>
      </c>
      <c r="S194" s="38" t="s">
        <v>52</v>
      </c>
      <c r="T194" s="42">
        <v>1807.25</v>
      </c>
      <c r="U194" s="42">
        <v>1640.98</v>
      </c>
      <c r="V194" s="42">
        <f t="shared" si="18"/>
        <v>166.26999999999998</v>
      </c>
      <c r="W194" s="43">
        <f t="shared" si="17"/>
        <v>9.2001659980633546E-2</v>
      </c>
      <c r="X194" s="38" t="s">
        <v>1745</v>
      </c>
      <c r="Y194" s="42">
        <v>0</v>
      </c>
      <c r="Z194" s="38" t="s">
        <v>55</v>
      </c>
      <c r="AA194" s="42">
        <v>0</v>
      </c>
      <c r="AB194" s="42">
        <v>0</v>
      </c>
      <c r="AC194" s="42">
        <v>1183</v>
      </c>
      <c r="AD194" s="42">
        <v>880</v>
      </c>
      <c r="AE194" s="42">
        <f t="shared" si="19"/>
        <v>303</v>
      </c>
      <c r="AF194" s="38" t="s">
        <v>1371</v>
      </c>
      <c r="AG194" s="44">
        <f t="shared" si="20"/>
        <v>-136.73000000000002</v>
      </c>
    </row>
    <row r="195" spans="1:33" s="45" customFormat="1" x14ac:dyDescent="0.2">
      <c r="A195" s="38" t="s">
        <v>39</v>
      </c>
      <c r="B195" s="38" t="s">
        <v>40</v>
      </c>
      <c r="C195" s="38" t="s">
        <v>353</v>
      </c>
      <c r="D195" s="38" t="s">
        <v>446</v>
      </c>
      <c r="E195" s="38" t="s">
        <v>43</v>
      </c>
      <c r="F195" s="38" t="s">
        <v>434</v>
      </c>
      <c r="G195" s="38" t="s">
        <v>435</v>
      </c>
      <c r="H195" s="38" t="s">
        <v>433</v>
      </c>
      <c r="I195" s="38" t="s">
        <v>302</v>
      </c>
      <c r="J195" s="38" t="s">
        <v>2215</v>
      </c>
      <c r="K195" s="39">
        <v>42942</v>
      </c>
      <c r="L195" s="39">
        <v>43539</v>
      </c>
      <c r="M195" s="40" t="s">
        <v>54</v>
      </c>
      <c r="N195" s="38" t="s">
        <v>1358</v>
      </c>
      <c r="O195" s="38" t="s">
        <v>1359</v>
      </c>
      <c r="P195" s="41">
        <v>7205216</v>
      </c>
      <c r="Q195" s="38" t="s">
        <v>474</v>
      </c>
      <c r="R195" s="38" t="s">
        <v>68</v>
      </c>
      <c r="S195" s="38" t="s">
        <v>52</v>
      </c>
      <c r="T195" s="42">
        <v>267.08</v>
      </c>
      <c r="U195" s="42">
        <v>242.51</v>
      </c>
      <c r="V195" s="42">
        <f t="shared" si="18"/>
        <v>24.569999999999993</v>
      </c>
      <c r="W195" s="43">
        <f t="shared" si="17"/>
        <v>9.1994907892766195E-2</v>
      </c>
      <c r="X195" s="38" t="s">
        <v>1745</v>
      </c>
      <c r="Y195" s="42">
        <v>0</v>
      </c>
      <c r="Z195" s="38" t="s">
        <v>55</v>
      </c>
      <c r="AA195" s="42">
        <v>0</v>
      </c>
      <c r="AB195" s="42">
        <v>0</v>
      </c>
      <c r="AC195" s="42">
        <v>267.08</v>
      </c>
      <c r="AD195" s="42">
        <v>268</v>
      </c>
      <c r="AE195" s="42">
        <f t="shared" si="19"/>
        <v>-0.92000000000001592</v>
      </c>
      <c r="AF195" s="38" t="s">
        <v>1371</v>
      </c>
      <c r="AG195" s="44">
        <f t="shared" si="20"/>
        <v>25.490000000000009</v>
      </c>
    </row>
    <row r="196" spans="1:33" s="45" customFormat="1" x14ac:dyDescent="0.2">
      <c r="A196" s="38" t="s">
        <v>39</v>
      </c>
      <c r="B196" s="38" t="s">
        <v>40</v>
      </c>
      <c r="C196" s="38" t="s">
        <v>353</v>
      </c>
      <c r="D196" s="38" t="s">
        <v>446</v>
      </c>
      <c r="E196" s="38" t="s">
        <v>43</v>
      </c>
      <c r="F196" s="38" t="s">
        <v>434</v>
      </c>
      <c r="G196" s="38" t="s">
        <v>435</v>
      </c>
      <c r="H196" s="38" t="s">
        <v>433</v>
      </c>
      <c r="I196" s="38" t="s">
        <v>302</v>
      </c>
      <c r="J196" s="38" t="s">
        <v>2215</v>
      </c>
      <c r="K196" s="39">
        <v>42944</v>
      </c>
      <c r="L196" s="39">
        <v>43539</v>
      </c>
      <c r="M196" s="40" t="s">
        <v>54</v>
      </c>
      <c r="N196" s="38" t="s">
        <v>1358</v>
      </c>
      <c r="O196" s="38" t="s">
        <v>1359</v>
      </c>
      <c r="P196" s="41">
        <v>7211235</v>
      </c>
      <c r="Q196" s="38" t="s">
        <v>474</v>
      </c>
      <c r="R196" s="38" t="s">
        <v>68</v>
      </c>
      <c r="S196" s="38" t="s">
        <v>52</v>
      </c>
      <c r="T196" s="42">
        <v>361.45</v>
      </c>
      <c r="U196" s="42">
        <v>328.2</v>
      </c>
      <c r="V196" s="42">
        <f t="shared" si="18"/>
        <v>33.25</v>
      </c>
      <c r="W196" s="43">
        <f t="shared" si="17"/>
        <v>9.1990593443076502E-2</v>
      </c>
      <c r="X196" s="38" t="s">
        <v>1745</v>
      </c>
      <c r="Y196" s="42">
        <v>0</v>
      </c>
      <c r="Z196" s="38" t="s">
        <v>55</v>
      </c>
      <c r="AA196" s="42">
        <v>0</v>
      </c>
      <c r="AB196" s="42">
        <v>0</v>
      </c>
      <c r="AC196" s="42">
        <v>361.45</v>
      </c>
      <c r="AD196" s="42">
        <v>254</v>
      </c>
      <c r="AE196" s="42">
        <f t="shared" si="19"/>
        <v>107.44999999999999</v>
      </c>
      <c r="AF196" s="38" t="s">
        <v>1371</v>
      </c>
      <c r="AG196" s="44">
        <f t="shared" si="20"/>
        <v>-74.199999999999989</v>
      </c>
    </row>
    <row r="197" spans="1:33" s="45" customFormat="1" x14ac:dyDescent="0.2">
      <c r="A197" s="38" t="s">
        <v>39</v>
      </c>
      <c r="B197" s="38" t="s">
        <v>40</v>
      </c>
      <c r="C197" s="38" t="s">
        <v>353</v>
      </c>
      <c r="D197" s="38" t="s">
        <v>446</v>
      </c>
      <c r="E197" s="38" t="s">
        <v>43</v>
      </c>
      <c r="F197" s="38" t="s">
        <v>434</v>
      </c>
      <c r="G197" s="38" t="s">
        <v>435</v>
      </c>
      <c r="H197" s="38" t="s">
        <v>433</v>
      </c>
      <c r="I197" s="38" t="s">
        <v>302</v>
      </c>
      <c r="J197" s="38" t="s">
        <v>2215</v>
      </c>
      <c r="K197" s="39">
        <v>42944</v>
      </c>
      <c r="L197" s="39">
        <v>43539</v>
      </c>
      <c r="M197" s="40" t="s">
        <v>54</v>
      </c>
      <c r="N197" s="38" t="s">
        <v>1358</v>
      </c>
      <c r="O197" s="38" t="s">
        <v>1359</v>
      </c>
      <c r="P197" s="41">
        <v>7211239</v>
      </c>
      <c r="Q197" s="38" t="s">
        <v>474</v>
      </c>
      <c r="R197" s="38" t="s">
        <v>68</v>
      </c>
      <c r="S197" s="38" t="s">
        <v>52</v>
      </c>
      <c r="T197" s="42">
        <v>301.2</v>
      </c>
      <c r="U197" s="42">
        <v>273.49</v>
      </c>
      <c r="V197" s="42">
        <f t="shared" si="18"/>
        <v>27.70999999999998</v>
      </c>
      <c r="W197" s="43">
        <f t="shared" ref="W197:W260" si="21">V197/T197</f>
        <v>9.1998671978751598E-2</v>
      </c>
      <c r="X197" s="38" t="s">
        <v>1745</v>
      </c>
      <c r="Y197" s="42">
        <v>0</v>
      </c>
      <c r="Z197" s="38" t="s">
        <v>55</v>
      </c>
      <c r="AA197" s="42">
        <v>0</v>
      </c>
      <c r="AB197" s="42">
        <v>0</v>
      </c>
      <c r="AC197" s="42">
        <v>301.2</v>
      </c>
      <c r="AD197" s="42">
        <v>318</v>
      </c>
      <c r="AE197" s="42">
        <f t="shared" si="19"/>
        <v>-16.800000000000011</v>
      </c>
      <c r="AF197" s="38" t="s">
        <v>1371</v>
      </c>
      <c r="AG197" s="44">
        <f t="shared" si="20"/>
        <v>44.509999999999991</v>
      </c>
    </row>
    <row r="198" spans="1:33" s="45" customFormat="1" x14ac:dyDescent="0.2">
      <c r="A198" s="38" t="s">
        <v>39</v>
      </c>
      <c r="B198" s="38" t="s">
        <v>40</v>
      </c>
      <c r="C198" s="38" t="s">
        <v>353</v>
      </c>
      <c r="D198" s="38" t="s">
        <v>446</v>
      </c>
      <c r="E198" s="38" t="s">
        <v>43</v>
      </c>
      <c r="F198" s="38" t="s">
        <v>434</v>
      </c>
      <c r="G198" s="38" t="s">
        <v>435</v>
      </c>
      <c r="H198" s="38" t="s">
        <v>433</v>
      </c>
      <c r="I198" s="38" t="s">
        <v>302</v>
      </c>
      <c r="J198" s="38" t="s">
        <v>2215</v>
      </c>
      <c r="K198" s="39">
        <v>42944</v>
      </c>
      <c r="L198" s="39">
        <v>43539</v>
      </c>
      <c r="M198" s="40" t="s">
        <v>54</v>
      </c>
      <c r="N198" s="38" t="s">
        <v>1358</v>
      </c>
      <c r="O198" s="38" t="s">
        <v>1359</v>
      </c>
      <c r="P198" s="41">
        <v>7212073</v>
      </c>
      <c r="Q198" s="38" t="s">
        <v>474</v>
      </c>
      <c r="R198" s="38" t="s">
        <v>68</v>
      </c>
      <c r="S198" s="38" t="s">
        <v>52</v>
      </c>
      <c r="T198" s="42">
        <v>78</v>
      </c>
      <c r="U198" s="42">
        <v>70.819999999999993</v>
      </c>
      <c r="V198" s="42">
        <f t="shared" si="18"/>
        <v>7.1800000000000068</v>
      </c>
      <c r="W198" s="43">
        <f t="shared" si="21"/>
        <v>9.2051282051282143E-2</v>
      </c>
      <c r="X198" s="38" t="s">
        <v>1745</v>
      </c>
      <c r="Y198" s="42">
        <v>0</v>
      </c>
      <c r="Z198" s="38" t="s">
        <v>55</v>
      </c>
      <c r="AA198" s="42">
        <v>0</v>
      </c>
      <c r="AB198" s="42">
        <v>0</v>
      </c>
      <c r="AC198" s="42">
        <v>0</v>
      </c>
      <c r="AD198" s="42">
        <v>0</v>
      </c>
      <c r="AE198" s="42">
        <f t="shared" si="19"/>
        <v>0</v>
      </c>
      <c r="AF198" s="38" t="s">
        <v>1371</v>
      </c>
      <c r="AG198" s="44">
        <f t="shared" si="20"/>
        <v>7.1800000000000068</v>
      </c>
    </row>
    <row r="199" spans="1:33" s="45" customFormat="1" x14ac:dyDescent="0.2">
      <c r="A199" s="38" t="s">
        <v>39</v>
      </c>
      <c r="B199" s="38" t="s">
        <v>40</v>
      </c>
      <c r="C199" s="38" t="s">
        <v>353</v>
      </c>
      <c r="D199" s="38" t="s">
        <v>446</v>
      </c>
      <c r="E199" s="38" t="s">
        <v>43</v>
      </c>
      <c r="F199" s="38" t="s">
        <v>434</v>
      </c>
      <c r="G199" s="38" t="s">
        <v>435</v>
      </c>
      <c r="H199" s="38" t="s">
        <v>433</v>
      </c>
      <c r="I199" s="38" t="s">
        <v>302</v>
      </c>
      <c r="J199" s="38" t="s">
        <v>2215</v>
      </c>
      <c r="K199" s="39">
        <v>42944</v>
      </c>
      <c r="L199" s="39">
        <v>43539</v>
      </c>
      <c r="M199" s="40" t="s">
        <v>54</v>
      </c>
      <c r="N199" s="38" t="s">
        <v>1358</v>
      </c>
      <c r="O199" s="38" t="s">
        <v>1359</v>
      </c>
      <c r="P199" s="41">
        <v>7212385</v>
      </c>
      <c r="Q199" s="38" t="s">
        <v>474</v>
      </c>
      <c r="R199" s="38" t="s">
        <v>68</v>
      </c>
      <c r="S199" s="38" t="s">
        <v>52</v>
      </c>
      <c r="T199" s="42">
        <v>163.9</v>
      </c>
      <c r="U199" s="42">
        <v>148.82</v>
      </c>
      <c r="V199" s="42">
        <f t="shared" si="18"/>
        <v>15.080000000000013</v>
      </c>
      <c r="W199" s="43">
        <f t="shared" si="21"/>
        <v>9.200732153752296E-2</v>
      </c>
      <c r="X199" s="38" t="s">
        <v>1745</v>
      </c>
      <c r="Y199" s="42">
        <v>0</v>
      </c>
      <c r="Z199" s="38" t="s">
        <v>55</v>
      </c>
      <c r="AA199" s="42">
        <v>0</v>
      </c>
      <c r="AB199" s="42">
        <v>0</v>
      </c>
      <c r="AC199" s="42">
        <v>163.9</v>
      </c>
      <c r="AD199" s="42">
        <v>137</v>
      </c>
      <c r="AE199" s="42">
        <f t="shared" si="19"/>
        <v>26.900000000000006</v>
      </c>
      <c r="AF199" s="38" t="s">
        <v>1371</v>
      </c>
      <c r="AG199" s="44">
        <f t="shared" si="20"/>
        <v>-11.819999999999993</v>
      </c>
    </row>
    <row r="200" spans="1:33" s="45" customFormat="1" x14ac:dyDescent="0.2">
      <c r="A200" s="38" t="s">
        <v>39</v>
      </c>
      <c r="B200" s="38" t="s">
        <v>40</v>
      </c>
      <c r="C200" s="38" t="s">
        <v>353</v>
      </c>
      <c r="D200" s="38" t="s">
        <v>446</v>
      </c>
      <c r="E200" s="38" t="s">
        <v>43</v>
      </c>
      <c r="F200" s="38" t="s">
        <v>434</v>
      </c>
      <c r="G200" s="38" t="s">
        <v>435</v>
      </c>
      <c r="H200" s="38" t="s">
        <v>433</v>
      </c>
      <c r="I200" s="38" t="s">
        <v>302</v>
      </c>
      <c r="J200" s="38" t="s">
        <v>2215</v>
      </c>
      <c r="K200" s="39">
        <v>42944</v>
      </c>
      <c r="L200" s="39">
        <v>43539</v>
      </c>
      <c r="M200" s="40" t="s">
        <v>54</v>
      </c>
      <c r="N200" s="38" t="s">
        <v>1358</v>
      </c>
      <c r="O200" s="38" t="s">
        <v>1359</v>
      </c>
      <c r="P200" s="41">
        <v>7214508</v>
      </c>
      <c r="Q200" s="38" t="s">
        <v>474</v>
      </c>
      <c r="R200" s="38" t="s">
        <v>68</v>
      </c>
      <c r="S200" s="38" t="s">
        <v>52</v>
      </c>
      <c r="T200" s="42">
        <v>982.34</v>
      </c>
      <c r="U200" s="42">
        <v>891.96</v>
      </c>
      <c r="V200" s="42">
        <f t="shared" si="18"/>
        <v>90.38</v>
      </c>
      <c r="W200" s="43">
        <f t="shared" si="21"/>
        <v>9.2004804853716635E-2</v>
      </c>
      <c r="X200" s="38" t="s">
        <v>1745</v>
      </c>
      <c r="Y200" s="42">
        <v>0</v>
      </c>
      <c r="Z200" s="38" t="s">
        <v>55</v>
      </c>
      <c r="AA200" s="42">
        <v>0</v>
      </c>
      <c r="AB200" s="42">
        <v>0</v>
      </c>
      <c r="AC200" s="42">
        <v>982.34</v>
      </c>
      <c r="AD200" s="42">
        <v>720</v>
      </c>
      <c r="AE200" s="42">
        <f t="shared" si="19"/>
        <v>262.34000000000003</v>
      </c>
      <c r="AF200" s="38" t="s">
        <v>1371</v>
      </c>
      <c r="AG200" s="44">
        <f t="shared" si="20"/>
        <v>-171.96000000000004</v>
      </c>
    </row>
    <row r="201" spans="1:33" s="45" customFormat="1" x14ac:dyDescent="0.2">
      <c r="A201" s="38" t="s">
        <v>39</v>
      </c>
      <c r="B201" s="38" t="s">
        <v>40</v>
      </c>
      <c r="C201" s="38" t="s">
        <v>353</v>
      </c>
      <c r="D201" s="38" t="s">
        <v>446</v>
      </c>
      <c r="E201" s="38" t="s">
        <v>43</v>
      </c>
      <c r="F201" s="38" t="s">
        <v>434</v>
      </c>
      <c r="G201" s="38" t="s">
        <v>435</v>
      </c>
      <c r="H201" s="38" t="s">
        <v>433</v>
      </c>
      <c r="I201" s="38" t="s">
        <v>302</v>
      </c>
      <c r="J201" s="38" t="s">
        <v>2215</v>
      </c>
      <c r="K201" s="39">
        <v>42944</v>
      </c>
      <c r="L201" s="39">
        <v>43539</v>
      </c>
      <c r="M201" s="40" t="s">
        <v>54</v>
      </c>
      <c r="N201" s="38" t="s">
        <v>1358</v>
      </c>
      <c r="O201" s="38" t="s">
        <v>1359</v>
      </c>
      <c r="P201" s="41">
        <v>7214561</v>
      </c>
      <c r="Q201" s="38" t="s">
        <v>474</v>
      </c>
      <c r="R201" s="38" t="s">
        <v>68</v>
      </c>
      <c r="S201" s="38" t="s">
        <v>52</v>
      </c>
      <c r="T201" s="42">
        <v>1071.25</v>
      </c>
      <c r="U201" s="42">
        <v>972.7</v>
      </c>
      <c r="V201" s="42">
        <f t="shared" si="18"/>
        <v>98.549999999999955</v>
      </c>
      <c r="W201" s="43">
        <f t="shared" si="21"/>
        <v>9.1995332555425857E-2</v>
      </c>
      <c r="X201" s="38" t="s">
        <v>1745</v>
      </c>
      <c r="Y201" s="42">
        <v>0</v>
      </c>
      <c r="Z201" s="38" t="s">
        <v>55</v>
      </c>
      <c r="AA201" s="42">
        <v>0</v>
      </c>
      <c r="AB201" s="42">
        <v>0</v>
      </c>
      <c r="AC201" s="42">
        <v>1071.25</v>
      </c>
      <c r="AD201" s="42">
        <v>782</v>
      </c>
      <c r="AE201" s="42">
        <f t="shared" si="19"/>
        <v>289.25</v>
      </c>
      <c r="AF201" s="38" t="s">
        <v>1371</v>
      </c>
      <c r="AG201" s="44">
        <f t="shared" si="20"/>
        <v>-190.70000000000005</v>
      </c>
    </row>
    <row r="202" spans="1:33" s="45" customFormat="1" x14ac:dyDescent="0.2">
      <c r="A202" s="38" t="s">
        <v>39</v>
      </c>
      <c r="B202" s="38" t="s">
        <v>40</v>
      </c>
      <c r="C202" s="38" t="s">
        <v>353</v>
      </c>
      <c r="D202" s="38" t="s">
        <v>446</v>
      </c>
      <c r="E202" s="38" t="s">
        <v>43</v>
      </c>
      <c r="F202" s="38" t="s">
        <v>434</v>
      </c>
      <c r="G202" s="38" t="s">
        <v>435</v>
      </c>
      <c r="H202" s="38" t="s">
        <v>433</v>
      </c>
      <c r="I202" s="38" t="s">
        <v>302</v>
      </c>
      <c r="J202" s="38" t="s">
        <v>2216</v>
      </c>
      <c r="K202" s="39">
        <v>42951</v>
      </c>
      <c r="L202" s="39">
        <v>43539</v>
      </c>
      <c r="M202" s="40" t="s">
        <v>54</v>
      </c>
      <c r="N202" s="38" t="s">
        <v>1358</v>
      </c>
      <c r="O202" s="38" t="s">
        <v>1359</v>
      </c>
      <c r="P202" s="41">
        <v>7217185</v>
      </c>
      <c r="Q202" s="38" t="s">
        <v>474</v>
      </c>
      <c r="R202" s="38" t="s">
        <v>68</v>
      </c>
      <c r="S202" s="38" t="s">
        <v>52</v>
      </c>
      <c r="T202" s="42">
        <v>860.49</v>
      </c>
      <c r="U202" s="42">
        <v>781.32</v>
      </c>
      <c r="V202" s="42">
        <f t="shared" si="18"/>
        <v>79.169999999999959</v>
      </c>
      <c r="W202" s="43">
        <f t="shared" si="21"/>
        <v>9.2005717672488885E-2</v>
      </c>
      <c r="X202" s="38" t="s">
        <v>1745</v>
      </c>
      <c r="Y202" s="42">
        <v>0</v>
      </c>
      <c r="Z202" s="38" t="s">
        <v>55</v>
      </c>
      <c r="AA202" s="42">
        <v>0</v>
      </c>
      <c r="AB202" s="42">
        <v>0</v>
      </c>
      <c r="AC202" s="42">
        <v>983.8</v>
      </c>
      <c r="AD202" s="42">
        <v>680</v>
      </c>
      <c r="AE202" s="42">
        <f t="shared" si="19"/>
        <v>303.79999999999995</v>
      </c>
      <c r="AF202" s="38" t="s">
        <v>1371</v>
      </c>
      <c r="AG202" s="44">
        <f t="shared" si="20"/>
        <v>-224.63</v>
      </c>
    </row>
    <row r="203" spans="1:33" s="45" customFormat="1" x14ac:dyDescent="0.2">
      <c r="A203" s="38" t="s">
        <v>39</v>
      </c>
      <c r="B203" s="38" t="s">
        <v>40</v>
      </c>
      <c r="C203" s="38" t="s">
        <v>353</v>
      </c>
      <c r="D203" s="38" t="s">
        <v>446</v>
      </c>
      <c r="E203" s="38" t="s">
        <v>43</v>
      </c>
      <c r="F203" s="38" t="s">
        <v>434</v>
      </c>
      <c r="G203" s="38" t="s">
        <v>435</v>
      </c>
      <c r="H203" s="38" t="s">
        <v>433</v>
      </c>
      <c r="I203" s="38" t="s">
        <v>302</v>
      </c>
      <c r="J203" s="38" t="s">
        <v>2216</v>
      </c>
      <c r="K203" s="39">
        <v>42951</v>
      </c>
      <c r="L203" s="39">
        <v>43539</v>
      </c>
      <c r="M203" s="40" t="s">
        <v>54</v>
      </c>
      <c r="N203" s="38" t="s">
        <v>1358</v>
      </c>
      <c r="O203" s="38" t="s">
        <v>1359</v>
      </c>
      <c r="P203" s="41">
        <v>7228812</v>
      </c>
      <c r="Q203" s="38" t="s">
        <v>474</v>
      </c>
      <c r="R203" s="38" t="s">
        <v>68</v>
      </c>
      <c r="S203" s="38" t="s">
        <v>52</v>
      </c>
      <c r="T203" s="42">
        <v>660</v>
      </c>
      <c r="U203" s="42">
        <v>599.28</v>
      </c>
      <c r="V203" s="42">
        <f t="shared" si="18"/>
        <v>60.720000000000027</v>
      </c>
      <c r="W203" s="43">
        <f t="shared" si="21"/>
        <v>9.200000000000004E-2</v>
      </c>
      <c r="X203" s="38" t="s">
        <v>1745</v>
      </c>
      <c r="Y203" s="42">
        <v>0</v>
      </c>
      <c r="Z203" s="38" t="s">
        <v>55</v>
      </c>
      <c r="AA203" s="42">
        <v>0</v>
      </c>
      <c r="AB203" s="42">
        <v>0</v>
      </c>
      <c r="AC203" s="42">
        <v>660</v>
      </c>
      <c r="AD203" s="42">
        <v>540</v>
      </c>
      <c r="AE203" s="42">
        <f t="shared" si="19"/>
        <v>120</v>
      </c>
      <c r="AF203" s="38" t="s">
        <v>1371</v>
      </c>
      <c r="AG203" s="44">
        <f t="shared" si="20"/>
        <v>-59.279999999999973</v>
      </c>
    </row>
    <row r="204" spans="1:33" s="45" customFormat="1" x14ac:dyDescent="0.2">
      <c r="A204" s="38" t="s">
        <v>39</v>
      </c>
      <c r="B204" s="38" t="s">
        <v>40</v>
      </c>
      <c r="C204" s="38" t="s">
        <v>353</v>
      </c>
      <c r="D204" s="38" t="s">
        <v>446</v>
      </c>
      <c r="E204" s="38" t="s">
        <v>43</v>
      </c>
      <c r="F204" s="38" t="s">
        <v>434</v>
      </c>
      <c r="G204" s="38" t="s">
        <v>435</v>
      </c>
      <c r="H204" s="38" t="s">
        <v>433</v>
      </c>
      <c r="I204" s="38" t="s">
        <v>302</v>
      </c>
      <c r="J204" s="38" t="s">
        <v>2216</v>
      </c>
      <c r="K204" s="39">
        <v>42950</v>
      </c>
      <c r="L204" s="39">
        <v>43539</v>
      </c>
      <c r="M204" s="40" t="s">
        <v>54</v>
      </c>
      <c r="N204" s="38" t="s">
        <v>1358</v>
      </c>
      <c r="O204" s="38" t="s">
        <v>1359</v>
      </c>
      <c r="P204" s="41">
        <v>7228814</v>
      </c>
      <c r="Q204" s="38" t="s">
        <v>474</v>
      </c>
      <c r="R204" s="38" t="s">
        <v>68</v>
      </c>
      <c r="S204" s="38" t="s">
        <v>52</v>
      </c>
      <c r="T204" s="42">
        <v>694.3</v>
      </c>
      <c r="U204" s="42">
        <v>630.41999999999996</v>
      </c>
      <c r="V204" s="42">
        <f t="shared" si="18"/>
        <v>63.879999999999995</v>
      </c>
      <c r="W204" s="43">
        <f t="shared" si="21"/>
        <v>9.2006337318162171E-2</v>
      </c>
      <c r="X204" s="38" t="s">
        <v>1745</v>
      </c>
      <c r="Y204" s="42">
        <v>0</v>
      </c>
      <c r="Z204" s="38" t="s">
        <v>55</v>
      </c>
      <c r="AA204" s="42">
        <v>0</v>
      </c>
      <c r="AB204" s="42">
        <v>0</v>
      </c>
      <c r="AC204" s="42">
        <v>694.3</v>
      </c>
      <c r="AD204" s="42">
        <v>610</v>
      </c>
      <c r="AE204" s="42">
        <f t="shared" si="19"/>
        <v>84.299999999999955</v>
      </c>
      <c r="AF204" s="38" t="s">
        <v>1371</v>
      </c>
      <c r="AG204" s="44">
        <f t="shared" si="20"/>
        <v>-20.419999999999959</v>
      </c>
    </row>
    <row r="205" spans="1:33" s="45" customFormat="1" x14ac:dyDescent="0.2">
      <c r="A205" s="38" t="s">
        <v>39</v>
      </c>
      <c r="B205" s="38" t="s">
        <v>40</v>
      </c>
      <c r="C205" s="38" t="s">
        <v>353</v>
      </c>
      <c r="D205" s="38" t="s">
        <v>446</v>
      </c>
      <c r="E205" s="38" t="s">
        <v>43</v>
      </c>
      <c r="F205" s="38" t="s">
        <v>434</v>
      </c>
      <c r="G205" s="38" t="s">
        <v>435</v>
      </c>
      <c r="H205" s="38" t="s">
        <v>433</v>
      </c>
      <c r="I205" s="38" t="s">
        <v>302</v>
      </c>
      <c r="J205" s="38" t="s">
        <v>2216</v>
      </c>
      <c r="K205" s="39">
        <v>42951</v>
      </c>
      <c r="L205" s="39">
        <v>43539</v>
      </c>
      <c r="M205" s="40" t="s">
        <v>54</v>
      </c>
      <c r="N205" s="38" t="s">
        <v>1358</v>
      </c>
      <c r="O205" s="38" t="s">
        <v>1359</v>
      </c>
      <c r="P205" s="41">
        <v>7228816</v>
      </c>
      <c r="Q205" s="38" t="s">
        <v>474</v>
      </c>
      <c r="R205" s="38" t="s">
        <v>68</v>
      </c>
      <c r="S205" s="38" t="s">
        <v>52</v>
      </c>
      <c r="T205" s="42">
        <v>261.75</v>
      </c>
      <c r="U205" s="42">
        <v>237.67</v>
      </c>
      <c r="V205" s="42">
        <f t="shared" si="18"/>
        <v>24.080000000000013</v>
      </c>
      <c r="W205" s="43">
        <f t="shared" si="21"/>
        <v>9.1996179560649524E-2</v>
      </c>
      <c r="X205" s="38" t="s">
        <v>1745</v>
      </c>
      <c r="Y205" s="42">
        <v>0</v>
      </c>
      <c r="Z205" s="38" t="s">
        <v>55</v>
      </c>
      <c r="AA205" s="42">
        <v>0</v>
      </c>
      <c r="AB205" s="42">
        <v>0</v>
      </c>
      <c r="AC205" s="42">
        <v>261.75</v>
      </c>
      <c r="AD205" s="42">
        <v>242.35</v>
      </c>
      <c r="AE205" s="42">
        <f t="shared" si="19"/>
        <v>19.400000000000006</v>
      </c>
      <c r="AF205" s="38" t="s">
        <v>1371</v>
      </c>
      <c r="AG205" s="44">
        <f t="shared" si="20"/>
        <v>4.6800000000000068</v>
      </c>
    </row>
    <row r="206" spans="1:33" s="45" customFormat="1" x14ac:dyDescent="0.2">
      <c r="A206" s="38" t="s">
        <v>39</v>
      </c>
      <c r="B206" s="38" t="s">
        <v>40</v>
      </c>
      <c r="C206" s="38" t="s">
        <v>353</v>
      </c>
      <c r="D206" s="38" t="s">
        <v>446</v>
      </c>
      <c r="E206" s="38" t="s">
        <v>43</v>
      </c>
      <c r="F206" s="38" t="s">
        <v>434</v>
      </c>
      <c r="G206" s="38" t="s">
        <v>435</v>
      </c>
      <c r="H206" s="38" t="s">
        <v>433</v>
      </c>
      <c r="I206" s="38" t="s">
        <v>302</v>
      </c>
      <c r="J206" s="38" t="s">
        <v>2216</v>
      </c>
      <c r="K206" s="39">
        <v>42951</v>
      </c>
      <c r="L206" s="39">
        <v>43539</v>
      </c>
      <c r="M206" s="40" t="s">
        <v>54</v>
      </c>
      <c r="N206" s="38" t="s">
        <v>1358</v>
      </c>
      <c r="O206" s="38" t="s">
        <v>1359</v>
      </c>
      <c r="P206" s="41">
        <v>7229470</v>
      </c>
      <c r="Q206" s="38" t="s">
        <v>474</v>
      </c>
      <c r="R206" s="38" t="s">
        <v>68</v>
      </c>
      <c r="S206" s="38" t="s">
        <v>52</v>
      </c>
      <c r="T206" s="42">
        <v>340.6</v>
      </c>
      <c r="U206" s="42">
        <v>309.26</v>
      </c>
      <c r="V206" s="42">
        <f t="shared" si="18"/>
        <v>31.340000000000032</v>
      </c>
      <c r="W206" s="43">
        <f t="shared" si="21"/>
        <v>9.2014092777451637E-2</v>
      </c>
      <c r="X206" s="38" t="s">
        <v>1745</v>
      </c>
      <c r="Y206" s="42">
        <v>0</v>
      </c>
      <c r="Z206" s="38" t="s">
        <v>55</v>
      </c>
      <c r="AA206" s="42">
        <v>0</v>
      </c>
      <c r="AB206" s="42">
        <v>0</v>
      </c>
      <c r="AC206" s="42">
        <v>340.6</v>
      </c>
      <c r="AD206" s="42">
        <v>269</v>
      </c>
      <c r="AE206" s="42">
        <f t="shared" si="19"/>
        <v>71.600000000000023</v>
      </c>
      <c r="AF206" s="38" t="s">
        <v>1371</v>
      </c>
      <c r="AG206" s="44">
        <f t="shared" si="20"/>
        <v>-40.259999999999991</v>
      </c>
    </row>
    <row r="207" spans="1:33" s="45" customFormat="1" x14ac:dyDescent="0.2">
      <c r="A207" s="38" t="s">
        <v>39</v>
      </c>
      <c r="B207" s="38" t="s">
        <v>40</v>
      </c>
      <c r="C207" s="38" t="s">
        <v>353</v>
      </c>
      <c r="D207" s="38" t="s">
        <v>446</v>
      </c>
      <c r="E207" s="38" t="s">
        <v>43</v>
      </c>
      <c r="F207" s="38" t="s">
        <v>434</v>
      </c>
      <c r="G207" s="38" t="s">
        <v>435</v>
      </c>
      <c r="H207" s="38" t="s">
        <v>433</v>
      </c>
      <c r="I207" s="38" t="s">
        <v>302</v>
      </c>
      <c r="J207" s="38" t="s">
        <v>2216</v>
      </c>
      <c r="K207" s="39">
        <v>42957</v>
      </c>
      <c r="L207" s="39">
        <v>43539</v>
      </c>
      <c r="M207" s="40" t="s">
        <v>54</v>
      </c>
      <c r="N207" s="38" t="s">
        <v>1358</v>
      </c>
      <c r="O207" s="38" t="s">
        <v>1359</v>
      </c>
      <c r="P207" s="41">
        <v>7234559</v>
      </c>
      <c r="Q207" s="38" t="s">
        <v>474</v>
      </c>
      <c r="R207" s="38" t="s">
        <v>68</v>
      </c>
      <c r="S207" s="38" t="s">
        <v>52</v>
      </c>
      <c r="T207" s="42">
        <v>1183</v>
      </c>
      <c r="U207" s="42">
        <v>1074.1600000000001</v>
      </c>
      <c r="V207" s="42">
        <f t="shared" si="18"/>
        <v>108.83999999999992</v>
      </c>
      <c r="W207" s="43">
        <f t="shared" si="21"/>
        <v>9.2003381234150403E-2</v>
      </c>
      <c r="X207" s="38" t="s">
        <v>1745</v>
      </c>
      <c r="Y207" s="42">
        <v>0</v>
      </c>
      <c r="Z207" s="38" t="s">
        <v>55</v>
      </c>
      <c r="AA207" s="42">
        <v>0</v>
      </c>
      <c r="AB207" s="42">
        <v>0</v>
      </c>
      <c r="AC207" s="42">
        <v>1183</v>
      </c>
      <c r="AD207" s="42">
        <v>880</v>
      </c>
      <c r="AE207" s="42">
        <f t="shared" si="19"/>
        <v>303</v>
      </c>
      <c r="AF207" s="38" t="s">
        <v>1371</v>
      </c>
      <c r="AG207" s="44">
        <f t="shared" si="20"/>
        <v>-194.16000000000008</v>
      </c>
    </row>
    <row r="208" spans="1:33" s="45" customFormat="1" x14ac:dyDescent="0.2">
      <c r="A208" s="38" t="s">
        <v>39</v>
      </c>
      <c r="B208" s="38" t="s">
        <v>40</v>
      </c>
      <c r="C208" s="38" t="s">
        <v>353</v>
      </c>
      <c r="D208" s="38" t="s">
        <v>446</v>
      </c>
      <c r="E208" s="38" t="s">
        <v>43</v>
      </c>
      <c r="F208" s="38" t="s">
        <v>434</v>
      </c>
      <c r="G208" s="38" t="s">
        <v>435</v>
      </c>
      <c r="H208" s="38" t="s">
        <v>433</v>
      </c>
      <c r="I208" s="38" t="s">
        <v>302</v>
      </c>
      <c r="J208" s="38" t="s">
        <v>2216</v>
      </c>
      <c r="K208" s="39">
        <v>42957</v>
      </c>
      <c r="L208" s="39">
        <v>43539</v>
      </c>
      <c r="M208" s="40" t="s">
        <v>54</v>
      </c>
      <c r="N208" s="38" t="s">
        <v>1358</v>
      </c>
      <c r="O208" s="38" t="s">
        <v>1359</v>
      </c>
      <c r="P208" s="41">
        <v>7234729</v>
      </c>
      <c r="Q208" s="38" t="s">
        <v>474</v>
      </c>
      <c r="R208" s="38" t="s">
        <v>68</v>
      </c>
      <c r="S208" s="38" t="s">
        <v>52</v>
      </c>
      <c r="T208" s="42">
        <v>1610.88</v>
      </c>
      <c r="U208" s="42">
        <v>1462.68</v>
      </c>
      <c r="V208" s="42">
        <f t="shared" si="18"/>
        <v>148.20000000000005</v>
      </c>
      <c r="W208" s="43">
        <f t="shared" si="21"/>
        <v>9.1999404052443404E-2</v>
      </c>
      <c r="X208" s="38" t="s">
        <v>1745</v>
      </c>
      <c r="Y208" s="42">
        <v>0</v>
      </c>
      <c r="Z208" s="38" t="s">
        <v>55</v>
      </c>
      <c r="AA208" s="42">
        <v>0</v>
      </c>
      <c r="AB208" s="42">
        <v>0</v>
      </c>
      <c r="AC208" s="42">
        <v>1610.88</v>
      </c>
      <c r="AD208" s="42">
        <v>1477</v>
      </c>
      <c r="AE208" s="42">
        <f t="shared" si="19"/>
        <v>133.88000000000011</v>
      </c>
      <c r="AF208" s="38" t="s">
        <v>1371</v>
      </c>
      <c r="AG208" s="44">
        <f t="shared" si="20"/>
        <v>14.319999999999936</v>
      </c>
    </row>
    <row r="209" spans="1:33" s="45" customFormat="1" x14ac:dyDescent="0.2">
      <c r="A209" s="38" t="s">
        <v>39</v>
      </c>
      <c r="B209" s="38" t="s">
        <v>40</v>
      </c>
      <c r="C209" s="38" t="s">
        <v>353</v>
      </c>
      <c r="D209" s="38" t="s">
        <v>446</v>
      </c>
      <c r="E209" s="38" t="s">
        <v>43</v>
      </c>
      <c r="F209" s="38" t="s">
        <v>434</v>
      </c>
      <c r="G209" s="38" t="s">
        <v>435</v>
      </c>
      <c r="H209" s="38" t="s">
        <v>433</v>
      </c>
      <c r="I209" s="38" t="s">
        <v>302</v>
      </c>
      <c r="J209" s="38" t="s">
        <v>2216</v>
      </c>
      <c r="K209" s="39">
        <v>42956</v>
      </c>
      <c r="L209" s="39">
        <v>43539</v>
      </c>
      <c r="M209" s="40" t="s">
        <v>54</v>
      </c>
      <c r="N209" s="38" t="s">
        <v>1358</v>
      </c>
      <c r="O209" s="38" t="s">
        <v>1359</v>
      </c>
      <c r="P209" s="41">
        <v>7236432</v>
      </c>
      <c r="Q209" s="38" t="s">
        <v>474</v>
      </c>
      <c r="R209" s="38" t="s">
        <v>68</v>
      </c>
      <c r="S209" s="38" t="s">
        <v>52</v>
      </c>
      <c r="T209" s="42">
        <v>375.3</v>
      </c>
      <c r="U209" s="42">
        <v>340.77</v>
      </c>
      <c r="V209" s="42">
        <f t="shared" si="18"/>
        <v>34.53000000000003</v>
      </c>
      <c r="W209" s="43">
        <f t="shared" si="21"/>
        <v>9.2006394884092804E-2</v>
      </c>
      <c r="X209" s="38" t="s">
        <v>1745</v>
      </c>
      <c r="Y209" s="42">
        <v>0</v>
      </c>
      <c r="Z209" s="38" t="s">
        <v>55</v>
      </c>
      <c r="AA209" s="42">
        <v>0</v>
      </c>
      <c r="AB209" s="42">
        <v>0</v>
      </c>
      <c r="AC209" s="42">
        <v>375.3</v>
      </c>
      <c r="AD209" s="42">
        <v>320</v>
      </c>
      <c r="AE209" s="42">
        <f t="shared" si="19"/>
        <v>55.300000000000011</v>
      </c>
      <c r="AF209" s="38" t="s">
        <v>1371</v>
      </c>
      <c r="AG209" s="44">
        <f t="shared" si="20"/>
        <v>-20.769999999999982</v>
      </c>
    </row>
    <row r="210" spans="1:33" s="45" customFormat="1" x14ac:dyDescent="0.2">
      <c r="A210" s="38" t="s">
        <v>39</v>
      </c>
      <c r="B210" s="38" t="s">
        <v>40</v>
      </c>
      <c r="C210" s="38" t="s">
        <v>353</v>
      </c>
      <c r="D210" s="38" t="s">
        <v>446</v>
      </c>
      <c r="E210" s="38" t="s">
        <v>43</v>
      </c>
      <c r="F210" s="38" t="s">
        <v>434</v>
      </c>
      <c r="G210" s="38" t="s">
        <v>435</v>
      </c>
      <c r="H210" s="38" t="s">
        <v>433</v>
      </c>
      <c r="I210" s="38" t="s">
        <v>302</v>
      </c>
      <c r="J210" s="38" t="s">
        <v>2216</v>
      </c>
      <c r="K210" s="39">
        <v>42958</v>
      </c>
      <c r="L210" s="39">
        <v>43539</v>
      </c>
      <c r="M210" s="40" t="s">
        <v>54</v>
      </c>
      <c r="N210" s="38" t="s">
        <v>1358</v>
      </c>
      <c r="O210" s="38" t="s">
        <v>1359</v>
      </c>
      <c r="P210" s="41">
        <v>7237534</v>
      </c>
      <c r="Q210" s="38" t="s">
        <v>474</v>
      </c>
      <c r="R210" s="38" t="s">
        <v>68</v>
      </c>
      <c r="S210" s="38" t="s">
        <v>52</v>
      </c>
      <c r="T210" s="42">
        <v>946.4</v>
      </c>
      <c r="U210" s="42">
        <v>859.33</v>
      </c>
      <c r="V210" s="42">
        <f t="shared" si="18"/>
        <v>87.069999999999936</v>
      </c>
      <c r="W210" s="43">
        <f t="shared" si="21"/>
        <v>9.200126796280636E-2</v>
      </c>
      <c r="X210" s="38" t="s">
        <v>1745</v>
      </c>
      <c r="Y210" s="42">
        <v>0</v>
      </c>
      <c r="Z210" s="38" t="s">
        <v>55</v>
      </c>
      <c r="AA210" s="42">
        <v>0</v>
      </c>
      <c r="AB210" s="42">
        <v>0</v>
      </c>
      <c r="AC210" s="42">
        <v>0</v>
      </c>
      <c r="AD210" s="42">
        <v>0</v>
      </c>
      <c r="AE210" s="42">
        <f t="shared" si="19"/>
        <v>0</v>
      </c>
      <c r="AF210" s="38" t="s">
        <v>1371</v>
      </c>
      <c r="AG210" s="44">
        <f t="shared" si="20"/>
        <v>87.069999999999936</v>
      </c>
    </row>
    <row r="211" spans="1:33" s="45" customFormat="1" x14ac:dyDescent="0.2">
      <c r="A211" s="38" t="s">
        <v>39</v>
      </c>
      <c r="B211" s="38" t="s">
        <v>40</v>
      </c>
      <c r="C211" s="38" t="s">
        <v>353</v>
      </c>
      <c r="D211" s="38" t="s">
        <v>446</v>
      </c>
      <c r="E211" s="38" t="s">
        <v>43</v>
      </c>
      <c r="F211" s="38" t="s">
        <v>434</v>
      </c>
      <c r="G211" s="38" t="s">
        <v>435</v>
      </c>
      <c r="H211" s="38" t="s">
        <v>433</v>
      </c>
      <c r="I211" s="38" t="s">
        <v>302</v>
      </c>
      <c r="J211" s="38" t="s">
        <v>2216</v>
      </c>
      <c r="K211" s="39">
        <v>42958</v>
      </c>
      <c r="L211" s="39">
        <v>43539</v>
      </c>
      <c r="M211" s="40" t="s">
        <v>54</v>
      </c>
      <c r="N211" s="38" t="s">
        <v>1358</v>
      </c>
      <c r="O211" s="38" t="s">
        <v>1359</v>
      </c>
      <c r="P211" s="41">
        <v>7238864</v>
      </c>
      <c r="Q211" s="38" t="s">
        <v>474</v>
      </c>
      <c r="R211" s="38" t="s">
        <v>68</v>
      </c>
      <c r="S211" s="38" t="s">
        <v>52</v>
      </c>
      <c r="T211" s="42">
        <v>359.7</v>
      </c>
      <c r="U211" s="42">
        <v>326.61</v>
      </c>
      <c r="V211" s="42">
        <f t="shared" si="18"/>
        <v>33.089999999999975</v>
      </c>
      <c r="W211" s="43">
        <f t="shared" si="21"/>
        <v>9.1993327773144215E-2</v>
      </c>
      <c r="X211" s="38" t="s">
        <v>1745</v>
      </c>
      <c r="Y211" s="42">
        <v>0</v>
      </c>
      <c r="Z211" s="38" t="s">
        <v>55</v>
      </c>
      <c r="AA211" s="42">
        <v>0</v>
      </c>
      <c r="AB211" s="42">
        <v>0</v>
      </c>
      <c r="AC211" s="42">
        <v>359.7</v>
      </c>
      <c r="AD211" s="42">
        <v>303</v>
      </c>
      <c r="AE211" s="42">
        <f t="shared" si="19"/>
        <v>56.699999999999989</v>
      </c>
      <c r="AF211" s="38" t="s">
        <v>1371</v>
      </c>
      <c r="AG211" s="44">
        <f t="shared" si="20"/>
        <v>-23.610000000000014</v>
      </c>
    </row>
    <row r="212" spans="1:33" s="45" customFormat="1" x14ac:dyDescent="0.2">
      <c r="A212" s="38" t="s">
        <v>39</v>
      </c>
      <c r="B212" s="38" t="s">
        <v>40</v>
      </c>
      <c r="C212" s="38" t="s">
        <v>353</v>
      </c>
      <c r="D212" s="38" t="s">
        <v>446</v>
      </c>
      <c r="E212" s="38" t="s">
        <v>43</v>
      </c>
      <c r="F212" s="38" t="s">
        <v>434</v>
      </c>
      <c r="G212" s="38" t="s">
        <v>435</v>
      </c>
      <c r="H212" s="38" t="s">
        <v>433</v>
      </c>
      <c r="I212" s="38" t="s">
        <v>302</v>
      </c>
      <c r="J212" s="38" t="s">
        <v>2216</v>
      </c>
      <c r="K212" s="39">
        <v>42958</v>
      </c>
      <c r="L212" s="39">
        <v>43539</v>
      </c>
      <c r="M212" s="40" t="s">
        <v>54</v>
      </c>
      <c r="N212" s="38" t="s">
        <v>1358</v>
      </c>
      <c r="O212" s="38" t="s">
        <v>1359</v>
      </c>
      <c r="P212" s="41">
        <v>7239433</v>
      </c>
      <c r="Q212" s="38" t="s">
        <v>474</v>
      </c>
      <c r="R212" s="38" t="s">
        <v>68</v>
      </c>
      <c r="S212" s="38" t="s">
        <v>52</v>
      </c>
      <c r="T212" s="42">
        <v>473.2</v>
      </c>
      <c r="U212" s="42">
        <v>429.67</v>
      </c>
      <c r="V212" s="42">
        <f t="shared" si="18"/>
        <v>43.529999999999973</v>
      </c>
      <c r="W212" s="43">
        <f t="shared" si="21"/>
        <v>9.1990701606086162E-2</v>
      </c>
      <c r="X212" s="38" t="s">
        <v>1745</v>
      </c>
      <c r="Y212" s="42">
        <v>0</v>
      </c>
      <c r="Z212" s="38" t="s">
        <v>55</v>
      </c>
      <c r="AA212" s="42">
        <v>0</v>
      </c>
      <c r="AB212" s="42">
        <v>0</v>
      </c>
      <c r="AC212" s="42">
        <v>473.2</v>
      </c>
      <c r="AD212" s="42">
        <v>352</v>
      </c>
      <c r="AE212" s="42">
        <f t="shared" si="19"/>
        <v>121.19999999999999</v>
      </c>
      <c r="AF212" s="38" t="s">
        <v>1371</v>
      </c>
      <c r="AG212" s="44">
        <f t="shared" si="20"/>
        <v>-77.670000000000016</v>
      </c>
    </row>
    <row r="213" spans="1:33" s="45" customFormat="1" x14ac:dyDescent="0.2">
      <c r="A213" s="38" t="s">
        <v>39</v>
      </c>
      <c r="B213" s="38" t="s">
        <v>40</v>
      </c>
      <c r="C213" s="38" t="s">
        <v>353</v>
      </c>
      <c r="D213" s="38" t="s">
        <v>446</v>
      </c>
      <c r="E213" s="38" t="s">
        <v>43</v>
      </c>
      <c r="F213" s="38" t="s">
        <v>434</v>
      </c>
      <c r="G213" s="38" t="s">
        <v>435</v>
      </c>
      <c r="H213" s="38" t="s">
        <v>433</v>
      </c>
      <c r="I213" s="38" t="s">
        <v>302</v>
      </c>
      <c r="J213" s="38" t="s">
        <v>2216</v>
      </c>
      <c r="K213" s="39">
        <v>42965</v>
      </c>
      <c r="L213" s="39">
        <v>43539</v>
      </c>
      <c r="M213" s="40" t="s">
        <v>54</v>
      </c>
      <c r="N213" s="38" t="s">
        <v>1358</v>
      </c>
      <c r="O213" s="38" t="s">
        <v>1359</v>
      </c>
      <c r="P213" s="41">
        <v>7254018</v>
      </c>
      <c r="Q213" s="38" t="s">
        <v>474</v>
      </c>
      <c r="R213" s="38" t="s">
        <v>68</v>
      </c>
      <c r="S213" s="38" t="s">
        <v>52</v>
      </c>
      <c r="T213" s="42">
        <v>429.84</v>
      </c>
      <c r="U213" s="42">
        <v>390.29</v>
      </c>
      <c r="V213" s="42">
        <f t="shared" si="18"/>
        <v>39.549999999999955</v>
      </c>
      <c r="W213" s="43">
        <f t="shared" si="21"/>
        <v>9.2010980830076208E-2</v>
      </c>
      <c r="X213" s="38" t="s">
        <v>1745</v>
      </c>
      <c r="Y213" s="42">
        <v>0</v>
      </c>
      <c r="Z213" s="38" t="s">
        <v>55</v>
      </c>
      <c r="AA213" s="42">
        <v>0</v>
      </c>
      <c r="AB213" s="42">
        <v>0</v>
      </c>
      <c r="AC213" s="42">
        <v>214.92</v>
      </c>
      <c r="AD213" s="42">
        <v>262</v>
      </c>
      <c r="AE213" s="42">
        <f t="shared" si="19"/>
        <v>-47.080000000000013</v>
      </c>
      <c r="AF213" s="38" t="s">
        <v>1371</v>
      </c>
      <c r="AG213" s="44">
        <f t="shared" si="20"/>
        <v>86.629999999999967</v>
      </c>
    </row>
    <row r="214" spans="1:33" s="45" customFormat="1" x14ac:dyDescent="0.2">
      <c r="A214" s="38" t="s">
        <v>39</v>
      </c>
      <c r="B214" s="38" t="s">
        <v>40</v>
      </c>
      <c r="C214" s="38" t="s">
        <v>353</v>
      </c>
      <c r="D214" s="38" t="s">
        <v>446</v>
      </c>
      <c r="E214" s="38" t="s">
        <v>43</v>
      </c>
      <c r="F214" s="38" t="s">
        <v>434</v>
      </c>
      <c r="G214" s="38" t="s">
        <v>435</v>
      </c>
      <c r="H214" s="38" t="s">
        <v>433</v>
      </c>
      <c r="I214" s="38" t="s">
        <v>302</v>
      </c>
      <c r="J214" s="38" t="s">
        <v>2217</v>
      </c>
      <c r="K214" s="39">
        <v>43003</v>
      </c>
      <c r="L214" s="39">
        <v>43539</v>
      </c>
      <c r="M214" s="40" t="s">
        <v>54</v>
      </c>
      <c r="N214" s="38" t="s">
        <v>1358</v>
      </c>
      <c r="O214" s="38" t="s">
        <v>1359</v>
      </c>
      <c r="P214" s="41">
        <v>7317981</v>
      </c>
      <c r="Q214" s="38" t="s">
        <v>474</v>
      </c>
      <c r="R214" s="38" t="s">
        <v>68</v>
      </c>
      <c r="S214" s="38" t="s">
        <v>52</v>
      </c>
      <c r="T214" s="42">
        <v>233.88</v>
      </c>
      <c r="U214" s="42">
        <v>212.36</v>
      </c>
      <c r="V214" s="42">
        <f t="shared" si="18"/>
        <v>21.519999999999982</v>
      </c>
      <c r="W214" s="43">
        <f t="shared" si="21"/>
        <v>9.2012998118693276E-2</v>
      </c>
      <c r="X214" s="38" t="s">
        <v>1745</v>
      </c>
      <c r="Y214" s="42">
        <v>0</v>
      </c>
      <c r="Z214" s="38" t="s">
        <v>55</v>
      </c>
      <c r="AA214" s="42">
        <v>0</v>
      </c>
      <c r="AB214" s="42" t="s">
        <v>54</v>
      </c>
      <c r="AC214" s="42">
        <v>0</v>
      </c>
      <c r="AD214" s="42">
        <v>56.07</v>
      </c>
      <c r="AE214" s="42">
        <f t="shared" si="19"/>
        <v>-56.07</v>
      </c>
      <c r="AF214" s="38" t="s">
        <v>1371</v>
      </c>
      <c r="AG214" s="44">
        <f t="shared" si="20"/>
        <v>77.589999999999975</v>
      </c>
    </row>
    <row r="215" spans="1:33" s="45" customFormat="1" x14ac:dyDescent="0.2">
      <c r="A215" s="38" t="s">
        <v>39</v>
      </c>
      <c r="B215" s="38" t="s">
        <v>40</v>
      </c>
      <c r="C215" s="38" t="s">
        <v>353</v>
      </c>
      <c r="D215" s="38" t="s">
        <v>446</v>
      </c>
      <c r="E215" s="38" t="s">
        <v>43</v>
      </c>
      <c r="F215" s="38" t="s">
        <v>434</v>
      </c>
      <c r="G215" s="38" t="s">
        <v>435</v>
      </c>
      <c r="H215" s="38" t="s">
        <v>433</v>
      </c>
      <c r="I215" s="38" t="s">
        <v>302</v>
      </c>
      <c r="J215" s="38" t="s">
        <v>2217</v>
      </c>
      <c r="K215" s="39">
        <v>43003</v>
      </c>
      <c r="L215" s="39">
        <v>43539</v>
      </c>
      <c r="M215" s="40" t="s">
        <v>54</v>
      </c>
      <c r="N215" s="38" t="s">
        <v>1358</v>
      </c>
      <c r="O215" s="38" t="s">
        <v>1359</v>
      </c>
      <c r="P215" s="41">
        <v>7317993</v>
      </c>
      <c r="Q215" s="38" t="s">
        <v>474</v>
      </c>
      <c r="R215" s="38" t="s">
        <v>68</v>
      </c>
      <c r="S215" s="38" t="s">
        <v>52</v>
      </c>
      <c r="T215" s="42">
        <v>233.88</v>
      </c>
      <c r="U215" s="42">
        <v>212.36</v>
      </c>
      <c r="V215" s="42">
        <f t="shared" si="18"/>
        <v>21.519999999999982</v>
      </c>
      <c r="W215" s="43">
        <f t="shared" si="21"/>
        <v>9.2012998118693276E-2</v>
      </c>
      <c r="X215" s="38" t="s">
        <v>1745</v>
      </c>
      <c r="Y215" s="42">
        <v>0</v>
      </c>
      <c r="Z215" s="38" t="s">
        <v>55</v>
      </c>
      <c r="AA215" s="42">
        <v>0</v>
      </c>
      <c r="AB215" s="42" t="s">
        <v>54</v>
      </c>
      <c r="AC215" s="42">
        <v>0</v>
      </c>
      <c r="AD215" s="42">
        <v>56.07</v>
      </c>
      <c r="AE215" s="42">
        <f t="shared" si="19"/>
        <v>-56.07</v>
      </c>
      <c r="AF215" s="38" t="s">
        <v>1371</v>
      </c>
      <c r="AG215" s="44">
        <f t="shared" si="20"/>
        <v>77.589999999999975</v>
      </c>
    </row>
    <row r="216" spans="1:33" s="45" customFormat="1" x14ac:dyDescent="0.2">
      <c r="A216" s="38" t="s">
        <v>39</v>
      </c>
      <c r="B216" s="38" t="s">
        <v>40</v>
      </c>
      <c r="C216" s="38" t="s">
        <v>353</v>
      </c>
      <c r="D216" s="38" t="s">
        <v>446</v>
      </c>
      <c r="E216" s="38" t="s">
        <v>43</v>
      </c>
      <c r="F216" s="38" t="s">
        <v>434</v>
      </c>
      <c r="G216" s="38" t="s">
        <v>435</v>
      </c>
      <c r="H216" s="38" t="s">
        <v>433</v>
      </c>
      <c r="I216" s="38" t="s">
        <v>302</v>
      </c>
      <c r="J216" s="38" t="s">
        <v>2217</v>
      </c>
      <c r="K216" s="39">
        <v>43003</v>
      </c>
      <c r="L216" s="39">
        <v>43003</v>
      </c>
      <c r="M216" s="39">
        <v>43003</v>
      </c>
      <c r="N216" s="38" t="s">
        <v>1358</v>
      </c>
      <c r="O216" s="38" t="s">
        <v>1368</v>
      </c>
      <c r="P216" s="41">
        <v>7320655</v>
      </c>
      <c r="Q216" s="38" t="s">
        <v>474</v>
      </c>
      <c r="R216" s="38" t="s">
        <v>68</v>
      </c>
      <c r="S216" s="38" t="s">
        <v>52</v>
      </c>
      <c r="T216" s="42">
        <v>42</v>
      </c>
      <c r="U216" s="42">
        <v>4097</v>
      </c>
      <c r="V216" s="42">
        <f t="shared" si="18"/>
        <v>-4055</v>
      </c>
      <c r="W216" s="43">
        <f t="shared" si="21"/>
        <v>-96.547619047619051</v>
      </c>
      <c r="X216" s="38" t="s">
        <v>1361</v>
      </c>
      <c r="Y216" s="42">
        <v>4097</v>
      </c>
      <c r="Z216" s="38" t="s">
        <v>2218</v>
      </c>
      <c r="AA216" s="42">
        <v>0</v>
      </c>
      <c r="AB216" s="42" t="s">
        <v>54</v>
      </c>
      <c r="AC216" s="42">
        <v>0</v>
      </c>
      <c r="AD216" s="42">
        <v>0</v>
      </c>
      <c r="AE216" s="42">
        <f t="shared" si="19"/>
        <v>0</v>
      </c>
      <c r="AF216" s="38" t="s">
        <v>1371</v>
      </c>
      <c r="AG216" s="44">
        <f t="shared" si="20"/>
        <v>-4055</v>
      </c>
    </row>
    <row r="217" spans="1:33" s="45" customFormat="1" x14ac:dyDescent="0.2">
      <c r="A217" s="38" t="s">
        <v>39</v>
      </c>
      <c r="B217" s="38" t="s">
        <v>40</v>
      </c>
      <c r="C217" s="38" t="s">
        <v>353</v>
      </c>
      <c r="D217" s="38" t="s">
        <v>446</v>
      </c>
      <c r="E217" s="38" t="s">
        <v>43</v>
      </c>
      <c r="F217" s="38" t="s">
        <v>434</v>
      </c>
      <c r="G217" s="38" t="s">
        <v>435</v>
      </c>
      <c r="H217" s="38" t="s">
        <v>433</v>
      </c>
      <c r="I217" s="38" t="s">
        <v>302</v>
      </c>
      <c r="J217" s="38" t="s">
        <v>2217</v>
      </c>
      <c r="K217" s="39">
        <v>43004</v>
      </c>
      <c r="L217" s="39">
        <v>43004</v>
      </c>
      <c r="M217" s="39">
        <v>43003</v>
      </c>
      <c r="N217" s="38" t="s">
        <v>1358</v>
      </c>
      <c r="O217" s="38" t="s">
        <v>1368</v>
      </c>
      <c r="P217" s="41">
        <v>7320655</v>
      </c>
      <c r="Q217" s="38" t="s">
        <v>474</v>
      </c>
      <c r="R217" s="38" t="s">
        <v>68</v>
      </c>
      <c r="S217" s="38" t="s">
        <v>52</v>
      </c>
      <c r="T217" s="42">
        <v>2</v>
      </c>
      <c r="U217" s="42">
        <v>128</v>
      </c>
      <c r="V217" s="42">
        <f t="shared" si="18"/>
        <v>-126</v>
      </c>
      <c r="W217" s="43">
        <f t="shared" si="21"/>
        <v>-63</v>
      </c>
      <c r="X217" s="38" t="s">
        <v>1361</v>
      </c>
      <c r="Y217" s="42">
        <v>128</v>
      </c>
      <c r="Z217" s="38" t="s">
        <v>2218</v>
      </c>
      <c r="AA217" s="42">
        <v>0</v>
      </c>
      <c r="AB217" s="42" t="s">
        <v>54</v>
      </c>
      <c r="AC217" s="42">
        <v>0</v>
      </c>
      <c r="AD217" s="42">
        <v>0</v>
      </c>
      <c r="AE217" s="42">
        <f t="shared" si="19"/>
        <v>0</v>
      </c>
      <c r="AF217" s="38" t="s">
        <v>1371</v>
      </c>
      <c r="AG217" s="44">
        <f t="shared" si="20"/>
        <v>-126</v>
      </c>
    </row>
    <row r="218" spans="1:33" s="45" customFormat="1" x14ac:dyDescent="0.2">
      <c r="A218" s="38" t="s">
        <v>39</v>
      </c>
      <c r="B218" s="38" t="s">
        <v>40</v>
      </c>
      <c r="C218" s="38" t="s">
        <v>353</v>
      </c>
      <c r="D218" s="38" t="s">
        <v>446</v>
      </c>
      <c r="E218" s="38" t="s">
        <v>43</v>
      </c>
      <c r="F218" s="38" t="s">
        <v>434</v>
      </c>
      <c r="G218" s="38" t="s">
        <v>435</v>
      </c>
      <c r="H218" s="38" t="s">
        <v>433</v>
      </c>
      <c r="I218" s="38" t="s">
        <v>302</v>
      </c>
      <c r="J218" s="38" t="s">
        <v>2121</v>
      </c>
      <c r="K218" s="39">
        <v>43419</v>
      </c>
      <c r="L218" s="39">
        <v>43419</v>
      </c>
      <c r="M218" s="39">
        <v>43028</v>
      </c>
      <c r="N218" s="38" t="s">
        <v>1358</v>
      </c>
      <c r="O218" s="38" t="s">
        <v>1368</v>
      </c>
      <c r="P218" s="41">
        <v>7369866</v>
      </c>
      <c r="Q218" s="38" t="s">
        <v>474</v>
      </c>
      <c r="R218" s="38" t="s">
        <v>68</v>
      </c>
      <c r="S218" s="38" t="s">
        <v>52</v>
      </c>
      <c r="T218" s="42">
        <v>107.88</v>
      </c>
      <c r="U218" s="42">
        <v>97.96</v>
      </c>
      <c r="V218" s="42">
        <f t="shared" si="18"/>
        <v>9.9200000000000017</v>
      </c>
      <c r="W218" s="43">
        <f t="shared" si="21"/>
        <v>9.1954022988505774E-2</v>
      </c>
      <c r="X218" s="38" t="s">
        <v>1745</v>
      </c>
      <c r="Y218" s="42">
        <v>0</v>
      </c>
      <c r="Z218" s="38" t="s">
        <v>55</v>
      </c>
      <c r="AA218" s="42">
        <v>0</v>
      </c>
      <c r="AB218" s="42" t="s">
        <v>54</v>
      </c>
      <c r="AC218" s="42">
        <v>0</v>
      </c>
      <c r="AD218" s="42">
        <v>56.07</v>
      </c>
      <c r="AE218" s="42">
        <f t="shared" si="19"/>
        <v>-56.07</v>
      </c>
      <c r="AF218" s="38" t="s">
        <v>1371</v>
      </c>
      <c r="AG218" s="44">
        <f t="shared" si="20"/>
        <v>65.990000000000009</v>
      </c>
    </row>
    <row r="219" spans="1:33" s="45" customFormat="1" x14ac:dyDescent="0.2">
      <c r="A219" s="38" t="s">
        <v>39</v>
      </c>
      <c r="B219" s="38" t="s">
        <v>40</v>
      </c>
      <c r="C219" s="38" t="s">
        <v>353</v>
      </c>
      <c r="D219" s="38" t="s">
        <v>446</v>
      </c>
      <c r="E219" s="38" t="s">
        <v>43</v>
      </c>
      <c r="F219" s="38" t="s">
        <v>434</v>
      </c>
      <c r="G219" s="38" t="s">
        <v>435</v>
      </c>
      <c r="H219" s="38" t="s">
        <v>433</v>
      </c>
      <c r="I219" s="38" t="s">
        <v>302</v>
      </c>
      <c r="J219" s="38" t="s">
        <v>2219</v>
      </c>
      <c r="K219" s="39">
        <v>43040</v>
      </c>
      <c r="L219" s="39">
        <v>43539</v>
      </c>
      <c r="M219" s="40" t="s">
        <v>54</v>
      </c>
      <c r="N219" s="38" t="s">
        <v>1358</v>
      </c>
      <c r="O219" s="38" t="s">
        <v>1359</v>
      </c>
      <c r="P219" s="41">
        <v>7384754</v>
      </c>
      <c r="Q219" s="38" t="s">
        <v>474</v>
      </c>
      <c r="R219" s="38" t="s">
        <v>68</v>
      </c>
      <c r="S219" s="38" t="s">
        <v>52</v>
      </c>
      <c r="T219" s="42">
        <v>624.25</v>
      </c>
      <c r="U219" s="42">
        <v>566.82000000000005</v>
      </c>
      <c r="V219" s="42">
        <f t="shared" si="18"/>
        <v>57.42999999999995</v>
      </c>
      <c r="W219" s="43">
        <f t="shared" si="21"/>
        <v>9.1998398077693153E-2</v>
      </c>
      <c r="X219" s="38" t="s">
        <v>1745</v>
      </c>
      <c r="Y219" s="42">
        <v>0</v>
      </c>
      <c r="Z219" s="38" t="s">
        <v>55</v>
      </c>
      <c r="AA219" s="42">
        <v>0</v>
      </c>
      <c r="AB219" s="42">
        <v>0</v>
      </c>
      <c r="AC219" s="42">
        <v>0</v>
      </c>
      <c r="AD219" s="42">
        <v>0</v>
      </c>
      <c r="AE219" s="42">
        <f t="shared" si="19"/>
        <v>0</v>
      </c>
      <c r="AF219" s="38" t="s">
        <v>1371</v>
      </c>
      <c r="AG219" s="44">
        <f t="shared" si="20"/>
        <v>57.42999999999995</v>
      </c>
    </row>
    <row r="220" spans="1:33" s="45" customFormat="1" x14ac:dyDescent="0.2">
      <c r="A220" s="38" t="s">
        <v>39</v>
      </c>
      <c r="B220" s="38" t="s">
        <v>40</v>
      </c>
      <c r="C220" s="38" t="s">
        <v>353</v>
      </c>
      <c r="D220" s="38" t="s">
        <v>446</v>
      </c>
      <c r="E220" s="38" t="s">
        <v>43</v>
      </c>
      <c r="F220" s="38" t="s">
        <v>434</v>
      </c>
      <c r="G220" s="38" t="s">
        <v>435</v>
      </c>
      <c r="H220" s="38" t="s">
        <v>433</v>
      </c>
      <c r="I220" s="38" t="s">
        <v>302</v>
      </c>
      <c r="J220" s="38" t="s">
        <v>2220</v>
      </c>
      <c r="K220" s="39">
        <v>43038</v>
      </c>
      <c r="L220" s="39">
        <v>43539</v>
      </c>
      <c r="M220" s="40" t="s">
        <v>54</v>
      </c>
      <c r="N220" s="38" t="s">
        <v>1358</v>
      </c>
      <c r="O220" s="38" t="s">
        <v>1359</v>
      </c>
      <c r="P220" s="41">
        <v>7385350</v>
      </c>
      <c r="Q220" s="38" t="s">
        <v>474</v>
      </c>
      <c r="R220" s="38" t="s">
        <v>68</v>
      </c>
      <c r="S220" s="38" t="s">
        <v>52</v>
      </c>
      <c r="T220" s="42">
        <v>0</v>
      </c>
      <c r="U220" s="42">
        <v>0</v>
      </c>
      <c r="V220" s="42">
        <f t="shared" si="18"/>
        <v>0</v>
      </c>
      <c r="W220" s="43" t="e">
        <f t="shared" si="21"/>
        <v>#DIV/0!</v>
      </c>
      <c r="X220" s="38" t="s">
        <v>1745</v>
      </c>
      <c r="Y220" s="42">
        <v>0</v>
      </c>
      <c r="Z220" s="38" t="s">
        <v>55</v>
      </c>
      <c r="AA220" s="42">
        <v>0</v>
      </c>
      <c r="AB220" s="42" t="s">
        <v>54</v>
      </c>
      <c r="AC220" s="42">
        <v>0</v>
      </c>
      <c r="AD220" s="42">
        <v>43</v>
      </c>
      <c r="AE220" s="42">
        <f t="shared" si="19"/>
        <v>-43</v>
      </c>
      <c r="AF220" s="38" t="s">
        <v>1371</v>
      </c>
      <c r="AG220" s="44">
        <f t="shared" si="20"/>
        <v>43</v>
      </c>
    </row>
    <row r="221" spans="1:33" s="45" customFormat="1" x14ac:dyDescent="0.2">
      <c r="A221" s="38" t="s">
        <v>39</v>
      </c>
      <c r="B221" s="38" t="s">
        <v>40</v>
      </c>
      <c r="C221" s="38" t="s">
        <v>353</v>
      </c>
      <c r="D221" s="38" t="s">
        <v>446</v>
      </c>
      <c r="E221" s="38" t="s">
        <v>43</v>
      </c>
      <c r="F221" s="38" t="s">
        <v>434</v>
      </c>
      <c r="G221" s="38" t="s">
        <v>435</v>
      </c>
      <c r="H221" s="38" t="s">
        <v>433</v>
      </c>
      <c r="I221" s="38" t="s">
        <v>302</v>
      </c>
      <c r="J221" s="38" t="s">
        <v>2121</v>
      </c>
      <c r="K221" s="39">
        <v>43419</v>
      </c>
      <c r="L221" s="39">
        <v>43539</v>
      </c>
      <c r="M221" s="40" t="s">
        <v>54</v>
      </c>
      <c r="N221" s="38" t="s">
        <v>1358</v>
      </c>
      <c r="O221" s="38" t="s">
        <v>1359</v>
      </c>
      <c r="P221" s="41">
        <v>7385421</v>
      </c>
      <c r="Q221" s="38" t="s">
        <v>474</v>
      </c>
      <c r="R221" s="38" t="s">
        <v>68</v>
      </c>
      <c r="S221" s="38" t="s">
        <v>52</v>
      </c>
      <c r="T221" s="42">
        <v>0</v>
      </c>
      <c r="U221" s="42">
        <v>0</v>
      </c>
      <c r="V221" s="42">
        <f t="shared" si="18"/>
        <v>0</v>
      </c>
      <c r="W221" s="43" t="e">
        <f t="shared" si="21"/>
        <v>#DIV/0!</v>
      </c>
      <c r="X221" s="38" t="s">
        <v>1745</v>
      </c>
      <c r="Y221" s="42">
        <v>0</v>
      </c>
      <c r="Z221" s="38" t="s">
        <v>55</v>
      </c>
      <c r="AA221" s="42">
        <v>0</v>
      </c>
      <c r="AB221" s="42" t="s">
        <v>54</v>
      </c>
      <c r="AC221" s="42">
        <v>0</v>
      </c>
      <c r="AD221" s="42">
        <v>43</v>
      </c>
      <c r="AE221" s="42">
        <f t="shared" si="19"/>
        <v>-43</v>
      </c>
      <c r="AF221" s="38" t="s">
        <v>1371</v>
      </c>
      <c r="AG221" s="44">
        <f t="shared" si="20"/>
        <v>43</v>
      </c>
    </row>
    <row r="222" spans="1:33" s="45" customFormat="1" x14ac:dyDescent="0.2">
      <c r="A222" s="38" t="s">
        <v>39</v>
      </c>
      <c r="B222" s="38" t="s">
        <v>40</v>
      </c>
      <c r="C222" s="38" t="s">
        <v>353</v>
      </c>
      <c r="D222" s="38" t="s">
        <v>446</v>
      </c>
      <c r="E222" s="38" t="s">
        <v>43</v>
      </c>
      <c r="F222" s="38" t="s">
        <v>434</v>
      </c>
      <c r="G222" s="38" t="s">
        <v>435</v>
      </c>
      <c r="H222" s="38" t="s">
        <v>433</v>
      </c>
      <c r="I222" s="38" t="s">
        <v>302</v>
      </c>
      <c r="J222" s="38" t="s">
        <v>2143</v>
      </c>
      <c r="K222" s="39">
        <v>43108</v>
      </c>
      <c r="L222" s="39">
        <v>43108</v>
      </c>
      <c r="M222" s="39">
        <v>43108</v>
      </c>
      <c r="N222" s="38" t="s">
        <v>1358</v>
      </c>
      <c r="O222" s="38" t="s">
        <v>1368</v>
      </c>
      <c r="P222" s="41">
        <v>7418615</v>
      </c>
      <c r="Q222" s="38" t="s">
        <v>474</v>
      </c>
      <c r="R222" s="38" t="s">
        <v>68</v>
      </c>
      <c r="S222" s="38" t="s">
        <v>52</v>
      </c>
      <c r="T222" s="42">
        <v>20.100000000000001</v>
      </c>
      <c r="U222" s="42">
        <v>17.95</v>
      </c>
      <c r="V222" s="42">
        <f t="shared" si="18"/>
        <v>2.1500000000000021</v>
      </c>
      <c r="W222" s="43">
        <f t="shared" si="21"/>
        <v>0.10696517412935333</v>
      </c>
      <c r="X222" s="38" t="s">
        <v>1361</v>
      </c>
      <c r="Y222" s="42">
        <v>17.95</v>
      </c>
      <c r="Z222" s="38" t="s">
        <v>2221</v>
      </c>
      <c r="AA222" s="42">
        <v>0</v>
      </c>
      <c r="AB222" s="42">
        <v>0</v>
      </c>
      <c r="AC222" s="42">
        <v>15.07</v>
      </c>
      <c r="AD222" s="42">
        <v>13.55</v>
      </c>
      <c r="AE222" s="42">
        <f t="shared" si="19"/>
        <v>1.5199999999999996</v>
      </c>
      <c r="AF222" s="38" t="s">
        <v>1371</v>
      </c>
      <c r="AG222" s="44">
        <f t="shared" si="20"/>
        <v>0.63000000000000256</v>
      </c>
    </row>
    <row r="223" spans="1:33" s="45" customFormat="1" x14ac:dyDescent="0.2">
      <c r="A223" s="38" t="s">
        <v>39</v>
      </c>
      <c r="B223" s="38" t="s">
        <v>40</v>
      </c>
      <c r="C223" s="38" t="s">
        <v>353</v>
      </c>
      <c r="D223" s="38" t="s">
        <v>446</v>
      </c>
      <c r="E223" s="38" t="s">
        <v>43</v>
      </c>
      <c r="F223" s="38" t="s">
        <v>434</v>
      </c>
      <c r="G223" s="38" t="s">
        <v>435</v>
      </c>
      <c r="H223" s="38" t="s">
        <v>433</v>
      </c>
      <c r="I223" s="38" t="s">
        <v>302</v>
      </c>
      <c r="J223" s="38" t="s">
        <v>2222</v>
      </c>
      <c r="K223" s="39">
        <v>43454</v>
      </c>
      <c r="L223" s="39">
        <v>43454</v>
      </c>
      <c r="M223" s="39">
        <v>43089</v>
      </c>
      <c r="N223" s="38" t="s">
        <v>1358</v>
      </c>
      <c r="O223" s="38" t="s">
        <v>1368</v>
      </c>
      <c r="P223" s="41">
        <v>7457771</v>
      </c>
      <c r="Q223" s="38" t="s">
        <v>474</v>
      </c>
      <c r="R223" s="38" t="s">
        <v>68</v>
      </c>
      <c r="S223" s="38" t="s">
        <v>52</v>
      </c>
      <c r="T223" s="42">
        <v>0</v>
      </c>
      <c r="U223" s="42">
        <v>0</v>
      </c>
      <c r="V223" s="42">
        <f t="shared" si="18"/>
        <v>0</v>
      </c>
      <c r="W223" s="43" t="e">
        <f t="shared" si="21"/>
        <v>#DIV/0!</v>
      </c>
      <c r="X223" s="38" t="s">
        <v>1745</v>
      </c>
      <c r="Y223" s="42">
        <v>0</v>
      </c>
      <c r="Z223" s="38" t="s">
        <v>55</v>
      </c>
      <c r="AA223" s="42">
        <v>0</v>
      </c>
      <c r="AB223" s="42" t="s">
        <v>54</v>
      </c>
      <c r="AC223" s="42">
        <v>0</v>
      </c>
      <c r="AD223" s="42">
        <v>135.87</v>
      </c>
      <c r="AE223" s="42">
        <f t="shared" si="19"/>
        <v>-135.87</v>
      </c>
      <c r="AF223" s="38" t="s">
        <v>1371</v>
      </c>
      <c r="AG223" s="44">
        <f t="shared" si="20"/>
        <v>135.87</v>
      </c>
    </row>
    <row r="224" spans="1:33" s="45" customFormat="1" x14ac:dyDescent="0.2">
      <c r="A224" s="38" t="s">
        <v>39</v>
      </c>
      <c r="B224" s="38" t="s">
        <v>40</v>
      </c>
      <c r="C224" s="38" t="s">
        <v>353</v>
      </c>
      <c r="D224" s="38" t="s">
        <v>446</v>
      </c>
      <c r="E224" s="38" t="s">
        <v>43</v>
      </c>
      <c r="F224" s="38" t="s">
        <v>434</v>
      </c>
      <c r="G224" s="38" t="s">
        <v>435</v>
      </c>
      <c r="H224" s="38" t="s">
        <v>433</v>
      </c>
      <c r="I224" s="38" t="s">
        <v>302</v>
      </c>
      <c r="J224" s="38" t="s">
        <v>2222</v>
      </c>
      <c r="K224" s="39">
        <v>43454</v>
      </c>
      <c r="L224" s="39">
        <v>43454</v>
      </c>
      <c r="M224" s="39">
        <v>43089</v>
      </c>
      <c r="N224" s="38" t="s">
        <v>1358</v>
      </c>
      <c r="O224" s="38" t="s">
        <v>1368</v>
      </c>
      <c r="P224" s="41">
        <v>7457779</v>
      </c>
      <c r="Q224" s="38" t="s">
        <v>474</v>
      </c>
      <c r="R224" s="38" t="s">
        <v>68</v>
      </c>
      <c r="S224" s="38" t="s">
        <v>52</v>
      </c>
      <c r="T224" s="42">
        <v>0</v>
      </c>
      <c r="U224" s="42">
        <v>0</v>
      </c>
      <c r="V224" s="42">
        <f t="shared" si="18"/>
        <v>0</v>
      </c>
      <c r="W224" s="43" t="e">
        <f t="shared" si="21"/>
        <v>#DIV/0!</v>
      </c>
      <c r="X224" s="38" t="s">
        <v>1745</v>
      </c>
      <c r="Y224" s="42">
        <v>0</v>
      </c>
      <c r="Z224" s="38" t="s">
        <v>55</v>
      </c>
      <c r="AA224" s="42">
        <v>0</v>
      </c>
      <c r="AB224" s="42" t="s">
        <v>54</v>
      </c>
      <c r="AC224" s="42">
        <v>0</v>
      </c>
      <c r="AD224" s="42">
        <v>135.87</v>
      </c>
      <c r="AE224" s="42">
        <f t="shared" si="19"/>
        <v>-135.87</v>
      </c>
      <c r="AF224" s="38" t="s">
        <v>1371</v>
      </c>
      <c r="AG224" s="44">
        <f t="shared" si="20"/>
        <v>135.87</v>
      </c>
    </row>
    <row r="225" spans="1:33" s="45" customFormat="1" x14ac:dyDescent="0.2">
      <c r="A225" s="38" t="s">
        <v>39</v>
      </c>
      <c r="B225" s="38" t="s">
        <v>40</v>
      </c>
      <c r="C225" s="38" t="s">
        <v>353</v>
      </c>
      <c r="D225" s="38" t="s">
        <v>446</v>
      </c>
      <c r="E225" s="38" t="s">
        <v>43</v>
      </c>
      <c r="F225" s="38" t="s">
        <v>434</v>
      </c>
      <c r="G225" s="38" t="s">
        <v>435</v>
      </c>
      <c r="H225" s="38" t="s">
        <v>433</v>
      </c>
      <c r="I225" s="38" t="s">
        <v>302</v>
      </c>
      <c r="J225" s="38" t="s">
        <v>2222</v>
      </c>
      <c r="K225" s="39">
        <v>43454</v>
      </c>
      <c r="L225" s="39">
        <v>43454</v>
      </c>
      <c r="M225" s="39">
        <v>43089</v>
      </c>
      <c r="N225" s="38" t="s">
        <v>1358</v>
      </c>
      <c r="O225" s="38" t="s">
        <v>1368</v>
      </c>
      <c r="P225" s="41">
        <v>7457780</v>
      </c>
      <c r="Q225" s="38" t="s">
        <v>474</v>
      </c>
      <c r="R225" s="38" t="s">
        <v>68</v>
      </c>
      <c r="S225" s="38" t="s">
        <v>52</v>
      </c>
      <c r="T225" s="42">
        <v>0</v>
      </c>
      <c r="U225" s="42">
        <v>0</v>
      </c>
      <c r="V225" s="42">
        <f t="shared" si="18"/>
        <v>0</v>
      </c>
      <c r="W225" s="43" t="e">
        <f t="shared" si="21"/>
        <v>#DIV/0!</v>
      </c>
      <c r="X225" s="38" t="s">
        <v>1745</v>
      </c>
      <c r="Y225" s="42">
        <v>0</v>
      </c>
      <c r="Z225" s="38" t="s">
        <v>55</v>
      </c>
      <c r="AA225" s="42">
        <v>0</v>
      </c>
      <c r="AB225" s="42" t="s">
        <v>54</v>
      </c>
      <c r="AC225" s="42">
        <v>0</v>
      </c>
      <c r="AD225" s="42">
        <v>135.87</v>
      </c>
      <c r="AE225" s="42">
        <f t="shared" si="19"/>
        <v>-135.87</v>
      </c>
      <c r="AF225" s="38" t="s">
        <v>1371</v>
      </c>
      <c r="AG225" s="44">
        <f t="shared" si="20"/>
        <v>135.87</v>
      </c>
    </row>
    <row r="226" spans="1:33" s="45" customFormat="1" x14ac:dyDescent="0.2">
      <c r="A226" s="38" t="s">
        <v>39</v>
      </c>
      <c r="B226" s="38" t="s">
        <v>40</v>
      </c>
      <c r="C226" s="38" t="s">
        <v>353</v>
      </c>
      <c r="D226" s="38" t="s">
        <v>446</v>
      </c>
      <c r="E226" s="38" t="s">
        <v>43</v>
      </c>
      <c r="F226" s="38" t="s">
        <v>434</v>
      </c>
      <c r="G226" s="38" t="s">
        <v>435</v>
      </c>
      <c r="H226" s="38" t="s">
        <v>433</v>
      </c>
      <c r="I226" s="38" t="s">
        <v>302</v>
      </c>
      <c r="J226" s="38" t="s">
        <v>2222</v>
      </c>
      <c r="K226" s="39">
        <v>43454</v>
      </c>
      <c r="L226" s="39">
        <v>43454</v>
      </c>
      <c r="M226" s="39">
        <v>43089</v>
      </c>
      <c r="N226" s="38" t="s">
        <v>1358</v>
      </c>
      <c r="O226" s="38" t="s">
        <v>1368</v>
      </c>
      <c r="P226" s="41">
        <v>7458577</v>
      </c>
      <c r="Q226" s="38" t="s">
        <v>474</v>
      </c>
      <c r="R226" s="38" t="s">
        <v>68</v>
      </c>
      <c r="S226" s="38" t="s">
        <v>52</v>
      </c>
      <c r="T226" s="42">
        <v>0</v>
      </c>
      <c r="U226" s="42">
        <v>0</v>
      </c>
      <c r="V226" s="42">
        <f t="shared" si="18"/>
        <v>0</v>
      </c>
      <c r="W226" s="43" t="e">
        <f t="shared" si="21"/>
        <v>#DIV/0!</v>
      </c>
      <c r="X226" s="38" t="s">
        <v>1745</v>
      </c>
      <c r="Y226" s="42">
        <v>0</v>
      </c>
      <c r="Z226" s="38" t="s">
        <v>55</v>
      </c>
      <c r="AA226" s="42">
        <v>0</v>
      </c>
      <c r="AB226" s="42" t="s">
        <v>54</v>
      </c>
      <c r="AC226" s="42">
        <v>0</v>
      </c>
      <c r="AD226" s="42">
        <v>135.87</v>
      </c>
      <c r="AE226" s="42">
        <f t="shared" si="19"/>
        <v>-135.87</v>
      </c>
      <c r="AF226" s="38" t="s">
        <v>1371</v>
      </c>
      <c r="AG226" s="44">
        <f t="shared" si="20"/>
        <v>135.87</v>
      </c>
    </row>
    <row r="227" spans="1:33" s="45" customFormat="1" x14ac:dyDescent="0.2">
      <c r="A227" s="38" t="s">
        <v>39</v>
      </c>
      <c r="B227" s="38" t="s">
        <v>40</v>
      </c>
      <c r="C227" s="38" t="s">
        <v>353</v>
      </c>
      <c r="D227" s="38" t="s">
        <v>446</v>
      </c>
      <c r="E227" s="38" t="s">
        <v>43</v>
      </c>
      <c r="F227" s="38" t="s">
        <v>434</v>
      </c>
      <c r="G227" s="38" t="s">
        <v>435</v>
      </c>
      <c r="H227" s="38" t="s">
        <v>433</v>
      </c>
      <c r="I227" s="38" t="s">
        <v>302</v>
      </c>
      <c r="J227" s="38" t="s">
        <v>2222</v>
      </c>
      <c r="K227" s="39">
        <v>43454</v>
      </c>
      <c r="L227" s="39">
        <v>43454</v>
      </c>
      <c r="M227" s="39">
        <v>43089</v>
      </c>
      <c r="N227" s="38" t="s">
        <v>1358</v>
      </c>
      <c r="O227" s="38" t="s">
        <v>1368</v>
      </c>
      <c r="P227" s="41">
        <v>7458586</v>
      </c>
      <c r="Q227" s="38" t="s">
        <v>474</v>
      </c>
      <c r="R227" s="38" t="s">
        <v>68</v>
      </c>
      <c r="S227" s="38" t="s">
        <v>52</v>
      </c>
      <c r="T227" s="42">
        <v>0</v>
      </c>
      <c r="U227" s="42">
        <v>0</v>
      </c>
      <c r="V227" s="42">
        <f t="shared" si="18"/>
        <v>0</v>
      </c>
      <c r="W227" s="43" t="e">
        <f t="shared" si="21"/>
        <v>#DIV/0!</v>
      </c>
      <c r="X227" s="38" t="s">
        <v>1745</v>
      </c>
      <c r="Y227" s="42">
        <v>0</v>
      </c>
      <c r="Z227" s="38" t="s">
        <v>55</v>
      </c>
      <c r="AA227" s="42">
        <v>0</v>
      </c>
      <c r="AB227" s="42" t="s">
        <v>54</v>
      </c>
      <c r="AC227" s="42">
        <v>0</v>
      </c>
      <c r="AD227" s="42">
        <v>135.87</v>
      </c>
      <c r="AE227" s="42">
        <f t="shared" si="19"/>
        <v>-135.87</v>
      </c>
      <c r="AF227" s="38" t="s">
        <v>1371</v>
      </c>
      <c r="AG227" s="44">
        <f t="shared" si="20"/>
        <v>135.87</v>
      </c>
    </row>
    <row r="228" spans="1:33" s="45" customFormat="1" x14ac:dyDescent="0.2">
      <c r="A228" s="38" t="s">
        <v>39</v>
      </c>
      <c r="B228" s="38" t="s">
        <v>40</v>
      </c>
      <c r="C228" s="38" t="s">
        <v>353</v>
      </c>
      <c r="D228" s="38" t="s">
        <v>446</v>
      </c>
      <c r="E228" s="38" t="s">
        <v>43</v>
      </c>
      <c r="F228" s="38" t="s">
        <v>434</v>
      </c>
      <c r="G228" s="38" t="s">
        <v>435</v>
      </c>
      <c r="H228" s="38" t="s">
        <v>433</v>
      </c>
      <c r="I228" s="38" t="s">
        <v>302</v>
      </c>
      <c r="J228" s="38" t="s">
        <v>2222</v>
      </c>
      <c r="K228" s="39">
        <v>43454</v>
      </c>
      <c r="L228" s="39">
        <v>43454</v>
      </c>
      <c r="M228" s="39">
        <v>43089</v>
      </c>
      <c r="N228" s="38" t="s">
        <v>1358</v>
      </c>
      <c r="O228" s="38" t="s">
        <v>1368</v>
      </c>
      <c r="P228" s="41">
        <v>7458645</v>
      </c>
      <c r="Q228" s="38" t="s">
        <v>474</v>
      </c>
      <c r="R228" s="38" t="s">
        <v>68</v>
      </c>
      <c r="S228" s="38" t="s">
        <v>52</v>
      </c>
      <c r="T228" s="42">
        <v>0</v>
      </c>
      <c r="U228" s="42">
        <v>0</v>
      </c>
      <c r="V228" s="42">
        <f t="shared" si="18"/>
        <v>0</v>
      </c>
      <c r="W228" s="43" t="e">
        <f t="shared" si="21"/>
        <v>#DIV/0!</v>
      </c>
      <c r="X228" s="38" t="s">
        <v>1745</v>
      </c>
      <c r="Y228" s="42">
        <v>0</v>
      </c>
      <c r="Z228" s="38" t="s">
        <v>55</v>
      </c>
      <c r="AA228" s="42">
        <v>0</v>
      </c>
      <c r="AB228" s="42" t="s">
        <v>54</v>
      </c>
      <c r="AC228" s="42">
        <v>0</v>
      </c>
      <c r="AD228" s="42">
        <v>135.87</v>
      </c>
      <c r="AE228" s="42">
        <f t="shared" si="19"/>
        <v>-135.87</v>
      </c>
      <c r="AF228" s="38" t="s">
        <v>1371</v>
      </c>
      <c r="AG228" s="44">
        <f t="shared" si="20"/>
        <v>135.87</v>
      </c>
    </row>
    <row r="229" spans="1:33" s="45" customFormat="1" x14ac:dyDescent="0.2">
      <c r="A229" s="38" t="s">
        <v>39</v>
      </c>
      <c r="B229" s="38" t="s">
        <v>40</v>
      </c>
      <c r="C229" s="38" t="s">
        <v>353</v>
      </c>
      <c r="D229" s="38" t="s">
        <v>446</v>
      </c>
      <c r="E229" s="38" t="s">
        <v>43</v>
      </c>
      <c r="F229" s="38" t="s">
        <v>434</v>
      </c>
      <c r="G229" s="38" t="s">
        <v>435</v>
      </c>
      <c r="H229" s="38" t="s">
        <v>433</v>
      </c>
      <c r="I229" s="38" t="s">
        <v>302</v>
      </c>
      <c r="J229" s="38" t="s">
        <v>2222</v>
      </c>
      <c r="K229" s="39">
        <v>43454</v>
      </c>
      <c r="L229" s="39">
        <v>43454</v>
      </c>
      <c r="M229" s="39">
        <v>43089</v>
      </c>
      <c r="N229" s="38" t="s">
        <v>1358</v>
      </c>
      <c r="O229" s="38" t="s">
        <v>1368</v>
      </c>
      <c r="P229" s="41">
        <v>7458647</v>
      </c>
      <c r="Q229" s="38" t="s">
        <v>474</v>
      </c>
      <c r="R229" s="38" t="s">
        <v>68</v>
      </c>
      <c r="S229" s="38" t="s">
        <v>52</v>
      </c>
      <c r="T229" s="42">
        <v>0</v>
      </c>
      <c r="U229" s="42">
        <v>0</v>
      </c>
      <c r="V229" s="42">
        <f t="shared" si="18"/>
        <v>0</v>
      </c>
      <c r="W229" s="43" t="e">
        <f t="shared" si="21"/>
        <v>#DIV/0!</v>
      </c>
      <c r="X229" s="38" t="s">
        <v>1745</v>
      </c>
      <c r="Y229" s="42">
        <v>0</v>
      </c>
      <c r="Z229" s="38" t="s">
        <v>55</v>
      </c>
      <c r="AA229" s="42">
        <v>0</v>
      </c>
      <c r="AB229" s="42" t="s">
        <v>54</v>
      </c>
      <c r="AC229" s="42">
        <v>0</v>
      </c>
      <c r="AD229" s="42">
        <v>135.87</v>
      </c>
      <c r="AE229" s="42">
        <f t="shared" si="19"/>
        <v>-135.87</v>
      </c>
      <c r="AF229" s="38" t="s">
        <v>1371</v>
      </c>
      <c r="AG229" s="44">
        <f t="shared" si="20"/>
        <v>135.87</v>
      </c>
    </row>
    <row r="230" spans="1:33" s="45" customFormat="1" x14ac:dyDescent="0.2">
      <c r="A230" s="38" t="s">
        <v>39</v>
      </c>
      <c r="B230" s="38" t="s">
        <v>40</v>
      </c>
      <c r="C230" s="38" t="s">
        <v>353</v>
      </c>
      <c r="D230" s="38" t="s">
        <v>446</v>
      </c>
      <c r="E230" s="38" t="s">
        <v>43</v>
      </c>
      <c r="F230" s="38" t="s">
        <v>434</v>
      </c>
      <c r="G230" s="38" t="s">
        <v>435</v>
      </c>
      <c r="H230" s="38" t="s">
        <v>433</v>
      </c>
      <c r="I230" s="38" t="s">
        <v>302</v>
      </c>
      <c r="J230" s="38" t="s">
        <v>2222</v>
      </c>
      <c r="K230" s="39">
        <v>43454</v>
      </c>
      <c r="L230" s="39">
        <v>43454</v>
      </c>
      <c r="M230" s="39">
        <v>43089</v>
      </c>
      <c r="N230" s="38" t="s">
        <v>1358</v>
      </c>
      <c r="O230" s="38" t="s">
        <v>1368</v>
      </c>
      <c r="P230" s="41">
        <v>7458651</v>
      </c>
      <c r="Q230" s="38" t="s">
        <v>474</v>
      </c>
      <c r="R230" s="38" t="s">
        <v>68</v>
      </c>
      <c r="S230" s="38" t="s">
        <v>52</v>
      </c>
      <c r="T230" s="42">
        <v>0</v>
      </c>
      <c r="U230" s="42">
        <v>0</v>
      </c>
      <c r="V230" s="42">
        <f t="shared" si="18"/>
        <v>0</v>
      </c>
      <c r="W230" s="43" t="e">
        <f t="shared" si="21"/>
        <v>#DIV/0!</v>
      </c>
      <c r="X230" s="38" t="s">
        <v>1745</v>
      </c>
      <c r="Y230" s="42">
        <v>0</v>
      </c>
      <c r="Z230" s="38" t="s">
        <v>55</v>
      </c>
      <c r="AA230" s="42">
        <v>0</v>
      </c>
      <c r="AB230" s="42" t="s">
        <v>54</v>
      </c>
      <c r="AC230" s="42">
        <v>0</v>
      </c>
      <c r="AD230" s="42">
        <v>135.87</v>
      </c>
      <c r="AE230" s="42">
        <f t="shared" si="19"/>
        <v>-135.87</v>
      </c>
      <c r="AF230" s="38" t="s">
        <v>1371</v>
      </c>
      <c r="AG230" s="44">
        <f t="shared" si="20"/>
        <v>135.87</v>
      </c>
    </row>
    <row r="231" spans="1:33" s="45" customFormat="1" x14ac:dyDescent="0.2">
      <c r="A231" s="38" t="s">
        <v>39</v>
      </c>
      <c r="B231" s="38" t="s">
        <v>40</v>
      </c>
      <c r="C231" s="38" t="s">
        <v>353</v>
      </c>
      <c r="D231" s="38" t="s">
        <v>446</v>
      </c>
      <c r="E231" s="38" t="s">
        <v>43</v>
      </c>
      <c r="F231" s="38" t="s">
        <v>434</v>
      </c>
      <c r="G231" s="38" t="s">
        <v>435</v>
      </c>
      <c r="H231" s="38" t="s">
        <v>433</v>
      </c>
      <c r="I231" s="38" t="s">
        <v>302</v>
      </c>
      <c r="J231" s="38" t="s">
        <v>2222</v>
      </c>
      <c r="K231" s="39">
        <v>43454</v>
      </c>
      <c r="L231" s="39">
        <v>43454</v>
      </c>
      <c r="M231" s="39">
        <v>43089</v>
      </c>
      <c r="N231" s="38" t="s">
        <v>1358</v>
      </c>
      <c r="O231" s="38" t="s">
        <v>1368</v>
      </c>
      <c r="P231" s="41">
        <v>7458668</v>
      </c>
      <c r="Q231" s="38" t="s">
        <v>474</v>
      </c>
      <c r="R231" s="38" t="s">
        <v>68</v>
      </c>
      <c r="S231" s="38" t="s">
        <v>52</v>
      </c>
      <c r="T231" s="42">
        <v>0</v>
      </c>
      <c r="U231" s="42">
        <v>0</v>
      </c>
      <c r="V231" s="42">
        <f t="shared" si="18"/>
        <v>0</v>
      </c>
      <c r="W231" s="43" t="e">
        <f t="shared" si="21"/>
        <v>#DIV/0!</v>
      </c>
      <c r="X231" s="38" t="s">
        <v>1745</v>
      </c>
      <c r="Y231" s="42">
        <v>0</v>
      </c>
      <c r="Z231" s="38" t="s">
        <v>55</v>
      </c>
      <c r="AA231" s="42">
        <v>0</v>
      </c>
      <c r="AB231" s="42" t="s">
        <v>54</v>
      </c>
      <c r="AC231" s="42">
        <v>0</v>
      </c>
      <c r="AD231" s="42">
        <v>135.87</v>
      </c>
      <c r="AE231" s="42">
        <f t="shared" si="19"/>
        <v>-135.87</v>
      </c>
      <c r="AF231" s="38" t="s">
        <v>1371</v>
      </c>
      <c r="AG231" s="44">
        <f t="shared" si="20"/>
        <v>135.87</v>
      </c>
    </row>
    <row r="232" spans="1:33" s="45" customFormat="1" x14ac:dyDescent="0.2">
      <c r="A232" s="38" t="s">
        <v>39</v>
      </c>
      <c r="B232" s="38" t="s">
        <v>40</v>
      </c>
      <c r="C232" s="38" t="s">
        <v>353</v>
      </c>
      <c r="D232" s="38" t="s">
        <v>446</v>
      </c>
      <c r="E232" s="38" t="s">
        <v>43</v>
      </c>
      <c r="F232" s="38" t="s">
        <v>434</v>
      </c>
      <c r="G232" s="38" t="s">
        <v>435</v>
      </c>
      <c r="H232" s="38" t="s">
        <v>433</v>
      </c>
      <c r="I232" s="38" t="s">
        <v>302</v>
      </c>
      <c r="J232" s="38" t="s">
        <v>2222</v>
      </c>
      <c r="K232" s="39">
        <v>43455</v>
      </c>
      <c r="L232" s="39">
        <v>43539</v>
      </c>
      <c r="M232" s="40" t="s">
        <v>54</v>
      </c>
      <c r="N232" s="38" t="s">
        <v>1358</v>
      </c>
      <c r="O232" s="38" t="s">
        <v>1359</v>
      </c>
      <c r="P232" s="41">
        <v>7460660</v>
      </c>
      <c r="Q232" s="38" t="s">
        <v>474</v>
      </c>
      <c r="R232" s="38" t="s">
        <v>68</v>
      </c>
      <c r="S232" s="38" t="s">
        <v>52</v>
      </c>
      <c r="T232" s="42">
        <v>0</v>
      </c>
      <c r="U232" s="42">
        <v>0</v>
      </c>
      <c r="V232" s="42">
        <f t="shared" si="18"/>
        <v>0</v>
      </c>
      <c r="W232" s="43" t="e">
        <f t="shared" si="21"/>
        <v>#DIV/0!</v>
      </c>
      <c r="X232" s="38" t="s">
        <v>1745</v>
      </c>
      <c r="Y232" s="42">
        <v>0</v>
      </c>
      <c r="Z232" s="38" t="s">
        <v>55</v>
      </c>
      <c r="AA232" s="42">
        <v>0</v>
      </c>
      <c r="AB232" s="42" t="s">
        <v>54</v>
      </c>
      <c r="AC232" s="42">
        <v>0</v>
      </c>
      <c r="AD232" s="42">
        <v>43</v>
      </c>
      <c r="AE232" s="42">
        <f t="shared" si="19"/>
        <v>-43</v>
      </c>
      <c r="AF232" s="38" t="s">
        <v>1371</v>
      </c>
      <c r="AG232" s="44">
        <f t="shared" si="20"/>
        <v>43</v>
      </c>
    </row>
    <row r="233" spans="1:33" s="45" customFormat="1" x14ac:dyDescent="0.2">
      <c r="A233" s="38" t="s">
        <v>39</v>
      </c>
      <c r="B233" s="38" t="s">
        <v>40</v>
      </c>
      <c r="C233" s="38" t="s">
        <v>353</v>
      </c>
      <c r="D233" s="38" t="s">
        <v>446</v>
      </c>
      <c r="E233" s="38" t="s">
        <v>43</v>
      </c>
      <c r="F233" s="38" t="s">
        <v>434</v>
      </c>
      <c r="G233" s="38" t="s">
        <v>435</v>
      </c>
      <c r="H233" s="38" t="s">
        <v>433</v>
      </c>
      <c r="I233" s="38" t="s">
        <v>302</v>
      </c>
      <c r="J233" s="38" t="s">
        <v>2143</v>
      </c>
      <c r="K233" s="39">
        <v>43111</v>
      </c>
      <c r="L233" s="39">
        <v>43539</v>
      </c>
      <c r="M233" s="40" t="s">
        <v>54</v>
      </c>
      <c r="N233" s="38" t="s">
        <v>1358</v>
      </c>
      <c r="O233" s="38" t="s">
        <v>1359</v>
      </c>
      <c r="P233" s="41">
        <v>7460662</v>
      </c>
      <c r="Q233" s="38" t="s">
        <v>474</v>
      </c>
      <c r="R233" s="38" t="s">
        <v>68</v>
      </c>
      <c r="S233" s="38" t="s">
        <v>52</v>
      </c>
      <c r="T233" s="42">
        <v>0</v>
      </c>
      <c r="U233" s="42">
        <v>0</v>
      </c>
      <c r="V233" s="42">
        <f t="shared" si="18"/>
        <v>0</v>
      </c>
      <c r="W233" s="43" t="e">
        <f t="shared" si="21"/>
        <v>#DIV/0!</v>
      </c>
      <c r="X233" s="38" t="s">
        <v>1745</v>
      </c>
      <c r="Y233" s="42">
        <v>0</v>
      </c>
      <c r="Z233" s="38" t="s">
        <v>55</v>
      </c>
      <c r="AA233" s="42">
        <v>0</v>
      </c>
      <c r="AB233" s="42" t="s">
        <v>54</v>
      </c>
      <c r="AC233" s="42">
        <v>0</v>
      </c>
      <c r="AD233" s="42">
        <v>43</v>
      </c>
      <c r="AE233" s="42">
        <f t="shared" si="19"/>
        <v>-43</v>
      </c>
      <c r="AF233" s="38" t="s">
        <v>1371</v>
      </c>
      <c r="AG233" s="44">
        <f t="shared" si="20"/>
        <v>43</v>
      </c>
    </row>
    <row r="234" spans="1:33" s="45" customFormat="1" x14ac:dyDescent="0.2">
      <c r="A234" s="38" t="s">
        <v>39</v>
      </c>
      <c r="B234" s="38" t="s">
        <v>40</v>
      </c>
      <c r="C234" s="38" t="s">
        <v>353</v>
      </c>
      <c r="D234" s="38" t="s">
        <v>446</v>
      </c>
      <c r="E234" s="38" t="s">
        <v>43</v>
      </c>
      <c r="F234" s="38" t="s">
        <v>434</v>
      </c>
      <c r="G234" s="38" t="s">
        <v>435</v>
      </c>
      <c r="H234" s="38" t="s">
        <v>433</v>
      </c>
      <c r="I234" s="38" t="s">
        <v>302</v>
      </c>
      <c r="J234" s="38" t="s">
        <v>2143</v>
      </c>
      <c r="K234" s="39">
        <v>43111</v>
      </c>
      <c r="L234" s="39">
        <v>43539</v>
      </c>
      <c r="M234" s="40" t="s">
        <v>54</v>
      </c>
      <c r="N234" s="38" t="s">
        <v>1358</v>
      </c>
      <c r="O234" s="38" t="s">
        <v>1359</v>
      </c>
      <c r="P234" s="41">
        <v>7460898</v>
      </c>
      <c r="Q234" s="38" t="s">
        <v>474</v>
      </c>
      <c r="R234" s="38" t="s">
        <v>68</v>
      </c>
      <c r="S234" s="38" t="s">
        <v>52</v>
      </c>
      <c r="T234" s="42">
        <v>0</v>
      </c>
      <c r="U234" s="42">
        <v>0</v>
      </c>
      <c r="V234" s="42">
        <f t="shared" si="18"/>
        <v>0</v>
      </c>
      <c r="W234" s="43" t="e">
        <f t="shared" si="21"/>
        <v>#DIV/0!</v>
      </c>
      <c r="X234" s="38" t="s">
        <v>1745</v>
      </c>
      <c r="Y234" s="42">
        <v>0</v>
      </c>
      <c r="Z234" s="38" t="s">
        <v>55</v>
      </c>
      <c r="AA234" s="42">
        <v>0</v>
      </c>
      <c r="AB234" s="42" t="s">
        <v>54</v>
      </c>
      <c r="AC234" s="42">
        <v>0</v>
      </c>
      <c r="AD234" s="42">
        <v>43</v>
      </c>
      <c r="AE234" s="42">
        <f t="shared" si="19"/>
        <v>-43</v>
      </c>
      <c r="AF234" s="38" t="s">
        <v>1371</v>
      </c>
      <c r="AG234" s="44">
        <f t="shared" si="20"/>
        <v>43</v>
      </c>
    </row>
    <row r="235" spans="1:33" s="45" customFormat="1" x14ac:dyDescent="0.2">
      <c r="A235" s="38" t="s">
        <v>39</v>
      </c>
      <c r="B235" s="38" t="s">
        <v>40</v>
      </c>
      <c r="C235" s="38" t="s">
        <v>353</v>
      </c>
      <c r="D235" s="38" t="s">
        <v>446</v>
      </c>
      <c r="E235" s="38" t="s">
        <v>43</v>
      </c>
      <c r="F235" s="38" t="s">
        <v>434</v>
      </c>
      <c r="G235" s="38" t="s">
        <v>435</v>
      </c>
      <c r="H235" s="38" t="s">
        <v>433</v>
      </c>
      <c r="I235" s="38" t="s">
        <v>302</v>
      </c>
      <c r="J235" s="38" t="s">
        <v>2143</v>
      </c>
      <c r="K235" s="39">
        <v>43111</v>
      </c>
      <c r="L235" s="39">
        <v>43539</v>
      </c>
      <c r="M235" s="40" t="s">
        <v>54</v>
      </c>
      <c r="N235" s="38" t="s">
        <v>1358</v>
      </c>
      <c r="O235" s="38" t="s">
        <v>1359</v>
      </c>
      <c r="P235" s="41">
        <v>7460944</v>
      </c>
      <c r="Q235" s="38" t="s">
        <v>474</v>
      </c>
      <c r="R235" s="38" t="s">
        <v>68</v>
      </c>
      <c r="S235" s="38" t="s">
        <v>52</v>
      </c>
      <c r="T235" s="42">
        <v>0</v>
      </c>
      <c r="U235" s="42">
        <v>0</v>
      </c>
      <c r="V235" s="42">
        <f t="shared" si="18"/>
        <v>0</v>
      </c>
      <c r="W235" s="43" t="e">
        <f t="shared" si="21"/>
        <v>#DIV/0!</v>
      </c>
      <c r="X235" s="38" t="s">
        <v>1745</v>
      </c>
      <c r="Y235" s="42">
        <v>0</v>
      </c>
      <c r="Z235" s="38" t="s">
        <v>55</v>
      </c>
      <c r="AA235" s="42">
        <v>0</v>
      </c>
      <c r="AB235" s="42" t="s">
        <v>54</v>
      </c>
      <c r="AC235" s="42">
        <v>0</v>
      </c>
      <c r="AD235" s="42">
        <v>43</v>
      </c>
      <c r="AE235" s="42">
        <f t="shared" si="19"/>
        <v>-43</v>
      </c>
      <c r="AF235" s="38" t="s">
        <v>1371</v>
      </c>
      <c r="AG235" s="44">
        <f t="shared" si="20"/>
        <v>43</v>
      </c>
    </row>
    <row r="236" spans="1:33" s="45" customFormat="1" x14ac:dyDescent="0.2">
      <c r="A236" s="38" t="s">
        <v>39</v>
      </c>
      <c r="B236" s="38" t="s">
        <v>40</v>
      </c>
      <c r="C236" s="38" t="s">
        <v>353</v>
      </c>
      <c r="D236" s="38" t="s">
        <v>446</v>
      </c>
      <c r="E236" s="38" t="s">
        <v>43</v>
      </c>
      <c r="F236" s="38" t="s">
        <v>434</v>
      </c>
      <c r="G236" s="38" t="s">
        <v>435</v>
      </c>
      <c r="H236" s="38" t="s">
        <v>433</v>
      </c>
      <c r="I236" s="38" t="s">
        <v>302</v>
      </c>
      <c r="J236" s="38" t="s">
        <v>2143</v>
      </c>
      <c r="K236" s="39">
        <v>43111</v>
      </c>
      <c r="L236" s="39">
        <v>43539</v>
      </c>
      <c r="M236" s="40" t="s">
        <v>54</v>
      </c>
      <c r="N236" s="38" t="s">
        <v>1358</v>
      </c>
      <c r="O236" s="38" t="s">
        <v>1359</v>
      </c>
      <c r="P236" s="41">
        <v>7460957</v>
      </c>
      <c r="Q236" s="38" t="s">
        <v>474</v>
      </c>
      <c r="R236" s="38" t="s">
        <v>68</v>
      </c>
      <c r="S236" s="38" t="s">
        <v>52</v>
      </c>
      <c r="T236" s="42">
        <v>0</v>
      </c>
      <c r="U236" s="42">
        <v>0</v>
      </c>
      <c r="V236" s="42">
        <f t="shared" si="18"/>
        <v>0</v>
      </c>
      <c r="W236" s="43" t="e">
        <f t="shared" si="21"/>
        <v>#DIV/0!</v>
      </c>
      <c r="X236" s="38" t="s">
        <v>1745</v>
      </c>
      <c r="Y236" s="42">
        <v>0</v>
      </c>
      <c r="Z236" s="38" t="s">
        <v>55</v>
      </c>
      <c r="AA236" s="42">
        <v>0</v>
      </c>
      <c r="AB236" s="42" t="s">
        <v>54</v>
      </c>
      <c r="AC236" s="42">
        <v>0</v>
      </c>
      <c r="AD236" s="42">
        <v>43</v>
      </c>
      <c r="AE236" s="42">
        <f t="shared" si="19"/>
        <v>-43</v>
      </c>
      <c r="AF236" s="38" t="s">
        <v>1371</v>
      </c>
      <c r="AG236" s="44">
        <f t="shared" si="20"/>
        <v>43</v>
      </c>
    </row>
    <row r="237" spans="1:33" s="45" customFormat="1" x14ac:dyDescent="0.2">
      <c r="A237" s="38" t="s">
        <v>39</v>
      </c>
      <c r="B237" s="38" t="s">
        <v>40</v>
      </c>
      <c r="C237" s="38" t="s">
        <v>353</v>
      </c>
      <c r="D237" s="38" t="s">
        <v>446</v>
      </c>
      <c r="E237" s="38" t="s">
        <v>43</v>
      </c>
      <c r="F237" s="38" t="s">
        <v>434</v>
      </c>
      <c r="G237" s="38" t="s">
        <v>435</v>
      </c>
      <c r="H237" s="38" t="s">
        <v>433</v>
      </c>
      <c r="I237" s="38" t="s">
        <v>302</v>
      </c>
      <c r="J237" s="38" t="s">
        <v>2143</v>
      </c>
      <c r="K237" s="39">
        <v>43111</v>
      </c>
      <c r="L237" s="39">
        <v>43539</v>
      </c>
      <c r="M237" s="40" t="s">
        <v>54</v>
      </c>
      <c r="N237" s="38" t="s">
        <v>1358</v>
      </c>
      <c r="O237" s="38" t="s">
        <v>1359</v>
      </c>
      <c r="P237" s="41">
        <v>7462812</v>
      </c>
      <c r="Q237" s="38" t="s">
        <v>474</v>
      </c>
      <c r="R237" s="38" t="s">
        <v>68</v>
      </c>
      <c r="S237" s="38" t="s">
        <v>52</v>
      </c>
      <c r="T237" s="42">
        <v>0</v>
      </c>
      <c r="U237" s="42">
        <v>0</v>
      </c>
      <c r="V237" s="42">
        <f t="shared" si="18"/>
        <v>0</v>
      </c>
      <c r="W237" s="43" t="e">
        <f t="shared" si="21"/>
        <v>#DIV/0!</v>
      </c>
      <c r="X237" s="38" t="s">
        <v>1745</v>
      </c>
      <c r="Y237" s="42">
        <v>0</v>
      </c>
      <c r="Z237" s="38" t="s">
        <v>55</v>
      </c>
      <c r="AA237" s="42">
        <v>0</v>
      </c>
      <c r="AB237" s="42" t="s">
        <v>54</v>
      </c>
      <c r="AC237" s="42">
        <v>0</v>
      </c>
      <c r="AD237" s="42">
        <v>86</v>
      </c>
      <c r="AE237" s="42">
        <f t="shared" si="19"/>
        <v>-86</v>
      </c>
      <c r="AF237" s="38" t="s">
        <v>1371</v>
      </c>
      <c r="AG237" s="44">
        <f t="shared" si="20"/>
        <v>86</v>
      </c>
    </row>
    <row r="238" spans="1:33" s="45" customFormat="1" x14ac:dyDescent="0.2">
      <c r="A238" s="38" t="s">
        <v>39</v>
      </c>
      <c r="B238" s="38" t="s">
        <v>40</v>
      </c>
      <c r="C238" s="38" t="s">
        <v>353</v>
      </c>
      <c r="D238" s="38" t="s">
        <v>446</v>
      </c>
      <c r="E238" s="38" t="s">
        <v>43</v>
      </c>
      <c r="F238" s="38" t="s">
        <v>434</v>
      </c>
      <c r="G238" s="38" t="s">
        <v>435</v>
      </c>
      <c r="H238" s="38" t="s">
        <v>433</v>
      </c>
      <c r="I238" s="38" t="s">
        <v>302</v>
      </c>
      <c r="J238" s="38" t="s">
        <v>2143</v>
      </c>
      <c r="K238" s="39">
        <v>43111</v>
      </c>
      <c r="L238" s="39">
        <v>43539</v>
      </c>
      <c r="M238" s="40" t="s">
        <v>54</v>
      </c>
      <c r="N238" s="38" t="s">
        <v>1358</v>
      </c>
      <c r="O238" s="38" t="s">
        <v>1359</v>
      </c>
      <c r="P238" s="41">
        <v>7462818</v>
      </c>
      <c r="Q238" s="38" t="s">
        <v>474</v>
      </c>
      <c r="R238" s="38" t="s">
        <v>68</v>
      </c>
      <c r="S238" s="38" t="s">
        <v>52</v>
      </c>
      <c r="T238" s="42">
        <v>0</v>
      </c>
      <c r="U238" s="42">
        <v>0</v>
      </c>
      <c r="V238" s="42">
        <f t="shared" si="18"/>
        <v>0</v>
      </c>
      <c r="W238" s="43" t="e">
        <f t="shared" si="21"/>
        <v>#DIV/0!</v>
      </c>
      <c r="X238" s="38" t="s">
        <v>1745</v>
      </c>
      <c r="Y238" s="42">
        <v>0</v>
      </c>
      <c r="Z238" s="38" t="s">
        <v>55</v>
      </c>
      <c r="AA238" s="42">
        <v>0</v>
      </c>
      <c r="AB238" s="42" t="s">
        <v>54</v>
      </c>
      <c r="AC238" s="42">
        <v>0</v>
      </c>
      <c r="AD238" s="42">
        <v>43</v>
      </c>
      <c r="AE238" s="42">
        <f t="shared" si="19"/>
        <v>-43</v>
      </c>
      <c r="AF238" s="38" t="s">
        <v>1371</v>
      </c>
      <c r="AG238" s="44">
        <f t="shared" si="20"/>
        <v>43</v>
      </c>
    </row>
    <row r="239" spans="1:33" s="45" customFormat="1" x14ac:dyDescent="0.2">
      <c r="A239" s="38" t="s">
        <v>39</v>
      </c>
      <c r="B239" s="38" t="s">
        <v>40</v>
      </c>
      <c r="C239" s="38" t="s">
        <v>353</v>
      </c>
      <c r="D239" s="38" t="s">
        <v>446</v>
      </c>
      <c r="E239" s="38" t="s">
        <v>43</v>
      </c>
      <c r="F239" s="38" t="s">
        <v>434</v>
      </c>
      <c r="G239" s="38" t="s">
        <v>435</v>
      </c>
      <c r="H239" s="38" t="s">
        <v>433</v>
      </c>
      <c r="I239" s="38" t="s">
        <v>302</v>
      </c>
      <c r="J239" s="38" t="s">
        <v>2143</v>
      </c>
      <c r="K239" s="39">
        <v>43111</v>
      </c>
      <c r="L239" s="39">
        <v>43539</v>
      </c>
      <c r="M239" s="40" t="s">
        <v>54</v>
      </c>
      <c r="N239" s="38" t="s">
        <v>1358</v>
      </c>
      <c r="O239" s="38" t="s">
        <v>1359</v>
      </c>
      <c r="P239" s="41">
        <v>7462821</v>
      </c>
      <c r="Q239" s="38" t="s">
        <v>474</v>
      </c>
      <c r="R239" s="38" t="s">
        <v>68</v>
      </c>
      <c r="S239" s="38" t="s">
        <v>52</v>
      </c>
      <c r="T239" s="42">
        <v>0</v>
      </c>
      <c r="U239" s="42">
        <v>0</v>
      </c>
      <c r="V239" s="42">
        <f t="shared" si="18"/>
        <v>0</v>
      </c>
      <c r="W239" s="43" t="e">
        <f t="shared" si="21"/>
        <v>#DIV/0!</v>
      </c>
      <c r="X239" s="38" t="s">
        <v>1745</v>
      </c>
      <c r="Y239" s="42">
        <v>0</v>
      </c>
      <c r="Z239" s="38" t="s">
        <v>55</v>
      </c>
      <c r="AA239" s="42">
        <v>0</v>
      </c>
      <c r="AB239" s="42" t="s">
        <v>54</v>
      </c>
      <c r="AC239" s="42">
        <v>0</v>
      </c>
      <c r="AD239" s="42">
        <v>43</v>
      </c>
      <c r="AE239" s="42">
        <f t="shared" si="19"/>
        <v>-43</v>
      </c>
      <c r="AF239" s="38" t="s">
        <v>1371</v>
      </c>
      <c r="AG239" s="44">
        <f t="shared" si="20"/>
        <v>43</v>
      </c>
    </row>
    <row r="240" spans="1:33" s="45" customFormat="1" x14ac:dyDescent="0.2">
      <c r="A240" s="38" t="s">
        <v>39</v>
      </c>
      <c r="B240" s="38" t="s">
        <v>40</v>
      </c>
      <c r="C240" s="38" t="s">
        <v>353</v>
      </c>
      <c r="D240" s="38" t="s">
        <v>446</v>
      </c>
      <c r="E240" s="38" t="s">
        <v>43</v>
      </c>
      <c r="F240" s="38" t="s">
        <v>434</v>
      </c>
      <c r="G240" s="38" t="s">
        <v>435</v>
      </c>
      <c r="H240" s="38" t="s">
        <v>433</v>
      </c>
      <c r="I240" s="38" t="s">
        <v>302</v>
      </c>
      <c r="J240" s="38" t="s">
        <v>2143</v>
      </c>
      <c r="K240" s="39">
        <v>43111</v>
      </c>
      <c r="L240" s="39">
        <v>43539</v>
      </c>
      <c r="M240" s="40" t="s">
        <v>54</v>
      </c>
      <c r="N240" s="38" t="s">
        <v>1358</v>
      </c>
      <c r="O240" s="38" t="s">
        <v>1359</v>
      </c>
      <c r="P240" s="41">
        <v>7462822</v>
      </c>
      <c r="Q240" s="38" t="s">
        <v>474</v>
      </c>
      <c r="R240" s="38" t="s">
        <v>68</v>
      </c>
      <c r="S240" s="38" t="s">
        <v>52</v>
      </c>
      <c r="T240" s="42">
        <v>0</v>
      </c>
      <c r="U240" s="42">
        <v>0</v>
      </c>
      <c r="V240" s="42">
        <f t="shared" si="18"/>
        <v>0</v>
      </c>
      <c r="W240" s="43" t="e">
        <f t="shared" si="21"/>
        <v>#DIV/0!</v>
      </c>
      <c r="X240" s="38" t="s">
        <v>1745</v>
      </c>
      <c r="Y240" s="42">
        <v>0</v>
      </c>
      <c r="Z240" s="38" t="s">
        <v>55</v>
      </c>
      <c r="AA240" s="42">
        <v>0</v>
      </c>
      <c r="AB240" s="42" t="s">
        <v>54</v>
      </c>
      <c r="AC240" s="42">
        <v>0</v>
      </c>
      <c r="AD240" s="42">
        <v>43</v>
      </c>
      <c r="AE240" s="42">
        <f t="shared" si="19"/>
        <v>-43</v>
      </c>
      <c r="AF240" s="38" t="s">
        <v>1371</v>
      </c>
      <c r="AG240" s="44">
        <f t="shared" si="20"/>
        <v>43</v>
      </c>
    </row>
    <row r="241" spans="1:33" s="45" customFormat="1" x14ac:dyDescent="0.2">
      <c r="A241" s="38" t="s">
        <v>39</v>
      </c>
      <c r="B241" s="38" t="s">
        <v>40</v>
      </c>
      <c r="C241" s="38" t="s">
        <v>353</v>
      </c>
      <c r="D241" s="38" t="s">
        <v>446</v>
      </c>
      <c r="E241" s="38" t="s">
        <v>43</v>
      </c>
      <c r="F241" s="38" t="s">
        <v>434</v>
      </c>
      <c r="G241" s="38" t="s">
        <v>435</v>
      </c>
      <c r="H241" s="38" t="s">
        <v>433</v>
      </c>
      <c r="I241" s="38" t="s">
        <v>302</v>
      </c>
      <c r="J241" s="38" t="s">
        <v>2143</v>
      </c>
      <c r="K241" s="39">
        <v>43111</v>
      </c>
      <c r="L241" s="39">
        <v>43539</v>
      </c>
      <c r="M241" s="40" t="s">
        <v>54</v>
      </c>
      <c r="N241" s="38" t="s">
        <v>1358</v>
      </c>
      <c r="O241" s="38" t="s">
        <v>1359</v>
      </c>
      <c r="P241" s="41">
        <v>7462916</v>
      </c>
      <c r="Q241" s="38" t="s">
        <v>474</v>
      </c>
      <c r="R241" s="38" t="s">
        <v>68</v>
      </c>
      <c r="S241" s="38" t="s">
        <v>52</v>
      </c>
      <c r="T241" s="42">
        <v>0</v>
      </c>
      <c r="U241" s="42">
        <v>0</v>
      </c>
      <c r="V241" s="42">
        <f t="shared" si="18"/>
        <v>0</v>
      </c>
      <c r="W241" s="43" t="e">
        <f t="shared" si="21"/>
        <v>#DIV/0!</v>
      </c>
      <c r="X241" s="38" t="s">
        <v>1745</v>
      </c>
      <c r="Y241" s="42">
        <v>0</v>
      </c>
      <c r="Z241" s="38" t="s">
        <v>55</v>
      </c>
      <c r="AA241" s="42">
        <v>0</v>
      </c>
      <c r="AB241" s="42" t="s">
        <v>54</v>
      </c>
      <c r="AC241" s="42">
        <v>0</v>
      </c>
      <c r="AD241" s="42">
        <v>43</v>
      </c>
      <c r="AE241" s="42">
        <f t="shared" si="19"/>
        <v>-43</v>
      </c>
      <c r="AF241" s="38" t="s">
        <v>1371</v>
      </c>
      <c r="AG241" s="44">
        <f t="shared" si="20"/>
        <v>43</v>
      </c>
    </row>
    <row r="242" spans="1:33" s="45" customFormat="1" x14ac:dyDescent="0.2">
      <c r="A242" s="38" t="s">
        <v>39</v>
      </c>
      <c r="B242" s="38" t="s">
        <v>40</v>
      </c>
      <c r="C242" s="38" t="s">
        <v>353</v>
      </c>
      <c r="D242" s="38" t="s">
        <v>446</v>
      </c>
      <c r="E242" s="38" t="s">
        <v>43</v>
      </c>
      <c r="F242" s="38" t="s">
        <v>434</v>
      </c>
      <c r="G242" s="38" t="s">
        <v>435</v>
      </c>
      <c r="H242" s="38" t="s">
        <v>433</v>
      </c>
      <c r="I242" s="38" t="s">
        <v>302</v>
      </c>
      <c r="J242" s="38" t="s">
        <v>2222</v>
      </c>
      <c r="K242" s="39">
        <v>43455</v>
      </c>
      <c r="L242" s="39">
        <v>43539</v>
      </c>
      <c r="M242" s="40" t="s">
        <v>54</v>
      </c>
      <c r="N242" s="38" t="s">
        <v>1358</v>
      </c>
      <c r="O242" s="38" t="s">
        <v>1359</v>
      </c>
      <c r="P242" s="41">
        <v>7462918</v>
      </c>
      <c r="Q242" s="38" t="s">
        <v>474</v>
      </c>
      <c r="R242" s="38" t="s">
        <v>68</v>
      </c>
      <c r="S242" s="38" t="s">
        <v>52</v>
      </c>
      <c r="T242" s="42">
        <v>0</v>
      </c>
      <c r="U242" s="42">
        <v>0</v>
      </c>
      <c r="V242" s="42">
        <f t="shared" si="18"/>
        <v>0</v>
      </c>
      <c r="W242" s="43" t="e">
        <f t="shared" si="21"/>
        <v>#DIV/0!</v>
      </c>
      <c r="X242" s="38" t="s">
        <v>1745</v>
      </c>
      <c r="Y242" s="42">
        <v>0</v>
      </c>
      <c r="Z242" s="38" t="s">
        <v>55</v>
      </c>
      <c r="AA242" s="42">
        <v>0</v>
      </c>
      <c r="AB242" s="42" t="s">
        <v>54</v>
      </c>
      <c r="AC242" s="42">
        <v>0</v>
      </c>
      <c r="AD242" s="42">
        <v>43</v>
      </c>
      <c r="AE242" s="42">
        <f t="shared" si="19"/>
        <v>-43</v>
      </c>
      <c r="AF242" s="38" t="s">
        <v>1371</v>
      </c>
      <c r="AG242" s="44">
        <f t="shared" si="20"/>
        <v>43</v>
      </c>
    </row>
    <row r="243" spans="1:33" s="45" customFormat="1" x14ac:dyDescent="0.2">
      <c r="A243" s="38" t="s">
        <v>39</v>
      </c>
      <c r="B243" s="38" t="s">
        <v>40</v>
      </c>
      <c r="C243" s="38" t="s">
        <v>353</v>
      </c>
      <c r="D243" s="38" t="s">
        <v>446</v>
      </c>
      <c r="E243" s="38" t="s">
        <v>43</v>
      </c>
      <c r="F243" s="38" t="s">
        <v>434</v>
      </c>
      <c r="G243" s="38" t="s">
        <v>435</v>
      </c>
      <c r="H243" s="38" t="s">
        <v>433</v>
      </c>
      <c r="I243" s="38" t="s">
        <v>302</v>
      </c>
      <c r="J243" s="38" t="s">
        <v>2143</v>
      </c>
      <c r="K243" s="39">
        <v>43111</v>
      </c>
      <c r="L243" s="39">
        <v>43539</v>
      </c>
      <c r="M243" s="40" t="s">
        <v>54</v>
      </c>
      <c r="N243" s="38" t="s">
        <v>1358</v>
      </c>
      <c r="O243" s="38" t="s">
        <v>1359</v>
      </c>
      <c r="P243" s="41">
        <v>7462922</v>
      </c>
      <c r="Q243" s="38" t="s">
        <v>474</v>
      </c>
      <c r="R243" s="38" t="s">
        <v>68</v>
      </c>
      <c r="S243" s="38" t="s">
        <v>52</v>
      </c>
      <c r="T243" s="42">
        <v>0</v>
      </c>
      <c r="U243" s="42">
        <v>0</v>
      </c>
      <c r="V243" s="42">
        <f t="shared" si="18"/>
        <v>0</v>
      </c>
      <c r="W243" s="43" t="e">
        <f t="shared" si="21"/>
        <v>#DIV/0!</v>
      </c>
      <c r="X243" s="38" t="s">
        <v>1745</v>
      </c>
      <c r="Y243" s="42">
        <v>0</v>
      </c>
      <c r="Z243" s="38" t="s">
        <v>55</v>
      </c>
      <c r="AA243" s="42">
        <v>0</v>
      </c>
      <c r="AB243" s="42" t="s">
        <v>54</v>
      </c>
      <c r="AC243" s="42">
        <v>0</v>
      </c>
      <c r="AD243" s="42">
        <v>43</v>
      </c>
      <c r="AE243" s="42">
        <f t="shared" si="19"/>
        <v>-43</v>
      </c>
      <c r="AF243" s="38" t="s">
        <v>1371</v>
      </c>
      <c r="AG243" s="44">
        <f t="shared" si="20"/>
        <v>43</v>
      </c>
    </row>
    <row r="244" spans="1:33" s="45" customFormat="1" x14ac:dyDescent="0.2">
      <c r="A244" s="38" t="s">
        <v>39</v>
      </c>
      <c r="B244" s="38" t="s">
        <v>40</v>
      </c>
      <c r="C244" s="38" t="s">
        <v>353</v>
      </c>
      <c r="D244" s="38" t="s">
        <v>446</v>
      </c>
      <c r="E244" s="38" t="s">
        <v>43</v>
      </c>
      <c r="F244" s="38" t="s">
        <v>434</v>
      </c>
      <c r="G244" s="38" t="s">
        <v>435</v>
      </c>
      <c r="H244" s="38" t="s">
        <v>433</v>
      </c>
      <c r="I244" s="38" t="s">
        <v>302</v>
      </c>
      <c r="J244" s="38" t="s">
        <v>2143</v>
      </c>
      <c r="K244" s="39">
        <v>43111</v>
      </c>
      <c r="L244" s="39">
        <v>43539</v>
      </c>
      <c r="M244" s="40" t="s">
        <v>54</v>
      </c>
      <c r="N244" s="38" t="s">
        <v>1358</v>
      </c>
      <c r="O244" s="38" t="s">
        <v>1359</v>
      </c>
      <c r="P244" s="41">
        <v>7462967</v>
      </c>
      <c r="Q244" s="38" t="s">
        <v>474</v>
      </c>
      <c r="R244" s="38" t="s">
        <v>68</v>
      </c>
      <c r="S244" s="38" t="s">
        <v>52</v>
      </c>
      <c r="T244" s="42">
        <v>0</v>
      </c>
      <c r="U244" s="42">
        <v>0</v>
      </c>
      <c r="V244" s="42">
        <f t="shared" si="18"/>
        <v>0</v>
      </c>
      <c r="W244" s="43" t="e">
        <f t="shared" si="21"/>
        <v>#DIV/0!</v>
      </c>
      <c r="X244" s="38" t="s">
        <v>1745</v>
      </c>
      <c r="Y244" s="42">
        <v>0</v>
      </c>
      <c r="Z244" s="38" t="s">
        <v>55</v>
      </c>
      <c r="AA244" s="42">
        <v>0</v>
      </c>
      <c r="AB244" s="42" t="s">
        <v>54</v>
      </c>
      <c r="AC244" s="42">
        <v>0</v>
      </c>
      <c r="AD244" s="42">
        <v>43</v>
      </c>
      <c r="AE244" s="42">
        <f t="shared" si="19"/>
        <v>-43</v>
      </c>
      <c r="AF244" s="38" t="s">
        <v>1371</v>
      </c>
      <c r="AG244" s="44">
        <f t="shared" si="20"/>
        <v>43</v>
      </c>
    </row>
    <row r="245" spans="1:33" s="45" customFormat="1" x14ac:dyDescent="0.2">
      <c r="A245" s="38" t="s">
        <v>39</v>
      </c>
      <c r="B245" s="38" t="s">
        <v>40</v>
      </c>
      <c r="C245" s="38" t="s">
        <v>353</v>
      </c>
      <c r="D245" s="38" t="s">
        <v>446</v>
      </c>
      <c r="E245" s="38" t="s">
        <v>43</v>
      </c>
      <c r="F245" s="38" t="s">
        <v>434</v>
      </c>
      <c r="G245" s="38" t="s">
        <v>435</v>
      </c>
      <c r="H245" s="38" t="s">
        <v>433</v>
      </c>
      <c r="I245" s="38" t="s">
        <v>302</v>
      </c>
      <c r="J245" s="38" t="s">
        <v>2143</v>
      </c>
      <c r="K245" s="39">
        <v>43111</v>
      </c>
      <c r="L245" s="39">
        <v>43539</v>
      </c>
      <c r="M245" s="40" t="s">
        <v>54</v>
      </c>
      <c r="N245" s="38" t="s">
        <v>1358</v>
      </c>
      <c r="O245" s="38" t="s">
        <v>1359</v>
      </c>
      <c r="P245" s="41">
        <v>7464253</v>
      </c>
      <c r="Q245" s="38" t="s">
        <v>474</v>
      </c>
      <c r="R245" s="38" t="s">
        <v>68</v>
      </c>
      <c r="S245" s="38" t="s">
        <v>52</v>
      </c>
      <c r="T245" s="42">
        <v>0</v>
      </c>
      <c r="U245" s="42">
        <v>0</v>
      </c>
      <c r="V245" s="42">
        <f t="shared" si="18"/>
        <v>0</v>
      </c>
      <c r="W245" s="43" t="e">
        <f t="shared" si="21"/>
        <v>#DIV/0!</v>
      </c>
      <c r="X245" s="38" t="s">
        <v>1745</v>
      </c>
      <c r="Y245" s="42">
        <v>0</v>
      </c>
      <c r="Z245" s="38" t="s">
        <v>55</v>
      </c>
      <c r="AA245" s="42">
        <v>0</v>
      </c>
      <c r="AB245" s="42" t="s">
        <v>54</v>
      </c>
      <c r="AC245" s="42">
        <v>0</v>
      </c>
      <c r="AD245" s="42">
        <v>43</v>
      </c>
      <c r="AE245" s="42">
        <f t="shared" si="19"/>
        <v>-43</v>
      </c>
      <c r="AF245" s="38" t="s">
        <v>1371</v>
      </c>
      <c r="AG245" s="44">
        <f t="shared" si="20"/>
        <v>43</v>
      </c>
    </row>
    <row r="246" spans="1:33" s="45" customFormat="1" x14ac:dyDescent="0.2">
      <c r="A246" s="38" t="s">
        <v>39</v>
      </c>
      <c r="B246" s="38" t="s">
        <v>40</v>
      </c>
      <c r="C246" s="38" t="s">
        <v>353</v>
      </c>
      <c r="D246" s="38" t="s">
        <v>446</v>
      </c>
      <c r="E246" s="38" t="s">
        <v>43</v>
      </c>
      <c r="F246" s="38" t="s">
        <v>434</v>
      </c>
      <c r="G246" s="38" t="s">
        <v>435</v>
      </c>
      <c r="H246" s="38" t="s">
        <v>433</v>
      </c>
      <c r="I246" s="38" t="s">
        <v>302</v>
      </c>
      <c r="J246" s="38" t="s">
        <v>2222</v>
      </c>
      <c r="K246" s="39">
        <v>43461</v>
      </c>
      <c r="L246" s="39">
        <v>43539</v>
      </c>
      <c r="M246" s="40" t="s">
        <v>54</v>
      </c>
      <c r="N246" s="38" t="s">
        <v>1358</v>
      </c>
      <c r="O246" s="38" t="s">
        <v>1359</v>
      </c>
      <c r="P246" s="41">
        <v>7464254</v>
      </c>
      <c r="Q246" s="38" t="s">
        <v>474</v>
      </c>
      <c r="R246" s="38" t="s">
        <v>68</v>
      </c>
      <c r="S246" s="38" t="s">
        <v>52</v>
      </c>
      <c r="T246" s="42">
        <v>0</v>
      </c>
      <c r="U246" s="42">
        <v>0</v>
      </c>
      <c r="V246" s="42">
        <f t="shared" si="18"/>
        <v>0</v>
      </c>
      <c r="W246" s="43" t="e">
        <f t="shared" si="21"/>
        <v>#DIV/0!</v>
      </c>
      <c r="X246" s="38" t="s">
        <v>1745</v>
      </c>
      <c r="Y246" s="42">
        <v>0</v>
      </c>
      <c r="Z246" s="38" t="s">
        <v>55</v>
      </c>
      <c r="AA246" s="42">
        <v>0</v>
      </c>
      <c r="AB246" s="42" t="s">
        <v>54</v>
      </c>
      <c r="AC246" s="42">
        <v>0</v>
      </c>
      <c r="AD246" s="42">
        <v>86</v>
      </c>
      <c r="AE246" s="42">
        <f t="shared" si="19"/>
        <v>-86</v>
      </c>
      <c r="AF246" s="38" t="s">
        <v>1371</v>
      </c>
      <c r="AG246" s="44">
        <f t="shared" si="20"/>
        <v>86</v>
      </c>
    </row>
    <row r="247" spans="1:33" s="45" customFormat="1" x14ac:dyDescent="0.2">
      <c r="A247" s="38" t="s">
        <v>39</v>
      </c>
      <c r="B247" s="38" t="s">
        <v>40</v>
      </c>
      <c r="C247" s="38" t="s">
        <v>353</v>
      </c>
      <c r="D247" s="38" t="s">
        <v>446</v>
      </c>
      <c r="E247" s="38" t="s">
        <v>43</v>
      </c>
      <c r="F247" s="38" t="s">
        <v>434</v>
      </c>
      <c r="G247" s="38" t="s">
        <v>435</v>
      </c>
      <c r="H247" s="38" t="s">
        <v>433</v>
      </c>
      <c r="I247" s="38" t="s">
        <v>302</v>
      </c>
      <c r="J247" s="38" t="s">
        <v>2143</v>
      </c>
      <c r="K247" s="39">
        <v>43111</v>
      </c>
      <c r="L247" s="39">
        <v>43539</v>
      </c>
      <c r="M247" s="40" t="s">
        <v>54</v>
      </c>
      <c r="N247" s="38" t="s">
        <v>1358</v>
      </c>
      <c r="O247" s="38" t="s">
        <v>1359</v>
      </c>
      <c r="P247" s="41">
        <v>7464259</v>
      </c>
      <c r="Q247" s="38" t="s">
        <v>474</v>
      </c>
      <c r="R247" s="38" t="s">
        <v>68</v>
      </c>
      <c r="S247" s="38" t="s">
        <v>52</v>
      </c>
      <c r="T247" s="42">
        <v>0</v>
      </c>
      <c r="U247" s="42">
        <v>0</v>
      </c>
      <c r="V247" s="42">
        <f t="shared" si="18"/>
        <v>0</v>
      </c>
      <c r="W247" s="43" t="e">
        <f t="shared" si="21"/>
        <v>#DIV/0!</v>
      </c>
      <c r="X247" s="38" t="s">
        <v>1745</v>
      </c>
      <c r="Y247" s="42">
        <v>0</v>
      </c>
      <c r="Z247" s="38" t="s">
        <v>55</v>
      </c>
      <c r="AA247" s="42">
        <v>0</v>
      </c>
      <c r="AB247" s="42" t="s">
        <v>54</v>
      </c>
      <c r="AC247" s="42">
        <v>0</v>
      </c>
      <c r="AD247" s="42">
        <v>43</v>
      </c>
      <c r="AE247" s="42">
        <f t="shared" si="19"/>
        <v>-43</v>
      </c>
      <c r="AF247" s="38" t="s">
        <v>1371</v>
      </c>
      <c r="AG247" s="44">
        <f t="shared" si="20"/>
        <v>43</v>
      </c>
    </row>
    <row r="248" spans="1:33" s="45" customFormat="1" x14ac:dyDescent="0.2">
      <c r="A248" s="38" t="s">
        <v>39</v>
      </c>
      <c r="B248" s="38" t="s">
        <v>40</v>
      </c>
      <c r="C248" s="38" t="s">
        <v>353</v>
      </c>
      <c r="D248" s="38" t="s">
        <v>446</v>
      </c>
      <c r="E248" s="38" t="s">
        <v>43</v>
      </c>
      <c r="F248" s="38" t="s">
        <v>434</v>
      </c>
      <c r="G248" s="38" t="s">
        <v>435</v>
      </c>
      <c r="H248" s="38" t="s">
        <v>433</v>
      </c>
      <c r="I248" s="38" t="s">
        <v>302</v>
      </c>
      <c r="J248" s="38" t="s">
        <v>2143</v>
      </c>
      <c r="K248" s="39">
        <v>43118</v>
      </c>
      <c r="L248" s="39">
        <v>43539</v>
      </c>
      <c r="M248" s="40" t="s">
        <v>54</v>
      </c>
      <c r="N248" s="38" t="s">
        <v>1358</v>
      </c>
      <c r="O248" s="38" t="s">
        <v>1359</v>
      </c>
      <c r="P248" s="41">
        <v>7493933</v>
      </c>
      <c r="Q248" s="38" t="s">
        <v>474</v>
      </c>
      <c r="R248" s="38" t="s">
        <v>68</v>
      </c>
      <c r="S248" s="38" t="s">
        <v>52</v>
      </c>
      <c r="T248" s="42">
        <v>0</v>
      </c>
      <c r="U248" s="42">
        <v>43</v>
      </c>
      <c r="V248" s="42">
        <f t="shared" si="18"/>
        <v>-43</v>
      </c>
      <c r="W248" s="43" t="e">
        <f t="shared" si="21"/>
        <v>#DIV/0!</v>
      </c>
      <c r="X248" s="38" t="s">
        <v>1361</v>
      </c>
      <c r="Y248" s="42">
        <v>43</v>
      </c>
      <c r="Z248" s="38" t="s">
        <v>2223</v>
      </c>
      <c r="AA248" s="42">
        <v>0</v>
      </c>
      <c r="AB248" s="42" t="s">
        <v>54</v>
      </c>
      <c r="AC248" s="42">
        <v>0</v>
      </c>
      <c r="AD248" s="42">
        <v>43</v>
      </c>
      <c r="AE248" s="42">
        <f t="shared" si="19"/>
        <v>-43</v>
      </c>
      <c r="AF248" s="38" t="s">
        <v>1371</v>
      </c>
      <c r="AG248" s="44">
        <f t="shared" si="20"/>
        <v>0</v>
      </c>
    </row>
    <row r="249" spans="1:33" s="45" customFormat="1" x14ac:dyDescent="0.2">
      <c r="A249" s="38" t="s">
        <v>39</v>
      </c>
      <c r="B249" s="38" t="s">
        <v>40</v>
      </c>
      <c r="C249" s="38" t="s">
        <v>353</v>
      </c>
      <c r="D249" s="38" t="s">
        <v>446</v>
      </c>
      <c r="E249" s="38" t="s">
        <v>43</v>
      </c>
      <c r="F249" s="38" t="s">
        <v>434</v>
      </c>
      <c r="G249" s="38" t="s">
        <v>435</v>
      </c>
      <c r="H249" s="38" t="s">
        <v>433</v>
      </c>
      <c r="I249" s="38" t="s">
        <v>302</v>
      </c>
      <c r="J249" s="38" t="s">
        <v>2143</v>
      </c>
      <c r="K249" s="39">
        <v>43126</v>
      </c>
      <c r="L249" s="39">
        <v>43539</v>
      </c>
      <c r="M249" s="40" t="s">
        <v>54</v>
      </c>
      <c r="N249" s="38" t="s">
        <v>1358</v>
      </c>
      <c r="O249" s="38" t="s">
        <v>1359</v>
      </c>
      <c r="P249" s="41">
        <v>7513472</v>
      </c>
      <c r="Q249" s="38" t="s">
        <v>474</v>
      </c>
      <c r="R249" s="38" t="s">
        <v>68</v>
      </c>
      <c r="S249" s="38" t="s">
        <v>52</v>
      </c>
      <c r="T249" s="42">
        <v>0</v>
      </c>
      <c r="U249" s="42">
        <v>43</v>
      </c>
      <c r="V249" s="42">
        <f t="shared" si="18"/>
        <v>-43</v>
      </c>
      <c r="W249" s="43" t="e">
        <f t="shared" si="21"/>
        <v>#DIV/0!</v>
      </c>
      <c r="X249" s="38" t="s">
        <v>1361</v>
      </c>
      <c r="Y249" s="42">
        <v>43</v>
      </c>
      <c r="Z249" s="38" t="s">
        <v>2224</v>
      </c>
      <c r="AA249" s="42">
        <v>0</v>
      </c>
      <c r="AB249" s="42" t="s">
        <v>54</v>
      </c>
      <c r="AC249" s="42">
        <v>168.29</v>
      </c>
      <c r="AD249" s="42">
        <v>160.85</v>
      </c>
      <c r="AE249" s="42">
        <f t="shared" si="19"/>
        <v>7.4399999999999977</v>
      </c>
      <c r="AF249" s="38" t="s">
        <v>1371</v>
      </c>
      <c r="AG249" s="44">
        <f t="shared" si="20"/>
        <v>-50.44</v>
      </c>
    </row>
    <row r="250" spans="1:33" s="45" customFormat="1" x14ac:dyDescent="0.2">
      <c r="A250" s="38" t="s">
        <v>39</v>
      </c>
      <c r="B250" s="38" t="s">
        <v>40</v>
      </c>
      <c r="C250" s="38" t="s">
        <v>353</v>
      </c>
      <c r="D250" s="38" t="s">
        <v>446</v>
      </c>
      <c r="E250" s="38" t="s">
        <v>43</v>
      </c>
      <c r="F250" s="38" t="s">
        <v>434</v>
      </c>
      <c r="G250" s="38" t="s">
        <v>435</v>
      </c>
      <c r="H250" s="38" t="s">
        <v>433</v>
      </c>
      <c r="I250" s="38" t="s">
        <v>302</v>
      </c>
      <c r="J250" s="38" t="s">
        <v>2143</v>
      </c>
      <c r="K250" s="39">
        <v>43126</v>
      </c>
      <c r="L250" s="39">
        <v>43539</v>
      </c>
      <c r="M250" s="40" t="s">
        <v>54</v>
      </c>
      <c r="N250" s="38" t="s">
        <v>1358</v>
      </c>
      <c r="O250" s="38" t="s">
        <v>1359</v>
      </c>
      <c r="P250" s="41">
        <v>7513621</v>
      </c>
      <c r="Q250" s="38" t="s">
        <v>474</v>
      </c>
      <c r="R250" s="38" t="s">
        <v>68</v>
      </c>
      <c r="S250" s="38" t="s">
        <v>52</v>
      </c>
      <c r="T250" s="42">
        <v>0</v>
      </c>
      <c r="U250" s="42">
        <v>43</v>
      </c>
      <c r="V250" s="42">
        <f t="shared" si="18"/>
        <v>-43</v>
      </c>
      <c r="W250" s="43" t="e">
        <f t="shared" si="21"/>
        <v>#DIV/0!</v>
      </c>
      <c r="X250" s="38" t="s">
        <v>1361</v>
      </c>
      <c r="Y250" s="42">
        <v>43</v>
      </c>
      <c r="Z250" s="38" t="s">
        <v>2225</v>
      </c>
      <c r="AA250" s="42">
        <v>0</v>
      </c>
      <c r="AB250" s="42" t="s">
        <v>54</v>
      </c>
      <c r="AC250" s="42">
        <v>0</v>
      </c>
      <c r="AD250" s="42">
        <v>43</v>
      </c>
      <c r="AE250" s="42">
        <f t="shared" si="19"/>
        <v>-43</v>
      </c>
      <c r="AF250" s="38" t="s">
        <v>1371</v>
      </c>
      <c r="AG250" s="44">
        <f t="shared" si="20"/>
        <v>0</v>
      </c>
    </row>
    <row r="251" spans="1:33" s="45" customFormat="1" x14ac:dyDescent="0.2">
      <c r="A251" s="38" t="s">
        <v>39</v>
      </c>
      <c r="B251" s="38" t="s">
        <v>40</v>
      </c>
      <c r="C251" s="38" t="s">
        <v>353</v>
      </c>
      <c r="D251" s="38" t="s">
        <v>446</v>
      </c>
      <c r="E251" s="38" t="s">
        <v>43</v>
      </c>
      <c r="F251" s="38" t="s">
        <v>434</v>
      </c>
      <c r="G251" s="38" t="s">
        <v>435</v>
      </c>
      <c r="H251" s="38" t="s">
        <v>433</v>
      </c>
      <c r="I251" s="38" t="s">
        <v>302</v>
      </c>
      <c r="J251" s="38" t="s">
        <v>2226</v>
      </c>
      <c r="K251" s="39">
        <v>43140</v>
      </c>
      <c r="L251" s="39">
        <v>43539</v>
      </c>
      <c r="M251" s="40" t="s">
        <v>54</v>
      </c>
      <c r="N251" s="38" t="s">
        <v>1358</v>
      </c>
      <c r="O251" s="38" t="s">
        <v>1359</v>
      </c>
      <c r="P251" s="41">
        <v>7539840</v>
      </c>
      <c r="Q251" s="38" t="s">
        <v>474</v>
      </c>
      <c r="R251" s="38" t="s">
        <v>68</v>
      </c>
      <c r="S251" s="38" t="s">
        <v>52</v>
      </c>
      <c r="T251" s="42">
        <v>0</v>
      </c>
      <c r="U251" s="42">
        <v>43</v>
      </c>
      <c r="V251" s="42">
        <f t="shared" si="18"/>
        <v>-43</v>
      </c>
      <c r="W251" s="43" t="e">
        <f t="shared" si="21"/>
        <v>#DIV/0!</v>
      </c>
      <c r="X251" s="38" t="s">
        <v>1361</v>
      </c>
      <c r="Y251" s="42">
        <v>43</v>
      </c>
      <c r="Z251" s="38" t="s">
        <v>2227</v>
      </c>
      <c r="AA251" s="42">
        <v>0</v>
      </c>
      <c r="AB251" s="42" t="s">
        <v>54</v>
      </c>
      <c r="AC251" s="42">
        <v>0</v>
      </c>
      <c r="AD251" s="42">
        <v>43</v>
      </c>
      <c r="AE251" s="42">
        <f t="shared" si="19"/>
        <v>-43</v>
      </c>
      <c r="AF251" s="38" t="s">
        <v>1371</v>
      </c>
      <c r="AG251" s="44">
        <f t="shared" si="20"/>
        <v>0</v>
      </c>
    </row>
    <row r="252" spans="1:33" s="45" customFormat="1" x14ac:dyDescent="0.2">
      <c r="A252" s="38" t="s">
        <v>39</v>
      </c>
      <c r="B252" s="38" t="s">
        <v>40</v>
      </c>
      <c r="C252" s="38" t="s">
        <v>353</v>
      </c>
      <c r="D252" s="38" t="s">
        <v>446</v>
      </c>
      <c r="E252" s="38" t="s">
        <v>43</v>
      </c>
      <c r="F252" s="38" t="s">
        <v>434</v>
      </c>
      <c r="G252" s="38" t="s">
        <v>435</v>
      </c>
      <c r="H252" s="38" t="s">
        <v>433</v>
      </c>
      <c r="I252" s="38" t="s">
        <v>302</v>
      </c>
      <c r="J252" s="38" t="s">
        <v>2226</v>
      </c>
      <c r="K252" s="39">
        <v>43146</v>
      </c>
      <c r="L252" s="39">
        <v>43539</v>
      </c>
      <c r="M252" s="40" t="s">
        <v>54</v>
      </c>
      <c r="N252" s="38" t="s">
        <v>1358</v>
      </c>
      <c r="O252" s="38" t="s">
        <v>1359</v>
      </c>
      <c r="P252" s="41">
        <v>7548879</v>
      </c>
      <c r="Q252" s="38" t="s">
        <v>474</v>
      </c>
      <c r="R252" s="38" t="s">
        <v>68</v>
      </c>
      <c r="S252" s="38" t="s">
        <v>52</v>
      </c>
      <c r="T252" s="42">
        <v>0</v>
      </c>
      <c r="U252" s="42">
        <v>172</v>
      </c>
      <c r="V252" s="42">
        <f t="shared" si="18"/>
        <v>-172</v>
      </c>
      <c r="W252" s="43" t="e">
        <f t="shared" si="21"/>
        <v>#DIV/0!</v>
      </c>
      <c r="X252" s="38" t="s">
        <v>1361</v>
      </c>
      <c r="Y252" s="42">
        <v>172</v>
      </c>
      <c r="Z252" s="38" t="s">
        <v>2228</v>
      </c>
      <c r="AA252" s="42">
        <v>0</v>
      </c>
      <c r="AB252" s="42" t="s">
        <v>54</v>
      </c>
      <c r="AC252" s="42">
        <v>0</v>
      </c>
      <c r="AD252" s="42">
        <v>0</v>
      </c>
      <c r="AE252" s="42">
        <f t="shared" si="19"/>
        <v>0</v>
      </c>
      <c r="AF252" s="38" t="s">
        <v>1371</v>
      </c>
      <c r="AG252" s="44">
        <f t="shared" si="20"/>
        <v>-172</v>
      </c>
    </row>
    <row r="253" spans="1:33" s="45" customFormat="1" x14ac:dyDescent="0.2">
      <c r="A253" s="38" t="s">
        <v>39</v>
      </c>
      <c r="B253" s="38" t="s">
        <v>40</v>
      </c>
      <c r="C253" s="38" t="s">
        <v>353</v>
      </c>
      <c r="D253" s="38" t="s">
        <v>446</v>
      </c>
      <c r="E253" s="38" t="s">
        <v>43</v>
      </c>
      <c r="F253" s="38" t="s">
        <v>434</v>
      </c>
      <c r="G253" s="38" t="s">
        <v>435</v>
      </c>
      <c r="H253" s="38" t="s">
        <v>433</v>
      </c>
      <c r="I253" s="38" t="s">
        <v>302</v>
      </c>
      <c r="J253" s="38" t="s">
        <v>2226</v>
      </c>
      <c r="K253" s="39">
        <v>43145</v>
      </c>
      <c r="L253" s="39">
        <v>43539</v>
      </c>
      <c r="M253" s="40" t="s">
        <v>54</v>
      </c>
      <c r="N253" s="38" t="s">
        <v>1358</v>
      </c>
      <c r="O253" s="38" t="s">
        <v>1359</v>
      </c>
      <c r="P253" s="41">
        <v>7548981</v>
      </c>
      <c r="Q253" s="38" t="s">
        <v>474</v>
      </c>
      <c r="R253" s="38" t="s">
        <v>68</v>
      </c>
      <c r="S253" s="38" t="s">
        <v>52</v>
      </c>
      <c r="T253" s="42">
        <v>0</v>
      </c>
      <c r="U253" s="42">
        <v>43</v>
      </c>
      <c r="V253" s="42">
        <f t="shared" si="18"/>
        <v>-43</v>
      </c>
      <c r="W253" s="43" t="e">
        <f t="shared" si="21"/>
        <v>#DIV/0!</v>
      </c>
      <c r="X253" s="38" t="s">
        <v>1361</v>
      </c>
      <c r="Y253" s="42">
        <v>43</v>
      </c>
      <c r="Z253" s="38" t="s">
        <v>2229</v>
      </c>
      <c r="AA253" s="42">
        <v>0</v>
      </c>
      <c r="AB253" s="42" t="s">
        <v>54</v>
      </c>
      <c r="AC253" s="42">
        <v>0</v>
      </c>
      <c r="AD253" s="42">
        <v>43</v>
      </c>
      <c r="AE253" s="42">
        <f t="shared" si="19"/>
        <v>-43</v>
      </c>
      <c r="AF253" s="38" t="s">
        <v>1371</v>
      </c>
      <c r="AG253" s="44">
        <f t="shared" si="20"/>
        <v>0</v>
      </c>
    </row>
    <row r="254" spans="1:33" s="45" customFormat="1" x14ac:dyDescent="0.2">
      <c r="A254" s="38" t="s">
        <v>39</v>
      </c>
      <c r="B254" s="38" t="s">
        <v>40</v>
      </c>
      <c r="C254" s="38" t="s">
        <v>353</v>
      </c>
      <c r="D254" s="38" t="s">
        <v>446</v>
      </c>
      <c r="E254" s="38" t="s">
        <v>43</v>
      </c>
      <c r="F254" s="38" t="s">
        <v>434</v>
      </c>
      <c r="G254" s="38" t="s">
        <v>435</v>
      </c>
      <c r="H254" s="38" t="s">
        <v>433</v>
      </c>
      <c r="I254" s="38" t="s">
        <v>302</v>
      </c>
      <c r="J254" s="38" t="s">
        <v>2226</v>
      </c>
      <c r="K254" s="39">
        <v>43145</v>
      </c>
      <c r="L254" s="39">
        <v>43539</v>
      </c>
      <c r="M254" s="40" t="s">
        <v>54</v>
      </c>
      <c r="N254" s="38" t="s">
        <v>1358</v>
      </c>
      <c r="O254" s="38" t="s">
        <v>1359</v>
      </c>
      <c r="P254" s="41">
        <v>7548986</v>
      </c>
      <c r="Q254" s="38" t="s">
        <v>474</v>
      </c>
      <c r="R254" s="38" t="s">
        <v>68</v>
      </c>
      <c r="S254" s="38" t="s">
        <v>52</v>
      </c>
      <c r="T254" s="42">
        <v>0</v>
      </c>
      <c r="U254" s="42">
        <v>43</v>
      </c>
      <c r="V254" s="42">
        <f t="shared" si="18"/>
        <v>-43</v>
      </c>
      <c r="W254" s="43" t="e">
        <f t="shared" si="21"/>
        <v>#DIV/0!</v>
      </c>
      <c r="X254" s="38" t="s">
        <v>1361</v>
      </c>
      <c r="Y254" s="42">
        <v>43</v>
      </c>
      <c r="Z254" s="38" t="s">
        <v>2230</v>
      </c>
      <c r="AA254" s="42">
        <v>0</v>
      </c>
      <c r="AB254" s="42" t="s">
        <v>54</v>
      </c>
      <c r="AC254" s="42">
        <v>0</v>
      </c>
      <c r="AD254" s="42">
        <v>43</v>
      </c>
      <c r="AE254" s="42">
        <f t="shared" si="19"/>
        <v>-43</v>
      </c>
      <c r="AF254" s="38" t="s">
        <v>1371</v>
      </c>
      <c r="AG254" s="44">
        <f t="shared" si="20"/>
        <v>0</v>
      </c>
    </row>
    <row r="255" spans="1:33" s="45" customFormat="1" x14ac:dyDescent="0.2">
      <c r="A255" s="38" t="s">
        <v>39</v>
      </c>
      <c r="B255" s="38" t="s">
        <v>40</v>
      </c>
      <c r="C255" s="38" t="s">
        <v>353</v>
      </c>
      <c r="D255" s="38" t="s">
        <v>446</v>
      </c>
      <c r="E255" s="38" t="s">
        <v>43</v>
      </c>
      <c r="F255" s="38" t="s">
        <v>434</v>
      </c>
      <c r="G255" s="38" t="s">
        <v>435</v>
      </c>
      <c r="H255" s="38" t="s">
        <v>433</v>
      </c>
      <c r="I255" s="38" t="s">
        <v>302</v>
      </c>
      <c r="J255" s="38" t="s">
        <v>2222</v>
      </c>
      <c r="K255" s="39">
        <v>43448</v>
      </c>
      <c r="L255" s="39">
        <v>43539</v>
      </c>
      <c r="M255" s="40" t="s">
        <v>54</v>
      </c>
      <c r="N255" s="38" t="s">
        <v>1358</v>
      </c>
      <c r="O255" s="38" t="s">
        <v>1359</v>
      </c>
      <c r="P255" s="41">
        <v>7548993</v>
      </c>
      <c r="Q255" s="38" t="s">
        <v>474</v>
      </c>
      <c r="R255" s="38" t="s">
        <v>68</v>
      </c>
      <c r="S255" s="38" t="s">
        <v>52</v>
      </c>
      <c r="T255" s="42">
        <v>0</v>
      </c>
      <c r="U255" s="42">
        <v>43</v>
      </c>
      <c r="V255" s="42">
        <f t="shared" si="18"/>
        <v>-43</v>
      </c>
      <c r="W255" s="43" t="e">
        <f t="shared" si="21"/>
        <v>#DIV/0!</v>
      </c>
      <c r="X255" s="38" t="s">
        <v>1361</v>
      </c>
      <c r="Y255" s="42">
        <v>43</v>
      </c>
      <c r="Z255" s="38" t="s">
        <v>2231</v>
      </c>
      <c r="AA255" s="42">
        <v>0</v>
      </c>
      <c r="AB255" s="42" t="s">
        <v>54</v>
      </c>
      <c r="AC255" s="42">
        <v>0</v>
      </c>
      <c r="AD255" s="42">
        <v>43</v>
      </c>
      <c r="AE255" s="42">
        <f t="shared" si="19"/>
        <v>-43</v>
      </c>
      <c r="AF255" s="38" t="s">
        <v>1371</v>
      </c>
      <c r="AG255" s="44">
        <f t="shared" si="20"/>
        <v>0</v>
      </c>
    </row>
    <row r="256" spans="1:33" s="45" customFormat="1" x14ac:dyDescent="0.2">
      <c r="A256" s="38" t="s">
        <v>39</v>
      </c>
      <c r="B256" s="38" t="s">
        <v>40</v>
      </c>
      <c r="C256" s="38" t="s">
        <v>353</v>
      </c>
      <c r="D256" s="38" t="s">
        <v>446</v>
      </c>
      <c r="E256" s="38" t="s">
        <v>43</v>
      </c>
      <c r="F256" s="38" t="s">
        <v>434</v>
      </c>
      <c r="G256" s="38" t="s">
        <v>435</v>
      </c>
      <c r="H256" s="38" t="s">
        <v>433</v>
      </c>
      <c r="I256" s="38" t="s">
        <v>302</v>
      </c>
      <c r="J256" s="38" t="s">
        <v>2222</v>
      </c>
      <c r="K256" s="39">
        <v>43448</v>
      </c>
      <c r="L256" s="39">
        <v>43539</v>
      </c>
      <c r="M256" s="40" t="s">
        <v>54</v>
      </c>
      <c r="N256" s="38" t="s">
        <v>1358</v>
      </c>
      <c r="O256" s="38" t="s">
        <v>1359</v>
      </c>
      <c r="P256" s="41">
        <v>7548996</v>
      </c>
      <c r="Q256" s="38" t="s">
        <v>474</v>
      </c>
      <c r="R256" s="38" t="s">
        <v>68</v>
      </c>
      <c r="S256" s="38" t="s">
        <v>52</v>
      </c>
      <c r="T256" s="42">
        <v>0</v>
      </c>
      <c r="U256" s="42">
        <v>43</v>
      </c>
      <c r="V256" s="42">
        <f t="shared" si="18"/>
        <v>-43</v>
      </c>
      <c r="W256" s="43" t="e">
        <f t="shared" si="21"/>
        <v>#DIV/0!</v>
      </c>
      <c r="X256" s="38" t="s">
        <v>1361</v>
      </c>
      <c r="Y256" s="42">
        <v>43</v>
      </c>
      <c r="Z256" s="38" t="s">
        <v>2232</v>
      </c>
      <c r="AA256" s="42">
        <v>0</v>
      </c>
      <c r="AB256" s="42" t="s">
        <v>54</v>
      </c>
      <c r="AC256" s="42">
        <v>0</v>
      </c>
      <c r="AD256" s="42">
        <v>43</v>
      </c>
      <c r="AE256" s="42">
        <f t="shared" si="19"/>
        <v>-43</v>
      </c>
      <c r="AF256" s="38" t="s">
        <v>1371</v>
      </c>
      <c r="AG256" s="44">
        <f t="shared" si="20"/>
        <v>0</v>
      </c>
    </row>
    <row r="257" spans="1:33" s="45" customFormat="1" x14ac:dyDescent="0.2">
      <c r="A257" s="38" t="s">
        <v>39</v>
      </c>
      <c r="B257" s="38" t="s">
        <v>40</v>
      </c>
      <c r="C257" s="38" t="s">
        <v>353</v>
      </c>
      <c r="D257" s="38" t="s">
        <v>446</v>
      </c>
      <c r="E257" s="38" t="s">
        <v>43</v>
      </c>
      <c r="F257" s="38" t="s">
        <v>434</v>
      </c>
      <c r="G257" s="38" t="s">
        <v>435</v>
      </c>
      <c r="H257" s="38" t="s">
        <v>433</v>
      </c>
      <c r="I257" s="38" t="s">
        <v>302</v>
      </c>
      <c r="J257" s="38" t="s">
        <v>2226</v>
      </c>
      <c r="K257" s="39">
        <v>43145</v>
      </c>
      <c r="L257" s="39">
        <v>43539</v>
      </c>
      <c r="M257" s="40" t="s">
        <v>54</v>
      </c>
      <c r="N257" s="38" t="s">
        <v>1358</v>
      </c>
      <c r="O257" s="38" t="s">
        <v>1359</v>
      </c>
      <c r="P257" s="41">
        <v>7549089</v>
      </c>
      <c r="Q257" s="38" t="s">
        <v>474</v>
      </c>
      <c r="R257" s="38" t="s">
        <v>68</v>
      </c>
      <c r="S257" s="38" t="s">
        <v>52</v>
      </c>
      <c r="T257" s="42">
        <v>0</v>
      </c>
      <c r="U257" s="42">
        <v>43</v>
      </c>
      <c r="V257" s="42">
        <f t="shared" ref="V257:V320" si="22">T257-U257</f>
        <v>-43</v>
      </c>
      <c r="W257" s="43" t="e">
        <f t="shared" si="21"/>
        <v>#DIV/0!</v>
      </c>
      <c r="X257" s="38" t="s">
        <v>1361</v>
      </c>
      <c r="Y257" s="42">
        <v>43</v>
      </c>
      <c r="Z257" s="38" t="s">
        <v>2233</v>
      </c>
      <c r="AA257" s="42">
        <v>0</v>
      </c>
      <c r="AB257" s="42" t="s">
        <v>54</v>
      </c>
      <c r="AC257" s="42">
        <v>0</v>
      </c>
      <c r="AD257" s="42">
        <v>43</v>
      </c>
      <c r="AE257" s="42">
        <f t="shared" ref="AE257:AE320" si="23">AC257-AD257</f>
        <v>-43</v>
      </c>
      <c r="AF257" s="38" t="s">
        <v>1371</v>
      </c>
      <c r="AG257" s="44">
        <f t="shared" ref="AG257:AG320" si="24">V257-AE257</f>
        <v>0</v>
      </c>
    </row>
    <row r="258" spans="1:33" s="45" customFormat="1" x14ac:dyDescent="0.2">
      <c r="A258" s="38" t="s">
        <v>39</v>
      </c>
      <c r="B258" s="38" t="s">
        <v>40</v>
      </c>
      <c r="C258" s="38" t="s">
        <v>353</v>
      </c>
      <c r="D258" s="38" t="s">
        <v>446</v>
      </c>
      <c r="E258" s="38" t="s">
        <v>43</v>
      </c>
      <c r="F258" s="38" t="s">
        <v>434</v>
      </c>
      <c r="G258" s="38" t="s">
        <v>435</v>
      </c>
      <c r="H258" s="38" t="s">
        <v>433</v>
      </c>
      <c r="I258" s="38" t="s">
        <v>302</v>
      </c>
      <c r="J258" s="38" t="s">
        <v>2226</v>
      </c>
      <c r="K258" s="39">
        <v>43145</v>
      </c>
      <c r="L258" s="39">
        <v>43539</v>
      </c>
      <c r="M258" s="40" t="s">
        <v>54</v>
      </c>
      <c r="N258" s="38" t="s">
        <v>1358</v>
      </c>
      <c r="O258" s="38" t="s">
        <v>1359</v>
      </c>
      <c r="P258" s="41">
        <v>7549106</v>
      </c>
      <c r="Q258" s="38" t="s">
        <v>474</v>
      </c>
      <c r="R258" s="38" t="s">
        <v>68</v>
      </c>
      <c r="S258" s="38" t="s">
        <v>52</v>
      </c>
      <c r="T258" s="42">
        <v>0</v>
      </c>
      <c r="U258" s="42">
        <v>43</v>
      </c>
      <c r="V258" s="42">
        <f t="shared" si="22"/>
        <v>-43</v>
      </c>
      <c r="W258" s="43" t="e">
        <f t="shared" si="21"/>
        <v>#DIV/0!</v>
      </c>
      <c r="X258" s="38" t="s">
        <v>1361</v>
      </c>
      <c r="Y258" s="42">
        <v>43</v>
      </c>
      <c r="Z258" s="38" t="s">
        <v>2234</v>
      </c>
      <c r="AA258" s="42">
        <v>0</v>
      </c>
      <c r="AB258" s="42" t="s">
        <v>54</v>
      </c>
      <c r="AC258" s="42">
        <v>0</v>
      </c>
      <c r="AD258" s="42">
        <v>43</v>
      </c>
      <c r="AE258" s="42">
        <f t="shared" si="23"/>
        <v>-43</v>
      </c>
      <c r="AF258" s="38" t="s">
        <v>1371</v>
      </c>
      <c r="AG258" s="44">
        <f t="shared" si="24"/>
        <v>0</v>
      </c>
    </row>
    <row r="259" spans="1:33" s="45" customFormat="1" x14ac:dyDescent="0.2">
      <c r="A259" s="38" t="s">
        <v>39</v>
      </c>
      <c r="B259" s="38" t="s">
        <v>40</v>
      </c>
      <c r="C259" s="38" t="s">
        <v>353</v>
      </c>
      <c r="D259" s="38" t="s">
        <v>446</v>
      </c>
      <c r="E259" s="38" t="s">
        <v>43</v>
      </c>
      <c r="F259" s="38" t="s">
        <v>434</v>
      </c>
      <c r="G259" s="38" t="s">
        <v>435</v>
      </c>
      <c r="H259" s="38" t="s">
        <v>433</v>
      </c>
      <c r="I259" s="38" t="s">
        <v>302</v>
      </c>
      <c r="J259" s="38" t="s">
        <v>2226</v>
      </c>
      <c r="K259" s="39">
        <v>43145</v>
      </c>
      <c r="L259" s="39">
        <v>43539</v>
      </c>
      <c r="M259" s="40" t="s">
        <v>54</v>
      </c>
      <c r="N259" s="38" t="s">
        <v>1358</v>
      </c>
      <c r="O259" s="38" t="s">
        <v>1359</v>
      </c>
      <c r="P259" s="41">
        <v>7549123</v>
      </c>
      <c r="Q259" s="38" t="s">
        <v>474</v>
      </c>
      <c r="R259" s="38" t="s">
        <v>68</v>
      </c>
      <c r="S259" s="38" t="s">
        <v>52</v>
      </c>
      <c r="T259" s="42">
        <v>0</v>
      </c>
      <c r="U259" s="42">
        <v>43</v>
      </c>
      <c r="V259" s="42">
        <f t="shared" si="22"/>
        <v>-43</v>
      </c>
      <c r="W259" s="43" t="e">
        <f t="shared" si="21"/>
        <v>#DIV/0!</v>
      </c>
      <c r="X259" s="38" t="s">
        <v>1361</v>
      </c>
      <c r="Y259" s="42">
        <v>43</v>
      </c>
      <c r="Z259" s="38" t="s">
        <v>2235</v>
      </c>
      <c r="AA259" s="42">
        <v>0</v>
      </c>
      <c r="AB259" s="42" t="s">
        <v>54</v>
      </c>
      <c r="AC259" s="42">
        <v>0</v>
      </c>
      <c r="AD259" s="42">
        <v>43</v>
      </c>
      <c r="AE259" s="42">
        <f t="shared" si="23"/>
        <v>-43</v>
      </c>
      <c r="AF259" s="38" t="s">
        <v>1371</v>
      </c>
      <c r="AG259" s="44">
        <f t="shared" si="24"/>
        <v>0</v>
      </c>
    </row>
    <row r="260" spans="1:33" s="45" customFormat="1" x14ac:dyDescent="0.2">
      <c r="A260" s="38" t="s">
        <v>39</v>
      </c>
      <c r="B260" s="38" t="s">
        <v>40</v>
      </c>
      <c r="C260" s="38" t="s">
        <v>353</v>
      </c>
      <c r="D260" s="38" t="s">
        <v>446</v>
      </c>
      <c r="E260" s="38" t="s">
        <v>43</v>
      </c>
      <c r="F260" s="38" t="s">
        <v>434</v>
      </c>
      <c r="G260" s="38" t="s">
        <v>435</v>
      </c>
      <c r="H260" s="38" t="s">
        <v>433</v>
      </c>
      <c r="I260" s="38" t="s">
        <v>302</v>
      </c>
      <c r="J260" s="38" t="s">
        <v>2226</v>
      </c>
      <c r="K260" s="39">
        <v>43145</v>
      </c>
      <c r="L260" s="39">
        <v>43539</v>
      </c>
      <c r="M260" s="40" t="s">
        <v>54</v>
      </c>
      <c r="N260" s="38" t="s">
        <v>1358</v>
      </c>
      <c r="O260" s="38" t="s">
        <v>1359</v>
      </c>
      <c r="P260" s="41">
        <v>7549130</v>
      </c>
      <c r="Q260" s="38" t="s">
        <v>474</v>
      </c>
      <c r="R260" s="38" t="s">
        <v>68</v>
      </c>
      <c r="S260" s="38" t="s">
        <v>52</v>
      </c>
      <c r="T260" s="42">
        <v>0</v>
      </c>
      <c r="U260" s="42">
        <v>43</v>
      </c>
      <c r="V260" s="42">
        <f t="shared" si="22"/>
        <v>-43</v>
      </c>
      <c r="W260" s="43" t="e">
        <f t="shared" si="21"/>
        <v>#DIV/0!</v>
      </c>
      <c r="X260" s="38" t="s">
        <v>1361</v>
      </c>
      <c r="Y260" s="42">
        <v>43</v>
      </c>
      <c r="Z260" s="38" t="s">
        <v>2236</v>
      </c>
      <c r="AA260" s="42">
        <v>0</v>
      </c>
      <c r="AB260" s="42" t="s">
        <v>54</v>
      </c>
      <c r="AC260" s="42">
        <v>0</v>
      </c>
      <c r="AD260" s="42">
        <v>43</v>
      </c>
      <c r="AE260" s="42">
        <f t="shared" si="23"/>
        <v>-43</v>
      </c>
      <c r="AF260" s="38" t="s">
        <v>1371</v>
      </c>
      <c r="AG260" s="44">
        <f t="shared" si="24"/>
        <v>0</v>
      </c>
    </row>
    <row r="261" spans="1:33" s="45" customFormat="1" x14ac:dyDescent="0.2">
      <c r="A261" s="38" t="s">
        <v>39</v>
      </c>
      <c r="B261" s="38" t="s">
        <v>40</v>
      </c>
      <c r="C261" s="38" t="s">
        <v>353</v>
      </c>
      <c r="D261" s="38" t="s">
        <v>446</v>
      </c>
      <c r="E261" s="38" t="s">
        <v>43</v>
      </c>
      <c r="F261" s="38" t="s">
        <v>434</v>
      </c>
      <c r="G261" s="38" t="s">
        <v>435</v>
      </c>
      <c r="H261" s="38" t="s">
        <v>433</v>
      </c>
      <c r="I261" s="38" t="s">
        <v>302</v>
      </c>
      <c r="J261" s="38" t="s">
        <v>2222</v>
      </c>
      <c r="K261" s="39">
        <v>43448</v>
      </c>
      <c r="L261" s="39">
        <v>43539</v>
      </c>
      <c r="M261" s="40" t="s">
        <v>54</v>
      </c>
      <c r="N261" s="38" t="s">
        <v>1358</v>
      </c>
      <c r="O261" s="38" t="s">
        <v>1359</v>
      </c>
      <c r="P261" s="41">
        <v>7549133</v>
      </c>
      <c r="Q261" s="38" t="s">
        <v>474</v>
      </c>
      <c r="R261" s="38" t="s">
        <v>68</v>
      </c>
      <c r="S261" s="38" t="s">
        <v>52</v>
      </c>
      <c r="T261" s="42">
        <v>0</v>
      </c>
      <c r="U261" s="42">
        <v>43</v>
      </c>
      <c r="V261" s="42">
        <f t="shared" si="22"/>
        <v>-43</v>
      </c>
      <c r="W261" s="43" t="e">
        <f t="shared" ref="W261:W324" si="25">V261/T261</f>
        <v>#DIV/0!</v>
      </c>
      <c r="X261" s="38" t="s">
        <v>1361</v>
      </c>
      <c r="Y261" s="42">
        <v>43</v>
      </c>
      <c r="Z261" s="38" t="s">
        <v>2237</v>
      </c>
      <c r="AA261" s="42">
        <v>0</v>
      </c>
      <c r="AB261" s="42" t="s">
        <v>54</v>
      </c>
      <c r="AC261" s="42">
        <v>0</v>
      </c>
      <c r="AD261" s="42">
        <v>43</v>
      </c>
      <c r="AE261" s="42">
        <f t="shared" si="23"/>
        <v>-43</v>
      </c>
      <c r="AF261" s="38" t="s">
        <v>1371</v>
      </c>
      <c r="AG261" s="44">
        <f t="shared" si="24"/>
        <v>0</v>
      </c>
    </row>
    <row r="262" spans="1:33" s="45" customFormat="1" x14ac:dyDescent="0.2">
      <c r="A262" s="38" t="s">
        <v>39</v>
      </c>
      <c r="B262" s="38" t="s">
        <v>40</v>
      </c>
      <c r="C262" s="38" t="s">
        <v>353</v>
      </c>
      <c r="D262" s="38" t="s">
        <v>446</v>
      </c>
      <c r="E262" s="38" t="s">
        <v>43</v>
      </c>
      <c r="F262" s="38" t="s">
        <v>434</v>
      </c>
      <c r="G262" s="38" t="s">
        <v>435</v>
      </c>
      <c r="H262" s="38" t="s">
        <v>433</v>
      </c>
      <c r="I262" s="38" t="s">
        <v>302</v>
      </c>
      <c r="J262" s="38" t="s">
        <v>2226</v>
      </c>
      <c r="K262" s="39">
        <v>43145</v>
      </c>
      <c r="L262" s="39">
        <v>43539</v>
      </c>
      <c r="M262" s="40" t="s">
        <v>54</v>
      </c>
      <c r="N262" s="38" t="s">
        <v>1358</v>
      </c>
      <c r="O262" s="38" t="s">
        <v>1359</v>
      </c>
      <c r="P262" s="41">
        <v>7549134</v>
      </c>
      <c r="Q262" s="38" t="s">
        <v>474</v>
      </c>
      <c r="R262" s="38" t="s">
        <v>68</v>
      </c>
      <c r="S262" s="38" t="s">
        <v>52</v>
      </c>
      <c r="T262" s="42">
        <v>0</v>
      </c>
      <c r="U262" s="42">
        <v>43</v>
      </c>
      <c r="V262" s="42">
        <f t="shared" si="22"/>
        <v>-43</v>
      </c>
      <c r="W262" s="43" t="e">
        <f t="shared" si="25"/>
        <v>#DIV/0!</v>
      </c>
      <c r="X262" s="38" t="s">
        <v>1361</v>
      </c>
      <c r="Y262" s="42">
        <v>43</v>
      </c>
      <c r="Z262" s="38" t="s">
        <v>2238</v>
      </c>
      <c r="AA262" s="42">
        <v>0</v>
      </c>
      <c r="AB262" s="42" t="s">
        <v>54</v>
      </c>
      <c r="AC262" s="42">
        <v>0</v>
      </c>
      <c r="AD262" s="42">
        <v>43</v>
      </c>
      <c r="AE262" s="42">
        <f t="shared" si="23"/>
        <v>-43</v>
      </c>
      <c r="AF262" s="38" t="s">
        <v>1371</v>
      </c>
      <c r="AG262" s="44">
        <f t="shared" si="24"/>
        <v>0</v>
      </c>
    </row>
    <row r="263" spans="1:33" s="45" customFormat="1" x14ac:dyDescent="0.2">
      <c r="A263" s="38" t="s">
        <v>39</v>
      </c>
      <c r="B263" s="38" t="s">
        <v>40</v>
      </c>
      <c r="C263" s="38" t="s">
        <v>353</v>
      </c>
      <c r="D263" s="38" t="s">
        <v>446</v>
      </c>
      <c r="E263" s="38" t="s">
        <v>43</v>
      </c>
      <c r="F263" s="38" t="s">
        <v>434</v>
      </c>
      <c r="G263" s="38" t="s">
        <v>435</v>
      </c>
      <c r="H263" s="38" t="s">
        <v>433</v>
      </c>
      <c r="I263" s="38" t="s">
        <v>302</v>
      </c>
      <c r="J263" s="38" t="s">
        <v>2226</v>
      </c>
      <c r="K263" s="39">
        <v>43145</v>
      </c>
      <c r="L263" s="39">
        <v>43539</v>
      </c>
      <c r="M263" s="40" t="s">
        <v>54</v>
      </c>
      <c r="N263" s="38" t="s">
        <v>1358</v>
      </c>
      <c r="O263" s="38" t="s">
        <v>1359</v>
      </c>
      <c r="P263" s="41">
        <v>7549150</v>
      </c>
      <c r="Q263" s="38" t="s">
        <v>474</v>
      </c>
      <c r="R263" s="38" t="s">
        <v>68</v>
      </c>
      <c r="S263" s="38" t="s">
        <v>52</v>
      </c>
      <c r="T263" s="42">
        <v>0</v>
      </c>
      <c r="U263" s="42">
        <v>86</v>
      </c>
      <c r="V263" s="42">
        <f t="shared" si="22"/>
        <v>-86</v>
      </c>
      <c r="W263" s="43" t="e">
        <f t="shared" si="25"/>
        <v>#DIV/0!</v>
      </c>
      <c r="X263" s="38" t="s">
        <v>1361</v>
      </c>
      <c r="Y263" s="42">
        <v>86</v>
      </c>
      <c r="Z263" s="38" t="s">
        <v>2239</v>
      </c>
      <c r="AA263" s="42">
        <v>0</v>
      </c>
      <c r="AB263" s="42" t="s">
        <v>54</v>
      </c>
      <c r="AC263" s="42">
        <v>0</v>
      </c>
      <c r="AD263" s="42">
        <v>86</v>
      </c>
      <c r="AE263" s="42">
        <f t="shared" si="23"/>
        <v>-86</v>
      </c>
      <c r="AF263" s="38" t="s">
        <v>1371</v>
      </c>
      <c r="AG263" s="44">
        <f t="shared" si="24"/>
        <v>0</v>
      </c>
    </row>
    <row r="264" spans="1:33" s="45" customFormat="1" x14ac:dyDescent="0.2">
      <c r="A264" s="38" t="s">
        <v>39</v>
      </c>
      <c r="B264" s="38" t="s">
        <v>40</v>
      </c>
      <c r="C264" s="38" t="s">
        <v>353</v>
      </c>
      <c r="D264" s="38" t="s">
        <v>446</v>
      </c>
      <c r="E264" s="38" t="s">
        <v>43</v>
      </c>
      <c r="F264" s="38" t="s">
        <v>434</v>
      </c>
      <c r="G264" s="38" t="s">
        <v>435</v>
      </c>
      <c r="H264" s="38" t="s">
        <v>433</v>
      </c>
      <c r="I264" s="38" t="s">
        <v>302</v>
      </c>
      <c r="J264" s="38" t="s">
        <v>2226</v>
      </c>
      <c r="K264" s="39">
        <v>43145</v>
      </c>
      <c r="L264" s="39">
        <v>43539</v>
      </c>
      <c r="M264" s="40" t="s">
        <v>54</v>
      </c>
      <c r="N264" s="38" t="s">
        <v>1358</v>
      </c>
      <c r="O264" s="38" t="s">
        <v>1359</v>
      </c>
      <c r="P264" s="41">
        <v>7549151</v>
      </c>
      <c r="Q264" s="38" t="s">
        <v>474</v>
      </c>
      <c r="R264" s="38" t="s">
        <v>68</v>
      </c>
      <c r="S264" s="38" t="s">
        <v>52</v>
      </c>
      <c r="T264" s="42">
        <v>0</v>
      </c>
      <c r="U264" s="42">
        <v>43</v>
      </c>
      <c r="V264" s="42">
        <f t="shared" si="22"/>
        <v>-43</v>
      </c>
      <c r="W264" s="43" t="e">
        <f t="shared" si="25"/>
        <v>#DIV/0!</v>
      </c>
      <c r="X264" s="38" t="s">
        <v>1361</v>
      </c>
      <c r="Y264" s="42">
        <v>43</v>
      </c>
      <c r="Z264" s="38" t="s">
        <v>2240</v>
      </c>
      <c r="AA264" s="42">
        <v>0</v>
      </c>
      <c r="AB264" s="42" t="s">
        <v>54</v>
      </c>
      <c r="AC264" s="42">
        <v>0</v>
      </c>
      <c r="AD264" s="42">
        <v>43</v>
      </c>
      <c r="AE264" s="42">
        <f t="shared" si="23"/>
        <v>-43</v>
      </c>
      <c r="AF264" s="38" t="s">
        <v>1371</v>
      </c>
      <c r="AG264" s="44">
        <f t="shared" si="24"/>
        <v>0</v>
      </c>
    </row>
    <row r="265" spans="1:33" s="45" customFormat="1" x14ac:dyDescent="0.2">
      <c r="A265" s="38" t="s">
        <v>39</v>
      </c>
      <c r="B265" s="38" t="s">
        <v>40</v>
      </c>
      <c r="C265" s="38" t="s">
        <v>353</v>
      </c>
      <c r="D265" s="38" t="s">
        <v>446</v>
      </c>
      <c r="E265" s="38" t="s">
        <v>43</v>
      </c>
      <c r="F265" s="38" t="s">
        <v>434</v>
      </c>
      <c r="G265" s="38" t="s">
        <v>435</v>
      </c>
      <c r="H265" s="38" t="s">
        <v>433</v>
      </c>
      <c r="I265" s="38" t="s">
        <v>302</v>
      </c>
      <c r="J265" s="38" t="s">
        <v>2226</v>
      </c>
      <c r="K265" s="39">
        <v>43145</v>
      </c>
      <c r="L265" s="39">
        <v>43539</v>
      </c>
      <c r="M265" s="40" t="s">
        <v>54</v>
      </c>
      <c r="N265" s="38" t="s">
        <v>1358</v>
      </c>
      <c r="O265" s="38" t="s">
        <v>1359</v>
      </c>
      <c r="P265" s="41">
        <v>7549161</v>
      </c>
      <c r="Q265" s="38" t="s">
        <v>474</v>
      </c>
      <c r="R265" s="38" t="s">
        <v>68</v>
      </c>
      <c r="S265" s="38" t="s">
        <v>52</v>
      </c>
      <c r="T265" s="42">
        <v>0</v>
      </c>
      <c r="U265" s="42">
        <v>43</v>
      </c>
      <c r="V265" s="42">
        <f t="shared" si="22"/>
        <v>-43</v>
      </c>
      <c r="W265" s="43" t="e">
        <f t="shared" si="25"/>
        <v>#DIV/0!</v>
      </c>
      <c r="X265" s="38" t="s">
        <v>1361</v>
      </c>
      <c r="Y265" s="42">
        <v>43</v>
      </c>
      <c r="Z265" s="38" t="s">
        <v>2241</v>
      </c>
      <c r="AA265" s="42">
        <v>0</v>
      </c>
      <c r="AB265" s="42" t="s">
        <v>54</v>
      </c>
      <c r="AC265" s="42">
        <v>0</v>
      </c>
      <c r="AD265" s="42">
        <v>43</v>
      </c>
      <c r="AE265" s="42">
        <f t="shared" si="23"/>
        <v>-43</v>
      </c>
      <c r="AF265" s="38" t="s">
        <v>1371</v>
      </c>
      <c r="AG265" s="44">
        <f t="shared" si="24"/>
        <v>0</v>
      </c>
    </row>
    <row r="266" spans="1:33" s="45" customFormat="1" x14ac:dyDescent="0.2">
      <c r="A266" s="38" t="s">
        <v>39</v>
      </c>
      <c r="B266" s="38" t="s">
        <v>40</v>
      </c>
      <c r="C266" s="38" t="s">
        <v>353</v>
      </c>
      <c r="D266" s="38" t="s">
        <v>446</v>
      </c>
      <c r="E266" s="38" t="s">
        <v>43</v>
      </c>
      <c r="F266" s="38" t="s">
        <v>434</v>
      </c>
      <c r="G266" s="38" t="s">
        <v>435</v>
      </c>
      <c r="H266" s="38" t="s">
        <v>433</v>
      </c>
      <c r="I266" s="38" t="s">
        <v>302</v>
      </c>
      <c r="J266" s="38" t="s">
        <v>2226</v>
      </c>
      <c r="K266" s="39">
        <v>43145</v>
      </c>
      <c r="L266" s="39">
        <v>43539</v>
      </c>
      <c r="M266" s="40" t="s">
        <v>54</v>
      </c>
      <c r="N266" s="38" t="s">
        <v>1358</v>
      </c>
      <c r="O266" s="38" t="s">
        <v>1359</v>
      </c>
      <c r="P266" s="41">
        <v>7549164</v>
      </c>
      <c r="Q266" s="38" t="s">
        <v>474</v>
      </c>
      <c r="R266" s="38" t="s">
        <v>68</v>
      </c>
      <c r="S266" s="38" t="s">
        <v>52</v>
      </c>
      <c r="T266" s="42">
        <v>0</v>
      </c>
      <c r="U266" s="42">
        <v>86</v>
      </c>
      <c r="V266" s="42">
        <f t="shared" si="22"/>
        <v>-86</v>
      </c>
      <c r="W266" s="43" t="e">
        <f t="shared" si="25"/>
        <v>#DIV/0!</v>
      </c>
      <c r="X266" s="38" t="s">
        <v>1361</v>
      </c>
      <c r="Y266" s="42">
        <v>86</v>
      </c>
      <c r="Z266" s="38" t="s">
        <v>2242</v>
      </c>
      <c r="AA266" s="42">
        <v>0</v>
      </c>
      <c r="AB266" s="42" t="s">
        <v>54</v>
      </c>
      <c r="AC266" s="42">
        <v>0</v>
      </c>
      <c r="AD266" s="42">
        <v>86</v>
      </c>
      <c r="AE266" s="42">
        <f t="shared" si="23"/>
        <v>-86</v>
      </c>
      <c r="AF266" s="38" t="s">
        <v>1371</v>
      </c>
      <c r="AG266" s="44">
        <f t="shared" si="24"/>
        <v>0</v>
      </c>
    </row>
    <row r="267" spans="1:33" s="45" customFormat="1" x14ac:dyDescent="0.2">
      <c r="A267" s="38" t="s">
        <v>39</v>
      </c>
      <c r="B267" s="38" t="s">
        <v>40</v>
      </c>
      <c r="C267" s="38" t="s">
        <v>353</v>
      </c>
      <c r="D267" s="38" t="s">
        <v>446</v>
      </c>
      <c r="E267" s="38" t="s">
        <v>43</v>
      </c>
      <c r="F267" s="38" t="s">
        <v>434</v>
      </c>
      <c r="G267" s="38" t="s">
        <v>435</v>
      </c>
      <c r="H267" s="38" t="s">
        <v>433</v>
      </c>
      <c r="I267" s="38" t="s">
        <v>302</v>
      </c>
      <c r="J267" s="38" t="s">
        <v>2226</v>
      </c>
      <c r="K267" s="39">
        <v>43145</v>
      </c>
      <c r="L267" s="39">
        <v>43539</v>
      </c>
      <c r="M267" s="40" t="s">
        <v>54</v>
      </c>
      <c r="N267" s="38" t="s">
        <v>1358</v>
      </c>
      <c r="O267" s="38" t="s">
        <v>1359</v>
      </c>
      <c r="P267" s="41">
        <v>7549166</v>
      </c>
      <c r="Q267" s="38" t="s">
        <v>474</v>
      </c>
      <c r="R267" s="38" t="s">
        <v>68</v>
      </c>
      <c r="S267" s="38" t="s">
        <v>52</v>
      </c>
      <c r="T267" s="42">
        <v>0</v>
      </c>
      <c r="U267" s="42">
        <v>43</v>
      </c>
      <c r="V267" s="42">
        <f t="shared" si="22"/>
        <v>-43</v>
      </c>
      <c r="W267" s="43" t="e">
        <f t="shared" si="25"/>
        <v>#DIV/0!</v>
      </c>
      <c r="X267" s="38" t="s">
        <v>1361</v>
      </c>
      <c r="Y267" s="42">
        <v>43</v>
      </c>
      <c r="Z267" s="38" t="s">
        <v>2243</v>
      </c>
      <c r="AA267" s="42">
        <v>0</v>
      </c>
      <c r="AB267" s="42" t="s">
        <v>54</v>
      </c>
      <c r="AC267" s="42">
        <v>0</v>
      </c>
      <c r="AD267" s="42">
        <v>43</v>
      </c>
      <c r="AE267" s="42">
        <f t="shared" si="23"/>
        <v>-43</v>
      </c>
      <c r="AF267" s="38" t="s">
        <v>1371</v>
      </c>
      <c r="AG267" s="44">
        <f t="shared" si="24"/>
        <v>0</v>
      </c>
    </row>
    <row r="268" spans="1:33" s="45" customFormat="1" x14ac:dyDescent="0.2">
      <c r="A268" s="38" t="s">
        <v>39</v>
      </c>
      <c r="B268" s="38" t="s">
        <v>40</v>
      </c>
      <c r="C268" s="38" t="s">
        <v>353</v>
      </c>
      <c r="D268" s="38" t="s">
        <v>446</v>
      </c>
      <c r="E268" s="38" t="s">
        <v>43</v>
      </c>
      <c r="F268" s="38" t="s">
        <v>434</v>
      </c>
      <c r="G268" s="38" t="s">
        <v>435</v>
      </c>
      <c r="H268" s="38" t="s">
        <v>433</v>
      </c>
      <c r="I268" s="38" t="s">
        <v>302</v>
      </c>
      <c r="J268" s="38" t="s">
        <v>2226</v>
      </c>
      <c r="K268" s="39">
        <v>43145</v>
      </c>
      <c r="L268" s="39">
        <v>43539</v>
      </c>
      <c r="M268" s="40" t="s">
        <v>54</v>
      </c>
      <c r="N268" s="38" t="s">
        <v>1358</v>
      </c>
      <c r="O268" s="38" t="s">
        <v>1359</v>
      </c>
      <c r="P268" s="41">
        <v>7549188</v>
      </c>
      <c r="Q268" s="38" t="s">
        <v>474</v>
      </c>
      <c r="R268" s="38" t="s">
        <v>68</v>
      </c>
      <c r="S268" s="38" t="s">
        <v>52</v>
      </c>
      <c r="T268" s="42">
        <v>0</v>
      </c>
      <c r="U268" s="42">
        <v>43</v>
      </c>
      <c r="V268" s="42">
        <f t="shared" si="22"/>
        <v>-43</v>
      </c>
      <c r="W268" s="43" t="e">
        <f t="shared" si="25"/>
        <v>#DIV/0!</v>
      </c>
      <c r="X268" s="38" t="s">
        <v>1361</v>
      </c>
      <c r="Y268" s="42">
        <v>43</v>
      </c>
      <c r="Z268" s="38" t="s">
        <v>2244</v>
      </c>
      <c r="AA268" s="42">
        <v>0</v>
      </c>
      <c r="AB268" s="42" t="s">
        <v>54</v>
      </c>
      <c r="AC268" s="42">
        <v>0</v>
      </c>
      <c r="AD268" s="42">
        <v>43</v>
      </c>
      <c r="AE268" s="42">
        <f t="shared" si="23"/>
        <v>-43</v>
      </c>
      <c r="AF268" s="38" t="s">
        <v>1371</v>
      </c>
      <c r="AG268" s="44">
        <f t="shared" si="24"/>
        <v>0</v>
      </c>
    </row>
    <row r="269" spans="1:33" s="45" customFormat="1" x14ac:dyDescent="0.2">
      <c r="A269" s="38" t="s">
        <v>39</v>
      </c>
      <c r="B269" s="38" t="s">
        <v>40</v>
      </c>
      <c r="C269" s="38" t="s">
        <v>353</v>
      </c>
      <c r="D269" s="38" t="s">
        <v>446</v>
      </c>
      <c r="E269" s="38" t="s">
        <v>43</v>
      </c>
      <c r="F269" s="38" t="s">
        <v>434</v>
      </c>
      <c r="G269" s="38" t="s">
        <v>435</v>
      </c>
      <c r="H269" s="38" t="s">
        <v>433</v>
      </c>
      <c r="I269" s="38" t="s">
        <v>302</v>
      </c>
      <c r="J269" s="38" t="s">
        <v>2226</v>
      </c>
      <c r="K269" s="39">
        <v>43145</v>
      </c>
      <c r="L269" s="39">
        <v>43539</v>
      </c>
      <c r="M269" s="40" t="s">
        <v>54</v>
      </c>
      <c r="N269" s="38" t="s">
        <v>1358</v>
      </c>
      <c r="O269" s="38" t="s">
        <v>1359</v>
      </c>
      <c r="P269" s="41">
        <v>7549195</v>
      </c>
      <c r="Q269" s="38" t="s">
        <v>474</v>
      </c>
      <c r="R269" s="38" t="s">
        <v>68</v>
      </c>
      <c r="S269" s="38" t="s">
        <v>52</v>
      </c>
      <c r="T269" s="42">
        <v>0</v>
      </c>
      <c r="U269" s="42">
        <v>43</v>
      </c>
      <c r="V269" s="42">
        <f t="shared" si="22"/>
        <v>-43</v>
      </c>
      <c r="W269" s="43" t="e">
        <f t="shared" si="25"/>
        <v>#DIV/0!</v>
      </c>
      <c r="X269" s="38" t="s">
        <v>1361</v>
      </c>
      <c r="Y269" s="42">
        <v>43</v>
      </c>
      <c r="Z269" s="38" t="s">
        <v>2245</v>
      </c>
      <c r="AA269" s="42">
        <v>0</v>
      </c>
      <c r="AB269" s="42" t="s">
        <v>54</v>
      </c>
      <c r="AC269" s="42">
        <v>0</v>
      </c>
      <c r="AD269" s="42">
        <v>43</v>
      </c>
      <c r="AE269" s="42">
        <f t="shared" si="23"/>
        <v>-43</v>
      </c>
      <c r="AF269" s="38" t="s">
        <v>1371</v>
      </c>
      <c r="AG269" s="44">
        <f t="shared" si="24"/>
        <v>0</v>
      </c>
    </row>
    <row r="270" spans="1:33" s="45" customFormat="1" x14ac:dyDescent="0.2">
      <c r="A270" s="38" t="s">
        <v>39</v>
      </c>
      <c r="B270" s="38" t="s">
        <v>40</v>
      </c>
      <c r="C270" s="38" t="s">
        <v>353</v>
      </c>
      <c r="D270" s="38" t="s">
        <v>446</v>
      </c>
      <c r="E270" s="38" t="s">
        <v>43</v>
      </c>
      <c r="F270" s="38" t="s">
        <v>434</v>
      </c>
      <c r="G270" s="38" t="s">
        <v>435</v>
      </c>
      <c r="H270" s="38" t="s">
        <v>433</v>
      </c>
      <c r="I270" s="38" t="s">
        <v>302</v>
      </c>
      <c r="J270" s="38" t="s">
        <v>2222</v>
      </c>
      <c r="K270" s="39">
        <v>43448</v>
      </c>
      <c r="L270" s="39">
        <v>43539</v>
      </c>
      <c r="M270" s="40" t="s">
        <v>54</v>
      </c>
      <c r="N270" s="38" t="s">
        <v>1358</v>
      </c>
      <c r="O270" s="38" t="s">
        <v>1359</v>
      </c>
      <c r="P270" s="41">
        <v>7549207</v>
      </c>
      <c r="Q270" s="38" t="s">
        <v>474</v>
      </c>
      <c r="R270" s="38" t="s">
        <v>68</v>
      </c>
      <c r="S270" s="38" t="s">
        <v>52</v>
      </c>
      <c r="T270" s="42">
        <v>0</v>
      </c>
      <c r="U270" s="42">
        <v>43</v>
      </c>
      <c r="V270" s="42">
        <f t="shared" si="22"/>
        <v>-43</v>
      </c>
      <c r="W270" s="43" t="e">
        <f t="shared" si="25"/>
        <v>#DIV/0!</v>
      </c>
      <c r="X270" s="38" t="s">
        <v>1361</v>
      </c>
      <c r="Y270" s="42">
        <v>43</v>
      </c>
      <c r="Z270" s="38" t="s">
        <v>2246</v>
      </c>
      <c r="AA270" s="42">
        <v>0</v>
      </c>
      <c r="AB270" s="42" t="s">
        <v>54</v>
      </c>
      <c r="AC270" s="42">
        <v>0</v>
      </c>
      <c r="AD270" s="42">
        <v>43</v>
      </c>
      <c r="AE270" s="42">
        <f t="shared" si="23"/>
        <v>-43</v>
      </c>
      <c r="AF270" s="38" t="s">
        <v>1371</v>
      </c>
      <c r="AG270" s="44">
        <f t="shared" si="24"/>
        <v>0</v>
      </c>
    </row>
    <row r="271" spans="1:33" s="45" customFormat="1" x14ac:dyDescent="0.2">
      <c r="A271" s="38" t="s">
        <v>39</v>
      </c>
      <c r="B271" s="38" t="s">
        <v>40</v>
      </c>
      <c r="C271" s="38" t="s">
        <v>353</v>
      </c>
      <c r="D271" s="38" t="s">
        <v>446</v>
      </c>
      <c r="E271" s="38" t="s">
        <v>43</v>
      </c>
      <c r="F271" s="38" t="s">
        <v>434</v>
      </c>
      <c r="G271" s="38" t="s">
        <v>435</v>
      </c>
      <c r="H271" s="38" t="s">
        <v>433</v>
      </c>
      <c r="I271" s="38" t="s">
        <v>302</v>
      </c>
      <c r="J271" s="38" t="s">
        <v>2226</v>
      </c>
      <c r="K271" s="39">
        <v>43145</v>
      </c>
      <c r="L271" s="39">
        <v>43539</v>
      </c>
      <c r="M271" s="40" t="s">
        <v>54</v>
      </c>
      <c r="N271" s="38" t="s">
        <v>1358</v>
      </c>
      <c r="O271" s="38" t="s">
        <v>1359</v>
      </c>
      <c r="P271" s="41">
        <v>7549209</v>
      </c>
      <c r="Q271" s="38" t="s">
        <v>474</v>
      </c>
      <c r="R271" s="38" t="s">
        <v>68</v>
      </c>
      <c r="S271" s="38" t="s">
        <v>52</v>
      </c>
      <c r="T271" s="42">
        <v>0</v>
      </c>
      <c r="U271" s="42">
        <v>43</v>
      </c>
      <c r="V271" s="42">
        <f t="shared" si="22"/>
        <v>-43</v>
      </c>
      <c r="W271" s="43" t="e">
        <f t="shared" si="25"/>
        <v>#DIV/0!</v>
      </c>
      <c r="X271" s="38" t="s">
        <v>1361</v>
      </c>
      <c r="Y271" s="42">
        <v>43</v>
      </c>
      <c r="Z271" s="38" t="s">
        <v>2247</v>
      </c>
      <c r="AA271" s="42">
        <v>0</v>
      </c>
      <c r="AB271" s="42" t="s">
        <v>54</v>
      </c>
      <c r="AC271" s="42">
        <v>0</v>
      </c>
      <c r="AD271" s="42">
        <v>43</v>
      </c>
      <c r="AE271" s="42">
        <f t="shared" si="23"/>
        <v>-43</v>
      </c>
      <c r="AF271" s="38" t="s">
        <v>1371</v>
      </c>
      <c r="AG271" s="44">
        <f t="shared" si="24"/>
        <v>0</v>
      </c>
    </row>
    <row r="272" spans="1:33" s="45" customFormat="1" x14ac:dyDescent="0.2">
      <c r="A272" s="38" t="s">
        <v>39</v>
      </c>
      <c r="B272" s="38" t="s">
        <v>40</v>
      </c>
      <c r="C272" s="38" t="s">
        <v>353</v>
      </c>
      <c r="D272" s="38" t="s">
        <v>446</v>
      </c>
      <c r="E272" s="38" t="s">
        <v>43</v>
      </c>
      <c r="F272" s="38" t="s">
        <v>434</v>
      </c>
      <c r="G272" s="38" t="s">
        <v>435</v>
      </c>
      <c r="H272" s="38" t="s">
        <v>433</v>
      </c>
      <c r="I272" s="38" t="s">
        <v>302</v>
      </c>
      <c r="J272" s="38" t="s">
        <v>2226</v>
      </c>
      <c r="K272" s="39">
        <v>43145</v>
      </c>
      <c r="L272" s="39">
        <v>43539</v>
      </c>
      <c r="M272" s="40" t="s">
        <v>54</v>
      </c>
      <c r="N272" s="38" t="s">
        <v>1358</v>
      </c>
      <c r="O272" s="38" t="s">
        <v>1359</v>
      </c>
      <c r="P272" s="41">
        <v>7549214</v>
      </c>
      <c r="Q272" s="38" t="s">
        <v>474</v>
      </c>
      <c r="R272" s="38" t="s">
        <v>68</v>
      </c>
      <c r="S272" s="38" t="s">
        <v>52</v>
      </c>
      <c r="T272" s="42">
        <v>0</v>
      </c>
      <c r="U272" s="42">
        <v>43</v>
      </c>
      <c r="V272" s="42">
        <f t="shared" si="22"/>
        <v>-43</v>
      </c>
      <c r="W272" s="43" t="e">
        <f t="shared" si="25"/>
        <v>#DIV/0!</v>
      </c>
      <c r="X272" s="38" t="s">
        <v>1361</v>
      </c>
      <c r="Y272" s="42">
        <v>43</v>
      </c>
      <c r="Z272" s="38" t="s">
        <v>2248</v>
      </c>
      <c r="AA272" s="42">
        <v>0</v>
      </c>
      <c r="AB272" s="42" t="s">
        <v>54</v>
      </c>
      <c r="AC272" s="42">
        <v>0</v>
      </c>
      <c r="AD272" s="42">
        <v>43</v>
      </c>
      <c r="AE272" s="42">
        <f t="shared" si="23"/>
        <v>-43</v>
      </c>
      <c r="AF272" s="38" t="s">
        <v>1371</v>
      </c>
      <c r="AG272" s="44">
        <f t="shared" si="24"/>
        <v>0</v>
      </c>
    </row>
    <row r="273" spans="1:33" s="45" customFormat="1" x14ac:dyDescent="0.2">
      <c r="A273" s="38" t="s">
        <v>39</v>
      </c>
      <c r="B273" s="38" t="s">
        <v>40</v>
      </c>
      <c r="C273" s="38" t="s">
        <v>353</v>
      </c>
      <c r="D273" s="38" t="s">
        <v>446</v>
      </c>
      <c r="E273" s="38" t="s">
        <v>43</v>
      </c>
      <c r="F273" s="38" t="s">
        <v>434</v>
      </c>
      <c r="G273" s="38" t="s">
        <v>435</v>
      </c>
      <c r="H273" s="38" t="s">
        <v>433</v>
      </c>
      <c r="I273" s="38" t="s">
        <v>302</v>
      </c>
      <c r="J273" s="38" t="s">
        <v>2226</v>
      </c>
      <c r="K273" s="39">
        <v>43145</v>
      </c>
      <c r="L273" s="39">
        <v>43539</v>
      </c>
      <c r="M273" s="40" t="s">
        <v>54</v>
      </c>
      <c r="N273" s="38" t="s">
        <v>1358</v>
      </c>
      <c r="O273" s="38" t="s">
        <v>1359</v>
      </c>
      <c r="P273" s="41">
        <v>7549227</v>
      </c>
      <c r="Q273" s="38" t="s">
        <v>474</v>
      </c>
      <c r="R273" s="38" t="s">
        <v>68</v>
      </c>
      <c r="S273" s="38" t="s">
        <v>52</v>
      </c>
      <c r="T273" s="42">
        <v>0</v>
      </c>
      <c r="U273" s="42">
        <v>43</v>
      </c>
      <c r="V273" s="42">
        <f t="shared" si="22"/>
        <v>-43</v>
      </c>
      <c r="W273" s="43" t="e">
        <f t="shared" si="25"/>
        <v>#DIV/0!</v>
      </c>
      <c r="X273" s="38" t="s">
        <v>1361</v>
      </c>
      <c r="Y273" s="42">
        <v>43</v>
      </c>
      <c r="Z273" s="38" t="s">
        <v>2249</v>
      </c>
      <c r="AA273" s="42">
        <v>0</v>
      </c>
      <c r="AB273" s="42" t="s">
        <v>54</v>
      </c>
      <c r="AC273" s="42">
        <v>0</v>
      </c>
      <c r="AD273" s="42">
        <v>43</v>
      </c>
      <c r="AE273" s="42">
        <f t="shared" si="23"/>
        <v>-43</v>
      </c>
      <c r="AF273" s="38" t="s">
        <v>1371</v>
      </c>
      <c r="AG273" s="44">
        <f t="shared" si="24"/>
        <v>0</v>
      </c>
    </row>
    <row r="274" spans="1:33" s="45" customFormat="1" x14ac:dyDescent="0.2">
      <c r="A274" s="38" t="s">
        <v>39</v>
      </c>
      <c r="B274" s="38" t="s">
        <v>40</v>
      </c>
      <c r="C274" s="38" t="s">
        <v>353</v>
      </c>
      <c r="D274" s="38" t="s">
        <v>446</v>
      </c>
      <c r="E274" s="38" t="s">
        <v>43</v>
      </c>
      <c r="F274" s="38" t="s">
        <v>434</v>
      </c>
      <c r="G274" s="38" t="s">
        <v>435</v>
      </c>
      <c r="H274" s="38" t="s">
        <v>433</v>
      </c>
      <c r="I274" s="38" t="s">
        <v>302</v>
      </c>
      <c r="J274" s="38" t="s">
        <v>2222</v>
      </c>
      <c r="K274" s="39">
        <v>43448</v>
      </c>
      <c r="L274" s="39">
        <v>43539</v>
      </c>
      <c r="M274" s="40" t="s">
        <v>54</v>
      </c>
      <c r="N274" s="38" t="s">
        <v>1358</v>
      </c>
      <c r="O274" s="38" t="s">
        <v>1359</v>
      </c>
      <c r="P274" s="41">
        <v>7549230</v>
      </c>
      <c r="Q274" s="38" t="s">
        <v>474</v>
      </c>
      <c r="R274" s="38" t="s">
        <v>68</v>
      </c>
      <c r="S274" s="38" t="s">
        <v>52</v>
      </c>
      <c r="T274" s="42">
        <v>0</v>
      </c>
      <c r="U274" s="42">
        <v>43</v>
      </c>
      <c r="V274" s="42">
        <f t="shared" si="22"/>
        <v>-43</v>
      </c>
      <c r="W274" s="43" t="e">
        <f t="shared" si="25"/>
        <v>#DIV/0!</v>
      </c>
      <c r="X274" s="38" t="s">
        <v>1361</v>
      </c>
      <c r="Y274" s="42">
        <v>43</v>
      </c>
      <c r="Z274" s="38" t="s">
        <v>2250</v>
      </c>
      <c r="AA274" s="42">
        <v>0</v>
      </c>
      <c r="AB274" s="42" t="s">
        <v>54</v>
      </c>
      <c r="AC274" s="42">
        <v>0</v>
      </c>
      <c r="AD274" s="42">
        <v>43</v>
      </c>
      <c r="AE274" s="42">
        <f t="shared" si="23"/>
        <v>-43</v>
      </c>
      <c r="AF274" s="38" t="s">
        <v>1371</v>
      </c>
      <c r="AG274" s="44">
        <f t="shared" si="24"/>
        <v>0</v>
      </c>
    </row>
    <row r="275" spans="1:33" s="45" customFormat="1" x14ac:dyDescent="0.2">
      <c r="A275" s="38" t="s">
        <v>39</v>
      </c>
      <c r="B275" s="38" t="s">
        <v>40</v>
      </c>
      <c r="C275" s="38" t="s">
        <v>353</v>
      </c>
      <c r="D275" s="38" t="s">
        <v>446</v>
      </c>
      <c r="E275" s="38" t="s">
        <v>43</v>
      </c>
      <c r="F275" s="38" t="s">
        <v>434</v>
      </c>
      <c r="G275" s="38" t="s">
        <v>435</v>
      </c>
      <c r="H275" s="38" t="s">
        <v>433</v>
      </c>
      <c r="I275" s="38" t="s">
        <v>302</v>
      </c>
      <c r="J275" s="38" t="s">
        <v>2226</v>
      </c>
      <c r="K275" s="39">
        <v>43145</v>
      </c>
      <c r="L275" s="39">
        <v>43539</v>
      </c>
      <c r="M275" s="40" t="s">
        <v>54</v>
      </c>
      <c r="N275" s="38" t="s">
        <v>1358</v>
      </c>
      <c r="O275" s="38" t="s">
        <v>1359</v>
      </c>
      <c r="P275" s="41">
        <v>7549231</v>
      </c>
      <c r="Q275" s="38" t="s">
        <v>474</v>
      </c>
      <c r="R275" s="38" t="s">
        <v>68</v>
      </c>
      <c r="S275" s="38" t="s">
        <v>52</v>
      </c>
      <c r="T275" s="42">
        <v>0</v>
      </c>
      <c r="U275" s="42">
        <v>43</v>
      </c>
      <c r="V275" s="42">
        <f t="shared" si="22"/>
        <v>-43</v>
      </c>
      <c r="W275" s="43" t="e">
        <f t="shared" si="25"/>
        <v>#DIV/0!</v>
      </c>
      <c r="X275" s="38" t="s">
        <v>1361</v>
      </c>
      <c r="Y275" s="42">
        <v>43</v>
      </c>
      <c r="Z275" s="38" t="s">
        <v>2251</v>
      </c>
      <c r="AA275" s="42">
        <v>0</v>
      </c>
      <c r="AB275" s="42" t="s">
        <v>54</v>
      </c>
      <c r="AC275" s="42">
        <v>0</v>
      </c>
      <c r="AD275" s="42">
        <v>43</v>
      </c>
      <c r="AE275" s="42">
        <f t="shared" si="23"/>
        <v>-43</v>
      </c>
      <c r="AF275" s="38" t="s">
        <v>1371</v>
      </c>
      <c r="AG275" s="44">
        <f t="shared" si="24"/>
        <v>0</v>
      </c>
    </row>
    <row r="276" spans="1:33" s="45" customFormat="1" x14ac:dyDescent="0.2">
      <c r="A276" s="38" t="s">
        <v>39</v>
      </c>
      <c r="B276" s="38" t="s">
        <v>40</v>
      </c>
      <c r="C276" s="38" t="s">
        <v>353</v>
      </c>
      <c r="D276" s="38" t="s">
        <v>446</v>
      </c>
      <c r="E276" s="38" t="s">
        <v>43</v>
      </c>
      <c r="F276" s="38" t="s">
        <v>434</v>
      </c>
      <c r="G276" s="38" t="s">
        <v>435</v>
      </c>
      <c r="H276" s="38" t="s">
        <v>433</v>
      </c>
      <c r="I276" s="38" t="s">
        <v>302</v>
      </c>
      <c r="J276" s="38" t="s">
        <v>2226</v>
      </c>
      <c r="K276" s="39">
        <v>43145</v>
      </c>
      <c r="L276" s="39">
        <v>43539</v>
      </c>
      <c r="M276" s="40" t="s">
        <v>54</v>
      </c>
      <c r="N276" s="38" t="s">
        <v>1358</v>
      </c>
      <c r="O276" s="38" t="s">
        <v>1359</v>
      </c>
      <c r="P276" s="41">
        <v>7549244</v>
      </c>
      <c r="Q276" s="38" t="s">
        <v>474</v>
      </c>
      <c r="R276" s="38" t="s">
        <v>68</v>
      </c>
      <c r="S276" s="38" t="s">
        <v>52</v>
      </c>
      <c r="T276" s="42">
        <v>0</v>
      </c>
      <c r="U276" s="42">
        <v>43</v>
      </c>
      <c r="V276" s="42">
        <f t="shared" si="22"/>
        <v>-43</v>
      </c>
      <c r="W276" s="43" t="e">
        <f t="shared" si="25"/>
        <v>#DIV/0!</v>
      </c>
      <c r="X276" s="38" t="s">
        <v>1361</v>
      </c>
      <c r="Y276" s="42">
        <v>43</v>
      </c>
      <c r="Z276" s="38" t="s">
        <v>2252</v>
      </c>
      <c r="AA276" s="42">
        <v>0</v>
      </c>
      <c r="AB276" s="42" t="s">
        <v>54</v>
      </c>
      <c r="AC276" s="42">
        <v>0</v>
      </c>
      <c r="AD276" s="42">
        <v>43</v>
      </c>
      <c r="AE276" s="42">
        <f t="shared" si="23"/>
        <v>-43</v>
      </c>
      <c r="AF276" s="38" t="s">
        <v>1371</v>
      </c>
      <c r="AG276" s="44">
        <f t="shared" si="24"/>
        <v>0</v>
      </c>
    </row>
    <row r="277" spans="1:33" s="45" customFormat="1" x14ac:dyDescent="0.2">
      <c r="A277" s="38" t="s">
        <v>39</v>
      </c>
      <c r="B277" s="38" t="s">
        <v>40</v>
      </c>
      <c r="C277" s="38" t="s">
        <v>353</v>
      </c>
      <c r="D277" s="38" t="s">
        <v>446</v>
      </c>
      <c r="E277" s="38" t="s">
        <v>43</v>
      </c>
      <c r="F277" s="38" t="s">
        <v>434</v>
      </c>
      <c r="G277" s="38" t="s">
        <v>435</v>
      </c>
      <c r="H277" s="38" t="s">
        <v>433</v>
      </c>
      <c r="I277" s="38" t="s">
        <v>302</v>
      </c>
      <c r="J277" s="38" t="s">
        <v>2226</v>
      </c>
      <c r="K277" s="39">
        <v>43145</v>
      </c>
      <c r="L277" s="39">
        <v>43539</v>
      </c>
      <c r="M277" s="40" t="s">
        <v>54</v>
      </c>
      <c r="N277" s="38" t="s">
        <v>1358</v>
      </c>
      <c r="O277" s="38" t="s">
        <v>1359</v>
      </c>
      <c r="P277" s="41">
        <v>7549255</v>
      </c>
      <c r="Q277" s="38" t="s">
        <v>474</v>
      </c>
      <c r="R277" s="38" t="s">
        <v>68</v>
      </c>
      <c r="S277" s="38" t="s">
        <v>52</v>
      </c>
      <c r="T277" s="42">
        <v>0</v>
      </c>
      <c r="U277" s="42">
        <v>43</v>
      </c>
      <c r="V277" s="42">
        <f t="shared" si="22"/>
        <v>-43</v>
      </c>
      <c r="W277" s="43" t="e">
        <f t="shared" si="25"/>
        <v>#DIV/0!</v>
      </c>
      <c r="X277" s="38" t="s">
        <v>1361</v>
      </c>
      <c r="Y277" s="42">
        <v>43</v>
      </c>
      <c r="Z277" s="38" t="s">
        <v>2253</v>
      </c>
      <c r="AA277" s="42">
        <v>0</v>
      </c>
      <c r="AB277" s="42" t="s">
        <v>54</v>
      </c>
      <c r="AC277" s="42">
        <v>0</v>
      </c>
      <c r="AD277" s="42">
        <v>43</v>
      </c>
      <c r="AE277" s="42">
        <f t="shared" si="23"/>
        <v>-43</v>
      </c>
      <c r="AF277" s="38" t="s">
        <v>1371</v>
      </c>
      <c r="AG277" s="44">
        <f t="shared" si="24"/>
        <v>0</v>
      </c>
    </row>
    <row r="278" spans="1:33" s="45" customFormat="1" x14ac:dyDescent="0.2">
      <c r="A278" s="38" t="s">
        <v>39</v>
      </c>
      <c r="B278" s="38" t="s">
        <v>40</v>
      </c>
      <c r="C278" s="38" t="s">
        <v>353</v>
      </c>
      <c r="D278" s="38" t="s">
        <v>446</v>
      </c>
      <c r="E278" s="38" t="s">
        <v>43</v>
      </c>
      <c r="F278" s="38" t="s">
        <v>434</v>
      </c>
      <c r="G278" s="38" t="s">
        <v>435</v>
      </c>
      <c r="H278" s="38" t="s">
        <v>433</v>
      </c>
      <c r="I278" s="38" t="s">
        <v>302</v>
      </c>
      <c r="J278" s="38" t="s">
        <v>2226</v>
      </c>
      <c r="K278" s="39">
        <v>43145</v>
      </c>
      <c r="L278" s="39">
        <v>43539</v>
      </c>
      <c r="M278" s="40" t="s">
        <v>54</v>
      </c>
      <c r="N278" s="38" t="s">
        <v>1358</v>
      </c>
      <c r="O278" s="38" t="s">
        <v>1359</v>
      </c>
      <c r="P278" s="41">
        <v>7549272</v>
      </c>
      <c r="Q278" s="38" t="s">
        <v>474</v>
      </c>
      <c r="R278" s="38" t="s">
        <v>68</v>
      </c>
      <c r="S278" s="38" t="s">
        <v>52</v>
      </c>
      <c r="T278" s="42">
        <v>0</v>
      </c>
      <c r="U278" s="42">
        <v>43</v>
      </c>
      <c r="V278" s="42">
        <f t="shared" si="22"/>
        <v>-43</v>
      </c>
      <c r="W278" s="43" t="e">
        <f t="shared" si="25"/>
        <v>#DIV/0!</v>
      </c>
      <c r="X278" s="38" t="s">
        <v>1361</v>
      </c>
      <c r="Y278" s="42">
        <v>43</v>
      </c>
      <c r="Z278" s="38" t="s">
        <v>2254</v>
      </c>
      <c r="AA278" s="42">
        <v>0</v>
      </c>
      <c r="AB278" s="42" t="s">
        <v>54</v>
      </c>
      <c r="AC278" s="42">
        <v>0</v>
      </c>
      <c r="AD278" s="42">
        <v>43</v>
      </c>
      <c r="AE278" s="42">
        <f t="shared" si="23"/>
        <v>-43</v>
      </c>
      <c r="AF278" s="38" t="s">
        <v>1371</v>
      </c>
      <c r="AG278" s="44">
        <f t="shared" si="24"/>
        <v>0</v>
      </c>
    </row>
    <row r="279" spans="1:33" s="45" customFormat="1" x14ac:dyDescent="0.2">
      <c r="A279" s="38" t="s">
        <v>39</v>
      </c>
      <c r="B279" s="38" t="s">
        <v>40</v>
      </c>
      <c r="C279" s="38" t="s">
        <v>353</v>
      </c>
      <c r="D279" s="38" t="s">
        <v>446</v>
      </c>
      <c r="E279" s="38" t="s">
        <v>43</v>
      </c>
      <c r="F279" s="38" t="s">
        <v>434</v>
      </c>
      <c r="G279" s="38" t="s">
        <v>435</v>
      </c>
      <c r="H279" s="38" t="s">
        <v>433</v>
      </c>
      <c r="I279" s="38" t="s">
        <v>302</v>
      </c>
      <c r="J279" s="38" t="s">
        <v>2222</v>
      </c>
      <c r="K279" s="39">
        <v>43448</v>
      </c>
      <c r="L279" s="39">
        <v>43539</v>
      </c>
      <c r="M279" s="40" t="s">
        <v>54</v>
      </c>
      <c r="N279" s="38" t="s">
        <v>1358</v>
      </c>
      <c r="O279" s="38" t="s">
        <v>1359</v>
      </c>
      <c r="P279" s="41">
        <v>7549324</v>
      </c>
      <c r="Q279" s="38" t="s">
        <v>474</v>
      </c>
      <c r="R279" s="38" t="s">
        <v>68</v>
      </c>
      <c r="S279" s="38" t="s">
        <v>52</v>
      </c>
      <c r="T279" s="42">
        <v>0</v>
      </c>
      <c r="U279" s="42">
        <v>43</v>
      </c>
      <c r="V279" s="42">
        <f t="shared" si="22"/>
        <v>-43</v>
      </c>
      <c r="W279" s="43" t="e">
        <f t="shared" si="25"/>
        <v>#DIV/0!</v>
      </c>
      <c r="X279" s="38" t="s">
        <v>1361</v>
      </c>
      <c r="Y279" s="42">
        <v>43</v>
      </c>
      <c r="Z279" s="38" t="s">
        <v>2255</v>
      </c>
      <c r="AA279" s="42">
        <v>0</v>
      </c>
      <c r="AB279" s="42" t="s">
        <v>54</v>
      </c>
      <c r="AC279" s="42">
        <v>0</v>
      </c>
      <c r="AD279" s="42">
        <v>43</v>
      </c>
      <c r="AE279" s="42">
        <f t="shared" si="23"/>
        <v>-43</v>
      </c>
      <c r="AF279" s="38" t="s">
        <v>1371</v>
      </c>
      <c r="AG279" s="44">
        <f t="shared" si="24"/>
        <v>0</v>
      </c>
    </row>
    <row r="280" spans="1:33" s="45" customFormat="1" x14ac:dyDescent="0.2">
      <c r="A280" s="38" t="s">
        <v>39</v>
      </c>
      <c r="B280" s="38" t="s">
        <v>40</v>
      </c>
      <c r="C280" s="38" t="s">
        <v>353</v>
      </c>
      <c r="D280" s="38" t="s">
        <v>446</v>
      </c>
      <c r="E280" s="38" t="s">
        <v>43</v>
      </c>
      <c r="F280" s="38" t="s">
        <v>434</v>
      </c>
      <c r="G280" s="38" t="s">
        <v>435</v>
      </c>
      <c r="H280" s="38" t="s">
        <v>433</v>
      </c>
      <c r="I280" s="38" t="s">
        <v>302</v>
      </c>
      <c r="J280" s="38" t="s">
        <v>2226</v>
      </c>
      <c r="K280" s="39">
        <v>43145</v>
      </c>
      <c r="L280" s="39">
        <v>43539</v>
      </c>
      <c r="M280" s="40" t="s">
        <v>54</v>
      </c>
      <c r="N280" s="38" t="s">
        <v>1358</v>
      </c>
      <c r="O280" s="38" t="s">
        <v>1359</v>
      </c>
      <c r="P280" s="41">
        <v>7549329</v>
      </c>
      <c r="Q280" s="38" t="s">
        <v>474</v>
      </c>
      <c r="R280" s="38" t="s">
        <v>68</v>
      </c>
      <c r="S280" s="38" t="s">
        <v>52</v>
      </c>
      <c r="T280" s="42">
        <v>0</v>
      </c>
      <c r="U280" s="42">
        <v>43</v>
      </c>
      <c r="V280" s="42">
        <f t="shared" si="22"/>
        <v>-43</v>
      </c>
      <c r="W280" s="43" t="e">
        <f t="shared" si="25"/>
        <v>#DIV/0!</v>
      </c>
      <c r="X280" s="38" t="s">
        <v>1361</v>
      </c>
      <c r="Y280" s="42">
        <v>43</v>
      </c>
      <c r="Z280" s="38" t="s">
        <v>2256</v>
      </c>
      <c r="AA280" s="42">
        <v>0</v>
      </c>
      <c r="AB280" s="42" t="s">
        <v>54</v>
      </c>
      <c r="AC280" s="42">
        <v>0</v>
      </c>
      <c r="AD280" s="42">
        <v>43</v>
      </c>
      <c r="AE280" s="42">
        <f t="shared" si="23"/>
        <v>-43</v>
      </c>
      <c r="AF280" s="38" t="s">
        <v>1371</v>
      </c>
      <c r="AG280" s="44">
        <f t="shared" si="24"/>
        <v>0</v>
      </c>
    </row>
    <row r="281" spans="1:33" s="45" customFormat="1" x14ac:dyDescent="0.2">
      <c r="A281" s="38" t="s">
        <v>39</v>
      </c>
      <c r="B281" s="38" t="s">
        <v>40</v>
      </c>
      <c r="C281" s="38" t="s">
        <v>353</v>
      </c>
      <c r="D281" s="38" t="s">
        <v>446</v>
      </c>
      <c r="E281" s="38" t="s">
        <v>43</v>
      </c>
      <c r="F281" s="38" t="s">
        <v>434</v>
      </c>
      <c r="G281" s="38" t="s">
        <v>435</v>
      </c>
      <c r="H281" s="38" t="s">
        <v>433</v>
      </c>
      <c r="I281" s="38" t="s">
        <v>302</v>
      </c>
      <c r="J281" s="38" t="s">
        <v>2222</v>
      </c>
      <c r="K281" s="39">
        <v>43448</v>
      </c>
      <c r="L281" s="39">
        <v>43539</v>
      </c>
      <c r="M281" s="40" t="s">
        <v>54</v>
      </c>
      <c r="N281" s="38" t="s">
        <v>1358</v>
      </c>
      <c r="O281" s="38" t="s">
        <v>1359</v>
      </c>
      <c r="P281" s="41">
        <v>7549330</v>
      </c>
      <c r="Q281" s="38" t="s">
        <v>474</v>
      </c>
      <c r="R281" s="38" t="s">
        <v>68</v>
      </c>
      <c r="S281" s="38" t="s">
        <v>52</v>
      </c>
      <c r="T281" s="42">
        <v>0</v>
      </c>
      <c r="U281" s="42">
        <v>43</v>
      </c>
      <c r="V281" s="42">
        <f t="shared" si="22"/>
        <v>-43</v>
      </c>
      <c r="W281" s="43" t="e">
        <f t="shared" si="25"/>
        <v>#DIV/0!</v>
      </c>
      <c r="X281" s="38" t="s">
        <v>1361</v>
      </c>
      <c r="Y281" s="42">
        <v>43</v>
      </c>
      <c r="Z281" s="38" t="s">
        <v>2257</v>
      </c>
      <c r="AA281" s="42">
        <v>0</v>
      </c>
      <c r="AB281" s="42" t="s">
        <v>54</v>
      </c>
      <c r="AC281" s="42">
        <v>0</v>
      </c>
      <c r="AD281" s="42">
        <v>43</v>
      </c>
      <c r="AE281" s="42">
        <f t="shared" si="23"/>
        <v>-43</v>
      </c>
      <c r="AF281" s="38" t="s">
        <v>1371</v>
      </c>
      <c r="AG281" s="44">
        <f t="shared" si="24"/>
        <v>0</v>
      </c>
    </row>
    <row r="282" spans="1:33" s="45" customFormat="1" x14ac:dyDescent="0.2">
      <c r="A282" s="38" t="s">
        <v>39</v>
      </c>
      <c r="B282" s="38" t="s">
        <v>40</v>
      </c>
      <c r="C282" s="38" t="s">
        <v>353</v>
      </c>
      <c r="D282" s="38" t="s">
        <v>446</v>
      </c>
      <c r="E282" s="38" t="s">
        <v>43</v>
      </c>
      <c r="F282" s="38" t="s">
        <v>434</v>
      </c>
      <c r="G282" s="38" t="s">
        <v>435</v>
      </c>
      <c r="H282" s="38" t="s">
        <v>433</v>
      </c>
      <c r="I282" s="38" t="s">
        <v>302</v>
      </c>
      <c r="J282" s="38" t="s">
        <v>2226</v>
      </c>
      <c r="K282" s="39">
        <v>43145</v>
      </c>
      <c r="L282" s="39">
        <v>43539</v>
      </c>
      <c r="M282" s="40" t="s">
        <v>54</v>
      </c>
      <c r="N282" s="38" t="s">
        <v>1358</v>
      </c>
      <c r="O282" s="38" t="s">
        <v>1359</v>
      </c>
      <c r="P282" s="41">
        <v>7549345</v>
      </c>
      <c r="Q282" s="38" t="s">
        <v>474</v>
      </c>
      <c r="R282" s="38" t="s">
        <v>68</v>
      </c>
      <c r="S282" s="38" t="s">
        <v>52</v>
      </c>
      <c r="T282" s="42">
        <v>0</v>
      </c>
      <c r="U282" s="42">
        <v>43</v>
      </c>
      <c r="V282" s="42">
        <f t="shared" si="22"/>
        <v>-43</v>
      </c>
      <c r="W282" s="43" t="e">
        <f t="shared" si="25"/>
        <v>#DIV/0!</v>
      </c>
      <c r="X282" s="38" t="s">
        <v>1361</v>
      </c>
      <c r="Y282" s="42">
        <v>43</v>
      </c>
      <c r="Z282" s="38" t="s">
        <v>2258</v>
      </c>
      <c r="AA282" s="42">
        <v>0</v>
      </c>
      <c r="AB282" s="42" t="s">
        <v>54</v>
      </c>
      <c r="AC282" s="42">
        <v>0</v>
      </c>
      <c r="AD282" s="42">
        <v>43</v>
      </c>
      <c r="AE282" s="42">
        <f t="shared" si="23"/>
        <v>-43</v>
      </c>
      <c r="AF282" s="38" t="s">
        <v>1371</v>
      </c>
      <c r="AG282" s="44">
        <f t="shared" si="24"/>
        <v>0</v>
      </c>
    </row>
    <row r="283" spans="1:33" s="45" customFormat="1" x14ac:dyDescent="0.2">
      <c r="A283" s="38" t="s">
        <v>39</v>
      </c>
      <c r="B283" s="38" t="s">
        <v>40</v>
      </c>
      <c r="C283" s="38" t="s">
        <v>353</v>
      </c>
      <c r="D283" s="38" t="s">
        <v>446</v>
      </c>
      <c r="E283" s="38" t="s">
        <v>43</v>
      </c>
      <c r="F283" s="38" t="s">
        <v>434</v>
      </c>
      <c r="G283" s="38" t="s">
        <v>435</v>
      </c>
      <c r="H283" s="38" t="s">
        <v>433</v>
      </c>
      <c r="I283" s="38" t="s">
        <v>302</v>
      </c>
      <c r="J283" s="38" t="s">
        <v>2226</v>
      </c>
      <c r="K283" s="39">
        <v>43145</v>
      </c>
      <c r="L283" s="39">
        <v>43539</v>
      </c>
      <c r="M283" s="40" t="s">
        <v>54</v>
      </c>
      <c r="N283" s="38" t="s">
        <v>1358</v>
      </c>
      <c r="O283" s="38" t="s">
        <v>1359</v>
      </c>
      <c r="P283" s="41">
        <v>7549347</v>
      </c>
      <c r="Q283" s="38" t="s">
        <v>474</v>
      </c>
      <c r="R283" s="38" t="s">
        <v>68</v>
      </c>
      <c r="S283" s="38" t="s">
        <v>52</v>
      </c>
      <c r="T283" s="42">
        <v>0</v>
      </c>
      <c r="U283" s="42">
        <v>43</v>
      </c>
      <c r="V283" s="42">
        <f t="shared" si="22"/>
        <v>-43</v>
      </c>
      <c r="W283" s="43" t="e">
        <f t="shared" si="25"/>
        <v>#DIV/0!</v>
      </c>
      <c r="X283" s="38" t="s">
        <v>1361</v>
      </c>
      <c r="Y283" s="42">
        <v>43</v>
      </c>
      <c r="Z283" s="38" t="s">
        <v>2259</v>
      </c>
      <c r="AA283" s="42">
        <v>0</v>
      </c>
      <c r="AB283" s="42" t="s">
        <v>54</v>
      </c>
      <c r="AC283" s="42">
        <v>0</v>
      </c>
      <c r="AD283" s="42">
        <v>43</v>
      </c>
      <c r="AE283" s="42">
        <f t="shared" si="23"/>
        <v>-43</v>
      </c>
      <c r="AF283" s="38" t="s">
        <v>1371</v>
      </c>
      <c r="AG283" s="44">
        <f t="shared" si="24"/>
        <v>0</v>
      </c>
    </row>
    <row r="284" spans="1:33" s="45" customFormat="1" x14ac:dyDescent="0.2">
      <c r="A284" s="38" t="s">
        <v>39</v>
      </c>
      <c r="B284" s="38" t="s">
        <v>40</v>
      </c>
      <c r="C284" s="38" t="s">
        <v>353</v>
      </c>
      <c r="D284" s="38" t="s">
        <v>446</v>
      </c>
      <c r="E284" s="38" t="s">
        <v>43</v>
      </c>
      <c r="F284" s="38" t="s">
        <v>434</v>
      </c>
      <c r="G284" s="38" t="s">
        <v>435</v>
      </c>
      <c r="H284" s="38" t="s">
        <v>433</v>
      </c>
      <c r="I284" s="38" t="s">
        <v>302</v>
      </c>
      <c r="J284" s="38" t="s">
        <v>2260</v>
      </c>
      <c r="K284" s="39">
        <v>43173</v>
      </c>
      <c r="L284" s="39">
        <v>43173</v>
      </c>
      <c r="M284" s="39">
        <v>43160</v>
      </c>
      <c r="N284" s="38" t="s">
        <v>1358</v>
      </c>
      <c r="O284" s="38" t="s">
        <v>1368</v>
      </c>
      <c r="P284" s="41">
        <v>7581009</v>
      </c>
      <c r="Q284" s="38" t="s">
        <v>474</v>
      </c>
      <c r="R284" s="38" t="s">
        <v>68</v>
      </c>
      <c r="S284" s="38" t="s">
        <v>52</v>
      </c>
      <c r="T284" s="42">
        <v>237.52</v>
      </c>
      <c r="U284" s="42">
        <v>176</v>
      </c>
      <c r="V284" s="42">
        <f t="shared" si="22"/>
        <v>61.52000000000001</v>
      </c>
      <c r="W284" s="43">
        <f t="shared" si="25"/>
        <v>0.25900976759851807</v>
      </c>
      <c r="X284" s="38" t="s">
        <v>1361</v>
      </c>
      <c r="Y284" s="42">
        <v>176</v>
      </c>
      <c r="Z284" s="38" t="s">
        <v>2261</v>
      </c>
      <c r="AA284" s="42">
        <v>0</v>
      </c>
      <c r="AB284" s="42" t="s">
        <v>54</v>
      </c>
      <c r="AC284" s="42">
        <v>0</v>
      </c>
      <c r="AD284" s="42">
        <v>43</v>
      </c>
      <c r="AE284" s="42">
        <f t="shared" si="23"/>
        <v>-43</v>
      </c>
      <c r="AF284" s="38" t="s">
        <v>1371</v>
      </c>
      <c r="AG284" s="44">
        <f t="shared" si="24"/>
        <v>104.52000000000001</v>
      </c>
    </row>
    <row r="285" spans="1:33" s="45" customFormat="1" x14ac:dyDescent="0.2">
      <c r="A285" s="38" t="s">
        <v>39</v>
      </c>
      <c r="B285" s="38" t="s">
        <v>40</v>
      </c>
      <c r="C285" s="38" t="s">
        <v>353</v>
      </c>
      <c r="D285" s="38" t="s">
        <v>446</v>
      </c>
      <c r="E285" s="38" t="s">
        <v>43</v>
      </c>
      <c r="F285" s="38" t="s">
        <v>434</v>
      </c>
      <c r="G285" s="38" t="s">
        <v>435</v>
      </c>
      <c r="H285" s="38" t="s">
        <v>433</v>
      </c>
      <c r="I285" s="38" t="s">
        <v>302</v>
      </c>
      <c r="J285" s="38" t="s">
        <v>2260</v>
      </c>
      <c r="K285" s="39">
        <v>43180</v>
      </c>
      <c r="L285" s="39">
        <v>43539</v>
      </c>
      <c r="M285" s="40" t="s">
        <v>54</v>
      </c>
      <c r="N285" s="38" t="s">
        <v>1358</v>
      </c>
      <c r="O285" s="38" t="s">
        <v>1359</v>
      </c>
      <c r="P285" s="41">
        <v>7615546</v>
      </c>
      <c r="Q285" s="38" t="s">
        <v>474</v>
      </c>
      <c r="R285" s="38" t="s">
        <v>68</v>
      </c>
      <c r="S285" s="38" t="s">
        <v>52</v>
      </c>
      <c r="T285" s="42">
        <v>834.65</v>
      </c>
      <c r="U285" s="42">
        <v>649</v>
      </c>
      <c r="V285" s="42">
        <f t="shared" si="22"/>
        <v>185.64999999999998</v>
      </c>
      <c r="W285" s="43">
        <f t="shared" si="25"/>
        <v>0.22242856287066434</v>
      </c>
      <c r="X285" s="38" t="s">
        <v>1361</v>
      </c>
      <c r="Y285" s="42">
        <v>649</v>
      </c>
      <c r="Z285" s="38" t="s">
        <v>2262</v>
      </c>
      <c r="AA285" s="42">
        <v>0</v>
      </c>
      <c r="AB285" s="42">
        <v>0</v>
      </c>
      <c r="AC285" s="42">
        <v>709.8</v>
      </c>
      <c r="AD285" s="42">
        <v>571</v>
      </c>
      <c r="AE285" s="42">
        <f t="shared" si="23"/>
        <v>138.79999999999995</v>
      </c>
      <c r="AF285" s="38" t="s">
        <v>1371</v>
      </c>
      <c r="AG285" s="44">
        <f t="shared" si="24"/>
        <v>46.850000000000023</v>
      </c>
    </row>
    <row r="286" spans="1:33" s="45" customFormat="1" x14ac:dyDescent="0.2">
      <c r="A286" s="38" t="s">
        <v>39</v>
      </c>
      <c r="B286" s="38" t="s">
        <v>40</v>
      </c>
      <c r="C286" s="38" t="s">
        <v>353</v>
      </c>
      <c r="D286" s="38" t="s">
        <v>446</v>
      </c>
      <c r="E286" s="38" t="s">
        <v>43</v>
      </c>
      <c r="F286" s="38" t="s">
        <v>434</v>
      </c>
      <c r="G286" s="38" t="s">
        <v>435</v>
      </c>
      <c r="H286" s="38" t="s">
        <v>433</v>
      </c>
      <c r="I286" s="38" t="s">
        <v>302</v>
      </c>
      <c r="J286" s="38" t="s">
        <v>2260</v>
      </c>
      <c r="K286" s="39">
        <v>43180</v>
      </c>
      <c r="L286" s="39">
        <v>43539</v>
      </c>
      <c r="M286" s="40" t="s">
        <v>54</v>
      </c>
      <c r="N286" s="38" t="s">
        <v>1358</v>
      </c>
      <c r="O286" s="38" t="s">
        <v>1359</v>
      </c>
      <c r="P286" s="41">
        <v>7615549</v>
      </c>
      <c r="Q286" s="38" t="s">
        <v>474</v>
      </c>
      <c r="R286" s="38" t="s">
        <v>68</v>
      </c>
      <c r="S286" s="38" t="s">
        <v>52</v>
      </c>
      <c r="T286" s="42">
        <v>264</v>
      </c>
      <c r="U286" s="42">
        <v>259</v>
      </c>
      <c r="V286" s="42">
        <f t="shared" si="22"/>
        <v>5</v>
      </c>
      <c r="W286" s="43">
        <f t="shared" si="25"/>
        <v>1.893939393939394E-2</v>
      </c>
      <c r="X286" s="38" t="s">
        <v>1361</v>
      </c>
      <c r="Y286" s="42">
        <v>259</v>
      </c>
      <c r="Z286" s="38" t="s">
        <v>2263</v>
      </c>
      <c r="AA286" s="42">
        <v>0</v>
      </c>
      <c r="AB286" s="42">
        <v>0</v>
      </c>
      <c r="AC286" s="42">
        <v>0</v>
      </c>
      <c r="AD286" s="42">
        <v>172</v>
      </c>
      <c r="AE286" s="42">
        <f t="shared" si="23"/>
        <v>-172</v>
      </c>
      <c r="AF286" s="38" t="s">
        <v>1371</v>
      </c>
      <c r="AG286" s="44">
        <f t="shared" si="24"/>
        <v>177</v>
      </c>
    </row>
    <row r="287" spans="1:33" s="45" customFormat="1" x14ac:dyDescent="0.2">
      <c r="A287" s="38" t="s">
        <v>39</v>
      </c>
      <c r="B287" s="38" t="s">
        <v>40</v>
      </c>
      <c r="C287" s="38" t="s">
        <v>353</v>
      </c>
      <c r="D287" s="38" t="s">
        <v>446</v>
      </c>
      <c r="E287" s="38" t="s">
        <v>43</v>
      </c>
      <c r="F287" s="38" t="s">
        <v>434</v>
      </c>
      <c r="G287" s="38" t="s">
        <v>435</v>
      </c>
      <c r="H287" s="38" t="s">
        <v>433</v>
      </c>
      <c r="I287" s="38" t="s">
        <v>302</v>
      </c>
      <c r="J287" s="38" t="s">
        <v>2260</v>
      </c>
      <c r="K287" s="39">
        <v>43180</v>
      </c>
      <c r="L287" s="39">
        <v>43539</v>
      </c>
      <c r="M287" s="40" t="s">
        <v>54</v>
      </c>
      <c r="N287" s="38" t="s">
        <v>1358</v>
      </c>
      <c r="O287" s="38" t="s">
        <v>1359</v>
      </c>
      <c r="P287" s="41">
        <v>7615552</v>
      </c>
      <c r="Q287" s="38" t="s">
        <v>474</v>
      </c>
      <c r="R287" s="38" t="s">
        <v>68</v>
      </c>
      <c r="S287" s="38" t="s">
        <v>52</v>
      </c>
      <c r="T287" s="42">
        <v>946.4</v>
      </c>
      <c r="U287" s="42">
        <v>704</v>
      </c>
      <c r="V287" s="42">
        <f t="shared" si="22"/>
        <v>242.39999999999998</v>
      </c>
      <c r="W287" s="43">
        <f t="shared" si="25"/>
        <v>0.25612848689771767</v>
      </c>
      <c r="X287" s="38" t="s">
        <v>1361</v>
      </c>
      <c r="Y287" s="42">
        <v>704</v>
      </c>
      <c r="Z287" s="38" t="s">
        <v>2264</v>
      </c>
      <c r="AA287" s="42">
        <v>0</v>
      </c>
      <c r="AB287" s="42">
        <v>0</v>
      </c>
      <c r="AC287" s="42">
        <v>946.4</v>
      </c>
      <c r="AD287" s="42">
        <v>704</v>
      </c>
      <c r="AE287" s="42">
        <f t="shared" si="23"/>
        <v>242.39999999999998</v>
      </c>
      <c r="AF287" s="38" t="s">
        <v>1371</v>
      </c>
      <c r="AG287" s="44">
        <f t="shared" si="24"/>
        <v>0</v>
      </c>
    </row>
    <row r="288" spans="1:33" s="45" customFormat="1" x14ac:dyDescent="0.2">
      <c r="A288" s="38" t="s">
        <v>39</v>
      </c>
      <c r="B288" s="38" t="s">
        <v>40</v>
      </c>
      <c r="C288" s="38" t="s">
        <v>353</v>
      </c>
      <c r="D288" s="38" t="s">
        <v>446</v>
      </c>
      <c r="E288" s="38" t="s">
        <v>43</v>
      </c>
      <c r="F288" s="38" t="s">
        <v>434</v>
      </c>
      <c r="G288" s="38" t="s">
        <v>435</v>
      </c>
      <c r="H288" s="38" t="s">
        <v>433</v>
      </c>
      <c r="I288" s="38" t="s">
        <v>302</v>
      </c>
      <c r="J288" s="38" t="s">
        <v>2260</v>
      </c>
      <c r="K288" s="39">
        <v>43180</v>
      </c>
      <c r="L288" s="39">
        <v>43539</v>
      </c>
      <c r="M288" s="40" t="s">
        <v>54</v>
      </c>
      <c r="N288" s="38" t="s">
        <v>1358</v>
      </c>
      <c r="O288" s="38" t="s">
        <v>1359</v>
      </c>
      <c r="P288" s="41">
        <v>7615629</v>
      </c>
      <c r="Q288" s="38" t="s">
        <v>474</v>
      </c>
      <c r="R288" s="38" t="s">
        <v>68</v>
      </c>
      <c r="S288" s="38" t="s">
        <v>52</v>
      </c>
      <c r="T288" s="42">
        <v>1689.12</v>
      </c>
      <c r="U288" s="42">
        <v>1498</v>
      </c>
      <c r="V288" s="42">
        <f t="shared" si="22"/>
        <v>191.11999999999989</v>
      </c>
      <c r="W288" s="43">
        <f t="shared" si="25"/>
        <v>0.11314767452874865</v>
      </c>
      <c r="X288" s="38" t="s">
        <v>1361</v>
      </c>
      <c r="Y288" s="42">
        <v>1498</v>
      </c>
      <c r="Z288" s="38" t="s">
        <v>2265</v>
      </c>
      <c r="AA288" s="42">
        <v>0</v>
      </c>
      <c r="AB288" s="42">
        <v>0</v>
      </c>
      <c r="AC288" s="42">
        <v>1394.82</v>
      </c>
      <c r="AD288" s="42">
        <v>1242</v>
      </c>
      <c r="AE288" s="42">
        <f t="shared" si="23"/>
        <v>152.81999999999994</v>
      </c>
      <c r="AF288" s="38" t="s">
        <v>1371</v>
      </c>
      <c r="AG288" s="44">
        <f t="shared" si="24"/>
        <v>38.299999999999955</v>
      </c>
    </row>
    <row r="289" spans="1:33" s="45" customFormat="1" x14ac:dyDescent="0.2">
      <c r="A289" s="38" t="s">
        <v>39</v>
      </c>
      <c r="B289" s="38" t="s">
        <v>40</v>
      </c>
      <c r="C289" s="38" t="s">
        <v>353</v>
      </c>
      <c r="D289" s="38" t="s">
        <v>446</v>
      </c>
      <c r="E289" s="38" t="s">
        <v>43</v>
      </c>
      <c r="F289" s="38" t="s">
        <v>434</v>
      </c>
      <c r="G289" s="38" t="s">
        <v>435</v>
      </c>
      <c r="H289" s="38" t="s">
        <v>433</v>
      </c>
      <c r="I289" s="38" t="s">
        <v>302</v>
      </c>
      <c r="J289" s="38" t="s">
        <v>2260</v>
      </c>
      <c r="K289" s="39">
        <v>43187</v>
      </c>
      <c r="L289" s="39">
        <v>43539</v>
      </c>
      <c r="M289" s="40" t="s">
        <v>54</v>
      </c>
      <c r="N289" s="38" t="s">
        <v>1358</v>
      </c>
      <c r="O289" s="38" t="s">
        <v>1359</v>
      </c>
      <c r="P289" s="41">
        <v>7630531</v>
      </c>
      <c r="Q289" s="38" t="s">
        <v>474</v>
      </c>
      <c r="R289" s="38" t="s">
        <v>68</v>
      </c>
      <c r="S289" s="38" t="s">
        <v>52</v>
      </c>
      <c r="T289" s="42">
        <v>114.01</v>
      </c>
      <c r="U289" s="42">
        <v>90</v>
      </c>
      <c r="V289" s="42">
        <f t="shared" si="22"/>
        <v>24.010000000000005</v>
      </c>
      <c r="W289" s="43">
        <f t="shared" si="25"/>
        <v>0.21059556179282524</v>
      </c>
      <c r="X289" s="38" t="s">
        <v>1361</v>
      </c>
      <c r="Y289" s="42">
        <v>90</v>
      </c>
      <c r="Z289" s="38" t="s">
        <v>2266</v>
      </c>
      <c r="AA289" s="42">
        <v>0</v>
      </c>
      <c r="AB289" s="42">
        <v>0</v>
      </c>
      <c r="AC289" s="42">
        <v>114.01</v>
      </c>
      <c r="AD289" s="42">
        <v>90</v>
      </c>
      <c r="AE289" s="42">
        <f t="shared" si="23"/>
        <v>24.010000000000005</v>
      </c>
      <c r="AF289" s="38" t="s">
        <v>1371</v>
      </c>
      <c r="AG289" s="44">
        <f t="shared" si="24"/>
        <v>0</v>
      </c>
    </row>
    <row r="290" spans="1:33" s="45" customFormat="1" x14ac:dyDescent="0.2">
      <c r="A290" s="38" t="s">
        <v>39</v>
      </c>
      <c r="B290" s="38" t="s">
        <v>40</v>
      </c>
      <c r="C290" s="38" t="s">
        <v>353</v>
      </c>
      <c r="D290" s="38" t="s">
        <v>446</v>
      </c>
      <c r="E290" s="38" t="s">
        <v>43</v>
      </c>
      <c r="F290" s="38" t="s">
        <v>434</v>
      </c>
      <c r="G290" s="38" t="s">
        <v>435</v>
      </c>
      <c r="H290" s="38" t="s">
        <v>433</v>
      </c>
      <c r="I290" s="38" t="s">
        <v>452</v>
      </c>
      <c r="J290" s="38" t="s">
        <v>2267</v>
      </c>
      <c r="K290" s="39">
        <v>43271</v>
      </c>
      <c r="L290" s="39">
        <v>43539</v>
      </c>
      <c r="M290" s="40" t="s">
        <v>54</v>
      </c>
      <c r="N290" s="38" t="s">
        <v>1358</v>
      </c>
      <c r="O290" s="38" t="s">
        <v>1359</v>
      </c>
      <c r="P290" s="41">
        <v>7817343</v>
      </c>
      <c r="Q290" s="38" t="s">
        <v>474</v>
      </c>
      <c r="R290" s="38" t="s">
        <v>68</v>
      </c>
      <c r="S290" s="38" t="s">
        <v>52</v>
      </c>
      <c r="T290" s="42">
        <v>95.7</v>
      </c>
      <c r="U290" s="42">
        <v>87</v>
      </c>
      <c r="V290" s="42">
        <f t="shared" si="22"/>
        <v>8.7000000000000028</v>
      </c>
      <c r="W290" s="43">
        <f t="shared" si="25"/>
        <v>9.0909090909090939E-2</v>
      </c>
      <c r="X290" s="38" t="s">
        <v>1361</v>
      </c>
      <c r="Y290" s="42">
        <v>87</v>
      </c>
      <c r="Z290" s="38" t="s">
        <v>2268</v>
      </c>
      <c r="AA290" s="42">
        <v>0</v>
      </c>
      <c r="AB290" s="42">
        <v>0</v>
      </c>
      <c r="AC290" s="42">
        <v>95.7</v>
      </c>
      <c r="AD290" s="42">
        <v>87</v>
      </c>
      <c r="AE290" s="42">
        <f t="shared" si="23"/>
        <v>8.7000000000000028</v>
      </c>
      <c r="AF290" s="38" t="s">
        <v>1371</v>
      </c>
      <c r="AG290" s="44">
        <f t="shared" si="24"/>
        <v>0</v>
      </c>
    </row>
    <row r="291" spans="1:33" s="45" customFormat="1" x14ac:dyDescent="0.2">
      <c r="A291" s="38" t="s">
        <v>39</v>
      </c>
      <c r="B291" s="38" t="s">
        <v>40</v>
      </c>
      <c r="C291" s="38" t="s">
        <v>353</v>
      </c>
      <c r="D291" s="38" t="s">
        <v>446</v>
      </c>
      <c r="E291" s="38" t="s">
        <v>43</v>
      </c>
      <c r="F291" s="38" t="s">
        <v>434</v>
      </c>
      <c r="G291" s="38" t="s">
        <v>435</v>
      </c>
      <c r="H291" s="38" t="s">
        <v>433</v>
      </c>
      <c r="I291" s="38" t="s">
        <v>452</v>
      </c>
      <c r="J291" s="38" t="s">
        <v>2267</v>
      </c>
      <c r="K291" s="39">
        <v>43271</v>
      </c>
      <c r="L291" s="39">
        <v>43539</v>
      </c>
      <c r="M291" s="40" t="s">
        <v>54</v>
      </c>
      <c r="N291" s="38" t="s">
        <v>1358</v>
      </c>
      <c r="O291" s="38" t="s">
        <v>1359</v>
      </c>
      <c r="P291" s="41">
        <v>7819232</v>
      </c>
      <c r="Q291" s="38" t="s">
        <v>474</v>
      </c>
      <c r="R291" s="38" t="s">
        <v>68</v>
      </c>
      <c r="S291" s="38" t="s">
        <v>52</v>
      </c>
      <c r="T291" s="42">
        <v>600.48</v>
      </c>
      <c r="U291" s="42">
        <v>512</v>
      </c>
      <c r="V291" s="42">
        <f t="shared" si="22"/>
        <v>88.480000000000018</v>
      </c>
      <c r="W291" s="43">
        <f t="shared" si="25"/>
        <v>0.14734878763655745</v>
      </c>
      <c r="X291" s="38" t="s">
        <v>1361</v>
      </c>
      <c r="Y291" s="42">
        <v>512</v>
      </c>
      <c r="Z291" s="38" t="s">
        <v>2269</v>
      </c>
      <c r="AA291" s="42">
        <v>0</v>
      </c>
      <c r="AB291" s="42">
        <v>0</v>
      </c>
      <c r="AC291" s="42">
        <v>600.48</v>
      </c>
      <c r="AD291" s="42">
        <v>512</v>
      </c>
      <c r="AE291" s="42">
        <f t="shared" si="23"/>
        <v>88.480000000000018</v>
      </c>
      <c r="AF291" s="38" t="s">
        <v>1371</v>
      </c>
      <c r="AG291" s="44">
        <f t="shared" si="24"/>
        <v>0</v>
      </c>
    </row>
    <row r="292" spans="1:33" s="45" customFormat="1" x14ac:dyDescent="0.2">
      <c r="A292" s="38" t="s">
        <v>39</v>
      </c>
      <c r="B292" s="38" t="s">
        <v>40</v>
      </c>
      <c r="C292" s="38" t="s">
        <v>353</v>
      </c>
      <c r="D292" s="38" t="s">
        <v>446</v>
      </c>
      <c r="E292" s="38" t="s">
        <v>43</v>
      </c>
      <c r="F292" s="38" t="s">
        <v>434</v>
      </c>
      <c r="G292" s="38" t="s">
        <v>435</v>
      </c>
      <c r="H292" s="38" t="s">
        <v>433</v>
      </c>
      <c r="I292" s="38" t="s">
        <v>452</v>
      </c>
      <c r="J292" s="38" t="s">
        <v>2135</v>
      </c>
      <c r="K292" s="39">
        <v>43298</v>
      </c>
      <c r="L292" s="39">
        <v>43539</v>
      </c>
      <c r="M292" s="40" t="s">
        <v>54</v>
      </c>
      <c r="N292" s="38" t="s">
        <v>1358</v>
      </c>
      <c r="O292" s="38" t="s">
        <v>1359</v>
      </c>
      <c r="P292" s="41">
        <v>7880623</v>
      </c>
      <c r="Q292" s="38" t="s">
        <v>474</v>
      </c>
      <c r="R292" s="38" t="s">
        <v>68</v>
      </c>
      <c r="S292" s="38" t="s">
        <v>52</v>
      </c>
      <c r="T292" s="42">
        <v>1794.15</v>
      </c>
      <c r="U292" s="42">
        <v>1290</v>
      </c>
      <c r="V292" s="42">
        <f t="shared" si="22"/>
        <v>504.15000000000009</v>
      </c>
      <c r="W292" s="43">
        <f t="shared" si="25"/>
        <v>0.28099657219296048</v>
      </c>
      <c r="X292" s="38" t="s">
        <v>1361</v>
      </c>
      <c r="Y292" s="42">
        <v>1290</v>
      </c>
      <c r="Z292" s="38" t="s">
        <v>2270</v>
      </c>
      <c r="AA292" s="42">
        <v>0</v>
      </c>
      <c r="AB292" s="42">
        <v>0</v>
      </c>
      <c r="AC292" s="42">
        <v>1656.2</v>
      </c>
      <c r="AD292" s="42">
        <v>1232</v>
      </c>
      <c r="AE292" s="42">
        <f t="shared" si="23"/>
        <v>424.20000000000005</v>
      </c>
      <c r="AF292" s="38" t="s">
        <v>1371</v>
      </c>
      <c r="AG292" s="44">
        <f t="shared" si="24"/>
        <v>79.950000000000045</v>
      </c>
    </row>
    <row r="293" spans="1:33" s="45" customFormat="1" x14ac:dyDescent="0.2">
      <c r="A293" s="38" t="s">
        <v>39</v>
      </c>
      <c r="B293" s="38" t="s">
        <v>40</v>
      </c>
      <c r="C293" s="38" t="s">
        <v>353</v>
      </c>
      <c r="D293" s="38" t="s">
        <v>446</v>
      </c>
      <c r="E293" s="38" t="s">
        <v>43</v>
      </c>
      <c r="F293" s="38" t="s">
        <v>434</v>
      </c>
      <c r="G293" s="38" t="s">
        <v>435</v>
      </c>
      <c r="H293" s="38" t="s">
        <v>433</v>
      </c>
      <c r="I293" s="38" t="s">
        <v>452</v>
      </c>
      <c r="J293" s="38" t="s">
        <v>55</v>
      </c>
      <c r="K293" s="40" t="s">
        <v>54</v>
      </c>
      <c r="L293" s="39">
        <v>43539</v>
      </c>
      <c r="M293" s="40" t="s">
        <v>54</v>
      </c>
      <c r="N293" s="38" t="s">
        <v>1358</v>
      </c>
      <c r="O293" s="38" t="s">
        <v>1359</v>
      </c>
      <c r="P293" s="41">
        <v>7880626</v>
      </c>
      <c r="Q293" s="38" t="s">
        <v>474</v>
      </c>
      <c r="R293" s="38" t="s">
        <v>68</v>
      </c>
      <c r="S293" s="38" t="s">
        <v>52</v>
      </c>
      <c r="T293" s="42">
        <v>2368.0300000000002</v>
      </c>
      <c r="U293" s="42">
        <v>2150.17</v>
      </c>
      <c r="V293" s="42">
        <f t="shared" si="22"/>
        <v>217.86000000000013</v>
      </c>
      <c r="W293" s="43">
        <f t="shared" si="25"/>
        <v>9.200052364201472E-2</v>
      </c>
      <c r="X293" s="38" t="s">
        <v>1745</v>
      </c>
      <c r="Y293" s="42">
        <v>0</v>
      </c>
      <c r="Z293" s="38" t="s">
        <v>55</v>
      </c>
      <c r="AA293" s="42">
        <v>0</v>
      </c>
      <c r="AB293" s="42">
        <v>0</v>
      </c>
      <c r="AC293" s="42">
        <v>2513.81</v>
      </c>
      <c r="AD293" s="42">
        <v>2069.0100000000002</v>
      </c>
      <c r="AE293" s="42">
        <f t="shared" si="23"/>
        <v>444.79999999999973</v>
      </c>
      <c r="AF293" s="38" t="s">
        <v>1371</v>
      </c>
      <c r="AG293" s="44">
        <f t="shared" si="24"/>
        <v>-226.9399999999996</v>
      </c>
    </row>
    <row r="294" spans="1:33" s="45" customFormat="1" x14ac:dyDescent="0.2">
      <c r="A294" s="38" t="s">
        <v>39</v>
      </c>
      <c r="B294" s="38" t="s">
        <v>40</v>
      </c>
      <c r="C294" s="38" t="s">
        <v>353</v>
      </c>
      <c r="D294" s="38" t="s">
        <v>446</v>
      </c>
      <c r="E294" s="38" t="s">
        <v>43</v>
      </c>
      <c r="F294" s="38" t="s">
        <v>434</v>
      </c>
      <c r="G294" s="38" t="s">
        <v>435</v>
      </c>
      <c r="H294" s="38" t="s">
        <v>433</v>
      </c>
      <c r="I294" s="38" t="s">
        <v>452</v>
      </c>
      <c r="J294" s="38" t="s">
        <v>2135</v>
      </c>
      <c r="K294" s="39">
        <v>43300</v>
      </c>
      <c r="L294" s="39">
        <v>43539</v>
      </c>
      <c r="M294" s="40" t="s">
        <v>54</v>
      </c>
      <c r="N294" s="38" t="s">
        <v>1358</v>
      </c>
      <c r="O294" s="38" t="s">
        <v>1359</v>
      </c>
      <c r="P294" s="41">
        <v>7880881</v>
      </c>
      <c r="Q294" s="38" t="s">
        <v>474</v>
      </c>
      <c r="R294" s="38" t="s">
        <v>68</v>
      </c>
      <c r="S294" s="38" t="s">
        <v>52</v>
      </c>
      <c r="T294" s="42">
        <v>391.6</v>
      </c>
      <c r="U294" s="42">
        <v>332</v>
      </c>
      <c r="V294" s="42">
        <f t="shared" si="22"/>
        <v>59.600000000000023</v>
      </c>
      <c r="W294" s="43">
        <f t="shared" si="25"/>
        <v>0.15219611848825337</v>
      </c>
      <c r="X294" s="38" t="s">
        <v>1361</v>
      </c>
      <c r="Y294" s="42">
        <v>332</v>
      </c>
      <c r="Z294" s="38" t="s">
        <v>2271</v>
      </c>
      <c r="AA294" s="42">
        <v>0</v>
      </c>
      <c r="AB294" s="42">
        <v>0</v>
      </c>
      <c r="AC294" s="42">
        <v>127.6</v>
      </c>
      <c r="AD294" s="42">
        <v>116</v>
      </c>
      <c r="AE294" s="42">
        <f t="shared" si="23"/>
        <v>11.599999999999994</v>
      </c>
      <c r="AF294" s="38" t="s">
        <v>1371</v>
      </c>
      <c r="AG294" s="44">
        <f t="shared" si="24"/>
        <v>48.000000000000028</v>
      </c>
    </row>
    <row r="295" spans="1:33" s="45" customFormat="1" x14ac:dyDescent="0.2">
      <c r="A295" s="38" t="s">
        <v>39</v>
      </c>
      <c r="B295" s="38" t="s">
        <v>40</v>
      </c>
      <c r="C295" s="38" t="s">
        <v>353</v>
      </c>
      <c r="D295" s="38" t="s">
        <v>446</v>
      </c>
      <c r="E295" s="38" t="s">
        <v>43</v>
      </c>
      <c r="F295" s="38" t="s">
        <v>434</v>
      </c>
      <c r="G295" s="38" t="s">
        <v>435</v>
      </c>
      <c r="H295" s="38" t="s">
        <v>433</v>
      </c>
      <c r="I295" s="38" t="s">
        <v>452</v>
      </c>
      <c r="J295" s="38" t="s">
        <v>2135</v>
      </c>
      <c r="K295" s="39">
        <v>43300</v>
      </c>
      <c r="L295" s="39">
        <v>43539</v>
      </c>
      <c r="M295" s="40" t="s">
        <v>54</v>
      </c>
      <c r="N295" s="38" t="s">
        <v>1358</v>
      </c>
      <c r="O295" s="38" t="s">
        <v>1359</v>
      </c>
      <c r="P295" s="41">
        <v>7880884</v>
      </c>
      <c r="Q295" s="38" t="s">
        <v>474</v>
      </c>
      <c r="R295" s="38" t="s">
        <v>68</v>
      </c>
      <c r="S295" s="38" t="s">
        <v>52</v>
      </c>
      <c r="T295" s="42">
        <v>391.6</v>
      </c>
      <c r="U295" s="42">
        <v>332</v>
      </c>
      <c r="V295" s="42">
        <f t="shared" si="22"/>
        <v>59.600000000000023</v>
      </c>
      <c r="W295" s="43">
        <f t="shared" si="25"/>
        <v>0.15219611848825337</v>
      </c>
      <c r="X295" s="38" t="s">
        <v>1361</v>
      </c>
      <c r="Y295" s="42">
        <v>332</v>
      </c>
      <c r="Z295" s="38" t="s">
        <v>2272</v>
      </c>
      <c r="AA295" s="42">
        <v>0</v>
      </c>
      <c r="AB295" s="42">
        <v>0</v>
      </c>
      <c r="AC295" s="42">
        <v>127.6</v>
      </c>
      <c r="AD295" s="42">
        <v>116</v>
      </c>
      <c r="AE295" s="42">
        <f t="shared" si="23"/>
        <v>11.599999999999994</v>
      </c>
      <c r="AF295" s="38" t="s">
        <v>1371</v>
      </c>
      <c r="AG295" s="44">
        <f t="shared" si="24"/>
        <v>48.000000000000028</v>
      </c>
    </row>
    <row r="296" spans="1:33" s="45" customFormat="1" x14ac:dyDescent="0.2">
      <c r="A296" s="38" t="s">
        <v>39</v>
      </c>
      <c r="B296" s="38" t="s">
        <v>40</v>
      </c>
      <c r="C296" s="38" t="s">
        <v>353</v>
      </c>
      <c r="D296" s="38" t="s">
        <v>446</v>
      </c>
      <c r="E296" s="38" t="s">
        <v>43</v>
      </c>
      <c r="F296" s="38" t="s">
        <v>434</v>
      </c>
      <c r="G296" s="38" t="s">
        <v>435</v>
      </c>
      <c r="H296" s="38" t="s">
        <v>433</v>
      </c>
      <c r="I296" s="38" t="s">
        <v>452</v>
      </c>
      <c r="J296" s="38" t="s">
        <v>2135</v>
      </c>
      <c r="K296" s="39">
        <v>43299</v>
      </c>
      <c r="L296" s="39">
        <v>43539</v>
      </c>
      <c r="M296" s="40" t="s">
        <v>54</v>
      </c>
      <c r="N296" s="38" t="s">
        <v>1358</v>
      </c>
      <c r="O296" s="38" t="s">
        <v>1359</v>
      </c>
      <c r="P296" s="41">
        <v>7881540</v>
      </c>
      <c r="Q296" s="38" t="s">
        <v>474</v>
      </c>
      <c r="R296" s="38" t="s">
        <v>68</v>
      </c>
      <c r="S296" s="38" t="s">
        <v>52</v>
      </c>
      <c r="T296" s="42">
        <v>125.34</v>
      </c>
      <c r="U296" s="42">
        <v>73.3</v>
      </c>
      <c r="V296" s="42">
        <f t="shared" si="22"/>
        <v>52.040000000000006</v>
      </c>
      <c r="W296" s="43">
        <f t="shared" si="25"/>
        <v>0.41519068134673692</v>
      </c>
      <c r="X296" s="38" t="s">
        <v>1361</v>
      </c>
      <c r="Y296" s="42">
        <v>73.3</v>
      </c>
      <c r="Z296" s="38" t="s">
        <v>2273</v>
      </c>
      <c r="AA296" s="42">
        <v>0</v>
      </c>
      <c r="AB296" s="42" t="s">
        <v>54</v>
      </c>
      <c r="AC296" s="42">
        <v>0</v>
      </c>
      <c r="AD296" s="42">
        <v>43</v>
      </c>
      <c r="AE296" s="42">
        <f t="shared" si="23"/>
        <v>-43</v>
      </c>
      <c r="AF296" s="38" t="s">
        <v>1371</v>
      </c>
      <c r="AG296" s="44">
        <f t="shared" si="24"/>
        <v>95.04</v>
      </c>
    </row>
    <row r="297" spans="1:33" s="45" customFormat="1" x14ac:dyDescent="0.2">
      <c r="A297" s="38" t="s">
        <v>39</v>
      </c>
      <c r="B297" s="38" t="s">
        <v>40</v>
      </c>
      <c r="C297" s="38" t="s">
        <v>353</v>
      </c>
      <c r="D297" s="38" t="s">
        <v>446</v>
      </c>
      <c r="E297" s="38" t="s">
        <v>43</v>
      </c>
      <c r="F297" s="38" t="s">
        <v>434</v>
      </c>
      <c r="G297" s="38" t="s">
        <v>435</v>
      </c>
      <c r="H297" s="38" t="s">
        <v>433</v>
      </c>
      <c r="I297" s="38" t="s">
        <v>452</v>
      </c>
      <c r="J297" s="38" t="s">
        <v>2135</v>
      </c>
      <c r="K297" s="39">
        <v>43299</v>
      </c>
      <c r="L297" s="39">
        <v>43539</v>
      </c>
      <c r="M297" s="40" t="s">
        <v>54</v>
      </c>
      <c r="N297" s="38" t="s">
        <v>1358</v>
      </c>
      <c r="O297" s="38" t="s">
        <v>1359</v>
      </c>
      <c r="P297" s="41">
        <v>7881549</v>
      </c>
      <c r="Q297" s="38" t="s">
        <v>474</v>
      </c>
      <c r="R297" s="38" t="s">
        <v>68</v>
      </c>
      <c r="S297" s="38" t="s">
        <v>52</v>
      </c>
      <c r="T297" s="42">
        <v>75.349999999999994</v>
      </c>
      <c r="U297" s="42">
        <v>57.15</v>
      </c>
      <c r="V297" s="42">
        <f t="shared" si="22"/>
        <v>18.199999999999996</v>
      </c>
      <c r="W297" s="43">
        <f t="shared" si="25"/>
        <v>0.24153948241539477</v>
      </c>
      <c r="X297" s="38" t="s">
        <v>1361</v>
      </c>
      <c r="Y297" s="42">
        <v>57.15</v>
      </c>
      <c r="Z297" s="38" t="s">
        <v>2274</v>
      </c>
      <c r="AA297" s="42">
        <v>0</v>
      </c>
      <c r="AB297" s="42" t="s">
        <v>54</v>
      </c>
      <c r="AC297" s="42">
        <v>0</v>
      </c>
      <c r="AD297" s="42">
        <v>43</v>
      </c>
      <c r="AE297" s="42">
        <f t="shared" si="23"/>
        <v>-43</v>
      </c>
      <c r="AF297" s="38" t="s">
        <v>1371</v>
      </c>
      <c r="AG297" s="44">
        <f t="shared" si="24"/>
        <v>61.199999999999996</v>
      </c>
    </row>
    <row r="298" spans="1:33" s="45" customFormat="1" x14ac:dyDescent="0.2">
      <c r="A298" s="38" t="s">
        <v>39</v>
      </c>
      <c r="B298" s="38" t="s">
        <v>40</v>
      </c>
      <c r="C298" s="38" t="s">
        <v>353</v>
      </c>
      <c r="D298" s="38" t="s">
        <v>446</v>
      </c>
      <c r="E298" s="38" t="s">
        <v>43</v>
      </c>
      <c r="F298" s="38" t="s">
        <v>434</v>
      </c>
      <c r="G298" s="38" t="s">
        <v>435</v>
      </c>
      <c r="H298" s="38" t="s">
        <v>433</v>
      </c>
      <c r="I298" s="38" t="s">
        <v>452</v>
      </c>
      <c r="J298" s="38" t="s">
        <v>55</v>
      </c>
      <c r="K298" s="40" t="s">
        <v>54</v>
      </c>
      <c r="L298" s="39">
        <v>43539</v>
      </c>
      <c r="M298" s="40" t="s">
        <v>54</v>
      </c>
      <c r="N298" s="38" t="s">
        <v>1358</v>
      </c>
      <c r="O298" s="38" t="s">
        <v>1359</v>
      </c>
      <c r="P298" s="41">
        <v>7883916</v>
      </c>
      <c r="Q298" s="38" t="s">
        <v>474</v>
      </c>
      <c r="R298" s="38" t="s">
        <v>68</v>
      </c>
      <c r="S298" s="38" t="s">
        <v>52</v>
      </c>
      <c r="T298" s="42">
        <v>730.08</v>
      </c>
      <c r="U298" s="42">
        <v>662.91</v>
      </c>
      <c r="V298" s="42">
        <f t="shared" si="22"/>
        <v>67.170000000000073</v>
      </c>
      <c r="W298" s="43">
        <f t="shared" si="25"/>
        <v>9.2003616042077671E-2</v>
      </c>
      <c r="X298" s="38" t="s">
        <v>1745</v>
      </c>
      <c r="Y298" s="42">
        <v>0</v>
      </c>
      <c r="Z298" s="38" t="s">
        <v>55</v>
      </c>
      <c r="AA298" s="42">
        <v>0</v>
      </c>
      <c r="AB298" s="42" t="s">
        <v>54</v>
      </c>
      <c r="AC298" s="42">
        <v>644.76</v>
      </c>
      <c r="AD298" s="42">
        <v>0</v>
      </c>
      <c r="AE298" s="42">
        <f t="shared" si="23"/>
        <v>644.76</v>
      </c>
      <c r="AF298" s="38" t="s">
        <v>1371</v>
      </c>
      <c r="AG298" s="44">
        <f t="shared" si="24"/>
        <v>-577.58999999999992</v>
      </c>
    </row>
    <row r="299" spans="1:33" s="45" customFormat="1" x14ac:dyDescent="0.2">
      <c r="A299" s="38" t="s">
        <v>39</v>
      </c>
      <c r="B299" s="38" t="s">
        <v>40</v>
      </c>
      <c r="C299" s="38" t="s">
        <v>353</v>
      </c>
      <c r="D299" s="38" t="s">
        <v>446</v>
      </c>
      <c r="E299" s="38" t="s">
        <v>43</v>
      </c>
      <c r="F299" s="38" t="s">
        <v>434</v>
      </c>
      <c r="G299" s="38" t="s">
        <v>435</v>
      </c>
      <c r="H299" s="38" t="s">
        <v>433</v>
      </c>
      <c r="I299" s="38" t="s">
        <v>452</v>
      </c>
      <c r="J299" s="38" t="s">
        <v>2135</v>
      </c>
      <c r="K299" s="39">
        <v>43306</v>
      </c>
      <c r="L299" s="39">
        <v>43306</v>
      </c>
      <c r="M299" s="39">
        <v>43306</v>
      </c>
      <c r="N299" s="38" t="s">
        <v>1358</v>
      </c>
      <c r="O299" s="38" t="s">
        <v>1368</v>
      </c>
      <c r="P299" s="41">
        <v>7886558</v>
      </c>
      <c r="Q299" s="38" t="s">
        <v>474</v>
      </c>
      <c r="R299" s="38" t="s">
        <v>68</v>
      </c>
      <c r="S299" s="38" t="s">
        <v>52</v>
      </c>
      <c r="T299" s="42">
        <v>168.95</v>
      </c>
      <c r="U299" s="42">
        <v>160.85</v>
      </c>
      <c r="V299" s="42">
        <f t="shared" si="22"/>
        <v>8.0999999999999943</v>
      </c>
      <c r="W299" s="43">
        <f t="shared" si="25"/>
        <v>4.7943178455164222E-2</v>
      </c>
      <c r="X299" s="38" t="s">
        <v>1361</v>
      </c>
      <c r="Y299" s="42">
        <v>160.85</v>
      </c>
      <c r="Z299" s="38" t="s">
        <v>2275</v>
      </c>
      <c r="AA299" s="42">
        <v>0</v>
      </c>
      <c r="AB299" s="42" t="s">
        <v>54</v>
      </c>
      <c r="AC299" s="42">
        <v>75.06</v>
      </c>
      <c r="AD299" s="42">
        <v>57.15</v>
      </c>
      <c r="AE299" s="42">
        <f t="shared" si="23"/>
        <v>17.910000000000004</v>
      </c>
      <c r="AF299" s="38" t="s">
        <v>1371</v>
      </c>
      <c r="AG299" s="44">
        <f t="shared" si="24"/>
        <v>-9.8100000000000094</v>
      </c>
    </row>
    <row r="300" spans="1:33" s="45" customFormat="1" x14ac:dyDescent="0.2">
      <c r="A300" s="38" t="s">
        <v>39</v>
      </c>
      <c r="B300" s="38" t="s">
        <v>40</v>
      </c>
      <c r="C300" s="38" t="s">
        <v>353</v>
      </c>
      <c r="D300" s="38" t="s">
        <v>446</v>
      </c>
      <c r="E300" s="38" t="s">
        <v>43</v>
      </c>
      <c r="F300" s="38" t="s">
        <v>434</v>
      </c>
      <c r="G300" s="38" t="s">
        <v>435</v>
      </c>
      <c r="H300" s="38" t="s">
        <v>433</v>
      </c>
      <c r="I300" s="38" t="s">
        <v>452</v>
      </c>
      <c r="J300" s="38" t="s">
        <v>2135</v>
      </c>
      <c r="K300" s="39">
        <v>43300</v>
      </c>
      <c r="L300" s="39">
        <v>43539</v>
      </c>
      <c r="M300" s="40" t="s">
        <v>54</v>
      </c>
      <c r="N300" s="38" t="s">
        <v>1358</v>
      </c>
      <c r="O300" s="38" t="s">
        <v>1359</v>
      </c>
      <c r="P300" s="41">
        <v>7886565</v>
      </c>
      <c r="Q300" s="38" t="s">
        <v>474</v>
      </c>
      <c r="R300" s="38" t="s">
        <v>68</v>
      </c>
      <c r="S300" s="38" t="s">
        <v>52</v>
      </c>
      <c r="T300" s="42">
        <v>75.349999999999994</v>
      </c>
      <c r="U300" s="42">
        <v>57.15</v>
      </c>
      <c r="V300" s="42">
        <f t="shared" si="22"/>
        <v>18.199999999999996</v>
      </c>
      <c r="W300" s="43">
        <f t="shared" si="25"/>
        <v>0.24153948241539477</v>
      </c>
      <c r="X300" s="38" t="s">
        <v>1361</v>
      </c>
      <c r="Y300" s="42">
        <v>57.15</v>
      </c>
      <c r="Z300" s="38" t="s">
        <v>2276</v>
      </c>
      <c r="AA300" s="42">
        <v>0</v>
      </c>
      <c r="AB300" s="42" t="s">
        <v>54</v>
      </c>
      <c r="AC300" s="42">
        <v>75.06</v>
      </c>
      <c r="AD300" s="42">
        <v>57.15</v>
      </c>
      <c r="AE300" s="42">
        <f t="shared" si="23"/>
        <v>17.910000000000004</v>
      </c>
      <c r="AF300" s="38" t="s">
        <v>1371</v>
      </c>
      <c r="AG300" s="44">
        <f t="shared" si="24"/>
        <v>0.28999999999999204</v>
      </c>
    </row>
    <row r="301" spans="1:33" s="45" customFormat="1" x14ac:dyDescent="0.2">
      <c r="A301" s="38" t="s">
        <v>39</v>
      </c>
      <c r="B301" s="38" t="s">
        <v>40</v>
      </c>
      <c r="C301" s="38" t="s">
        <v>353</v>
      </c>
      <c r="D301" s="38" t="s">
        <v>446</v>
      </c>
      <c r="E301" s="38" t="s">
        <v>43</v>
      </c>
      <c r="F301" s="38" t="s">
        <v>434</v>
      </c>
      <c r="G301" s="38" t="s">
        <v>435</v>
      </c>
      <c r="H301" s="38" t="s">
        <v>433</v>
      </c>
      <c r="I301" s="38" t="s">
        <v>452</v>
      </c>
      <c r="J301" s="38" t="s">
        <v>2135</v>
      </c>
      <c r="K301" s="39">
        <v>43300</v>
      </c>
      <c r="L301" s="39">
        <v>43539</v>
      </c>
      <c r="M301" s="40" t="s">
        <v>54</v>
      </c>
      <c r="N301" s="38" t="s">
        <v>1358</v>
      </c>
      <c r="O301" s="38" t="s">
        <v>1359</v>
      </c>
      <c r="P301" s="41">
        <v>7886566</v>
      </c>
      <c r="Q301" s="38" t="s">
        <v>474</v>
      </c>
      <c r="R301" s="38" t="s">
        <v>68</v>
      </c>
      <c r="S301" s="38" t="s">
        <v>52</v>
      </c>
      <c r="T301" s="42">
        <v>250.68</v>
      </c>
      <c r="U301" s="42">
        <v>146.6</v>
      </c>
      <c r="V301" s="42">
        <f t="shared" si="22"/>
        <v>104.08000000000001</v>
      </c>
      <c r="W301" s="43">
        <f t="shared" si="25"/>
        <v>0.41519068134673692</v>
      </c>
      <c r="X301" s="38" t="s">
        <v>1361</v>
      </c>
      <c r="Y301" s="42">
        <v>146.6</v>
      </c>
      <c r="Z301" s="38" t="s">
        <v>2277</v>
      </c>
      <c r="AA301" s="42">
        <v>0</v>
      </c>
      <c r="AB301" s="42" t="s">
        <v>54</v>
      </c>
      <c r="AC301" s="42">
        <v>150.12</v>
      </c>
      <c r="AD301" s="42">
        <v>114.3</v>
      </c>
      <c r="AE301" s="42">
        <f t="shared" si="23"/>
        <v>35.820000000000007</v>
      </c>
      <c r="AF301" s="38" t="s">
        <v>1371</v>
      </c>
      <c r="AG301" s="44">
        <f t="shared" si="24"/>
        <v>68.260000000000005</v>
      </c>
    </row>
    <row r="302" spans="1:33" s="45" customFormat="1" x14ac:dyDescent="0.2">
      <c r="A302" s="38" t="s">
        <v>39</v>
      </c>
      <c r="B302" s="38" t="s">
        <v>40</v>
      </c>
      <c r="C302" s="38" t="s">
        <v>353</v>
      </c>
      <c r="D302" s="38" t="s">
        <v>446</v>
      </c>
      <c r="E302" s="38" t="s">
        <v>43</v>
      </c>
      <c r="F302" s="38" t="s">
        <v>434</v>
      </c>
      <c r="G302" s="38" t="s">
        <v>435</v>
      </c>
      <c r="H302" s="38" t="s">
        <v>433</v>
      </c>
      <c r="I302" s="38" t="s">
        <v>452</v>
      </c>
      <c r="J302" s="38" t="s">
        <v>2278</v>
      </c>
      <c r="K302" s="39">
        <v>43343</v>
      </c>
      <c r="L302" s="39">
        <v>43539</v>
      </c>
      <c r="M302" s="40" t="s">
        <v>54</v>
      </c>
      <c r="N302" s="38" t="s">
        <v>1358</v>
      </c>
      <c r="O302" s="38" t="s">
        <v>1359</v>
      </c>
      <c r="P302" s="41">
        <v>7966444</v>
      </c>
      <c r="Q302" s="38" t="s">
        <v>474</v>
      </c>
      <c r="R302" s="38" t="s">
        <v>68</v>
      </c>
      <c r="S302" s="38" t="s">
        <v>52</v>
      </c>
      <c r="T302" s="42">
        <v>0</v>
      </c>
      <c r="U302" s="42">
        <v>43</v>
      </c>
      <c r="V302" s="42">
        <f t="shared" si="22"/>
        <v>-43</v>
      </c>
      <c r="W302" s="43" t="e">
        <f t="shared" si="25"/>
        <v>#DIV/0!</v>
      </c>
      <c r="X302" s="38" t="s">
        <v>1361</v>
      </c>
      <c r="Y302" s="42">
        <v>43</v>
      </c>
      <c r="Z302" s="38" t="s">
        <v>2279</v>
      </c>
      <c r="AA302" s="42">
        <v>0</v>
      </c>
      <c r="AB302" s="42" t="s">
        <v>54</v>
      </c>
      <c r="AC302" s="42">
        <v>0</v>
      </c>
      <c r="AD302" s="42">
        <v>92.12</v>
      </c>
      <c r="AE302" s="42">
        <f t="shared" si="23"/>
        <v>-92.12</v>
      </c>
      <c r="AF302" s="38" t="s">
        <v>1371</v>
      </c>
      <c r="AG302" s="44">
        <f t="shared" si="24"/>
        <v>49.120000000000005</v>
      </c>
    </row>
    <row r="303" spans="1:33" s="45" customFormat="1" x14ac:dyDescent="0.2">
      <c r="A303" s="38" t="s">
        <v>39</v>
      </c>
      <c r="B303" s="38" t="s">
        <v>40</v>
      </c>
      <c r="C303" s="38" t="s">
        <v>353</v>
      </c>
      <c r="D303" s="38" t="s">
        <v>446</v>
      </c>
      <c r="E303" s="38" t="s">
        <v>43</v>
      </c>
      <c r="F303" s="38" t="s">
        <v>434</v>
      </c>
      <c r="G303" s="38" t="s">
        <v>435</v>
      </c>
      <c r="H303" s="38" t="s">
        <v>433</v>
      </c>
      <c r="I303" s="38" t="s">
        <v>452</v>
      </c>
      <c r="J303" s="38" t="s">
        <v>2278</v>
      </c>
      <c r="K303" s="39">
        <v>43343</v>
      </c>
      <c r="L303" s="39">
        <v>43539</v>
      </c>
      <c r="M303" s="40" t="s">
        <v>54</v>
      </c>
      <c r="N303" s="38" t="s">
        <v>1358</v>
      </c>
      <c r="O303" s="38" t="s">
        <v>1359</v>
      </c>
      <c r="P303" s="41">
        <v>7966445</v>
      </c>
      <c r="Q303" s="38" t="s">
        <v>474</v>
      </c>
      <c r="R303" s="38" t="s">
        <v>68</v>
      </c>
      <c r="S303" s="38" t="s">
        <v>52</v>
      </c>
      <c r="T303" s="42">
        <v>0</v>
      </c>
      <c r="U303" s="42">
        <v>43</v>
      </c>
      <c r="V303" s="42">
        <f t="shared" si="22"/>
        <v>-43</v>
      </c>
      <c r="W303" s="43" t="e">
        <f t="shared" si="25"/>
        <v>#DIV/0!</v>
      </c>
      <c r="X303" s="38" t="s">
        <v>1361</v>
      </c>
      <c r="Y303" s="42">
        <v>43</v>
      </c>
      <c r="Z303" s="38" t="s">
        <v>2280</v>
      </c>
      <c r="AA303" s="42">
        <v>0</v>
      </c>
      <c r="AB303" s="42" t="s">
        <v>54</v>
      </c>
      <c r="AC303" s="42">
        <v>0</v>
      </c>
      <c r="AD303" s="42">
        <v>73.3</v>
      </c>
      <c r="AE303" s="42">
        <f t="shared" si="23"/>
        <v>-73.3</v>
      </c>
      <c r="AF303" s="38" t="s">
        <v>1371</v>
      </c>
      <c r="AG303" s="44">
        <f t="shared" si="24"/>
        <v>30.299999999999997</v>
      </c>
    </row>
    <row r="304" spans="1:33" s="45" customFormat="1" x14ac:dyDescent="0.2">
      <c r="A304" s="38" t="s">
        <v>39</v>
      </c>
      <c r="B304" s="38" t="s">
        <v>40</v>
      </c>
      <c r="C304" s="38" t="s">
        <v>353</v>
      </c>
      <c r="D304" s="38" t="s">
        <v>446</v>
      </c>
      <c r="E304" s="38" t="s">
        <v>43</v>
      </c>
      <c r="F304" s="38" t="s">
        <v>434</v>
      </c>
      <c r="G304" s="38" t="s">
        <v>435</v>
      </c>
      <c r="H304" s="38" t="s">
        <v>433</v>
      </c>
      <c r="I304" s="38" t="s">
        <v>452</v>
      </c>
      <c r="J304" s="38" t="s">
        <v>2278</v>
      </c>
      <c r="K304" s="39">
        <v>43343</v>
      </c>
      <c r="L304" s="39">
        <v>43539</v>
      </c>
      <c r="M304" s="40" t="s">
        <v>54</v>
      </c>
      <c r="N304" s="38" t="s">
        <v>1358</v>
      </c>
      <c r="O304" s="38" t="s">
        <v>1359</v>
      </c>
      <c r="P304" s="41">
        <v>7966446</v>
      </c>
      <c r="Q304" s="38" t="s">
        <v>474</v>
      </c>
      <c r="R304" s="38" t="s">
        <v>68</v>
      </c>
      <c r="S304" s="38" t="s">
        <v>52</v>
      </c>
      <c r="T304" s="42">
        <v>233.88</v>
      </c>
      <c r="U304" s="42">
        <v>222.65</v>
      </c>
      <c r="V304" s="42">
        <f t="shared" si="22"/>
        <v>11.22999999999999</v>
      </c>
      <c r="W304" s="43">
        <f t="shared" si="25"/>
        <v>4.8016076620489095E-2</v>
      </c>
      <c r="X304" s="38" t="s">
        <v>1361</v>
      </c>
      <c r="Y304" s="42">
        <v>222.65</v>
      </c>
      <c r="Z304" s="38" t="s">
        <v>2281</v>
      </c>
      <c r="AA304" s="42">
        <v>0</v>
      </c>
      <c r="AB304" s="42" t="s">
        <v>54</v>
      </c>
      <c r="AC304" s="42">
        <v>0</v>
      </c>
      <c r="AD304" s="42">
        <v>92.12</v>
      </c>
      <c r="AE304" s="42">
        <f t="shared" si="23"/>
        <v>-92.12</v>
      </c>
      <c r="AF304" s="38" t="s">
        <v>1371</v>
      </c>
      <c r="AG304" s="44">
        <f t="shared" si="24"/>
        <v>103.35</v>
      </c>
    </row>
    <row r="305" spans="1:33" s="45" customFormat="1" x14ac:dyDescent="0.2">
      <c r="A305" s="38" t="s">
        <v>39</v>
      </c>
      <c r="B305" s="38" t="s">
        <v>40</v>
      </c>
      <c r="C305" s="38" t="s">
        <v>353</v>
      </c>
      <c r="D305" s="38" t="s">
        <v>446</v>
      </c>
      <c r="E305" s="38" t="s">
        <v>43</v>
      </c>
      <c r="F305" s="38" t="s">
        <v>434</v>
      </c>
      <c r="G305" s="38" t="s">
        <v>435</v>
      </c>
      <c r="H305" s="38" t="s">
        <v>433</v>
      </c>
      <c r="I305" s="38" t="s">
        <v>452</v>
      </c>
      <c r="J305" s="38" t="s">
        <v>2278</v>
      </c>
      <c r="K305" s="39">
        <v>43343</v>
      </c>
      <c r="L305" s="39">
        <v>43539</v>
      </c>
      <c r="M305" s="40" t="s">
        <v>54</v>
      </c>
      <c r="N305" s="38" t="s">
        <v>1358</v>
      </c>
      <c r="O305" s="38" t="s">
        <v>1359</v>
      </c>
      <c r="P305" s="41">
        <v>7966447</v>
      </c>
      <c r="Q305" s="38" t="s">
        <v>474</v>
      </c>
      <c r="R305" s="38" t="s">
        <v>68</v>
      </c>
      <c r="S305" s="38" t="s">
        <v>52</v>
      </c>
      <c r="T305" s="42">
        <v>0</v>
      </c>
      <c r="U305" s="42">
        <v>43</v>
      </c>
      <c r="V305" s="42">
        <f t="shared" si="22"/>
        <v>-43</v>
      </c>
      <c r="W305" s="43" t="e">
        <f t="shared" si="25"/>
        <v>#DIV/0!</v>
      </c>
      <c r="X305" s="38" t="s">
        <v>1361</v>
      </c>
      <c r="Y305" s="42">
        <v>43</v>
      </c>
      <c r="Z305" s="38" t="s">
        <v>2282</v>
      </c>
      <c r="AA305" s="42">
        <v>0</v>
      </c>
      <c r="AB305" s="42" t="s">
        <v>54</v>
      </c>
      <c r="AC305" s="42">
        <v>0</v>
      </c>
      <c r="AD305" s="42">
        <v>92.12</v>
      </c>
      <c r="AE305" s="42">
        <f t="shared" si="23"/>
        <v>-92.12</v>
      </c>
      <c r="AF305" s="38" t="s">
        <v>1371</v>
      </c>
      <c r="AG305" s="44">
        <f t="shared" si="24"/>
        <v>49.120000000000005</v>
      </c>
    </row>
    <row r="306" spans="1:33" s="45" customFormat="1" x14ac:dyDescent="0.2">
      <c r="A306" s="38" t="s">
        <v>39</v>
      </c>
      <c r="B306" s="38" t="s">
        <v>40</v>
      </c>
      <c r="C306" s="38" t="s">
        <v>353</v>
      </c>
      <c r="D306" s="38" t="s">
        <v>446</v>
      </c>
      <c r="E306" s="38" t="s">
        <v>43</v>
      </c>
      <c r="F306" s="38" t="s">
        <v>434</v>
      </c>
      <c r="G306" s="38" t="s">
        <v>435</v>
      </c>
      <c r="H306" s="38" t="s">
        <v>433</v>
      </c>
      <c r="I306" s="38" t="s">
        <v>452</v>
      </c>
      <c r="J306" s="38" t="s">
        <v>2278</v>
      </c>
      <c r="K306" s="39">
        <v>43343</v>
      </c>
      <c r="L306" s="39">
        <v>43539</v>
      </c>
      <c r="M306" s="40" t="s">
        <v>54</v>
      </c>
      <c r="N306" s="38" t="s">
        <v>1358</v>
      </c>
      <c r="O306" s="38" t="s">
        <v>1359</v>
      </c>
      <c r="P306" s="41">
        <v>7966451</v>
      </c>
      <c r="Q306" s="38" t="s">
        <v>474</v>
      </c>
      <c r="R306" s="38" t="s">
        <v>68</v>
      </c>
      <c r="S306" s="38" t="s">
        <v>52</v>
      </c>
      <c r="T306" s="42">
        <v>0</v>
      </c>
      <c r="U306" s="42">
        <v>43</v>
      </c>
      <c r="V306" s="42">
        <f t="shared" si="22"/>
        <v>-43</v>
      </c>
      <c r="W306" s="43" t="e">
        <f t="shared" si="25"/>
        <v>#DIV/0!</v>
      </c>
      <c r="X306" s="38" t="s">
        <v>1361</v>
      </c>
      <c r="Y306" s="42">
        <v>43</v>
      </c>
      <c r="Z306" s="38" t="s">
        <v>2283</v>
      </c>
      <c r="AA306" s="42">
        <v>0</v>
      </c>
      <c r="AB306" s="42" t="s">
        <v>54</v>
      </c>
      <c r="AC306" s="42">
        <v>0</v>
      </c>
      <c r="AD306" s="42">
        <v>92.12</v>
      </c>
      <c r="AE306" s="42">
        <f t="shared" si="23"/>
        <v>-92.12</v>
      </c>
      <c r="AF306" s="38" t="s">
        <v>1371</v>
      </c>
      <c r="AG306" s="44">
        <f t="shared" si="24"/>
        <v>49.120000000000005</v>
      </c>
    </row>
    <row r="307" spans="1:33" s="45" customFormat="1" x14ac:dyDescent="0.2">
      <c r="A307" s="38" t="s">
        <v>39</v>
      </c>
      <c r="B307" s="38" t="s">
        <v>40</v>
      </c>
      <c r="C307" s="38" t="s">
        <v>353</v>
      </c>
      <c r="D307" s="38" t="s">
        <v>446</v>
      </c>
      <c r="E307" s="38" t="s">
        <v>43</v>
      </c>
      <c r="F307" s="38" t="s">
        <v>434</v>
      </c>
      <c r="G307" s="38" t="s">
        <v>435</v>
      </c>
      <c r="H307" s="38" t="s">
        <v>433</v>
      </c>
      <c r="I307" s="38" t="s">
        <v>452</v>
      </c>
      <c r="J307" s="38" t="s">
        <v>2278</v>
      </c>
      <c r="K307" s="39">
        <v>43343</v>
      </c>
      <c r="L307" s="39">
        <v>43539</v>
      </c>
      <c r="M307" s="40" t="s">
        <v>54</v>
      </c>
      <c r="N307" s="38" t="s">
        <v>1358</v>
      </c>
      <c r="O307" s="38" t="s">
        <v>1359</v>
      </c>
      <c r="P307" s="41">
        <v>7966453</v>
      </c>
      <c r="Q307" s="38" t="s">
        <v>474</v>
      </c>
      <c r="R307" s="38" t="s">
        <v>68</v>
      </c>
      <c r="S307" s="38" t="s">
        <v>52</v>
      </c>
      <c r="T307" s="42">
        <v>0</v>
      </c>
      <c r="U307" s="42">
        <v>43</v>
      </c>
      <c r="V307" s="42">
        <f t="shared" si="22"/>
        <v>-43</v>
      </c>
      <c r="W307" s="43" t="e">
        <f t="shared" si="25"/>
        <v>#DIV/0!</v>
      </c>
      <c r="X307" s="38" t="s">
        <v>1361</v>
      </c>
      <c r="Y307" s="42">
        <v>43</v>
      </c>
      <c r="Z307" s="38" t="s">
        <v>2284</v>
      </c>
      <c r="AA307" s="42">
        <v>0</v>
      </c>
      <c r="AB307" s="42" t="s">
        <v>54</v>
      </c>
      <c r="AC307" s="42">
        <v>0</v>
      </c>
      <c r="AD307" s="42">
        <v>73.3</v>
      </c>
      <c r="AE307" s="42">
        <f t="shared" si="23"/>
        <v>-73.3</v>
      </c>
      <c r="AF307" s="38" t="s">
        <v>1371</v>
      </c>
      <c r="AG307" s="44">
        <f t="shared" si="24"/>
        <v>30.299999999999997</v>
      </c>
    </row>
    <row r="308" spans="1:33" s="45" customFormat="1" x14ac:dyDescent="0.2">
      <c r="A308" s="38" t="s">
        <v>39</v>
      </c>
      <c r="B308" s="38" t="s">
        <v>40</v>
      </c>
      <c r="C308" s="38" t="s">
        <v>353</v>
      </c>
      <c r="D308" s="38" t="s">
        <v>446</v>
      </c>
      <c r="E308" s="38" t="s">
        <v>43</v>
      </c>
      <c r="F308" s="38" t="s">
        <v>434</v>
      </c>
      <c r="G308" s="38" t="s">
        <v>435</v>
      </c>
      <c r="H308" s="38" t="s">
        <v>433</v>
      </c>
      <c r="I308" s="38" t="s">
        <v>452</v>
      </c>
      <c r="J308" s="38" t="s">
        <v>2278</v>
      </c>
      <c r="K308" s="39">
        <v>43343</v>
      </c>
      <c r="L308" s="39">
        <v>43539</v>
      </c>
      <c r="M308" s="40" t="s">
        <v>54</v>
      </c>
      <c r="N308" s="38" t="s">
        <v>1358</v>
      </c>
      <c r="O308" s="38" t="s">
        <v>1359</v>
      </c>
      <c r="P308" s="41">
        <v>7966459</v>
      </c>
      <c r="Q308" s="38" t="s">
        <v>474</v>
      </c>
      <c r="R308" s="38" t="s">
        <v>68</v>
      </c>
      <c r="S308" s="38" t="s">
        <v>52</v>
      </c>
      <c r="T308" s="42">
        <v>0</v>
      </c>
      <c r="U308" s="42">
        <v>43</v>
      </c>
      <c r="V308" s="42">
        <f t="shared" si="22"/>
        <v>-43</v>
      </c>
      <c r="W308" s="43" t="e">
        <f t="shared" si="25"/>
        <v>#DIV/0!</v>
      </c>
      <c r="X308" s="38" t="s">
        <v>1361</v>
      </c>
      <c r="Y308" s="42">
        <v>43</v>
      </c>
      <c r="Z308" s="38" t="s">
        <v>2285</v>
      </c>
      <c r="AA308" s="42">
        <v>0</v>
      </c>
      <c r="AB308" s="42" t="s">
        <v>54</v>
      </c>
      <c r="AC308" s="42">
        <v>0</v>
      </c>
      <c r="AD308" s="42">
        <v>92.12</v>
      </c>
      <c r="AE308" s="42">
        <f t="shared" si="23"/>
        <v>-92.12</v>
      </c>
      <c r="AF308" s="38" t="s">
        <v>1371</v>
      </c>
      <c r="AG308" s="44">
        <f t="shared" si="24"/>
        <v>49.120000000000005</v>
      </c>
    </row>
    <row r="309" spans="1:33" s="45" customFormat="1" x14ac:dyDescent="0.2">
      <c r="A309" s="38" t="s">
        <v>39</v>
      </c>
      <c r="B309" s="38" t="s">
        <v>40</v>
      </c>
      <c r="C309" s="38" t="s">
        <v>353</v>
      </c>
      <c r="D309" s="38" t="s">
        <v>446</v>
      </c>
      <c r="E309" s="38" t="s">
        <v>43</v>
      </c>
      <c r="F309" s="38" t="s">
        <v>434</v>
      </c>
      <c r="G309" s="38" t="s">
        <v>435</v>
      </c>
      <c r="H309" s="38" t="s">
        <v>433</v>
      </c>
      <c r="I309" s="38" t="s">
        <v>452</v>
      </c>
      <c r="J309" s="38" t="s">
        <v>2278</v>
      </c>
      <c r="K309" s="39">
        <v>43343</v>
      </c>
      <c r="L309" s="39">
        <v>43539</v>
      </c>
      <c r="M309" s="40" t="s">
        <v>54</v>
      </c>
      <c r="N309" s="38" t="s">
        <v>1358</v>
      </c>
      <c r="O309" s="38" t="s">
        <v>1359</v>
      </c>
      <c r="P309" s="41">
        <v>7966466</v>
      </c>
      <c r="Q309" s="38" t="s">
        <v>474</v>
      </c>
      <c r="R309" s="38" t="s">
        <v>68</v>
      </c>
      <c r="S309" s="38" t="s">
        <v>52</v>
      </c>
      <c r="T309" s="42">
        <v>0</v>
      </c>
      <c r="U309" s="42">
        <v>43</v>
      </c>
      <c r="V309" s="42">
        <f t="shared" si="22"/>
        <v>-43</v>
      </c>
      <c r="W309" s="43" t="e">
        <f t="shared" si="25"/>
        <v>#DIV/0!</v>
      </c>
      <c r="X309" s="38" t="s">
        <v>1361</v>
      </c>
      <c r="Y309" s="42">
        <v>43</v>
      </c>
      <c r="Z309" s="38" t="s">
        <v>2286</v>
      </c>
      <c r="AA309" s="42">
        <v>0</v>
      </c>
      <c r="AB309" s="42" t="s">
        <v>54</v>
      </c>
      <c r="AC309" s="42">
        <v>0</v>
      </c>
      <c r="AD309" s="42">
        <v>73.3</v>
      </c>
      <c r="AE309" s="42">
        <f t="shared" si="23"/>
        <v>-73.3</v>
      </c>
      <c r="AF309" s="38" t="s">
        <v>1371</v>
      </c>
      <c r="AG309" s="44">
        <f t="shared" si="24"/>
        <v>30.299999999999997</v>
      </c>
    </row>
    <row r="310" spans="1:33" s="45" customFormat="1" x14ac:dyDescent="0.2">
      <c r="A310" s="38" t="s">
        <v>39</v>
      </c>
      <c r="B310" s="38" t="s">
        <v>40</v>
      </c>
      <c r="C310" s="38" t="s">
        <v>353</v>
      </c>
      <c r="D310" s="38" t="s">
        <v>446</v>
      </c>
      <c r="E310" s="38" t="s">
        <v>43</v>
      </c>
      <c r="F310" s="38" t="s">
        <v>434</v>
      </c>
      <c r="G310" s="38" t="s">
        <v>435</v>
      </c>
      <c r="H310" s="38" t="s">
        <v>433</v>
      </c>
      <c r="I310" s="38" t="s">
        <v>452</v>
      </c>
      <c r="J310" s="38" t="s">
        <v>2278</v>
      </c>
      <c r="K310" s="39">
        <v>43343</v>
      </c>
      <c r="L310" s="39">
        <v>43539</v>
      </c>
      <c r="M310" s="40" t="s">
        <v>54</v>
      </c>
      <c r="N310" s="38" t="s">
        <v>1358</v>
      </c>
      <c r="O310" s="38" t="s">
        <v>1359</v>
      </c>
      <c r="P310" s="41">
        <v>7966466</v>
      </c>
      <c r="Q310" s="38" t="s">
        <v>474</v>
      </c>
      <c r="R310" s="38" t="s">
        <v>68</v>
      </c>
      <c r="S310" s="38" t="s">
        <v>52</v>
      </c>
      <c r="T310" s="42">
        <v>168.95</v>
      </c>
      <c r="U310" s="42">
        <v>160.85</v>
      </c>
      <c r="V310" s="42">
        <f t="shared" si="22"/>
        <v>8.0999999999999943</v>
      </c>
      <c r="W310" s="43">
        <f t="shared" si="25"/>
        <v>4.7943178455164222E-2</v>
      </c>
      <c r="X310" s="38" t="s">
        <v>1361</v>
      </c>
      <c r="Y310" s="42">
        <v>160.85</v>
      </c>
      <c r="Z310" s="38" t="s">
        <v>2287</v>
      </c>
      <c r="AA310" s="42">
        <v>0</v>
      </c>
      <c r="AB310" s="42" t="s">
        <v>54</v>
      </c>
      <c r="AC310" s="42">
        <v>0</v>
      </c>
      <c r="AD310" s="42">
        <v>73.3</v>
      </c>
      <c r="AE310" s="42">
        <f t="shared" si="23"/>
        <v>-73.3</v>
      </c>
      <c r="AF310" s="38" t="s">
        <v>1371</v>
      </c>
      <c r="AG310" s="44">
        <f t="shared" si="24"/>
        <v>81.399999999999991</v>
      </c>
    </row>
    <row r="311" spans="1:33" s="45" customFormat="1" x14ac:dyDescent="0.2">
      <c r="A311" s="38" t="s">
        <v>39</v>
      </c>
      <c r="B311" s="38" t="s">
        <v>40</v>
      </c>
      <c r="C311" s="38" t="s">
        <v>353</v>
      </c>
      <c r="D311" s="38" t="s">
        <v>446</v>
      </c>
      <c r="E311" s="38" t="s">
        <v>43</v>
      </c>
      <c r="F311" s="38" t="s">
        <v>434</v>
      </c>
      <c r="G311" s="38" t="s">
        <v>435</v>
      </c>
      <c r="H311" s="38" t="s">
        <v>433</v>
      </c>
      <c r="I311" s="38" t="s">
        <v>452</v>
      </c>
      <c r="J311" s="38" t="s">
        <v>2278</v>
      </c>
      <c r="K311" s="39">
        <v>43343</v>
      </c>
      <c r="L311" s="39">
        <v>43539</v>
      </c>
      <c r="M311" s="40" t="s">
        <v>54</v>
      </c>
      <c r="N311" s="38" t="s">
        <v>1358</v>
      </c>
      <c r="O311" s="38" t="s">
        <v>1359</v>
      </c>
      <c r="P311" s="41">
        <v>7966473</v>
      </c>
      <c r="Q311" s="38" t="s">
        <v>474</v>
      </c>
      <c r="R311" s="38" t="s">
        <v>68</v>
      </c>
      <c r="S311" s="38" t="s">
        <v>52</v>
      </c>
      <c r="T311" s="42">
        <v>0</v>
      </c>
      <c r="U311" s="42">
        <v>43</v>
      </c>
      <c r="V311" s="42">
        <f t="shared" si="22"/>
        <v>-43</v>
      </c>
      <c r="W311" s="43" t="e">
        <f t="shared" si="25"/>
        <v>#DIV/0!</v>
      </c>
      <c r="X311" s="38" t="s">
        <v>1361</v>
      </c>
      <c r="Y311" s="42">
        <v>43</v>
      </c>
      <c r="Z311" s="38" t="s">
        <v>2288</v>
      </c>
      <c r="AA311" s="42">
        <v>0</v>
      </c>
      <c r="AB311" s="42" t="s">
        <v>54</v>
      </c>
      <c r="AC311" s="42">
        <v>0</v>
      </c>
      <c r="AD311" s="42">
        <v>92.12</v>
      </c>
      <c r="AE311" s="42">
        <f t="shared" si="23"/>
        <v>-92.12</v>
      </c>
      <c r="AF311" s="38" t="s">
        <v>1371</v>
      </c>
      <c r="AG311" s="44">
        <f t="shared" si="24"/>
        <v>49.120000000000005</v>
      </c>
    </row>
    <row r="312" spans="1:33" s="45" customFormat="1" x14ac:dyDescent="0.2">
      <c r="A312" s="38" t="s">
        <v>39</v>
      </c>
      <c r="B312" s="38" t="s">
        <v>40</v>
      </c>
      <c r="C312" s="38" t="s">
        <v>353</v>
      </c>
      <c r="D312" s="38" t="s">
        <v>446</v>
      </c>
      <c r="E312" s="38" t="s">
        <v>43</v>
      </c>
      <c r="F312" s="38" t="s">
        <v>434</v>
      </c>
      <c r="G312" s="38" t="s">
        <v>435</v>
      </c>
      <c r="H312" s="38" t="s">
        <v>433</v>
      </c>
      <c r="I312" s="38" t="s">
        <v>452</v>
      </c>
      <c r="J312" s="38" t="s">
        <v>2278</v>
      </c>
      <c r="K312" s="39">
        <v>43343</v>
      </c>
      <c r="L312" s="39">
        <v>43539</v>
      </c>
      <c r="M312" s="40" t="s">
        <v>54</v>
      </c>
      <c r="N312" s="38" t="s">
        <v>1358</v>
      </c>
      <c r="O312" s="38" t="s">
        <v>1359</v>
      </c>
      <c r="P312" s="41">
        <v>7966474</v>
      </c>
      <c r="Q312" s="38" t="s">
        <v>474</v>
      </c>
      <c r="R312" s="38" t="s">
        <v>68</v>
      </c>
      <c r="S312" s="38" t="s">
        <v>52</v>
      </c>
      <c r="T312" s="42">
        <v>0</v>
      </c>
      <c r="U312" s="42">
        <v>43</v>
      </c>
      <c r="V312" s="42">
        <f t="shared" si="22"/>
        <v>-43</v>
      </c>
      <c r="W312" s="43" t="e">
        <f t="shared" si="25"/>
        <v>#DIV/0!</v>
      </c>
      <c r="X312" s="38" t="s">
        <v>1361</v>
      </c>
      <c r="Y312" s="42">
        <v>43</v>
      </c>
      <c r="Z312" s="38" t="s">
        <v>2289</v>
      </c>
      <c r="AA312" s="42">
        <v>0</v>
      </c>
      <c r="AB312" s="42" t="s">
        <v>54</v>
      </c>
      <c r="AC312" s="42">
        <v>0</v>
      </c>
      <c r="AD312" s="42">
        <v>92.12</v>
      </c>
      <c r="AE312" s="42">
        <f t="shared" si="23"/>
        <v>-92.12</v>
      </c>
      <c r="AF312" s="38" t="s">
        <v>1371</v>
      </c>
      <c r="AG312" s="44">
        <f t="shared" si="24"/>
        <v>49.120000000000005</v>
      </c>
    </row>
    <row r="313" spans="1:33" s="45" customFormat="1" x14ac:dyDescent="0.2">
      <c r="A313" s="38" t="s">
        <v>39</v>
      </c>
      <c r="B313" s="38" t="s">
        <v>40</v>
      </c>
      <c r="C313" s="38" t="s">
        <v>353</v>
      </c>
      <c r="D313" s="38" t="s">
        <v>446</v>
      </c>
      <c r="E313" s="38" t="s">
        <v>43</v>
      </c>
      <c r="F313" s="38" t="s">
        <v>434</v>
      </c>
      <c r="G313" s="38" t="s">
        <v>435</v>
      </c>
      <c r="H313" s="38" t="s">
        <v>433</v>
      </c>
      <c r="I313" s="38" t="s">
        <v>452</v>
      </c>
      <c r="J313" s="38" t="s">
        <v>2278</v>
      </c>
      <c r="K313" s="39">
        <v>43343</v>
      </c>
      <c r="L313" s="39">
        <v>43539</v>
      </c>
      <c r="M313" s="40" t="s">
        <v>54</v>
      </c>
      <c r="N313" s="38" t="s">
        <v>1358</v>
      </c>
      <c r="O313" s="38" t="s">
        <v>1359</v>
      </c>
      <c r="P313" s="41">
        <v>7966477</v>
      </c>
      <c r="Q313" s="38" t="s">
        <v>474</v>
      </c>
      <c r="R313" s="38" t="s">
        <v>68</v>
      </c>
      <c r="S313" s="38" t="s">
        <v>52</v>
      </c>
      <c r="T313" s="42">
        <v>0</v>
      </c>
      <c r="U313" s="42">
        <v>8</v>
      </c>
      <c r="V313" s="42">
        <f t="shared" si="22"/>
        <v>-8</v>
      </c>
      <c r="W313" s="43" t="e">
        <f t="shared" si="25"/>
        <v>#DIV/0!</v>
      </c>
      <c r="X313" s="38" t="s">
        <v>1361</v>
      </c>
      <c r="Y313" s="42">
        <v>8</v>
      </c>
      <c r="Z313" s="38" t="s">
        <v>2290</v>
      </c>
      <c r="AA313" s="42">
        <v>0</v>
      </c>
      <c r="AB313" s="42" t="s">
        <v>54</v>
      </c>
      <c r="AC313" s="42">
        <v>0</v>
      </c>
      <c r="AD313" s="42">
        <v>92.12</v>
      </c>
      <c r="AE313" s="42">
        <f t="shared" si="23"/>
        <v>-92.12</v>
      </c>
      <c r="AF313" s="38" t="s">
        <v>1371</v>
      </c>
      <c r="AG313" s="44">
        <f t="shared" si="24"/>
        <v>84.12</v>
      </c>
    </row>
    <row r="314" spans="1:33" s="45" customFormat="1" x14ac:dyDescent="0.2">
      <c r="A314" s="38" t="s">
        <v>39</v>
      </c>
      <c r="B314" s="38" t="s">
        <v>40</v>
      </c>
      <c r="C314" s="38" t="s">
        <v>353</v>
      </c>
      <c r="D314" s="38" t="s">
        <v>446</v>
      </c>
      <c r="E314" s="38" t="s">
        <v>43</v>
      </c>
      <c r="F314" s="38" t="s">
        <v>434</v>
      </c>
      <c r="G314" s="38" t="s">
        <v>435</v>
      </c>
      <c r="H314" s="38" t="s">
        <v>433</v>
      </c>
      <c r="I314" s="38" t="s">
        <v>452</v>
      </c>
      <c r="J314" s="38" t="s">
        <v>2278</v>
      </c>
      <c r="K314" s="39">
        <v>43343</v>
      </c>
      <c r="L314" s="39">
        <v>43539</v>
      </c>
      <c r="M314" s="40" t="s">
        <v>54</v>
      </c>
      <c r="N314" s="38" t="s">
        <v>1358</v>
      </c>
      <c r="O314" s="38" t="s">
        <v>1359</v>
      </c>
      <c r="P314" s="41">
        <v>7966479</v>
      </c>
      <c r="Q314" s="38" t="s">
        <v>474</v>
      </c>
      <c r="R314" s="38" t="s">
        <v>68</v>
      </c>
      <c r="S314" s="38" t="s">
        <v>52</v>
      </c>
      <c r="T314" s="42">
        <v>0</v>
      </c>
      <c r="U314" s="42">
        <v>43</v>
      </c>
      <c r="V314" s="42">
        <f t="shared" si="22"/>
        <v>-43</v>
      </c>
      <c r="W314" s="43" t="e">
        <f t="shared" si="25"/>
        <v>#DIV/0!</v>
      </c>
      <c r="X314" s="38" t="s">
        <v>1361</v>
      </c>
      <c r="Y314" s="42">
        <v>43</v>
      </c>
      <c r="Z314" s="38" t="s">
        <v>2291</v>
      </c>
      <c r="AA314" s="42">
        <v>0</v>
      </c>
      <c r="AB314" s="42" t="s">
        <v>54</v>
      </c>
      <c r="AC314" s="42">
        <v>0</v>
      </c>
      <c r="AD314" s="42">
        <v>92.12</v>
      </c>
      <c r="AE314" s="42">
        <f t="shared" si="23"/>
        <v>-92.12</v>
      </c>
      <c r="AF314" s="38" t="s">
        <v>1371</v>
      </c>
      <c r="AG314" s="44">
        <f t="shared" si="24"/>
        <v>49.120000000000005</v>
      </c>
    </row>
    <row r="315" spans="1:33" s="45" customFormat="1" x14ac:dyDescent="0.2">
      <c r="A315" s="38" t="s">
        <v>39</v>
      </c>
      <c r="B315" s="38" t="s">
        <v>40</v>
      </c>
      <c r="C315" s="38" t="s">
        <v>353</v>
      </c>
      <c r="D315" s="38" t="s">
        <v>446</v>
      </c>
      <c r="E315" s="38" t="s">
        <v>43</v>
      </c>
      <c r="F315" s="38" t="s">
        <v>434</v>
      </c>
      <c r="G315" s="38" t="s">
        <v>435</v>
      </c>
      <c r="H315" s="38" t="s">
        <v>433</v>
      </c>
      <c r="I315" s="38" t="s">
        <v>452</v>
      </c>
      <c r="J315" s="38" t="s">
        <v>2278</v>
      </c>
      <c r="K315" s="39">
        <v>43343</v>
      </c>
      <c r="L315" s="39">
        <v>43539</v>
      </c>
      <c r="M315" s="40" t="s">
        <v>54</v>
      </c>
      <c r="N315" s="38" t="s">
        <v>1358</v>
      </c>
      <c r="O315" s="38" t="s">
        <v>1359</v>
      </c>
      <c r="P315" s="41">
        <v>7966480</v>
      </c>
      <c r="Q315" s="38" t="s">
        <v>474</v>
      </c>
      <c r="R315" s="38" t="s">
        <v>68</v>
      </c>
      <c r="S315" s="38" t="s">
        <v>52</v>
      </c>
      <c r="T315" s="42">
        <v>0</v>
      </c>
      <c r="U315" s="42">
        <v>43</v>
      </c>
      <c r="V315" s="42">
        <f t="shared" si="22"/>
        <v>-43</v>
      </c>
      <c r="W315" s="43" t="e">
        <f t="shared" si="25"/>
        <v>#DIV/0!</v>
      </c>
      <c r="X315" s="38" t="s">
        <v>1361</v>
      </c>
      <c r="Y315" s="42">
        <v>43</v>
      </c>
      <c r="Z315" s="38" t="s">
        <v>2292</v>
      </c>
      <c r="AA315" s="42">
        <v>0</v>
      </c>
      <c r="AB315" s="42" t="s">
        <v>54</v>
      </c>
      <c r="AC315" s="42">
        <v>0</v>
      </c>
      <c r="AD315" s="42">
        <v>92.12</v>
      </c>
      <c r="AE315" s="42">
        <f t="shared" si="23"/>
        <v>-92.12</v>
      </c>
      <c r="AF315" s="38" t="s">
        <v>1371</v>
      </c>
      <c r="AG315" s="44">
        <f t="shared" si="24"/>
        <v>49.120000000000005</v>
      </c>
    </row>
    <row r="316" spans="1:33" s="45" customFormat="1" x14ac:dyDescent="0.2">
      <c r="A316" s="38" t="s">
        <v>39</v>
      </c>
      <c r="B316" s="38" t="s">
        <v>40</v>
      </c>
      <c r="C316" s="38" t="s">
        <v>353</v>
      </c>
      <c r="D316" s="38" t="s">
        <v>446</v>
      </c>
      <c r="E316" s="38" t="s">
        <v>43</v>
      </c>
      <c r="F316" s="38" t="s">
        <v>434</v>
      </c>
      <c r="G316" s="38" t="s">
        <v>435</v>
      </c>
      <c r="H316" s="38" t="s">
        <v>433</v>
      </c>
      <c r="I316" s="38" t="s">
        <v>452</v>
      </c>
      <c r="J316" s="38" t="s">
        <v>2278</v>
      </c>
      <c r="K316" s="39">
        <v>43343</v>
      </c>
      <c r="L316" s="39">
        <v>43539</v>
      </c>
      <c r="M316" s="40" t="s">
        <v>54</v>
      </c>
      <c r="N316" s="38" t="s">
        <v>1358</v>
      </c>
      <c r="O316" s="38" t="s">
        <v>1359</v>
      </c>
      <c r="P316" s="41">
        <v>7966482</v>
      </c>
      <c r="Q316" s="38" t="s">
        <v>474</v>
      </c>
      <c r="R316" s="38" t="s">
        <v>68</v>
      </c>
      <c r="S316" s="38" t="s">
        <v>52</v>
      </c>
      <c r="T316" s="42">
        <v>0</v>
      </c>
      <c r="U316" s="42">
        <v>43</v>
      </c>
      <c r="V316" s="42">
        <f t="shared" si="22"/>
        <v>-43</v>
      </c>
      <c r="W316" s="43" t="e">
        <f t="shared" si="25"/>
        <v>#DIV/0!</v>
      </c>
      <c r="X316" s="38" t="s">
        <v>1361</v>
      </c>
      <c r="Y316" s="42">
        <v>43</v>
      </c>
      <c r="Z316" s="38" t="s">
        <v>2293</v>
      </c>
      <c r="AA316" s="42">
        <v>0</v>
      </c>
      <c r="AB316" s="42" t="s">
        <v>54</v>
      </c>
      <c r="AC316" s="42">
        <v>0</v>
      </c>
      <c r="AD316" s="42">
        <v>92.12</v>
      </c>
      <c r="AE316" s="42">
        <f t="shared" si="23"/>
        <v>-92.12</v>
      </c>
      <c r="AF316" s="38" t="s">
        <v>1371</v>
      </c>
      <c r="AG316" s="44">
        <f t="shared" si="24"/>
        <v>49.120000000000005</v>
      </c>
    </row>
    <row r="317" spans="1:33" s="45" customFormat="1" x14ac:dyDescent="0.2">
      <c r="A317" s="38" t="s">
        <v>39</v>
      </c>
      <c r="B317" s="38" t="s">
        <v>40</v>
      </c>
      <c r="C317" s="38" t="s">
        <v>353</v>
      </c>
      <c r="D317" s="38" t="s">
        <v>446</v>
      </c>
      <c r="E317" s="38" t="s">
        <v>43</v>
      </c>
      <c r="F317" s="38" t="s">
        <v>434</v>
      </c>
      <c r="G317" s="38" t="s">
        <v>435</v>
      </c>
      <c r="H317" s="38" t="s">
        <v>433</v>
      </c>
      <c r="I317" s="38" t="s">
        <v>452</v>
      </c>
      <c r="J317" s="38" t="s">
        <v>2278</v>
      </c>
      <c r="K317" s="39">
        <v>43343</v>
      </c>
      <c r="L317" s="39">
        <v>43539</v>
      </c>
      <c r="M317" s="40" t="s">
        <v>54</v>
      </c>
      <c r="N317" s="38" t="s">
        <v>1358</v>
      </c>
      <c r="O317" s="38" t="s">
        <v>1359</v>
      </c>
      <c r="P317" s="41">
        <v>7966483</v>
      </c>
      <c r="Q317" s="38" t="s">
        <v>474</v>
      </c>
      <c r="R317" s="38" t="s">
        <v>68</v>
      </c>
      <c r="S317" s="38" t="s">
        <v>52</v>
      </c>
      <c r="T317" s="42">
        <v>0</v>
      </c>
      <c r="U317" s="42">
        <v>8</v>
      </c>
      <c r="V317" s="42">
        <f t="shared" si="22"/>
        <v>-8</v>
      </c>
      <c r="W317" s="43" t="e">
        <f t="shared" si="25"/>
        <v>#DIV/0!</v>
      </c>
      <c r="X317" s="38" t="s">
        <v>1361</v>
      </c>
      <c r="Y317" s="42">
        <v>8</v>
      </c>
      <c r="Z317" s="38" t="s">
        <v>2294</v>
      </c>
      <c r="AA317" s="42">
        <v>0</v>
      </c>
      <c r="AB317" s="42" t="s">
        <v>54</v>
      </c>
      <c r="AC317" s="42">
        <v>0</v>
      </c>
      <c r="AD317" s="42">
        <v>92.12</v>
      </c>
      <c r="AE317" s="42">
        <f t="shared" si="23"/>
        <v>-92.12</v>
      </c>
      <c r="AF317" s="38" t="s">
        <v>1371</v>
      </c>
      <c r="AG317" s="44">
        <f t="shared" si="24"/>
        <v>84.12</v>
      </c>
    </row>
    <row r="318" spans="1:33" s="45" customFormat="1" x14ac:dyDescent="0.2">
      <c r="A318" s="38" t="s">
        <v>39</v>
      </c>
      <c r="B318" s="38" t="s">
        <v>40</v>
      </c>
      <c r="C318" s="38" t="s">
        <v>353</v>
      </c>
      <c r="D318" s="38" t="s">
        <v>446</v>
      </c>
      <c r="E318" s="38" t="s">
        <v>43</v>
      </c>
      <c r="F318" s="38" t="s">
        <v>434</v>
      </c>
      <c r="G318" s="38" t="s">
        <v>435</v>
      </c>
      <c r="H318" s="38" t="s">
        <v>433</v>
      </c>
      <c r="I318" s="38" t="s">
        <v>452</v>
      </c>
      <c r="J318" s="38" t="s">
        <v>2278</v>
      </c>
      <c r="K318" s="39">
        <v>43343</v>
      </c>
      <c r="L318" s="39">
        <v>43539</v>
      </c>
      <c r="M318" s="40" t="s">
        <v>54</v>
      </c>
      <c r="N318" s="38" t="s">
        <v>1358</v>
      </c>
      <c r="O318" s="38" t="s">
        <v>1359</v>
      </c>
      <c r="P318" s="41">
        <v>7966488</v>
      </c>
      <c r="Q318" s="38" t="s">
        <v>474</v>
      </c>
      <c r="R318" s="38" t="s">
        <v>68</v>
      </c>
      <c r="S318" s="38" t="s">
        <v>52</v>
      </c>
      <c r="T318" s="42">
        <v>0</v>
      </c>
      <c r="U318" s="42">
        <v>8</v>
      </c>
      <c r="V318" s="42">
        <f t="shared" si="22"/>
        <v>-8</v>
      </c>
      <c r="W318" s="43" t="e">
        <f t="shared" si="25"/>
        <v>#DIV/0!</v>
      </c>
      <c r="X318" s="38" t="s">
        <v>1361</v>
      </c>
      <c r="Y318" s="42">
        <v>8</v>
      </c>
      <c r="Z318" s="38" t="s">
        <v>2295</v>
      </c>
      <c r="AA318" s="42">
        <v>0</v>
      </c>
      <c r="AB318" s="42" t="s">
        <v>54</v>
      </c>
      <c r="AC318" s="42">
        <v>0</v>
      </c>
      <c r="AD318" s="42">
        <v>73.3</v>
      </c>
      <c r="AE318" s="42">
        <f t="shared" si="23"/>
        <v>-73.3</v>
      </c>
      <c r="AF318" s="38" t="s">
        <v>1371</v>
      </c>
      <c r="AG318" s="44">
        <f t="shared" si="24"/>
        <v>65.3</v>
      </c>
    </row>
    <row r="319" spans="1:33" s="45" customFormat="1" x14ac:dyDescent="0.2">
      <c r="A319" s="38" t="s">
        <v>39</v>
      </c>
      <c r="B319" s="38" t="s">
        <v>40</v>
      </c>
      <c r="C319" s="38" t="s">
        <v>353</v>
      </c>
      <c r="D319" s="38" t="s">
        <v>446</v>
      </c>
      <c r="E319" s="38" t="s">
        <v>43</v>
      </c>
      <c r="F319" s="38" t="s">
        <v>434</v>
      </c>
      <c r="G319" s="38" t="s">
        <v>435</v>
      </c>
      <c r="H319" s="38" t="s">
        <v>433</v>
      </c>
      <c r="I319" s="38" t="s">
        <v>452</v>
      </c>
      <c r="J319" s="38" t="s">
        <v>2278</v>
      </c>
      <c r="K319" s="39">
        <v>43343</v>
      </c>
      <c r="L319" s="39">
        <v>43539</v>
      </c>
      <c r="M319" s="40" t="s">
        <v>54</v>
      </c>
      <c r="N319" s="38" t="s">
        <v>1358</v>
      </c>
      <c r="O319" s="38" t="s">
        <v>1359</v>
      </c>
      <c r="P319" s="41">
        <v>7966490</v>
      </c>
      <c r="Q319" s="38" t="s">
        <v>474</v>
      </c>
      <c r="R319" s="38" t="s">
        <v>68</v>
      </c>
      <c r="S319" s="38" t="s">
        <v>52</v>
      </c>
      <c r="T319" s="42">
        <v>0</v>
      </c>
      <c r="U319" s="42">
        <v>43</v>
      </c>
      <c r="V319" s="42">
        <f t="shared" si="22"/>
        <v>-43</v>
      </c>
      <c r="W319" s="43" t="e">
        <f t="shared" si="25"/>
        <v>#DIV/0!</v>
      </c>
      <c r="X319" s="38" t="s">
        <v>1361</v>
      </c>
      <c r="Y319" s="42">
        <v>43</v>
      </c>
      <c r="Z319" s="38" t="s">
        <v>2296</v>
      </c>
      <c r="AA319" s="42">
        <v>0</v>
      </c>
      <c r="AB319" s="42" t="s">
        <v>54</v>
      </c>
      <c r="AC319" s="42">
        <v>0</v>
      </c>
      <c r="AD319" s="42">
        <v>92.12</v>
      </c>
      <c r="AE319" s="42">
        <f t="shared" si="23"/>
        <v>-92.12</v>
      </c>
      <c r="AF319" s="38" t="s">
        <v>1371</v>
      </c>
      <c r="AG319" s="44">
        <f t="shared" si="24"/>
        <v>49.120000000000005</v>
      </c>
    </row>
    <row r="320" spans="1:33" s="45" customFormat="1" x14ac:dyDescent="0.2">
      <c r="A320" s="38" t="s">
        <v>39</v>
      </c>
      <c r="B320" s="38" t="s">
        <v>40</v>
      </c>
      <c r="C320" s="38" t="s">
        <v>353</v>
      </c>
      <c r="D320" s="38" t="s">
        <v>446</v>
      </c>
      <c r="E320" s="38" t="s">
        <v>43</v>
      </c>
      <c r="F320" s="38" t="s">
        <v>434</v>
      </c>
      <c r="G320" s="38" t="s">
        <v>435</v>
      </c>
      <c r="H320" s="38" t="s">
        <v>433</v>
      </c>
      <c r="I320" s="38" t="s">
        <v>452</v>
      </c>
      <c r="J320" s="38" t="s">
        <v>2278</v>
      </c>
      <c r="K320" s="39">
        <v>43343</v>
      </c>
      <c r="L320" s="39">
        <v>43539</v>
      </c>
      <c r="M320" s="40" t="s">
        <v>54</v>
      </c>
      <c r="N320" s="38" t="s">
        <v>1358</v>
      </c>
      <c r="O320" s="38" t="s">
        <v>1359</v>
      </c>
      <c r="P320" s="41">
        <v>7966494</v>
      </c>
      <c r="Q320" s="38" t="s">
        <v>474</v>
      </c>
      <c r="R320" s="38" t="s">
        <v>68</v>
      </c>
      <c r="S320" s="38" t="s">
        <v>52</v>
      </c>
      <c r="T320" s="42">
        <v>0</v>
      </c>
      <c r="U320" s="42">
        <v>43</v>
      </c>
      <c r="V320" s="42">
        <f t="shared" si="22"/>
        <v>-43</v>
      </c>
      <c r="W320" s="43" t="e">
        <f t="shared" si="25"/>
        <v>#DIV/0!</v>
      </c>
      <c r="X320" s="38" t="s">
        <v>1361</v>
      </c>
      <c r="Y320" s="42">
        <v>43</v>
      </c>
      <c r="Z320" s="38" t="s">
        <v>2297</v>
      </c>
      <c r="AA320" s="42">
        <v>0</v>
      </c>
      <c r="AB320" s="42" t="s">
        <v>54</v>
      </c>
      <c r="AC320" s="42">
        <v>0</v>
      </c>
      <c r="AD320" s="42">
        <v>92.12</v>
      </c>
      <c r="AE320" s="42">
        <f t="shared" si="23"/>
        <v>-92.12</v>
      </c>
      <c r="AF320" s="38" t="s">
        <v>1371</v>
      </c>
      <c r="AG320" s="44">
        <f t="shared" si="24"/>
        <v>49.120000000000005</v>
      </c>
    </row>
    <row r="321" spans="1:33" s="45" customFormat="1" x14ac:dyDescent="0.2">
      <c r="A321" s="38" t="s">
        <v>39</v>
      </c>
      <c r="B321" s="38" t="s">
        <v>40</v>
      </c>
      <c r="C321" s="38" t="s">
        <v>353</v>
      </c>
      <c r="D321" s="38" t="s">
        <v>446</v>
      </c>
      <c r="E321" s="38" t="s">
        <v>43</v>
      </c>
      <c r="F321" s="38" t="s">
        <v>434</v>
      </c>
      <c r="G321" s="38" t="s">
        <v>435</v>
      </c>
      <c r="H321" s="38" t="s">
        <v>433</v>
      </c>
      <c r="I321" s="38" t="s">
        <v>452</v>
      </c>
      <c r="J321" s="38" t="s">
        <v>2278</v>
      </c>
      <c r="K321" s="39">
        <v>43343</v>
      </c>
      <c r="L321" s="39">
        <v>43539</v>
      </c>
      <c r="M321" s="40" t="s">
        <v>54</v>
      </c>
      <c r="N321" s="38" t="s">
        <v>1358</v>
      </c>
      <c r="O321" s="38" t="s">
        <v>1359</v>
      </c>
      <c r="P321" s="41">
        <v>7966498</v>
      </c>
      <c r="Q321" s="38" t="s">
        <v>474</v>
      </c>
      <c r="R321" s="38" t="s">
        <v>68</v>
      </c>
      <c r="S321" s="38" t="s">
        <v>52</v>
      </c>
      <c r="T321" s="42">
        <v>0</v>
      </c>
      <c r="U321" s="42">
        <v>8</v>
      </c>
      <c r="V321" s="42">
        <f t="shared" ref="V321:V384" si="26">T321-U321</f>
        <v>-8</v>
      </c>
      <c r="W321" s="43" t="e">
        <f t="shared" si="25"/>
        <v>#DIV/0!</v>
      </c>
      <c r="X321" s="38" t="s">
        <v>1361</v>
      </c>
      <c r="Y321" s="42">
        <v>8</v>
      </c>
      <c r="Z321" s="38" t="s">
        <v>2298</v>
      </c>
      <c r="AA321" s="42">
        <v>0</v>
      </c>
      <c r="AB321" s="42" t="s">
        <v>54</v>
      </c>
      <c r="AC321" s="42">
        <v>0</v>
      </c>
      <c r="AD321" s="42">
        <v>92.12</v>
      </c>
      <c r="AE321" s="42">
        <f t="shared" ref="AE321:AE384" si="27">AC321-AD321</f>
        <v>-92.12</v>
      </c>
      <c r="AF321" s="38" t="s">
        <v>1371</v>
      </c>
      <c r="AG321" s="44">
        <f t="shared" ref="AG321:AG384" si="28">V321-AE321</f>
        <v>84.12</v>
      </c>
    </row>
    <row r="322" spans="1:33" s="45" customFormat="1" x14ac:dyDescent="0.2">
      <c r="A322" s="38" t="s">
        <v>39</v>
      </c>
      <c r="B322" s="38" t="s">
        <v>40</v>
      </c>
      <c r="C322" s="38" t="s">
        <v>353</v>
      </c>
      <c r="D322" s="38" t="s">
        <v>446</v>
      </c>
      <c r="E322" s="38" t="s">
        <v>43</v>
      </c>
      <c r="F322" s="38" t="s">
        <v>434</v>
      </c>
      <c r="G322" s="38" t="s">
        <v>435</v>
      </c>
      <c r="H322" s="38" t="s">
        <v>433</v>
      </c>
      <c r="I322" s="38" t="s">
        <v>452</v>
      </c>
      <c r="J322" s="38" t="s">
        <v>2278</v>
      </c>
      <c r="K322" s="39">
        <v>43343</v>
      </c>
      <c r="L322" s="39">
        <v>43539</v>
      </c>
      <c r="M322" s="40" t="s">
        <v>54</v>
      </c>
      <c r="N322" s="38" t="s">
        <v>1358</v>
      </c>
      <c r="O322" s="38" t="s">
        <v>1359</v>
      </c>
      <c r="P322" s="41">
        <v>7966502</v>
      </c>
      <c r="Q322" s="38" t="s">
        <v>474</v>
      </c>
      <c r="R322" s="38" t="s">
        <v>68</v>
      </c>
      <c r="S322" s="38" t="s">
        <v>52</v>
      </c>
      <c r="T322" s="42">
        <v>0</v>
      </c>
      <c r="U322" s="42">
        <v>43</v>
      </c>
      <c r="V322" s="42">
        <f t="shared" si="26"/>
        <v>-43</v>
      </c>
      <c r="W322" s="43" t="e">
        <f t="shared" si="25"/>
        <v>#DIV/0!</v>
      </c>
      <c r="X322" s="38" t="s">
        <v>1361</v>
      </c>
      <c r="Y322" s="42">
        <v>43</v>
      </c>
      <c r="Z322" s="38" t="s">
        <v>2299</v>
      </c>
      <c r="AA322" s="42">
        <v>0</v>
      </c>
      <c r="AB322" s="42" t="s">
        <v>54</v>
      </c>
      <c r="AC322" s="42">
        <v>0</v>
      </c>
      <c r="AD322" s="42">
        <v>73.3</v>
      </c>
      <c r="AE322" s="42">
        <f t="shared" si="27"/>
        <v>-73.3</v>
      </c>
      <c r="AF322" s="38" t="s">
        <v>1371</v>
      </c>
      <c r="AG322" s="44">
        <f t="shared" si="28"/>
        <v>30.299999999999997</v>
      </c>
    </row>
    <row r="323" spans="1:33" s="45" customFormat="1" x14ac:dyDescent="0.2">
      <c r="A323" s="38" t="s">
        <v>39</v>
      </c>
      <c r="B323" s="38" t="s">
        <v>40</v>
      </c>
      <c r="C323" s="38" t="s">
        <v>353</v>
      </c>
      <c r="D323" s="38" t="s">
        <v>446</v>
      </c>
      <c r="E323" s="38" t="s">
        <v>43</v>
      </c>
      <c r="F323" s="38" t="s">
        <v>434</v>
      </c>
      <c r="G323" s="38" t="s">
        <v>435</v>
      </c>
      <c r="H323" s="38" t="s">
        <v>433</v>
      </c>
      <c r="I323" s="38" t="s">
        <v>452</v>
      </c>
      <c r="J323" s="38" t="s">
        <v>2159</v>
      </c>
      <c r="K323" s="39">
        <v>43347</v>
      </c>
      <c r="L323" s="39">
        <v>43539</v>
      </c>
      <c r="M323" s="40" t="s">
        <v>54</v>
      </c>
      <c r="N323" s="38" t="s">
        <v>1358</v>
      </c>
      <c r="O323" s="38" t="s">
        <v>1359</v>
      </c>
      <c r="P323" s="41">
        <v>7966965</v>
      </c>
      <c r="Q323" s="38" t="s">
        <v>474</v>
      </c>
      <c r="R323" s="38" t="s">
        <v>68</v>
      </c>
      <c r="S323" s="38" t="s">
        <v>52</v>
      </c>
      <c r="T323" s="42">
        <v>0</v>
      </c>
      <c r="U323" s="42">
        <v>8</v>
      </c>
      <c r="V323" s="42">
        <f t="shared" si="26"/>
        <v>-8</v>
      </c>
      <c r="W323" s="43" t="e">
        <f t="shared" si="25"/>
        <v>#DIV/0!</v>
      </c>
      <c r="X323" s="38" t="s">
        <v>1361</v>
      </c>
      <c r="Y323" s="42">
        <v>8</v>
      </c>
      <c r="Z323" s="38" t="s">
        <v>2300</v>
      </c>
      <c r="AA323" s="42">
        <v>0</v>
      </c>
      <c r="AB323" s="42" t="s">
        <v>54</v>
      </c>
      <c r="AC323" s="42">
        <v>168.29</v>
      </c>
      <c r="AD323" s="42">
        <v>160.85</v>
      </c>
      <c r="AE323" s="42">
        <f t="shared" si="27"/>
        <v>7.4399999999999977</v>
      </c>
      <c r="AF323" s="38" t="s">
        <v>1371</v>
      </c>
      <c r="AG323" s="44">
        <f t="shared" si="28"/>
        <v>-15.439999999999998</v>
      </c>
    </row>
    <row r="324" spans="1:33" s="45" customFormat="1" x14ac:dyDescent="0.2">
      <c r="A324" s="38" t="s">
        <v>39</v>
      </c>
      <c r="B324" s="38" t="s">
        <v>40</v>
      </c>
      <c r="C324" s="38" t="s">
        <v>353</v>
      </c>
      <c r="D324" s="38" t="s">
        <v>446</v>
      </c>
      <c r="E324" s="38" t="s">
        <v>43</v>
      </c>
      <c r="F324" s="38" t="s">
        <v>434</v>
      </c>
      <c r="G324" s="38" t="s">
        <v>435</v>
      </c>
      <c r="H324" s="38" t="s">
        <v>433</v>
      </c>
      <c r="I324" s="38" t="s">
        <v>452</v>
      </c>
      <c r="J324" s="38" t="s">
        <v>2159</v>
      </c>
      <c r="K324" s="39">
        <v>43347</v>
      </c>
      <c r="L324" s="39">
        <v>43539</v>
      </c>
      <c r="M324" s="40" t="s">
        <v>54</v>
      </c>
      <c r="N324" s="38" t="s">
        <v>1358</v>
      </c>
      <c r="O324" s="38" t="s">
        <v>1359</v>
      </c>
      <c r="P324" s="41">
        <v>7967008</v>
      </c>
      <c r="Q324" s="38" t="s">
        <v>474</v>
      </c>
      <c r="R324" s="38" t="s">
        <v>68</v>
      </c>
      <c r="S324" s="38" t="s">
        <v>52</v>
      </c>
      <c r="T324" s="42">
        <v>168.95</v>
      </c>
      <c r="U324" s="42">
        <v>160.85</v>
      </c>
      <c r="V324" s="42">
        <f t="shared" si="26"/>
        <v>8.0999999999999943</v>
      </c>
      <c r="W324" s="43">
        <f t="shared" si="25"/>
        <v>4.7943178455164222E-2</v>
      </c>
      <c r="X324" s="38" t="s">
        <v>1361</v>
      </c>
      <c r="Y324" s="42">
        <v>160.85</v>
      </c>
      <c r="Z324" s="38" t="s">
        <v>2301</v>
      </c>
      <c r="AA324" s="42">
        <v>0</v>
      </c>
      <c r="AB324" s="42" t="s">
        <v>54</v>
      </c>
      <c r="AC324" s="42">
        <v>168.29</v>
      </c>
      <c r="AD324" s="42">
        <v>160.85</v>
      </c>
      <c r="AE324" s="42">
        <f t="shared" si="27"/>
        <v>7.4399999999999977</v>
      </c>
      <c r="AF324" s="38" t="s">
        <v>1371</v>
      </c>
      <c r="AG324" s="44">
        <f t="shared" si="28"/>
        <v>0.65999999999999659</v>
      </c>
    </row>
    <row r="325" spans="1:33" s="45" customFormat="1" x14ac:dyDescent="0.2">
      <c r="A325" s="38" t="s">
        <v>39</v>
      </c>
      <c r="B325" s="38" t="s">
        <v>40</v>
      </c>
      <c r="C325" s="38" t="s">
        <v>353</v>
      </c>
      <c r="D325" s="38" t="s">
        <v>446</v>
      </c>
      <c r="E325" s="38" t="s">
        <v>43</v>
      </c>
      <c r="F325" s="38" t="s">
        <v>434</v>
      </c>
      <c r="G325" s="38" t="s">
        <v>435</v>
      </c>
      <c r="H325" s="38" t="s">
        <v>433</v>
      </c>
      <c r="I325" s="38" t="s">
        <v>452</v>
      </c>
      <c r="J325" s="38" t="s">
        <v>2159</v>
      </c>
      <c r="K325" s="39">
        <v>43348</v>
      </c>
      <c r="L325" s="39">
        <v>43539</v>
      </c>
      <c r="M325" s="40" t="s">
        <v>54</v>
      </c>
      <c r="N325" s="38" t="s">
        <v>1358</v>
      </c>
      <c r="O325" s="38" t="s">
        <v>1359</v>
      </c>
      <c r="P325" s="41">
        <v>7970945</v>
      </c>
      <c r="Q325" s="38" t="s">
        <v>474</v>
      </c>
      <c r="R325" s="38" t="s">
        <v>68</v>
      </c>
      <c r="S325" s="38" t="s">
        <v>52</v>
      </c>
      <c r="T325" s="42">
        <v>233.88</v>
      </c>
      <c r="U325" s="42">
        <v>222.65</v>
      </c>
      <c r="V325" s="42">
        <f t="shared" si="26"/>
        <v>11.22999999999999</v>
      </c>
      <c r="W325" s="43">
        <f t="shared" ref="W325:W388" si="29">V325/T325</f>
        <v>4.8016076620489095E-2</v>
      </c>
      <c r="X325" s="38" t="s">
        <v>1361</v>
      </c>
      <c r="Y325" s="42">
        <v>222.65</v>
      </c>
      <c r="Z325" s="38" t="s">
        <v>2302</v>
      </c>
      <c r="AA325" s="42">
        <v>0</v>
      </c>
      <c r="AB325" s="42" t="s">
        <v>54</v>
      </c>
      <c r="AC325" s="42">
        <v>0</v>
      </c>
      <c r="AD325" s="42">
        <v>43</v>
      </c>
      <c r="AE325" s="42">
        <f t="shared" si="27"/>
        <v>-43</v>
      </c>
      <c r="AF325" s="38" t="s">
        <v>1371</v>
      </c>
      <c r="AG325" s="44">
        <f t="shared" si="28"/>
        <v>54.22999999999999</v>
      </c>
    </row>
    <row r="326" spans="1:33" s="45" customFormat="1" x14ac:dyDescent="0.2">
      <c r="A326" s="38" t="s">
        <v>39</v>
      </c>
      <c r="B326" s="38" t="s">
        <v>40</v>
      </c>
      <c r="C326" s="38" t="s">
        <v>353</v>
      </c>
      <c r="D326" s="38" t="s">
        <v>446</v>
      </c>
      <c r="E326" s="38" t="s">
        <v>43</v>
      </c>
      <c r="F326" s="38" t="s">
        <v>434</v>
      </c>
      <c r="G326" s="38" t="s">
        <v>435</v>
      </c>
      <c r="H326" s="38" t="s">
        <v>433</v>
      </c>
      <c r="I326" s="38" t="s">
        <v>452</v>
      </c>
      <c r="J326" s="38" t="s">
        <v>2159</v>
      </c>
      <c r="K326" s="39">
        <v>43350</v>
      </c>
      <c r="L326" s="39">
        <v>43539</v>
      </c>
      <c r="M326" s="40" t="s">
        <v>54</v>
      </c>
      <c r="N326" s="38" t="s">
        <v>1358</v>
      </c>
      <c r="O326" s="38" t="s">
        <v>1359</v>
      </c>
      <c r="P326" s="41">
        <v>7974019</v>
      </c>
      <c r="Q326" s="38" t="s">
        <v>474</v>
      </c>
      <c r="R326" s="38" t="s">
        <v>68</v>
      </c>
      <c r="S326" s="38" t="s">
        <v>52</v>
      </c>
      <c r="T326" s="42">
        <v>168.95</v>
      </c>
      <c r="U326" s="42">
        <v>160.85</v>
      </c>
      <c r="V326" s="42">
        <f t="shared" si="26"/>
        <v>8.0999999999999943</v>
      </c>
      <c r="W326" s="43">
        <f t="shared" si="29"/>
        <v>4.7943178455164222E-2</v>
      </c>
      <c r="X326" s="38" t="s">
        <v>1361</v>
      </c>
      <c r="Y326" s="42">
        <v>160.85</v>
      </c>
      <c r="Z326" s="38" t="s">
        <v>2303</v>
      </c>
      <c r="AA326" s="42">
        <v>0</v>
      </c>
      <c r="AB326" s="42" t="s">
        <v>54</v>
      </c>
      <c r="AC326" s="42">
        <v>0</v>
      </c>
      <c r="AD326" s="42">
        <v>43</v>
      </c>
      <c r="AE326" s="42">
        <f t="shared" si="27"/>
        <v>-43</v>
      </c>
      <c r="AF326" s="38" t="s">
        <v>1371</v>
      </c>
      <c r="AG326" s="44">
        <f t="shared" si="28"/>
        <v>51.099999999999994</v>
      </c>
    </row>
    <row r="327" spans="1:33" s="45" customFormat="1" x14ac:dyDescent="0.2">
      <c r="A327" s="38" t="s">
        <v>39</v>
      </c>
      <c r="B327" s="38" t="s">
        <v>40</v>
      </c>
      <c r="C327" s="38" t="s">
        <v>353</v>
      </c>
      <c r="D327" s="38" t="s">
        <v>446</v>
      </c>
      <c r="E327" s="38" t="s">
        <v>43</v>
      </c>
      <c r="F327" s="38" t="s">
        <v>434</v>
      </c>
      <c r="G327" s="38" t="s">
        <v>435</v>
      </c>
      <c r="H327" s="38" t="s">
        <v>433</v>
      </c>
      <c r="I327" s="38" t="s">
        <v>452</v>
      </c>
      <c r="J327" s="38" t="s">
        <v>2159</v>
      </c>
      <c r="K327" s="39">
        <v>43350</v>
      </c>
      <c r="L327" s="39">
        <v>43539</v>
      </c>
      <c r="M327" s="40" t="s">
        <v>54</v>
      </c>
      <c r="N327" s="38" t="s">
        <v>1358</v>
      </c>
      <c r="O327" s="38" t="s">
        <v>1359</v>
      </c>
      <c r="P327" s="41">
        <v>7974025</v>
      </c>
      <c r="Q327" s="38" t="s">
        <v>474</v>
      </c>
      <c r="R327" s="38" t="s">
        <v>68</v>
      </c>
      <c r="S327" s="38" t="s">
        <v>52</v>
      </c>
      <c r="T327" s="42">
        <v>233.88</v>
      </c>
      <c r="U327" s="42">
        <v>222.65</v>
      </c>
      <c r="V327" s="42">
        <f t="shared" si="26"/>
        <v>11.22999999999999</v>
      </c>
      <c r="W327" s="43">
        <f t="shared" si="29"/>
        <v>4.8016076620489095E-2</v>
      </c>
      <c r="X327" s="38" t="s">
        <v>1361</v>
      </c>
      <c r="Y327" s="42">
        <v>222.65</v>
      </c>
      <c r="Z327" s="38" t="s">
        <v>2304</v>
      </c>
      <c r="AA327" s="42">
        <v>0</v>
      </c>
      <c r="AB327" s="42" t="s">
        <v>54</v>
      </c>
      <c r="AC327" s="42">
        <v>0</v>
      </c>
      <c r="AD327" s="42">
        <v>43</v>
      </c>
      <c r="AE327" s="42">
        <f t="shared" si="27"/>
        <v>-43</v>
      </c>
      <c r="AF327" s="38" t="s">
        <v>1371</v>
      </c>
      <c r="AG327" s="44">
        <f t="shared" si="28"/>
        <v>54.22999999999999</v>
      </c>
    </row>
    <row r="328" spans="1:33" s="45" customFormat="1" x14ac:dyDescent="0.2">
      <c r="A328" s="38" t="s">
        <v>39</v>
      </c>
      <c r="B328" s="38" t="s">
        <v>40</v>
      </c>
      <c r="C328" s="38" t="s">
        <v>353</v>
      </c>
      <c r="D328" s="38" t="s">
        <v>446</v>
      </c>
      <c r="E328" s="38" t="s">
        <v>43</v>
      </c>
      <c r="F328" s="38" t="s">
        <v>434</v>
      </c>
      <c r="G328" s="38" t="s">
        <v>435</v>
      </c>
      <c r="H328" s="38" t="s">
        <v>433</v>
      </c>
      <c r="I328" s="38" t="s">
        <v>452</v>
      </c>
      <c r="J328" s="38" t="s">
        <v>2164</v>
      </c>
      <c r="K328" s="39">
        <v>43399</v>
      </c>
      <c r="L328" s="39">
        <v>43539</v>
      </c>
      <c r="M328" s="40" t="s">
        <v>54</v>
      </c>
      <c r="N328" s="38" t="s">
        <v>1358</v>
      </c>
      <c r="O328" s="38" t="s">
        <v>1359</v>
      </c>
      <c r="P328" s="41">
        <v>8051175</v>
      </c>
      <c r="Q328" s="38" t="s">
        <v>474</v>
      </c>
      <c r="R328" s="38" t="s">
        <v>68</v>
      </c>
      <c r="S328" s="38" t="s">
        <v>52</v>
      </c>
      <c r="T328" s="42">
        <v>168.95</v>
      </c>
      <c r="U328" s="42">
        <v>160.85</v>
      </c>
      <c r="V328" s="42">
        <f t="shared" si="26"/>
        <v>8.0999999999999943</v>
      </c>
      <c r="W328" s="43">
        <f t="shared" si="29"/>
        <v>4.7943178455164222E-2</v>
      </c>
      <c r="X328" s="38" t="s">
        <v>1361</v>
      </c>
      <c r="Y328" s="42">
        <v>160.85</v>
      </c>
      <c r="Z328" s="38" t="s">
        <v>2305</v>
      </c>
      <c r="AA328" s="42">
        <v>0</v>
      </c>
      <c r="AB328" s="42" t="s">
        <v>54</v>
      </c>
      <c r="AC328" s="42">
        <v>232.97</v>
      </c>
      <c r="AD328" s="42">
        <v>222.65</v>
      </c>
      <c r="AE328" s="42">
        <f t="shared" si="27"/>
        <v>10.319999999999993</v>
      </c>
      <c r="AF328" s="38" t="s">
        <v>1371</v>
      </c>
      <c r="AG328" s="44">
        <f t="shared" si="28"/>
        <v>-2.2199999999999989</v>
      </c>
    </row>
    <row r="329" spans="1:33" s="45" customFormat="1" x14ac:dyDescent="0.2">
      <c r="A329" s="38" t="s">
        <v>39</v>
      </c>
      <c r="B329" s="38" t="s">
        <v>40</v>
      </c>
      <c r="C329" s="38" t="s">
        <v>353</v>
      </c>
      <c r="D329" s="38" t="s">
        <v>446</v>
      </c>
      <c r="E329" s="38" t="s">
        <v>43</v>
      </c>
      <c r="F329" s="38" t="s">
        <v>434</v>
      </c>
      <c r="G329" s="38" t="s">
        <v>435</v>
      </c>
      <c r="H329" s="38" t="s">
        <v>433</v>
      </c>
      <c r="I329" s="38" t="s">
        <v>452</v>
      </c>
      <c r="J329" s="38" t="s">
        <v>2121</v>
      </c>
      <c r="K329" s="39">
        <v>43410</v>
      </c>
      <c r="L329" s="39">
        <v>43539</v>
      </c>
      <c r="M329" s="40" t="s">
        <v>54</v>
      </c>
      <c r="N329" s="38" t="s">
        <v>1358</v>
      </c>
      <c r="O329" s="38" t="s">
        <v>1359</v>
      </c>
      <c r="P329" s="41">
        <v>8069510</v>
      </c>
      <c r="Q329" s="38" t="s">
        <v>474</v>
      </c>
      <c r="R329" s="38" t="s">
        <v>68</v>
      </c>
      <c r="S329" s="38" t="s">
        <v>52</v>
      </c>
      <c r="T329" s="42">
        <v>233.88</v>
      </c>
      <c r="U329" s="42">
        <v>222.65</v>
      </c>
      <c r="V329" s="42">
        <f t="shared" si="26"/>
        <v>11.22999999999999</v>
      </c>
      <c r="W329" s="43">
        <f t="shared" si="29"/>
        <v>4.8016076620489095E-2</v>
      </c>
      <c r="X329" s="38" t="s">
        <v>1361</v>
      </c>
      <c r="Y329" s="42">
        <v>222.65</v>
      </c>
      <c r="Z329" s="38" t="s">
        <v>2306</v>
      </c>
      <c r="AA329" s="42">
        <v>0</v>
      </c>
      <c r="AB329" s="42" t="s">
        <v>54</v>
      </c>
      <c r="AC329" s="42">
        <v>0</v>
      </c>
      <c r="AD329" s="42">
        <v>159.33000000000001</v>
      </c>
      <c r="AE329" s="42">
        <f t="shared" si="27"/>
        <v>-159.33000000000001</v>
      </c>
      <c r="AF329" s="38" t="s">
        <v>1371</v>
      </c>
      <c r="AG329" s="44">
        <f t="shared" si="28"/>
        <v>170.56</v>
      </c>
    </row>
    <row r="330" spans="1:33" s="45" customFormat="1" x14ac:dyDescent="0.2">
      <c r="A330" s="38" t="s">
        <v>39</v>
      </c>
      <c r="B330" s="38" t="s">
        <v>40</v>
      </c>
      <c r="C330" s="38" t="s">
        <v>353</v>
      </c>
      <c r="D330" s="38" t="s">
        <v>446</v>
      </c>
      <c r="E330" s="38" t="s">
        <v>43</v>
      </c>
      <c r="F330" s="38" t="s">
        <v>434</v>
      </c>
      <c r="G330" s="38" t="s">
        <v>435</v>
      </c>
      <c r="H330" s="38" t="s">
        <v>433</v>
      </c>
      <c r="I330" s="38" t="s">
        <v>452</v>
      </c>
      <c r="J330" s="38" t="s">
        <v>2121</v>
      </c>
      <c r="K330" s="39">
        <v>43410</v>
      </c>
      <c r="L330" s="39">
        <v>43539</v>
      </c>
      <c r="M330" s="40" t="s">
        <v>54</v>
      </c>
      <c r="N330" s="38" t="s">
        <v>1358</v>
      </c>
      <c r="O330" s="38" t="s">
        <v>1359</v>
      </c>
      <c r="P330" s="41">
        <v>8069512</v>
      </c>
      <c r="Q330" s="38" t="s">
        <v>474</v>
      </c>
      <c r="R330" s="38" t="s">
        <v>68</v>
      </c>
      <c r="S330" s="38" t="s">
        <v>52</v>
      </c>
      <c r="T330" s="42">
        <v>168.95</v>
      </c>
      <c r="U330" s="42">
        <v>222.65</v>
      </c>
      <c r="V330" s="42">
        <f t="shared" si="26"/>
        <v>-53.700000000000017</v>
      </c>
      <c r="W330" s="43">
        <f t="shared" si="29"/>
        <v>-0.31784551642497794</v>
      </c>
      <c r="X330" s="38" t="s">
        <v>1361</v>
      </c>
      <c r="Y330" s="42">
        <v>222.65</v>
      </c>
      <c r="Z330" s="38" t="s">
        <v>2307</v>
      </c>
      <c r="AA330" s="42">
        <v>0</v>
      </c>
      <c r="AB330" s="42" t="s">
        <v>54</v>
      </c>
      <c r="AC330" s="42">
        <v>0</v>
      </c>
      <c r="AD330" s="42">
        <v>159.33000000000001</v>
      </c>
      <c r="AE330" s="42">
        <f t="shared" si="27"/>
        <v>-159.33000000000001</v>
      </c>
      <c r="AF330" s="38" t="s">
        <v>1371</v>
      </c>
      <c r="AG330" s="44">
        <f t="shared" si="28"/>
        <v>105.63</v>
      </c>
    </row>
    <row r="331" spans="1:33" s="45" customFormat="1" x14ac:dyDescent="0.2">
      <c r="A331" s="38" t="s">
        <v>39</v>
      </c>
      <c r="B331" s="38" t="s">
        <v>40</v>
      </c>
      <c r="C331" s="38" t="s">
        <v>353</v>
      </c>
      <c r="D331" s="38" t="s">
        <v>446</v>
      </c>
      <c r="E331" s="38" t="s">
        <v>43</v>
      </c>
      <c r="F331" s="38" t="s">
        <v>434</v>
      </c>
      <c r="G331" s="38" t="s">
        <v>435</v>
      </c>
      <c r="H331" s="38" t="s">
        <v>433</v>
      </c>
      <c r="I331" s="38" t="s">
        <v>452</v>
      </c>
      <c r="J331" s="38" t="s">
        <v>2121</v>
      </c>
      <c r="K331" s="39">
        <v>43413</v>
      </c>
      <c r="L331" s="39">
        <v>43539</v>
      </c>
      <c r="M331" s="40" t="s">
        <v>54</v>
      </c>
      <c r="N331" s="38" t="s">
        <v>1358</v>
      </c>
      <c r="O331" s="38" t="s">
        <v>1359</v>
      </c>
      <c r="P331" s="41">
        <v>8076763</v>
      </c>
      <c r="Q331" s="38" t="s">
        <v>474</v>
      </c>
      <c r="R331" s="38" t="s">
        <v>68</v>
      </c>
      <c r="S331" s="38" t="s">
        <v>52</v>
      </c>
      <c r="T331" s="42">
        <v>402.83</v>
      </c>
      <c r="U331" s="42">
        <v>383.5</v>
      </c>
      <c r="V331" s="42">
        <f t="shared" si="26"/>
        <v>19.329999999999984</v>
      </c>
      <c r="W331" s="43">
        <f t="shared" si="29"/>
        <v>4.7985502569322006E-2</v>
      </c>
      <c r="X331" s="38" t="s">
        <v>1361</v>
      </c>
      <c r="Y331" s="42">
        <v>383.5</v>
      </c>
      <c r="Z331" s="38" t="s">
        <v>2308</v>
      </c>
      <c r="AA331" s="42">
        <v>0</v>
      </c>
      <c r="AB331" s="42" t="s">
        <v>54</v>
      </c>
      <c r="AC331" s="42">
        <v>0</v>
      </c>
      <c r="AD331" s="42">
        <v>86</v>
      </c>
      <c r="AE331" s="42">
        <f t="shared" si="27"/>
        <v>-86</v>
      </c>
      <c r="AF331" s="38" t="s">
        <v>1371</v>
      </c>
      <c r="AG331" s="44">
        <f t="shared" si="28"/>
        <v>105.32999999999998</v>
      </c>
    </row>
    <row r="332" spans="1:33" s="45" customFormat="1" x14ac:dyDescent="0.2">
      <c r="A332" s="38" t="s">
        <v>39</v>
      </c>
      <c r="B332" s="38" t="s">
        <v>40</v>
      </c>
      <c r="C332" s="38" t="s">
        <v>353</v>
      </c>
      <c r="D332" s="38" t="s">
        <v>446</v>
      </c>
      <c r="E332" s="38" t="s">
        <v>43</v>
      </c>
      <c r="F332" s="38" t="s">
        <v>434</v>
      </c>
      <c r="G332" s="38" t="s">
        <v>435</v>
      </c>
      <c r="H332" s="38" t="s">
        <v>433</v>
      </c>
      <c r="I332" s="38" t="s">
        <v>452</v>
      </c>
      <c r="J332" s="38" t="s">
        <v>2121</v>
      </c>
      <c r="K332" s="39">
        <v>43413</v>
      </c>
      <c r="L332" s="39">
        <v>43539</v>
      </c>
      <c r="M332" s="40" t="s">
        <v>54</v>
      </c>
      <c r="N332" s="38" t="s">
        <v>1358</v>
      </c>
      <c r="O332" s="38" t="s">
        <v>1359</v>
      </c>
      <c r="P332" s="41">
        <v>8076767</v>
      </c>
      <c r="Q332" s="38" t="s">
        <v>474</v>
      </c>
      <c r="R332" s="38" t="s">
        <v>68</v>
      </c>
      <c r="S332" s="38" t="s">
        <v>52</v>
      </c>
      <c r="T332" s="42">
        <v>125.34</v>
      </c>
      <c r="U332" s="42">
        <v>73.3</v>
      </c>
      <c r="V332" s="42">
        <f t="shared" si="26"/>
        <v>52.040000000000006</v>
      </c>
      <c r="W332" s="43">
        <f t="shared" si="29"/>
        <v>0.41519068134673692</v>
      </c>
      <c r="X332" s="38" t="s">
        <v>1361</v>
      </c>
      <c r="Y332" s="42">
        <v>73.3</v>
      </c>
      <c r="Z332" s="38" t="s">
        <v>2309</v>
      </c>
      <c r="AA332" s="42">
        <v>0</v>
      </c>
      <c r="AB332" s="42" t="s">
        <v>54</v>
      </c>
      <c r="AC332" s="42">
        <v>0</v>
      </c>
      <c r="AD332" s="42">
        <v>43</v>
      </c>
      <c r="AE332" s="42">
        <f t="shared" si="27"/>
        <v>-43</v>
      </c>
      <c r="AF332" s="38" t="s">
        <v>1371</v>
      </c>
      <c r="AG332" s="44">
        <f t="shared" si="28"/>
        <v>95.04</v>
      </c>
    </row>
    <row r="333" spans="1:33" s="45" customFormat="1" x14ac:dyDescent="0.2">
      <c r="A333" s="38" t="s">
        <v>39</v>
      </c>
      <c r="B333" s="38" t="s">
        <v>40</v>
      </c>
      <c r="C333" s="38" t="s">
        <v>353</v>
      </c>
      <c r="D333" s="38" t="s">
        <v>446</v>
      </c>
      <c r="E333" s="38" t="s">
        <v>43</v>
      </c>
      <c r="F333" s="38" t="s">
        <v>434</v>
      </c>
      <c r="G333" s="38" t="s">
        <v>435</v>
      </c>
      <c r="H333" s="38" t="s">
        <v>433</v>
      </c>
      <c r="I333" s="38" t="s">
        <v>452</v>
      </c>
      <c r="J333" s="38" t="s">
        <v>2121</v>
      </c>
      <c r="K333" s="39">
        <v>43413</v>
      </c>
      <c r="L333" s="39">
        <v>43539</v>
      </c>
      <c r="M333" s="40" t="s">
        <v>54</v>
      </c>
      <c r="N333" s="38" t="s">
        <v>1358</v>
      </c>
      <c r="O333" s="38" t="s">
        <v>1359</v>
      </c>
      <c r="P333" s="41">
        <v>8076778</v>
      </c>
      <c r="Q333" s="38" t="s">
        <v>474</v>
      </c>
      <c r="R333" s="38" t="s">
        <v>68</v>
      </c>
      <c r="S333" s="38" t="s">
        <v>52</v>
      </c>
      <c r="T333" s="42">
        <v>107.88</v>
      </c>
      <c r="U333" s="42">
        <v>92.12</v>
      </c>
      <c r="V333" s="42">
        <f t="shared" si="26"/>
        <v>15.759999999999991</v>
      </c>
      <c r="W333" s="43">
        <f t="shared" si="29"/>
        <v>0.14608824619948083</v>
      </c>
      <c r="X333" s="38" t="s">
        <v>1361</v>
      </c>
      <c r="Y333" s="42">
        <v>92.12</v>
      </c>
      <c r="Z333" s="38" t="s">
        <v>2310</v>
      </c>
      <c r="AA333" s="42">
        <v>0</v>
      </c>
      <c r="AB333" s="42" t="s">
        <v>54</v>
      </c>
      <c r="AC333" s="42">
        <v>0</v>
      </c>
      <c r="AD333" s="42">
        <v>43</v>
      </c>
      <c r="AE333" s="42">
        <f t="shared" si="27"/>
        <v>-43</v>
      </c>
      <c r="AF333" s="38" t="s">
        <v>1371</v>
      </c>
      <c r="AG333" s="44">
        <f t="shared" si="28"/>
        <v>58.759999999999991</v>
      </c>
    </row>
    <row r="334" spans="1:33" s="45" customFormat="1" x14ac:dyDescent="0.2">
      <c r="A334" s="38" t="s">
        <v>39</v>
      </c>
      <c r="B334" s="38" t="s">
        <v>40</v>
      </c>
      <c r="C334" s="38" t="s">
        <v>353</v>
      </c>
      <c r="D334" s="38" t="s">
        <v>446</v>
      </c>
      <c r="E334" s="38" t="s">
        <v>43</v>
      </c>
      <c r="F334" s="38" t="s">
        <v>434</v>
      </c>
      <c r="G334" s="38" t="s">
        <v>435</v>
      </c>
      <c r="H334" s="38" t="s">
        <v>433</v>
      </c>
      <c r="I334" s="38" t="s">
        <v>1553</v>
      </c>
      <c r="J334" s="38" t="s">
        <v>2081</v>
      </c>
      <c r="K334" s="39">
        <v>43476</v>
      </c>
      <c r="L334" s="39">
        <v>43476</v>
      </c>
      <c r="M334" s="39">
        <v>43476</v>
      </c>
      <c r="N334" s="38" t="s">
        <v>1367</v>
      </c>
      <c r="O334" s="38" t="s">
        <v>1368</v>
      </c>
      <c r="P334" s="41">
        <v>8079844</v>
      </c>
      <c r="Q334" s="38" t="s">
        <v>474</v>
      </c>
      <c r="R334" s="38" t="s">
        <v>59</v>
      </c>
      <c r="S334" s="38" t="s">
        <v>52</v>
      </c>
      <c r="T334" s="42">
        <v>88602.7</v>
      </c>
      <c r="U334" s="42">
        <v>54885.97</v>
      </c>
      <c r="V334" s="42">
        <f t="shared" si="26"/>
        <v>33716.729999999996</v>
      </c>
      <c r="W334" s="43">
        <f t="shared" si="29"/>
        <v>0.38053840345723094</v>
      </c>
      <c r="X334" s="38" t="s">
        <v>1361</v>
      </c>
      <c r="Y334" s="42">
        <v>54885.97</v>
      </c>
      <c r="Z334" s="38" t="s">
        <v>1554</v>
      </c>
      <c r="AA334" s="42">
        <v>0</v>
      </c>
      <c r="AB334" s="42" t="s">
        <v>54</v>
      </c>
      <c r="AC334" s="42">
        <v>88258.39</v>
      </c>
      <c r="AD334" s="42">
        <v>54885.97</v>
      </c>
      <c r="AE334" s="42">
        <f t="shared" si="27"/>
        <v>33372.42</v>
      </c>
      <c r="AF334" s="38" t="s">
        <v>1371</v>
      </c>
      <c r="AG334" s="44">
        <f t="shared" si="28"/>
        <v>344.30999999999767</v>
      </c>
    </row>
    <row r="335" spans="1:33" s="45" customFormat="1" x14ac:dyDescent="0.2">
      <c r="A335" s="38" t="s">
        <v>39</v>
      </c>
      <c r="B335" s="38" t="s">
        <v>40</v>
      </c>
      <c r="C335" s="38" t="s">
        <v>353</v>
      </c>
      <c r="D335" s="38" t="s">
        <v>446</v>
      </c>
      <c r="E335" s="38" t="s">
        <v>43</v>
      </c>
      <c r="F335" s="38" t="s">
        <v>434</v>
      </c>
      <c r="G335" s="38" t="s">
        <v>435</v>
      </c>
      <c r="H335" s="38" t="s">
        <v>433</v>
      </c>
      <c r="I335" s="38" t="s">
        <v>452</v>
      </c>
      <c r="J335" s="38" t="s">
        <v>2121</v>
      </c>
      <c r="K335" s="39">
        <v>43424</v>
      </c>
      <c r="L335" s="39">
        <v>43539</v>
      </c>
      <c r="M335" s="40" t="s">
        <v>54</v>
      </c>
      <c r="N335" s="38" t="s">
        <v>1358</v>
      </c>
      <c r="O335" s="38" t="s">
        <v>1359</v>
      </c>
      <c r="P335" s="41">
        <v>8091445</v>
      </c>
      <c r="Q335" s="38" t="s">
        <v>474</v>
      </c>
      <c r="R335" s="38" t="s">
        <v>68</v>
      </c>
      <c r="S335" s="38" t="s">
        <v>52</v>
      </c>
      <c r="T335" s="42">
        <v>168.95</v>
      </c>
      <c r="U335" s="42">
        <v>160.85</v>
      </c>
      <c r="V335" s="42">
        <f t="shared" si="26"/>
        <v>8.0999999999999943</v>
      </c>
      <c r="W335" s="43">
        <f t="shared" si="29"/>
        <v>4.7943178455164222E-2</v>
      </c>
      <c r="X335" s="38" t="s">
        <v>1361</v>
      </c>
      <c r="Y335" s="42">
        <v>160.85</v>
      </c>
      <c r="Z335" s="38" t="s">
        <v>2311</v>
      </c>
      <c r="AA335" s="42">
        <v>0</v>
      </c>
      <c r="AB335" s="42" t="s">
        <v>54</v>
      </c>
      <c r="AC335" s="42">
        <v>0</v>
      </c>
      <c r="AD335" s="42">
        <v>43</v>
      </c>
      <c r="AE335" s="42">
        <f t="shared" si="27"/>
        <v>-43</v>
      </c>
      <c r="AF335" s="38" t="s">
        <v>1371</v>
      </c>
      <c r="AG335" s="44">
        <f t="shared" si="28"/>
        <v>51.099999999999994</v>
      </c>
    </row>
    <row r="336" spans="1:33" s="45" customFormat="1" x14ac:dyDescent="0.2">
      <c r="A336" s="38" t="s">
        <v>39</v>
      </c>
      <c r="B336" s="38" t="s">
        <v>40</v>
      </c>
      <c r="C336" s="38" t="s">
        <v>353</v>
      </c>
      <c r="D336" s="38" t="s">
        <v>446</v>
      </c>
      <c r="E336" s="38" t="s">
        <v>43</v>
      </c>
      <c r="F336" s="38" t="s">
        <v>434</v>
      </c>
      <c r="G336" s="38" t="s">
        <v>435</v>
      </c>
      <c r="H336" s="38" t="s">
        <v>433</v>
      </c>
      <c r="I336" s="38" t="s">
        <v>452</v>
      </c>
      <c r="J336" s="38" t="s">
        <v>2121</v>
      </c>
      <c r="K336" s="39">
        <v>43424</v>
      </c>
      <c r="L336" s="39">
        <v>43539</v>
      </c>
      <c r="M336" s="40" t="s">
        <v>54</v>
      </c>
      <c r="N336" s="38" t="s">
        <v>1358</v>
      </c>
      <c r="O336" s="38" t="s">
        <v>1359</v>
      </c>
      <c r="P336" s="41">
        <v>8091460</v>
      </c>
      <c r="Q336" s="38" t="s">
        <v>474</v>
      </c>
      <c r="R336" s="38" t="s">
        <v>68</v>
      </c>
      <c r="S336" s="38" t="s">
        <v>52</v>
      </c>
      <c r="T336" s="42">
        <v>233.88</v>
      </c>
      <c r="U336" s="42">
        <v>222.65</v>
      </c>
      <c r="V336" s="42">
        <f t="shared" si="26"/>
        <v>11.22999999999999</v>
      </c>
      <c r="W336" s="43">
        <f t="shared" si="29"/>
        <v>4.8016076620489095E-2</v>
      </c>
      <c r="X336" s="38" t="s">
        <v>1361</v>
      </c>
      <c r="Y336" s="42">
        <v>222.65</v>
      </c>
      <c r="Z336" s="38" t="s">
        <v>2312</v>
      </c>
      <c r="AA336" s="42">
        <v>0</v>
      </c>
      <c r="AB336" s="42" t="s">
        <v>54</v>
      </c>
      <c r="AC336" s="42">
        <v>0</v>
      </c>
      <c r="AD336" s="42">
        <v>43</v>
      </c>
      <c r="AE336" s="42">
        <f t="shared" si="27"/>
        <v>-43</v>
      </c>
      <c r="AF336" s="38" t="s">
        <v>1371</v>
      </c>
      <c r="AG336" s="44">
        <f t="shared" si="28"/>
        <v>54.22999999999999</v>
      </c>
    </row>
    <row r="337" spans="1:33" s="45" customFormat="1" x14ac:dyDescent="0.2">
      <c r="A337" s="38" t="s">
        <v>39</v>
      </c>
      <c r="B337" s="38" t="s">
        <v>40</v>
      </c>
      <c r="C337" s="38" t="s">
        <v>353</v>
      </c>
      <c r="D337" s="38" t="s">
        <v>446</v>
      </c>
      <c r="E337" s="38" t="s">
        <v>43</v>
      </c>
      <c r="F337" s="38" t="s">
        <v>434</v>
      </c>
      <c r="G337" s="38" t="s">
        <v>435</v>
      </c>
      <c r="H337" s="38" t="s">
        <v>433</v>
      </c>
      <c r="I337" s="38" t="s">
        <v>452</v>
      </c>
      <c r="J337" s="38" t="s">
        <v>2121</v>
      </c>
      <c r="K337" s="39">
        <v>43424</v>
      </c>
      <c r="L337" s="39">
        <v>43539</v>
      </c>
      <c r="M337" s="40" t="s">
        <v>54</v>
      </c>
      <c r="N337" s="38" t="s">
        <v>1358</v>
      </c>
      <c r="O337" s="38" t="s">
        <v>1359</v>
      </c>
      <c r="P337" s="41">
        <v>8092268</v>
      </c>
      <c r="Q337" s="38" t="s">
        <v>474</v>
      </c>
      <c r="R337" s="38" t="s">
        <v>68</v>
      </c>
      <c r="S337" s="38" t="s">
        <v>52</v>
      </c>
      <c r="T337" s="42">
        <v>168.95</v>
      </c>
      <c r="U337" s="42">
        <v>160.85</v>
      </c>
      <c r="V337" s="42">
        <f t="shared" si="26"/>
        <v>8.0999999999999943</v>
      </c>
      <c r="W337" s="43">
        <f t="shared" si="29"/>
        <v>4.7943178455164222E-2</v>
      </c>
      <c r="X337" s="38" t="s">
        <v>1361</v>
      </c>
      <c r="Y337" s="42">
        <v>160.85</v>
      </c>
      <c r="Z337" s="38" t="s">
        <v>2313</v>
      </c>
      <c r="AA337" s="42">
        <v>0</v>
      </c>
      <c r="AB337" s="42" t="s">
        <v>54</v>
      </c>
      <c r="AC337" s="42">
        <v>168.29</v>
      </c>
      <c r="AD337" s="42">
        <v>160.85</v>
      </c>
      <c r="AE337" s="42">
        <f t="shared" si="27"/>
        <v>7.4399999999999977</v>
      </c>
      <c r="AF337" s="38" t="s">
        <v>1371</v>
      </c>
      <c r="AG337" s="44">
        <f t="shared" si="28"/>
        <v>0.65999999999999659</v>
      </c>
    </row>
    <row r="338" spans="1:33" s="45" customFormat="1" x14ac:dyDescent="0.2">
      <c r="A338" s="38" t="s">
        <v>39</v>
      </c>
      <c r="B338" s="38" t="s">
        <v>40</v>
      </c>
      <c r="C338" s="38" t="s">
        <v>353</v>
      </c>
      <c r="D338" s="38" t="s">
        <v>446</v>
      </c>
      <c r="E338" s="38" t="s">
        <v>43</v>
      </c>
      <c r="F338" s="38" t="s">
        <v>434</v>
      </c>
      <c r="G338" s="38" t="s">
        <v>435</v>
      </c>
      <c r="H338" s="38" t="s">
        <v>433</v>
      </c>
      <c r="I338" s="38" t="s">
        <v>452</v>
      </c>
      <c r="J338" s="38" t="s">
        <v>2121</v>
      </c>
      <c r="K338" s="39">
        <v>43430</v>
      </c>
      <c r="L338" s="39">
        <v>43539</v>
      </c>
      <c r="M338" s="40" t="s">
        <v>54</v>
      </c>
      <c r="N338" s="38" t="s">
        <v>1358</v>
      </c>
      <c r="O338" s="38" t="s">
        <v>1359</v>
      </c>
      <c r="P338" s="41">
        <v>8094161</v>
      </c>
      <c r="Q338" s="38" t="s">
        <v>474</v>
      </c>
      <c r="R338" s="38" t="s">
        <v>68</v>
      </c>
      <c r="S338" s="38" t="s">
        <v>52</v>
      </c>
      <c r="T338" s="42">
        <v>107.88</v>
      </c>
      <c r="U338" s="42">
        <v>92.12</v>
      </c>
      <c r="V338" s="42">
        <f t="shared" si="26"/>
        <v>15.759999999999991</v>
      </c>
      <c r="W338" s="43">
        <f t="shared" si="29"/>
        <v>0.14608824619948083</v>
      </c>
      <c r="X338" s="38" t="s">
        <v>1361</v>
      </c>
      <c r="Y338" s="42">
        <v>92.12</v>
      </c>
      <c r="Z338" s="38" t="s">
        <v>2314</v>
      </c>
      <c r="AA338" s="42">
        <v>0</v>
      </c>
      <c r="AB338" s="42" t="s">
        <v>54</v>
      </c>
      <c r="AC338" s="42">
        <v>0</v>
      </c>
      <c r="AD338" s="42">
        <v>43</v>
      </c>
      <c r="AE338" s="42">
        <f t="shared" si="27"/>
        <v>-43</v>
      </c>
      <c r="AF338" s="38" t="s">
        <v>1371</v>
      </c>
      <c r="AG338" s="44">
        <f t="shared" si="28"/>
        <v>58.759999999999991</v>
      </c>
    </row>
    <row r="339" spans="1:33" s="45" customFormat="1" x14ac:dyDescent="0.2">
      <c r="A339" s="38" t="s">
        <v>39</v>
      </c>
      <c r="B339" s="38" t="s">
        <v>40</v>
      </c>
      <c r="C339" s="38" t="s">
        <v>353</v>
      </c>
      <c r="D339" s="38" t="s">
        <v>446</v>
      </c>
      <c r="E339" s="38" t="s">
        <v>43</v>
      </c>
      <c r="F339" s="38" t="s">
        <v>434</v>
      </c>
      <c r="G339" s="38" t="s">
        <v>435</v>
      </c>
      <c r="H339" s="38" t="s">
        <v>433</v>
      </c>
      <c r="I339" s="38" t="s">
        <v>452</v>
      </c>
      <c r="J339" s="38" t="s">
        <v>2121</v>
      </c>
      <c r="K339" s="39">
        <v>43430</v>
      </c>
      <c r="L339" s="39">
        <v>43539</v>
      </c>
      <c r="M339" s="40" t="s">
        <v>54</v>
      </c>
      <c r="N339" s="38" t="s">
        <v>1358</v>
      </c>
      <c r="O339" s="38" t="s">
        <v>1359</v>
      </c>
      <c r="P339" s="41">
        <v>8094182</v>
      </c>
      <c r="Q339" s="38" t="s">
        <v>474</v>
      </c>
      <c r="R339" s="38" t="s">
        <v>68</v>
      </c>
      <c r="S339" s="38" t="s">
        <v>52</v>
      </c>
      <c r="T339" s="42">
        <v>233.88</v>
      </c>
      <c r="U339" s="42">
        <v>222.65</v>
      </c>
      <c r="V339" s="42">
        <f t="shared" si="26"/>
        <v>11.22999999999999</v>
      </c>
      <c r="W339" s="43">
        <f t="shared" si="29"/>
        <v>4.8016076620489095E-2</v>
      </c>
      <c r="X339" s="38" t="s">
        <v>1361</v>
      </c>
      <c r="Y339" s="42">
        <v>222.65</v>
      </c>
      <c r="Z339" s="38" t="s">
        <v>2315</v>
      </c>
      <c r="AA339" s="42">
        <v>0</v>
      </c>
      <c r="AB339" s="42" t="s">
        <v>54</v>
      </c>
      <c r="AC339" s="42">
        <v>0</v>
      </c>
      <c r="AD339" s="42">
        <v>43</v>
      </c>
      <c r="AE339" s="42">
        <f t="shared" si="27"/>
        <v>-43</v>
      </c>
      <c r="AF339" s="38" t="s">
        <v>1371</v>
      </c>
      <c r="AG339" s="44">
        <f t="shared" si="28"/>
        <v>54.22999999999999</v>
      </c>
    </row>
    <row r="340" spans="1:33" s="45" customFormat="1" x14ac:dyDescent="0.2">
      <c r="A340" s="38" t="s">
        <v>39</v>
      </c>
      <c r="B340" s="38" t="s">
        <v>40</v>
      </c>
      <c r="C340" s="38" t="s">
        <v>353</v>
      </c>
      <c r="D340" s="38" t="s">
        <v>446</v>
      </c>
      <c r="E340" s="38" t="s">
        <v>43</v>
      </c>
      <c r="F340" s="38" t="s">
        <v>434</v>
      </c>
      <c r="G340" s="38" t="s">
        <v>435</v>
      </c>
      <c r="H340" s="38" t="s">
        <v>433</v>
      </c>
      <c r="I340" s="38" t="s">
        <v>452</v>
      </c>
      <c r="J340" s="38" t="s">
        <v>2121</v>
      </c>
      <c r="K340" s="39">
        <v>43430</v>
      </c>
      <c r="L340" s="39">
        <v>43539</v>
      </c>
      <c r="M340" s="40" t="s">
        <v>54</v>
      </c>
      <c r="N340" s="38" t="s">
        <v>1358</v>
      </c>
      <c r="O340" s="38" t="s">
        <v>1359</v>
      </c>
      <c r="P340" s="41">
        <v>8094190</v>
      </c>
      <c r="Q340" s="38" t="s">
        <v>474</v>
      </c>
      <c r="R340" s="38" t="s">
        <v>68</v>
      </c>
      <c r="S340" s="38" t="s">
        <v>52</v>
      </c>
      <c r="T340" s="42">
        <v>107.88</v>
      </c>
      <c r="U340" s="42">
        <v>92.12</v>
      </c>
      <c r="V340" s="42">
        <f t="shared" si="26"/>
        <v>15.759999999999991</v>
      </c>
      <c r="W340" s="43">
        <f t="shared" si="29"/>
        <v>0.14608824619948083</v>
      </c>
      <c r="X340" s="38" t="s">
        <v>1361</v>
      </c>
      <c r="Y340" s="42">
        <v>92.12</v>
      </c>
      <c r="Z340" s="38" t="s">
        <v>2316</v>
      </c>
      <c r="AA340" s="42">
        <v>0</v>
      </c>
      <c r="AB340" s="42" t="s">
        <v>54</v>
      </c>
      <c r="AC340" s="42">
        <v>0</v>
      </c>
      <c r="AD340" s="42">
        <v>43</v>
      </c>
      <c r="AE340" s="42">
        <f t="shared" si="27"/>
        <v>-43</v>
      </c>
      <c r="AF340" s="38" t="s">
        <v>1371</v>
      </c>
      <c r="AG340" s="44">
        <f t="shared" si="28"/>
        <v>58.759999999999991</v>
      </c>
    </row>
    <row r="341" spans="1:33" s="45" customFormat="1" x14ac:dyDescent="0.2">
      <c r="A341" s="38" t="s">
        <v>39</v>
      </c>
      <c r="B341" s="38" t="s">
        <v>40</v>
      </c>
      <c r="C341" s="38" t="s">
        <v>353</v>
      </c>
      <c r="D341" s="38" t="s">
        <v>446</v>
      </c>
      <c r="E341" s="38" t="s">
        <v>43</v>
      </c>
      <c r="F341" s="38" t="s">
        <v>434</v>
      </c>
      <c r="G341" s="38" t="s">
        <v>435</v>
      </c>
      <c r="H341" s="38" t="s">
        <v>433</v>
      </c>
      <c r="I341" s="38" t="s">
        <v>452</v>
      </c>
      <c r="J341" s="38" t="s">
        <v>2222</v>
      </c>
      <c r="K341" s="39">
        <v>43444</v>
      </c>
      <c r="L341" s="39">
        <v>43539</v>
      </c>
      <c r="M341" s="40" t="s">
        <v>54</v>
      </c>
      <c r="N341" s="38" t="s">
        <v>1358</v>
      </c>
      <c r="O341" s="38" t="s">
        <v>1359</v>
      </c>
      <c r="P341" s="41">
        <v>8118388</v>
      </c>
      <c r="Q341" s="38" t="s">
        <v>474</v>
      </c>
      <c r="R341" s="38" t="s">
        <v>68</v>
      </c>
      <c r="S341" s="38" t="s">
        <v>52</v>
      </c>
      <c r="T341" s="42">
        <v>75.349999999999994</v>
      </c>
      <c r="U341" s="42">
        <v>57.15</v>
      </c>
      <c r="V341" s="42">
        <f t="shared" si="26"/>
        <v>18.199999999999996</v>
      </c>
      <c r="W341" s="43">
        <f t="shared" si="29"/>
        <v>0.24153948241539477</v>
      </c>
      <c r="X341" s="38" t="s">
        <v>1361</v>
      </c>
      <c r="Y341" s="42">
        <v>57.15</v>
      </c>
      <c r="Z341" s="38" t="s">
        <v>2317</v>
      </c>
      <c r="AA341" s="42">
        <v>0</v>
      </c>
      <c r="AB341" s="42" t="s">
        <v>54</v>
      </c>
      <c r="AC341" s="42">
        <v>0</v>
      </c>
      <c r="AD341" s="42">
        <v>43</v>
      </c>
      <c r="AE341" s="42">
        <f t="shared" si="27"/>
        <v>-43</v>
      </c>
      <c r="AF341" s="38" t="s">
        <v>1371</v>
      </c>
      <c r="AG341" s="44">
        <f t="shared" si="28"/>
        <v>61.199999999999996</v>
      </c>
    </row>
    <row r="342" spans="1:33" s="45" customFormat="1" x14ac:dyDescent="0.2">
      <c r="A342" s="38" t="s">
        <v>39</v>
      </c>
      <c r="B342" s="38" t="s">
        <v>40</v>
      </c>
      <c r="C342" s="38" t="s">
        <v>353</v>
      </c>
      <c r="D342" s="38" t="s">
        <v>446</v>
      </c>
      <c r="E342" s="38" t="s">
        <v>43</v>
      </c>
      <c r="F342" s="38" t="s">
        <v>434</v>
      </c>
      <c r="G342" s="38" t="s">
        <v>435</v>
      </c>
      <c r="H342" s="38" t="s">
        <v>433</v>
      </c>
      <c r="I342" s="38" t="s">
        <v>452</v>
      </c>
      <c r="J342" s="38" t="s">
        <v>2222</v>
      </c>
      <c r="K342" s="39">
        <v>43444</v>
      </c>
      <c r="L342" s="39">
        <v>43539</v>
      </c>
      <c r="M342" s="40" t="s">
        <v>54</v>
      </c>
      <c r="N342" s="38" t="s">
        <v>1358</v>
      </c>
      <c r="O342" s="38" t="s">
        <v>1359</v>
      </c>
      <c r="P342" s="41">
        <v>8118410</v>
      </c>
      <c r="Q342" s="38" t="s">
        <v>474</v>
      </c>
      <c r="R342" s="38" t="s">
        <v>68</v>
      </c>
      <c r="S342" s="38" t="s">
        <v>52</v>
      </c>
      <c r="T342" s="42">
        <v>233.88</v>
      </c>
      <c r="U342" s="42">
        <v>222.65</v>
      </c>
      <c r="V342" s="42">
        <f t="shared" si="26"/>
        <v>11.22999999999999</v>
      </c>
      <c r="W342" s="43">
        <f t="shared" si="29"/>
        <v>4.8016076620489095E-2</v>
      </c>
      <c r="X342" s="38" t="s">
        <v>1361</v>
      </c>
      <c r="Y342" s="42">
        <v>222.65</v>
      </c>
      <c r="Z342" s="38" t="s">
        <v>2318</v>
      </c>
      <c r="AA342" s="42">
        <v>0</v>
      </c>
      <c r="AB342" s="42" t="s">
        <v>54</v>
      </c>
      <c r="AC342" s="42">
        <v>0</v>
      </c>
      <c r="AD342" s="42">
        <v>43</v>
      </c>
      <c r="AE342" s="42">
        <f t="shared" si="27"/>
        <v>-43</v>
      </c>
      <c r="AF342" s="38" t="s">
        <v>1371</v>
      </c>
      <c r="AG342" s="44">
        <f t="shared" si="28"/>
        <v>54.22999999999999</v>
      </c>
    </row>
    <row r="343" spans="1:33" s="45" customFormat="1" x14ac:dyDescent="0.2">
      <c r="A343" s="38" t="s">
        <v>39</v>
      </c>
      <c r="B343" s="38" t="s">
        <v>40</v>
      </c>
      <c r="C343" s="38" t="s">
        <v>353</v>
      </c>
      <c r="D343" s="38" t="s">
        <v>446</v>
      </c>
      <c r="E343" s="38" t="s">
        <v>43</v>
      </c>
      <c r="F343" s="38" t="s">
        <v>434</v>
      </c>
      <c r="G343" s="38" t="s">
        <v>435</v>
      </c>
      <c r="H343" s="38" t="s">
        <v>433</v>
      </c>
      <c r="I343" s="38" t="s">
        <v>452</v>
      </c>
      <c r="J343" s="38" t="s">
        <v>2222</v>
      </c>
      <c r="K343" s="39">
        <v>43444</v>
      </c>
      <c r="L343" s="39">
        <v>43539</v>
      </c>
      <c r="M343" s="40" t="s">
        <v>54</v>
      </c>
      <c r="N343" s="38" t="s">
        <v>1358</v>
      </c>
      <c r="O343" s="38" t="s">
        <v>1359</v>
      </c>
      <c r="P343" s="41">
        <v>8118411</v>
      </c>
      <c r="Q343" s="38" t="s">
        <v>474</v>
      </c>
      <c r="R343" s="38" t="s">
        <v>68</v>
      </c>
      <c r="S343" s="38" t="s">
        <v>52</v>
      </c>
      <c r="T343" s="42">
        <v>75.349999999999994</v>
      </c>
      <c r="U343" s="42">
        <v>57.15</v>
      </c>
      <c r="V343" s="42">
        <f t="shared" si="26"/>
        <v>18.199999999999996</v>
      </c>
      <c r="W343" s="43">
        <f t="shared" si="29"/>
        <v>0.24153948241539477</v>
      </c>
      <c r="X343" s="38" t="s">
        <v>1361</v>
      </c>
      <c r="Y343" s="42">
        <v>57.15</v>
      </c>
      <c r="Z343" s="38" t="s">
        <v>2319</v>
      </c>
      <c r="AA343" s="42">
        <v>0</v>
      </c>
      <c r="AB343" s="42" t="s">
        <v>54</v>
      </c>
      <c r="AC343" s="42">
        <v>0</v>
      </c>
      <c r="AD343" s="42">
        <v>43</v>
      </c>
      <c r="AE343" s="42">
        <f t="shared" si="27"/>
        <v>-43</v>
      </c>
      <c r="AF343" s="38" t="s">
        <v>1371</v>
      </c>
      <c r="AG343" s="44">
        <f t="shared" si="28"/>
        <v>61.199999999999996</v>
      </c>
    </row>
    <row r="344" spans="1:33" s="45" customFormat="1" x14ac:dyDescent="0.2">
      <c r="A344" s="38" t="s">
        <v>39</v>
      </c>
      <c r="B344" s="38" t="s">
        <v>40</v>
      </c>
      <c r="C344" s="38" t="s">
        <v>353</v>
      </c>
      <c r="D344" s="38" t="s">
        <v>446</v>
      </c>
      <c r="E344" s="38" t="s">
        <v>43</v>
      </c>
      <c r="F344" s="38" t="s">
        <v>434</v>
      </c>
      <c r="G344" s="38" t="s">
        <v>435</v>
      </c>
      <c r="H344" s="38" t="s">
        <v>433</v>
      </c>
      <c r="I344" s="38" t="s">
        <v>452</v>
      </c>
      <c r="J344" s="38" t="s">
        <v>2222</v>
      </c>
      <c r="K344" s="39">
        <v>43444</v>
      </c>
      <c r="L344" s="39">
        <v>43539</v>
      </c>
      <c r="M344" s="40" t="s">
        <v>54</v>
      </c>
      <c r="N344" s="38" t="s">
        <v>1358</v>
      </c>
      <c r="O344" s="38" t="s">
        <v>1359</v>
      </c>
      <c r="P344" s="41">
        <v>8118413</v>
      </c>
      <c r="Q344" s="38" t="s">
        <v>474</v>
      </c>
      <c r="R344" s="38" t="s">
        <v>68</v>
      </c>
      <c r="S344" s="38" t="s">
        <v>52</v>
      </c>
      <c r="T344" s="42">
        <v>75.349999999999994</v>
      </c>
      <c r="U344" s="42">
        <v>57.15</v>
      </c>
      <c r="V344" s="42">
        <f t="shared" si="26"/>
        <v>18.199999999999996</v>
      </c>
      <c r="W344" s="43">
        <f t="shared" si="29"/>
        <v>0.24153948241539477</v>
      </c>
      <c r="X344" s="38" t="s">
        <v>1361</v>
      </c>
      <c r="Y344" s="42">
        <v>57.15</v>
      </c>
      <c r="Z344" s="38" t="s">
        <v>2320</v>
      </c>
      <c r="AA344" s="42">
        <v>0</v>
      </c>
      <c r="AB344" s="42" t="s">
        <v>54</v>
      </c>
      <c r="AC344" s="42">
        <v>0</v>
      </c>
      <c r="AD344" s="42">
        <v>43</v>
      </c>
      <c r="AE344" s="42">
        <f t="shared" si="27"/>
        <v>-43</v>
      </c>
      <c r="AF344" s="38" t="s">
        <v>1371</v>
      </c>
      <c r="AG344" s="44">
        <f t="shared" si="28"/>
        <v>61.199999999999996</v>
      </c>
    </row>
    <row r="345" spans="1:33" s="45" customFormat="1" x14ac:dyDescent="0.2">
      <c r="A345" s="38" t="s">
        <v>39</v>
      </c>
      <c r="B345" s="38" t="s">
        <v>40</v>
      </c>
      <c r="C345" s="38" t="s">
        <v>353</v>
      </c>
      <c r="D345" s="38" t="s">
        <v>446</v>
      </c>
      <c r="E345" s="38" t="s">
        <v>43</v>
      </c>
      <c r="F345" s="38" t="s">
        <v>434</v>
      </c>
      <c r="G345" s="38" t="s">
        <v>435</v>
      </c>
      <c r="H345" s="38" t="s">
        <v>433</v>
      </c>
      <c r="I345" s="38" t="s">
        <v>452</v>
      </c>
      <c r="J345" s="38" t="s">
        <v>2222</v>
      </c>
      <c r="K345" s="39">
        <v>43444</v>
      </c>
      <c r="L345" s="39">
        <v>43539</v>
      </c>
      <c r="M345" s="40" t="s">
        <v>54</v>
      </c>
      <c r="N345" s="38" t="s">
        <v>1358</v>
      </c>
      <c r="O345" s="38" t="s">
        <v>1359</v>
      </c>
      <c r="P345" s="41">
        <v>8118428</v>
      </c>
      <c r="Q345" s="38" t="s">
        <v>474</v>
      </c>
      <c r="R345" s="38" t="s">
        <v>68</v>
      </c>
      <c r="S345" s="38" t="s">
        <v>52</v>
      </c>
      <c r="T345" s="42">
        <v>183.23</v>
      </c>
      <c r="U345" s="42">
        <v>149.27000000000001</v>
      </c>
      <c r="V345" s="42">
        <f t="shared" si="26"/>
        <v>33.95999999999998</v>
      </c>
      <c r="W345" s="43">
        <f t="shared" si="29"/>
        <v>0.18534082846695399</v>
      </c>
      <c r="X345" s="38" t="s">
        <v>1361</v>
      </c>
      <c r="Y345" s="42">
        <v>149.27000000000001</v>
      </c>
      <c r="Z345" s="38" t="s">
        <v>2321</v>
      </c>
      <c r="AA345" s="42">
        <v>0</v>
      </c>
      <c r="AB345" s="42" t="s">
        <v>54</v>
      </c>
      <c r="AC345" s="42">
        <v>0</v>
      </c>
      <c r="AD345" s="42">
        <v>86</v>
      </c>
      <c r="AE345" s="42">
        <f t="shared" si="27"/>
        <v>-86</v>
      </c>
      <c r="AF345" s="38" t="s">
        <v>1371</v>
      </c>
      <c r="AG345" s="44">
        <f t="shared" si="28"/>
        <v>119.95999999999998</v>
      </c>
    </row>
    <row r="346" spans="1:33" s="45" customFormat="1" x14ac:dyDescent="0.2">
      <c r="A346" s="38" t="s">
        <v>39</v>
      </c>
      <c r="B346" s="38" t="s">
        <v>40</v>
      </c>
      <c r="C346" s="38" t="s">
        <v>353</v>
      </c>
      <c r="D346" s="38" t="s">
        <v>446</v>
      </c>
      <c r="E346" s="38" t="s">
        <v>43</v>
      </c>
      <c r="F346" s="38" t="s">
        <v>434</v>
      </c>
      <c r="G346" s="38" t="s">
        <v>435</v>
      </c>
      <c r="H346" s="38" t="s">
        <v>433</v>
      </c>
      <c r="I346" s="38" t="s">
        <v>452</v>
      </c>
      <c r="J346" s="38" t="s">
        <v>2222</v>
      </c>
      <c r="K346" s="39">
        <v>43445</v>
      </c>
      <c r="L346" s="39">
        <v>43539</v>
      </c>
      <c r="M346" s="40" t="s">
        <v>54</v>
      </c>
      <c r="N346" s="38" t="s">
        <v>1358</v>
      </c>
      <c r="O346" s="38" t="s">
        <v>1359</v>
      </c>
      <c r="P346" s="41">
        <v>8120017</v>
      </c>
      <c r="Q346" s="38" t="s">
        <v>474</v>
      </c>
      <c r="R346" s="38" t="s">
        <v>68</v>
      </c>
      <c r="S346" s="38" t="s">
        <v>52</v>
      </c>
      <c r="T346" s="42">
        <v>75.349999999999994</v>
      </c>
      <c r="U346" s="42">
        <v>57.15</v>
      </c>
      <c r="V346" s="42">
        <f t="shared" si="26"/>
        <v>18.199999999999996</v>
      </c>
      <c r="W346" s="43">
        <f t="shared" si="29"/>
        <v>0.24153948241539477</v>
      </c>
      <c r="X346" s="38" t="s">
        <v>1361</v>
      </c>
      <c r="Y346" s="42">
        <v>57.15</v>
      </c>
      <c r="Z346" s="38" t="s">
        <v>2322</v>
      </c>
      <c r="AA346" s="42">
        <v>0</v>
      </c>
      <c r="AB346" s="42" t="s">
        <v>54</v>
      </c>
      <c r="AC346" s="42">
        <v>0</v>
      </c>
      <c r="AD346" s="42">
        <v>43</v>
      </c>
      <c r="AE346" s="42">
        <f t="shared" si="27"/>
        <v>-43</v>
      </c>
      <c r="AF346" s="38" t="s">
        <v>1371</v>
      </c>
      <c r="AG346" s="44">
        <f t="shared" si="28"/>
        <v>61.199999999999996</v>
      </c>
    </row>
    <row r="347" spans="1:33" s="45" customFormat="1" x14ac:dyDescent="0.2">
      <c r="A347" s="38" t="s">
        <v>39</v>
      </c>
      <c r="B347" s="38" t="s">
        <v>40</v>
      </c>
      <c r="C347" s="38" t="s">
        <v>353</v>
      </c>
      <c r="D347" s="38" t="s">
        <v>446</v>
      </c>
      <c r="E347" s="38" t="s">
        <v>43</v>
      </c>
      <c r="F347" s="38" t="s">
        <v>434</v>
      </c>
      <c r="G347" s="38" t="s">
        <v>435</v>
      </c>
      <c r="H347" s="38" t="s">
        <v>433</v>
      </c>
      <c r="I347" s="38" t="s">
        <v>452</v>
      </c>
      <c r="J347" s="38" t="s">
        <v>2222</v>
      </c>
      <c r="K347" s="39">
        <v>43445</v>
      </c>
      <c r="L347" s="39">
        <v>43539</v>
      </c>
      <c r="M347" s="40" t="s">
        <v>54</v>
      </c>
      <c r="N347" s="38" t="s">
        <v>1358</v>
      </c>
      <c r="O347" s="38" t="s">
        <v>1359</v>
      </c>
      <c r="P347" s="41">
        <v>8120019</v>
      </c>
      <c r="Q347" s="38" t="s">
        <v>474</v>
      </c>
      <c r="R347" s="38" t="s">
        <v>68</v>
      </c>
      <c r="S347" s="38" t="s">
        <v>52</v>
      </c>
      <c r="T347" s="42">
        <v>75.349999999999994</v>
      </c>
      <c r="U347" s="42">
        <v>57.15</v>
      </c>
      <c r="V347" s="42">
        <f t="shared" si="26"/>
        <v>18.199999999999996</v>
      </c>
      <c r="W347" s="43">
        <f t="shared" si="29"/>
        <v>0.24153948241539477</v>
      </c>
      <c r="X347" s="38" t="s">
        <v>1361</v>
      </c>
      <c r="Y347" s="42">
        <v>57.15</v>
      </c>
      <c r="Z347" s="38" t="s">
        <v>2323</v>
      </c>
      <c r="AA347" s="42">
        <v>0</v>
      </c>
      <c r="AB347" s="42" t="s">
        <v>54</v>
      </c>
      <c r="AC347" s="42">
        <v>0</v>
      </c>
      <c r="AD347" s="42">
        <v>43</v>
      </c>
      <c r="AE347" s="42">
        <f t="shared" si="27"/>
        <v>-43</v>
      </c>
      <c r="AF347" s="38" t="s">
        <v>1371</v>
      </c>
      <c r="AG347" s="44">
        <f t="shared" si="28"/>
        <v>61.199999999999996</v>
      </c>
    </row>
    <row r="348" spans="1:33" s="45" customFormat="1" x14ac:dyDescent="0.2">
      <c r="A348" s="38" t="s">
        <v>39</v>
      </c>
      <c r="B348" s="38" t="s">
        <v>40</v>
      </c>
      <c r="C348" s="38" t="s">
        <v>353</v>
      </c>
      <c r="D348" s="38" t="s">
        <v>446</v>
      </c>
      <c r="E348" s="38" t="s">
        <v>43</v>
      </c>
      <c r="F348" s="38" t="s">
        <v>434</v>
      </c>
      <c r="G348" s="38" t="s">
        <v>435</v>
      </c>
      <c r="H348" s="38" t="s">
        <v>433</v>
      </c>
      <c r="I348" s="38" t="s">
        <v>452</v>
      </c>
      <c r="J348" s="38" t="s">
        <v>2222</v>
      </c>
      <c r="K348" s="39">
        <v>43445</v>
      </c>
      <c r="L348" s="39">
        <v>43539</v>
      </c>
      <c r="M348" s="40" t="s">
        <v>54</v>
      </c>
      <c r="N348" s="38" t="s">
        <v>1358</v>
      </c>
      <c r="O348" s="38" t="s">
        <v>1359</v>
      </c>
      <c r="P348" s="41">
        <v>8120021</v>
      </c>
      <c r="Q348" s="38" t="s">
        <v>474</v>
      </c>
      <c r="R348" s="38" t="s">
        <v>68</v>
      </c>
      <c r="S348" s="38" t="s">
        <v>52</v>
      </c>
      <c r="T348" s="42">
        <v>75.349999999999994</v>
      </c>
      <c r="U348" s="42">
        <v>57.15</v>
      </c>
      <c r="V348" s="42">
        <f t="shared" si="26"/>
        <v>18.199999999999996</v>
      </c>
      <c r="W348" s="43">
        <f t="shared" si="29"/>
        <v>0.24153948241539477</v>
      </c>
      <c r="X348" s="38" t="s">
        <v>1361</v>
      </c>
      <c r="Y348" s="42">
        <v>57.15</v>
      </c>
      <c r="Z348" s="38" t="s">
        <v>2324</v>
      </c>
      <c r="AA348" s="42">
        <v>0</v>
      </c>
      <c r="AB348" s="42" t="s">
        <v>54</v>
      </c>
      <c r="AC348" s="42">
        <v>0</v>
      </c>
      <c r="AD348" s="42">
        <v>43</v>
      </c>
      <c r="AE348" s="42">
        <f t="shared" si="27"/>
        <v>-43</v>
      </c>
      <c r="AF348" s="38" t="s">
        <v>1371</v>
      </c>
      <c r="AG348" s="44">
        <f t="shared" si="28"/>
        <v>61.199999999999996</v>
      </c>
    </row>
    <row r="349" spans="1:33" s="45" customFormat="1" x14ac:dyDescent="0.2">
      <c r="A349" s="38" t="s">
        <v>39</v>
      </c>
      <c r="B349" s="38" t="s">
        <v>40</v>
      </c>
      <c r="C349" s="38" t="s">
        <v>353</v>
      </c>
      <c r="D349" s="38" t="s">
        <v>446</v>
      </c>
      <c r="E349" s="38" t="s">
        <v>43</v>
      </c>
      <c r="F349" s="38" t="s">
        <v>434</v>
      </c>
      <c r="G349" s="38" t="s">
        <v>435</v>
      </c>
      <c r="H349" s="38" t="s">
        <v>433</v>
      </c>
      <c r="I349" s="38" t="s">
        <v>452</v>
      </c>
      <c r="J349" s="38" t="s">
        <v>2222</v>
      </c>
      <c r="K349" s="39">
        <v>43445</v>
      </c>
      <c r="L349" s="39">
        <v>43539</v>
      </c>
      <c r="M349" s="40" t="s">
        <v>54</v>
      </c>
      <c r="N349" s="38" t="s">
        <v>1358</v>
      </c>
      <c r="O349" s="38" t="s">
        <v>1359</v>
      </c>
      <c r="P349" s="41">
        <v>8120027</v>
      </c>
      <c r="Q349" s="38" t="s">
        <v>474</v>
      </c>
      <c r="R349" s="38" t="s">
        <v>68</v>
      </c>
      <c r="S349" s="38" t="s">
        <v>52</v>
      </c>
      <c r="T349" s="42">
        <v>276.83</v>
      </c>
      <c r="U349" s="42">
        <v>252.97</v>
      </c>
      <c r="V349" s="42">
        <f t="shared" si="26"/>
        <v>23.859999999999985</v>
      </c>
      <c r="W349" s="43">
        <f t="shared" si="29"/>
        <v>8.619008055485311E-2</v>
      </c>
      <c r="X349" s="38" t="s">
        <v>1361</v>
      </c>
      <c r="Y349" s="42">
        <v>252.97</v>
      </c>
      <c r="Z349" s="38" t="s">
        <v>2325</v>
      </c>
      <c r="AA349" s="42">
        <v>0</v>
      </c>
      <c r="AB349" s="42" t="s">
        <v>54</v>
      </c>
      <c r="AC349" s="42">
        <v>0</v>
      </c>
      <c r="AD349" s="42">
        <v>86</v>
      </c>
      <c r="AE349" s="42">
        <f t="shared" si="27"/>
        <v>-86</v>
      </c>
      <c r="AF349" s="38" t="s">
        <v>1371</v>
      </c>
      <c r="AG349" s="44">
        <f t="shared" si="28"/>
        <v>109.85999999999999</v>
      </c>
    </row>
    <row r="350" spans="1:33" s="45" customFormat="1" x14ac:dyDescent="0.2">
      <c r="A350" s="38" t="s">
        <v>39</v>
      </c>
      <c r="B350" s="38" t="s">
        <v>40</v>
      </c>
      <c r="C350" s="38" t="s">
        <v>353</v>
      </c>
      <c r="D350" s="38" t="s">
        <v>446</v>
      </c>
      <c r="E350" s="38" t="s">
        <v>43</v>
      </c>
      <c r="F350" s="38" t="s">
        <v>434</v>
      </c>
      <c r="G350" s="38" t="s">
        <v>435</v>
      </c>
      <c r="H350" s="38" t="s">
        <v>433</v>
      </c>
      <c r="I350" s="38" t="s">
        <v>452</v>
      </c>
      <c r="J350" s="38" t="s">
        <v>2081</v>
      </c>
      <c r="K350" s="39">
        <v>43467</v>
      </c>
      <c r="L350" s="39">
        <v>43539</v>
      </c>
      <c r="M350" s="40" t="s">
        <v>54</v>
      </c>
      <c r="N350" s="38" t="s">
        <v>1358</v>
      </c>
      <c r="O350" s="38" t="s">
        <v>1359</v>
      </c>
      <c r="P350" s="41">
        <v>8140872</v>
      </c>
      <c r="Q350" s="38" t="s">
        <v>474</v>
      </c>
      <c r="R350" s="38" t="s">
        <v>68</v>
      </c>
      <c r="S350" s="38" t="s">
        <v>52</v>
      </c>
      <c r="T350" s="42">
        <v>125.34</v>
      </c>
      <c r="U350" s="42">
        <v>73.3</v>
      </c>
      <c r="V350" s="42">
        <f t="shared" si="26"/>
        <v>52.040000000000006</v>
      </c>
      <c r="W350" s="43">
        <f t="shared" si="29"/>
        <v>0.41519068134673692</v>
      </c>
      <c r="X350" s="38" t="s">
        <v>1361</v>
      </c>
      <c r="Y350" s="42">
        <v>73.3</v>
      </c>
      <c r="Z350" s="38" t="s">
        <v>2326</v>
      </c>
      <c r="AA350" s="42">
        <v>0</v>
      </c>
      <c r="AB350" s="42" t="s">
        <v>54</v>
      </c>
      <c r="AC350" s="42">
        <v>0</v>
      </c>
      <c r="AD350" s="42">
        <v>8</v>
      </c>
      <c r="AE350" s="42">
        <f t="shared" si="27"/>
        <v>-8</v>
      </c>
      <c r="AF350" s="38" t="s">
        <v>1371</v>
      </c>
      <c r="AG350" s="44">
        <f t="shared" si="28"/>
        <v>60.040000000000006</v>
      </c>
    </row>
    <row r="351" spans="1:33" s="45" customFormat="1" x14ac:dyDescent="0.2">
      <c r="A351" s="38" t="s">
        <v>39</v>
      </c>
      <c r="B351" s="38" t="s">
        <v>40</v>
      </c>
      <c r="C351" s="38" t="s">
        <v>353</v>
      </c>
      <c r="D351" s="38" t="s">
        <v>446</v>
      </c>
      <c r="E351" s="38" t="s">
        <v>43</v>
      </c>
      <c r="F351" s="38" t="s">
        <v>434</v>
      </c>
      <c r="G351" s="38" t="s">
        <v>435</v>
      </c>
      <c r="H351" s="38" t="s">
        <v>433</v>
      </c>
      <c r="I351" s="38" t="s">
        <v>452</v>
      </c>
      <c r="J351" s="38" t="s">
        <v>2081</v>
      </c>
      <c r="K351" s="39">
        <v>43479</v>
      </c>
      <c r="L351" s="39">
        <v>43539</v>
      </c>
      <c r="M351" s="40" t="s">
        <v>54</v>
      </c>
      <c r="N351" s="38" t="s">
        <v>1358</v>
      </c>
      <c r="O351" s="38" t="s">
        <v>1359</v>
      </c>
      <c r="P351" s="41">
        <v>8164135</v>
      </c>
      <c r="Q351" s="38" t="s">
        <v>474</v>
      </c>
      <c r="R351" s="38" t="s">
        <v>68</v>
      </c>
      <c r="S351" s="38" t="s">
        <v>52</v>
      </c>
      <c r="T351" s="42">
        <v>0</v>
      </c>
      <c r="U351" s="42">
        <v>43</v>
      </c>
      <c r="V351" s="42">
        <f t="shared" si="26"/>
        <v>-43</v>
      </c>
      <c r="W351" s="43" t="e">
        <f t="shared" si="29"/>
        <v>#DIV/0!</v>
      </c>
      <c r="X351" s="38" t="s">
        <v>1361</v>
      </c>
      <c r="Y351" s="42">
        <v>43</v>
      </c>
      <c r="Z351" s="38" t="s">
        <v>2327</v>
      </c>
      <c r="AA351" s="42">
        <v>0</v>
      </c>
      <c r="AB351" s="42" t="s">
        <v>54</v>
      </c>
      <c r="AC351" s="42">
        <v>0</v>
      </c>
      <c r="AD351" s="42">
        <v>43</v>
      </c>
      <c r="AE351" s="42">
        <f t="shared" si="27"/>
        <v>-43</v>
      </c>
      <c r="AF351" s="38" t="s">
        <v>1371</v>
      </c>
      <c r="AG351" s="44">
        <f t="shared" si="28"/>
        <v>0</v>
      </c>
    </row>
    <row r="352" spans="1:33" s="45" customFormat="1" x14ac:dyDescent="0.2">
      <c r="A352" s="38" t="s">
        <v>39</v>
      </c>
      <c r="B352" s="38" t="s">
        <v>40</v>
      </c>
      <c r="C352" s="38" t="s">
        <v>353</v>
      </c>
      <c r="D352" s="38" t="s">
        <v>446</v>
      </c>
      <c r="E352" s="38" t="s">
        <v>43</v>
      </c>
      <c r="F352" s="38" t="s">
        <v>434</v>
      </c>
      <c r="G352" s="38" t="s">
        <v>435</v>
      </c>
      <c r="H352" s="38" t="s">
        <v>433</v>
      </c>
      <c r="I352" s="38" t="s">
        <v>452</v>
      </c>
      <c r="J352" s="38" t="s">
        <v>2081</v>
      </c>
      <c r="K352" s="39">
        <v>43479</v>
      </c>
      <c r="L352" s="39">
        <v>43539</v>
      </c>
      <c r="M352" s="40" t="s">
        <v>54</v>
      </c>
      <c r="N352" s="38" t="s">
        <v>1358</v>
      </c>
      <c r="O352" s="38" t="s">
        <v>1359</v>
      </c>
      <c r="P352" s="41">
        <v>8164137</v>
      </c>
      <c r="Q352" s="38" t="s">
        <v>474</v>
      </c>
      <c r="R352" s="38" t="s">
        <v>68</v>
      </c>
      <c r="S352" s="38" t="s">
        <v>52</v>
      </c>
      <c r="T352" s="42">
        <v>0</v>
      </c>
      <c r="U352" s="42">
        <v>43</v>
      </c>
      <c r="V352" s="42">
        <f t="shared" si="26"/>
        <v>-43</v>
      </c>
      <c r="W352" s="43" t="e">
        <f t="shared" si="29"/>
        <v>#DIV/0!</v>
      </c>
      <c r="X352" s="38" t="s">
        <v>1361</v>
      </c>
      <c r="Y352" s="42">
        <v>43</v>
      </c>
      <c r="Z352" s="38" t="s">
        <v>2328</v>
      </c>
      <c r="AA352" s="42">
        <v>0</v>
      </c>
      <c r="AB352" s="42" t="s">
        <v>54</v>
      </c>
      <c r="AC352" s="42">
        <v>0</v>
      </c>
      <c r="AD352" s="42">
        <v>43</v>
      </c>
      <c r="AE352" s="42">
        <f t="shared" si="27"/>
        <v>-43</v>
      </c>
      <c r="AF352" s="38" t="s">
        <v>1371</v>
      </c>
      <c r="AG352" s="44">
        <f t="shared" si="28"/>
        <v>0</v>
      </c>
    </row>
    <row r="353" spans="1:33" s="45" customFormat="1" x14ac:dyDescent="0.2">
      <c r="A353" s="38" t="s">
        <v>39</v>
      </c>
      <c r="B353" s="38" t="s">
        <v>40</v>
      </c>
      <c r="C353" s="38" t="s">
        <v>353</v>
      </c>
      <c r="D353" s="38" t="s">
        <v>446</v>
      </c>
      <c r="E353" s="38" t="s">
        <v>43</v>
      </c>
      <c r="F353" s="38" t="s">
        <v>434</v>
      </c>
      <c r="G353" s="38" t="s">
        <v>435</v>
      </c>
      <c r="H353" s="38" t="s">
        <v>433</v>
      </c>
      <c r="I353" s="38" t="s">
        <v>452</v>
      </c>
      <c r="J353" s="38" t="s">
        <v>2081</v>
      </c>
      <c r="K353" s="39">
        <v>43479</v>
      </c>
      <c r="L353" s="39">
        <v>43539</v>
      </c>
      <c r="M353" s="40" t="s">
        <v>54</v>
      </c>
      <c r="N353" s="38" t="s">
        <v>1358</v>
      </c>
      <c r="O353" s="38" t="s">
        <v>1359</v>
      </c>
      <c r="P353" s="41">
        <v>8164138</v>
      </c>
      <c r="Q353" s="38" t="s">
        <v>474</v>
      </c>
      <c r="R353" s="38" t="s">
        <v>68</v>
      </c>
      <c r="S353" s="38" t="s">
        <v>52</v>
      </c>
      <c r="T353" s="42">
        <v>0</v>
      </c>
      <c r="U353" s="42">
        <v>43</v>
      </c>
      <c r="V353" s="42">
        <f t="shared" si="26"/>
        <v>-43</v>
      </c>
      <c r="W353" s="43" t="e">
        <f t="shared" si="29"/>
        <v>#DIV/0!</v>
      </c>
      <c r="X353" s="38" t="s">
        <v>1361</v>
      </c>
      <c r="Y353" s="42">
        <v>43</v>
      </c>
      <c r="Z353" s="38" t="s">
        <v>2329</v>
      </c>
      <c r="AA353" s="42">
        <v>0</v>
      </c>
      <c r="AB353" s="42" t="s">
        <v>54</v>
      </c>
      <c r="AC353" s="42">
        <v>0</v>
      </c>
      <c r="AD353" s="42">
        <v>43</v>
      </c>
      <c r="AE353" s="42">
        <f t="shared" si="27"/>
        <v>-43</v>
      </c>
      <c r="AF353" s="38" t="s">
        <v>1371</v>
      </c>
      <c r="AG353" s="44">
        <f t="shared" si="28"/>
        <v>0</v>
      </c>
    </row>
    <row r="354" spans="1:33" s="45" customFormat="1" x14ac:dyDescent="0.2">
      <c r="A354" s="38" t="s">
        <v>39</v>
      </c>
      <c r="B354" s="38" t="s">
        <v>40</v>
      </c>
      <c r="C354" s="38" t="s">
        <v>353</v>
      </c>
      <c r="D354" s="38" t="s">
        <v>446</v>
      </c>
      <c r="E354" s="38" t="s">
        <v>43</v>
      </c>
      <c r="F354" s="38" t="s">
        <v>434</v>
      </c>
      <c r="G354" s="38" t="s">
        <v>435</v>
      </c>
      <c r="H354" s="38" t="s">
        <v>433</v>
      </c>
      <c r="I354" s="38" t="s">
        <v>452</v>
      </c>
      <c r="J354" s="38" t="s">
        <v>2081</v>
      </c>
      <c r="K354" s="39">
        <v>43479</v>
      </c>
      <c r="L354" s="39">
        <v>43539</v>
      </c>
      <c r="M354" s="40" t="s">
        <v>54</v>
      </c>
      <c r="N354" s="38" t="s">
        <v>1358</v>
      </c>
      <c r="O354" s="38" t="s">
        <v>1359</v>
      </c>
      <c r="P354" s="41">
        <v>8164146</v>
      </c>
      <c r="Q354" s="38" t="s">
        <v>474</v>
      </c>
      <c r="R354" s="38" t="s">
        <v>68</v>
      </c>
      <c r="S354" s="38" t="s">
        <v>52</v>
      </c>
      <c r="T354" s="42">
        <v>237.52</v>
      </c>
      <c r="U354" s="42">
        <v>159.46</v>
      </c>
      <c r="V354" s="42">
        <f t="shared" si="26"/>
        <v>78.06</v>
      </c>
      <c r="W354" s="43">
        <f t="shared" si="29"/>
        <v>0.32864600875715727</v>
      </c>
      <c r="X354" s="38" t="s">
        <v>1361</v>
      </c>
      <c r="Y354" s="42">
        <v>159.46</v>
      </c>
      <c r="Z354" s="38" t="s">
        <v>2330</v>
      </c>
      <c r="AA354" s="42">
        <v>0</v>
      </c>
      <c r="AB354" s="42" t="s">
        <v>54</v>
      </c>
      <c r="AC354" s="42">
        <v>0</v>
      </c>
      <c r="AD354" s="42">
        <v>43</v>
      </c>
      <c r="AE354" s="42">
        <f t="shared" si="27"/>
        <v>-43</v>
      </c>
      <c r="AF354" s="38" t="s">
        <v>1371</v>
      </c>
      <c r="AG354" s="44">
        <f t="shared" si="28"/>
        <v>121.06</v>
      </c>
    </row>
    <row r="355" spans="1:33" s="45" customFormat="1" x14ac:dyDescent="0.2">
      <c r="A355" s="38" t="s">
        <v>39</v>
      </c>
      <c r="B355" s="38" t="s">
        <v>40</v>
      </c>
      <c r="C355" s="38" t="s">
        <v>353</v>
      </c>
      <c r="D355" s="38" t="s">
        <v>446</v>
      </c>
      <c r="E355" s="38" t="s">
        <v>43</v>
      </c>
      <c r="F355" s="38" t="s">
        <v>434</v>
      </c>
      <c r="G355" s="38" t="s">
        <v>435</v>
      </c>
      <c r="H355" s="38" t="s">
        <v>433</v>
      </c>
      <c r="I355" s="38" t="s">
        <v>452</v>
      </c>
      <c r="J355" s="38" t="s">
        <v>2081</v>
      </c>
      <c r="K355" s="39">
        <v>43479</v>
      </c>
      <c r="L355" s="39">
        <v>43539</v>
      </c>
      <c r="M355" s="40" t="s">
        <v>54</v>
      </c>
      <c r="N355" s="38" t="s">
        <v>1358</v>
      </c>
      <c r="O355" s="38" t="s">
        <v>1359</v>
      </c>
      <c r="P355" s="41">
        <v>8164152</v>
      </c>
      <c r="Q355" s="38" t="s">
        <v>474</v>
      </c>
      <c r="R355" s="38" t="s">
        <v>68</v>
      </c>
      <c r="S355" s="38" t="s">
        <v>52</v>
      </c>
      <c r="T355" s="42">
        <v>0</v>
      </c>
      <c r="U355" s="42">
        <v>43</v>
      </c>
      <c r="V355" s="42">
        <f t="shared" si="26"/>
        <v>-43</v>
      </c>
      <c r="W355" s="43" t="e">
        <f t="shared" si="29"/>
        <v>#DIV/0!</v>
      </c>
      <c r="X355" s="38" t="s">
        <v>1361</v>
      </c>
      <c r="Y355" s="42">
        <v>43</v>
      </c>
      <c r="Z355" s="38" t="s">
        <v>2331</v>
      </c>
      <c r="AA355" s="42">
        <v>0</v>
      </c>
      <c r="AB355" s="42" t="s">
        <v>54</v>
      </c>
      <c r="AC355" s="42">
        <v>0</v>
      </c>
      <c r="AD355" s="42">
        <v>43</v>
      </c>
      <c r="AE355" s="42">
        <f t="shared" si="27"/>
        <v>-43</v>
      </c>
      <c r="AF355" s="38" t="s">
        <v>1371</v>
      </c>
      <c r="AG355" s="44">
        <f t="shared" si="28"/>
        <v>0</v>
      </c>
    </row>
    <row r="356" spans="1:33" s="45" customFormat="1" x14ac:dyDescent="0.2">
      <c r="A356" s="38" t="s">
        <v>39</v>
      </c>
      <c r="B356" s="38" t="s">
        <v>40</v>
      </c>
      <c r="C356" s="38" t="s">
        <v>353</v>
      </c>
      <c r="D356" s="38" t="s">
        <v>446</v>
      </c>
      <c r="E356" s="38" t="s">
        <v>43</v>
      </c>
      <c r="F356" s="38" t="s">
        <v>434</v>
      </c>
      <c r="G356" s="38" t="s">
        <v>435</v>
      </c>
      <c r="H356" s="38" t="s">
        <v>433</v>
      </c>
      <c r="I356" s="38" t="s">
        <v>452</v>
      </c>
      <c r="J356" s="38" t="s">
        <v>2081</v>
      </c>
      <c r="K356" s="39">
        <v>43479</v>
      </c>
      <c r="L356" s="39">
        <v>43539</v>
      </c>
      <c r="M356" s="40" t="s">
        <v>54</v>
      </c>
      <c r="N356" s="38" t="s">
        <v>1358</v>
      </c>
      <c r="O356" s="38" t="s">
        <v>1359</v>
      </c>
      <c r="P356" s="41">
        <v>8164153</v>
      </c>
      <c r="Q356" s="38" t="s">
        <v>474</v>
      </c>
      <c r="R356" s="38" t="s">
        <v>68</v>
      </c>
      <c r="S356" s="38" t="s">
        <v>52</v>
      </c>
      <c r="T356" s="42">
        <v>0</v>
      </c>
      <c r="U356" s="42">
        <v>43</v>
      </c>
      <c r="V356" s="42">
        <f t="shared" si="26"/>
        <v>-43</v>
      </c>
      <c r="W356" s="43" t="e">
        <f t="shared" si="29"/>
        <v>#DIV/0!</v>
      </c>
      <c r="X356" s="38" t="s">
        <v>1361</v>
      </c>
      <c r="Y356" s="42">
        <v>43</v>
      </c>
      <c r="Z356" s="38" t="s">
        <v>2332</v>
      </c>
      <c r="AA356" s="42">
        <v>0</v>
      </c>
      <c r="AB356" s="42" t="s">
        <v>54</v>
      </c>
      <c r="AC356" s="42">
        <v>0</v>
      </c>
      <c r="AD356" s="42">
        <v>43</v>
      </c>
      <c r="AE356" s="42">
        <f t="shared" si="27"/>
        <v>-43</v>
      </c>
      <c r="AF356" s="38" t="s">
        <v>1371</v>
      </c>
      <c r="AG356" s="44">
        <f t="shared" si="28"/>
        <v>0</v>
      </c>
    </row>
    <row r="357" spans="1:33" s="45" customFormat="1" x14ac:dyDescent="0.2">
      <c r="A357" s="38" t="s">
        <v>39</v>
      </c>
      <c r="B357" s="38" t="s">
        <v>40</v>
      </c>
      <c r="C357" s="38" t="s">
        <v>353</v>
      </c>
      <c r="D357" s="38" t="s">
        <v>446</v>
      </c>
      <c r="E357" s="38" t="s">
        <v>43</v>
      </c>
      <c r="F357" s="38" t="s">
        <v>434</v>
      </c>
      <c r="G357" s="38" t="s">
        <v>435</v>
      </c>
      <c r="H357" s="38" t="s">
        <v>433</v>
      </c>
      <c r="I357" s="38" t="s">
        <v>452</v>
      </c>
      <c r="J357" s="38" t="s">
        <v>2081</v>
      </c>
      <c r="K357" s="39">
        <v>43479</v>
      </c>
      <c r="L357" s="39">
        <v>43539</v>
      </c>
      <c r="M357" s="40" t="s">
        <v>54</v>
      </c>
      <c r="N357" s="38" t="s">
        <v>1358</v>
      </c>
      <c r="O357" s="38" t="s">
        <v>1359</v>
      </c>
      <c r="P357" s="41">
        <v>8164158</v>
      </c>
      <c r="Q357" s="38" t="s">
        <v>474</v>
      </c>
      <c r="R357" s="38" t="s">
        <v>68</v>
      </c>
      <c r="S357" s="38" t="s">
        <v>52</v>
      </c>
      <c r="T357" s="42">
        <v>0</v>
      </c>
      <c r="U357" s="42">
        <v>43</v>
      </c>
      <c r="V357" s="42">
        <f t="shared" si="26"/>
        <v>-43</v>
      </c>
      <c r="W357" s="43" t="e">
        <f t="shared" si="29"/>
        <v>#DIV/0!</v>
      </c>
      <c r="X357" s="38" t="s">
        <v>1361</v>
      </c>
      <c r="Y357" s="42">
        <v>43</v>
      </c>
      <c r="Z357" s="38" t="s">
        <v>2333</v>
      </c>
      <c r="AA357" s="42">
        <v>0</v>
      </c>
      <c r="AB357" s="42" t="s">
        <v>54</v>
      </c>
      <c r="AC357" s="42">
        <v>0</v>
      </c>
      <c r="AD357" s="42">
        <v>43</v>
      </c>
      <c r="AE357" s="42">
        <f t="shared" si="27"/>
        <v>-43</v>
      </c>
      <c r="AF357" s="38" t="s">
        <v>1371</v>
      </c>
      <c r="AG357" s="44">
        <f t="shared" si="28"/>
        <v>0</v>
      </c>
    </row>
    <row r="358" spans="1:33" s="45" customFormat="1" x14ac:dyDescent="0.2">
      <c r="A358" s="38" t="s">
        <v>39</v>
      </c>
      <c r="B358" s="38" t="s">
        <v>40</v>
      </c>
      <c r="C358" s="38" t="s">
        <v>353</v>
      </c>
      <c r="D358" s="38" t="s">
        <v>446</v>
      </c>
      <c r="E358" s="38" t="s">
        <v>43</v>
      </c>
      <c r="F358" s="38" t="s">
        <v>434</v>
      </c>
      <c r="G358" s="38" t="s">
        <v>435</v>
      </c>
      <c r="H358" s="38" t="s">
        <v>433</v>
      </c>
      <c r="I358" s="38" t="s">
        <v>452</v>
      </c>
      <c r="J358" s="38" t="s">
        <v>2081</v>
      </c>
      <c r="K358" s="39">
        <v>43479</v>
      </c>
      <c r="L358" s="39">
        <v>43539</v>
      </c>
      <c r="M358" s="40" t="s">
        <v>54</v>
      </c>
      <c r="N358" s="38" t="s">
        <v>1358</v>
      </c>
      <c r="O358" s="38" t="s">
        <v>1359</v>
      </c>
      <c r="P358" s="41">
        <v>8164161</v>
      </c>
      <c r="Q358" s="38" t="s">
        <v>474</v>
      </c>
      <c r="R358" s="38" t="s">
        <v>68</v>
      </c>
      <c r="S358" s="38" t="s">
        <v>52</v>
      </c>
      <c r="T358" s="42">
        <v>237.52</v>
      </c>
      <c r="U358" s="42">
        <v>159.46</v>
      </c>
      <c r="V358" s="42">
        <f t="shared" si="26"/>
        <v>78.06</v>
      </c>
      <c r="W358" s="43">
        <f t="shared" si="29"/>
        <v>0.32864600875715727</v>
      </c>
      <c r="X358" s="38" t="s">
        <v>1361</v>
      </c>
      <c r="Y358" s="42">
        <v>159.46</v>
      </c>
      <c r="Z358" s="38" t="s">
        <v>2334</v>
      </c>
      <c r="AA358" s="42">
        <v>0</v>
      </c>
      <c r="AB358" s="42" t="s">
        <v>54</v>
      </c>
      <c r="AC358" s="42">
        <v>0</v>
      </c>
      <c r="AD358" s="42">
        <v>43</v>
      </c>
      <c r="AE358" s="42">
        <f t="shared" si="27"/>
        <v>-43</v>
      </c>
      <c r="AF358" s="38" t="s">
        <v>1371</v>
      </c>
      <c r="AG358" s="44">
        <f t="shared" si="28"/>
        <v>121.06</v>
      </c>
    </row>
    <row r="359" spans="1:33" s="45" customFormat="1" x14ac:dyDescent="0.2">
      <c r="A359" s="38" t="s">
        <v>39</v>
      </c>
      <c r="B359" s="38" t="s">
        <v>40</v>
      </c>
      <c r="C359" s="38" t="s">
        <v>353</v>
      </c>
      <c r="D359" s="38" t="s">
        <v>446</v>
      </c>
      <c r="E359" s="38" t="s">
        <v>43</v>
      </c>
      <c r="F359" s="38" t="s">
        <v>434</v>
      </c>
      <c r="G359" s="38" t="s">
        <v>435</v>
      </c>
      <c r="H359" s="38" t="s">
        <v>433</v>
      </c>
      <c r="I359" s="38" t="s">
        <v>452</v>
      </c>
      <c r="J359" s="38" t="s">
        <v>2081</v>
      </c>
      <c r="K359" s="39">
        <v>43479</v>
      </c>
      <c r="L359" s="39">
        <v>43539</v>
      </c>
      <c r="M359" s="40" t="s">
        <v>54</v>
      </c>
      <c r="N359" s="38" t="s">
        <v>1358</v>
      </c>
      <c r="O359" s="38" t="s">
        <v>1359</v>
      </c>
      <c r="P359" s="41">
        <v>8164172</v>
      </c>
      <c r="Q359" s="38" t="s">
        <v>474</v>
      </c>
      <c r="R359" s="38" t="s">
        <v>68</v>
      </c>
      <c r="S359" s="38" t="s">
        <v>52</v>
      </c>
      <c r="T359" s="42">
        <v>0</v>
      </c>
      <c r="U359" s="42">
        <v>43</v>
      </c>
      <c r="V359" s="42">
        <f t="shared" si="26"/>
        <v>-43</v>
      </c>
      <c r="W359" s="43" t="e">
        <f t="shared" si="29"/>
        <v>#DIV/0!</v>
      </c>
      <c r="X359" s="38" t="s">
        <v>1361</v>
      </c>
      <c r="Y359" s="42">
        <v>43</v>
      </c>
      <c r="Z359" s="38" t="s">
        <v>2335</v>
      </c>
      <c r="AA359" s="42">
        <v>0</v>
      </c>
      <c r="AB359" s="42" t="s">
        <v>54</v>
      </c>
      <c r="AC359" s="42">
        <v>0</v>
      </c>
      <c r="AD359" s="42">
        <v>43</v>
      </c>
      <c r="AE359" s="42">
        <f t="shared" si="27"/>
        <v>-43</v>
      </c>
      <c r="AF359" s="38" t="s">
        <v>1371</v>
      </c>
      <c r="AG359" s="44">
        <f t="shared" si="28"/>
        <v>0</v>
      </c>
    </row>
    <row r="360" spans="1:33" s="45" customFormat="1" x14ac:dyDescent="0.2">
      <c r="A360" s="38" t="s">
        <v>39</v>
      </c>
      <c r="B360" s="38" t="s">
        <v>40</v>
      </c>
      <c r="C360" s="38" t="s">
        <v>353</v>
      </c>
      <c r="D360" s="38" t="s">
        <v>446</v>
      </c>
      <c r="E360" s="38" t="s">
        <v>43</v>
      </c>
      <c r="F360" s="38" t="s">
        <v>434</v>
      </c>
      <c r="G360" s="38" t="s">
        <v>435</v>
      </c>
      <c r="H360" s="38" t="s">
        <v>433</v>
      </c>
      <c r="I360" s="38" t="s">
        <v>452</v>
      </c>
      <c r="J360" s="38" t="s">
        <v>2081</v>
      </c>
      <c r="K360" s="39">
        <v>43479</v>
      </c>
      <c r="L360" s="39">
        <v>43539</v>
      </c>
      <c r="M360" s="40" t="s">
        <v>54</v>
      </c>
      <c r="N360" s="38" t="s">
        <v>1358</v>
      </c>
      <c r="O360" s="38" t="s">
        <v>1359</v>
      </c>
      <c r="P360" s="41">
        <v>8164182</v>
      </c>
      <c r="Q360" s="38" t="s">
        <v>474</v>
      </c>
      <c r="R360" s="38" t="s">
        <v>68</v>
      </c>
      <c r="S360" s="38" t="s">
        <v>52</v>
      </c>
      <c r="T360" s="42">
        <v>0</v>
      </c>
      <c r="U360" s="42">
        <v>43</v>
      </c>
      <c r="V360" s="42">
        <f t="shared" si="26"/>
        <v>-43</v>
      </c>
      <c r="W360" s="43" t="e">
        <f t="shared" si="29"/>
        <v>#DIV/0!</v>
      </c>
      <c r="X360" s="38" t="s">
        <v>1361</v>
      </c>
      <c r="Y360" s="42">
        <v>43</v>
      </c>
      <c r="Z360" s="38" t="s">
        <v>2336</v>
      </c>
      <c r="AA360" s="42">
        <v>0</v>
      </c>
      <c r="AB360" s="42" t="s">
        <v>54</v>
      </c>
      <c r="AC360" s="42">
        <v>0</v>
      </c>
      <c r="AD360" s="42">
        <v>43</v>
      </c>
      <c r="AE360" s="42">
        <f t="shared" si="27"/>
        <v>-43</v>
      </c>
      <c r="AF360" s="38" t="s">
        <v>1371</v>
      </c>
      <c r="AG360" s="44">
        <f t="shared" si="28"/>
        <v>0</v>
      </c>
    </row>
    <row r="361" spans="1:33" s="45" customFormat="1" x14ac:dyDescent="0.2">
      <c r="A361" s="38" t="s">
        <v>39</v>
      </c>
      <c r="B361" s="38" t="s">
        <v>40</v>
      </c>
      <c r="C361" s="38" t="s">
        <v>353</v>
      </c>
      <c r="D361" s="38" t="s">
        <v>446</v>
      </c>
      <c r="E361" s="38" t="s">
        <v>43</v>
      </c>
      <c r="F361" s="38" t="s">
        <v>434</v>
      </c>
      <c r="G361" s="38" t="s">
        <v>435</v>
      </c>
      <c r="H361" s="38" t="s">
        <v>433</v>
      </c>
      <c r="I361" s="38" t="s">
        <v>452</v>
      </c>
      <c r="J361" s="38" t="s">
        <v>2081</v>
      </c>
      <c r="K361" s="39">
        <v>43480</v>
      </c>
      <c r="L361" s="39">
        <v>43539</v>
      </c>
      <c r="M361" s="40" t="s">
        <v>54</v>
      </c>
      <c r="N361" s="38" t="s">
        <v>1358</v>
      </c>
      <c r="O361" s="38" t="s">
        <v>1359</v>
      </c>
      <c r="P361" s="41">
        <v>8166975</v>
      </c>
      <c r="Q361" s="38" t="s">
        <v>474</v>
      </c>
      <c r="R361" s="38" t="s">
        <v>68</v>
      </c>
      <c r="S361" s="38" t="s">
        <v>52</v>
      </c>
      <c r="T361" s="42">
        <v>0</v>
      </c>
      <c r="U361" s="42">
        <v>43</v>
      </c>
      <c r="V361" s="42">
        <f t="shared" si="26"/>
        <v>-43</v>
      </c>
      <c r="W361" s="43" t="e">
        <f t="shared" si="29"/>
        <v>#DIV/0!</v>
      </c>
      <c r="X361" s="38" t="s">
        <v>1361</v>
      </c>
      <c r="Y361" s="42">
        <v>43</v>
      </c>
      <c r="Z361" s="38" t="s">
        <v>2337</v>
      </c>
      <c r="AA361" s="42">
        <v>0</v>
      </c>
      <c r="AB361" s="42" t="s">
        <v>54</v>
      </c>
      <c r="AC361" s="42">
        <v>0</v>
      </c>
      <c r="AD361" s="42">
        <v>43</v>
      </c>
      <c r="AE361" s="42">
        <f t="shared" si="27"/>
        <v>-43</v>
      </c>
      <c r="AF361" s="38" t="s">
        <v>1371</v>
      </c>
      <c r="AG361" s="44">
        <f t="shared" si="28"/>
        <v>0</v>
      </c>
    </row>
    <row r="362" spans="1:33" s="45" customFormat="1" x14ac:dyDescent="0.2">
      <c r="A362" s="38" t="s">
        <v>39</v>
      </c>
      <c r="B362" s="38" t="s">
        <v>40</v>
      </c>
      <c r="C362" s="38" t="s">
        <v>353</v>
      </c>
      <c r="D362" s="38" t="s">
        <v>446</v>
      </c>
      <c r="E362" s="38" t="s">
        <v>43</v>
      </c>
      <c r="F362" s="38" t="s">
        <v>434</v>
      </c>
      <c r="G362" s="38" t="s">
        <v>435</v>
      </c>
      <c r="H362" s="38" t="s">
        <v>433</v>
      </c>
      <c r="I362" s="38" t="s">
        <v>452</v>
      </c>
      <c r="J362" s="38" t="s">
        <v>2081</v>
      </c>
      <c r="K362" s="39">
        <v>43480</v>
      </c>
      <c r="L362" s="39">
        <v>43539</v>
      </c>
      <c r="M362" s="40" t="s">
        <v>54</v>
      </c>
      <c r="N362" s="38" t="s">
        <v>1358</v>
      </c>
      <c r="O362" s="38" t="s">
        <v>1359</v>
      </c>
      <c r="P362" s="41">
        <v>8166981</v>
      </c>
      <c r="Q362" s="38" t="s">
        <v>474</v>
      </c>
      <c r="R362" s="38" t="s">
        <v>68</v>
      </c>
      <c r="S362" s="38" t="s">
        <v>52</v>
      </c>
      <c r="T362" s="42">
        <v>237.52</v>
      </c>
      <c r="U362" s="42">
        <v>159.46</v>
      </c>
      <c r="V362" s="42">
        <f t="shared" si="26"/>
        <v>78.06</v>
      </c>
      <c r="W362" s="43">
        <f t="shared" si="29"/>
        <v>0.32864600875715727</v>
      </c>
      <c r="X362" s="38" t="s">
        <v>1361</v>
      </c>
      <c r="Y362" s="42">
        <v>159.46</v>
      </c>
      <c r="Z362" s="38" t="s">
        <v>2338</v>
      </c>
      <c r="AA362" s="42">
        <v>0</v>
      </c>
      <c r="AB362" s="42" t="s">
        <v>54</v>
      </c>
      <c r="AC362" s="42">
        <v>0</v>
      </c>
      <c r="AD362" s="42">
        <v>43</v>
      </c>
      <c r="AE362" s="42">
        <f t="shared" si="27"/>
        <v>-43</v>
      </c>
      <c r="AF362" s="38" t="s">
        <v>1371</v>
      </c>
      <c r="AG362" s="44">
        <f t="shared" si="28"/>
        <v>121.06</v>
      </c>
    </row>
    <row r="363" spans="1:33" s="45" customFormat="1" x14ac:dyDescent="0.2">
      <c r="A363" s="38" t="s">
        <v>39</v>
      </c>
      <c r="B363" s="38" t="s">
        <v>40</v>
      </c>
      <c r="C363" s="38" t="s">
        <v>353</v>
      </c>
      <c r="D363" s="38" t="s">
        <v>446</v>
      </c>
      <c r="E363" s="38" t="s">
        <v>43</v>
      </c>
      <c r="F363" s="38" t="s">
        <v>434</v>
      </c>
      <c r="G363" s="38" t="s">
        <v>435</v>
      </c>
      <c r="H363" s="38" t="s">
        <v>433</v>
      </c>
      <c r="I363" s="38" t="s">
        <v>452</v>
      </c>
      <c r="J363" s="38" t="s">
        <v>2081</v>
      </c>
      <c r="K363" s="39">
        <v>43480</v>
      </c>
      <c r="L363" s="39">
        <v>43539</v>
      </c>
      <c r="M363" s="40" t="s">
        <v>54</v>
      </c>
      <c r="N363" s="38" t="s">
        <v>1358</v>
      </c>
      <c r="O363" s="38" t="s">
        <v>1359</v>
      </c>
      <c r="P363" s="41">
        <v>8166987</v>
      </c>
      <c r="Q363" s="38" t="s">
        <v>474</v>
      </c>
      <c r="R363" s="38" t="s">
        <v>68</v>
      </c>
      <c r="S363" s="38" t="s">
        <v>52</v>
      </c>
      <c r="T363" s="42">
        <v>0</v>
      </c>
      <c r="U363" s="42">
        <v>43</v>
      </c>
      <c r="V363" s="42">
        <f t="shared" si="26"/>
        <v>-43</v>
      </c>
      <c r="W363" s="43" t="e">
        <f t="shared" si="29"/>
        <v>#DIV/0!</v>
      </c>
      <c r="X363" s="38" t="s">
        <v>1361</v>
      </c>
      <c r="Y363" s="42">
        <v>43</v>
      </c>
      <c r="Z363" s="38" t="s">
        <v>2339</v>
      </c>
      <c r="AA363" s="42">
        <v>0</v>
      </c>
      <c r="AB363" s="42" t="s">
        <v>54</v>
      </c>
      <c r="AC363" s="42">
        <v>0</v>
      </c>
      <c r="AD363" s="42">
        <v>43</v>
      </c>
      <c r="AE363" s="42">
        <f t="shared" si="27"/>
        <v>-43</v>
      </c>
      <c r="AF363" s="38" t="s">
        <v>1371</v>
      </c>
      <c r="AG363" s="44">
        <f t="shared" si="28"/>
        <v>0</v>
      </c>
    </row>
    <row r="364" spans="1:33" s="45" customFormat="1" x14ac:dyDescent="0.2">
      <c r="A364" s="38" t="s">
        <v>39</v>
      </c>
      <c r="B364" s="38" t="s">
        <v>40</v>
      </c>
      <c r="C364" s="38" t="s">
        <v>353</v>
      </c>
      <c r="D364" s="38" t="s">
        <v>446</v>
      </c>
      <c r="E364" s="38" t="s">
        <v>43</v>
      </c>
      <c r="F364" s="38" t="s">
        <v>434</v>
      </c>
      <c r="G364" s="38" t="s">
        <v>435</v>
      </c>
      <c r="H364" s="38" t="s">
        <v>433</v>
      </c>
      <c r="I364" s="38" t="s">
        <v>452</v>
      </c>
      <c r="J364" s="38" t="s">
        <v>2081</v>
      </c>
      <c r="K364" s="39">
        <v>43480</v>
      </c>
      <c r="L364" s="39">
        <v>43539</v>
      </c>
      <c r="M364" s="40" t="s">
        <v>54</v>
      </c>
      <c r="N364" s="38" t="s">
        <v>1358</v>
      </c>
      <c r="O364" s="38" t="s">
        <v>1359</v>
      </c>
      <c r="P364" s="41">
        <v>8166993</v>
      </c>
      <c r="Q364" s="38" t="s">
        <v>474</v>
      </c>
      <c r="R364" s="38" t="s">
        <v>68</v>
      </c>
      <c r="S364" s="38" t="s">
        <v>52</v>
      </c>
      <c r="T364" s="42">
        <v>0</v>
      </c>
      <c r="U364" s="42">
        <v>129</v>
      </c>
      <c r="V364" s="42">
        <f t="shared" si="26"/>
        <v>-129</v>
      </c>
      <c r="W364" s="43" t="e">
        <f t="shared" si="29"/>
        <v>#DIV/0!</v>
      </c>
      <c r="X364" s="38" t="s">
        <v>1361</v>
      </c>
      <c r="Y364" s="42">
        <v>129</v>
      </c>
      <c r="Z364" s="38" t="s">
        <v>2340</v>
      </c>
      <c r="AA364" s="42">
        <v>0</v>
      </c>
      <c r="AB364" s="42" t="s">
        <v>54</v>
      </c>
      <c r="AC364" s="42">
        <v>0</v>
      </c>
      <c r="AD364" s="42">
        <v>129</v>
      </c>
      <c r="AE364" s="42">
        <f t="shared" si="27"/>
        <v>-129</v>
      </c>
      <c r="AF364" s="38" t="s">
        <v>1371</v>
      </c>
      <c r="AG364" s="44">
        <f t="shared" si="28"/>
        <v>0</v>
      </c>
    </row>
    <row r="365" spans="1:33" s="45" customFormat="1" x14ac:dyDescent="0.2">
      <c r="A365" s="38" t="s">
        <v>39</v>
      </c>
      <c r="B365" s="38" t="s">
        <v>40</v>
      </c>
      <c r="C365" s="38" t="s">
        <v>353</v>
      </c>
      <c r="D365" s="38" t="s">
        <v>446</v>
      </c>
      <c r="E365" s="38" t="s">
        <v>43</v>
      </c>
      <c r="F365" s="38" t="s">
        <v>434</v>
      </c>
      <c r="G365" s="38" t="s">
        <v>435</v>
      </c>
      <c r="H365" s="38" t="s">
        <v>433</v>
      </c>
      <c r="I365" s="38" t="s">
        <v>452</v>
      </c>
      <c r="J365" s="38" t="s">
        <v>2081</v>
      </c>
      <c r="K365" s="39">
        <v>43480</v>
      </c>
      <c r="L365" s="39">
        <v>43539</v>
      </c>
      <c r="M365" s="40" t="s">
        <v>54</v>
      </c>
      <c r="N365" s="38" t="s">
        <v>1358</v>
      </c>
      <c r="O365" s="38" t="s">
        <v>1359</v>
      </c>
      <c r="P365" s="41">
        <v>8166996</v>
      </c>
      <c r="Q365" s="38" t="s">
        <v>474</v>
      </c>
      <c r="R365" s="38" t="s">
        <v>68</v>
      </c>
      <c r="S365" s="38" t="s">
        <v>52</v>
      </c>
      <c r="T365" s="42">
        <v>0</v>
      </c>
      <c r="U365" s="42">
        <v>43</v>
      </c>
      <c r="V365" s="42">
        <f t="shared" si="26"/>
        <v>-43</v>
      </c>
      <c r="W365" s="43" t="e">
        <f t="shared" si="29"/>
        <v>#DIV/0!</v>
      </c>
      <c r="X365" s="38" t="s">
        <v>1361</v>
      </c>
      <c r="Y365" s="42">
        <v>43</v>
      </c>
      <c r="Z365" s="38" t="s">
        <v>2341</v>
      </c>
      <c r="AA365" s="42">
        <v>0</v>
      </c>
      <c r="AB365" s="42" t="s">
        <v>54</v>
      </c>
      <c r="AC365" s="42">
        <v>0</v>
      </c>
      <c r="AD365" s="42">
        <v>43</v>
      </c>
      <c r="AE365" s="42">
        <f t="shared" si="27"/>
        <v>-43</v>
      </c>
      <c r="AF365" s="38" t="s">
        <v>1371</v>
      </c>
      <c r="AG365" s="44">
        <f t="shared" si="28"/>
        <v>0</v>
      </c>
    </row>
    <row r="366" spans="1:33" s="45" customFormat="1" x14ac:dyDescent="0.2">
      <c r="A366" s="38" t="s">
        <v>39</v>
      </c>
      <c r="B366" s="38" t="s">
        <v>40</v>
      </c>
      <c r="C366" s="38" t="s">
        <v>353</v>
      </c>
      <c r="D366" s="38" t="s">
        <v>446</v>
      </c>
      <c r="E366" s="38" t="s">
        <v>43</v>
      </c>
      <c r="F366" s="38" t="s">
        <v>434</v>
      </c>
      <c r="G366" s="38" t="s">
        <v>435</v>
      </c>
      <c r="H366" s="38" t="s">
        <v>433</v>
      </c>
      <c r="I366" s="38" t="s">
        <v>452</v>
      </c>
      <c r="J366" s="38" t="s">
        <v>2081</v>
      </c>
      <c r="K366" s="39">
        <v>43480</v>
      </c>
      <c r="L366" s="39">
        <v>43539</v>
      </c>
      <c r="M366" s="40" t="s">
        <v>54</v>
      </c>
      <c r="N366" s="38" t="s">
        <v>1358</v>
      </c>
      <c r="O366" s="38" t="s">
        <v>1359</v>
      </c>
      <c r="P366" s="41">
        <v>8167002</v>
      </c>
      <c r="Q366" s="38" t="s">
        <v>474</v>
      </c>
      <c r="R366" s="38" t="s">
        <v>68</v>
      </c>
      <c r="S366" s="38" t="s">
        <v>52</v>
      </c>
      <c r="T366" s="42">
        <v>0</v>
      </c>
      <c r="U366" s="42">
        <v>43</v>
      </c>
      <c r="V366" s="42">
        <f t="shared" si="26"/>
        <v>-43</v>
      </c>
      <c r="W366" s="43" t="e">
        <f t="shared" si="29"/>
        <v>#DIV/0!</v>
      </c>
      <c r="X366" s="38" t="s">
        <v>1361</v>
      </c>
      <c r="Y366" s="42">
        <v>43</v>
      </c>
      <c r="Z366" s="38" t="s">
        <v>2342</v>
      </c>
      <c r="AA366" s="42">
        <v>0</v>
      </c>
      <c r="AB366" s="42" t="s">
        <v>54</v>
      </c>
      <c r="AC366" s="42">
        <v>0</v>
      </c>
      <c r="AD366" s="42">
        <v>43</v>
      </c>
      <c r="AE366" s="42">
        <f t="shared" si="27"/>
        <v>-43</v>
      </c>
      <c r="AF366" s="38" t="s">
        <v>1371</v>
      </c>
      <c r="AG366" s="44">
        <f t="shared" si="28"/>
        <v>0</v>
      </c>
    </row>
    <row r="367" spans="1:33" s="45" customFormat="1" x14ac:dyDescent="0.2">
      <c r="A367" s="38" t="s">
        <v>39</v>
      </c>
      <c r="B367" s="38" t="s">
        <v>40</v>
      </c>
      <c r="C367" s="38" t="s">
        <v>353</v>
      </c>
      <c r="D367" s="38" t="s">
        <v>446</v>
      </c>
      <c r="E367" s="38" t="s">
        <v>43</v>
      </c>
      <c r="F367" s="38" t="s">
        <v>434</v>
      </c>
      <c r="G367" s="38" t="s">
        <v>435</v>
      </c>
      <c r="H367" s="38" t="s">
        <v>433</v>
      </c>
      <c r="I367" s="38" t="s">
        <v>452</v>
      </c>
      <c r="J367" s="38" t="s">
        <v>2081</v>
      </c>
      <c r="K367" s="39">
        <v>43480</v>
      </c>
      <c r="L367" s="39">
        <v>43539</v>
      </c>
      <c r="M367" s="40" t="s">
        <v>54</v>
      </c>
      <c r="N367" s="38" t="s">
        <v>1358</v>
      </c>
      <c r="O367" s="38" t="s">
        <v>1359</v>
      </c>
      <c r="P367" s="41">
        <v>8167003</v>
      </c>
      <c r="Q367" s="38" t="s">
        <v>474</v>
      </c>
      <c r="R367" s="38" t="s">
        <v>68</v>
      </c>
      <c r="S367" s="38" t="s">
        <v>52</v>
      </c>
      <c r="T367" s="42">
        <v>0</v>
      </c>
      <c r="U367" s="42">
        <v>43</v>
      </c>
      <c r="V367" s="42">
        <f t="shared" si="26"/>
        <v>-43</v>
      </c>
      <c r="W367" s="43" t="e">
        <f t="shared" si="29"/>
        <v>#DIV/0!</v>
      </c>
      <c r="X367" s="38" t="s">
        <v>1361</v>
      </c>
      <c r="Y367" s="42">
        <v>43</v>
      </c>
      <c r="Z367" s="38" t="s">
        <v>2343</v>
      </c>
      <c r="AA367" s="42">
        <v>0</v>
      </c>
      <c r="AB367" s="42" t="s">
        <v>54</v>
      </c>
      <c r="AC367" s="42">
        <v>0</v>
      </c>
      <c r="AD367" s="42">
        <v>43</v>
      </c>
      <c r="AE367" s="42">
        <f t="shared" si="27"/>
        <v>-43</v>
      </c>
      <c r="AF367" s="38" t="s">
        <v>1371</v>
      </c>
      <c r="AG367" s="44">
        <f t="shared" si="28"/>
        <v>0</v>
      </c>
    </row>
    <row r="368" spans="1:33" s="45" customFormat="1" x14ac:dyDescent="0.2">
      <c r="A368" s="38" t="s">
        <v>39</v>
      </c>
      <c r="B368" s="38" t="s">
        <v>40</v>
      </c>
      <c r="C368" s="38" t="s">
        <v>353</v>
      </c>
      <c r="D368" s="38" t="s">
        <v>446</v>
      </c>
      <c r="E368" s="38" t="s">
        <v>43</v>
      </c>
      <c r="F368" s="38" t="s">
        <v>434</v>
      </c>
      <c r="G368" s="38" t="s">
        <v>435</v>
      </c>
      <c r="H368" s="38" t="s">
        <v>433</v>
      </c>
      <c r="I368" s="38" t="s">
        <v>452</v>
      </c>
      <c r="J368" s="38" t="s">
        <v>2081</v>
      </c>
      <c r="K368" s="39">
        <v>43480</v>
      </c>
      <c r="L368" s="39">
        <v>43539</v>
      </c>
      <c r="M368" s="40" t="s">
        <v>54</v>
      </c>
      <c r="N368" s="38" t="s">
        <v>1358</v>
      </c>
      <c r="O368" s="38" t="s">
        <v>1359</v>
      </c>
      <c r="P368" s="41">
        <v>8167003</v>
      </c>
      <c r="Q368" s="38" t="s">
        <v>474</v>
      </c>
      <c r="R368" s="38" t="s">
        <v>68</v>
      </c>
      <c r="S368" s="38" t="s">
        <v>52</v>
      </c>
      <c r="T368" s="42">
        <v>475.04</v>
      </c>
      <c r="U368" s="42">
        <v>318.92</v>
      </c>
      <c r="V368" s="42">
        <f t="shared" si="26"/>
        <v>156.12</v>
      </c>
      <c r="W368" s="43">
        <f t="shared" si="29"/>
        <v>0.32864600875715727</v>
      </c>
      <c r="X368" s="38" t="s">
        <v>1361</v>
      </c>
      <c r="Y368" s="42">
        <v>318.92</v>
      </c>
      <c r="Z368" s="38" t="s">
        <v>2344</v>
      </c>
      <c r="AA368" s="42">
        <v>0</v>
      </c>
      <c r="AB368" s="42" t="s">
        <v>54</v>
      </c>
      <c r="AC368" s="42">
        <v>0</v>
      </c>
      <c r="AD368" s="42">
        <v>86</v>
      </c>
      <c r="AE368" s="42">
        <f t="shared" si="27"/>
        <v>-86</v>
      </c>
      <c r="AF368" s="38" t="s">
        <v>1371</v>
      </c>
      <c r="AG368" s="44">
        <f t="shared" si="28"/>
        <v>242.12</v>
      </c>
    </row>
    <row r="369" spans="1:33" s="45" customFormat="1" x14ac:dyDescent="0.2">
      <c r="A369" s="38" t="s">
        <v>39</v>
      </c>
      <c r="B369" s="38" t="s">
        <v>40</v>
      </c>
      <c r="C369" s="38" t="s">
        <v>353</v>
      </c>
      <c r="D369" s="38" t="s">
        <v>446</v>
      </c>
      <c r="E369" s="38" t="s">
        <v>43</v>
      </c>
      <c r="F369" s="38" t="s">
        <v>434</v>
      </c>
      <c r="G369" s="38" t="s">
        <v>435</v>
      </c>
      <c r="H369" s="38" t="s">
        <v>433</v>
      </c>
      <c r="I369" s="38" t="s">
        <v>452</v>
      </c>
      <c r="J369" s="38" t="s">
        <v>2081</v>
      </c>
      <c r="K369" s="39">
        <v>43480</v>
      </c>
      <c r="L369" s="39">
        <v>43539</v>
      </c>
      <c r="M369" s="40" t="s">
        <v>54</v>
      </c>
      <c r="N369" s="38" t="s">
        <v>1358</v>
      </c>
      <c r="O369" s="38" t="s">
        <v>1359</v>
      </c>
      <c r="P369" s="41">
        <v>8167006</v>
      </c>
      <c r="Q369" s="38" t="s">
        <v>474</v>
      </c>
      <c r="R369" s="38" t="s">
        <v>68</v>
      </c>
      <c r="S369" s="38" t="s">
        <v>52</v>
      </c>
      <c r="T369" s="42">
        <v>237.52</v>
      </c>
      <c r="U369" s="42">
        <v>159.46</v>
      </c>
      <c r="V369" s="42">
        <f t="shared" si="26"/>
        <v>78.06</v>
      </c>
      <c r="W369" s="43">
        <f t="shared" si="29"/>
        <v>0.32864600875715727</v>
      </c>
      <c r="X369" s="38" t="s">
        <v>1361</v>
      </c>
      <c r="Y369" s="42">
        <v>159.46</v>
      </c>
      <c r="Z369" s="38" t="s">
        <v>2345</v>
      </c>
      <c r="AA369" s="42">
        <v>0</v>
      </c>
      <c r="AB369" s="42" t="s">
        <v>54</v>
      </c>
      <c r="AC369" s="42">
        <v>0</v>
      </c>
      <c r="AD369" s="42">
        <v>43</v>
      </c>
      <c r="AE369" s="42">
        <f t="shared" si="27"/>
        <v>-43</v>
      </c>
      <c r="AF369" s="38" t="s">
        <v>1371</v>
      </c>
      <c r="AG369" s="44">
        <f t="shared" si="28"/>
        <v>121.06</v>
      </c>
    </row>
    <row r="370" spans="1:33" s="45" customFormat="1" x14ac:dyDescent="0.2">
      <c r="A370" s="38" t="s">
        <v>39</v>
      </c>
      <c r="B370" s="38" t="s">
        <v>40</v>
      </c>
      <c r="C370" s="38" t="s">
        <v>353</v>
      </c>
      <c r="D370" s="38" t="s">
        <v>446</v>
      </c>
      <c r="E370" s="38" t="s">
        <v>43</v>
      </c>
      <c r="F370" s="38" t="s">
        <v>434</v>
      </c>
      <c r="G370" s="38" t="s">
        <v>435</v>
      </c>
      <c r="H370" s="38" t="s">
        <v>433</v>
      </c>
      <c r="I370" s="38" t="s">
        <v>452</v>
      </c>
      <c r="J370" s="38" t="s">
        <v>2081</v>
      </c>
      <c r="K370" s="39">
        <v>43480</v>
      </c>
      <c r="L370" s="39">
        <v>43539</v>
      </c>
      <c r="M370" s="40" t="s">
        <v>54</v>
      </c>
      <c r="N370" s="38" t="s">
        <v>1358</v>
      </c>
      <c r="O370" s="38" t="s">
        <v>1359</v>
      </c>
      <c r="P370" s="41">
        <v>8167011</v>
      </c>
      <c r="Q370" s="38" t="s">
        <v>474</v>
      </c>
      <c r="R370" s="38" t="s">
        <v>68</v>
      </c>
      <c r="S370" s="38" t="s">
        <v>52</v>
      </c>
      <c r="T370" s="42">
        <v>0</v>
      </c>
      <c r="U370" s="42">
        <v>86</v>
      </c>
      <c r="V370" s="42">
        <f t="shared" si="26"/>
        <v>-86</v>
      </c>
      <c r="W370" s="43" t="e">
        <f t="shared" si="29"/>
        <v>#DIV/0!</v>
      </c>
      <c r="X370" s="38" t="s">
        <v>1361</v>
      </c>
      <c r="Y370" s="42">
        <v>86</v>
      </c>
      <c r="Z370" s="38" t="s">
        <v>2346</v>
      </c>
      <c r="AA370" s="42">
        <v>0</v>
      </c>
      <c r="AB370" s="42" t="s">
        <v>54</v>
      </c>
      <c r="AC370" s="42">
        <v>0</v>
      </c>
      <c r="AD370" s="42">
        <v>86</v>
      </c>
      <c r="AE370" s="42">
        <f t="shared" si="27"/>
        <v>-86</v>
      </c>
      <c r="AF370" s="38" t="s">
        <v>1371</v>
      </c>
      <c r="AG370" s="44">
        <f t="shared" si="28"/>
        <v>0</v>
      </c>
    </row>
    <row r="371" spans="1:33" s="45" customFormat="1" x14ac:dyDescent="0.2">
      <c r="A371" s="38" t="s">
        <v>39</v>
      </c>
      <c r="B371" s="38" t="s">
        <v>40</v>
      </c>
      <c r="C371" s="38" t="s">
        <v>353</v>
      </c>
      <c r="D371" s="38" t="s">
        <v>446</v>
      </c>
      <c r="E371" s="38" t="s">
        <v>43</v>
      </c>
      <c r="F371" s="38" t="s">
        <v>434</v>
      </c>
      <c r="G371" s="38" t="s">
        <v>435</v>
      </c>
      <c r="H371" s="38" t="s">
        <v>433</v>
      </c>
      <c r="I371" s="38" t="s">
        <v>452</v>
      </c>
      <c r="J371" s="38" t="s">
        <v>2081</v>
      </c>
      <c r="K371" s="39">
        <v>43481</v>
      </c>
      <c r="L371" s="39">
        <v>43539</v>
      </c>
      <c r="M371" s="40" t="s">
        <v>54</v>
      </c>
      <c r="N371" s="38" t="s">
        <v>1358</v>
      </c>
      <c r="O371" s="38" t="s">
        <v>1359</v>
      </c>
      <c r="P371" s="41">
        <v>8169583</v>
      </c>
      <c r="Q371" s="38" t="s">
        <v>474</v>
      </c>
      <c r="R371" s="38" t="s">
        <v>68</v>
      </c>
      <c r="S371" s="38" t="s">
        <v>52</v>
      </c>
      <c r="T371" s="42">
        <v>237.52</v>
      </c>
      <c r="U371" s="42">
        <v>159.33000000000001</v>
      </c>
      <c r="V371" s="42">
        <f t="shared" si="26"/>
        <v>78.19</v>
      </c>
      <c r="W371" s="43">
        <f t="shared" si="29"/>
        <v>0.32919333108790838</v>
      </c>
      <c r="X371" s="38" t="s">
        <v>1361</v>
      </c>
      <c r="Y371" s="42">
        <v>159.33000000000001</v>
      </c>
      <c r="Z371" s="38" t="s">
        <v>2347</v>
      </c>
      <c r="AA371" s="42">
        <v>0</v>
      </c>
      <c r="AB371" s="42" t="s">
        <v>54</v>
      </c>
      <c r="AC371" s="42">
        <v>236.6</v>
      </c>
      <c r="AD371" s="42">
        <v>159.33000000000001</v>
      </c>
      <c r="AE371" s="42">
        <f t="shared" si="27"/>
        <v>77.269999999999982</v>
      </c>
      <c r="AF371" s="38" t="s">
        <v>1371</v>
      </c>
      <c r="AG371" s="44">
        <f t="shared" si="28"/>
        <v>0.92000000000001592</v>
      </c>
    </row>
    <row r="372" spans="1:33" s="45" customFormat="1" x14ac:dyDescent="0.2">
      <c r="A372" s="38" t="s">
        <v>39</v>
      </c>
      <c r="B372" s="38" t="s">
        <v>40</v>
      </c>
      <c r="C372" s="38" t="s">
        <v>353</v>
      </c>
      <c r="D372" s="38" t="s">
        <v>446</v>
      </c>
      <c r="E372" s="38" t="s">
        <v>43</v>
      </c>
      <c r="F372" s="38" t="s">
        <v>434</v>
      </c>
      <c r="G372" s="38" t="s">
        <v>435</v>
      </c>
      <c r="H372" s="38" t="s">
        <v>433</v>
      </c>
      <c r="I372" s="38" t="s">
        <v>452</v>
      </c>
      <c r="J372" s="38" t="s">
        <v>2081</v>
      </c>
      <c r="K372" s="39">
        <v>43481</v>
      </c>
      <c r="L372" s="39">
        <v>43539</v>
      </c>
      <c r="M372" s="40" t="s">
        <v>54</v>
      </c>
      <c r="N372" s="38" t="s">
        <v>1358</v>
      </c>
      <c r="O372" s="38" t="s">
        <v>1359</v>
      </c>
      <c r="P372" s="41">
        <v>8169584</v>
      </c>
      <c r="Q372" s="38" t="s">
        <v>474</v>
      </c>
      <c r="R372" s="38" t="s">
        <v>68</v>
      </c>
      <c r="S372" s="38" t="s">
        <v>52</v>
      </c>
      <c r="T372" s="42">
        <v>0</v>
      </c>
      <c r="U372" s="42">
        <v>43</v>
      </c>
      <c r="V372" s="42">
        <f t="shared" si="26"/>
        <v>-43</v>
      </c>
      <c r="W372" s="43" t="e">
        <f t="shared" si="29"/>
        <v>#DIV/0!</v>
      </c>
      <c r="X372" s="38" t="s">
        <v>1361</v>
      </c>
      <c r="Y372" s="42">
        <v>43</v>
      </c>
      <c r="Z372" s="38" t="s">
        <v>2348</v>
      </c>
      <c r="AA372" s="42">
        <v>0</v>
      </c>
      <c r="AB372" s="42" t="s">
        <v>54</v>
      </c>
      <c r="AC372" s="42">
        <v>236.6</v>
      </c>
      <c r="AD372" s="42">
        <v>159.33000000000001</v>
      </c>
      <c r="AE372" s="42">
        <f t="shared" si="27"/>
        <v>77.269999999999982</v>
      </c>
      <c r="AF372" s="38" t="s">
        <v>1371</v>
      </c>
      <c r="AG372" s="44">
        <f t="shared" si="28"/>
        <v>-120.26999999999998</v>
      </c>
    </row>
    <row r="373" spans="1:33" s="45" customFormat="1" x14ac:dyDescent="0.2">
      <c r="A373" s="38" t="s">
        <v>39</v>
      </c>
      <c r="B373" s="38" t="s">
        <v>40</v>
      </c>
      <c r="C373" s="38" t="s">
        <v>353</v>
      </c>
      <c r="D373" s="38" t="s">
        <v>446</v>
      </c>
      <c r="E373" s="38" t="s">
        <v>43</v>
      </c>
      <c r="F373" s="38" t="s">
        <v>434</v>
      </c>
      <c r="G373" s="38" t="s">
        <v>435</v>
      </c>
      <c r="H373" s="38" t="s">
        <v>433</v>
      </c>
      <c r="I373" s="38" t="s">
        <v>452</v>
      </c>
      <c r="J373" s="38" t="s">
        <v>2081</v>
      </c>
      <c r="K373" s="39">
        <v>43481</v>
      </c>
      <c r="L373" s="39">
        <v>43539</v>
      </c>
      <c r="M373" s="40" t="s">
        <v>54</v>
      </c>
      <c r="N373" s="38" t="s">
        <v>1358</v>
      </c>
      <c r="O373" s="38" t="s">
        <v>1359</v>
      </c>
      <c r="P373" s="41">
        <v>8169586</v>
      </c>
      <c r="Q373" s="38" t="s">
        <v>474</v>
      </c>
      <c r="R373" s="38" t="s">
        <v>68</v>
      </c>
      <c r="S373" s="38" t="s">
        <v>52</v>
      </c>
      <c r="T373" s="42">
        <v>237.52</v>
      </c>
      <c r="U373" s="42">
        <v>159.46</v>
      </c>
      <c r="V373" s="42">
        <f t="shared" si="26"/>
        <v>78.06</v>
      </c>
      <c r="W373" s="43">
        <f t="shared" si="29"/>
        <v>0.32864600875715727</v>
      </c>
      <c r="X373" s="38" t="s">
        <v>1361</v>
      </c>
      <c r="Y373" s="42">
        <v>159.46</v>
      </c>
      <c r="Z373" s="38" t="s">
        <v>2349</v>
      </c>
      <c r="AA373" s="42">
        <v>0</v>
      </c>
      <c r="AB373" s="42" t="s">
        <v>54</v>
      </c>
      <c r="AC373" s="42">
        <v>236.6</v>
      </c>
      <c r="AD373" s="42">
        <v>159.33000000000001</v>
      </c>
      <c r="AE373" s="42">
        <f t="shared" si="27"/>
        <v>77.269999999999982</v>
      </c>
      <c r="AF373" s="38" t="s">
        <v>1371</v>
      </c>
      <c r="AG373" s="44">
        <f t="shared" si="28"/>
        <v>0.79000000000002046</v>
      </c>
    </row>
    <row r="374" spans="1:33" s="45" customFormat="1" x14ac:dyDescent="0.2">
      <c r="A374" s="38" t="s">
        <v>39</v>
      </c>
      <c r="B374" s="38" t="s">
        <v>40</v>
      </c>
      <c r="C374" s="38" t="s">
        <v>353</v>
      </c>
      <c r="D374" s="38" t="s">
        <v>446</v>
      </c>
      <c r="E374" s="38" t="s">
        <v>43</v>
      </c>
      <c r="F374" s="38" t="s">
        <v>434</v>
      </c>
      <c r="G374" s="38" t="s">
        <v>435</v>
      </c>
      <c r="H374" s="38" t="s">
        <v>433</v>
      </c>
      <c r="I374" s="38" t="s">
        <v>452</v>
      </c>
      <c r="J374" s="38" t="s">
        <v>2081</v>
      </c>
      <c r="K374" s="39">
        <v>43481</v>
      </c>
      <c r="L374" s="39">
        <v>43539</v>
      </c>
      <c r="M374" s="40" t="s">
        <v>54</v>
      </c>
      <c r="N374" s="38" t="s">
        <v>1358</v>
      </c>
      <c r="O374" s="38" t="s">
        <v>1359</v>
      </c>
      <c r="P374" s="41">
        <v>8169593</v>
      </c>
      <c r="Q374" s="38" t="s">
        <v>474</v>
      </c>
      <c r="R374" s="38" t="s">
        <v>68</v>
      </c>
      <c r="S374" s="38" t="s">
        <v>52</v>
      </c>
      <c r="T374" s="42">
        <v>237.52</v>
      </c>
      <c r="U374" s="42">
        <v>159.33000000000001</v>
      </c>
      <c r="V374" s="42">
        <f t="shared" si="26"/>
        <v>78.19</v>
      </c>
      <c r="W374" s="43">
        <f t="shared" si="29"/>
        <v>0.32919333108790838</v>
      </c>
      <c r="X374" s="38" t="s">
        <v>1361</v>
      </c>
      <c r="Y374" s="42">
        <v>159.33000000000001</v>
      </c>
      <c r="Z374" s="38" t="s">
        <v>2350</v>
      </c>
      <c r="AA374" s="42">
        <v>0</v>
      </c>
      <c r="AB374" s="42" t="s">
        <v>54</v>
      </c>
      <c r="AC374" s="42">
        <v>236.6</v>
      </c>
      <c r="AD374" s="42">
        <v>159.33000000000001</v>
      </c>
      <c r="AE374" s="42">
        <f t="shared" si="27"/>
        <v>77.269999999999982</v>
      </c>
      <c r="AF374" s="38" t="s">
        <v>1371</v>
      </c>
      <c r="AG374" s="44">
        <f t="shared" si="28"/>
        <v>0.92000000000001592</v>
      </c>
    </row>
    <row r="375" spans="1:33" s="45" customFormat="1" x14ac:dyDescent="0.2">
      <c r="A375" s="38" t="s">
        <v>39</v>
      </c>
      <c r="B375" s="38" t="s">
        <v>40</v>
      </c>
      <c r="C375" s="38" t="s">
        <v>353</v>
      </c>
      <c r="D375" s="38" t="s">
        <v>446</v>
      </c>
      <c r="E375" s="38" t="s">
        <v>43</v>
      </c>
      <c r="F375" s="38" t="s">
        <v>434</v>
      </c>
      <c r="G375" s="38" t="s">
        <v>435</v>
      </c>
      <c r="H375" s="38" t="s">
        <v>433</v>
      </c>
      <c r="I375" s="38" t="s">
        <v>452</v>
      </c>
      <c r="J375" s="38" t="s">
        <v>2081</v>
      </c>
      <c r="K375" s="39">
        <v>43481</v>
      </c>
      <c r="L375" s="39">
        <v>43539</v>
      </c>
      <c r="M375" s="40" t="s">
        <v>54</v>
      </c>
      <c r="N375" s="38" t="s">
        <v>1358</v>
      </c>
      <c r="O375" s="38" t="s">
        <v>1359</v>
      </c>
      <c r="P375" s="41">
        <v>8169597</v>
      </c>
      <c r="Q375" s="38" t="s">
        <v>474</v>
      </c>
      <c r="R375" s="38" t="s">
        <v>68</v>
      </c>
      <c r="S375" s="38" t="s">
        <v>52</v>
      </c>
      <c r="T375" s="42">
        <v>237.52</v>
      </c>
      <c r="U375" s="42">
        <v>159.33000000000001</v>
      </c>
      <c r="V375" s="42">
        <f t="shared" si="26"/>
        <v>78.19</v>
      </c>
      <c r="W375" s="43">
        <f t="shared" si="29"/>
        <v>0.32919333108790838</v>
      </c>
      <c r="X375" s="38" t="s">
        <v>1361</v>
      </c>
      <c r="Y375" s="42">
        <v>159.33000000000001</v>
      </c>
      <c r="Z375" s="38" t="s">
        <v>2351</v>
      </c>
      <c r="AA375" s="42">
        <v>0</v>
      </c>
      <c r="AB375" s="42" t="s">
        <v>54</v>
      </c>
      <c r="AC375" s="42">
        <v>236.6</v>
      </c>
      <c r="AD375" s="42">
        <v>159.33000000000001</v>
      </c>
      <c r="AE375" s="42">
        <f t="shared" si="27"/>
        <v>77.269999999999982</v>
      </c>
      <c r="AF375" s="38" t="s">
        <v>1371</v>
      </c>
      <c r="AG375" s="44">
        <f t="shared" si="28"/>
        <v>0.92000000000001592</v>
      </c>
    </row>
    <row r="376" spans="1:33" s="45" customFormat="1" x14ac:dyDescent="0.2">
      <c r="A376" s="38" t="s">
        <v>39</v>
      </c>
      <c r="B376" s="38" t="s">
        <v>40</v>
      </c>
      <c r="C376" s="38" t="s">
        <v>353</v>
      </c>
      <c r="D376" s="38" t="s">
        <v>446</v>
      </c>
      <c r="E376" s="38" t="s">
        <v>43</v>
      </c>
      <c r="F376" s="38" t="s">
        <v>434</v>
      </c>
      <c r="G376" s="38" t="s">
        <v>435</v>
      </c>
      <c r="H376" s="38" t="s">
        <v>433</v>
      </c>
      <c r="I376" s="38" t="s">
        <v>452</v>
      </c>
      <c r="J376" s="38" t="s">
        <v>2081</v>
      </c>
      <c r="K376" s="39">
        <v>43481</v>
      </c>
      <c r="L376" s="39">
        <v>43539</v>
      </c>
      <c r="M376" s="40" t="s">
        <v>54</v>
      </c>
      <c r="N376" s="38" t="s">
        <v>1358</v>
      </c>
      <c r="O376" s="38" t="s">
        <v>1359</v>
      </c>
      <c r="P376" s="41">
        <v>8169599</v>
      </c>
      <c r="Q376" s="38" t="s">
        <v>474</v>
      </c>
      <c r="R376" s="38" t="s">
        <v>68</v>
      </c>
      <c r="S376" s="38" t="s">
        <v>52</v>
      </c>
      <c r="T376" s="42">
        <v>237.52</v>
      </c>
      <c r="U376" s="42">
        <v>159.46</v>
      </c>
      <c r="V376" s="42">
        <f t="shared" si="26"/>
        <v>78.06</v>
      </c>
      <c r="W376" s="43">
        <f t="shared" si="29"/>
        <v>0.32864600875715727</v>
      </c>
      <c r="X376" s="38" t="s">
        <v>1361</v>
      </c>
      <c r="Y376" s="42">
        <v>159.46</v>
      </c>
      <c r="Z376" s="38" t="s">
        <v>2352</v>
      </c>
      <c r="AA376" s="42">
        <v>0</v>
      </c>
      <c r="AB376" s="42" t="s">
        <v>54</v>
      </c>
      <c r="AC376" s="42">
        <v>236.6</v>
      </c>
      <c r="AD376" s="42">
        <v>159.33000000000001</v>
      </c>
      <c r="AE376" s="42">
        <f t="shared" si="27"/>
        <v>77.269999999999982</v>
      </c>
      <c r="AF376" s="38" t="s">
        <v>1371</v>
      </c>
      <c r="AG376" s="44">
        <f t="shared" si="28"/>
        <v>0.79000000000002046</v>
      </c>
    </row>
    <row r="377" spans="1:33" s="45" customFormat="1" x14ac:dyDescent="0.2">
      <c r="A377" s="38" t="s">
        <v>39</v>
      </c>
      <c r="B377" s="38" t="s">
        <v>40</v>
      </c>
      <c r="C377" s="38" t="s">
        <v>353</v>
      </c>
      <c r="D377" s="38" t="s">
        <v>446</v>
      </c>
      <c r="E377" s="38" t="s">
        <v>43</v>
      </c>
      <c r="F377" s="38" t="s">
        <v>434</v>
      </c>
      <c r="G377" s="38" t="s">
        <v>435</v>
      </c>
      <c r="H377" s="38" t="s">
        <v>433</v>
      </c>
      <c r="I377" s="38" t="s">
        <v>452</v>
      </c>
      <c r="J377" s="38" t="s">
        <v>2081</v>
      </c>
      <c r="K377" s="39">
        <v>43481</v>
      </c>
      <c r="L377" s="39">
        <v>43539</v>
      </c>
      <c r="M377" s="40" t="s">
        <v>54</v>
      </c>
      <c r="N377" s="38" t="s">
        <v>1358</v>
      </c>
      <c r="O377" s="38" t="s">
        <v>1359</v>
      </c>
      <c r="P377" s="41">
        <v>8169600</v>
      </c>
      <c r="Q377" s="38" t="s">
        <v>474</v>
      </c>
      <c r="R377" s="38" t="s">
        <v>68</v>
      </c>
      <c r="S377" s="38" t="s">
        <v>52</v>
      </c>
      <c r="T377" s="42">
        <v>0</v>
      </c>
      <c r="U377" s="42">
        <v>43</v>
      </c>
      <c r="V377" s="42">
        <f t="shared" si="26"/>
        <v>-43</v>
      </c>
      <c r="W377" s="43" t="e">
        <f t="shared" si="29"/>
        <v>#DIV/0!</v>
      </c>
      <c r="X377" s="38" t="s">
        <v>1361</v>
      </c>
      <c r="Y377" s="42">
        <v>43</v>
      </c>
      <c r="Z377" s="38" t="s">
        <v>2353</v>
      </c>
      <c r="AA377" s="42">
        <v>0</v>
      </c>
      <c r="AB377" s="42" t="s">
        <v>54</v>
      </c>
      <c r="AC377" s="42">
        <v>236.6</v>
      </c>
      <c r="AD377" s="42">
        <v>159.33000000000001</v>
      </c>
      <c r="AE377" s="42">
        <f t="shared" si="27"/>
        <v>77.269999999999982</v>
      </c>
      <c r="AF377" s="38" t="s">
        <v>1371</v>
      </c>
      <c r="AG377" s="44">
        <f t="shared" si="28"/>
        <v>-120.26999999999998</v>
      </c>
    </row>
    <row r="378" spans="1:33" s="45" customFormat="1" x14ac:dyDescent="0.2">
      <c r="A378" s="38" t="s">
        <v>39</v>
      </c>
      <c r="B378" s="38" t="s">
        <v>40</v>
      </c>
      <c r="C378" s="38" t="s">
        <v>353</v>
      </c>
      <c r="D378" s="38" t="s">
        <v>446</v>
      </c>
      <c r="E378" s="38" t="s">
        <v>43</v>
      </c>
      <c r="F378" s="38" t="s">
        <v>434</v>
      </c>
      <c r="G378" s="38" t="s">
        <v>435</v>
      </c>
      <c r="H378" s="38" t="s">
        <v>433</v>
      </c>
      <c r="I378" s="38" t="s">
        <v>452</v>
      </c>
      <c r="J378" s="38" t="s">
        <v>2081</v>
      </c>
      <c r="K378" s="39">
        <v>43481</v>
      </c>
      <c r="L378" s="39">
        <v>43539</v>
      </c>
      <c r="M378" s="40" t="s">
        <v>54</v>
      </c>
      <c r="N378" s="38" t="s">
        <v>1358</v>
      </c>
      <c r="O378" s="38" t="s">
        <v>1359</v>
      </c>
      <c r="P378" s="41">
        <v>8169601</v>
      </c>
      <c r="Q378" s="38" t="s">
        <v>474</v>
      </c>
      <c r="R378" s="38" t="s">
        <v>68</v>
      </c>
      <c r="S378" s="38" t="s">
        <v>52</v>
      </c>
      <c r="T378" s="42">
        <v>125.34</v>
      </c>
      <c r="U378" s="42">
        <v>73.3</v>
      </c>
      <c r="V378" s="42">
        <f t="shared" si="26"/>
        <v>52.040000000000006</v>
      </c>
      <c r="W378" s="43">
        <f t="shared" si="29"/>
        <v>0.41519068134673692</v>
      </c>
      <c r="X378" s="38" t="s">
        <v>1361</v>
      </c>
      <c r="Y378" s="42">
        <v>73.3</v>
      </c>
      <c r="Z378" s="38" t="s">
        <v>2354</v>
      </c>
      <c r="AA378" s="42">
        <v>0</v>
      </c>
      <c r="AB378" s="42" t="s">
        <v>54</v>
      </c>
      <c r="AC378" s="42">
        <v>236.6</v>
      </c>
      <c r="AD378" s="42">
        <v>159.33000000000001</v>
      </c>
      <c r="AE378" s="42">
        <f t="shared" si="27"/>
        <v>77.269999999999982</v>
      </c>
      <c r="AF378" s="38" t="s">
        <v>1371</v>
      </c>
      <c r="AG378" s="44">
        <f t="shared" si="28"/>
        <v>-25.229999999999976</v>
      </c>
    </row>
    <row r="379" spans="1:33" s="45" customFormat="1" x14ac:dyDescent="0.2">
      <c r="A379" s="38" t="s">
        <v>39</v>
      </c>
      <c r="B379" s="38" t="s">
        <v>40</v>
      </c>
      <c r="C379" s="38" t="s">
        <v>353</v>
      </c>
      <c r="D379" s="38" t="s">
        <v>446</v>
      </c>
      <c r="E379" s="38" t="s">
        <v>43</v>
      </c>
      <c r="F379" s="38" t="s">
        <v>434</v>
      </c>
      <c r="G379" s="38" t="s">
        <v>435</v>
      </c>
      <c r="H379" s="38" t="s">
        <v>433</v>
      </c>
      <c r="I379" s="38" t="s">
        <v>452</v>
      </c>
      <c r="J379" s="38" t="s">
        <v>2081</v>
      </c>
      <c r="K379" s="39">
        <v>43481</v>
      </c>
      <c r="L379" s="39">
        <v>43539</v>
      </c>
      <c r="M379" s="40" t="s">
        <v>54</v>
      </c>
      <c r="N379" s="38" t="s">
        <v>1358</v>
      </c>
      <c r="O379" s="38" t="s">
        <v>1359</v>
      </c>
      <c r="P379" s="41">
        <v>8169604</v>
      </c>
      <c r="Q379" s="38" t="s">
        <v>474</v>
      </c>
      <c r="R379" s="38" t="s">
        <v>68</v>
      </c>
      <c r="S379" s="38" t="s">
        <v>52</v>
      </c>
      <c r="T379" s="42">
        <v>237.52</v>
      </c>
      <c r="U379" s="42">
        <v>159.33000000000001</v>
      </c>
      <c r="V379" s="42">
        <f t="shared" si="26"/>
        <v>78.19</v>
      </c>
      <c r="W379" s="43">
        <f t="shared" si="29"/>
        <v>0.32919333108790838</v>
      </c>
      <c r="X379" s="38" t="s">
        <v>1361</v>
      </c>
      <c r="Y379" s="42">
        <v>159.33000000000001</v>
      </c>
      <c r="Z379" s="38" t="s">
        <v>2355</v>
      </c>
      <c r="AA379" s="42">
        <v>0</v>
      </c>
      <c r="AB379" s="42" t="s">
        <v>54</v>
      </c>
      <c r="AC379" s="42">
        <v>236.6</v>
      </c>
      <c r="AD379" s="42">
        <v>159.33000000000001</v>
      </c>
      <c r="AE379" s="42">
        <f t="shared" si="27"/>
        <v>77.269999999999982</v>
      </c>
      <c r="AF379" s="38" t="s">
        <v>1371</v>
      </c>
      <c r="AG379" s="44">
        <f t="shared" si="28"/>
        <v>0.92000000000001592</v>
      </c>
    </row>
    <row r="380" spans="1:33" s="45" customFormat="1" x14ac:dyDescent="0.2">
      <c r="A380" s="38" t="s">
        <v>39</v>
      </c>
      <c r="B380" s="38" t="s">
        <v>40</v>
      </c>
      <c r="C380" s="38" t="s">
        <v>353</v>
      </c>
      <c r="D380" s="38" t="s">
        <v>446</v>
      </c>
      <c r="E380" s="38" t="s">
        <v>43</v>
      </c>
      <c r="F380" s="38" t="s">
        <v>434</v>
      </c>
      <c r="G380" s="38" t="s">
        <v>435</v>
      </c>
      <c r="H380" s="38" t="s">
        <v>433</v>
      </c>
      <c r="I380" s="38" t="s">
        <v>452</v>
      </c>
      <c r="J380" s="38" t="s">
        <v>2081</v>
      </c>
      <c r="K380" s="39">
        <v>43481</v>
      </c>
      <c r="L380" s="39">
        <v>43539</v>
      </c>
      <c r="M380" s="40" t="s">
        <v>54</v>
      </c>
      <c r="N380" s="38" t="s">
        <v>1358</v>
      </c>
      <c r="O380" s="38" t="s">
        <v>1359</v>
      </c>
      <c r="P380" s="41">
        <v>8169609</v>
      </c>
      <c r="Q380" s="38" t="s">
        <v>474</v>
      </c>
      <c r="R380" s="38" t="s">
        <v>68</v>
      </c>
      <c r="S380" s="38" t="s">
        <v>52</v>
      </c>
      <c r="T380" s="42">
        <v>362.86</v>
      </c>
      <c r="U380" s="42">
        <v>232.63</v>
      </c>
      <c r="V380" s="42">
        <f t="shared" si="26"/>
        <v>130.23000000000002</v>
      </c>
      <c r="W380" s="43">
        <f t="shared" si="29"/>
        <v>0.35889874882874939</v>
      </c>
      <c r="X380" s="38" t="s">
        <v>1361</v>
      </c>
      <c r="Y380" s="42">
        <v>232.63</v>
      </c>
      <c r="Z380" s="38" t="s">
        <v>2356</v>
      </c>
      <c r="AA380" s="42">
        <v>0</v>
      </c>
      <c r="AB380" s="42" t="s">
        <v>54</v>
      </c>
      <c r="AC380" s="42">
        <v>473.2</v>
      </c>
      <c r="AD380" s="42">
        <v>318.66000000000003</v>
      </c>
      <c r="AE380" s="42">
        <f t="shared" si="27"/>
        <v>154.53999999999996</v>
      </c>
      <c r="AF380" s="38" t="s">
        <v>1371</v>
      </c>
      <c r="AG380" s="44">
        <f t="shared" si="28"/>
        <v>-24.309999999999945</v>
      </c>
    </row>
    <row r="381" spans="1:33" s="45" customFormat="1" x14ac:dyDescent="0.2">
      <c r="A381" s="38" t="s">
        <v>39</v>
      </c>
      <c r="B381" s="38" t="s">
        <v>40</v>
      </c>
      <c r="C381" s="38" t="s">
        <v>353</v>
      </c>
      <c r="D381" s="38" t="s">
        <v>446</v>
      </c>
      <c r="E381" s="38" t="s">
        <v>43</v>
      </c>
      <c r="F381" s="38" t="s">
        <v>434</v>
      </c>
      <c r="G381" s="38" t="s">
        <v>435</v>
      </c>
      <c r="H381" s="38" t="s">
        <v>433</v>
      </c>
      <c r="I381" s="38" t="s">
        <v>452</v>
      </c>
      <c r="J381" s="38" t="s">
        <v>2081</v>
      </c>
      <c r="K381" s="39">
        <v>43481</v>
      </c>
      <c r="L381" s="39">
        <v>43539</v>
      </c>
      <c r="M381" s="40" t="s">
        <v>54</v>
      </c>
      <c r="N381" s="38" t="s">
        <v>1358</v>
      </c>
      <c r="O381" s="38" t="s">
        <v>1359</v>
      </c>
      <c r="P381" s="41">
        <v>8169610</v>
      </c>
      <c r="Q381" s="38" t="s">
        <v>474</v>
      </c>
      <c r="R381" s="38" t="s">
        <v>68</v>
      </c>
      <c r="S381" s="38" t="s">
        <v>52</v>
      </c>
      <c r="T381" s="42">
        <v>237.52</v>
      </c>
      <c r="U381" s="42">
        <v>159.33000000000001</v>
      </c>
      <c r="V381" s="42">
        <f t="shared" si="26"/>
        <v>78.19</v>
      </c>
      <c r="W381" s="43">
        <f t="shared" si="29"/>
        <v>0.32919333108790838</v>
      </c>
      <c r="X381" s="38" t="s">
        <v>1361</v>
      </c>
      <c r="Y381" s="42">
        <v>159.33000000000001</v>
      </c>
      <c r="Z381" s="38" t="s">
        <v>2357</v>
      </c>
      <c r="AA381" s="42">
        <v>0</v>
      </c>
      <c r="AB381" s="42" t="s">
        <v>54</v>
      </c>
      <c r="AC381" s="42">
        <v>236.6</v>
      </c>
      <c r="AD381" s="42">
        <v>159.33000000000001</v>
      </c>
      <c r="AE381" s="42">
        <f t="shared" si="27"/>
        <v>77.269999999999982</v>
      </c>
      <c r="AF381" s="38" t="s">
        <v>1371</v>
      </c>
      <c r="AG381" s="44">
        <f t="shared" si="28"/>
        <v>0.92000000000001592</v>
      </c>
    </row>
    <row r="382" spans="1:33" s="45" customFormat="1" x14ac:dyDescent="0.2">
      <c r="A382" s="38" t="s">
        <v>39</v>
      </c>
      <c r="B382" s="38" t="s">
        <v>40</v>
      </c>
      <c r="C382" s="38" t="s">
        <v>353</v>
      </c>
      <c r="D382" s="38" t="s">
        <v>446</v>
      </c>
      <c r="E382" s="38" t="s">
        <v>43</v>
      </c>
      <c r="F382" s="38" t="s">
        <v>434</v>
      </c>
      <c r="G382" s="38" t="s">
        <v>435</v>
      </c>
      <c r="H382" s="38" t="s">
        <v>433</v>
      </c>
      <c r="I382" s="38" t="s">
        <v>452</v>
      </c>
      <c r="J382" s="38" t="s">
        <v>2081</v>
      </c>
      <c r="K382" s="39">
        <v>43481</v>
      </c>
      <c r="L382" s="39">
        <v>43539</v>
      </c>
      <c r="M382" s="40" t="s">
        <v>54</v>
      </c>
      <c r="N382" s="38" t="s">
        <v>1358</v>
      </c>
      <c r="O382" s="38" t="s">
        <v>1359</v>
      </c>
      <c r="P382" s="41">
        <v>8169613</v>
      </c>
      <c r="Q382" s="38" t="s">
        <v>474</v>
      </c>
      <c r="R382" s="38" t="s">
        <v>68</v>
      </c>
      <c r="S382" s="38" t="s">
        <v>52</v>
      </c>
      <c r="T382" s="42">
        <v>0</v>
      </c>
      <c r="U382" s="42">
        <v>43</v>
      </c>
      <c r="V382" s="42">
        <f t="shared" si="26"/>
        <v>-43</v>
      </c>
      <c r="W382" s="43" t="e">
        <f t="shared" si="29"/>
        <v>#DIV/0!</v>
      </c>
      <c r="X382" s="38" t="s">
        <v>1361</v>
      </c>
      <c r="Y382" s="42">
        <v>43</v>
      </c>
      <c r="Z382" s="38" t="s">
        <v>2358</v>
      </c>
      <c r="AA382" s="42">
        <v>0</v>
      </c>
      <c r="AB382" s="42" t="s">
        <v>54</v>
      </c>
      <c r="AC382" s="42">
        <v>236.6</v>
      </c>
      <c r="AD382" s="42">
        <v>159.33000000000001</v>
      </c>
      <c r="AE382" s="42">
        <f t="shared" si="27"/>
        <v>77.269999999999982</v>
      </c>
      <c r="AF382" s="38" t="s">
        <v>1371</v>
      </c>
      <c r="AG382" s="44">
        <f t="shared" si="28"/>
        <v>-120.26999999999998</v>
      </c>
    </row>
    <row r="383" spans="1:33" s="45" customFormat="1" x14ac:dyDescent="0.2">
      <c r="A383" s="38" t="s">
        <v>39</v>
      </c>
      <c r="B383" s="38" t="s">
        <v>40</v>
      </c>
      <c r="C383" s="38" t="s">
        <v>353</v>
      </c>
      <c r="D383" s="38" t="s">
        <v>446</v>
      </c>
      <c r="E383" s="38" t="s">
        <v>43</v>
      </c>
      <c r="F383" s="38" t="s">
        <v>434</v>
      </c>
      <c r="G383" s="38" t="s">
        <v>435</v>
      </c>
      <c r="H383" s="38" t="s">
        <v>433</v>
      </c>
      <c r="I383" s="38" t="s">
        <v>452</v>
      </c>
      <c r="J383" s="38" t="s">
        <v>2081</v>
      </c>
      <c r="K383" s="39">
        <v>43481</v>
      </c>
      <c r="L383" s="39">
        <v>43539</v>
      </c>
      <c r="M383" s="40" t="s">
        <v>54</v>
      </c>
      <c r="N383" s="38" t="s">
        <v>1358</v>
      </c>
      <c r="O383" s="38" t="s">
        <v>1359</v>
      </c>
      <c r="P383" s="41">
        <v>8169614</v>
      </c>
      <c r="Q383" s="38" t="s">
        <v>474</v>
      </c>
      <c r="R383" s="38" t="s">
        <v>68</v>
      </c>
      <c r="S383" s="38" t="s">
        <v>52</v>
      </c>
      <c r="T383" s="42">
        <v>237.52</v>
      </c>
      <c r="U383" s="42">
        <v>159.33000000000001</v>
      </c>
      <c r="V383" s="42">
        <f t="shared" si="26"/>
        <v>78.19</v>
      </c>
      <c r="W383" s="43">
        <f t="shared" si="29"/>
        <v>0.32919333108790838</v>
      </c>
      <c r="X383" s="38" t="s">
        <v>1361</v>
      </c>
      <c r="Y383" s="42">
        <v>159.33000000000001</v>
      </c>
      <c r="Z383" s="38" t="s">
        <v>2359</v>
      </c>
      <c r="AA383" s="42">
        <v>0</v>
      </c>
      <c r="AB383" s="42" t="s">
        <v>54</v>
      </c>
      <c r="AC383" s="42">
        <v>236.6</v>
      </c>
      <c r="AD383" s="42">
        <v>159.33000000000001</v>
      </c>
      <c r="AE383" s="42">
        <f t="shared" si="27"/>
        <v>77.269999999999982</v>
      </c>
      <c r="AF383" s="38" t="s">
        <v>1371</v>
      </c>
      <c r="AG383" s="44">
        <f t="shared" si="28"/>
        <v>0.92000000000001592</v>
      </c>
    </row>
    <row r="384" spans="1:33" s="45" customFormat="1" x14ac:dyDescent="0.2">
      <c r="A384" s="38" t="s">
        <v>39</v>
      </c>
      <c r="B384" s="38" t="s">
        <v>40</v>
      </c>
      <c r="C384" s="38" t="s">
        <v>353</v>
      </c>
      <c r="D384" s="38" t="s">
        <v>446</v>
      </c>
      <c r="E384" s="38" t="s">
        <v>43</v>
      </c>
      <c r="F384" s="38" t="s">
        <v>434</v>
      </c>
      <c r="G384" s="38" t="s">
        <v>435</v>
      </c>
      <c r="H384" s="38" t="s">
        <v>433</v>
      </c>
      <c r="I384" s="38" t="s">
        <v>452</v>
      </c>
      <c r="J384" s="38" t="s">
        <v>2081</v>
      </c>
      <c r="K384" s="39">
        <v>43481</v>
      </c>
      <c r="L384" s="39">
        <v>43539</v>
      </c>
      <c r="M384" s="40" t="s">
        <v>54</v>
      </c>
      <c r="N384" s="38" t="s">
        <v>1358</v>
      </c>
      <c r="O384" s="38" t="s">
        <v>1359</v>
      </c>
      <c r="P384" s="41">
        <v>8169618</v>
      </c>
      <c r="Q384" s="38" t="s">
        <v>474</v>
      </c>
      <c r="R384" s="38" t="s">
        <v>68</v>
      </c>
      <c r="S384" s="38" t="s">
        <v>52</v>
      </c>
      <c r="T384" s="42">
        <v>0</v>
      </c>
      <c r="U384" s="42">
        <v>43</v>
      </c>
      <c r="V384" s="42">
        <f t="shared" si="26"/>
        <v>-43</v>
      </c>
      <c r="W384" s="43" t="e">
        <f t="shared" si="29"/>
        <v>#DIV/0!</v>
      </c>
      <c r="X384" s="38" t="s">
        <v>1361</v>
      </c>
      <c r="Y384" s="42">
        <v>43</v>
      </c>
      <c r="Z384" s="38" t="s">
        <v>2360</v>
      </c>
      <c r="AA384" s="42">
        <v>0</v>
      </c>
      <c r="AB384" s="42" t="s">
        <v>54</v>
      </c>
      <c r="AC384" s="42">
        <v>236.6</v>
      </c>
      <c r="AD384" s="42">
        <v>159.33000000000001</v>
      </c>
      <c r="AE384" s="42">
        <f t="shared" si="27"/>
        <v>77.269999999999982</v>
      </c>
      <c r="AF384" s="38" t="s">
        <v>1371</v>
      </c>
      <c r="AG384" s="44">
        <f t="shared" si="28"/>
        <v>-120.26999999999998</v>
      </c>
    </row>
    <row r="385" spans="1:33" s="45" customFormat="1" x14ac:dyDescent="0.2">
      <c r="A385" s="38" t="s">
        <v>39</v>
      </c>
      <c r="B385" s="38" t="s">
        <v>40</v>
      </c>
      <c r="C385" s="38" t="s">
        <v>353</v>
      </c>
      <c r="D385" s="38" t="s">
        <v>446</v>
      </c>
      <c r="E385" s="38" t="s">
        <v>43</v>
      </c>
      <c r="F385" s="38" t="s">
        <v>434</v>
      </c>
      <c r="G385" s="38" t="s">
        <v>435</v>
      </c>
      <c r="H385" s="38" t="s">
        <v>433</v>
      </c>
      <c r="I385" s="38" t="s">
        <v>452</v>
      </c>
      <c r="J385" s="38" t="s">
        <v>2081</v>
      </c>
      <c r="K385" s="39">
        <v>43481</v>
      </c>
      <c r="L385" s="39">
        <v>43539</v>
      </c>
      <c r="M385" s="40" t="s">
        <v>54</v>
      </c>
      <c r="N385" s="38" t="s">
        <v>1358</v>
      </c>
      <c r="O385" s="38" t="s">
        <v>1359</v>
      </c>
      <c r="P385" s="41">
        <v>8169620</v>
      </c>
      <c r="Q385" s="38" t="s">
        <v>474</v>
      </c>
      <c r="R385" s="38" t="s">
        <v>68</v>
      </c>
      <c r="S385" s="38" t="s">
        <v>52</v>
      </c>
      <c r="T385" s="42">
        <v>0</v>
      </c>
      <c r="U385" s="42">
        <v>43</v>
      </c>
      <c r="V385" s="42">
        <f t="shared" ref="V385:V448" si="30">T385-U385</f>
        <v>-43</v>
      </c>
      <c r="W385" s="43" t="e">
        <f t="shared" si="29"/>
        <v>#DIV/0!</v>
      </c>
      <c r="X385" s="38" t="s">
        <v>1361</v>
      </c>
      <c r="Y385" s="42">
        <v>43</v>
      </c>
      <c r="Z385" s="38" t="s">
        <v>2361</v>
      </c>
      <c r="AA385" s="42">
        <v>0</v>
      </c>
      <c r="AB385" s="42" t="s">
        <v>54</v>
      </c>
      <c r="AC385" s="42">
        <v>236.6</v>
      </c>
      <c r="AD385" s="42">
        <v>159.33000000000001</v>
      </c>
      <c r="AE385" s="42">
        <f t="shared" ref="AE385:AE448" si="31">AC385-AD385</f>
        <v>77.269999999999982</v>
      </c>
      <c r="AF385" s="38" t="s">
        <v>1371</v>
      </c>
      <c r="AG385" s="44">
        <f t="shared" ref="AG385:AG448" si="32">V385-AE385</f>
        <v>-120.26999999999998</v>
      </c>
    </row>
    <row r="386" spans="1:33" s="45" customFormat="1" x14ac:dyDescent="0.2">
      <c r="A386" s="38" t="s">
        <v>39</v>
      </c>
      <c r="B386" s="38" t="s">
        <v>40</v>
      </c>
      <c r="C386" s="38" t="s">
        <v>353</v>
      </c>
      <c r="D386" s="38" t="s">
        <v>446</v>
      </c>
      <c r="E386" s="38" t="s">
        <v>43</v>
      </c>
      <c r="F386" s="38" t="s">
        <v>434</v>
      </c>
      <c r="G386" s="38" t="s">
        <v>435</v>
      </c>
      <c r="H386" s="38" t="s">
        <v>433</v>
      </c>
      <c r="I386" s="38" t="s">
        <v>452</v>
      </c>
      <c r="J386" s="38" t="s">
        <v>2081</v>
      </c>
      <c r="K386" s="39">
        <v>43482</v>
      </c>
      <c r="L386" s="39">
        <v>43539</v>
      </c>
      <c r="M386" s="40" t="s">
        <v>54</v>
      </c>
      <c r="N386" s="38" t="s">
        <v>1358</v>
      </c>
      <c r="O386" s="38" t="s">
        <v>1359</v>
      </c>
      <c r="P386" s="41">
        <v>8172163</v>
      </c>
      <c r="Q386" s="38" t="s">
        <v>474</v>
      </c>
      <c r="R386" s="38" t="s">
        <v>68</v>
      </c>
      <c r="S386" s="38" t="s">
        <v>52</v>
      </c>
      <c r="T386" s="42">
        <v>168.95</v>
      </c>
      <c r="U386" s="42">
        <v>160.85</v>
      </c>
      <c r="V386" s="42">
        <f t="shared" si="30"/>
        <v>8.0999999999999943</v>
      </c>
      <c r="W386" s="43">
        <f t="shared" si="29"/>
        <v>4.7943178455164222E-2</v>
      </c>
      <c r="X386" s="38" t="s">
        <v>1361</v>
      </c>
      <c r="Y386" s="42">
        <v>160.85</v>
      </c>
      <c r="Z386" s="38" t="s">
        <v>2362</v>
      </c>
      <c r="AA386" s="42">
        <v>0</v>
      </c>
      <c r="AB386" s="42" t="s">
        <v>54</v>
      </c>
      <c r="AC386" s="42">
        <v>0</v>
      </c>
      <c r="AD386" s="42">
        <v>43</v>
      </c>
      <c r="AE386" s="42">
        <f t="shared" si="31"/>
        <v>-43</v>
      </c>
      <c r="AF386" s="38" t="s">
        <v>1371</v>
      </c>
      <c r="AG386" s="44">
        <f t="shared" si="32"/>
        <v>51.099999999999994</v>
      </c>
    </row>
    <row r="387" spans="1:33" s="45" customFormat="1" x14ac:dyDescent="0.2">
      <c r="A387" s="38" t="s">
        <v>39</v>
      </c>
      <c r="B387" s="38" t="s">
        <v>40</v>
      </c>
      <c r="C387" s="38" t="s">
        <v>353</v>
      </c>
      <c r="D387" s="38" t="s">
        <v>446</v>
      </c>
      <c r="E387" s="38" t="s">
        <v>43</v>
      </c>
      <c r="F387" s="38" t="s">
        <v>434</v>
      </c>
      <c r="G387" s="38" t="s">
        <v>435</v>
      </c>
      <c r="H387" s="38" t="s">
        <v>433</v>
      </c>
      <c r="I387" s="38" t="s">
        <v>452</v>
      </c>
      <c r="J387" s="38" t="s">
        <v>2081</v>
      </c>
      <c r="K387" s="39">
        <v>43482</v>
      </c>
      <c r="L387" s="39">
        <v>43539</v>
      </c>
      <c r="M387" s="40" t="s">
        <v>54</v>
      </c>
      <c r="N387" s="38" t="s">
        <v>1358</v>
      </c>
      <c r="O387" s="38" t="s">
        <v>1359</v>
      </c>
      <c r="P387" s="41">
        <v>8172164</v>
      </c>
      <c r="Q387" s="38" t="s">
        <v>474</v>
      </c>
      <c r="R387" s="38" t="s">
        <v>68</v>
      </c>
      <c r="S387" s="38" t="s">
        <v>52</v>
      </c>
      <c r="T387" s="42">
        <v>712.56</v>
      </c>
      <c r="U387" s="42">
        <v>478.25</v>
      </c>
      <c r="V387" s="42">
        <f t="shared" si="30"/>
        <v>234.30999999999995</v>
      </c>
      <c r="W387" s="43">
        <f t="shared" si="29"/>
        <v>0.32882844953407425</v>
      </c>
      <c r="X387" s="38" t="s">
        <v>1361</v>
      </c>
      <c r="Y387" s="42">
        <v>478.25</v>
      </c>
      <c r="Z387" s="38" t="s">
        <v>2363</v>
      </c>
      <c r="AA387" s="42">
        <v>0</v>
      </c>
      <c r="AB387" s="42" t="s">
        <v>54</v>
      </c>
      <c r="AC387" s="42">
        <v>0</v>
      </c>
      <c r="AD387" s="42">
        <v>129</v>
      </c>
      <c r="AE387" s="42">
        <f t="shared" si="31"/>
        <v>-129</v>
      </c>
      <c r="AF387" s="38" t="s">
        <v>1371</v>
      </c>
      <c r="AG387" s="44">
        <f t="shared" si="32"/>
        <v>363.30999999999995</v>
      </c>
    </row>
    <row r="388" spans="1:33" s="45" customFormat="1" x14ac:dyDescent="0.2">
      <c r="A388" s="38" t="s">
        <v>39</v>
      </c>
      <c r="B388" s="38" t="s">
        <v>40</v>
      </c>
      <c r="C388" s="38" t="s">
        <v>353</v>
      </c>
      <c r="D388" s="38" t="s">
        <v>446</v>
      </c>
      <c r="E388" s="38" t="s">
        <v>43</v>
      </c>
      <c r="F388" s="38" t="s">
        <v>434</v>
      </c>
      <c r="G388" s="38" t="s">
        <v>435</v>
      </c>
      <c r="H388" s="38" t="s">
        <v>433</v>
      </c>
      <c r="I388" s="38" t="s">
        <v>452</v>
      </c>
      <c r="J388" s="38" t="s">
        <v>2081</v>
      </c>
      <c r="K388" s="39">
        <v>43482</v>
      </c>
      <c r="L388" s="39">
        <v>43539</v>
      </c>
      <c r="M388" s="40" t="s">
        <v>54</v>
      </c>
      <c r="N388" s="38" t="s">
        <v>1358</v>
      </c>
      <c r="O388" s="38" t="s">
        <v>1359</v>
      </c>
      <c r="P388" s="41">
        <v>8172165</v>
      </c>
      <c r="Q388" s="38" t="s">
        <v>474</v>
      </c>
      <c r="R388" s="38" t="s">
        <v>68</v>
      </c>
      <c r="S388" s="38" t="s">
        <v>52</v>
      </c>
      <c r="T388" s="42">
        <v>125.34</v>
      </c>
      <c r="U388" s="42">
        <v>73.3</v>
      </c>
      <c r="V388" s="42">
        <f t="shared" si="30"/>
        <v>52.040000000000006</v>
      </c>
      <c r="W388" s="43">
        <f t="shared" si="29"/>
        <v>0.41519068134673692</v>
      </c>
      <c r="X388" s="38" t="s">
        <v>1361</v>
      </c>
      <c r="Y388" s="42">
        <v>73.3</v>
      </c>
      <c r="Z388" s="38" t="s">
        <v>2364</v>
      </c>
      <c r="AA388" s="42">
        <v>0</v>
      </c>
      <c r="AB388" s="42" t="s">
        <v>54</v>
      </c>
      <c r="AC388" s="42">
        <v>0</v>
      </c>
      <c r="AD388" s="42">
        <v>43</v>
      </c>
      <c r="AE388" s="42">
        <f t="shared" si="31"/>
        <v>-43</v>
      </c>
      <c r="AF388" s="38" t="s">
        <v>1371</v>
      </c>
      <c r="AG388" s="44">
        <f t="shared" si="32"/>
        <v>95.04</v>
      </c>
    </row>
    <row r="389" spans="1:33" s="45" customFormat="1" x14ac:dyDescent="0.2">
      <c r="A389" s="38" t="s">
        <v>39</v>
      </c>
      <c r="B389" s="38" t="s">
        <v>40</v>
      </c>
      <c r="C389" s="38" t="s">
        <v>353</v>
      </c>
      <c r="D389" s="38" t="s">
        <v>446</v>
      </c>
      <c r="E389" s="38" t="s">
        <v>43</v>
      </c>
      <c r="F389" s="38" t="s">
        <v>434</v>
      </c>
      <c r="G389" s="38" t="s">
        <v>435</v>
      </c>
      <c r="H389" s="38" t="s">
        <v>433</v>
      </c>
      <c r="I389" s="38" t="s">
        <v>452</v>
      </c>
      <c r="J389" s="38" t="s">
        <v>2081</v>
      </c>
      <c r="K389" s="39">
        <v>43482</v>
      </c>
      <c r="L389" s="39">
        <v>43539</v>
      </c>
      <c r="M389" s="40" t="s">
        <v>54</v>
      </c>
      <c r="N389" s="38" t="s">
        <v>1358</v>
      </c>
      <c r="O389" s="38" t="s">
        <v>1359</v>
      </c>
      <c r="P389" s="41">
        <v>8172166</v>
      </c>
      <c r="Q389" s="38" t="s">
        <v>474</v>
      </c>
      <c r="R389" s="38" t="s">
        <v>68</v>
      </c>
      <c r="S389" s="38" t="s">
        <v>52</v>
      </c>
      <c r="T389" s="42">
        <v>237.52</v>
      </c>
      <c r="U389" s="42">
        <v>159.46</v>
      </c>
      <c r="V389" s="42">
        <f t="shared" si="30"/>
        <v>78.06</v>
      </c>
      <c r="W389" s="43">
        <f t="shared" ref="W389:W452" si="33">V389/T389</f>
        <v>0.32864600875715727</v>
      </c>
      <c r="X389" s="38" t="s">
        <v>1361</v>
      </c>
      <c r="Y389" s="42">
        <v>159.46</v>
      </c>
      <c r="Z389" s="38" t="s">
        <v>2365</v>
      </c>
      <c r="AA389" s="42">
        <v>0</v>
      </c>
      <c r="AB389" s="42" t="s">
        <v>54</v>
      </c>
      <c r="AC389" s="42">
        <v>0</v>
      </c>
      <c r="AD389" s="42">
        <v>43</v>
      </c>
      <c r="AE389" s="42">
        <f t="shared" si="31"/>
        <v>-43</v>
      </c>
      <c r="AF389" s="38" t="s">
        <v>1371</v>
      </c>
      <c r="AG389" s="44">
        <f t="shared" si="32"/>
        <v>121.06</v>
      </c>
    </row>
    <row r="390" spans="1:33" s="45" customFormat="1" x14ac:dyDescent="0.2">
      <c r="A390" s="38" t="s">
        <v>39</v>
      </c>
      <c r="B390" s="38" t="s">
        <v>40</v>
      </c>
      <c r="C390" s="38" t="s">
        <v>353</v>
      </c>
      <c r="D390" s="38" t="s">
        <v>446</v>
      </c>
      <c r="E390" s="38" t="s">
        <v>43</v>
      </c>
      <c r="F390" s="38" t="s">
        <v>434</v>
      </c>
      <c r="G390" s="38" t="s">
        <v>435</v>
      </c>
      <c r="H390" s="38" t="s">
        <v>433</v>
      </c>
      <c r="I390" s="38" t="s">
        <v>452</v>
      </c>
      <c r="J390" s="38" t="s">
        <v>2081</v>
      </c>
      <c r="K390" s="39">
        <v>43482</v>
      </c>
      <c r="L390" s="39">
        <v>43539</v>
      </c>
      <c r="M390" s="40" t="s">
        <v>54</v>
      </c>
      <c r="N390" s="38" t="s">
        <v>1358</v>
      </c>
      <c r="O390" s="38" t="s">
        <v>1359</v>
      </c>
      <c r="P390" s="41">
        <v>8172173</v>
      </c>
      <c r="Q390" s="38" t="s">
        <v>474</v>
      </c>
      <c r="R390" s="38" t="s">
        <v>68</v>
      </c>
      <c r="S390" s="38" t="s">
        <v>52</v>
      </c>
      <c r="T390" s="42">
        <v>237.52</v>
      </c>
      <c r="U390" s="42">
        <v>159.33000000000001</v>
      </c>
      <c r="V390" s="42">
        <f t="shared" si="30"/>
        <v>78.19</v>
      </c>
      <c r="W390" s="43">
        <f t="shared" si="33"/>
        <v>0.32919333108790838</v>
      </c>
      <c r="X390" s="38" t="s">
        <v>1361</v>
      </c>
      <c r="Y390" s="42">
        <v>159.33000000000001</v>
      </c>
      <c r="Z390" s="38" t="s">
        <v>2366</v>
      </c>
      <c r="AA390" s="42">
        <v>0</v>
      </c>
      <c r="AB390" s="42" t="s">
        <v>54</v>
      </c>
      <c r="AC390" s="42">
        <v>0</v>
      </c>
      <c r="AD390" s="42">
        <v>43</v>
      </c>
      <c r="AE390" s="42">
        <f t="shared" si="31"/>
        <v>-43</v>
      </c>
      <c r="AF390" s="38" t="s">
        <v>1371</v>
      </c>
      <c r="AG390" s="44">
        <f t="shared" si="32"/>
        <v>121.19</v>
      </c>
    </row>
    <row r="391" spans="1:33" s="45" customFormat="1" x14ac:dyDescent="0.2">
      <c r="A391" s="38" t="s">
        <v>39</v>
      </c>
      <c r="B391" s="38" t="s">
        <v>40</v>
      </c>
      <c r="C391" s="38" t="s">
        <v>353</v>
      </c>
      <c r="D391" s="38" t="s">
        <v>446</v>
      </c>
      <c r="E391" s="38" t="s">
        <v>43</v>
      </c>
      <c r="F391" s="38" t="s">
        <v>434</v>
      </c>
      <c r="G391" s="38" t="s">
        <v>435</v>
      </c>
      <c r="H391" s="38" t="s">
        <v>433</v>
      </c>
      <c r="I391" s="38" t="s">
        <v>452</v>
      </c>
      <c r="J391" s="38" t="s">
        <v>2081</v>
      </c>
      <c r="K391" s="39">
        <v>43482</v>
      </c>
      <c r="L391" s="39">
        <v>43539</v>
      </c>
      <c r="M391" s="40" t="s">
        <v>54</v>
      </c>
      <c r="N391" s="38" t="s">
        <v>1358</v>
      </c>
      <c r="O391" s="38" t="s">
        <v>1359</v>
      </c>
      <c r="P391" s="41">
        <v>8172174</v>
      </c>
      <c r="Q391" s="38" t="s">
        <v>474</v>
      </c>
      <c r="R391" s="38" t="s">
        <v>68</v>
      </c>
      <c r="S391" s="38" t="s">
        <v>52</v>
      </c>
      <c r="T391" s="42">
        <v>362.86</v>
      </c>
      <c r="U391" s="42">
        <v>232.76</v>
      </c>
      <c r="V391" s="42">
        <f t="shared" si="30"/>
        <v>130.10000000000002</v>
      </c>
      <c r="W391" s="43">
        <f t="shared" si="33"/>
        <v>0.35854048393319743</v>
      </c>
      <c r="X391" s="38" t="s">
        <v>1361</v>
      </c>
      <c r="Y391" s="42">
        <v>232.76</v>
      </c>
      <c r="Z391" s="38" t="s">
        <v>2367</v>
      </c>
      <c r="AA391" s="42">
        <v>0</v>
      </c>
      <c r="AB391" s="42" t="s">
        <v>54</v>
      </c>
      <c r="AC391" s="42">
        <v>0</v>
      </c>
      <c r="AD391" s="42">
        <v>86</v>
      </c>
      <c r="AE391" s="42">
        <f t="shared" si="31"/>
        <v>-86</v>
      </c>
      <c r="AF391" s="38" t="s">
        <v>1371</v>
      </c>
      <c r="AG391" s="44">
        <f t="shared" si="32"/>
        <v>216.10000000000002</v>
      </c>
    </row>
    <row r="392" spans="1:33" s="45" customFormat="1" x14ac:dyDescent="0.2">
      <c r="A392" s="38" t="s">
        <v>39</v>
      </c>
      <c r="B392" s="38" t="s">
        <v>40</v>
      </c>
      <c r="C392" s="38" t="s">
        <v>353</v>
      </c>
      <c r="D392" s="38" t="s">
        <v>446</v>
      </c>
      <c r="E392" s="38" t="s">
        <v>43</v>
      </c>
      <c r="F392" s="38" t="s">
        <v>434</v>
      </c>
      <c r="G392" s="38" t="s">
        <v>435</v>
      </c>
      <c r="H392" s="38" t="s">
        <v>433</v>
      </c>
      <c r="I392" s="38" t="s">
        <v>452</v>
      </c>
      <c r="J392" s="38" t="s">
        <v>2081</v>
      </c>
      <c r="K392" s="39">
        <v>43482</v>
      </c>
      <c r="L392" s="39">
        <v>43539</v>
      </c>
      <c r="M392" s="40" t="s">
        <v>54</v>
      </c>
      <c r="N392" s="38" t="s">
        <v>1358</v>
      </c>
      <c r="O392" s="38" t="s">
        <v>1359</v>
      </c>
      <c r="P392" s="41">
        <v>8172176</v>
      </c>
      <c r="Q392" s="38" t="s">
        <v>474</v>
      </c>
      <c r="R392" s="38" t="s">
        <v>68</v>
      </c>
      <c r="S392" s="38" t="s">
        <v>52</v>
      </c>
      <c r="T392" s="42">
        <v>237.52</v>
      </c>
      <c r="U392" s="42">
        <v>159.46</v>
      </c>
      <c r="V392" s="42">
        <f t="shared" si="30"/>
        <v>78.06</v>
      </c>
      <c r="W392" s="43">
        <f t="shared" si="33"/>
        <v>0.32864600875715727</v>
      </c>
      <c r="X392" s="38" t="s">
        <v>1361</v>
      </c>
      <c r="Y392" s="42">
        <v>159.46</v>
      </c>
      <c r="Z392" s="38" t="s">
        <v>2368</v>
      </c>
      <c r="AA392" s="42">
        <v>0</v>
      </c>
      <c r="AB392" s="42" t="s">
        <v>54</v>
      </c>
      <c r="AC392" s="42">
        <v>0</v>
      </c>
      <c r="AD392" s="42">
        <v>43</v>
      </c>
      <c r="AE392" s="42">
        <f t="shared" si="31"/>
        <v>-43</v>
      </c>
      <c r="AF392" s="38" t="s">
        <v>1371</v>
      </c>
      <c r="AG392" s="44">
        <f t="shared" si="32"/>
        <v>121.06</v>
      </c>
    </row>
    <row r="393" spans="1:33" s="45" customFormat="1" x14ac:dyDescent="0.2">
      <c r="A393" s="38" t="s">
        <v>39</v>
      </c>
      <c r="B393" s="38" t="s">
        <v>40</v>
      </c>
      <c r="C393" s="38" t="s">
        <v>353</v>
      </c>
      <c r="D393" s="38" t="s">
        <v>446</v>
      </c>
      <c r="E393" s="38" t="s">
        <v>43</v>
      </c>
      <c r="F393" s="38" t="s">
        <v>434</v>
      </c>
      <c r="G393" s="38" t="s">
        <v>435</v>
      </c>
      <c r="H393" s="38" t="s">
        <v>433</v>
      </c>
      <c r="I393" s="38" t="s">
        <v>452</v>
      </c>
      <c r="J393" s="38" t="s">
        <v>2081</v>
      </c>
      <c r="K393" s="39">
        <v>43482</v>
      </c>
      <c r="L393" s="39">
        <v>43539</v>
      </c>
      <c r="M393" s="40" t="s">
        <v>54</v>
      </c>
      <c r="N393" s="38" t="s">
        <v>1358</v>
      </c>
      <c r="O393" s="38" t="s">
        <v>1359</v>
      </c>
      <c r="P393" s="41">
        <v>8172180</v>
      </c>
      <c r="Q393" s="38" t="s">
        <v>474</v>
      </c>
      <c r="R393" s="38" t="s">
        <v>68</v>
      </c>
      <c r="S393" s="38" t="s">
        <v>52</v>
      </c>
      <c r="T393" s="42">
        <v>237.52</v>
      </c>
      <c r="U393" s="42">
        <v>159.33000000000001</v>
      </c>
      <c r="V393" s="42">
        <f t="shared" si="30"/>
        <v>78.19</v>
      </c>
      <c r="W393" s="43">
        <f t="shared" si="33"/>
        <v>0.32919333108790838</v>
      </c>
      <c r="X393" s="38" t="s">
        <v>1361</v>
      </c>
      <c r="Y393" s="42">
        <v>159.33000000000001</v>
      </c>
      <c r="Z393" s="38" t="s">
        <v>2369</v>
      </c>
      <c r="AA393" s="42">
        <v>0</v>
      </c>
      <c r="AB393" s="42" t="s">
        <v>54</v>
      </c>
      <c r="AC393" s="42">
        <v>0</v>
      </c>
      <c r="AD393" s="42">
        <v>43</v>
      </c>
      <c r="AE393" s="42">
        <f t="shared" si="31"/>
        <v>-43</v>
      </c>
      <c r="AF393" s="38" t="s">
        <v>1371</v>
      </c>
      <c r="AG393" s="44">
        <f t="shared" si="32"/>
        <v>121.19</v>
      </c>
    </row>
    <row r="394" spans="1:33" s="45" customFormat="1" x14ac:dyDescent="0.2">
      <c r="A394" s="38" t="s">
        <v>39</v>
      </c>
      <c r="B394" s="38" t="s">
        <v>40</v>
      </c>
      <c r="C394" s="38" t="s">
        <v>353</v>
      </c>
      <c r="D394" s="38" t="s">
        <v>446</v>
      </c>
      <c r="E394" s="38" t="s">
        <v>43</v>
      </c>
      <c r="F394" s="38" t="s">
        <v>434</v>
      </c>
      <c r="G394" s="38" t="s">
        <v>435</v>
      </c>
      <c r="H394" s="38" t="s">
        <v>433</v>
      </c>
      <c r="I394" s="38" t="s">
        <v>452</v>
      </c>
      <c r="J394" s="38" t="s">
        <v>2081</v>
      </c>
      <c r="K394" s="39">
        <v>43482</v>
      </c>
      <c r="L394" s="39">
        <v>43539</v>
      </c>
      <c r="M394" s="40" t="s">
        <v>54</v>
      </c>
      <c r="N394" s="38" t="s">
        <v>1358</v>
      </c>
      <c r="O394" s="38" t="s">
        <v>1359</v>
      </c>
      <c r="P394" s="41">
        <v>8172182</v>
      </c>
      <c r="Q394" s="38" t="s">
        <v>474</v>
      </c>
      <c r="R394" s="38" t="s">
        <v>68</v>
      </c>
      <c r="S394" s="38" t="s">
        <v>52</v>
      </c>
      <c r="T394" s="42">
        <v>237.52</v>
      </c>
      <c r="U394" s="42">
        <v>159.33000000000001</v>
      </c>
      <c r="V394" s="42">
        <f t="shared" si="30"/>
        <v>78.19</v>
      </c>
      <c r="W394" s="43">
        <f t="shared" si="33"/>
        <v>0.32919333108790838</v>
      </c>
      <c r="X394" s="38" t="s">
        <v>1361</v>
      </c>
      <c r="Y394" s="42">
        <v>159.33000000000001</v>
      </c>
      <c r="Z394" s="38" t="s">
        <v>2370</v>
      </c>
      <c r="AA394" s="42">
        <v>0</v>
      </c>
      <c r="AB394" s="42" t="s">
        <v>54</v>
      </c>
      <c r="AC394" s="42">
        <v>0</v>
      </c>
      <c r="AD394" s="42">
        <v>43</v>
      </c>
      <c r="AE394" s="42">
        <f t="shared" si="31"/>
        <v>-43</v>
      </c>
      <c r="AF394" s="38" t="s">
        <v>1371</v>
      </c>
      <c r="AG394" s="44">
        <f t="shared" si="32"/>
        <v>121.19</v>
      </c>
    </row>
    <row r="395" spans="1:33" s="45" customFormat="1" x14ac:dyDescent="0.2">
      <c r="A395" s="38" t="s">
        <v>39</v>
      </c>
      <c r="B395" s="38" t="s">
        <v>40</v>
      </c>
      <c r="C395" s="38" t="s">
        <v>353</v>
      </c>
      <c r="D395" s="38" t="s">
        <v>446</v>
      </c>
      <c r="E395" s="38" t="s">
        <v>43</v>
      </c>
      <c r="F395" s="38" t="s">
        <v>434</v>
      </c>
      <c r="G395" s="38" t="s">
        <v>435</v>
      </c>
      <c r="H395" s="38" t="s">
        <v>433</v>
      </c>
      <c r="I395" s="38" t="s">
        <v>452</v>
      </c>
      <c r="J395" s="38" t="s">
        <v>2081</v>
      </c>
      <c r="K395" s="39">
        <v>43482</v>
      </c>
      <c r="L395" s="39">
        <v>43539</v>
      </c>
      <c r="M395" s="40" t="s">
        <v>54</v>
      </c>
      <c r="N395" s="38" t="s">
        <v>1358</v>
      </c>
      <c r="O395" s="38" t="s">
        <v>1359</v>
      </c>
      <c r="P395" s="41">
        <v>8172183</v>
      </c>
      <c r="Q395" s="38" t="s">
        <v>474</v>
      </c>
      <c r="R395" s="38" t="s">
        <v>68</v>
      </c>
      <c r="S395" s="38" t="s">
        <v>52</v>
      </c>
      <c r="T395" s="42">
        <v>125.34</v>
      </c>
      <c r="U395" s="42">
        <v>73.3</v>
      </c>
      <c r="V395" s="42">
        <f t="shared" si="30"/>
        <v>52.040000000000006</v>
      </c>
      <c r="W395" s="43">
        <f t="shared" si="33"/>
        <v>0.41519068134673692</v>
      </c>
      <c r="X395" s="38" t="s">
        <v>1361</v>
      </c>
      <c r="Y395" s="42">
        <v>73.3</v>
      </c>
      <c r="Z395" s="38" t="s">
        <v>2371</v>
      </c>
      <c r="AA395" s="42">
        <v>0</v>
      </c>
      <c r="AB395" s="42" t="s">
        <v>54</v>
      </c>
      <c r="AC395" s="42">
        <v>0</v>
      </c>
      <c r="AD395" s="42">
        <v>43</v>
      </c>
      <c r="AE395" s="42">
        <f t="shared" si="31"/>
        <v>-43</v>
      </c>
      <c r="AF395" s="38" t="s">
        <v>1371</v>
      </c>
      <c r="AG395" s="44">
        <f t="shared" si="32"/>
        <v>95.04</v>
      </c>
    </row>
    <row r="396" spans="1:33" s="45" customFormat="1" x14ac:dyDescent="0.2">
      <c r="A396" s="38" t="s">
        <v>39</v>
      </c>
      <c r="B396" s="38" t="s">
        <v>40</v>
      </c>
      <c r="C396" s="38" t="s">
        <v>353</v>
      </c>
      <c r="D396" s="38" t="s">
        <v>446</v>
      </c>
      <c r="E396" s="38" t="s">
        <v>43</v>
      </c>
      <c r="F396" s="38" t="s">
        <v>434</v>
      </c>
      <c r="G396" s="38" t="s">
        <v>435</v>
      </c>
      <c r="H396" s="38" t="s">
        <v>433</v>
      </c>
      <c r="I396" s="38" t="s">
        <v>452</v>
      </c>
      <c r="J396" s="38" t="s">
        <v>2081</v>
      </c>
      <c r="K396" s="39">
        <v>43482</v>
      </c>
      <c r="L396" s="39">
        <v>43539</v>
      </c>
      <c r="M396" s="40" t="s">
        <v>54</v>
      </c>
      <c r="N396" s="38" t="s">
        <v>1358</v>
      </c>
      <c r="O396" s="38" t="s">
        <v>1359</v>
      </c>
      <c r="P396" s="41">
        <v>8172189</v>
      </c>
      <c r="Q396" s="38" t="s">
        <v>474</v>
      </c>
      <c r="R396" s="38" t="s">
        <v>68</v>
      </c>
      <c r="S396" s="38" t="s">
        <v>52</v>
      </c>
      <c r="T396" s="42">
        <v>475.04</v>
      </c>
      <c r="U396" s="42">
        <v>318.92</v>
      </c>
      <c r="V396" s="42">
        <f t="shared" si="30"/>
        <v>156.12</v>
      </c>
      <c r="W396" s="43">
        <f t="shared" si="33"/>
        <v>0.32864600875715727</v>
      </c>
      <c r="X396" s="38" t="s">
        <v>1361</v>
      </c>
      <c r="Y396" s="42">
        <v>318.92</v>
      </c>
      <c r="Z396" s="38" t="s">
        <v>2372</v>
      </c>
      <c r="AA396" s="42">
        <v>0</v>
      </c>
      <c r="AB396" s="42" t="s">
        <v>54</v>
      </c>
      <c r="AC396" s="42">
        <v>0</v>
      </c>
      <c r="AD396" s="42">
        <v>86</v>
      </c>
      <c r="AE396" s="42">
        <f t="shared" si="31"/>
        <v>-86</v>
      </c>
      <c r="AF396" s="38" t="s">
        <v>1371</v>
      </c>
      <c r="AG396" s="44">
        <f t="shared" si="32"/>
        <v>242.12</v>
      </c>
    </row>
    <row r="397" spans="1:33" s="45" customFormat="1" x14ac:dyDescent="0.2">
      <c r="A397" s="38" t="s">
        <v>39</v>
      </c>
      <c r="B397" s="38" t="s">
        <v>40</v>
      </c>
      <c r="C397" s="38" t="s">
        <v>353</v>
      </c>
      <c r="D397" s="38" t="s">
        <v>446</v>
      </c>
      <c r="E397" s="38" t="s">
        <v>43</v>
      </c>
      <c r="F397" s="38" t="s">
        <v>434</v>
      </c>
      <c r="G397" s="38" t="s">
        <v>435</v>
      </c>
      <c r="H397" s="38" t="s">
        <v>433</v>
      </c>
      <c r="I397" s="38" t="s">
        <v>452</v>
      </c>
      <c r="J397" s="38" t="s">
        <v>2081</v>
      </c>
      <c r="K397" s="39">
        <v>43482</v>
      </c>
      <c r="L397" s="39">
        <v>43539</v>
      </c>
      <c r="M397" s="40" t="s">
        <v>54</v>
      </c>
      <c r="N397" s="38" t="s">
        <v>1358</v>
      </c>
      <c r="O397" s="38" t="s">
        <v>1359</v>
      </c>
      <c r="P397" s="41">
        <v>8172191</v>
      </c>
      <c r="Q397" s="38" t="s">
        <v>474</v>
      </c>
      <c r="R397" s="38" t="s">
        <v>68</v>
      </c>
      <c r="S397" s="38" t="s">
        <v>52</v>
      </c>
      <c r="T397" s="42">
        <v>125.34</v>
      </c>
      <c r="U397" s="42">
        <v>73.3</v>
      </c>
      <c r="V397" s="42">
        <f t="shared" si="30"/>
        <v>52.040000000000006</v>
      </c>
      <c r="W397" s="43">
        <f t="shared" si="33"/>
        <v>0.41519068134673692</v>
      </c>
      <c r="X397" s="38" t="s">
        <v>1361</v>
      </c>
      <c r="Y397" s="42">
        <v>73.3</v>
      </c>
      <c r="Z397" s="38" t="s">
        <v>2373</v>
      </c>
      <c r="AA397" s="42">
        <v>0</v>
      </c>
      <c r="AB397" s="42" t="s">
        <v>54</v>
      </c>
      <c r="AC397" s="42">
        <v>0</v>
      </c>
      <c r="AD397" s="42">
        <v>43</v>
      </c>
      <c r="AE397" s="42">
        <f t="shared" si="31"/>
        <v>-43</v>
      </c>
      <c r="AF397" s="38" t="s">
        <v>1371</v>
      </c>
      <c r="AG397" s="44">
        <f t="shared" si="32"/>
        <v>95.04</v>
      </c>
    </row>
    <row r="398" spans="1:33" s="45" customFormat="1" x14ac:dyDescent="0.2">
      <c r="A398" s="38" t="s">
        <v>39</v>
      </c>
      <c r="B398" s="38" t="s">
        <v>40</v>
      </c>
      <c r="C398" s="38" t="s">
        <v>353</v>
      </c>
      <c r="D398" s="38" t="s">
        <v>446</v>
      </c>
      <c r="E398" s="38" t="s">
        <v>43</v>
      </c>
      <c r="F398" s="38" t="s">
        <v>434</v>
      </c>
      <c r="G398" s="38" t="s">
        <v>435</v>
      </c>
      <c r="H398" s="38" t="s">
        <v>433</v>
      </c>
      <c r="I398" s="38" t="s">
        <v>452</v>
      </c>
      <c r="J398" s="38" t="s">
        <v>2081</v>
      </c>
      <c r="K398" s="39">
        <v>43482</v>
      </c>
      <c r="L398" s="39">
        <v>43539</v>
      </c>
      <c r="M398" s="40" t="s">
        <v>54</v>
      </c>
      <c r="N398" s="38" t="s">
        <v>1358</v>
      </c>
      <c r="O398" s="38" t="s">
        <v>1359</v>
      </c>
      <c r="P398" s="41">
        <v>8172193</v>
      </c>
      <c r="Q398" s="38" t="s">
        <v>474</v>
      </c>
      <c r="R398" s="38" t="s">
        <v>68</v>
      </c>
      <c r="S398" s="38" t="s">
        <v>52</v>
      </c>
      <c r="T398" s="42">
        <v>125.34</v>
      </c>
      <c r="U398" s="42">
        <v>73.3</v>
      </c>
      <c r="V398" s="42">
        <f t="shared" si="30"/>
        <v>52.040000000000006</v>
      </c>
      <c r="W398" s="43">
        <f t="shared" si="33"/>
        <v>0.41519068134673692</v>
      </c>
      <c r="X398" s="38" t="s">
        <v>1361</v>
      </c>
      <c r="Y398" s="42">
        <v>73.3</v>
      </c>
      <c r="Z398" s="38" t="s">
        <v>2374</v>
      </c>
      <c r="AA398" s="42">
        <v>0</v>
      </c>
      <c r="AB398" s="42" t="s">
        <v>54</v>
      </c>
      <c r="AC398" s="42">
        <v>0</v>
      </c>
      <c r="AD398" s="42">
        <v>43</v>
      </c>
      <c r="AE398" s="42">
        <f t="shared" si="31"/>
        <v>-43</v>
      </c>
      <c r="AF398" s="38" t="s">
        <v>1371</v>
      </c>
      <c r="AG398" s="44">
        <f t="shared" si="32"/>
        <v>95.04</v>
      </c>
    </row>
    <row r="399" spans="1:33" s="45" customFormat="1" x14ac:dyDescent="0.2">
      <c r="A399" s="38" t="s">
        <v>39</v>
      </c>
      <c r="B399" s="38" t="s">
        <v>40</v>
      </c>
      <c r="C399" s="38" t="s">
        <v>353</v>
      </c>
      <c r="D399" s="38" t="s">
        <v>446</v>
      </c>
      <c r="E399" s="38" t="s">
        <v>43</v>
      </c>
      <c r="F399" s="38" t="s">
        <v>434</v>
      </c>
      <c r="G399" s="38" t="s">
        <v>435</v>
      </c>
      <c r="H399" s="38" t="s">
        <v>433</v>
      </c>
      <c r="I399" s="38" t="s">
        <v>452</v>
      </c>
      <c r="J399" s="38" t="s">
        <v>2081</v>
      </c>
      <c r="K399" s="39">
        <v>43482</v>
      </c>
      <c r="L399" s="39">
        <v>43539</v>
      </c>
      <c r="M399" s="40" t="s">
        <v>54</v>
      </c>
      <c r="N399" s="38" t="s">
        <v>1358</v>
      </c>
      <c r="O399" s="38" t="s">
        <v>1359</v>
      </c>
      <c r="P399" s="41">
        <v>8172195</v>
      </c>
      <c r="Q399" s="38" t="s">
        <v>474</v>
      </c>
      <c r="R399" s="38" t="s">
        <v>68</v>
      </c>
      <c r="S399" s="38" t="s">
        <v>52</v>
      </c>
      <c r="T399" s="42">
        <v>237.52</v>
      </c>
      <c r="U399" s="42">
        <v>159.46</v>
      </c>
      <c r="V399" s="42">
        <f t="shared" si="30"/>
        <v>78.06</v>
      </c>
      <c r="W399" s="43">
        <f t="shared" si="33"/>
        <v>0.32864600875715727</v>
      </c>
      <c r="X399" s="38" t="s">
        <v>1361</v>
      </c>
      <c r="Y399" s="42">
        <v>159.46</v>
      </c>
      <c r="Z399" s="38" t="s">
        <v>2375</v>
      </c>
      <c r="AA399" s="42">
        <v>0</v>
      </c>
      <c r="AB399" s="42" t="s">
        <v>54</v>
      </c>
      <c r="AC399" s="42">
        <v>0</v>
      </c>
      <c r="AD399" s="42">
        <v>43</v>
      </c>
      <c r="AE399" s="42">
        <f t="shared" si="31"/>
        <v>-43</v>
      </c>
      <c r="AF399" s="38" t="s">
        <v>1371</v>
      </c>
      <c r="AG399" s="44">
        <f t="shared" si="32"/>
        <v>121.06</v>
      </c>
    </row>
    <row r="400" spans="1:33" s="45" customFormat="1" x14ac:dyDescent="0.2">
      <c r="A400" s="38" t="s">
        <v>39</v>
      </c>
      <c r="B400" s="38" t="s">
        <v>40</v>
      </c>
      <c r="C400" s="38" t="s">
        <v>353</v>
      </c>
      <c r="D400" s="38" t="s">
        <v>446</v>
      </c>
      <c r="E400" s="38" t="s">
        <v>43</v>
      </c>
      <c r="F400" s="38" t="s">
        <v>434</v>
      </c>
      <c r="G400" s="38" t="s">
        <v>435</v>
      </c>
      <c r="H400" s="38" t="s">
        <v>433</v>
      </c>
      <c r="I400" s="38" t="s">
        <v>452</v>
      </c>
      <c r="J400" s="38" t="s">
        <v>2081</v>
      </c>
      <c r="K400" s="39">
        <v>43482</v>
      </c>
      <c r="L400" s="39">
        <v>43539</v>
      </c>
      <c r="M400" s="40" t="s">
        <v>54</v>
      </c>
      <c r="N400" s="38" t="s">
        <v>1358</v>
      </c>
      <c r="O400" s="38" t="s">
        <v>1359</v>
      </c>
      <c r="P400" s="41">
        <v>8172196</v>
      </c>
      <c r="Q400" s="38" t="s">
        <v>474</v>
      </c>
      <c r="R400" s="38" t="s">
        <v>68</v>
      </c>
      <c r="S400" s="38" t="s">
        <v>52</v>
      </c>
      <c r="T400" s="42">
        <v>237.52</v>
      </c>
      <c r="U400" s="42">
        <v>159.46</v>
      </c>
      <c r="V400" s="42">
        <f t="shared" si="30"/>
        <v>78.06</v>
      </c>
      <c r="W400" s="43">
        <f t="shared" si="33"/>
        <v>0.32864600875715727</v>
      </c>
      <c r="X400" s="38" t="s">
        <v>1361</v>
      </c>
      <c r="Y400" s="42">
        <v>159.46</v>
      </c>
      <c r="Z400" s="38" t="s">
        <v>2376</v>
      </c>
      <c r="AA400" s="42">
        <v>0</v>
      </c>
      <c r="AB400" s="42" t="s">
        <v>54</v>
      </c>
      <c r="AC400" s="42">
        <v>0</v>
      </c>
      <c r="AD400" s="42">
        <v>43</v>
      </c>
      <c r="AE400" s="42">
        <f t="shared" si="31"/>
        <v>-43</v>
      </c>
      <c r="AF400" s="38" t="s">
        <v>1371</v>
      </c>
      <c r="AG400" s="44">
        <f t="shared" si="32"/>
        <v>121.06</v>
      </c>
    </row>
    <row r="401" spans="1:33" s="45" customFormat="1" x14ac:dyDescent="0.2">
      <c r="A401" s="38" t="s">
        <v>39</v>
      </c>
      <c r="B401" s="38" t="s">
        <v>40</v>
      </c>
      <c r="C401" s="38" t="s">
        <v>353</v>
      </c>
      <c r="D401" s="38" t="s">
        <v>446</v>
      </c>
      <c r="E401" s="38" t="s">
        <v>43</v>
      </c>
      <c r="F401" s="38" t="s">
        <v>434</v>
      </c>
      <c r="G401" s="38" t="s">
        <v>435</v>
      </c>
      <c r="H401" s="38" t="s">
        <v>433</v>
      </c>
      <c r="I401" s="38" t="s">
        <v>452</v>
      </c>
      <c r="J401" s="38" t="s">
        <v>2081</v>
      </c>
      <c r="K401" s="39">
        <v>43482</v>
      </c>
      <c r="L401" s="39">
        <v>43539</v>
      </c>
      <c r="M401" s="40" t="s">
        <v>54</v>
      </c>
      <c r="N401" s="38" t="s">
        <v>1358</v>
      </c>
      <c r="O401" s="38" t="s">
        <v>1359</v>
      </c>
      <c r="P401" s="41">
        <v>8172201</v>
      </c>
      <c r="Q401" s="38" t="s">
        <v>474</v>
      </c>
      <c r="R401" s="38" t="s">
        <v>68</v>
      </c>
      <c r="S401" s="38" t="s">
        <v>52</v>
      </c>
      <c r="T401" s="42">
        <v>125.34</v>
      </c>
      <c r="U401" s="42">
        <v>73.3</v>
      </c>
      <c r="V401" s="42">
        <f t="shared" si="30"/>
        <v>52.040000000000006</v>
      </c>
      <c r="W401" s="43">
        <f t="shared" si="33"/>
        <v>0.41519068134673692</v>
      </c>
      <c r="X401" s="38" t="s">
        <v>1361</v>
      </c>
      <c r="Y401" s="42">
        <v>73.3</v>
      </c>
      <c r="Z401" s="38" t="s">
        <v>2377</v>
      </c>
      <c r="AA401" s="42">
        <v>0</v>
      </c>
      <c r="AB401" s="42" t="s">
        <v>54</v>
      </c>
      <c r="AC401" s="42">
        <v>0</v>
      </c>
      <c r="AD401" s="42">
        <v>43</v>
      </c>
      <c r="AE401" s="42">
        <f t="shared" si="31"/>
        <v>-43</v>
      </c>
      <c r="AF401" s="38" t="s">
        <v>1371</v>
      </c>
      <c r="AG401" s="44">
        <f t="shared" si="32"/>
        <v>95.04</v>
      </c>
    </row>
    <row r="402" spans="1:33" s="45" customFormat="1" x14ac:dyDescent="0.2">
      <c r="A402" s="38" t="s">
        <v>39</v>
      </c>
      <c r="B402" s="38" t="s">
        <v>40</v>
      </c>
      <c r="C402" s="38" t="s">
        <v>353</v>
      </c>
      <c r="D402" s="38" t="s">
        <v>446</v>
      </c>
      <c r="E402" s="38" t="s">
        <v>43</v>
      </c>
      <c r="F402" s="38" t="s">
        <v>434</v>
      </c>
      <c r="G402" s="38" t="s">
        <v>435</v>
      </c>
      <c r="H402" s="38" t="s">
        <v>433</v>
      </c>
      <c r="I402" s="38" t="s">
        <v>452</v>
      </c>
      <c r="J402" s="38" t="s">
        <v>2081</v>
      </c>
      <c r="K402" s="39">
        <v>43482</v>
      </c>
      <c r="L402" s="39">
        <v>43539</v>
      </c>
      <c r="M402" s="40" t="s">
        <v>54</v>
      </c>
      <c r="N402" s="38" t="s">
        <v>1358</v>
      </c>
      <c r="O402" s="38" t="s">
        <v>1359</v>
      </c>
      <c r="P402" s="41">
        <v>8172206</v>
      </c>
      <c r="Q402" s="38" t="s">
        <v>474</v>
      </c>
      <c r="R402" s="38" t="s">
        <v>68</v>
      </c>
      <c r="S402" s="38" t="s">
        <v>52</v>
      </c>
      <c r="T402" s="42">
        <v>125.34</v>
      </c>
      <c r="U402" s="42">
        <v>73.3</v>
      </c>
      <c r="V402" s="42">
        <f t="shared" si="30"/>
        <v>52.040000000000006</v>
      </c>
      <c r="W402" s="43">
        <f t="shared" si="33"/>
        <v>0.41519068134673692</v>
      </c>
      <c r="X402" s="38" t="s">
        <v>1361</v>
      </c>
      <c r="Y402" s="42">
        <v>73.3</v>
      </c>
      <c r="Z402" s="38" t="s">
        <v>2378</v>
      </c>
      <c r="AA402" s="42">
        <v>0</v>
      </c>
      <c r="AB402" s="42" t="s">
        <v>54</v>
      </c>
      <c r="AC402" s="42">
        <v>236.6</v>
      </c>
      <c r="AD402" s="42">
        <v>159.33000000000001</v>
      </c>
      <c r="AE402" s="42">
        <f t="shared" si="31"/>
        <v>77.269999999999982</v>
      </c>
      <c r="AF402" s="38" t="s">
        <v>1371</v>
      </c>
      <c r="AG402" s="44">
        <f t="shared" si="32"/>
        <v>-25.229999999999976</v>
      </c>
    </row>
    <row r="403" spans="1:33" s="45" customFormat="1" x14ac:dyDescent="0.2">
      <c r="A403" s="38" t="s">
        <v>39</v>
      </c>
      <c r="B403" s="38" t="s">
        <v>40</v>
      </c>
      <c r="C403" s="38" t="s">
        <v>353</v>
      </c>
      <c r="D403" s="38" t="s">
        <v>446</v>
      </c>
      <c r="E403" s="38" t="s">
        <v>43</v>
      </c>
      <c r="F403" s="38" t="s">
        <v>434</v>
      </c>
      <c r="G403" s="38" t="s">
        <v>435</v>
      </c>
      <c r="H403" s="38" t="s">
        <v>433</v>
      </c>
      <c r="I403" s="38" t="s">
        <v>452</v>
      </c>
      <c r="J403" s="38" t="s">
        <v>2081</v>
      </c>
      <c r="K403" s="39">
        <v>43483</v>
      </c>
      <c r="L403" s="39">
        <v>43539</v>
      </c>
      <c r="M403" s="40" t="s">
        <v>54</v>
      </c>
      <c r="N403" s="38" t="s">
        <v>1358</v>
      </c>
      <c r="O403" s="38" t="s">
        <v>1359</v>
      </c>
      <c r="P403" s="41">
        <v>8174663</v>
      </c>
      <c r="Q403" s="38" t="s">
        <v>474</v>
      </c>
      <c r="R403" s="38" t="s">
        <v>68</v>
      </c>
      <c r="S403" s="38" t="s">
        <v>52</v>
      </c>
      <c r="T403" s="42">
        <v>237.52</v>
      </c>
      <c r="U403" s="42">
        <v>159.33000000000001</v>
      </c>
      <c r="V403" s="42">
        <f t="shared" si="30"/>
        <v>78.19</v>
      </c>
      <c r="W403" s="43">
        <f t="shared" si="33"/>
        <v>0.32919333108790838</v>
      </c>
      <c r="X403" s="38" t="s">
        <v>1361</v>
      </c>
      <c r="Y403" s="42">
        <v>159.33000000000001</v>
      </c>
      <c r="Z403" s="38" t="s">
        <v>2379</v>
      </c>
      <c r="AA403" s="42">
        <v>0</v>
      </c>
      <c r="AB403" s="42" t="s">
        <v>54</v>
      </c>
      <c r="AC403" s="42">
        <v>0</v>
      </c>
      <c r="AD403" s="42">
        <v>43</v>
      </c>
      <c r="AE403" s="42">
        <f t="shared" si="31"/>
        <v>-43</v>
      </c>
      <c r="AF403" s="38" t="s">
        <v>1371</v>
      </c>
      <c r="AG403" s="44">
        <f t="shared" si="32"/>
        <v>121.19</v>
      </c>
    </row>
    <row r="404" spans="1:33" s="45" customFormat="1" x14ac:dyDescent="0.2">
      <c r="A404" s="38" t="s">
        <v>39</v>
      </c>
      <c r="B404" s="38" t="s">
        <v>40</v>
      </c>
      <c r="C404" s="38" t="s">
        <v>353</v>
      </c>
      <c r="D404" s="38" t="s">
        <v>446</v>
      </c>
      <c r="E404" s="38" t="s">
        <v>43</v>
      </c>
      <c r="F404" s="38" t="s">
        <v>434</v>
      </c>
      <c r="G404" s="38" t="s">
        <v>435</v>
      </c>
      <c r="H404" s="38" t="s">
        <v>433</v>
      </c>
      <c r="I404" s="38" t="s">
        <v>452</v>
      </c>
      <c r="J404" s="38" t="s">
        <v>2081</v>
      </c>
      <c r="K404" s="39">
        <v>43483</v>
      </c>
      <c r="L404" s="39">
        <v>43539</v>
      </c>
      <c r="M404" s="40" t="s">
        <v>54</v>
      </c>
      <c r="N404" s="38" t="s">
        <v>1358</v>
      </c>
      <c r="O404" s="38" t="s">
        <v>1359</v>
      </c>
      <c r="P404" s="41">
        <v>8174664</v>
      </c>
      <c r="Q404" s="38" t="s">
        <v>474</v>
      </c>
      <c r="R404" s="38" t="s">
        <v>68</v>
      </c>
      <c r="S404" s="38" t="s">
        <v>52</v>
      </c>
      <c r="T404" s="42">
        <v>237.52</v>
      </c>
      <c r="U404" s="42">
        <v>159.33000000000001</v>
      </c>
      <c r="V404" s="42">
        <f t="shared" si="30"/>
        <v>78.19</v>
      </c>
      <c r="W404" s="43">
        <f t="shared" si="33"/>
        <v>0.32919333108790838</v>
      </c>
      <c r="X404" s="38" t="s">
        <v>1361</v>
      </c>
      <c r="Y404" s="42">
        <v>159.33000000000001</v>
      </c>
      <c r="Z404" s="38" t="s">
        <v>2380</v>
      </c>
      <c r="AA404" s="42">
        <v>0</v>
      </c>
      <c r="AB404" s="42" t="s">
        <v>54</v>
      </c>
      <c r="AC404" s="42">
        <v>0</v>
      </c>
      <c r="AD404" s="42">
        <v>43</v>
      </c>
      <c r="AE404" s="42">
        <f t="shared" si="31"/>
        <v>-43</v>
      </c>
      <c r="AF404" s="38" t="s">
        <v>1371</v>
      </c>
      <c r="AG404" s="44">
        <f t="shared" si="32"/>
        <v>121.19</v>
      </c>
    </row>
    <row r="405" spans="1:33" s="45" customFormat="1" x14ac:dyDescent="0.2">
      <c r="A405" s="38" t="s">
        <v>39</v>
      </c>
      <c r="B405" s="38" t="s">
        <v>40</v>
      </c>
      <c r="C405" s="38" t="s">
        <v>353</v>
      </c>
      <c r="D405" s="38" t="s">
        <v>446</v>
      </c>
      <c r="E405" s="38" t="s">
        <v>43</v>
      </c>
      <c r="F405" s="38" t="s">
        <v>434</v>
      </c>
      <c r="G405" s="38" t="s">
        <v>435</v>
      </c>
      <c r="H405" s="38" t="s">
        <v>433</v>
      </c>
      <c r="I405" s="38" t="s">
        <v>452</v>
      </c>
      <c r="J405" s="38" t="s">
        <v>2081</v>
      </c>
      <c r="K405" s="39">
        <v>43483</v>
      </c>
      <c r="L405" s="39">
        <v>43539</v>
      </c>
      <c r="M405" s="40" t="s">
        <v>54</v>
      </c>
      <c r="N405" s="38" t="s">
        <v>1358</v>
      </c>
      <c r="O405" s="38" t="s">
        <v>1359</v>
      </c>
      <c r="P405" s="41">
        <v>8174665</v>
      </c>
      <c r="Q405" s="38" t="s">
        <v>474</v>
      </c>
      <c r="R405" s="38" t="s">
        <v>68</v>
      </c>
      <c r="S405" s="38" t="s">
        <v>52</v>
      </c>
      <c r="T405" s="42">
        <v>237.52</v>
      </c>
      <c r="U405" s="42">
        <v>159.33000000000001</v>
      </c>
      <c r="V405" s="42">
        <f t="shared" si="30"/>
        <v>78.19</v>
      </c>
      <c r="W405" s="43">
        <f t="shared" si="33"/>
        <v>0.32919333108790838</v>
      </c>
      <c r="X405" s="38" t="s">
        <v>1361</v>
      </c>
      <c r="Y405" s="42">
        <v>159.33000000000001</v>
      </c>
      <c r="Z405" s="38" t="s">
        <v>2381</v>
      </c>
      <c r="AA405" s="42">
        <v>0</v>
      </c>
      <c r="AB405" s="42" t="s">
        <v>54</v>
      </c>
      <c r="AC405" s="42">
        <v>0</v>
      </c>
      <c r="AD405" s="42">
        <v>43</v>
      </c>
      <c r="AE405" s="42">
        <f t="shared" si="31"/>
        <v>-43</v>
      </c>
      <c r="AF405" s="38" t="s">
        <v>1371</v>
      </c>
      <c r="AG405" s="44">
        <f t="shared" si="32"/>
        <v>121.19</v>
      </c>
    </row>
    <row r="406" spans="1:33" s="45" customFormat="1" x14ac:dyDescent="0.2">
      <c r="A406" s="38" t="s">
        <v>39</v>
      </c>
      <c r="B406" s="38" t="s">
        <v>40</v>
      </c>
      <c r="C406" s="38" t="s">
        <v>353</v>
      </c>
      <c r="D406" s="38" t="s">
        <v>446</v>
      </c>
      <c r="E406" s="38" t="s">
        <v>43</v>
      </c>
      <c r="F406" s="38" t="s">
        <v>434</v>
      </c>
      <c r="G406" s="38" t="s">
        <v>435</v>
      </c>
      <c r="H406" s="38" t="s">
        <v>433</v>
      </c>
      <c r="I406" s="38" t="s">
        <v>452</v>
      </c>
      <c r="J406" s="38" t="s">
        <v>2081</v>
      </c>
      <c r="K406" s="39">
        <v>43483</v>
      </c>
      <c r="L406" s="39">
        <v>43539</v>
      </c>
      <c r="M406" s="40" t="s">
        <v>54</v>
      </c>
      <c r="N406" s="38" t="s">
        <v>1358</v>
      </c>
      <c r="O406" s="38" t="s">
        <v>1359</v>
      </c>
      <c r="P406" s="41">
        <v>8174671</v>
      </c>
      <c r="Q406" s="38" t="s">
        <v>474</v>
      </c>
      <c r="R406" s="38" t="s">
        <v>68</v>
      </c>
      <c r="S406" s="38" t="s">
        <v>52</v>
      </c>
      <c r="T406" s="42">
        <v>237.52</v>
      </c>
      <c r="U406" s="42">
        <v>159.33000000000001</v>
      </c>
      <c r="V406" s="42">
        <f t="shared" si="30"/>
        <v>78.19</v>
      </c>
      <c r="W406" s="43">
        <f t="shared" si="33"/>
        <v>0.32919333108790838</v>
      </c>
      <c r="X406" s="38" t="s">
        <v>1361</v>
      </c>
      <c r="Y406" s="42">
        <v>159.33000000000001</v>
      </c>
      <c r="Z406" s="38" t="s">
        <v>2382</v>
      </c>
      <c r="AA406" s="42">
        <v>0</v>
      </c>
      <c r="AB406" s="42" t="s">
        <v>54</v>
      </c>
      <c r="AC406" s="42">
        <v>0</v>
      </c>
      <c r="AD406" s="42">
        <v>43</v>
      </c>
      <c r="AE406" s="42">
        <f t="shared" si="31"/>
        <v>-43</v>
      </c>
      <c r="AF406" s="38" t="s">
        <v>1371</v>
      </c>
      <c r="AG406" s="44">
        <f t="shared" si="32"/>
        <v>121.19</v>
      </c>
    </row>
    <row r="407" spans="1:33" s="45" customFormat="1" x14ac:dyDescent="0.2">
      <c r="A407" s="38" t="s">
        <v>39</v>
      </c>
      <c r="B407" s="38" t="s">
        <v>40</v>
      </c>
      <c r="C407" s="38" t="s">
        <v>353</v>
      </c>
      <c r="D407" s="38" t="s">
        <v>446</v>
      </c>
      <c r="E407" s="38" t="s">
        <v>43</v>
      </c>
      <c r="F407" s="38" t="s">
        <v>434</v>
      </c>
      <c r="G407" s="38" t="s">
        <v>435</v>
      </c>
      <c r="H407" s="38" t="s">
        <v>433</v>
      </c>
      <c r="I407" s="38" t="s">
        <v>452</v>
      </c>
      <c r="J407" s="38" t="s">
        <v>2081</v>
      </c>
      <c r="K407" s="39">
        <v>43483</v>
      </c>
      <c r="L407" s="39">
        <v>43539</v>
      </c>
      <c r="M407" s="40" t="s">
        <v>54</v>
      </c>
      <c r="N407" s="38" t="s">
        <v>1358</v>
      </c>
      <c r="O407" s="38" t="s">
        <v>1359</v>
      </c>
      <c r="P407" s="41">
        <v>8174673</v>
      </c>
      <c r="Q407" s="38" t="s">
        <v>474</v>
      </c>
      <c r="R407" s="38" t="s">
        <v>68</v>
      </c>
      <c r="S407" s="38" t="s">
        <v>52</v>
      </c>
      <c r="T407" s="42">
        <v>237.52</v>
      </c>
      <c r="U407" s="42">
        <v>159.46</v>
      </c>
      <c r="V407" s="42">
        <f t="shared" si="30"/>
        <v>78.06</v>
      </c>
      <c r="W407" s="43">
        <f t="shared" si="33"/>
        <v>0.32864600875715727</v>
      </c>
      <c r="X407" s="38" t="s">
        <v>1361</v>
      </c>
      <c r="Y407" s="42">
        <v>159.46</v>
      </c>
      <c r="Z407" s="38" t="s">
        <v>2383</v>
      </c>
      <c r="AA407" s="42">
        <v>0</v>
      </c>
      <c r="AB407" s="42" t="s">
        <v>54</v>
      </c>
      <c r="AC407" s="42">
        <v>0</v>
      </c>
      <c r="AD407" s="42">
        <v>43</v>
      </c>
      <c r="AE407" s="42">
        <f t="shared" si="31"/>
        <v>-43</v>
      </c>
      <c r="AF407" s="38" t="s">
        <v>1371</v>
      </c>
      <c r="AG407" s="44">
        <f t="shared" si="32"/>
        <v>121.06</v>
      </c>
    </row>
    <row r="408" spans="1:33" s="45" customFormat="1" x14ac:dyDescent="0.2">
      <c r="A408" s="38" t="s">
        <v>39</v>
      </c>
      <c r="B408" s="38" t="s">
        <v>40</v>
      </c>
      <c r="C408" s="38" t="s">
        <v>353</v>
      </c>
      <c r="D408" s="38" t="s">
        <v>446</v>
      </c>
      <c r="E408" s="38" t="s">
        <v>43</v>
      </c>
      <c r="F408" s="38" t="s">
        <v>434</v>
      </c>
      <c r="G408" s="38" t="s">
        <v>435</v>
      </c>
      <c r="H408" s="38" t="s">
        <v>433</v>
      </c>
      <c r="I408" s="38" t="s">
        <v>452</v>
      </c>
      <c r="J408" s="38" t="s">
        <v>2081</v>
      </c>
      <c r="K408" s="39">
        <v>43483</v>
      </c>
      <c r="L408" s="39">
        <v>43539</v>
      </c>
      <c r="M408" s="40" t="s">
        <v>54</v>
      </c>
      <c r="N408" s="38" t="s">
        <v>1358</v>
      </c>
      <c r="O408" s="38" t="s">
        <v>1359</v>
      </c>
      <c r="P408" s="41">
        <v>8174675</v>
      </c>
      <c r="Q408" s="38" t="s">
        <v>474</v>
      </c>
      <c r="R408" s="38" t="s">
        <v>68</v>
      </c>
      <c r="S408" s="38" t="s">
        <v>52</v>
      </c>
      <c r="T408" s="42">
        <v>237.52</v>
      </c>
      <c r="U408" s="42">
        <v>159.46</v>
      </c>
      <c r="V408" s="42">
        <f t="shared" si="30"/>
        <v>78.06</v>
      </c>
      <c r="W408" s="43">
        <f t="shared" si="33"/>
        <v>0.32864600875715727</v>
      </c>
      <c r="X408" s="38" t="s">
        <v>1361</v>
      </c>
      <c r="Y408" s="42">
        <v>159.46</v>
      </c>
      <c r="Z408" s="38" t="s">
        <v>2384</v>
      </c>
      <c r="AA408" s="42">
        <v>0</v>
      </c>
      <c r="AB408" s="42" t="s">
        <v>54</v>
      </c>
      <c r="AC408" s="42">
        <v>0</v>
      </c>
      <c r="AD408" s="42">
        <v>43</v>
      </c>
      <c r="AE408" s="42">
        <f t="shared" si="31"/>
        <v>-43</v>
      </c>
      <c r="AF408" s="38" t="s">
        <v>1371</v>
      </c>
      <c r="AG408" s="44">
        <f t="shared" si="32"/>
        <v>121.06</v>
      </c>
    </row>
    <row r="409" spans="1:33" s="45" customFormat="1" x14ac:dyDescent="0.2">
      <c r="A409" s="38" t="s">
        <v>39</v>
      </c>
      <c r="B409" s="38" t="s">
        <v>40</v>
      </c>
      <c r="C409" s="38" t="s">
        <v>353</v>
      </c>
      <c r="D409" s="38" t="s">
        <v>446</v>
      </c>
      <c r="E409" s="38" t="s">
        <v>43</v>
      </c>
      <c r="F409" s="38" t="s">
        <v>434</v>
      </c>
      <c r="G409" s="38" t="s">
        <v>435</v>
      </c>
      <c r="H409" s="38" t="s">
        <v>433</v>
      </c>
      <c r="I409" s="38" t="s">
        <v>452</v>
      </c>
      <c r="J409" s="38" t="s">
        <v>2081</v>
      </c>
      <c r="K409" s="39">
        <v>43483</v>
      </c>
      <c r="L409" s="39">
        <v>43539</v>
      </c>
      <c r="M409" s="40" t="s">
        <v>54</v>
      </c>
      <c r="N409" s="38" t="s">
        <v>1358</v>
      </c>
      <c r="O409" s="38" t="s">
        <v>1359</v>
      </c>
      <c r="P409" s="41">
        <v>8174678</v>
      </c>
      <c r="Q409" s="38" t="s">
        <v>474</v>
      </c>
      <c r="R409" s="38" t="s">
        <v>68</v>
      </c>
      <c r="S409" s="38" t="s">
        <v>52</v>
      </c>
      <c r="T409" s="42">
        <v>362.86</v>
      </c>
      <c r="U409" s="42">
        <v>232.63</v>
      </c>
      <c r="V409" s="42">
        <f t="shared" si="30"/>
        <v>130.23000000000002</v>
      </c>
      <c r="W409" s="43">
        <f t="shared" si="33"/>
        <v>0.35889874882874939</v>
      </c>
      <c r="X409" s="38" t="s">
        <v>1361</v>
      </c>
      <c r="Y409" s="42">
        <v>232.63</v>
      </c>
      <c r="Z409" s="38" t="s">
        <v>2385</v>
      </c>
      <c r="AA409" s="42">
        <v>0</v>
      </c>
      <c r="AB409" s="42" t="s">
        <v>54</v>
      </c>
      <c r="AC409" s="42">
        <v>0</v>
      </c>
      <c r="AD409" s="42">
        <v>86</v>
      </c>
      <c r="AE409" s="42">
        <f t="shared" si="31"/>
        <v>-86</v>
      </c>
      <c r="AF409" s="38" t="s">
        <v>1371</v>
      </c>
      <c r="AG409" s="44">
        <f t="shared" si="32"/>
        <v>216.23000000000002</v>
      </c>
    </row>
    <row r="410" spans="1:33" s="45" customFormat="1" x14ac:dyDescent="0.2">
      <c r="A410" s="38" t="s">
        <v>39</v>
      </c>
      <c r="B410" s="38" t="s">
        <v>40</v>
      </c>
      <c r="C410" s="38" t="s">
        <v>353</v>
      </c>
      <c r="D410" s="38" t="s">
        <v>446</v>
      </c>
      <c r="E410" s="38" t="s">
        <v>43</v>
      </c>
      <c r="F410" s="38" t="s">
        <v>434</v>
      </c>
      <c r="G410" s="38" t="s">
        <v>435</v>
      </c>
      <c r="H410" s="38" t="s">
        <v>433</v>
      </c>
      <c r="I410" s="38" t="s">
        <v>452</v>
      </c>
      <c r="J410" s="38" t="s">
        <v>2081</v>
      </c>
      <c r="K410" s="39">
        <v>43483</v>
      </c>
      <c r="L410" s="39">
        <v>43539</v>
      </c>
      <c r="M410" s="40" t="s">
        <v>54</v>
      </c>
      <c r="N410" s="38" t="s">
        <v>1358</v>
      </c>
      <c r="O410" s="38" t="s">
        <v>1359</v>
      </c>
      <c r="P410" s="41">
        <v>8174679</v>
      </c>
      <c r="Q410" s="38" t="s">
        <v>474</v>
      </c>
      <c r="R410" s="38" t="s">
        <v>68</v>
      </c>
      <c r="S410" s="38" t="s">
        <v>52</v>
      </c>
      <c r="T410" s="42">
        <v>362.86</v>
      </c>
      <c r="U410" s="42">
        <v>232.76</v>
      </c>
      <c r="V410" s="42">
        <f t="shared" si="30"/>
        <v>130.10000000000002</v>
      </c>
      <c r="W410" s="43">
        <f t="shared" si="33"/>
        <v>0.35854048393319743</v>
      </c>
      <c r="X410" s="38" t="s">
        <v>1361</v>
      </c>
      <c r="Y410" s="42">
        <v>232.76</v>
      </c>
      <c r="Z410" s="38" t="s">
        <v>2386</v>
      </c>
      <c r="AA410" s="42">
        <v>0</v>
      </c>
      <c r="AB410" s="42" t="s">
        <v>54</v>
      </c>
      <c r="AC410" s="42">
        <v>0</v>
      </c>
      <c r="AD410" s="42">
        <v>86</v>
      </c>
      <c r="AE410" s="42">
        <f t="shared" si="31"/>
        <v>-86</v>
      </c>
      <c r="AF410" s="38" t="s">
        <v>1371</v>
      </c>
      <c r="AG410" s="44">
        <f t="shared" si="32"/>
        <v>216.10000000000002</v>
      </c>
    </row>
    <row r="411" spans="1:33" s="45" customFormat="1" x14ac:dyDescent="0.2">
      <c r="A411" s="38" t="s">
        <v>39</v>
      </c>
      <c r="B411" s="38" t="s">
        <v>40</v>
      </c>
      <c r="C411" s="38" t="s">
        <v>353</v>
      </c>
      <c r="D411" s="38" t="s">
        <v>446</v>
      </c>
      <c r="E411" s="38" t="s">
        <v>43</v>
      </c>
      <c r="F411" s="38" t="s">
        <v>434</v>
      </c>
      <c r="G411" s="38" t="s">
        <v>435</v>
      </c>
      <c r="H411" s="38" t="s">
        <v>433</v>
      </c>
      <c r="I411" s="38" t="s">
        <v>452</v>
      </c>
      <c r="J411" s="38" t="s">
        <v>2081</v>
      </c>
      <c r="K411" s="39">
        <v>43483</v>
      </c>
      <c r="L411" s="39">
        <v>43539</v>
      </c>
      <c r="M411" s="40" t="s">
        <v>54</v>
      </c>
      <c r="N411" s="38" t="s">
        <v>1358</v>
      </c>
      <c r="O411" s="38" t="s">
        <v>1359</v>
      </c>
      <c r="P411" s="41">
        <v>8174683</v>
      </c>
      <c r="Q411" s="38" t="s">
        <v>474</v>
      </c>
      <c r="R411" s="38" t="s">
        <v>68</v>
      </c>
      <c r="S411" s="38" t="s">
        <v>52</v>
      </c>
      <c r="T411" s="42">
        <v>237.52</v>
      </c>
      <c r="U411" s="42">
        <v>159.46</v>
      </c>
      <c r="V411" s="42">
        <f t="shared" si="30"/>
        <v>78.06</v>
      </c>
      <c r="W411" s="43">
        <f t="shared" si="33"/>
        <v>0.32864600875715727</v>
      </c>
      <c r="X411" s="38" t="s">
        <v>1361</v>
      </c>
      <c r="Y411" s="42">
        <v>159.46</v>
      </c>
      <c r="Z411" s="38" t="s">
        <v>2387</v>
      </c>
      <c r="AA411" s="42">
        <v>0</v>
      </c>
      <c r="AB411" s="42" t="s">
        <v>54</v>
      </c>
      <c r="AC411" s="42">
        <v>0</v>
      </c>
      <c r="AD411" s="42">
        <v>43</v>
      </c>
      <c r="AE411" s="42">
        <f t="shared" si="31"/>
        <v>-43</v>
      </c>
      <c r="AF411" s="38" t="s">
        <v>1371</v>
      </c>
      <c r="AG411" s="44">
        <f t="shared" si="32"/>
        <v>121.06</v>
      </c>
    </row>
    <row r="412" spans="1:33" s="45" customFormat="1" x14ac:dyDescent="0.2">
      <c r="A412" s="38" t="s">
        <v>39</v>
      </c>
      <c r="B412" s="38" t="s">
        <v>40</v>
      </c>
      <c r="C412" s="38" t="s">
        <v>353</v>
      </c>
      <c r="D412" s="38" t="s">
        <v>446</v>
      </c>
      <c r="E412" s="38" t="s">
        <v>43</v>
      </c>
      <c r="F412" s="38" t="s">
        <v>434</v>
      </c>
      <c r="G412" s="38" t="s">
        <v>435</v>
      </c>
      <c r="H412" s="38" t="s">
        <v>433</v>
      </c>
      <c r="I412" s="38" t="s">
        <v>452</v>
      </c>
      <c r="J412" s="38" t="s">
        <v>2081</v>
      </c>
      <c r="K412" s="39">
        <v>43483</v>
      </c>
      <c r="L412" s="39">
        <v>43539</v>
      </c>
      <c r="M412" s="40" t="s">
        <v>54</v>
      </c>
      <c r="N412" s="38" t="s">
        <v>1358</v>
      </c>
      <c r="O412" s="38" t="s">
        <v>1359</v>
      </c>
      <c r="P412" s="41">
        <v>8174684</v>
      </c>
      <c r="Q412" s="38" t="s">
        <v>474</v>
      </c>
      <c r="R412" s="38" t="s">
        <v>68</v>
      </c>
      <c r="S412" s="38" t="s">
        <v>52</v>
      </c>
      <c r="T412" s="42">
        <v>125.34</v>
      </c>
      <c r="U412" s="42">
        <v>73.3</v>
      </c>
      <c r="V412" s="42">
        <f t="shared" si="30"/>
        <v>52.040000000000006</v>
      </c>
      <c r="W412" s="43">
        <f t="shared" si="33"/>
        <v>0.41519068134673692</v>
      </c>
      <c r="X412" s="38" t="s">
        <v>1361</v>
      </c>
      <c r="Y412" s="42">
        <v>73.3</v>
      </c>
      <c r="Z412" s="38" t="s">
        <v>2388</v>
      </c>
      <c r="AA412" s="42">
        <v>0</v>
      </c>
      <c r="AB412" s="42" t="s">
        <v>54</v>
      </c>
      <c r="AC412" s="42">
        <v>0</v>
      </c>
      <c r="AD412" s="42">
        <v>43</v>
      </c>
      <c r="AE412" s="42">
        <f t="shared" si="31"/>
        <v>-43</v>
      </c>
      <c r="AF412" s="38" t="s">
        <v>1371</v>
      </c>
      <c r="AG412" s="44">
        <f t="shared" si="32"/>
        <v>95.04</v>
      </c>
    </row>
    <row r="413" spans="1:33" s="45" customFormat="1" x14ac:dyDescent="0.2">
      <c r="A413" s="38" t="s">
        <v>39</v>
      </c>
      <c r="B413" s="38" t="s">
        <v>40</v>
      </c>
      <c r="C413" s="38" t="s">
        <v>353</v>
      </c>
      <c r="D413" s="38" t="s">
        <v>446</v>
      </c>
      <c r="E413" s="38" t="s">
        <v>43</v>
      </c>
      <c r="F413" s="38" t="s">
        <v>434</v>
      </c>
      <c r="G413" s="38" t="s">
        <v>435</v>
      </c>
      <c r="H413" s="38" t="s">
        <v>433</v>
      </c>
      <c r="I413" s="38" t="s">
        <v>452</v>
      </c>
      <c r="J413" s="38" t="s">
        <v>2081</v>
      </c>
      <c r="K413" s="39">
        <v>43483</v>
      </c>
      <c r="L413" s="39">
        <v>43539</v>
      </c>
      <c r="M413" s="40" t="s">
        <v>54</v>
      </c>
      <c r="N413" s="38" t="s">
        <v>1358</v>
      </c>
      <c r="O413" s="38" t="s">
        <v>1359</v>
      </c>
      <c r="P413" s="41">
        <v>8174686</v>
      </c>
      <c r="Q413" s="38" t="s">
        <v>474</v>
      </c>
      <c r="R413" s="38" t="s">
        <v>68</v>
      </c>
      <c r="S413" s="38" t="s">
        <v>52</v>
      </c>
      <c r="T413" s="42">
        <v>125.34</v>
      </c>
      <c r="U413" s="42">
        <v>73.3</v>
      </c>
      <c r="V413" s="42">
        <f t="shared" si="30"/>
        <v>52.040000000000006</v>
      </c>
      <c r="W413" s="43">
        <f t="shared" si="33"/>
        <v>0.41519068134673692</v>
      </c>
      <c r="X413" s="38" t="s">
        <v>1361</v>
      </c>
      <c r="Y413" s="42">
        <v>73.3</v>
      </c>
      <c r="Z413" s="38" t="s">
        <v>2389</v>
      </c>
      <c r="AA413" s="42">
        <v>0</v>
      </c>
      <c r="AB413" s="42" t="s">
        <v>54</v>
      </c>
      <c r="AC413" s="42">
        <v>0</v>
      </c>
      <c r="AD413" s="42">
        <v>43</v>
      </c>
      <c r="AE413" s="42">
        <f t="shared" si="31"/>
        <v>-43</v>
      </c>
      <c r="AF413" s="38" t="s">
        <v>1371</v>
      </c>
      <c r="AG413" s="44">
        <f t="shared" si="32"/>
        <v>95.04</v>
      </c>
    </row>
    <row r="414" spans="1:33" s="45" customFormat="1" x14ac:dyDescent="0.2">
      <c r="A414" s="38" t="s">
        <v>39</v>
      </c>
      <c r="B414" s="38" t="s">
        <v>40</v>
      </c>
      <c r="C414" s="38" t="s">
        <v>353</v>
      </c>
      <c r="D414" s="38" t="s">
        <v>446</v>
      </c>
      <c r="E414" s="38" t="s">
        <v>43</v>
      </c>
      <c r="F414" s="38" t="s">
        <v>434</v>
      </c>
      <c r="G414" s="38" t="s">
        <v>435</v>
      </c>
      <c r="H414" s="38" t="s">
        <v>433</v>
      </c>
      <c r="I414" s="38" t="s">
        <v>452</v>
      </c>
      <c r="J414" s="38" t="s">
        <v>2081</v>
      </c>
      <c r="K414" s="39">
        <v>43483</v>
      </c>
      <c r="L414" s="39">
        <v>43539</v>
      </c>
      <c r="M414" s="40" t="s">
        <v>54</v>
      </c>
      <c r="N414" s="38" t="s">
        <v>1358</v>
      </c>
      <c r="O414" s="38" t="s">
        <v>1359</v>
      </c>
      <c r="P414" s="41">
        <v>8174687</v>
      </c>
      <c r="Q414" s="38" t="s">
        <v>474</v>
      </c>
      <c r="R414" s="38" t="s">
        <v>68</v>
      </c>
      <c r="S414" s="38" t="s">
        <v>52</v>
      </c>
      <c r="T414" s="42">
        <v>237.52</v>
      </c>
      <c r="U414" s="42">
        <v>159.46</v>
      </c>
      <c r="V414" s="42">
        <f t="shared" si="30"/>
        <v>78.06</v>
      </c>
      <c r="W414" s="43">
        <f t="shared" si="33"/>
        <v>0.32864600875715727</v>
      </c>
      <c r="X414" s="38" t="s">
        <v>1361</v>
      </c>
      <c r="Y414" s="42">
        <v>159.46</v>
      </c>
      <c r="Z414" s="38" t="s">
        <v>2390</v>
      </c>
      <c r="AA414" s="42">
        <v>0</v>
      </c>
      <c r="AB414" s="42" t="s">
        <v>54</v>
      </c>
      <c r="AC414" s="42">
        <v>0</v>
      </c>
      <c r="AD414" s="42">
        <v>43</v>
      </c>
      <c r="AE414" s="42">
        <f t="shared" si="31"/>
        <v>-43</v>
      </c>
      <c r="AF414" s="38" t="s">
        <v>1371</v>
      </c>
      <c r="AG414" s="44">
        <f t="shared" si="32"/>
        <v>121.06</v>
      </c>
    </row>
    <row r="415" spans="1:33" s="45" customFormat="1" x14ac:dyDescent="0.2">
      <c r="A415" s="38" t="s">
        <v>39</v>
      </c>
      <c r="B415" s="38" t="s">
        <v>40</v>
      </c>
      <c r="C415" s="38" t="s">
        <v>353</v>
      </c>
      <c r="D415" s="38" t="s">
        <v>446</v>
      </c>
      <c r="E415" s="38" t="s">
        <v>43</v>
      </c>
      <c r="F415" s="38" t="s">
        <v>434</v>
      </c>
      <c r="G415" s="38" t="s">
        <v>435</v>
      </c>
      <c r="H415" s="38" t="s">
        <v>433</v>
      </c>
      <c r="I415" s="38" t="s">
        <v>452</v>
      </c>
      <c r="J415" s="38" t="s">
        <v>2081</v>
      </c>
      <c r="K415" s="39">
        <v>43483</v>
      </c>
      <c r="L415" s="39">
        <v>43539</v>
      </c>
      <c r="M415" s="40" t="s">
        <v>54</v>
      </c>
      <c r="N415" s="38" t="s">
        <v>1358</v>
      </c>
      <c r="O415" s="38" t="s">
        <v>1359</v>
      </c>
      <c r="P415" s="41">
        <v>8174689</v>
      </c>
      <c r="Q415" s="38" t="s">
        <v>474</v>
      </c>
      <c r="R415" s="38" t="s">
        <v>68</v>
      </c>
      <c r="S415" s="38" t="s">
        <v>52</v>
      </c>
      <c r="T415" s="42">
        <v>475.04</v>
      </c>
      <c r="U415" s="42">
        <v>318.79000000000002</v>
      </c>
      <c r="V415" s="42">
        <f t="shared" si="30"/>
        <v>156.25</v>
      </c>
      <c r="W415" s="43">
        <f t="shared" si="33"/>
        <v>0.3289196699225328</v>
      </c>
      <c r="X415" s="38" t="s">
        <v>1361</v>
      </c>
      <c r="Y415" s="42">
        <v>318.79000000000002</v>
      </c>
      <c r="Z415" s="38" t="s">
        <v>2391</v>
      </c>
      <c r="AA415" s="42">
        <v>0</v>
      </c>
      <c r="AB415" s="42" t="s">
        <v>54</v>
      </c>
      <c r="AC415" s="42">
        <v>0</v>
      </c>
      <c r="AD415" s="42">
        <v>86</v>
      </c>
      <c r="AE415" s="42">
        <f t="shared" si="31"/>
        <v>-86</v>
      </c>
      <c r="AF415" s="38" t="s">
        <v>1371</v>
      </c>
      <c r="AG415" s="44">
        <f t="shared" si="32"/>
        <v>242.25</v>
      </c>
    </row>
    <row r="416" spans="1:33" s="45" customFormat="1" x14ac:dyDescent="0.2">
      <c r="A416" s="38" t="s">
        <v>39</v>
      </c>
      <c r="B416" s="38" t="s">
        <v>40</v>
      </c>
      <c r="C416" s="38" t="s">
        <v>353</v>
      </c>
      <c r="D416" s="38" t="s">
        <v>446</v>
      </c>
      <c r="E416" s="38" t="s">
        <v>43</v>
      </c>
      <c r="F416" s="38" t="s">
        <v>434</v>
      </c>
      <c r="G416" s="38" t="s">
        <v>435</v>
      </c>
      <c r="H416" s="38" t="s">
        <v>433</v>
      </c>
      <c r="I416" s="38" t="s">
        <v>452</v>
      </c>
      <c r="J416" s="38" t="s">
        <v>2081</v>
      </c>
      <c r="K416" s="39">
        <v>43483</v>
      </c>
      <c r="L416" s="39">
        <v>43539</v>
      </c>
      <c r="M416" s="40" t="s">
        <v>54</v>
      </c>
      <c r="N416" s="38" t="s">
        <v>1358</v>
      </c>
      <c r="O416" s="38" t="s">
        <v>1359</v>
      </c>
      <c r="P416" s="41">
        <v>8174690</v>
      </c>
      <c r="Q416" s="38" t="s">
        <v>474</v>
      </c>
      <c r="R416" s="38" t="s">
        <v>68</v>
      </c>
      <c r="S416" s="38" t="s">
        <v>52</v>
      </c>
      <c r="T416" s="42">
        <v>237.52</v>
      </c>
      <c r="U416" s="42">
        <v>159.46</v>
      </c>
      <c r="V416" s="42">
        <f t="shared" si="30"/>
        <v>78.06</v>
      </c>
      <c r="W416" s="43">
        <f t="shared" si="33"/>
        <v>0.32864600875715727</v>
      </c>
      <c r="X416" s="38" t="s">
        <v>1361</v>
      </c>
      <c r="Y416" s="42">
        <v>159.46</v>
      </c>
      <c r="Z416" s="38" t="s">
        <v>2392</v>
      </c>
      <c r="AA416" s="42">
        <v>0</v>
      </c>
      <c r="AB416" s="42" t="s">
        <v>54</v>
      </c>
      <c r="AC416" s="42">
        <v>0</v>
      </c>
      <c r="AD416" s="42">
        <v>43</v>
      </c>
      <c r="AE416" s="42">
        <f t="shared" si="31"/>
        <v>-43</v>
      </c>
      <c r="AF416" s="38" t="s">
        <v>1371</v>
      </c>
      <c r="AG416" s="44">
        <f t="shared" si="32"/>
        <v>121.06</v>
      </c>
    </row>
    <row r="417" spans="1:33" s="45" customFormat="1" x14ac:dyDescent="0.2">
      <c r="A417" s="38" t="s">
        <v>39</v>
      </c>
      <c r="B417" s="38" t="s">
        <v>40</v>
      </c>
      <c r="C417" s="38" t="s">
        <v>353</v>
      </c>
      <c r="D417" s="38" t="s">
        <v>446</v>
      </c>
      <c r="E417" s="38" t="s">
        <v>43</v>
      </c>
      <c r="F417" s="38" t="s">
        <v>434</v>
      </c>
      <c r="G417" s="38" t="s">
        <v>435</v>
      </c>
      <c r="H417" s="38" t="s">
        <v>433</v>
      </c>
      <c r="I417" s="38" t="s">
        <v>452</v>
      </c>
      <c r="J417" s="38" t="s">
        <v>2081</v>
      </c>
      <c r="K417" s="39">
        <v>43483</v>
      </c>
      <c r="L417" s="39">
        <v>43539</v>
      </c>
      <c r="M417" s="40" t="s">
        <v>54</v>
      </c>
      <c r="N417" s="38" t="s">
        <v>1358</v>
      </c>
      <c r="O417" s="38" t="s">
        <v>1359</v>
      </c>
      <c r="P417" s="41">
        <v>8174692</v>
      </c>
      <c r="Q417" s="38" t="s">
        <v>474</v>
      </c>
      <c r="R417" s="38" t="s">
        <v>68</v>
      </c>
      <c r="S417" s="38" t="s">
        <v>52</v>
      </c>
      <c r="T417" s="42">
        <v>362.86</v>
      </c>
      <c r="U417" s="42">
        <v>232.76</v>
      </c>
      <c r="V417" s="42">
        <f t="shared" si="30"/>
        <v>130.10000000000002</v>
      </c>
      <c r="W417" s="43">
        <f t="shared" si="33"/>
        <v>0.35854048393319743</v>
      </c>
      <c r="X417" s="38" t="s">
        <v>1361</v>
      </c>
      <c r="Y417" s="42">
        <v>232.76</v>
      </c>
      <c r="Z417" s="38" t="s">
        <v>2393</v>
      </c>
      <c r="AA417" s="42">
        <v>0</v>
      </c>
      <c r="AB417" s="42" t="s">
        <v>54</v>
      </c>
      <c r="AC417" s="42">
        <v>0</v>
      </c>
      <c r="AD417" s="42">
        <v>86</v>
      </c>
      <c r="AE417" s="42">
        <f t="shared" si="31"/>
        <v>-86</v>
      </c>
      <c r="AF417" s="38" t="s">
        <v>1371</v>
      </c>
      <c r="AG417" s="44">
        <f t="shared" si="32"/>
        <v>216.10000000000002</v>
      </c>
    </row>
    <row r="418" spans="1:33" s="45" customFormat="1" x14ac:dyDescent="0.2">
      <c r="A418" s="38" t="s">
        <v>39</v>
      </c>
      <c r="B418" s="38" t="s">
        <v>40</v>
      </c>
      <c r="C418" s="38" t="s">
        <v>353</v>
      </c>
      <c r="D418" s="38" t="s">
        <v>446</v>
      </c>
      <c r="E418" s="38" t="s">
        <v>43</v>
      </c>
      <c r="F418" s="38" t="s">
        <v>434</v>
      </c>
      <c r="G418" s="38" t="s">
        <v>435</v>
      </c>
      <c r="H418" s="38" t="s">
        <v>433</v>
      </c>
      <c r="I418" s="38" t="s">
        <v>452</v>
      </c>
      <c r="J418" s="38" t="s">
        <v>2081</v>
      </c>
      <c r="K418" s="39">
        <v>43488</v>
      </c>
      <c r="L418" s="39">
        <v>43539</v>
      </c>
      <c r="M418" s="40" t="s">
        <v>54</v>
      </c>
      <c r="N418" s="38" t="s">
        <v>1358</v>
      </c>
      <c r="O418" s="38" t="s">
        <v>1359</v>
      </c>
      <c r="P418" s="41">
        <v>8180384</v>
      </c>
      <c r="Q418" s="38" t="s">
        <v>474</v>
      </c>
      <c r="R418" s="38" t="s">
        <v>68</v>
      </c>
      <c r="S418" s="38" t="s">
        <v>52</v>
      </c>
      <c r="T418" s="42">
        <v>237.52</v>
      </c>
      <c r="U418" s="42">
        <v>159.46</v>
      </c>
      <c r="V418" s="42">
        <f t="shared" si="30"/>
        <v>78.06</v>
      </c>
      <c r="W418" s="43">
        <f t="shared" si="33"/>
        <v>0.32864600875715727</v>
      </c>
      <c r="X418" s="38" t="s">
        <v>1361</v>
      </c>
      <c r="Y418" s="42">
        <v>159.46</v>
      </c>
      <c r="Z418" s="38" t="s">
        <v>2394</v>
      </c>
      <c r="AA418" s="42">
        <v>0</v>
      </c>
      <c r="AB418" s="42" t="s">
        <v>54</v>
      </c>
      <c r="AC418" s="42">
        <v>0</v>
      </c>
      <c r="AD418" s="42">
        <v>43</v>
      </c>
      <c r="AE418" s="42">
        <f t="shared" si="31"/>
        <v>-43</v>
      </c>
      <c r="AF418" s="38" t="s">
        <v>1371</v>
      </c>
      <c r="AG418" s="44">
        <f t="shared" si="32"/>
        <v>121.06</v>
      </c>
    </row>
    <row r="419" spans="1:33" s="45" customFormat="1" x14ac:dyDescent="0.2">
      <c r="A419" s="38" t="s">
        <v>39</v>
      </c>
      <c r="B419" s="38" t="s">
        <v>40</v>
      </c>
      <c r="C419" s="38" t="s">
        <v>353</v>
      </c>
      <c r="D419" s="38" t="s">
        <v>446</v>
      </c>
      <c r="E419" s="38" t="s">
        <v>43</v>
      </c>
      <c r="F419" s="38" t="s">
        <v>434</v>
      </c>
      <c r="G419" s="38" t="s">
        <v>435</v>
      </c>
      <c r="H419" s="38" t="s">
        <v>433</v>
      </c>
      <c r="I419" s="38" t="s">
        <v>452</v>
      </c>
      <c r="J419" s="38" t="s">
        <v>2081</v>
      </c>
      <c r="K419" s="39">
        <v>43487</v>
      </c>
      <c r="L419" s="39">
        <v>43539</v>
      </c>
      <c r="M419" s="40" t="s">
        <v>54</v>
      </c>
      <c r="N419" s="38" t="s">
        <v>1358</v>
      </c>
      <c r="O419" s="38" t="s">
        <v>1359</v>
      </c>
      <c r="P419" s="41">
        <v>8180385</v>
      </c>
      <c r="Q419" s="38" t="s">
        <v>474</v>
      </c>
      <c r="R419" s="38" t="s">
        <v>68</v>
      </c>
      <c r="S419" s="38" t="s">
        <v>52</v>
      </c>
      <c r="T419" s="42">
        <v>237.52</v>
      </c>
      <c r="U419" s="42">
        <v>159.33000000000001</v>
      </c>
      <c r="V419" s="42">
        <f t="shared" si="30"/>
        <v>78.19</v>
      </c>
      <c r="W419" s="43">
        <f t="shared" si="33"/>
        <v>0.32919333108790838</v>
      </c>
      <c r="X419" s="38" t="s">
        <v>1361</v>
      </c>
      <c r="Y419" s="42">
        <v>159.33000000000001</v>
      </c>
      <c r="Z419" s="38" t="s">
        <v>2395</v>
      </c>
      <c r="AA419" s="42">
        <v>0</v>
      </c>
      <c r="AB419" s="42" t="s">
        <v>54</v>
      </c>
      <c r="AC419" s="42">
        <v>0</v>
      </c>
      <c r="AD419" s="42">
        <v>43</v>
      </c>
      <c r="AE419" s="42">
        <f t="shared" si="31"/>
        <v>-43</v>
      </c>
      <c r="AF419" s="38" t="s">
        <v>1371</v>
      </c>
      <c r="AG419" s="44">
        <f t="shared" si="32"/>
        <v>121.19</v>
      </c>
    </row>
    <row r="420" spans="1:33" s="45" customFormat="1" x14ac:dyDescent="0.2">
      <c r="A420" s="38" t="s">
        <v>39</v>
      </c>
      <c r="B420" s="38" t="s">
        <v>40</v>
      </c>
      <c r="C420" s="38" t="s">
        <v>353</v>
      </c>
      <c r="D420" s="38" t="s">
        <v>446</v>
      </c>
      <c r="E420" s="38" t="s">
        <v>43</v>
      </c>
      <c r="F420" s="38" t="s">
        <v>434</v>
      </c>
      <c r="G420" s="38" t="s">
        <v>435</v>
      </c>
      <c r="H420" s="38" t="s">
        <v>433</v>
      </c>
      <c r="I420" s="38" t="s">
        <v>452</v>
      </c>
      <c r="J420" s="38" t="s">
        <v>2081</v>
      </c>
      <c r="K420" s="39">
        <v>43487</v>
      </c>
      <c r="L420" s="39">
        <v>43539</v>
      </c>
      <c r="M420" s="40" t="s">
        <v>54</v>
      </c>
      <c r="N420" s="38" t="s">
        <v>1358</v>
      </c>
      <c r="O420" s="38" t="s">
        <v>1359</v>
      </c>
      <c r="P420" s="41">
        <v>8180388</v>
      </c>
      <c r="Q420" s="38" t="s">
        <v>474</v>
      </c>
      <c r="R420" s="38" t="s">
        <v>68</v>
      </c>
      <c r="S420" s="38" t="s">
        <v>52</v>
      </c>
      <c r="T420" s="42">
        <v>237.52</v>
      </c>
      <c r="U420" s="42">
        <v>159.46</v>
      </c>
      <c r="V420" s="42">
        <f t="shared" si="30"/>
        <v>78.06</v>
      </c>
      <c r="W420" s="43">
        <f t="shared" si="33"/>
        <v>0.32864600875715727</v>
      </c>
      <c r="X420" s="38" t="s">
        <v>1361</v>
      </c>
      <c r="Y420" s="42">
        <v>159.46</v>
      </c>
      <c r="Z420" s="38" t="s">
        <v>2396</v>
      </c>
      <c r="AA420" s="42">
        <v>0</v>
      </c>
      <c r="AB420" s="42" t="s">
        <v>54</v>
      </c>
      <c r="AC420" s="42">
        <v>0</v>
      </c>
      <c r="AD420" s="42">
        <v>43</v>
      </c>
      <c r="AE420" s="42">
        <f t="shared" si="31"/>
        <v>-43</v>
      </c>
      <c r="AF420" s="38" t="s">
        <v>1371</v>
      </c>
      <c r="AG420" s="44">
        <f t="shared" si="32"/>
        <v>121.06</v>
      </c>
    </row>
    <row r="421" spans="1:33" s="45" customFormat="1" x14ac:dyDescent="0.2">
      <c r="A421" s="38" t="s">
        <v>39</v>
      </c>
      <c r="B421" s="38" t="s">
        <v>40</v>
      </c>
      <c r="C421" s="38" t="s">
        <v>353</v>
      </c>
      <c r="D421" s="38" t="s">
        <v>446</v>
      </c>
      <c r="E421" s="38" t="s">
        <v>43</v>
      </c>
      <c r="F421" s="38" t="s">
        <v>434</v>
      </c>
      <c r="G421" s="38" t="s">
        <v>435</v>
      </c>
      <c r="H421" s="38" t="s">
        <v>433</v>
      </c>
      <c r="I421" s="38" t="s">
        <v>452</v>
      </c>
      <c r="J421" s="38" t="s">
        <v>2081</v>
      </c>
      <c r="K421" s="39">
        <v>43487</v>
      </c>
      <c r="L421" s="39">
        <v>43539</v>
      </c>
      <c r="M421" s="40" t="s">
        <v>54</v>
      </c>
      <c r="N421" s="38" t="s">
        <v>1358</v>
      </c>
      <c r="O421" s="38" t="s">
        <v>1359</v>
      </c>
      <c r="P421" s="41">
        <v>8180402</v>
      </c>
      <c r="Q421" s="38" t="s">
        <v>474</v>
      </c>
      <c r="R421" s="38" t="s">
        <v>68</v>
      </c>
      <c r="S421" s="38" t="s">
        <v>52</v>
      </c>
      <c r="T421" s="42">
        <v>237.52</v>
      </c>
      <c r="U421" s="42">
        <v>159.46</v>
      </c>
      <c r="V421" s="42">
        <f t="shared" si="30"/>
        <v>78.06</v>
      </c>
      <c r="W421" s="43">
        <f t="shared" si="33"/>
        <v>0.32864600875715727</v>
      </c>
      <c r="X421" s="38" t="s">
        <v>1361</v>
      </c>
      <c r="Y421" s="42">
        <v>159.46</v>
      </c>
      <c r="Z421" s="38" t="s">
        <v>2397</v>
      </c>
      <c r="AA421" s="42">
        <v>0</v>
      </c>
      <c r="AB421" s="42" t="s">
        <v>54</v>
      </c>
      <c r="AC421" s="42">
        <v>0</v>
      </c>
      <c r="AD421" s="42">
        <v>43</v>
      </c>
      <c r="AE421" s="42">
        <f t="shared" si="31"/>
        <v>-43</v>
      </c>
      <c r="AF421" s="38" t="s">
        <v>1371</v>
      </c>
      <c r="AG421" s="44">
        <f t="shared" si="32"/>
        <v>121.06</v>
      </c>
    </row>
    <row r="422" spans="1:33" s="45" customFormat="1" x14ac:dyDescent="0.2">
      <c r="A422" s="38" t="s">
        <v>39</v>
      </c>
      <c r="B422" s="38" t="s">
        <v>40</v>
      </c>
      <c r="C422" s="38" t="s">
        <v>353</v>
      </c>
      <c r="D422" s="38" t="s">
        <v>446</v>
      </c>
      <c r="E422" s="38" t="s">
        <v>43</v>
      </c>
      <c r="F422" s="38" t="s">
        <v>434</v>
      </c>
      <c r="G422" s="38" t="s">
        <v>435</v>
      </c>
      <c r="H422" s="38" t="s">
        <v>433</v>
      </c>
      <c r="I422" s="38" t="s">
        <v>452</v>
      </c>
      <c r="J422" s="38" t="s">
        <v>2081</v>
      </c>
      <c r="K422" s="39">
        <v>43487</v>
      </c>
      <c r="L422" s="39">
        <v>43539</v>
      </c>
      <c r="M422" s="40" t="s">
        <v>54</v>
      </c>
      <c r="N422" s="38" t="s">
        <v>1358</v>
      </c>
      <c r="O422" s="38" t="s">
        <v>1359</v>
      </c>
      <c r="P422" s="41">
        <v>8180412</v>
      </c>
      <c r="Q422" s="38" t="s">
        <v>474</v>
      </c>
      <c r="R422" s="38" t="s">
        <v>68</v>
      </c>
      <c r="S422" s="38" t="s">
        <v>52</v>
      </c>
      <c r="T422" s="42">
        <v>475.04</v>
      </c>
      <c r="U422" s="42">
        <v>318.92</v>
      </c>
      <c r="V422" s="42">
        <f t="shared" si="30"/>
        <v>156.12</v>
      </c>
      <c r="W422" s="43">
        <f t="shared" si="33"/>
        <v>0.32864600875715727</v>
      </c>
      <c r="X422" s="38" t="s">
        <v>1361</v>
      </c>
      <c r="Y422" s="42">
        <v>318.92</v>
      </c>
      <c r="Z422" s="38" t="s">
        <v>2398</v>
      </c>
      <c r="AA422" s="42">
        <v>0</v>
      </c>
      <c r="AB422" s="42" t="s">
        <v>54</v>
      </c>
      <c r="AC422" s="42">
        <v>0</v>
      </c>
      <c r="AD422" s="42">
        <v>51</v>
      </c>
      <c r="AE422" s="42">
        <f t="shared" si="31"/>
        <v>-51</v>
      </c>
      <c r="AF422" s="38" t="s">
        <v>1371</v>
      </c>
      <c r="AG422" s="44">
        <f t="shared" si="32"/>
        <v>207.12</v>
      </c>
    </row>
    <row r="423" spans="1:33" s="45" customFormat="1" x14ac:dyDescent="0.2">
      <c r="A423" s="38" t="s">
        <v>39</v>
      </c>
      <c r="B423" s="38" t="s">
        <v>40</v>
      </c>
      <c r="C423" s="38" t="s">
        <v>353</v>
      </c>
      <c r="D423" s="38" t="s">
        <v>446</v>
      </c>
      <c r="E423" s="38" t="s">
        <v>43</v>
      </c>
      <c r="F423" s="38" t="s">
        <v>434</v>
      </c>
      <c r="G423" s="38" t="s">
        <v>435</v>
      </c>
      <c r="H423" s="38" t="s">
        <v>433</v>
      </c>
      <c r="I423" s="38" t="s">
        <v>452</v>
      </c>
      <c r="J423" s="38" t="s">
        <v>2081</v>
      </c>
      <c r="K423" s="39">
        <v>43487</v>
      </c>
      <c r="L423" s="39">
        <v>43539</v>
      </c>
      <c r="M423" s="40" t="s">
        <v>54</v>
      </c>
      <c r="N423" s="38" t="s">
        <v>1358</v>
      </c>
      <c r="O423" s="38" t="s">
        <v>1359</v>
      </c>
      <c r="P423" s="41">
        <v>8180424</v>
      </c>
      <c r="Q423" s="38" t="s">
        <v>474</v>
      </c>
      <c r="R423" s="38" t="s">
        <v>68</v>
      </c>
      <c r="S423" s="38" t="s">
        <v>52</v>
      </c>
      <c r="T423" s="42">
        <v>237.52</v>
      </c>
      <c r="U423" s="42">
        <v>159.46</v>
      </c>
      <c r="V423" s="42">
        <f t="shared" si="30"/>
        <v>78.06</v>
      </c>
      <c r="W423" s="43">
        <f t="shared" si="33"/>
        <v>0.32864600875715727</v>
      </c>
      <c r="X423" s="38" t="s">
        <v>1361</v>
      </c>
      <c r="Y423" s="42">
        <v>159.46</v>
      </c>
      <c r="Z423" s="38" t="s">
        <v>2399</v>
      </c>
      <c r="AA423" s="42">
        <v>0</v>
      </c>
      <c r="AB423" s="42" t="s">
        <v>54</v>
      </c>
      <c r="AC423" s="42">
        <v>0</v>
      </c>
      <c r="AD423" s="42">
        <v>43</v>
      </c>
      <c r="AE423" s="42">
        <f t="shared" si="31"/>
        <v>-43</v>
      </c>
      <c r="AF423" s="38" t="s">
        <v>1371</v>
      </c>
      <c r="AG423" s="44">
        <f t="shared" si="32"/>
        <v>121.06</v>
      </c>
    </row>
    <row r="424" spans="1:33" s="45" customFormat="1" x14ac:dyDescent="0.2">
      <c r="A424" s="38" t="s">
        <v>39</v>
      </c>
      <c r="B424" s="38" t="s">
        <v>40</v>
      </c>
      <c r="C424" s="38" t="s">
        <v>353</v>
      </c>
      <c r="D424" s="38" t="s">
        <v>446</v>
      </c>
      <c r="E424" s="38" t="s">
        <v>43</v>
      </c>
      <c r="F424" s="38" t="s">
        <v>434</v>
      </c>
      <c r="G424" s="38" t="s">
        <v>435</v>
      </c>
      <c r="H424" s="38" t="s">
        <v>433</v>
      </c>
      <c r="I424" s="38" t="s">
        <v>452</v>
      </c>
      <c r="J424" s="38" t="s">
        <v>2081</v>
      </c>
      <c r="K424" s="39">
        <v>43487</v>
      </c>
      <c r="L424" s="39">
        <v>43539</v>
      </c>
      <c r="M424" s="40" t="s">
        <v>54</v>
      </c>
      <c r="N424" s="38" t="s">
        <v>1358</v>
      </c>
      <c r="O424" s="38" t="s">
        <v>1359</v>
      </c>
      <c r="P424" s="41">
        <v>8180428</v>
      </c>
      <c r="Q424" s="38" t="s">
        <v>474</v>
      </c>
      <c r="R424" s="38" t="s">
        <v>68</v>
      </c>
      <c r="S424" s="38" t="s">
        <v>52</v>
      </c>
      <c r="T424" s="42">
        <v>237.52</v>
      </c>
      <c r="U424" s="42">
        <v>159.46</v>
      </c>
      <c r="V424" s="42">
        <f t="shared" si="30"/>
        <v>78.06</v>
      </c>
      <c r="W424" s="43">
        <f t="shared" si="33"/>
        <v>0.32864600875715727</v>
      </c>
      <c r="X424" s="38" t="s">
        <v>1361</v>
      </c>
      <c r="Y424" s="42">
        <v>159.46</v>
      </c>
      <c r="Z424" s="38" t="s">
        <v>2400</v>
      </c>
      <c r="AA424" s="42">
        <v>0</v>
      </c>
      <c r="AB424" s="42" t="s">
        <v>54</v>
      </c>
      <c r="AC424" s="42">
        <v>0</v>
      </c>
      <c r="AD424" s="42">
        <v>43</v>
      </c>
      <c r="AE424" s="42">
        <f t="shared" si="31"/>
        <v>-43</v>
      </c>
      <c r="AF424" s="38" t="s">
        <v>1371</v>
      </c>
      <c r="AG424" s="44">
        <f t="shared" si="32"/>
        <v>121.06</v>
      </c>
    </row>
    <row r="425" spans="1:33" s="45" customFormat="1" x14ac:dyDescent="0.2">
      <c r="A425" s="38" t="s">
        <v>39</v>
      </c>
      <c r="B425" s="38" t="s">
        <v>40</v>
      </c>
      <c r="C425" s="38" t="s">
        <v>353</v>
      </c>
      <c r="D425" s="38" t="s">
        <v>446</v>
      </c>
      <c r="E425" s="38" t="s">
        <v>43</v>
      </c>
      <c r="F425" s="38" t="s">
        <v>434</v>
      </c>
      <c r="G425" s="38" t="s">
        <v>435</v>
      </c>
      <c r="H425" s="38" t="s">
        <v>433</v>
      </c>
      <c r="I425" s="38" t="s">
        <v>452</v>
      </c>
      <c r="J425" s="38" t="s">
        <v>2081</v>
      </c>
      <c r="K425" s="39">
        <v>43487</v>
      </c>
      <c r="L425" s="39">
        <v>43539</v>
      </c>
      <c r="M425" s="40" t="s">
        <v>54</v>
      </c>
      <c r="N425" s="38" t="s">
        <v>1358</v>
      </c>
      <c r="O425" s="38" t="s">
        <v>1359</v>
      </c>
      <c r="P425" s="41">
        <v>8180435</v>
      </c>
      <c r="Q425" s="38" t="s">
        <v>474</v>
      </c>
      <c r="R425" s="38" t="s">
        <v>68</v>
      </c>
      <c r="S425" s="38" t="s">
        <v>52</v>
      </c>
      <c r="T425" s="42">
        <v>237.52</v>
      </c>
      <c r="U425" s="42">
        <v>159.46</v>
      </c>
      <c r="V425" s="42">
        <f t="shared" si="30"/>
        <v>78.06</v>
      </c>
      <c r="W425" s="43">
        <f t="shared" si="33"/>
        <v>0.32864600875715727</v>
      </c>
      <c r="X425" s="38" t="s">
        <v>1361</v>
      </c>
      <c r="Y425" s="42">
        <v>159.46</v>
      </c>
      <c r="Z425" s="38" t="s">
        <v>2401</v>
      </c>
      <c r="AA425" s="42">
        <v>0</v>
      </c>
      <c r="AB425" s="42" t="s">
        <v>54</v>
      </c>
      <c r="AC425" s="42">
        <v>0</v>
      </c>
      <c r="AD425" s="42">
        <v>43</v>
      </c>
      <c r="AE425" s="42">
        <f t="shared" si="31"/>
        <v>-43</v>
      </c>
      <c r="AF425" s="38" t="s">
        <v>1371</v>
      </c>
      <c r="AG425" s="44">
        <f t="shared" si="32"/>
        <v>121.06</v>
      </c>
    </row>
    <row r="426" spans="1:33" s="45" customFormat="1" x14ac:dyDescent="0.2">
      <c r="A426" s="38" t="s">
        <v>39</v>
      </c>
      <c r="B426" s="38" t="s">
        <v>40</v>
      </c>
      <c r="C426" s="38" t="s">
        <v>353</v>
      </c>
      <c r="D426" s="38" t="s">
        <v>446</v>
      </c>
      <c r="E426" s="38" t="s">
        <v>43</v>
      </c>
      <c r="F426" s="38" t="s">
        <v>434</v>
      </c>
      <c r="G426" s="38" t="s">
        <v>435</v>
      </c>
      <c r="H426" s="38" t="s">
        <v>433</v>
      </c>
      <c r="I426" s="38" t="s">
        <v>452</v>
      </c>
      <c r="J426" s="38" t="s">
        <v>2081</v>
      </c>
      <c r="K426" s="39">
        <v>43487</v>
      </c>
      <c r="L426" s="39">
        <v>43539</v>
      </c>
      <c r="M426" s="40" t="s">
        <v>54</v>
      </c>
      <c r="N426" s="38" t="s">
        <v>1358</v>
      </c>
      <c r="O426" s="38" t="s">
        <v>1359</v>
      </c>
      <c r="P426" s="41">
        <v>8180469</v>
      </c>
      <c r="Q426" s="38" t="s">
        <v>474</v>
      </c>
      <c r="R426" s="38" t="s">
        <v>68</v>
      </c>
      <c r="S426" s="38" t="s">
        <v>52</v>
      </c>
      <c r="T426" s="42">
        <v>237.52</v>
      </c>
      <c r="U426" s="42">
        <v>159.33000000000001</v>
      </c>
      <c r="V426" s="42">
        <f t="shared" si="30"/>
        <v>78.19</v>
      </c>
      <c r="W426" s="43">
        <f t="shared" si="33"/>
        <v>0.32919333108790838</v>
      </c>
      <c r="X426" s="38" t="s">
        <v>1361</v>
      </c>
      <c r="Y426" s="42">
        <v>159.33000000000001</v>
      </c>
      <c r="Z426" s="38" t="s">
        <v>2402</v>
      </c>
      <c r="AA426" s="42">
        <v>0</v>
      </c>
      <c r="AB426" s="42" t="s">
        <v>54</v>
      </c>
      <c r="AC426" s="42">
        <v>0</v>
      </c>
      <c r="AD426" s="42">
        <v>43</v>
      </c>
      <c r="AE426" s="42">
        <f t="shared" si="31"/>
        <v>-43</v>
      </c>
      <c r="AF426" s="38" t="s">
        <v>1371</v>
      </c>
      <c r="AG426" s="44">
        <f t="shared" si="32"/>
        <v>121.19</v>
      </c>
    </row>
    <row r="427" spans="1:33" s="45" customFormat="1" x14ac:dyDescent="0.2">
      <c r="A427" s="38" t="s">
        <v>39</v>
      </c>
      <c r="B427" s="38" t="s">
        <v>40</v>
      </c>
      <c r="C427" s="38" t="s">
        <v>353</v>
      </c>
      <c r="D427" s="38" t="s">
        <v>446</v>
      </c>
      <c r="E427" s="38" t="s">
        <v>43</v>
      </c>
      <c r="F427" s="38" t="s">
        <v>434</v>
      </c>
      <c r="G427" s="38" t="s">
        <v>435</v>
      </c>
      <c r="H427" s="38" t="s">
        <v>433</v>
      </c>
      <c r="I427" s="38" t="s">
        <v>452</v>
      </c>
      <c r="J427" s="38" t="s">
        <v>2081</v>
      </c>
      <c r="K427" s="39">
        <v>43487</v>
      </c>
      <c r="L427" s="39">
        <v>43539</v>
      </c>
      <c r="M427" s="40" t="s">
        <v>54</v>
      </c>
      <c r="N427" s="38" t="s">
        <v>1358</v>
      </c>
      <c r="O427" s="38" t="s">
        <v>1359</v>
      </c>
      <c r="P427" s="41">
        <v>8180472</v>
      </c>
      <c r="Q427" s="38" t="s">
        <v>474</v>
      </c>
      <c r="R427" s="38" t="s">
        <v>68</v>
      </c>
      <c r="S427" s="38" t="s">
        <v>52</v>
      </c>
      <c r="T427" s="42">
        <v>237.52</v>
      </c>
      <c r="U427" s="42">
        <v>159.33000000000001</v>
      </c>
      <c r="V427" s="42">
        <f t="shared" si="30"/>
        <v>78.19</v>
      </c>
      <c r="W427" s="43">
        <f t="shared" si="33"/>
        <v>0.32919333108790838</v>
      </c>
      <c r="X427" s="38" t="s">
        <v>1361</v>
      </c>
      <c r="Y427" s="42">
        <v>159.33000000000001</v>
      </c>
      <c r="Z427" s="38" t="s">
        <v>2403</v>
      </c>
      <c r="AA427" s="42">
        <v>0</v>
      </c>
      <c r="AB427" s="42" t="s">
        <v>54</v>
      </c>
      <c r="AC427" s="42">
        <v>0</v>
      </c>
      <c r="AD427" s="42">
        <v>43</v>
      </c>
      <c r="AE427" s="42">
        <f t="shared" si="31"/>
        <v>-43</v>
      </c>
      <c r="AF427" s="38" t="s">
        <v>1371</v>
      </c>
      <c r="AG427" s="44">
        <f t="shared" si="32"/>
        <v>121.19</v>
      </c>
    </row>
    <row r="428" spans="1:33" s="45" customFormat="1" x14ac:dyDescent="0.2">
      <c r="A428" s="38" t="s">
        <v>39</v>
      </c>
      <c r="B428" s="38" t="s">
        <v>40</v>
      </c>
      <c r="C428" s="38" t="s">
        <v>353</v>
      </c>
      <c r="D428" s="38" t="s">
        <v>446</v>
      </c>
      <c r="E428" s="38" t="s">
        <v>43</v>
      </c>
      <c r="F428" s="38" t="s">
        <v>434</v>
      </c>
      <c r="G428" s="38" t="s">
        <v>435</v>
      </c>
      <c r="H428" s="38" t="s">
        <v>433</v>
      </c>
      <c r="I428" s="38" t="s">
        <v>452</v>
      </c>
      <c r="J428" s="38" t="s">
        <v>2081</v>
      </c>
      <c r="K428" s="39">
        <v>43487</v>
      </c>
      <c r="L428" s="39">
        <v>43539</v>
      </c>
      <c r="M428" s="40" t="s">
        <v>54</v>
      </c>
      <c r="N428" s="38" t="s">
        <v>1358</v>
      </c>
      <c r="O428" s="38" t="s">
        <v>1359</v>
      </c>
      <c r="P428" s="41">
        <v>8180484</v>
      </c>
      <c r="Q428" s="38" t="s">
        <v>474</v>
      </c>
      <c r="R428" s="38" t="s">
        <v>68</v>
      </c>
      <c r="S428" s="38" t="s">
        <v>52</v>
      </c>
      <c r="T428" s="42">
        <v>237.52</v>
      </c>
      <c r="U428" s="42">
        <v>159.46</v>
      </c>
      <c r="V428" s="42">
        <f t="shared" si="30"/>
        <v>78.06</v>
      </c>
      <c r="W428" s="43">
        <f t="shared" si="33"/>
        <v>0.32864600875715727</v>
      </c>
      <c r="X428" s="38" t="s">
        <v>1361</v>
      </c>
      <c r="Y428" s="42">
        <v>159.46</v>
      </c>
      <c r="Z428" s="38" t="s">
        <v>2404</v>
      </c>
      <c r="AA428" s="42">
        <v>0</v>
      </c>
      <c r="AB428" s="42" t="s">
        <v>54</v>
      </c>
      <c r="AC428" s="42">
        <v>0</v>
      </c>
      <c r="AD428" s="42">
        <v>43</v>
      </c>
      <c r="AE428" s="42">
        <f t="shared" si="31"/>
        <v>-43</v>
      </c>
      <c r="AF428" s="38" t="s">
        <v>1371</v>
      </c>
      <c r="AG428" s="44">
        <f t="shared" si="32"/>
        <v>121.06</v>
      </c>
    </row>
    <row r="429" spans="1:33" s="45" customFormat="1" x14ac:dyDescent="0.2">
      <c r="A429" s="38" t="s">
        <v>39</v>
      </c>
      <c r="B429" s="38" t="s">
        <v>40</v>
      </c>
      <c r="C429" s="38" t="s">
        <v>353</v>
      </c>
      <c r="D429" s="38" t="s">
        <v>446</v>
      </c>
      <c r="E429" s="38" t="s">
        <v>43</v>
      </c>
      <c r="F429" s="38" t="s">
        <v>434</v>
      </c>
      <c r="G429" s="38" t="s">
        <v>435</v>
      </c>
      <c r="H429" s="38" t="s">
        <v>433</v>
      </c>
      <c r="I429" s="38" t="s">
        <v>452</v>
      </c>
      <c r="J429" s="38" t="s">
        <v>2081</v>
      </c>
      <c r="K429" s="39">
        <v>43487</v>
      </c>
      <c r="L429" s="39">
        <v>43539</v>
      </c>
      <c r="M429" s="40" t="s">
        <v>54</v>
      </c>
      <c r="N429" s="38" t="s">
        <v>1358</v>
      </c>
      <c r="O429" s="38" t="s">
        <v>1359</v>
      </c>
      <c r="P429" s="41">
        <v>8180500</v>
      </c>
      <c r="Q429" s="38" t="s">
        <v>474</v>
      </c>
      <c r="R429" s="38" t="s">
        <v>68</v>
      </c>
      <c r="S429" s="38" t="s">
        <v>52</v>
      </c>
      <c r="T429" s="42">
        <v>237.52</v>
      </c>
      <c r="U429" s="42">
        <v>159.46</v>
      </c>
      <c r="V429" s="42">
        <f t="shared" si="30"/>
        <v>78.06</v>
      </c>
      <c r="W429" s="43">
        <f t="shared" si="33"/>
        <v>0.32864600875715727</v>
      </c>
      <c r="X429" s="38" t="s">
        <v>1361</v>
      </c>
      <c r="Y429" s="42">
        <v>159.46</v>
      </c>
      <c r="Z429" s="38" t="s">
        <v>2405</v>
      </c>
      <c r="AA429" s="42">
        <v>0</v>
      </c>
      <c r="AB429" s="42" t="s">
        <v>54</v>
      </c>
      <c r="AC429" s="42">
        <v>0</v>
      </c>
      <c r="AD429" s="42">
        <v>43</v>
      </c>
      <c r="AE429" s="42">
        <f t="shared" si="31"/>
        <v>-43</v>
      </c>
      <c r="AF429" s="38" t="s">
        <v>1371</v>
      </c>
      <c r="AG429" s="44">
        <f t="shared" si="32"/>
        <v>121.06</v>
      </c>
    </row>
    <row r="430" spans="1:33" s="45" customFormat="1" x14ac:dyDescent="0.2">
      <c r="A430" s="38" t="s">
        <v>39</v>
      </c>
      <c r="B430" s="38" t="s">
        <v>40</v>
      </c>
      <c r="C430" s="38" t="s">
        <v>353</v>
      </c>
      <c r="D430" s="38" t="s">
        <v>446</v>
      </c>
      <c r="E430" s="38" t="s">
        <v>43</v>
      </c>
      <c r="F430" s="38" t="s">
        <v>434</v>
      </c>
      <c r="G430" s="38" t="s">
        <v>435</v>
      </c>
      <c r="H430" s="38" t="s">
        <v>433</v>
      </c>
      <c r="I430" s="38" t="s">
        <v>452</v>
      </c>
      <c r="J430" s="38" t="s">
        <v>2081</v>
      </c>
      <c r="K430" s="39">
        <v>43487</v>
      </c>
      <c r="L430" s="39">
        <v>43539</v>
      </c>
      <c r="M430" s="40" t="s">
        <v>54</v>
      </c>
      <c r="N430" s="38" t="s">
        <v>1358</v>
      </c>
      <c r="O430" s="38" t="s">
        <v>1359</v>
      </c>
      <c r="P430" s="41">
        <v>8180504</v>
      </c>
      <c r="Q430" s="38" t="s">
        <v>474</v>
      </c>
      <c r="R430" s="38" t="s">
        <v>68</v>
      </c>
      <c r="S430" s="38" t="s">
        <v>52</v>
      </c>
      <c r="T430" s="42">
        <v>237.52</v>
      </c>
      <c r="U430" s="42">
        <v>159.46</v>
      </c>
      <c r="V430" s="42">
        <f t="shared" si="30"/>
        <v>78.06</v>
      </c>
      <c r="W430" s="43">
        <f t="shared" si="33"/>
        <v>0.32864600875715727</v>
      </c>
      <c r="X430" s="38" t="s">
        <v>1361</v>
      </c>
      <c r="Y430" s="42">
        <v>159.46</v>
      </c>
      <c r="Z430" s="38" t="s">
        <v>2406</v>
      </c>
      <c r="AA430" s="42">
        <v>0</v>
      </c>
      <c r="AB430" s="42" t="s">
        <v>54</v>
      </c>
      <c r="AC430" s="42">
        <v>0</v>
      </c>
      <c r="AD430" s="42">
        <v>43</v>
      </c>
      <c r="AE430" s="42">
        <f t="shared" si="31"/>
        <v>-43</v>
      </c>
      <c r="AF430" s="38" t="s">
        <v>1371</v>
      </c>
      <c r="AG430" s="44">
        <f t="shared" si="32"/>
        <v>121.06</v>
      </c>
    </row>
    <row r="431" spans="1:33" s="45" customFormat="1" x14ac:dyDescent="0.2">
      <c r="A431" s="38" t="s">
        <v>39</v>
      </c>
      <c r="B431" s="38" t="s">
        <v>40</v>
      </c>
      <c r="C431" s="38" t="s">
        <v>353</v>
      </c>
      <c r="D431" s="38" t="s">
        <v>446</v>
      </c>
      <c r="E431" s="38" t="s">
        <v>43</v>
      </c>
      <c r="F431" s="38" t="s">
        <v>434</v>
      </c>
      <c r="G431" s="38" t="s">
        <v>435</v>
      </c>
      <c r="H431" s="38" t="s">
        <v>433</v>
      </c>
      <c r="I431" s="38" t="s">
        <v>452</v>
      </c>
      <c r="J431" s="38" t="s">
        <v>2081</v>
      </c>
      <c r="K431" s="39">
        <v>43487</v>
      </c>
      <c r="L431" s="39">
        <v>43539</v>
      </c>
      <c r="M431" s="40" t="s">
        <v>54</v>
      </c>
      <c r="N431" s="38" t="s">
        <v>1358</v>
      </c>
      <c r="O431" s="38" t="s">
        <v>1359</v>
      </c>
      <c r="P431" s="41">
        <v>8180507</v>
      </c>
      <c r="Q431" s="38" t="s">
        <v>474</v>
      </c>
      <c r="R431" s="38" t="s">
        <v>68</v>
      </c>
      <c r="S431" s="38" t="s">
        <v>52</v>
      </c>
      <c r="T431" s="42">
        <v>237.52</v>
      </c>
      <c r="U431" s="42">
        <v>159.33000000000001</v>
      </c>
      <c r="V431" s="42">
        <f t="shared" si="30"/>
        <v>78.19</v>
      </c>
      <c r="W431" s="43">
        <f t="shared" si="33"/>
        <v>0.32919333108790838</v>
      </c>
      <c r="X431" s="38" t="s">
        <v>1361</v>
      </c>
      <c r="Y431" s="42">
        <v>159.33000000000001</v>
      </c>
      <c r="Z431" s="38" t="s">
        <v>2407</v>
      </c>
      <c r="AA431" s="42">
        <v>0</v>
      </c>
      <c r="AB431" s="42" t="s">
        <v>54</v>
      </c>
      <c r="AC431" s="42">
        <v>0</v>
      </c>
      <c r="AD431" s="42">
        <v>43</v>
      </c>
      <c r="AE431" s="42">
        <f t="shared" si="31"/>
        <v>-43</v>
      </c>
      <c r="AF431" s="38" t="s">
        <v>1371</v>
      </c>
      <c r="AG431" s="44">
        <f t="shared" si="32"/>
        <v>121.19</v>
      </c>
    </row>
    <row r="432" spans="1:33" s="45" customFormat="1" x14ac:dyDescent="0.2">
      <c r="A432" s="38" t="s">
        <v>39</v>
      </c>
      <c r="B432" s="38" t="s">
        <v>40</v>
      </c>
      <c r="C432" s="38" t="s">
        <v>353</v>
      </c>
      <c r="D432" s="38" t="s">
        <v>446</v>
      </c>
      <c r="E432" s="38" t="s">
        <v>43</v>
      </c>
      <c r="F432" s="38" t="s">
        <v>434</v>
      </c>
      <c r="G432" s="38" t="s">
        <v>435</v>
      </c>
      <c r="H432" s="38" t="s">
        <v>433</v>
      </c>
      <c r="I432" s="38" t="s">
        <v>452</v>
      </c>
      <c r="J432" s="38" t="s">
        <v>2081</v>
      </c>
      <c r="K432" s="39">
        <v>43487</v>
      </c>
      <c r="L432" s="39">
        <v>43539</v>
      </c>
      <c r="M432" s="40" t="s">
        <v>54</v>
      </c>
      <c r="N432" s="38" t="s">
        <v>1358</v>
      </c>
      <c r="O432" s="38" t="s">
        <v>1359</v>
      </c>
      <c r="P432" s="41">
        <v>8180509</v>
      </c>
      <c r="Q432" s="38" t="s">
        <v>474</v>
      </c>
      <c r="R432" s="38" t="s">
        <v>68</v>
      </c>
      <c r="S432" s="38" t="s">
        <v>52</v>
      </c>
      <c r="T432" s="42">
        <v>237.52</v>
      </c>
      <c r="U432" s="42">
        <v>159.33000000000001</v>
      </c>
      <c r="V432" s="42">
        <f t="shared" si="30"/>
        <v>78.19</v>
      </c>
      <c r="W432" s="43">
        <f t="shared" si="33"/>
        <v>0.32919333108790838</v>
      </c>
      <c r="X432" s="38" t="s">
        <v>1361</v>
      </c>
      <c r="Y432" s="42">
        <v>159.33000000000001</v>
      </c>
      <c r="Z432" s="38" t="s">
        <v>2408</v>
      </c>
      <c r="AA432" s="42">
        <v>0</v>
      </c>
      <c r="AB432" s="42" t="s">
        <v>54</v>
      </c>
      <c r="AC432" s="42">
        <v>0</v>
      </c>
      <c r="AD432" s="42">
        <v>43</v>
      </c>
      <c r="AE432" s="42">
        <f t="shared" si="31"/>
        <v>-43</v>
      </c>
      <c r="AF432" s="38" t="s">
        <v>1371</v>
      </c>
      <c r="AG432" s="44">
        <f t="shared" si="32"/>
        <v>121.19</v>
      </c>
    </row>
    <row r="433" spans="1:33" s="45" customFormat="1" x14ac:dyDescent="0.2">
      <c r="A433" s="38" t="s">
        <v>39</v>
      </c>
      <c r="B433" s="38" t="s">
        <v>40</v>
      </c>
      <c r="C433" s="38" t="s">
        <v>353</v>
      </c>
      <c r="D433" s="38" t="s">
        <v>446</v>
      </c>
      <c r="E433" s="38" t="s">
        <v>43</v>
      </c>
      <c r="F433" s="38" t="s">
        <v>434</v>
      </c>
      <c r="G433" s="38" t="s">
        <v>435</v>
      </c>
      <c r="H433" s="38" t="s">
        <v>433</v>
      </c>
      <c r="I433" s="38" t="s">
        <v>452</v>
      </c>
      <c r="J433" s="38" t="s">
        <v>2081</v>
      </c>
      <c r="K433" s="39">
        <v>43487</v>
      </c>
      <c r="L433" s="39">
        <v>43539</v>
      </c>
      <c r="M433" s="40" t="s">
        <v>54</v>
      </c>
      <c r="N433" s="38" t="s">
        <v>1358</v>
      </c>
      <c r="O433" s="38" t="s">
        <v>1359</v>
      </c>
      <c r="P433" s="41">
        <v>8180513</v>
      </c>
      <c r="Q433" s="38" t="s">
        <v>474</v>
      </c>
      <c r="R433" s="38" t="s">
        <v>68</v>
      </c>
      <c r="S433" s="38" t="s">
        <v>52</v>
      </c>
      <c r="T433" s="42">
        <v>237.52</v>
      </c>
      <c r="U433" s="42">
        <v>159.33000000000001</v>
      </c>
      <c r="V433" s="42">
        <f t="shared" si="30"/>
        <v>78.19</v>
      </c>
      <c r="W433" s="43">
        <f t="shared" si="33"/>
        <v>0.32919333108790838</v>
      </c>
      <c r="X433" s="38" t="s">
        <v>1361</v>
      </c>
      <c r="Y433" s="42">
        <v>159.33000000000001</v>
      </c>
      <c r="Z433" s="38" t="s">
        <v>2409</v>
      </c>
      <c r="AA433" s="42">
        <v>0</v>
      </c>
      <c r="AB433" s="42" t="s">
        <v>54</v>
      </c>
      <c r="AC433" s="42">
        <v>0</v>
      </c>
      <c r="AD433" s="42">
        <v>43</v>
      </c>
      <c r="AE433" s="42">
        <f t="shared" si="31"/>
        <v>-43</v>
      </c>
      <c r="AF433" s="38" t="s">
        <v>1371</v>
      </c>
      <c r="AG433" s="44">
        <f t="shared" si="32"/>
        <v>121.19</v>
      </c>
    </row>
    <row r="434" spans="1:33" s="45" customFormat="1" x14ac:dyDescent="0.2">
      <c r="A434" s="38" t="s">
        <v>39</v>
      </c>
      <c r="B434" s="38" t="s">
        <v>40</v>
      </c>
      <c r="C434" s="38" t="s">
        <v>353</v>
      </c>
      <c r="D434" s="38" t="s">
        <v>446</v>
      </c>
      <c r="E434" s="38" t="s">
        <v>43</v>
      </c>
      <c r="F434" s="38" t="s">
        <v>434</v>
      </c>
      <c r="G434" s="38" t="s">
        <v>435</v>
      </c>
      <c r="H434" s="38" t="s">
        <v>433</v>
      </c>
      <c r="I434" s="38" t="s">
        <v>452</v>
      </c>
      <c r="J434" s="38" t="s">
        <v>2081</v>
      </c>
      <c r="K434" s="39">
        <v>43487</v>
      </c>
      <c r="L434" s="39">
        <v>43539</v>
      </c>
      <c r="M434" s="40" t="s">
        <v>54</v>
      </c>
      <c r="N434" s="38" t="s">
        <v>1358</v>
      </c>
      <c r="O434" s="38" t="s">
        <v>1359</v>
      </c>
      <c r="P434" s="41">
        <v>8180514</v>
      </c>
      <c r="Q434" s="38" t="s">
        <v>474</v>
      </c>
      <c r="R434" s="38" t="s">
        <v>68</v>
      </c>
      <c r="S434" s="38" t="s">
        <v>52</v>
      </c>
      <c r="T434" s="42">
        <v>237.52</v>
      </c>
      <c r="U434" s="42">
        <v>159.33000000000001</v>
      </c>
      <c r="V434" s="42">
        <f t="shared" si="30"/>
        <v>78.19</v>
      </c>
      <c r="W434" s="43">
        <f t="shared" si="33"/>
        <v>0.32919333108790838</v>
      </c>
      <c r="X434" s="38" t="s">
        <v>1361</v>
      </c>
      <c r="Y434" s="42">
        <v>159.33000000000001</v>
      </c>
      <c r="Z434" s="38" t="s">
        <v>2410</v>
      </c>
      <c r="AA434" s="42">
        <v>0</v>
      </c>
      <c r="AB434" s="42" t="s">
        <v>54</v>
      </c>
      <c r="AC434" s="42">
        <v>0</v>
      </c>
      <c r="AD434" s="42">
        <v>43</v>
      </c>
      <c r="AE434" s="42">
        <f t="shared" si="31"/>
        <v>-43</v>
      </c>
      <c r="AF434" s="38" t="s">
        <v>1371</v>
      </c>
      <c r="AG434" s="44">
        <f t="shared" si="32"/>
        <v>121.19</v>
      </c>
    </row>
    <row r="435" spans="1:33" s="45" customFormat="1" x14ac:dyDescent="0.2">
      <c r="A435" s="38" t="s">
        <v>39</v>
      </c>
      <c r="B435" s="38" t="s">
        <v>40</v>
      </c>
      <c r="C435" s="38" t="s">
        <v>353</v>
      </c>
      <c r="D435" s="38" t="s">
        <v>446</v>
      </c>
      <c r="E435" s="38" t="s">
        <v>43</v>
      </c>
      <c r="F435" s="38" t="s">
        <v>434</v>
      </c>
      <c r="G435" s="38" t="s">
        <v>435</v>
      </c>
      <c r="H435" s="38" t="s">
        <v>433</v>
      </c>
      <c r="I435" s="38" t="s">
        <v>452</v>
      </c>
      <c r="J435" s="38" t="s">
        <v>2081</v>
      </c>
      <c r="K435" s="39">
        <v>43487</v>
      </c>
      <c r="L435" s="39">
        <v>43539</v>
      </c>
      <c r="M435" s="40" t="s">
        <v>54</v>
      </c>
      <c r="N435" s="38" t="s">
        <v>1358</v>
      </c>
      <c r="O435" s="38" t="s">
        <v>1359</v>
      </c>
      <c r="P435" s="41">
        <v>8180515</v>
      </c>
      <c r="Q435" s="38" t="s">
        <v>474</v>
      </c>
      <c r="R435" s="38" t="s">
        <v>68</v>
      </c>
      <c r="S435" s="38" t="s">
        <v>52</v>
      </c>
      <c r="T435" s="42">
        <v>237.52</v>
      </c>
      <c r="U435" s="42">
        <v>159.46</v>
      </c>
      <c r="V435" s="42">
        <f t="shared" si="30"/>
        <v>78.06</v>
      </c>
      <c r="W435" s="43">
        <f t="shared" si="33"/>
        <v>0.32864600875715727</v>
      </c>
      <c r="X435" s="38" t="s">
        <v>1361</v>
      </c>
      <c r="Y435" s="42">
        <v>159.46</v>
      </c>
      <c r="Z435" s="38" t="s">
        <v>2411</v>
      </c>
      <c r="AA435" s="42">
        <v>0</v>
      </c>
      <c r="AB435" s="42" t="s">
        <v>54</v>
      </c>
      <c r="AC435" s="42">
        <v>0</v>
      </c>
      <c r="AD435" s="42">
        <v>43</v>
      </c>
      <c r="AE435" s="42">
        <f t="shared" si="31"/>
        <v>-43</v>
      </c>
      <c r="AF435" s="38" t="s">
        <v>1371</v>
      </c>
      <c r="AG435" s="44">
        <f t="shared" si="32"/>
        <v>121.06</v>
      </c>
    </row>
    <row r="436" spans="1:33" s="45" customFormat="1" x14ac:dyDescent="0.2">
      <c r="A436" s="38" t="s">
        <v>39</v>
      </c>
      <c r="B436" s="38" t="s">
        <v>40</v>
      </c>
      <c r="C436" s="38" t="s">
        <v>353</v>
      </c>
      <c r="D436" s="38" t="s">
        <v>446</v>
      </c>
      <c r="E436" s="38" t="s">
        <v>43</v>
      </c>
      <c r="F436" s="38" t="s">
        <v>434</v>
      </c>
      <c r="G436" s="38" t="s">
        <v>435</v>
      </c>
      <c r="H436" s="38" t="s">
        <v>433</v>
      </c>
      <c r="I436" s="38" t="s">
        <v>452</v>
      </c>
      <c r="J436" s="38" t="s">
        <v>2081</v>
      </c>
      <c r="K436" s="39">
        <v>43487</v>
      </c>
      <c r="L436" s="39">
        <v>43539</v>
      </c>
      <c r="M436" s="40" t="s">
        <v>54</v>
      </c>
      <c r="N436" s="38" t="s">
        <v>1358</v>
      </c>
      <c r="O436" s="38" t="s">
        <v>1359</v>
      </c>
      <c r="P436" s="41">
        <v>8180517</v>
      </c>
      <c r="Q436" s="38" t="s">
        <v>474</v>
      </c>
      <c r="R436" s="38" t="s">
        <v>68</v>
      </c>
      <c r="S436" s="38" t="s">
        <v>52</v>
      </c>
      <c r="T436" s="42">
        <v>237.52</v>
      </c>
      <c r="U436" s="42">
        <v>159.46</v>
      </c>
      <c r="V436" s="42">
        <f t="shared" si="30"/>
        <v>78.06</v>
      </c>
      <c r="W436" s="43">
        <f t="shared" si="33"/>
        <v>0.32864600875715727</v>
      </c>
      <c r="X436" s="38" t="s">
        <v>1361</v>
      </c>
      <c r="Y436" s="42">
        <v>159.46</v>
      </c>
      <c r="Z436" s="38" t="s">
        <v>2412</v>
      </c>
      <c r="AA436" s="42">
        <v>0</v>
      </c>
      <c r="AB436" s="42" t="s">
        <v>54</v>
      </c>
      <c r="AC436" s="42">
        <v>0</v>
      </c>
      <c r="AD436" s="42">
        <v>43</v>
      </c>
      <c r="AE436" s="42">
        <f t="shared" si="31"/>
        <v>-43</v>
      </c>
      <c r="AF436" s="38" t="s">
        <v>1371</v>
      </c>
      <c r="AG436" s="44">
        <f t="shared" si="32"/>
        <v>121.06</v>
      </c>
    </row>
    <row r="437" spans="1:33" s="45" customFormat="1" x14ac:dyDescent="0.2">
      <c r="A437" s="38" t="s">
        <v>39</v>
      </c>
      <c r="B437" s="38" t="s">
        <v>40</v>
      </c>
      <c r="C437" s="38" t="s">
        <v>353</v>
      </c>
      <c r="D437" s="38" t="s">
        <v>446</v>
      </c>
      <c r="E437" s="38" t="s">
        <v>43</v>
      </c>
      <c r="F437" s="38" t="s">
        <v>434</v>
      </c>
      <c r="G437" s="38" t="s">
        <v>435</v>
      </c>
      <c r="H437" s="38" t="s">
        <v>433</v>
      </c>
      <c r="I437" s="38" t="s">
        <v>452</v>
      </c>
      <c r="J437" s="38" t="s">
        <v>2081</v>
      </c>
      <c r="K437" s="39">
        <v>43488</v>
      </c>
      <c r="L437" s="39">
        <v>43539</v>
      </c>
      <c r="M437" s="40" t="s">
        <v>54</v>
      </c>
      <c r="N437" s="38" t="s">
        <v>1358</v>
      </c>
      <c r="O437" s="38" t="s">
        <v>1359</v>
      </c>
      <c r="P437" s="41">
        <v>8182376</v>
      </c>
      <c r="Q437" s="38" t="s">
        <v>474</v>
      </c>
      <c r="R437" s="38" t="s">
        <v>68</v>
      </c>
      <c r="S437" s="38" t="s">
        <v>52</v>
      </c>
      <c r="T437" s="42">
        <v>237.52</v>
      </c>
      <c r="U437" s="42">
        <v>159.46</v>
      </c>
      <c r="V437" s="42">
        <f t="shared" si="30"/>
        <v>78.06</v>
      </c>
      <c r="W437" s="43">
        <f t="shared" si="33"/>
        <v>0.32864600875715727</v>
      </c>
      <c r="X437" s="38" t="s">
        <v>1361</v>
      </c>
      <c r="Y437" s="42">
        <v>159.46</v>
      </c>
      <c r="Z437" s="38" t="s">
        <v>2413</v>
      </c>
      <c r="AA437" s="42">
        <v>0</v>
      </c>
      <c r="AB437" s="42" t="s">
        <v>54</v>
      </c>
      <c r="AC437" s="42">
        <v>0</v>
      </c>
      <c r="AD437" s="42">
        <v>43</v>
      </c>
      <c r="AE437" s="42">
        <f t="shared" si="31"/>
        <v>-43</v>
      </c>
      <c r="AF437" s="38" t="s">
        <v>1371</v>
      </c>
      <c r="AG437" s="44">
        <f t="shared" si="32"/>
        <v>121.06</v>
      </c>
    </row>
    <row r="438" spans="1:33" s="45" customFormat="1" x14ac:dyDescent="0.2">
      <c r="A438" s="38" t="s">
        <v>39</v>
      </c>
      <c r="B438" s="38" t="s">
        <v>40</v>
      </c>
      <c r="C438" s="38" t="s">
        <v>353</v>
      </c>
      <c r="D438" s="38" t="s">
        <v>446</v>
      </c>
      <c r="E438" s="38" t="s">
        <v>43</v>
      </c>
      <c r="F438" s="38" t="s">
        <v>434</v>
      </c>
      <c r="G438" s="38" t="s">
        <v>435</v>
      </c>
      <c r="H438" s="38" t="s">
        <v>433</v>
      </c>
      <c r="I438" s="38" t="s">
        <v>452</v>
      </c>
      <c r="J438" s="38" t="s">
        <v>2081</v>
      </c>
      <c r="K438" s="39">
        <v>43488</v>
      </c>
      <c r="L438" s="39">
        <v>43539</v>
      </c>
      <c r="M438" s="40" t="s">
        <v>54</v>
      </c>
      <c r="N438" s="38" t="s">
        <v>1358</v>
      </c>
      <c r="O438" s="38" t="s">
        <v>1359</v>
      </c>
      <c r="P438" s="41">
        <v>8182381</v>
      </c>
      <c r="Q438" s="38" t="s">
        <v>474</v>
      </c>
      <c r="R438" s="38" t="s">
        <v>68</v>
      </c>
      <c r="S438" s="38" t="s">
        <v>52</v>
      </c>
      <c r="T438" s="42">
        <v>237.52</v>
      </c>
      <c r="U438" s="42">
        <v>159.46</v>
      </c>
      <c r="V438" s="42">
        <f t="shared" si="30"/>
        <v>78.06</v>
      </c>
      <c r="W438" s="43">
        <f t="shared" si="33"/>
        <v>0.32864600875715727</v>
      </c>
      <c r="X438" s="38" t="s">
        <v>1361</v>
      </c>
      <c r="Y438" s="42">
        <v>159.46</v>
      </c>
      <c r="Z438" s="38" t="s">
        <v>2414</v>
      </c>
      <c r="AA438" s="42">
        <v>0</v>
      </c>
      <c r="AB438" s="42" t="s">
        <v>54</v>
      </c>
      <c r="AC438" s="42">
        <v>0</v>
      </c>
      <c r="AD438" s="42">
        <v>43</v>
      </c>
      <c r="AE438" s="42">
        <f t="shared" si="31"/>
        <v>-43</v>
      </c>
      <c r="AF438" s="38" t="s">
        <v>1371</v>
      </c>
      <c r="AG438" s="44">
        <f t="shared" si="32"/>
        <v>121.06</v>
      </c>
    </row>
    <row r="439" spans="1:33" s="45" customFormat="1" x14ac:dyDescent="0.2">
      <c r="A439" s="38" t="s">
        <v>39</v>
      </c>
      <c r="B439" s="38" t="s">
        <v>40</v>
      </c>
      <c r="C439" s="38" t="s">
        <v>353</v>
      </c>
      <c r="D439" s="38" t="s">
        <v>446</v>
      </c>
      <c r="E439" s="38" t="s">
        <v>43</v>
      </c>
      <c r="F439" s="38" t="s">
        <v>434</v>
      </c>
      <c r="G439" s="38" t="s">
        <v>435</v>
      </c>
      <c r="H439" s="38" t="s">
        <v>433</v>
      </c>
      <c r="I439" s="38" t="s">
        <v>452</v>
      </c>
      <c r="J439" s="38" t="s">
        <v>2081</v>
      </c>
      <c r="K439" s="39">
        <v>43488</v>
      </c>
      <c r="L439" s="39">
        <v>43539</v>
      </c>
      <c r="M439" s="40" t="s">
        <v>54</v>
      </c>
      <c r="N439" s="38" t="s">
        <v>1358</v>
      </c>
      <c r="O439" s="38" t="s">
        <v>1359</v>
      </c>
      <c r="P439" s="41">
        <v>8182383</v>
      </c>
      <c r="Q439" s="38" t="s">
        <v>474</v>
      </c>
      <c r="R439" s="38" t="s">
        <v>68</v>
      </c>
      <c r="S439" s="38" t="s">
        <v>52</v>
      </c>
      <c r="T439" s="42">
        <v>237.52</v>
      </c>
      <c r="U439" s="42">
        <v>159.46</v>
      </c>
      <c r="V439" s="42">
        <f t="shared" si="30"/>
        <v>78.06</v>
      </c>
      <c r="W439" s="43">
        <f t="shared" si="33"/>
        <v>0.32864600875715727</v>
      </c>
      <c r="X439" s="38" t="s">
        <v>1361</v>
      </c>
      <c r="Y439" s="42">
        <v>159.46</v>
      </c>
      <c r="Z439" s="38" t="s">
        <v>2415</v>
      </c>
      <c r="AA439" s="42">
        <v>0</v>
      </c>
      <c r="AB439" s="42" t="s">
        <v>54</v>
      </c>
      <c r="AC439" s="42">
        <v>0</v>
      </c>
      <c r="AD439" s="42">
        <v>43</v>
      </c>
      <c r="AE439" s="42">
        <f t="shared" si="31"/>
        <v>-43</v>
      </c>
      <c r="AF439" s="38" t="s">
        <v>1371</v>
      </c>
      <c r="AG439" s="44">
        <f t="shared" si="32"/>
        <v>121.06</v>
      </c>
    </row>
    <row r="440" spans="1:33" s="45" customFormat="1" x14ac:dyDescent="0.2">
      <c r="A440" s="38" t="s">
        <v>39</v>
      </c>
      <c r="B440" s="38" t="s">
        <v>40</v>
      </c>
      <c r="C440" s="38" t="s">
        <v>353</v>
      </c>
      <c r="D440" s="38" t="s">
        <v>446</v>
      </c>
      <c r="E440" s="38" t="s">
        <v>43</v>
      </c>
      <c r="F440" s="38" t="s">
        <v>434</v>
      </c>
      <c r="G440" s="38" t="s">
        <v>435</v>
      </c>
      <c r="H440" s="38" t="s">
        <v>433</v>
      </c>
      <c r="I440" s="38" t="s">
        <v>452</v>
      </c>
      <c r="J440" s="38" t="s">
        <v>2081</v>
      </c>
      <c r="K440" s="39">
        <v>43488</v>
      </c>
      <c r="L440" s="39">
        <v>43539</v>
      </c>
      <c r="M440" s="40" t="s">
        <v>54</v>
      </c>
      <c r="N440" s="38" t="s">
        <v>1358</v>
      </c>
      <c r="O440" s="38" t="s">
        <v>1359</v>
      </c>
      <c r="P440" s="41">
        <v>8182387</v>
      </c>
      <c r="Q440" s="38" t="s">
        <v>474</v>
      </c>
      <c r="R440" s="38" t="s">
        <v>68</v>
      </c>
      <c r="S440" s="38" t="s">
        <v>52</v>
      </c>
      <c r="T440" s="42">
        <v>237.52</v>
      </c>
      <c r="U440" s="42">
        <v>159.33000000000001</v>
      </c>
      <c r="V440" s="42">
        <f t="shared" si="30"/>
        <v>78.19</v>
      </c>
      <c r="W440" s="43">
        <f t="shared" si="33"/>
        <v>0.32919333108790838</v>
      </c>
      <c r="X440" s="38" t="s">
        <v>1361</v>
      </c>
      <c r="Y440" s="42">
        <v>159.33000000000001</v>
      </c>
      <c r="Z440" s="38" t="s">
        <v>2416</v>
      </c>
      <c r="AA440" s="42">
        <v>0</v>
      </c>
      <c r="AB440" s="42" t="s">
        <v>54</v>
      </c>
      <c r="AC440" s="42">
        <v>0</v>
      </c>
      <c r="AD440" s="42">
        <v>43</v>
      </c>
      <c r="AE440" s="42">
        <f t="shared" si="31"/>
        <v>-43</v>
      </c>
      <c r="AF440" s="38" t="s">
        <v>1371</v>
      </c>
      <c r="AG440" s="44">
        <f t="shared" si="32"/>
        <v>121.19</v>
      </c>
    </row>
    <row r="441" spans="1:33" s="45" customFormat="1" x14ac:dyDescent="0.2">
      <c r="A441" s="38" t="s">
        <v>39</v>
      </c>
      <c r="B441" s="38" t="s">
        <v>40</v>
      </c>
      <c r="C441" s="38" t="s">
        <v>353</v>
      </c>
      <c r="D441" s="38" t="s">
        <v>446</v>
      </c>
      <c r="E441" s="38" t="s">
        <v>43</v>
      </c>
      <c r="F441" s="38" t="s">
        <v>434</v>
      </c>
      <c r="G441" s="38" t="s">
        <v>435</v>
      </c>
      <c r="H441" s="38" t="s">
        <v>433</v>
      </c>
      <c r="I441" s="38" t="s">
        <v>452</v>
      </c>
      <c r="J441" s="38" t="s">
        <v>2081</v>
      </c>
      <c r="K441" s="39">
        <v>43488</v>
      </c>
      <c r="L441" s="39">
        <v>43539</v>
      </c>
      <c r="M441" s="40" t="s">
        <v>54</v>
      </c>
      <c r="N441" s="38" t="s">
        <v>1358</v>
      </c>
      <c r="O441" s="38" t="s">
        <v>1359</v>
      </c>
      <c r="P441" s="41">
        <v>8182388</v>
      </c>
      <c r="Q441" s="38" t="s">
        <v>474</v>
      </c>
      <c r="R441" s="38" t="s">
        <v>68</v>
      </c>
      <c r="S441" s="38" t="s">
        <v>52</v>
      </c>
      <c r="T441" s="42">
        <v>475.04</v>
      </c>
      <c r="U441" s="42">
        <v>318.66000000000003</v>
      </c>
      <c r="V441" s="42">
        <f t="shared" si="30"/>
        <v>156.38</v>
      </c>
      <c r="W441" s="43">
        <f t="shared" si="33"/>
        <v>0.32919333108790838</v>
      </c>
      <c r="X441" s="38" t="s">
        <v>1361</v>
      </c>
      <c r="Y441" s="42">
        <v>318.66000000000003</v>
      </c>
      <c r="Z441" s="38" t="s">
        <v>2417</v>
      </c>
      <c r="AA441" s="42">
        <v>0</v>
      </c>
      <c r="AB441" s="42" t="s">
        <v>54</v>
      </c>
      <c r="AC441" s="42">
        <v>0</v>
      </c>
      <c r="AD441" s="42">
        <v>86</v>
      </c>
      <c r="AE441" s="42">
        <f t="shared" si="31"/>
        <v>-86</v>
      </c>
      <c r="AF441" s="38" t="s">
        <v>1371</v>
      </c>
      <c r="AG441" s="44">
        <f t="shared" si="32"/>
        <v>242.38</v>
      </c>
    </row>
    <row r="442" spans="1:33" s="45" customFormat="1" x14ac:dyDescent="0.2">
      <c r="A442" s="38" t="s">
        <v>39</v>
      </c>
      <c r="B442" s="38" t="s">
        <v>40</v>
      </c>
      <c r="C442" s="38" t="s">
        <v>353</v>
      </c>
      <c r="D442" s="38" t="s">
        <v>446</v>
      </c>
      <c r="E442" s="38" t="s">
        <v>43</v>
      </c>
      <c r="F442" s="38" t="s">
        <v>434</v>
      </c>
      <c r="G442" s="38" t="s">
        <v>435</v>
      </c>
      <c r="H442" s="38" t="s">
        <v>433</v>
      </c>
      <c r="I442" s="38" t="s">
        <v>452</v>
      </c>
      <c r="J442" s="38" t="s">
        <v>2081</v>
      </c>
      <c r="K442" s="39">
        <v>43488</v>
      </c>
      <c r="L442" s="39">
        <v>43539</v>
      </c>
      <c r="M442" s="40" t="s">
        <v>54</v>
      </c>
      <c r="N442" s="38" t="s">
        <v>1358</v>
      </c>
      <c r="O442" s="38" t="s">
        <v>1359</v>
      </c>
      <c r="P442" s="41">
        <v>8182398</v>
      </c>
      <c r="Q442" s="38" t="s">
        <v>474</v>
      </c>
      <c r="R442" s="38" t="s">
        <v>68</v>
      </c>
      <c r="S442" s="38" t="s">
        <v>52</v>
      </c>
      <c r="T442" s="42">
        <v>237.52</v>
      </c>
      <c r="U442" s="42">
        <v>159.46</v>
      </c>
      <c r="V442" s="42">
        <f t="shared" si="30"/>
        <v>78.06</v>
      </c>
      <c r="W442" s="43">
        <f t="shared" si="33"/>
        <v>0.32864600875715727</v>
      </c>
      <c r="X442" s="38" t="s">
        <v>1361</v>
      </c>
      <c r="Y442" s="42">
        <v>159.46</v>
      </c>
      <c r="Z442" s="38" t="s">
        <v>2418</v>
      </c>
      <c r="AA442" s="42">
        <v>0</v>
      </c>
      <c r="AB442" s="42" t="s">
        <v>54</v>
      </c>
      <c r="AC442" s="42">
        <v>0</v>
      </c>
      <c r="AD442" s="42">
        <v>43</v>
      </c>
      <c r="AE442" s="42">
        <f t="shared" si="31"/>
        <v>-43</v>
      </c>
      <c r="AF442" s="38" t="s">
        <v>1371</v>
      </c>
      <c r="AG442" s="44">
        <f t="shared" si="32"/>
        <v>121.06</v>
      </c>
    </row>
    <row r="443" spans="1:33" s="45" customFormat="1" x14ac:dyDescent="0.2">
      <c r="A443" s="38" t="s">
        <v>39</v>
      </c>
      <c r="B443" s="38" t="s">
        <v>40</v>
      </c>
      <c r="C443" s="38" t="s">
        <v>353</v>
      </c>
      <c r="D443" s="38" t="s">
        <v>446</v>
      </c>
      <c r="E443" s="38" t="s">
        <v>43</v>
      </c>
      <c r="F443" s="38" t="s">
        <v>434</v>
      </c>
      <c r="G443" s="38" t="s">
        <v>435</v>
      </c>
      <c r="H443" s="38" t="s">
        <v>433</v>
      </c>
      <c r="I443" s="38" t="s">
        <v>452</v>
      </c>
      <c r="J443" s="38" t="s">
        <v>2081</v>
      </c>
      <c r="K443" s="39">
        <v>43488</v>
      </c>
      <c r="L443" s="39">
        <v>43539</v>
      </c>
      <c r="M443" s="40" t="s">
        <v>54</v>
      </c>
      <c r="N443" s="38" t="s">
        <v>1358</v>
      </c>
      <c r="O443" s="38" t="s">
        <v>1359</v>
      </c>
      <c r="P443" s="41">
        <v>8182402</v>
      </c>
      <c r="Q443" s="38" t="s">
        <v>474</v>
      </c>
      <c r="R443" s="38" t="s">
        <v>68</v>
      </c>
      <c r="S443" s="38" t="s">
        <v>52</v>
      </c>
      <c r="T443" s="42">
        <v>237.52</v>
      </c>
      <c r="U443" s="42">
        <v>159.33000000000001</v>
      </c>
      <c r="V443" s="42">
        <f t="shared" si="30"/>
        <v>78.19</v>
      </c>
      <c r="W443" s="43">
        <f t="shared" si="33"/>
        <v>0.32919333108790838</v>
      </c>
      <c r="X443" s="38" t="s">
        <v>1361</v>
      </c>
      <c r="Y443" s="42">
        <v>159.33000000000001</v>
      </c>
      <c r="Z443" s="38" t="s">
        <v>2419</v>
      </c>
      <c r="AA443" s="42">
        <v>0</v>
      </c>
      <c r="AB443" s="42" t="s">
        <v>54</v>
      </c>
      <c r="AC443" s="42">
        <v>0</v>
      </c>
      <c r="AD443" s="42">
        <v>43</v>
      </c>
      <c r="AE443" s="42">
        <f t="shared" si="31"/>
        <v>-43</v>
      </c>
      <c r="AF443" s="38" t="s">
        <v>1371</v>
      </c>
      <c r="AG443" s="44">
        <f t="shared" si="32"/>
        <v>121.19</v>
      </c>
    </row>
    <row r="444" spans="1:33" s="45" customFormat="1" x14ac:dyDescent="0.2">
      <c r="A444" s="38" t="s">
        <v>39</v>
      </c>
      <c r="B444" s="38" t="s">
        <v>40</v>
      </c>
      <c r="C444" s="38" t="s">
        <v>353</v>
      </c>
      <c r="D444" s="38" t="s">
        <v>446</v>
      </c>
      <c r="E444" s="38" t="s">
        <v>43</v>
      </c>
      <c r="F444" s="38" t="s">
        <v>434</v>
      </c>
      <c r="G444" s="38" t="s">
        <v>435</v>
      </c>
      <c r="H444" s="38" t="s">
        <v>433</v>
      </c>
      <c r="I444" s="38" t="s">
        <v>452</v>
      </c>
      <c r="J444" s="38" t="s">
        <v>2081</v>
      </c>
      <c r="K444" s="39">
        <v>43489</v>
      </c>
      <c r="L444" s="39">
        <v>43539</v>
      </c>
      <c r="M444" s="40" t="s">
        <v>54</v>
      </c>
      <c r="N444" s="38" t="s">
        <v>1358</v>
      </c>
      <c r="O444" s="38" t="s">
        <v>1359</v>
      </c>
      <c r="P444" s="41">
        <v>8184214</v>
      </c>
      <c r="Q444" s="38" t="s">
        <v>474</v>
      </c>
      <c r="R444" s="38" t="s">
        <v>68</v>
      </c>
      <c r="S444" s="38" t="s">
        <v>52</v>
      </c>
      <c r="T444" s="42">
        <v>402.83</v>
      </c>
      <c r="U444" s="42">
        <v>383.5</v>
      </c>
      <c r="V444" s="42">
        <f t="shared" si="30"/>
        <v>19.329999999999984</v>
      </c>
      <c r="W444" s="43">
        <f t="shared" si="33"/>
        <v>4.7985502569322006E-2</v>
      </c>
      <c r="X444" s="38" t="s">
        <v>1361</v>
      </c>
      <c r="Y444" s="42">
        <v>383.5</v>
      </c>
      <c r="Z444" s="38" t="s">
        <v>2420</v>
      </c>
      <c r="AA444" s="42">
        <v>0</v>
      </c>
      <c r="AB444" s="42" t="s">
        <v>54</v>
      </c>
      <c r="AC444" s="42">
        <v>0</v>
      </c>
      <c r="AD444" s="42">
        <v>86</v>
      </c>
      <c r="AE444" s="42">
        <f t="shared" si="31"/>
        <v>-86</v>
      </c>
      <c r="AF444" s="38" t="s">
        <v>1371</v>
      </c>
      <c r="AG444" s="44">
        <f t="shared" si="32"/>
        <v>105.32999999999998</v>
      </c>
    </row>
    <row r="445" spans="1:33" s="45" customFormat="1" x14ac:dyDescent="0.2">
      <c r="A445" s="38" t="s">
        <v>39</v>
      </c>
      <c r="B445" s="38" t="s">
        <v>40</v>
      </c>
      <c r="C445" s="38" t="s">
        <v>353</v>
      </c>
      <c r="D445" s="38" t="s">
        <v>446</v>
      </c>
      <c r="E445" s="38" t="s">
        <v>43</v>
      </c>
      <c r="F445" s="38" t="s">
        <v>434</v>
      </c>
      <c r="G445" s="38" t="s">
        <v>435</v>
      </c>
      <c r="H445" s="38" t="s">
        <v>433</v>
      </c>
      <c r="I445" s="38" t="s">
        <v>452</v>
      </c>
      <c r="J445" s="38" t="s">
        <v>2081</v>
      </c>
      <c r="K445" s="39">
        <v>43489</v>
      </c>
      <c r="L445" s="39">
        <v>43539</v>
      </c>
      <c r="M445" s="40" t="s">
        <v>54</v>
      </c>
      <c r="N445" s="38" t="s">
        <v>1358</v>
      </c>
      <c r="O445" s="38" t="s">
        <v>1359</v>
      </c>
      <c r="P445" s="41">
        <v>8184215</v>
      </c>
      <c r="Q445" s="38" t="s">
        <v>474</v>
      </c>
      <c r="R445" s="38" t="s">
        <v>68</v>
      </c>
      <c r="S445" s="38" t="s">
        <v>52</v>
      </c>
      <c r="T445" s="42">
        <v>237.52</v>
      </c>
      <c r="U445" s="42">
        <v>159.33000000000001</v>
      </c>
      <c r="V445" s="42">
        <f t="shared" si="30"/>
        <v>78.19</v>
      </c>
      <c r="W445" s="43">
        <f t="shared" si="33"/>
        <v>0.32919333108790838</v>
      </c>
      <c r="X445" s="38" t="s">
        <v>1361</v>
      </c>
      <c r="Y445" s="42">
        <v>159.33000000000001</v>
      </c>
      <c r="Z445" s="38" t="s">
        <v>2421</v>
      </c>
      <c r="AA445" s="42">
        <v>0</v>
      </c>
      <c r="AB445" s="42" t="s">
        <v>54</v>
      </c>
      <c r="AC445" s="42">
        <v>0</v>
      </c>
      <c r="AD445" s="42">
        <v>43</v>
      </c>
      <c r="AE445" s="42">
        <f t="shared" si="31"/>
        <v>-43</v>
      </c>
      <c r="AF445" s="38" t="s">
        <v>1371</v>
      </c>
      <c r="AG445" s="44">
        <f t="shared" si="32"/>
        <v>121.19</v>
      </c>
    </row>
    <row r="446" spans="1:33" s="45" customFormat="1" x14ac:dyDescent="0.2">
      <c r="A446" s="38" t="s">
        <v>39</v>
      </c>
      <c r="B446" s="38" t="s">
        <v>40</v>
      </c>
      <c r="C446" s="38" t="s">
        <v>353</v>
      </c>
      <c r="D446" s="38" t="s">
        <v>446</v>
      </c>
      <c r="E446" s="38" t="s">
        <v>43</v>
      </c>
      <c r="F446" s="38" t="s">
        <v>434</v>
      </c>
      <c r="G446" s="38" t="s">
        <v>435</v>
      </c>
      <c r="H446" s="38" t="s">
        <v>433</v>
      </c>
      <c r="I446" s="38" t="s">
        <v>452</v>
      </c>
      <c r="J446" s="38" t="s">
        <v>2081</v>
      </c>
      <c r="K446" s="39">
        <v>43489</v>
      </c>
      <c r="L446" s="39">
        <v>43539</v>
      </c>
      <c r="M446" s="40" t="s">
        <v>54</v>
      </c>
      <c r="N446" s="38" t="s">
        <v>1358</v>
      </c>
      <c r="O446" s="38" t="s">
        <v>1359</v>
      </c>
      <c r="P446" s="41">
        <v>8184224</v>
      </c>
      <c r="Q446" s="38" t="s">
        <v>474</v>
      </c>
      <c r="R446" s="38" t="s">
        <v>68</v>
      </c>
      <c r="S446" s="38" t="s">
        <v>52</v>
      </c>
      <c r="T446" s="42">
        <v>237.52</v>
      </c>
      <c r="U446" s="42">
        <v>159.33000000000001</v>
      </c>
      <c r="V446" s="42">
        <f t="shared" si="30"/>
        <v>78.19</v>
      </c>
      <c r="W446" s="43">
        <f t="shared" si="33"/>
        <v>0.32919333108790838</v>
      </c>
      <c r="X446" s="38" t="s">
        <v>1361</v>
      </c>
      <c r="Y446" s="42">
        <v>159.33000000000001</v>
      </c>
      <c r="Z446" s="38" t="s">
        <v>2422</v>
      </c>
      <c r="AA446" s="42">
        <v>0</v>
      </c>
      <c r="AB446" s="42" t="s">
        <v>54</v>
      </c>
      <c r="AC446" s="42">
        <v>0</v>
      </c>
      <c r="AD446" s="42">
        <v>43</v>
      </c>
      <c r="AE446" s="42">
        <f t="shared" si="31"/>
        <v>-43</v>
      </c>
      <c r="AF446" s="38" t="s">
        <v>1371</v>
      </c>
      <c r="AG446" s="44">
        <f t="shared" si="32"/>
        <v>121.19</v>
      </c>
    </row>
    <row r="447" spans="1:33" s="45" customFormat="1" x14ac:dyDescent="0.2">
      <c r="A447" s="38" t="s">
        <v>39</v>
      </c>
      <c r="B447" s="38" t="s">
        <v>40</v>
      </c>
      <c r="C447" s="38" t="s">
        <v>353</v>
      </c>
      <c r="D447" s="38" t="s">
        <v>446</v>
      </c>
      <c r="E447" s="38" t="s">
        <v>43</v>
      </c>
      <c r="F447" s="38" t="s">
        <v>434</v>
      </c>
      <c r="G447" s="38" t="s">
        <v>435</v>
      </c>
      <c r="H447" s="38" t="s">
        <v>433</v>
      </c>
      <c r="I447" s="38" t="s">
        <v>452</v>
      </c>
      <c r="J447" s="38" t="s">
        <v>2081</v>
      </c>
      <c r="K447" s="39">
        <v>43489</v>
      </c>
      <c r="L447" s="39">
        <v>43539</v>
      </c>
      <c r="M447" s="40" t="s">
        <v>54</v>
      </c>
      <c r="N447" s="38" t="s">
        <v>1358</v>
      </c>
      <c r="O447" s="38" t="s">
        <v>1359</v>
      </c>
      <c r="P447" s="41">
        <v>8184244</v>
      </c>
      <c r="Q447" s="38" t="s">
        <v>474</v>
      </c>
      <c r="R447" s="38" t="s">
        <v>68</v>
      </c>
      <c r="S447" s="38" t="s">
        <v>52</v>
      </c>
      <c r="T447" s="42">
        <v>237.52</v>
      </c>
      <c r="U447" s="42">
        <v>159.33000000000001</v>
      </c>
      <c r="V447" s="42">
        <f t="shared" si="30"/>
        <v>78.19</v>
      </c>
      <c r="W447" s="43">
        <f t="shared" si="33"/>
        <v>0.32919333108790838</v>
      </c>
      <c r="X447" s="38" t="s">
        <v>1361</v>
      </c>
      <c r="Y447" s="42">
        <v>159.33000000000001</v>
      </c>
      <c r="Z447" s="38" t="s">
        <v>2423</v>
      </c>
      <c r="AA447" s="42">
        <v>0</v>
      </c>
      <c r="AB447" s="42" t="s">
        <v>54</v>
      </c>
      <c r="AC447" s="42">
        <v>0</v>
      </c>
      <c r="AD447" s="42">
        <v>43</v>
      </c>
      <c r="AE447" s="42">
        <f t="shared" si="31"/>
        <v>-43</v>
      </c>
      <c r="AF447" s="38" t="s">
        <v>1371</v>
      </c>
      <c r="AG447" s="44">
        <f t="shared" si="32"/>
        <v>121.19</v>
      </c>
    </row>
    <row r="448" spans="1:33" s="45" customFormat="1" x14ac:dyDescent="0.2">
      <c r="A448" s="38" t="s">
        <v>39</v>
      </c>
      <c r="B448" s="38" t="s">
        <v>40</v>
      </c>
      <c r="C448" s="38" t="s">
        <v>353</v>
      </c>
      <c r="D448" s="38" t="s">
        <v>446</v>
      </c>
      <c r="E448" s="38" t="s">
        <v>43</v>
      </c>
      <c r="F448" s="38" t="s">
        <v>434</v>
      </c>
      <c r="G448" s="38" t="s">
        <v>435</v>
      </c>
      <c r="H448" s="38" t="s">
        <v>433</v>
      </c>
      <c r="I448" s="38" t="s">
        <v>452</v>
      </c>
      <c r="J448" s="38" t="s">
        <v>2081</v>
      </c>
      <c r="K448" s="39">
        <v>43489</v>
      </c>
      <c r="L448" s="39">
        <v>43539</v>
      </c>
      <c r="M448" s="40" t="s">
        <v>54</v>
      </c>
      <c r="N448" s="38" t="s">
        <v>1358</v>
      </c>
      <c r="O448" s="38" t="s">
        <v>1359</v>
      </c>
      <c r="P448" s="41">
        <v>8184245</v>
      </c>
      <c r="Q448" s="38" t="s">
        <v>474</v>
      </c>
      <c r="R448" s="38" t="s">
        <v>68</v>
      </c>
      <c r="S448" s="38" t="s">
        <v>52</v>
      </c>
      <c r="T448" s="42">
        <v>237.52</v>
      </c>
      <c r="U448" s="42">
        <v>159.46</v>
      </c>
      <c r="V448" s="42">
        <f t="shared" si="30"/>
        <v>78.06</v>
      </c>
      <c r="W448" s="43">
        <f t="shared" si="33"/>
        <v>0.32864600875715727</v>
      </c>
      <c r="X448" s="38" t="s">
        <v>1361</v>
      </c>
      <c r="Y448" s="42">
        <v>159.46</v>
      </c>
      <c r="Z448" s="38" t="s">
        <v>2424</v>
      </c>
      <c r="AA448" s="42">
        <v>0</v>
      </c>
      <c r="AB448" s="42" t="s">
        <v>54</v>
      </c>
      <c r="AC448" s="42">
        <v>0</v>
      </c>
      <c r="AD448" s="42">
        <v>43</v>
      </c>
      <c r="AE448" s="42">
        <f t="shared" si="31"/>
        <v>-43</v>
      </c>
      <c r="AF448" s="38" t="s">
        <v>1371</v>
      </c>
      <c r="AG448" s="44">
        <f t="shared" si="32"/>
        <v>121.06</v>
      </c>
    </row>
    <row r="449" spans="1:33" s="45" customFormat="1" x14ac:dyDescent="0.2">
      <c r="A449" s="38" t="s">
        <v>39</v>
      </c>
      <c r="B449" s="38" t="s">
        <v>40</v>
      </c>
      <c r="C449" s="38" t="s">
        <v>353</v>
      </c>
      <c r="D449" s="38" t="s">
        <v>446</v>
      </c>
      <c r="E449" s="38" t="s">
        <v>43</v>
      </c>
      <c r="F449" s="38" t="s">
        <v>434</v>
      </c>
      <c r="G449" s="38" t="s">
        <v>435</v>
      </c>
      <c r="H449" s="38" t="s">
        <v>433</v>
      </c>
      <c r="I449" s="38" t="s">
        <v>452</v>
      </c>
      <c r="J449" s="38" t="s">
        <v>2081</v>
      </c>
      <c r="K449" s="39">
        <v>43489</v>
      </c>
      <c r="L449" s="39">
        <v>43539</v>
      </c>
      <c r="M449" s="40" t="s">
        <v>54</v>
      </c>
      <c r="N449" s="38" t="s">
        <v>1358</v>
      </c>
      <c r="O449" s="38" t="s">
        <v>1359</v>
      </c>
      <c r="P449" s="41">
        <v>8184248</v>
      </c>
      <c r="Q449" s="38" t="s">
        <v>474</v>
      </c>
      <c r="R449" s="38" t="s">
        <v>68</v>
      </c>
      <c r="S449" s="38" t="s">
        <v>52</v>
      </c>
      <c r="T449" s="42">
        <v>237.52</v>
      </c>
      <c r="U449" s="42">
        <v>159.33000000000001</v>
      </c>
      <c r="V449" s="42">
        <f t="shared" ref="V449:V507" si="34">T449-U449</f>
        <v>78.19</v>
      </c>
      <c r="W449" s="43">
        <f t="shared" si="33"/>
        <v>0.32919333108790838</v>
      </c>
      <c r="X449" s="38" t="s">
        <v>1361</v>
      </c>
      <c r="Y449" s="42">
        <v>159.33000000000001</v>
      </c>
      <c r="Z449" s="38" t="s">
        <v>2425</v>
      </c>
      <c r="AA449" s="42">
        <v>0</v>
      </c>
      <c r="AB449" s="42" t="s">
        <v>54</v>
      </c>
      <c r="AC449" s="42">
        <v>0</v>
      </c>
      <c r="AD449" s="42">
        <v>43</v>
      </c>
      <c r="AE449" s="42">
        <f t="shared" ref="AE449:AE507" si="35">AC449-AD449</f>
        <v>-43</v>
      </c>
      <c r="AF449" s="38" t="s">
        <v>1371</v>
      </c>
      <c r="AG449" s="44">
        <f t="shared" ref="AG449:AG507" si="36">V449-AE449</f>
        <v>121.19</v>
      </c>
    </row>
    <row r="450" spans="1:33" s="45" customFormat="1" x14ac:dyDescent="0.2">
      <c r="A450" s="38" t="s">
        <v>39</v>
      </c>
      <c r="B450" s="38" t="s">
        <v>40</v>
      </c>
      <c r="C450" s="38" t="s">
        <v>353</v>
      </c>
      <c r="D450" s="38" t="s">
        <v>446</v>
      </c>
      <c r="E450" s="38" t="s">
        <v>43</v>
      </c>
      <c r="F450" s="38" t="s">
        <v>434</v>
      </c>
      <c r="G450" s="38" t="s">
        <v>435</v>
      </c>
      <c r="H450" s="38" t="s">
        <v>433</v>
      </c>
      <c r="I450" s="38" t="s">
        <v>452</v>
      </c>
      <c r="J450" s="38" t="s">
        <v>2081</v>
      </c>
      <c r="K450" s="39">
        <v>43489</v>
      </c>
      <c r="L450" s="39">
        <v>43539</v>
      </c>
      <c r="M450" s="40" t="s">
        <v>54</v>
      </c>
      <c r="N450" s="38" t="s">
        <v>1358</v>
      </c>
      <c r="O450" s="38" t="s">
        <v>1359</v>
      </c>
      <c r="P450" s="41">
        <v>8184249</v>
      </c>
      <c r="Q450" s="38" t="s">
        <v>474</v>
      </c>
      <c r="R450" s="38" t="s">
        <v>68</v>
      </c>
      <c r="S450" s="38" t="s">
        <v>52</v>
      </c>
      <c r="T450" s="42">
        <v>237.52</v>
      </c>
      <c r="U450" s="42">
        <v>159.33000000000001</v>
      </c>
      <c r="V450" s="42">
        <f t="shared" si="34"/>
        <v>78.19</v>
      </c>
      <c r="W450" s="43">
        <f t="shared" si="33"/>
        <v>0.32919333108790838</v>
      </c>
      <c r="X450" s="38" t="s">
        <v>1361</v>
      </c>
      <c r="Y450" s="42">
        <v>159.33000000000001</v>
      </c>
      <c r="Z450" s="38" t="s">
        <v>2426</v>
      </c>
      <c r="AA450" s="42">
        <v>0</v>
      </c>
      <c r="AB450" s="42" t="s">
        <v>54</v>
      </c>
      <c r="AC450" s="42">
        <v>0</v>
      </c>
      <c r="AD450" s="42">
        <v>43</v>
      </c>
      <c r="AE450" s="42">
        <f t="shared" si="35"/>
        <v>-43</v>
      </c>
      <c r="AF450" s="38" t="s">
        <v>1371</v>
      </c>
      <c r="AG450" s="44">
        <f t="shared" si="36"/>
        <v>121.19</v>
      </c>
    </row>
    <row r="451" spans="1:33" s="45" customFormat="1" x14ac:dyDescent="0.2">
      <c r="A451" s="38" t="s">
        <v>39</v>
      </c>
      <c r="B451" s="38" t="s">
        <v>40</v>
      </c>
      <c r="C451" s="38" t="s">
        <v>353</v>
      </c>
      <c r="D451" s="38" t="s">
        <v>446</v>
      </c>
      <c r="E451" s="38" t="s">
        <v>43</v>
      </c>
      <c r="F451" s="38" t="s">
        <v>434</v>
      </c>
      <c r="G451" s="38" t="s">
        <v>435</v>
      </c>
      <c r="H451" s="38" t="s">
        <v>433</v>
      </c>
      <c r="I451" s="38" t="s">
        <v>452</v>
      </c>
      <c r="J451" s="38" t="s">
        <v>2081</v>
      </c>
      <c r="K451" s="39">
        <v>43489</v>
      </c>
      <c r="L451" s="39">
        <v>43539</v>
      </c>
      <c r="M451" s="40" t="s">
        <v>54</v>
      </c>
      <c r="N451" s="38" t="s">
        <v>1358</v>
      </c>
      <c r="O451" s="38" t="s">
        <v>1359</v>
      </c>
      <c r="P451" s="41">
        <v>8184251</v>
      </c>
      <c r="Q451" s="38" t="s">
        <v>474</v>
      </c>
      <c r="R451" s="38" t="s">
        <v>68</v>
      </c>
      <c r="S451" s="38" t="s">
        <v>52</v>
      </c>
      <c r="T451" s="42">
        <v>475.04</v>
      </c>
      <c r="U451" s="42">
        <v>318.79000000000002</v>
      </c>
      <c r="V451" s="42">
        <f t="shared" si="34"/>
        <v>156.25</v>
      </c>
      <c r="W451" s="43">
        <f t="shared" si="33"/>
        <v>0.3289196699225328</v>
      </c>
      <c r="X451" s="38" t="s">
        <v>1361</v>
      </c>
      <c r="Y451" s="42">
        <v>318.79000000000002</v>
      </c>
      <c r="Z451" s="38" t="s">
        <v>2427</v>
      </c>
      <c r="AA451" s="42">
        <v>0</v>
      </c>
      <c r="AB451" s="42" t="s">
        <v>54</v>
      </c>
      <c r="AC451" s="42">
        <v>0</v>
      </c>
      <c r="AD451" s="42">
        <v>86</v>
      </c>
      <c r="AE451" s="42">
        <f t="shared" si="35"/>
        <v>-86</v>
      </c>
      <c r="AF451" s="38" t="s">
        <v>1371</v>
      </c>
      <c r="AG451" s="44">
        <f t="shared" si="36"/>
        <v>242.25</v>
      </c>
    </row>
    <row r="452" spans="1:33" s="45" customFormat="1" x14ac:dyDescent="0.2">
      <c r="A452" s="38" t="s">
        <v>39</v>
      </c>
      <c r="B452" s="38" t="s">
        <v>40</v>
      </c>
      <c r="C452" s="38" t="s">
        <v>353</v>
      </c>
      <c r="D452" s="38" t="s">
        <v>446</v>
      </c>
      <c r="E452" s="38" t="s">
        <v>43</v>
      </c>
      <c r="F452" s="38" t="s">
        <v>434</v>
      </c>
      <c r="G452" s="38" t="s">
        <v>435</v>
      </c>
      <c r="H452" s="38" t="s">
        <v>433</v>
      </c>
      <c r="I452" s="38" t="s">
        <v>452</v>
      </c>
      <c r="J452" s="38" t="s">
        <v>2081</v>
      </c>
      <c r="K452" s="39">
        <v>43489</v>
      </c>
      <c r="L452" s="39">
        <v>43539</v>
      </c>
      <c r="M452" s="40" t="s">
        <v>54</v>
      </c>
      <c r="N452" s="38" t="s">
        <v>1358</v>
      </c>
      <c r="O452" s="38" t="s">
        <v>1359</v>
      </c>
      <c r="P452" s="41">
        <v>8184255</v>
      </c>
      <c r="Q452" s="38" t="s">
        <v>474</v>
      </c>
      <c r="R452" s="38" t="s">
        <v>68</v>
      </c>
      <c r="S452" s="38" t="s">
        <v>52</v>
      </c>
      <c r="T452" s="42">
        <v>475.04</v>
      </c>
      <c r="U452" s="42">
        <v>318.79000000000002</v>
      </c>
      <c r="V452" s="42">
        <f t="shared" si="34"/>
        <v>156.25</v>
      </c>
      <c r="W452" s="43">
        <f t="shared" si="33"/>
        <v>0.3289196699225328</v>
      </c>
      <c r="X452" s="38" t="s">
        <v>1361</v>
      </c>
      <c r="Y452" s="42">
        <v>318.79000000000002</v>
      </c>
      <c r="Z452" s="38" t="s">
        <v>2428</v>
      </c>
      <c r="AA452" s="42">
        <v>0</v>
      </c>
      <c r="AB452" s="42" t="s">
        <v>54</v>
      </c>
      <c r="AC452" s="42">
        <v>0</v>
      </c>
      <c r="AD452" s="42">
        <v>86</v>
      </c>
      <c r="AE452" s="42">
        <f t="shared" si="35"/>
        <v>-86</v>
      </c>
      <c r="AF452" s="38" t="s">
        <v>1371</v>
      </c>
      <c r="AG452" s="44">
        <f t="shared" si="36"/>
        <v>242.25</v>
      </c>
    </row>
    <row r="453" spans="1:33" s="45" customFormat="1" x14ac:dyDescent="0.2">
      <c r="A453" s="38" t="s">
        <v>39</v>
      </c>
      <c r="B453" s="38" t="s">
        <v>40</v>
      </c>
      <c r="C453" s="38" t="s">
        <v>353</v>
      </c>
      <c r="D453" s="38" t="s">
        <v>446</v>
      </c>
      <c r="E453" s="38" t="s">
        <v>43</v>
      </c>
      <c r="F453" s="38" t="s">
        <v>434</v>
      </c>
      <c r="G453" s="38" t="s">
        <v>435</v>
      </c>
      <c r="H453" s="38" t="s">
        <v>433</v>
      </c>
      <c r="I453" s="38" t="s">
        <v>452</v>
      </c>
      <c r="J453" s="38" t="s">
        <v>2081</v>
      </c>
      <c r="K453" s="39">
        <v>43489</v>
      </c>
      <c r="L453" s="39">
        <v>43539</v>
      </c>
      <c r="M453" s="40" t="s">
        <v>54</v>
      </c>
      <c r="N453" s="38" t="s">
        <v>1358</v>
      </c>
      <c r="O453" s="38" t="s">
        <v>1359</v>
      </c>
      <c r="P453" s="41">
        <v>8184256</v>
      </c>
      <c r="Q453" s="38" t="s">
        <v>474</v>
      </c>
      <c r="R453" s="38" t="s">
        <v>68</v>
      </c>
      <c r="S453" s="38" t="s">
        <v>52</v>
      </c>
      <c r="T453" s="42">
        <v>237.52</v>
      </c>
      <c r="U453" s="42">
        <v>159.33000000000001</v>
      </c>
      <c r="V453" s="42">
        <f t="shared" si="34"/>
        <v>78.19</v>
      </c>
      <c r="W453" s="43">
        <f t="shared" ref="W453:W515" si="37">V453/T453</f>
        <v>0.32919333108790838</v>
      </c>
      <c r="X453" s="38" t="s">
        <v>1361</v>
      </c>
      <c r="Y453" s="42">
        <v>159.33000000000001</v>
      </c>
      <c r="Z453" s="38" t="s">
        <v>2429</v>
      </c>
      <c r="AA453" s="42">
        <v>0</v>
      </c>
      <c r="AB453" s="42" t="s">
        <v>54</v>
      </c>
      <c r="AC453" s="42">
        <v>0</v>
      </c>
      <c r="AD453" s="42">
        <v>43</v>
      </c>
      <c r="AE453" s="42">
        <f t="shared" si="35"/>
        <v>-43</v>
      </c>
      <c r="AF453" s="38" t="s">
        <v>1371</v>
      </c>
      <c r="AG453" s="44">
        <f t="shared" si="36"/>
        <v>121.19</v>
      </c>
    </row>
    <row r="454" spans="1:33" s="45" customFormat="1" x14ac:dyDescent="0.2">
      <c r="A454" s="38" t="s">
        <v>39</v>
      </c>
      <c r="B454" s="38" t="s">
        <v>40</v>
      </c>
      <c r="C454" s="38" t="s">
        <v>353</v>
      </c>
      <c r="D454" s="38" t="s">
        <v>446</v>
      </c>
      <c r="E454" s="38" t="s">
        <v>43</v>
      </c>
      <c r="F454" s="38" t="s">
        <v>434</v>
      </c>
      <c r="G454" s="38" t="s">
        <v>435</v>
      </c>
      <c r="H454" s="38" t="s">
        <v>433</v>
      </c>
      <c r="I454" s="38" t="s">
        <v>452</v>
      </c>
      <c r="J454" s="38" t="s">
        <v>2081</v>
      </c>
      <c r="K454" s="39">
        <v>43493</v>
      </c>
      <c r="L454" s="39">
        <v>43539</v>
      </c>
      <c r="M454" s="40" t="s">
        <v>54</v>
      </c>
      <c r="N454" s="38" t="s">
        <v>1358</v>
      </c>
      <c r="O454" s="38" t="s">
        <v>1359</v>
      </c>
      <c r="P454" s="41">
        <v>8185931</v>
      </c>
      <c r="Q454" s="38" t="s">
        <v>474</v>
      </c>
      <c r="R454" s="38" t="s">
        <v>68</v>
      </c>
      <c r="S454" s="38" t="s">
        <v>52</v>
      </c>
      <c r="T454" s="42">
        <v>237.52</v>
      </c>
      <c r="U454" s="42">
        <v>159.46</v>
      </c>
      <c r="V454" s="42">
        <f t="shared" si="34"/>
        <v>78.06</v>
      </c>
      <c r="W454" s="43">
        <f t="shared" si="37"/>
        <v>0.32864600875715727</v>
      </c>
      <c r="X454" s="38" t="s">
        <v>1361</v>
      </c>
      <c r="Y454" s="42">
        <v>159.46</v>
      </c>
      <c r="Z454" s="38" t="s">
        <v>2430</v>
      </c>
      <c r="AA454" s="42">
        <v>0</v>
      </c>
      <c r="AB454" s="42" t="s">
        <v>54</v>
      </c>
      <c r="AC454" s="42">
        <v>0</v>
      </c>
      <c r="AD454" s="42">
        <v>8</v>
      </c>
      <c r="AE454" s="42">
        <f t="shared" si="35"/>
        <v>-8</v>
      </c>
      <c r="AF454" s="38" t="s">
        <v>1371</v>
      </c>
      <c r="AG454" s="44">
        <f t="shared" si="36"/>
        <v>86.06</v>
      </c>
    </row>
    <row r="455" spans="1:33" s="45" customFormat="1" x14ac:dyDescent="0.2">
      <c r="A455" s="38" t="s">
        <v>39</v>
      </c>
      <c r="B455" s="38" t="s">
        <v>40</v>
      </c>
      <c r="C455" s="38" t="s">
        <v>353</v>
      </c>
      <c r="D455" s="38" t="s">
        <v>446</v>
      </c>
      <c r="E455" s="38" t="s">
        <v>43</v>
      </c>
      <c r="F455" s="38" t="s">
        <v>434</v>
      </c>
      <c r="G455" s="38" t="s">
        <v>435</v>
      </c>
      <c r="H455" s="38" t="s">
        <v>433</v>
      </c>
      <c r="I455" s="38" t="s">
        <v>452</v>
      </c>
      <c r="J455" s="38" t="s">
        <v>2081</v>
      </c>
      <c r="K455" s="39">
        <v>43493</v>
      </c>
      <c r="L455" s="39">
        <v>43539</v>
      </c>
      <c r="M455" s="40" t="s">
        <v>54</v>
      </c>
      <c r="N455" s="38" t="s">
        <v>1358</v>
      </c>
      <c r="O455" s="38" t="s">
        <v>1359</v>
      </c>
      <c r="P455" s="41">
        <v>8185943</v>
      </c>
      <c r="Q455" s="38" t="s">
        <v>474</v>
      </c>
      <c r="R455" s="38" t="s">
        <v>68</v>
      </c>
      <c r="S455" s="38" t="s">
        <v>52</v>
      </c>
      <c r="T455" s="42">
        <v>237.52</v>
      </c>
      <c r="U455" s="42">
        <v>159.33000000000001</v>
      </c>
      <c r="V455" s="42">
        <f t="shared" si="34"/>
        <v>78.19</v>
      </c>
      <c r="W455" s="43">
        <f t="shared" si="37"/>
        <v>0.32919333108790838</v>
      </c>
      <c r="X455" s="38" t="s">
        <v>1361</v>
      </c>
      <c r="Y455" s="42">
        <v>159.33000000000001</v>
      </c>
      <c r="Z455" s="38" t="s">
        <v>2431</v>
      </c>
      <c r="AA455" s="42">
        <v>0</v>
      </c>
      <c r="AB455" s="42" t="s">
        <v>54</v>
      </c>
      <c r="AC455" s="42">
        <v>0</v>
      </c>
      <c r="AD455" s="42">
        <v>8</v>
      </c>
      <c r="AE455" s="42">
        <f t="shared" si="35"/>
        <v>-8</v>
      </c>
      <c r="AF455" s="38" t="s">
        <v>1371</v>
      </c>
      <c r="AG455" s="44">
        <f t="shared" si="36"/>
        <v>86.19</v>
      </c>
    </row>
    <row r="456" spans="1:33" s="45" customFormat="1" x14ac:dyDescent="0.2">
      <c r="A456" s="38" t="s">
        <v>39</v>
      </c>
      <c r="B456" s="38" t="s">
        <v>40</v>
      </c>
      <c r="C456" s="38" t="s">
        <v>353</v>
      </c>
      <c r="D456" s="38" t="s">
        <v>446</v>
      </c>
      <c r="E456" s="38" t="s">
        <v>43</v>
      </c>
      <c r="F456" s="38" t="s">
        <v>434</v>
      </c>
      <c r="G456" s="38" t="s">
        <v>435</v>
      </c>
      <c r="H456" s="38" t="s">
        <v>433</v>
      </c>
      <c r="I456" s="38" t="s">
        <v>452</v>
      </c>
      <c r="J456" s="38" t="s">
        <v>2081</v>
      </c>
      <c r="K456" s="39">
        <v>43493</v>
      </c>
      <c r="L456" s="39">
        <v>43539</v>
      </c>
      <c r="M456" s="40" t="s">
        <v>54</v>
      </c>
      <c r="N456" s="38" t="s">
        <v>1358</v>
      </c>
      <c r="O456" s="38" t="s">
        <v>1359</v>
      </c>
      <c r="P456" s="41">
        <v>8185946</v>
      </c>
      <c r="Q456" s="38" t="s">
        <v>474</v>
      </c>
      <c r="R456" s="38" t="s">
        <v>68</v>
      </c>
      <c r="S456" s="38" t="s">
        <v>52</v>
      </c>
      <c r="T456" s="42">
        <v>237.52</v>
      </c>
      <c r="U456" s="42">
        <v>159.46</v>
      </c>
      <c r="V456" s="42">
        <f t="shared" si="34"/>
        <v>78.06</v>
      </c>
      <c r="W456" s="43">
        <f t="shared" si="37"/>
        <v>0.32864600875715727</v>
      </c>
      <c r="X456" s="38" t="s">
        <v>1361</v>
      </c>
      <c r="Y456" s="42">
        <v>159.46</v>
      </c>
      <c r="Z456" s="38" t="s">
        <v>2432</v>
      </c>
      <c r="AA456" s="42">
        <v>0</v>
      </c>
      <c r="AB456" s="42" t="s">
        <v>54</v>
      </c>
      <c r="AC456" s="42">
        <v>0</v>
      </c>
      <c r="AD456" s="42">
        <v>57.15</v>
      </c>
      <c r="AE456" s="42">
        <f t="shared" si="35"/>
        <v>-57.15</v>
      </c>
      <c r="AF456" s="38" t="s">
        <v>1371</v>
      </c>
      <c r="AG456" s="44">
        <f t="shared" si="36"/>
        <v>135.21</v>
      </c>
    </row>
    <row r="457" spans="1:33" s="45" customFormat="1" x14ac:dyDescent="0.2">
      <c r="A457" s="38" t="s">
        <v>39</v>
      </c>
      <c r="B457" s="38" t="s">
        <v>40</v>
      </c>
      <c r="C457" s="38" t="s">
        <v>353</v>
      </c>
      <c r="D457" s="38" t="s">
        <v>446</v>
      </c>
      <c r="E457" s="38" t="s">
        <v>43</v>
      </c>
      <c r="F457" s="38" t="s">
        <v>434</v>
      </c>
      <c r="G457" s="38" t="s">
        <v>435</v>
      </c>
      <c r="H457" s="38" t="s">
        <v>433</v>
      </c>
      <c r="I457" s="38" t="s">
        <v>452</v>
      </c>
      <c r="J457" s="38" t="s">
        <v>2081</v>
      </c>
      <c r="K457" s="39">
        <v>43493</v>
      </c>
      <c r="L457" s="39">
        <v>43539</v>
      </c>
      <c r="M457" s="40" t="s">
        <v>54</v>
      </c>
      <c r="N457" s="38" t="s">
        <v>1358</v>
      </c>
      <c r="O457" s="38" t="s">
        <v>1359</v>
      </c>
      <c r="P457" s="41">
        <v>8185948</v>
      </c>
      <c r="Q457" s="38" t="s">
        <v>474</v>
      </c>
      <c r="R457" s="38" t="s">
        <v>68</v>
      </c>
      <c r="S457" s="38" t="s">
        <v>52</v>
      </c>
      <c r="T457" s="42">
        <v>237.52</v>
      </c>
      <c r="U457" s="42">
        <v>159.33000000000001</v>
      </c>
      <c r="V457" s="42">
        <f t="shared" si="34"/>
        <v>78.19</v>
      </c>
      <c r="W457" s="43">
        <f t="shared" si="37"/>
        <v>0.32919333108790838</v>
      </c>
      <c r="X457" s="38" t="s">
        <v>1361</v>
      </c>
      <c r="Y457" s="42">
        <v>159.33000000000001</v>
      </c>
      <c r="Z457" s="38" t="s">
        <v>2433</v>
      </c>
      <c r="AA457" s="42">
        <v>0</v>
      </c>
      <c r="AB457" s="42" t="s">
        <v>54</v>
      </c>
      <c r="AC457" s="42">
        <v>0</v>
      </c>
      <c r="AD457" s="42">
        <v>8</v>
      </c>
      <c r="AE457" s="42">
        <f t="shared" si="35"/>
        <v>-8</v>
      </c>
      <c r="AF457" s="38" t="s">
        <v>1371</v>
      </c>
      <c r="AG457" s="44">
        <f t="shared" si="36"/>
        <v>86.19</v>
      </c>
    </row>
    <row r="458" spans="1:33" s="45" customFormat="1" x14ac:dyDescent="0.2">
      <c r="A458" s="38" t="s">
        <v>39</v>
      </c>
      <c r="B458" s="38" t="s">
        <v>40</v>
      </c>
      <c r="C458" s="38" t="s">
        <v>353</v>
      </c>
      <c r="D458" s="38" t="s">
        <v>446</v>
      </c>
      <c r="E458" s="38" t="s">
        <v>43</v>
      </c>
      <c r="F458" s="38" t="s">
        <v>434</v>
      </c>
      <c r="G458" s="38" t="s">
        <v>435</v>
      </c>
      <c r="H458" s="38" t="s">
        <v>433</v>
      </c>
      <c r="I458" s="38" t="s">
        <v>452</v>
      </c>
      <c r="J458" s="38" t="s">
        <v>2081</v>
      </c>
      <c r="K458" s="39">
        <v>43493</v>
      </c>
      <c r="L458" s="39">
        <v>43539</v>
      </c>
      <c r="M458" s="40" t="s">
        <v>54</v>
      </c>
      <c r="N458" s="38" t="s">
        <v>1358</v>
      </c>
      <c r="O458" s="38" t="s">
        <v>1359</v>
      </c>
      <c r="P458" s="41">
        <v>8185958</v>
      </c>
      <c r="Q458" s="38" t="s">
        <v>474</v>
      </c>
      <c r="R458" s="38" t="s">
        <v>68</v>
      </c>
      <c r="S458" s="38" t="s">
        <v>52</v>
      </c>
      <c r="T458" s="42">
        <v>237.52</v>
      </c>
      <c r="U458" s="42">
        <v>159.33000000000001</v>
      </c>
      <c r="V458" s="42">
        <f t="shared" si="34"/>
        <v>78.19</v>
      </c>
      <c r="W458" s="43">
        <f t="shared" si="37"/>
        <v>0.32919333108790838</v>
      </c>
      <c r="X458" s="38" t="s">
        <v>1361</v>
      </c>
      <c r="Y458" s="42">
        <v>159.33000000000001</v>
      </c>
      <c r="Z458" s="38" t="s">
        <v>2434</v>
      </c>
      <c r="AA458" s="42">
        <v>0</v>
      </c>
      <c r="AB458" s="42" t="s">
        <v>54</v>
      </c>
      <c r="AC458" s="42">
        <v>0</v>
      </c>
      <c r="AD458" s="42">
        <v>8</v>
      </c>
      <c r="AE458" s="42">
        <f t="shared" si="35"/>
        <v>-8</v>
      </c>
      <c r="AF458" s="38" t="s">
        <v>1371</v>
      </c>
      <c r="AG458" s="44">
        <f t="shared" si="36"/>
        <v>86.19</v>
      </c>
    </row>
    <row r="459" spans="1:33" s="45" customFormat="1" x14ac:dyDescent="0.2">
      <c r="A459" s="38" t="s">
        <v>39</v>
      </c>
      <c r="B459" s="38" t="s">
        <v>40</v>
      </c>
      <c r="C459" s="38" t="s">
        <v>353</v>
      </c>
      <c r="D459" s="38" t="s">
        <v>446</v>
      </c>
      <c r="E459" s="38" t="s">
        <v>43</v>
      </c>
      <c r="F459" s="38" t="s">
        <v>434</v>
      </c>
      <c r="G459" s="38" t="s">
        <v>435</v>
      </c>
      <c r="H459" s="38" t="s">
        <v>433</v>
      </c>
      <c r="I459" s="38" t="s">
        <v>452</v>
      </c>
      <c r="J459" s="38" t="s">
        <v>2081</v>
      </c>
      <c r="K459" s="39">
        <v>43493</v>
      </c>
      <c r="L459" s="39">
        <v>43539</v>
      </c>
      <c r="M459" s="40" t="s">
        <v>54</v>
      </c>
      <c r="N459" s="38" t="s">
        <v>1358</v>
      </c>
      <c r="O459" s="38" t="s">
        <v>1359</v>
      </c>
      <c r="P459" s="41">
        <v>8185967</v>
      </c>
      <c r="Q459" s="38" t="s">
        <v>474</v>
      </c>
      <c r="R459" s="38" t="s">
        <v>68</v>
      </c>
      <c r="S459" s="38" t="s">
        <v>52</v>
      </c>
      <c r="T459" s="42">
        <v>237.52</v>
      </c>
      <c r="U459" s="42">
        <v>159.33000000000001</v>
      </c>
      <c r="V459" s="42">
        <f t="shared" si="34"/>
        <v>78.19</v>
      </c>
      <c r="W459" s="43">
        <f t="shared" si="37"/>
        <v>0.32919333108790838</v>
      </c>
      <c r="X459" s="38" t="s">
        <v>1361</v>
      </c>
      <c r="Y459" s="42">
        <v>159.33000000000001</v>
      </c>
      <c r="Z459" s="38" t="s">
        <v>2435</v>
      </c>
      <c r="AA459" s="42">
        <v>0</v>
      </c>
      <c r="AB459" s="42" t="s">
        <v>54</v>
      </c>
      <c r="AC459" s="42">
        <v>0</v>
      </c>
      <c r="AD459" s="42">
        <v>8</v>
      </c>
      <c r="AE459" s="42">
        <f t="shared" si="35"/>
        <v>-8</v>
      </c>
      <c r="AF459" s="38" t="s">
        <v>1371</v>
      </c>
      <c r="AG459" s="44">
        <f t="shared" si="36"/>
        <v>86.19</v>
      </c>
    </row>
    <row r="460" spans="1:33" s="45" customFormat="1" x14ac:dyDescent="0.2">
      <c r="A460" s="38" t="s">
        <v>39</v>
      </c>
      <c r="B460" s="38" t="s">
        <v>40</v>
      </c>
      <c r="C460" s="38" t="s">
        <v>353</v>
      </c>
      <c r="D460" s="38" t="s">
        <v>446</v>
      </c>
      <c r="E460" s="38" t="s">
        <v>43</v>
      </c>
      <c r="F460" s="38" t="s">
        <v>434</v>
      </c>
      <c r="G460" s="38" t="s">
        <v>435</v>
      </c>
      <c r="H460" s="38" t="s">
        <v>433</v>
      </c>
      <c r="I460" s="38" t="s">
        <v>452</v>
      </c>
      <c r="J460" s="38" t="s">
        <v>2081</v>
      </c>
      <c r="K460" s="39">
        <v>43494</v>
      </c>
      <c r="L460" s="39">
        <v>43539</v>
      </c>
      <c r="M460" s="40" t="s">
        <v>54</v>
      </c>
      <c r="N460" s="38" t="s">
        <v>1358</v>
      </c>
      <c r="O460" s="38" t="s">
        <v>1359</v>
      </c>
      <c r="P460" s="41">
        <v>8188942</v>
      </c>
      <c r="Q460" s="38" t="s">
        <v>474</v>
      </c>
      <c r="R460" s="38" t="s">
        <v>68</v>
      </c>
      <c r="S460" s="38" t="s">
        <v>52</v>
      </c>
      <c r="T460" s="42">
        <v>237.52</v>
      </c>
      <c r="U460" s="42">
        <v>159.33000000000001</v>
      </c>
      <c r="V460" s="42">
        <f t="shared" si="34"/>
        <v>78.19</v>
      </c>
      <c r="W460" s="43">
        <f t="shared" si="37"/>
        <v>0.32919333108790838</v>
      </c>
      <c r="X460" s="38" t="s">
        <v>1361</v>
      </c>
      <c r="Y460" s="42">
        <v>159.33000000000001</v>
      </c>
      <c r="Z460" s="38" t="s">
        <v>2436</v>
      </c>
      <c r="AA460" s="42">
        <v>0</v>
      </c>
      <c r="AB460" s="42" t="s">
        <v>54</v>
      </c>
      <c r="AC460" s="42">
        <v>0</v>
      </c>
      <c r="AD460" s="42">
        <v>73.3</v>
      </c>
      <c r="AE460" s="42">
        <f t="shared" si="35"/>
        <v>-73.3</v>
      </c>
      <c r="AF460" s="38" t="s">
        <v>1371</v>
      </c>
      <c r="AG460" s="44">
        <f t="shared" si="36"/>
        <v>151.49</v>
      </c>
    </row>
    <row r="461" spans="1:33" s="45" customFormat="1" x14ac:dyDescent="0.2">
      <c r="A461" s="38" t="s">
        <v>39</v>
      </c>
      <c r="B461" s="38" t="s">
        <v>40</v>
      </c>
      <c r="C461" s="38" t="s">
        <v>353</v>
      </c>
      <c r="D461" s="38" t="s">
        <v>446</v>
      </c>
      <c r="E461" s="38" t="s">
        <v>43</v>
      </c>
      <c r="F461" s="38" t="s">
        <v>434</v>
      </c>
      <c r="G461" s="38" t="s">
        <v>435</v>
      </c>
      <c r="H461" s="38" t="s">
        <v>433</v>
      </c>
      <c r="I461" s="38" t="s">
        <v>452</v>
      </c>
      <c r="J461" s="38" t="s">
        <v>2081</v>
      </c>
      <c r="K461" s="39">
        <v>43494</v>
      </c>
      <c r="L461" s="39">
        <v>43539</v>
      </c>
      <c r="M461" s="40" t="s">
        <v>54</v>
      </c>
      <c r="N461" s="38" t="s">
        <v>1358</v>
      </c>
      <c r="O461" s="38" t="s">
        <v>1359</v>
      </c>
      <c r="P461" s="41">
        <v>8188944</v>
      </c>
      <c r="Q461" s="38" t="s">
        <v>474</v>
      </c>
      <c r="R461" s="38" t="s">
        <v>68</v>
      </c>
      <c r="S461" s="38" t="s">
        <v>52</v>
      </c>
      <c r="T461" s="42">
        <v>712.56</v>
      </c>
      <c r="U461" s="42">
        <v>478.38</v>
      </c>
      <c r="V461" s="42">
        <f t="shared" si="34"/>
        <v>234.17999999999995</v>
      </c>
      <c r="W461" s="43">
        <f t="shared" si="37"/>
        <v>0.32864600875715727</v>
      </c>
      <c r="X461" s="38" t="s">
        <v>1361</v>
      </c>
      <c r="Y461" s="42">
        <v>478.38</v>
      </c>
      <c r="Z461" s="38" t="s">
        <v>2437</v>
      </c>
      <c r="AA461" s="42">
        <v>0</v>
      </c>
      <c r="AB461" s="42" t="s">
        <v>54</v>
      </c>
      <c r="AC461" s="42">
        <v>0</v>
      </c>
      <c r="AD461" s="42">
        <v>219.9</v>
      </c>
      <c r="AE461" s="42">
        <f t="shared" si="35"/>
        <v>-219.9</v>
      </c>
      <c r="AF461" s="38" t="s">
        <v>1371</v>
      </c>
      <c r="AG461" s="44">
        <f t="shared" si="36"/>
        <v>454.07999999999993</v>
      </c>
    </row>
    <row r="462" spans="1:33" s="45" customFormat="1" x14ac:dyDescent="0.2">
      <c r="A462" s="38" t="s">
        <v>39</v>
      </c>
      <c r="B462" s="38" t="s">
        <v>40</v>
      </c>
      <c r="C462" s="38" t="s">
        <v>353</v>
      </c>
      <c r="D462" s="38" t="s">
        <v>446</v>
      </c>
      <c r="E462" s="38" t="s">
        <v>43</v>
      </c>
      <c r="F462" s="38" t="s">
        <v>434</v>
      </c>
      <c r="G462" s="38" t="s">
        <v>435</v>
      </c>
      <c r="H462" s="38" t="s">
        <v>433</v>
      </c>
      <c r="I462" s="38" t="s">
        <v>452</v>
      </c>
      <c r="J462" s="38" t="s">
        <v>2081</v>
      </c>
      <c r="K462" s="39">
        <v>43494</v>
      </c>
      <c r="L462" s="39">
        <v>43539</v>
      </c>
      <c r="M462" s="40" t="s">
        <v>54</v>
      </c>
      <c r="N462" s="38" t="s">
        <v>1358</v>
      </c>
      <c r="O462" s="38" t="s">
        <v>1359</v>
      </c>
      <c r="P462" s="41">
        <v>8188945</v>
      </c>
      <c r="Q462" s="38" t="s">
        <v>474</v>
      </c>
      <c r="R462" s="38" t="s">
        <v>68</v>
      </c>
      <c r="S462" s="38" t="s">
        <v>52</v>
      </c>
      <c r="T462" s="42">
        <v>237.52</v>
      </c>
      <c r="U462" s="42">
        <v>159.46</v>
      </c>
      <c r="V462" s="42">
        <f t="shared" si="34"/>
        <v>78.06</v>
      </c>
      <c r="W462" s="43">
        <f t="shared" si="37"/>
        <v>0.32864600875715727</v>
      </c>
      <c r="X462" s="38" t="s">
        <v>1361</v>
      </c>
      <c r="Y462" s="42">
        <v>159.46</v>
      </c>
      <c r="Z462" s="38" t="s">
        <v>2438</v>
      </c>
      <c r="AA462" s="42">
        <v>0</v>
      </c>
      <c r="AB462" s="42" t="s">
        <v>54</v>
      </c>
      <c r="AC462" s="42">
        <v>0</v>
      </c>
      <c r="AD462" s="42">
        <v>73.3</v>
      </c>
      <c r="AE462" s="42">
        <f t="shared" si="35"/>
        <v>-73.3</v>
      </c>
      <c r="AF462" s="38" t="s">
        <v>1371</v>
      </c>
      <c r="AG462" s="44">
        <f t="shared" si="36"/>
        <v>151.36000000000001</v>
      </c>
    </row>
    <row r="463" spans="1:33" s="45" customFormat="1" x14ac:dyDescent="0.2">
      <c r="A463" s="38" t="s">
        <v>39</v>
      </c>
      <c r="B463" s="38" t="s">
        <v>40</v>
      </c>
      <c r="C463" s="38" t="s">
        <v>353</v>
      </c>
      <c r="D463" s="38" t="s">
        <v>446</v>
      </c>
      <c r="E463" s="38" t="s">
        <v>43</v>
      </c>
      <c r="F463" s="38" t="s">
        <v>434</v>
      </c>
      <c r="G463" s="38" t="s">
        <v>435</v>
      </c>
      <c r="H463" s="38" t="s">
        <v>433</v>
      </c>
      <c r="I463" s="38" t="s">
        <v>452</v>
      </c>
      <c r="J463" s="38" t="s">
        <v>2081</v>
      </c>
      <c r="K463" s="39">
        <v>43494</v>
      </c>
      <c r="L463" s="39">
        <v>43539</v>
      </c>
      <c r="M463" s="40" t="s">
        <v>54</v>
      </c>
      <c r="N463" s="38" t="s">
        <v>1358</v>
      </c>
      <c r="O463" s="38" t="s">
        <v>1359</v>
      </c>
      <c r="P463" s="41">
        <v>8188951</v>
      </c>
      <c r="Q463" s="38" t="s">
        <v>474</v>
      </c>
      <c r="R463" s="38" t="s">
        <v>68</v>
      </c>
      <c r="S463" s="38" t="s">
        <v>52</v>
      </c>
      <c r="T463" s="42">
        <v>237.52</v>
      </c>
      <c r="U463" s="42">
        <v>159.33000000000001</v>
      </c>
      <c r="V463" s="42">
        <f t="shared" si="34"/>
        <v>78.19</v>
      </c>
      <c r="W463" s="43">
        <f t="shared" si="37"/>
        <v>0.32919333108790838</v>
      </c>
      <c r="X463" s="38" t="s">
        <v>1361</v>
      </c>
      <c r="Y463" s="42">
        <v>159.33000000000001</v>
      </c>
      <c r="Z463" s="38" t="s">
        <v>2439</v>
      </c>
      <c r="AA463" s="42">
        <v>0</v>
      </c>
      <c r="AB463" s="42" t="s">
        <v>54</v>
      </c>
      <c r="AC463" s="42">
        <v>0</v>
      </c>
      <c r="AD463" s="42">
        <v>73.3</v>
      </c>
      <c r="AE463" s="42">
        <f t="shared" si="35"/>
        <v>-73.3</v>
      </c>
      <c r="AF463" s="38" t="s">
        <v>1371</v>
      </c>
      <c r="AG463" s="44">
        <f t="shared" si="36"/>
        <v>151.49</v>
      </c>
    </row>
    <row r="464" spans="1:33" s="45" customFormat="1" x14ac:dyDescent="0.2">
      <c r="A464" s="38" t="s">
        <v>39</v>
      </c>
      <c r="B464" s="38" t="s">
        <v>40</v>
      </c>
      <c r="C464" s="38" t="s">
        <v>353</v>
      </c>
      <c r="D464" s="38" t="s">
        <v>446</v>
      </c>
      <c r="E464" s="38" t="s">
        <v>43</v>
      </c>
      <c r="F464" s="38" t="s">
        <v>434</v>
      </c>
      <c r="G464" s="38" t="s">
        <v>435</v>
      </c>
      <c r="H464" s="38" t="s">
        <v>433</v>
      </c>
      <c r="I464" s="38" t="s">
        <v>452</v>
      </c>
      <c r="J464" s="38" t="s">
        <v>2081</v>
      </c>
      <c r="K464" s="39">
        <v>43494</v>
      </c>
      <c r="L464" s="39">
        <v>43539</v>
      </c>
      <c r="M464" s="40" t="s">
        <v>54</v>
      </c>
      <c r="N464" s="38" t="s">
        <v>1358</v>
      </c>
      <c r="O464" s="38" t="s">
        <v>1359</v>
      </c>
      <c r="P464" s="41">
        <v>8188955</v>
      </c>
      <c r="Q464" s="38" t="s">
        <v>474</v>
      </c>
      <c r="R464" s="38" t="s">
        <v>68</v>
      </c>
      <c r="S464" s="38" t="s">
        <v>52</v>
      </c>
      <c r="T464" s="42">
        <v>237.52</v>
      </c>
      <c r="U464" s="42">
        <v>159.46</v>
      </c>
      <c r="V464" s="42">
        <f t="shared" si="34"/>
        <v>78.06</v>
      </c>
      <c r="W464" s="43">
        <f t="shared" si="37"/>
        <v>0.32864600875715727</v>
      </c>
      <c r="X464" s="38" t="s">
        <v>1361</v>
      </c>
      <c r="Y464" s="42">
        <v>159.46</v>
      </c>
      <c r="Z464" s="38" t="s">
        <v>2440</v>
      </c>
      <c r="AA464" s="42">
        <v>0</v>
      </c>
      <c r="AB464" s="42" t="s">
        <v>54</v>
      </c>
      <c r="AC464" s="42">
        <v>0</v>
      </c>
      <c r="AD464" s="42">
        <v>73.3</v>
      </c>
      <c r="AE464" s="42">
        <f t="shared" si="35"/>
        <v>-73.3</v>
      </c>
      <c r="AF464" s="38" t="s">
        <v>1371</v>
      </c>
      <c r="AG464" s="44">
        <f t="shared" si="36"/>
        <v>151.36000000000001</v>
      </c>
    </row>
    <row r="465" spans="1:33" s="45" customFormat="1" x14ac:dyDescent="0.2">
      <c r="A465" s="38" t="s">
        <v>39</v>
      </c>
      <c r="B465" s="38" t="s">
        <v>40</v>
      </c>
      <c r="C465" s="38" t="s">
        <v>353</v>
      </c>
      <c r="D465" s="38" t="s">
        <v>446</v>
      </c>
      <c r="E465" s="38" t="s">
        <v>43</v>
      </c>
      <c r="F465" s="38" t="s">
        <v>434</v>
      </c>
      <c r="G465" s="38" t="s">
        <v>435</v>
      </c>
      <c r="H465" s="38" t="s">
        <v>433</v>
      </c>
      <c r="I465" s="38" t="s">
        <v>452</v>
      </c>
      <c r="J465" s="38" t="s">
        <v>2081</v>
      </c>
      <c r="K465" s="39">
        <v>43494</v>
      </c>
      <c r="L465" s="39">
        <v>43539</v>
      </c>
      <c r="M465" s="40" t="s">
        <v>54</v>
      </c>
      <c r="N465" s="38" t="s">
        <v>1358</v>
      </c>
      <c r="O465" s="38" t="s">
        <v>1359</v>
      </c>
      <c r="P465" s="41">
        <v>8188956</v>
      </c>
      <c r="Q465" s="38" t="s">
        <v>474</v>
      </c>
      <c r="R465" s="38" t="s">
        <v>68</v>
      </c>
      <c r="S465" s="38" t="s">
        <v>52</v>
      </c>
      <c r="T465" s="42">
        <v>237.52</v>
      </c>
      <c r="U465" s="42">
        <v>159.46</v>
      </c>
      <c r="V465" s="42">
        <f t="shared" si="34"/>
        <v>78.06</v>
      </c>
      <c r="W465" s="43">
        <f t="shared" si="37"/>
        <v>0.32864600875715727</v>
      </c>
      <c r="X465" s="38" t="s">
        <v>1361</v>
      </c>
      <c r="Y465" s="42">
        <v>159.46</v>
      </c>
      <c r="Z465" s="38" t="s">
        <v>2441</v>
      </c>
      <c r="AA465" s="42">
        <v>0</v>
      </c>
      <c r="AB465" s="42" t="s">
        <v>54</v>
      </c>
      <c r="AC465" s="42">
        <v>0</v>
      </c>
      <c r="AD465" s="42">
        <v>73.3</v>
      </c>
      <c r="AE465" s="42">
        <f t="shared" si="35"/>
        <v>-73.3</v>
      </c>
      <c r="AF465" s="38" t="s">
        <v>1371</v>
      </c>
      <c r="AG465" s="44">
        <f t="shared" si="36"/>
        <v>151.36000000000001</v>
      </c>
    </row>
    <row r="466" spans="1:33" s="45" customFormat="1" x14ac:dyDescent="0.2">
      <c r="A466" s="38" t="s">
        <v>39</v>
      </c>
      <c r="B466" s="38" t="s">
        <v>40</v>
      </c>
      <c r="C466" s="38" t="s">
        <v>353</v>
      </c>
      <c r="D466" s="38" t="s">
        <v>446</v>
      </c>
      <c r="E466" s="38" t="s">
        <v>43</v>
      </c>
      <c r="F466" s="38" t="s">
        <v>434</v>
      </c>
      <c r="G466" s="38" t="s">
        <v>435</v>
      </c>
      <c r="H466" s="38" t="s">
        <v>433</v>
      </c>
      <c r="I466" s="38" t="s">
        <v>452</v>
      </c>
      <c r="J466" s="38" t="s">
        <v>2081</v>
      </c>
      <c r="K466" s="39">
        <v>43494</v>
      </c>
      <c r="L466" s="39">
        <v>43539</v>
      </c>
      <c r="M466" s="40" t="s">
        <v>54</v>
      </c>
      <c r="N466" s="38" t="s">
        <v>1358</v>
      </c>
      <c r="O466" s="38" t="s">
        <v>1359</v>
      </c>
      <c r="P466" s="41">
        <v>8188970</v>
      </c>
      <c r="Q466" s="38" t="s">
        <v>474</v>
      </c>
      <c r="R466" s="38" t="s">
        <v>68</v>
      </c>
      <c r="S466" s="38" t="s">
        <v>52</v>
      </c>
      <c r="T466" s="42">
        <v>237.52</v>
      </c>
      <c r="U466" s="42">
        <v>159.46</v>
      </c>
      <c r="V466" s="42">
        <f t="shared" si="34"/>
        <v>78.06</v>
      </c>
      <c r="W466" s="43">
        <f t="shared" si="37"/>
        <v>0.32864600875715727</v>
      </c>
      <c r="X466" s="38" t="s">
        <v>1361</v>
      </c>
      <c r="Y466" s="42">
        <v>159.46</v>
      </c>
      <c r="Z466" s="38" t="s">
        <v>2442</v>
      </c>
      <c r="AA466" s="42">
        <v>0</v>
      </c>
      <c r="AB466" s="42" t="s">
        <v>54</v>
      </c>
      <c r="AC466" s="42">
        <v>0</v>
      </c>
      <c r="AD466" s="42">
        <v>73.3</v>
      </c>
      <c r="AE466" s="42">
        <f t="shared" si="35"/>
        <v>-73.3</v>
      </c>
      <c r="AF466" s="38" t="s">
        <v>1371</v>
      </c>
      <c r="AG466" s="44">
        <f t="shared" si="36"/>
        <v>151.36000000000001</v>
      </c>
    </row>
    <row r="467" spans="1:33" s="45" customFormat="1" x14ac:dyDescent="0.2">
      <c r="A467" s="38" t="s">
        <v>39</v>
      </c>
      <c r="B467" s="38" t="s">
        <v>40</v>
      </c>
      <c r="C467" s="38" t="s">
        <v>353</v>
      </c>
      <c r="D467" s="38" t="s">
        <v>446</v>
      </c>
      <c r="E467" s="38" t="s">
        <v>43</v>
      </c>
      <c r="F467" s="38" t="s">
        <v>434</v>
      </c>
      <c r="G467" s="38" t="s">
        <v>435</v>
      </c>
      <c r="H467" s="38" t="s">
        <v>433</v>
      </c>
      <c r="I467" s="38" t="s">
        <v>452</v>
      </c>
      <c r="J467" s="38" t="s">
        <v>2081</v>
      </c>
      <c r="K467" s="39">
        <v>43494</v>
      </c>
      <c r="L467" s="39">
        <v>43539</v>
      </c>
      <c r="M467" s="40" t="s">
        <v>54</v>
      </c>
      <c r="N467" s="38" t="s">
        <v>1358</v>
      </c>
      <c r="O467" s="38" t="s">
        <v>1359</v>
      </c>
      <c r="P467" s="41">
        <v>8188974</v>
      </c>
      <c r="Q467" s="38" t="s">
        <v>474</v>
      </c>
      <c r="R467" s="38" t="s">
        <v>68</v>
      </c>
      <c r="S467" s="38" t="s">
        <v>52</v>
      </c>
      <c r="T467" s="42">
        <v>237.52</v>
      </c>
      <c r="U467" s="42">
        <v>159.46</v>
      </c>
      <c r="V467" s="42">
        <f t="shared" si="34"/>
        <v>78.06</v>
      </c>
      <c r="W467" s="43">
        <f t="shared" si="37"/>
        <v>0.32864600875715727</v>
      </c>
      <c r="X467" s="38" t="s">
        <v>1361</v>
      </c>
      <c r="Y467" s="42">
        <v>159.46</v>
      </c>
      <c r="Z467" s="38" t="s">
        <v>2443</v>
      </c>
      <c r="AA467" s="42">
        <v>0</v>
      </c>
      <c r="AB467" s="42" t="s">
        <v>54</v>
      </c>
      <c r="AC467" s="42">
        <v>0</v>
      </c>
      <c r="AD467" s="42">
        <v>73.3</v>
      </c>
      <c r="AE467" s="42">
        <f t="shared" si="35"/>
        <v>-73.3</v>
      </c>
      <c r="AF467" s="38" t="s">
        <v>1371</v>
      </c>
      <c r="AG467" s="44">
        <f t="shared" si="36"/>
        <v>151.36000000000001</v>
      </c>
    </row>
    <row r="468" spans="1:33" s="45" customFormat="1" x14ac:dyDescent="0.2">
      <c r="A468" s="38" t="s">
        <v>39</v>
      </c>
      <c r="B468" s="38" t="s">
        <v>40</v>
      </c>
      <c r="C468" s="38" t="s">
        <v>353</v>
      </c>
      <c r="D468" s="38" t="s">
        <v>446</v>
      </c>
      <c r="E468" s="38" t="s">
        <v>43</v>
      </c>
      <c r="F468" s="38" t="s">
        <v>434</v>
      </c>
      <c r="G468" s="38" t="s">
        <v>435</v>
      </c>
      <c r="H468" s="38" t="s">
        <v>433</v>
      </c>
      <c r="I468" s="38" t="s">
        <v>452</v>
      </c>
      <c r="J468" s="38" t="s">
        <v>2081</v>
      </c>
      <c r="K468" s="39">
        <v>43494</v>
      </c>
      <c r="L468" s="39">
        <v>43539</v>
      </c>
      <c r="M468" s="40" t="s">
        <v>54</v>
      </c>
      <c r="N468" s="38" t="s">
        <v>1358</v>
      </c>
      <c r="O468" s="38" t="s">
        <v>1359</v>
      </c>
      <c r="P468" s="41">
        <v>8188975</v>
      </c>
      <c r="Q468" s="38" t="s">
        <v>474</v>
      </c>
      <c r="R468" s="38" t="s">
        <v>68</v>
      </c>
      <c r="S468" s="38" t="s">
        <v>52</v>
      </c>
      <c r="T468" s="42">
        <v>237.52</v>
      </c>
      <c r="U468" s="42">
        <v>159.46</v>
      </c>
      <c r="V468" s="42">
        <f t="shared" si="34"/>
        <v>78.06</v>
      </c>
      <c r="W468" s="43">
        <f t="shared" si="37"/>
        <v>0.32864600875715727</v>
      </c>
      <c r="X468" s="38" t="s">
        <v>1361</v>
      </c>
      <c r="Y468" s="42">
        <v>159.46</v>
      </c>
      <c r="Z468" s="38" t="s">
        <v>2444</v>
      </c>
      <c r="AA468" s="42">
        <v>0</v>
      </c>
      <c r="AB468" s="42" t="s">
        <v>54</v>
      </c>
      <c r="AC468" s="42">
        <v>0</v>
      </c>
      <c r="AD468" s="42">
        <v>73.3</v>
      </c>
      <c r="AE468" s="42">
        <f t="shared" si="35"/>
        <v>-73.3</v>
      </c>
      <c r="AF468" s="38" t="s">
        <v>1371</v>
      </c>
      <c r="AG468" s="44">
        <f t="shared" si="36"/>
        <v>151.36000000000001</v>
      </c>
    </row>
    <row r="469" spans="1:33" s="45" customFormat="1" x14ac:dyDescent="0.2">
      <c r="A469" s="38" t="s">
        <v>39</v>
      </c>
      <c r="B469" s="38" t="s">
        <v>40</v>
      </c>
      <c r="C469" s="38" t="s">
        <v>353</v>
      </c>
      <c r="D469" s="38" t="s">
        <v>446</v>
      </c>
      <c r="E469" s="38" t="s">
        <v>43</v>
      </c>
      <c r="F469" s="38" t="s">
        <v>434</v>
      </c>
      <c r="G469" s="38" t="s">
        <v>435</v>
      </c>
      <c r="H469" s="38" t="s">
        <v>433</v>
      </c>
      <c r="I469" s="38" t="s">
        <v>452</v>
      </c>
      <c r="J469" s="38" t="s">
        <v>2081</v>
      </c>
      <c r="K469" s="39">
        <v>43494</v>
      </c>
      <c r="L469" s="39">
        <v>43539</v>
      </c>
      <c r="M469" s="40" t="s">
        <v>54</v>
      </c>
      <c r="N469" s="38" t="s">
        <v>1358</v>
      </c>
      <c r="O469" s="38" t="s">
        <v>1359</v>
      </c>
      <c r="P469" s="41">
        <v>8188979</v>
      </c>
      <c r="Q469" s="38" t="s">
        <v>474</v>
      </c>
      <c r="R469" s="38" t="s">
        <v>68</v>
      </c>
      <c r="S469" s="38" t="s">
        <v>52</v>
      </c>
      <c r="T469" s="42">
        <v>237.52</v>
      </c>
      <c r="U469" s="42">
        <v>159.46</v>
      </c>
      <c r="V469" s="42">
        <f t="shared" si="34"/>
        <v>78.06</v>
      </c>
      <c r="W469" s="43">
        <f t="shared" si="37"/>
        <v>0.32864600875715727</v>
      </c>
      <c r="X469" s="38" t="s">
        <v>1361</v>
      </c>
      <c r="Y469" s="42">
        <v>159.46</v>
      </c>
      <c r="Z469" s="38" t="s">
        <v>2445</v>
      </c>
      <c r="AA469" s="42">
        <v>0</v>
      </c>
      <c r="AB469" s="42" t="s">
        <v>54</v>
      </c>
      <c r="AC469" s="42">
        <v>0</v>
      </c>
      <c r="AD469" s="42">
        <v>73.3</v>
      </c>
      <c r="AE469" s="42">
        <f t="shared" si="35"/>
        <v>-73.3</v>
      </c>
      <c r="AF469" s="38" t="s">
        <v>1371</v>
      </c>
      <c r="AG469" s="44">
        <f t="shared" si="36"/>
        <v>151.36000000000001</v>
      </c>
    </row>
    <row r="470" spans="1:33" s="45" customFormat="1" x14ac:dyDescent="0.2">
      <c r="A470" s="38" t="s">
        <v>39</v>
      </c>
      <c r="B470" s="38" t="s">
        <v>40</v>
      </c>
      <c r="C470" s="38" t="s">
        <v>353</v>
      </c>
      <c r="D470" s="38" t="s">
        <v>446</v>
      </c>
      <c r="E470" s="38" t="s">
        <v>43</v>
      </c>
      <c r="F470" s="38" t="s">
        <v>434</v>
      </c>
      <c r="G470" s="38" t="s">
        <v>435</v>
      </c>
      <c r="H470" s="38" t="s">
        <v>433</v>
      </c>
      <c r="I470" s="38" t="s">
        <v>452</v>
      </c>
      <c r="J470" s="38" t="s">
        <v>2081</v>
      </c>
      <c r="K470" s="39">
        <v>43494</v>
      </c>
      <c r="L470" s="39">
        <v>43539</v>
      </c>
      <c r="M470" s="40" t="s">
        <v>54</v>
      </c>
      <c r="N470" s="38" t="s">
        <v>1358</v>
      </c>
      <c r="O470" s="38" t="s">
        <v>1359</v>
      </c>
      <c r="P470" s="41">
        <v>8188983</v>
      </c>
      <c r="Q470" s="38" t="s">
        <v>474</v>
      </c>
      <c r="R470" s="38" t="s">
        <v>68</v>
      </c>
      <c r="S470" s="38" t="s">
        <v>52</v>
      </c>
      <c r="T470" s="42">
        <v>237.52</v>
      </c>
      <c r="U470" s="42">
        <v>159.46</v>
      </c>
      <c r="V470" s="42">
        <f t="shared" si="34"/>
        <v>78.06</v>
      </c>
      <c r="W470" s="43">
        <f t="shared" si="37"/>
        <v>0.32864600875715727</v>
      </c>
      <c r="X470" s="38" t="s">
        <v>1361</v>
      </c>
      <c r="Y470" s="42">
        <v>159.46</v>
      </c>
      <c r="Z470" s="38" t="s">
        <v>2446</v>
      </c>
      <c r="AA470" s="42">
        <v>0</v>
      </c>
      <c r="AB470" s="42" t="s">
        <v>54</v>
      </c>
      <c r="AC470" s="42">
        <v>0</v>
      </c>
      <c r="AD470" s="42">
        <v>73.3</v>
      </c>
      <c r="AE470" s="42">
        <f t="shared" si="35"/>
        <v>-73.3</v>
      </c>
      <c r="AF470" s="38" t="s">
        <v>1371</v>
      </c>
      <c r="AG470" s="44">
        <f t="shared" si="36"/>
        <v>151.36000000000001</v>
      </c>
    </row>
    <row r="471" spans="1:33" s="45" customFormat="1" x14ac:dyDescent="0.2">
      <c r="A471" s="38" t="s">
        <v>39</v>
      </c>
      <c r="B471" s="38" t="s">
        <v>40</v>
      </c>
      <c r="C471" s="38" t="s">
        <v>353</v>
      </c>
      <c r="D471" s="38" t="s">
        <v>446</v>
      </c>
      <c r="E471" s="38" t="s">
        <v>43</v>
      </c>
      <c r="F471" s="38" t="s">
        <v>434</v>
      </c>
      <c r="G471" s="38" t="s">
        <v>435</v>
      </c>
      <c r="H471" s="38" t="s">
        <v>433</v>
      </c>
      <c r="I471" s="38" t="s">
        <v>452</v>
      </c>
      <c r="J471" s="38" t="s">
        <v>2081</v>
      </c>
      <c r="K471" s="39">
        <v>43495</v>
      </c>
      <c r="L471" s="39">
        <v>43539</v>
      </c>
      <c r="M471" s="40" t="s">
        <v>54</v>
      </c>
      <c r="N471" s="38" t="s">
        <v>1358</v>
      </c>
      <c r="O471" s="38" t="s">
        <v>1359</v>
      </c>
      <c r="P471" s="41">
        <v>8191372</v>
      </c>
      <c r="Q471" s="38" t="s">
        <v>474</v>
      </c>
      <c r="R471" s="38" t="s">
        <v>68</v>
      </c>
      <c r="S471" s="38" t="s">
        <v>52</v>
      </c>
      <c r="T471" s="42">
        <v>237.52</v>
      </c>
      <c r="U471" s="42">
        <v>159.46</v>
      </c>
      <c r="V471" s="42">
        <f t="shared" si="34"/>
        <v>78.06</v>
      </c>
      <c r="W471" s="43">
        <f t="shared" si="37"/>
        <v>0.32864600875715727</v>
      </c>
      <c r="X471" s="38" t="s">
        <v>1361</v>
      </c>
      <c r="Y471" s="42">
        <v>159.46</v>
      </c>
      <c r="Z471" s="38" t="s">
        <v>2447</v>
      </c>
      <c r="AA471" s="42">
        <v>0</v>
      </c>
      <c r="AB471" s="42" t="s">
        <v>54</v>
      </c>
      <c r="AC471" s="42">
        <v>0</v>
      </c>
      <c r="AD471" s="42">
        <v>43</v>
      </c>
      <c r="AE471" s="42">
        <f t="shared" si="35"/>
        <v>-43</v>
      </c>
      <c r="AF471" s="38" t="s">
        <v>1371</v>
      </c>
      <c r="AG471" s="44">
        <f t="shared" si="36"/>
        <v>121.06</v>
      </c>
    </row>
    <row r="472" spans="1:33" s="45" customFormat="1" x14ac:dyDescent="0.2">
      <c r="A472" s="38" t="s">
        <v>39</v>
      </c>
      <c r="B472" s="38" t="s">
        <v>40</v>
      </c>
      <c r="C472" s="38" t="s">
        <v>353</v>
      </c>
      <c r="D472" s="38" t="s">
        <v>446</v>
      </c>
      <c r="E472" s="38" t="s">
        <v>43</v>
      </c>
      <c r="F472" s="38" t="s">
        <v>434</v>
      </c>
      <c r="G472" s="38" t="s">
        <v>435</v>
      </c>
      <c r="H472" s="38" t="s">
        <v>433</v>
      </c>
      <c r="I472" s="38" t="s">
        <v>452</v>
      </c>
      <c r="J472" s="38" t="s">
        <v>2081</v>
      </c>
      <c r="K472" s="39">
        <v>43495</v>
      </c>
      <c r="L472" s="39">
        <v>43539</v>
      </c>
      <c r="M472" s="40" t="s">
        <v>54</v>
      </c>
      <c r="N472" s="38" t="s">
        <v>1358</v>
      </c>
      <c r="O472" s="38" t="s">
        <v>1359</v>
      </c>
      <c r="P472" s="41">
        <v>8191376</v>
      </c>
      <c r="Q472" s="38" t="s">
        <v>474</v>
      </c>
      <c r="R472" s="38" t="s">
        <v>68</v>
      </c>
      <c r="S472" s="38" t="s">
        <v>52</v>
      </c>
      <c r="T472" s="42">
        <v>237.52</v>
      </c>
      <c r="U472" s="42">
        <v>159.46</v>
      </c>
      <c r="V472" s="42">
        <f t="shared" si="34"/>
        <v>78.06</v>
      </c>
      <c r="W472" s="43">
        <f t="shared" si="37"/>
        <v>0.32864600875715727</v>
      </c>
      <c r="X472" s="38" t="s">
        <v>1361</v>
      </c>
      <c r="Y472" s="42">
        <v>159.46</v>
      </c>
      <c r="Z472" s="38" t="s">
        <v>2448</v>
      </c>
      <c r="AA472" s="42">
        <v>0</v>
      </c>
      <c r="AB472" s="42" t="s">
        <v>54</v>
      </c>
      <c r="AC472" s="42">
        <v>0</v>
      </c>
      <c r="AD472" s="42">
        <v>43</v>
      </c>
      <c r="AE472" s="42">
        <f t="shared" si="35"/>
        <v>-43</v>
      </c>
      <c r="AF472" s="38" t="s">
        <v>1371</v>
      </c>
      <c r="AG472" s="44">
        <f t="shared" si="36"/>
        <v>121.06</v>
      </c>
    </row>
    <row r="473" spans="1:33" s="45" customFormat="1" x14ac:dyDescent="0.2">
      <c r="A473" s="38" t="s">
        <v>39</v>
      </c>
      <c r="B473" s="38" t="s">
        <v>40</v>
      </c>
      <c r="C473" s="38" t="s">
        <v>353</v>
      </c>
      <c r="D473" s="38" t="s">
        <v>446</v>
      </c>
      <c r="E473" s="38" t="s">
        <v>43</v>
      </c>
      <c r="F473" s="38" t="s">
        <v>434</v>
      </c>
      <c r="G473" s="38" t="s">
        <v>435</v>
      </c>
      <c r="H473" s="38" t="s">
        <v>433</v>
      </c>
      <c r="I473" s="38" t="s">
        <v>452</v>
      </c>
      <c r="J473" s="38" t="s">
        <v>2081</v>
      </c>
      <c r="K473" s="39">
        <v>43495</v>
      </c>
      <c r="L473" s="39">
        <v>43539</v>
      </c>
      <c r="M473" s="40" t="s">
        <v>54</v>
      </c>
      <c r="N473" s="38" t="s">
        <v>1358</v>
      </c>
      <c r="O473" s="38" t="s">
        <v>1359</v>
      </c>
      <c r="P473" s="41">
        <v>8191381</v>
      </c>
      <c r="Q473" s="38" t="s">
        <v>474</v>
      </c>
      <c r="R473" s="38" t="s">
        <v>68</v>
      </c>
      <c r="S473" s="38" t="s">
        <v>52</v>
      </c>
      <c r="T473" s="42">
        <v>237.52</v>
      </c>
      <c r="U473" s="42">
        <v>159.33000000000001</v>
      </c>
      <c r="V473" s="42">
        <f t="shared" si="34"/>
        <v>78.19</v>
      </c>
      <c r="W473" s="43">
        <f t="shared" si="37"/>
        <v>0.32919333108790838</v>
      </c>
      <c r="X473" s="38" t="s">
        <v>1361</v>
      </c>
      <c r="Y473" s="42">
        <v>159.33000000000001</v>
      </c>
      <c r="Z473" s="38" t="s">
        <v>2449</v>
      </c>
      <c r="AA473" s="42">
        <v>0</v>
      </c>
      <c r="AB473" s="42" t="s">
        <v>54</v>
      </c>
      <c r="AC473" s="42">
        <v>0</v>
      </c>
      <c r="AD473" s="42">
        <v>43</v>
      </c>
      <c r="AE473" s="42">
        <f t="shared" si="35"/>
        <v>-43</v>
      </c>
      <c r="AF473" s="38" t="s">
        <v>1371</v>
      </c>
      <c r="AG473" s="44">
        <f t="shared" si="36"/>
        <v>121.19</v>
      </c>
    </row>
    <row r="474" spans="1:33" s="45" customFormat="1" x14ac:dyDescent="0.2">
      <c r="A474" s="38" t="s">
        <v>39</v>
      </c>
      <c r="B474" s="38" t="s">
        <v>40</v>
      </c>
      <c r="C474" s="38" t="s">
        <v>353</v>
      </c>
      <c r="D474" s="38" t="s">
        <v>446</v>
      </c>
      <c r="E474" s="38" t="s">
        <v>43</v>
      </c>
      <c r="F474" s="38" t="s">
        <v>434</v>
      </c>
      <c r="G474" s="38" t="s">
        <v>435</v>
      </c>
      <c r="H474" s="38" t="s">
        <v>433</v>
      </c>
      <c r="I474" s="38" t="s">
        <v>452</v>
      </c>
      <c r="J474" s="38" t="s">
        <v>2081</v>
      </c>
      <c r="K474" s="39">
        <v>43495</v>
      </c>
      <c r="L474" s="39">
        <v>43539</v>
      </c>
      <c r="M474" s="40" t="s">
        <v>54</v>
      </c>
      <c r="N474" s="38" t="s">
        <v>1358</v>
      </c>
      <c r="O474" s="38" t="s">
        <v>1359</v>
      </c>
      <c r="P474" s="41">
        <v>8191386</v>
      </c>
      <c r="Q474" s="38" t="s">
        <v>474</v>
      </c>
      <c r="R474" s="38" t="s">
        <v>68</v>
      </c>
      <c r="S474" s="38" t="s">
        <v>52</v>
      </c>
      <c r="T474" s="42">
        <v>237.52</v>
      </c>
      <c r="U474" s="42">
        <v>159.46</v>
      </c>
      <c r="V474" s="42">
        <f t="shared" si="34"/>
        <v>78.06</v>
      </c>
      <c r="W474" s="43">
        <f t="shared" si="37"/>
        <v>0.32864600875715727</v>
      </c>
      <c r="X474" s="38" t="s">
        <v>1361</v>
      </c>
      <c r="Y474" s="42">
        <v>159.46</v>
      </c>
      <c r="Z474" s="38" t="s">
        <v>2450</v>
      </c>
      <c r="AA474" s="42">
        <v>0</v>
      </c>
      <c r="AB474" s="42" t="s">
        <v>54</v>
      </c>
      <c r="AC474" s="42">
        <v>0</v>
      </c>
      <c r="AD474" s="42">
        <v>43</v>
      </c>
      <c r="AE474" s="42">
        <f t="shared" si="35"/>
        <v>-43</v>
      </c>
      <c r="AF474" s="38" t="s">
        <v>1371</v>
      </c>
      <c r="AG474" s="44">
        <f t="shared" si="36"/>
        <v>121.06</v>
      </c>
    </row>
    <row r="475" spans="1:33" s="45" customFormat="1" x14ac:dyDescent="0.2">
      <c r="A475" s="38" t="s">
        <v>39</v>
      </c>
      <c r="B475" s="38" t="s">
        <v>40</v>
      </c>
      <c r="C475" s="38" t="s">
        <v>353</v>
      </c>
      <c r="D475" s="38" t="s">
        <v>446</v>
      </c>
      <c r="E475" s="38" t="s">
        <v>43</v>
      </c>
      <c r="F475" s="38" t="s">
        <v>434</v>
      </c>
      <c r="G475" s="38" t="s">
        <v>435</v>
      </c>
      <c r="H475" s="38" t="s">
        <v>433</v>
      </c>
      <c r="I475" s="38" t="s">
        <v>452</v>
      </c>
      <c r="J475" s="38" t="s">
        <v>2081</v>
      </c>
      <c r="K475" s="39">
        <v>43495</v>
      </c>
      <c r="L475" s="39">
        <v>43539</v>
      </c>
      <c r="M475" s="40" t="s">
        <v>54</v>
      </c>
      <c r="N475" s="38" t="s">
        <v>1358</v>
      </c>
      <c r="O475" s="38" t="s">
        <v>1359</v>
      </c>
      <c r="P475" s="41">
        <v>8191392</v>
      </c>
      <c r="Q475" s="38" t="s">
        <v>474</v>
      </c>
      <c r="R475" s="38" t="s">
        <v>68</v>
      </c>
      <c r="S475" s="38" t="s">
        <v>52</v>
      </c>
      <c r="T475" s="42">
        <v>237.52</v>
      </c>
      <c r="U475" s="42">
        <v>159.33000000000001</v>
      </c>
      <c r="V475" s="42">
        <f t="shared" si="34"/>
        <v>78.19</v>
      </c>
      <c r="W475" s="43">
        <f t="shared" si="37"/>
        <v>0.32919333108790838</v>
      </c>
      <c r="X475" s="38" t="s">
        <v>1361</v>
      </c>
      <c r="Y475" s="42">
        <v>159.33000000000001</v>
      </c>
      <c r="Z475" s="38" t="s">
        <v>2451</v>
      </c>
      <c r="AA475" s="42">
        <v>0</v>
      </c>
      <c r="AB475" s="42" t="s">
        <v>54</v>
      </c>
      <c r="AC475" s="42">
        <v>0</v>
      </c>
      <c r="AD475" s="42">
        <v>43</v>
      </c>
      <c r="AE475" s="42">
        <f t="shared" si="35"/>
        <v>-43</v>
      </c>
      <c r="AF475" s="38" t="s">
        <v>1371</v>
      </c>
      <c r="AG475" s="44">
        <f t="shared" si="36"/>
        <v>121.19</v>
      </c>
    </row>
    <row r="476" spans="1:33" s="45" customFormat="1" x14ac:dyDescent="0.2">
      <c r="A476" s="38" t="s">
        <v>39</v>
      </c>
      <c r="B476" s="38" t="s">
        <v>40</v>
      </c>
      <c r="C476" s="38" t="s">
        <v>353</v>
      </c>
      <c r="D476" s="38" t="s">
        <v>446</v>
      </c>
      <c r="E476" s="38" t="s">
        <v>43</v>
      </c>
      <c r="F476" s="38" t="s">
        <v>434</v>
      </c>
      <c r="G476" s="38" t="s">
        <v>435</v>
      </c>
      <c r="H476" s="38" t="s">
        <v>433</v>
      </c>
      <c r="I476" s="38" t="s">
        <v>452</v>
      </c>
      <c r="J476" s="38" t="s">
        <v>2081</v>
      </c>
      <c r="K476" s="39">
        <v>43495</v>
      </c>
      <c r="L476" s="39">
        <v>43539</v>
      </c>
      <c r="M476" s="40" t="s">
        <v>54</v>
      </c>
      <c r="N476" s="38" t="s">
        <v>1358</v>
      </c>
      <c r="O476" s="38" t="s">
        <v>1359</v>
      </c>
      <c r="P476" s="41">
        <v>8191398</v>
      </c>
      <c r="Q476" s="38" t="s">
        <v>474</v>
      </c>
      <c r="R476" s="38" t="s">
        <v>68</v>
      </c>
      <c r="S476" s="38" t="s">
        <v>52</v>
      </c>
      <c r="T476" s="42">
        <v>237.52</v>
      </c>
      <c r="U476" s="42">
        <v>159.33000000000001</v>
      </c>
      <c r="V476" s="42">
        <f t="shared" si="34"/>
        <v>78.19</v>
      </c>
      <c r="W476" s="43">
        <f t="shared" si="37"/>
        <v>0.32919333108790838</v>
      </c>
      <c r="X476" s="38" t="s">
        <v>1361</v>
      </c>
      <c r="Y476" s="42">
        <v>159.33000000000001</v>
      </c>
      <c r="Z476" s="38" t="s">
        <v>2452</v>
      </c>
      <c r="AA476" s="42">
        <v>0</v>
      </c>
      <c r="AB476" s="42" t="s">
        <v>54</v>
      </c>
      <c r="AC476" s="42">
        <v>0</v>
      </c>
      <c r="AD476" s="42">
        <v>43</v>
      </c>
      <c r="AE476" s="42">
        <f t="shared" si="35"/>
        <v>-43</v>
      </c>
      <c r="AF476" s="38" t="s">
        <v>1371</v>
      </c>
      <c r="AG476" s="44">
        <f t="shared" si="36"/>
        <v>121.19</v>
      </c>
    </row>
    <row r="477" spans="1:33" s="45" customFormat="1" x14ac:dyDescent="0.2">
      <c r="A477" s="38" t="s">
        <v>39</v>
      </c>
      <c r="B477" s="38" t="s">
        <v>40</v>
      </c>
      <c r="C477" s="38" t="s">
        <v>353</v>
      </c>
      <c r="D477" s="38" t="s">
        <v>446</v>
      </c>
      <c r="E477" s="38" t="s">
        <v>43</v>
      </c>
      <c r="F477" s="38" t="s">
        <v>434</v>
      </c>
      <c r="G477" s="38" t="s">
        <v>435</v>
      </c>
      <c r="H477" s="38" t="s">
        <v>433</v>
      </c>
      <c r="I477" s="38" t="s">
        <v>452</v>
      </c>
      <c r="J477" s="38" t="s">
        <v>2081</v>
      </c>
      <c r="K477" s="39">
        <v>43495</v>
      </c>
      <c r="L477" s="39">
        <v>43539</v>
      </c>
      <c r="M477" s="40" t="s">
        <v>54</v>
      </c>
      <c r="N477" s="38" t="s">
        <v>1358</v>
      </c>
      <c r="O477" s="38" t="s">
        <v>1359</v>
      </c>
      <c r="P477" s="41">
        <v>8191402</v>
      </c>
      <c r="Q477" s="38" t="s">
        <v>474</v>
      </c>
      <c r="R477" s="38" t="s">
        <v>68</v>
      </c>
      <c r="S477" s="38" t="s">
        <v>52</v>
      </c>
      <c r="T477" s="42">
        <v>237.52</v>
      </c>
      <c r="U477" s="42">
        <v>159.46</v>
      </c>
      <c r="V477" s="42">
        <f t="shared" si="34"/>
        <v>78.06</v>
      </c>
      <c r="W477" s="43">
        <f t="shared" si="37"/>
        <v>0.32864600875715727</v>
      </c>
      <c r="X477" s="38" t="s">
        <v>1361</v>
      </c>
      <c r="Y477" s="42">
        <v>159.46</v>
      </c>
      <c r="Z477" s="38" t="s">
        <v>2453</v>
      </c>
      <c r="AA477" s="42">
        <v>0</v>
      </c>
      <c r="AB477" s="42" t="s">
        <v>54</v>
      </c>
      <c r="AC477" s="42">
        <v>0</v>
      </c>
      <c r="AD477" s="42">
        <v>43</v>
      </c>
      <c r="AE477" s="42">
        <f t="shared" si="35"/>
        <v>-43</v>
      </c>
      <c r="AF477" s="38" t="s">
        <v>1371</v>
      </c>
      <c r="AG477" s="44">
        <f t="shared" si="36"/>
        <v>121.06</v>
      </c>
    </row>
    <row r="478" spans="1:33" s="45" customFormat="1" x14ac:dyDescent="0.2">
      <c r="A478" s="38" t="s">
        <v>39</v>
      </c>
      <c r="B478" s="38" t="s">
        <v>40</v>
      </c>
      <c r="C478" s="38" t="s">
        <v>353</v>
      </c>
      <c r="D478" s="38" t="s">
        <v>446</v>
      </c>
      <c r="E478" s="38" t="s">
        <v>43</v>
      </c>
      <c r="F478" s="38" t="s">
        <v>434</v>
      </c>
      <c r="G478" s="38" t="s">
        <v>435</v>
      </c>
      <c r="H478" s="38" t="s">
        <v>433</v>
      </c>
      <c r="I478" s="38" t="s">
        <v>452</v>
      </c>
      <c r="J478" s="38" t="s">
        <v>2081</v>
      </c>
      <c r="K478" s="39">
        <v>43495</v>
      </c>
      <c r="L478" s="39">
        <v>43539</v>
      </c>
      <c r="M478" s="40" t="s">
        <v>54</v>
      </c>
      <c r="N478" s="38" t="s">
        <v>1358</v>
      </c>
      <c r="O478" s="38" t="s">
        <v>1359</v>
      </c>
      <c r="P478" s="41">
        <v>8191406</v>
      </c>
      <c r="Q478" s="38" t="s">
        <v>474</v>
      </c>
      <c r="R478" s="38" t="s">
        <v>68</v>
      </c>
      <c r="S478" s="38" t="s">
        <v>52</v>
      </c>
      <c r="T478" s="42">
        <v>237.52</v>
      </c>
      <c r="U478" s="42">
        <v>159.33000000000001</v>
      </c>
      <c r="V478" s="42">
        <f t="shared" si="34"/>
        <v>78.19</v>
      </c>
      <c r="W478" s="43">
        <f t="shared" si="37"/>
        <v>0.32919333108790838</v>
      </c>
      <c r="X478" s="38" t="s">
        <v>1361</v>
      </c>
      <c r="Y478" s="42">
        <v>159.33000000000001</v>
      </c>
      <c r="Z478" s="38" t="s">
        <v>2454</v>
      </c>
      <c r="AA478" s="42">
        <v>0</v>
      </c>
      <c r="AB478" s="42" t="s">
        <v>54</v>
      </c>
      <c r="AC478" s="42">
        <v>0</v>
      </c>
      <c r="AD478" s="42">
        <v>43</v>
      </c>
      <c r="AE478" s="42">
        <f t="shared" si="35"/>
        <v>-43</v>
      </c>
      <c r="AF478" s="38" t="s">
        <v>1371</v>
      </c>
      <c r="AG478" s="44">
        <f t="shared" si="36"/>
        <v>121.19</v>
      </c>
    </row>
    <row r="479" spans="1:33" s="45" customFormat="1" x14ac:dyDescent="0.2">
      <c r="A479" s="38" t="s">
        <v>39</v>
      </c>
      <c r="B479" s="38" t="s">
        <v>40</v>
      </c>
      <c r="C479" s="38" t="s">
        <v>353</v>
      </c>
      <c r="D479" s="38" t="s">
        <v>446</v>
      </c>
      <c r="E479" s="38" t="s">
        <v>43</v>
      </c>
      <c r="F479" s="38" t="s">
        <v>434</v>
      </c>
      <c r="G479" s="38" t="s">
        <v>435</v>
      </c>
      <c r="H479" s="38" t="s">
        <v>433</v>
      </c>
      <c r="I479" s="38" t="s">
        <v>452</v>
      </c>
      <c r="J479" s="38" t="s">
        <v>2081</v>
      </c>
      <c r="K479" s="39">
        <v>43495</v>
      </c>
      <c r="L479" s="39">
        <v>43539</v>
      </c>
      <c r="M479" s="40" t="s">
        <v>54</v>
      </c>
      <c r="N479" s="38" t="s">
        <v>1358</v>
      </c>
      <c r="O479" s="38" t="s">
        <v>1359</v>
      </c>
      <c r="P479" s="41">
        <v>8191409</v>
      </c>
      <c r="Q479" s="38" t="s">
        <v>474</v>
      </c>
      <c r="R479" s="38" t="s">
        <v>68</v>
      </c>
      <c r="S479" s="38" t="s">
        <v>52</v>
      </c>
      <c r="T479" s="42">
        <v>237.52</v>
      </c>
      <c r="U479" s="42">
        <v>159.33000000000001</v>
      </c>
      <c r="V479" s="42">
        <f t="shared" si="34"/>
        <v>78.19</v>
      </c>
      <c r="W479" s="43">
        <f t="shared" si="37"/>
        <v>0.32919333108790838</v>
      </c>
      <c r="X479" s="38" t="s">
        <v>1361</v>
      </c>
      <c r="Y479" s="42">
        <v>159.33000000000001</v>
      </c>
      <c r="Z479" s="38" t="s">
        <v>2455</v>
      </c>
      <c r="AA479" s="42">
        <v>0</v>
      </c>
      <c r="AB479" s="42" t="s">
        <v>54</v>
      </c>
      <c r="AC479" s="42">
        <v>0</v>
      </c>
      <c r="AD479" s="42">
        <v>43</v>
      </c>
      <c r="AE479" s="42">
        <f t="shared" si="35"/>
        <v>-43</v>
      </c>
      <c r="AF479" s="38" t="s">
        <v>1371</v>
      </c>
      <c r="AG479" s="44">
        <f t="shared" si="36"/>
        <v>121.19</v>
      </c>
    </row>
    <row r="480" spans="1:33" s="45" customFormat="1" x14ac:dyDescent="0.2">
      <c r="A480" s="38" t="s">
        <v>39</v>
      </c>
      <c r="B480" s="38" t="s">
        <v>40</v>
      </c>
      <c r="C480" s="38" t="s">
        <v>353</v>
      </c>
      <c r="D480" s="38" t="s">
        <v>446</v>
      </c>
      <c r="E480" s="38" t="s">
        <v>43</v>
      </c>
      <c r="F480" s="38" t="s">
        <v>434</v>
      </c>
      <c r="G480" s="38" t="s">
        <v>435</v>
      </c>
      <c r="H480" s="38" t="s">
        <v>433</v>
      </c>
      <c r="I480" s="38" t="s">
        <v>452</v>
      </c>
      <c r="J480" s="38" t="s">
        <v>2081</v>
      </c>
      <c r="K480" s="39">
        <v>43495</v>
      </c>
      <c r="L480" s="39">
        <v>43539</v>
      </c>
      <c r="M480" s="40" t="s">
        <v>54</v>
      </c>
      <c r="N480" s="38" t="s">
        <v>1358</v>
      </c>
      <c r="O480" s="38" t="s">
        <v>1359</v>
      </c>
      <c r="P480" s="41">
        <v>8191415</v>
      </c>
      <c r="Q480" s="38" t="s">
        <v>474</v>
      </c>
      <c r="R480" s="38" t="s">
        <v>68</v>
      </c>
      <c r="S480" s="38" t="s">
        <v>52</v>
      </c>
      <c r="T480" s="42">
        <v>237.52</v>
      </c>
      <c r="U480" s="42">
        <v>159.46</v>
      </c>
      <c r="V480" s="42">
        <f t="shared" si="34"/>
        <v>78.06</v>
      </c>
      <c r="W480" s="43">
        <f t="shared" si="37"/>
        <v>0.32864600875715727</v>
      </c>
      <c r="X480" s="38" t="s">
        <v>1361</v>
      </c>
      <c r="Y480" s="42">
        <v>159.46</v>
      </c>
      <c r="Z480" s="38" t="s">
        <v>2456</v>
      </c>
      <c r="AA480" s="42">
        <v>0</v>
      </c>
      <c r="AB480" s="42" t="s">
        <v>54</v>
      </c>
      <c r="AC480" s="42">
        <v>0</v>
      </c>
      <c r="AD480" s="42">
        <v>43</v>
      </c>
      <c r="AE480" s="42">
        <f t="shared" si="35"/>
        <v>-43</v>
      </c>
      <c r="AF480" s="38" t="s">
        <v>1371</v>
      </c>
      <c r="AG480" s="44">
        <f t="shared" si="36"/>
        <v>121.06</v>
      </c>
    </row>
    <row r="481" spans="1:33" s="45" customFormat="1" x14ac:dyDescent="0.2">
      <c r="A481" s="38" t="s">
        <v>39</v>
      </c>
      <c r="B481" s="38" t="s">
        <v>40</v>
      </c>
      <c r="C481" s="38" t="s">
        <v>353</v>
      </c>
      <c r="D481" s="38" t="s">
        <v>446</v>
      </c>
      <c r="E481" s="38" t="s">
        <v>43</v>
      </c>
      <c r="F481" s="38" t="s">
        <v>434</v>
      </c>
      <c r="G481" s="38" t="s">
        <v>435</v>
      </c>
      <c r="H481" s="38" t="s">
        <v>433</v>
      </c>
      <c r="I481" s="38" t="s">
        <v>452</v>
      </c>
      <c r="J481" s="38" t="s">
        <v>2081</v>
      </c>
      <c r="K481" s="39">
        <v>43496</v>
      </c>
      <c r="L481" s="39">
        <v>43539</v>
      </c>
      <c r="M481" s="40" t="s">
        <v>54</v>
      </c>
      <c r="N481" s="38" t="s">
        <v>1358</v>
      </c>
      <c r="O481" s="38" t="s">
        <v>1359</v>
      </c>
      <c r="P481" s="41">
        <v>8193745</v>
      </c>
      <c r="Q481" s="38" t="s">
        <v>474</v>
      </c>
      <c r="R481" s="38" t="s">
        <v>68</v>
      </c>
      <c r="S481" s="38" t="s">
        <v>52</v>
      </c>
      <c r="T481" s="42">
        <v>237.52</v>
      </c>
      <c r="U481" s="42">
        <v>159.46</v>
      </c>
      <c r="V481" s="42">
        <f t="shared" si="34"/>
        <v>78.06</v>
      </c>
      <c r="W481" s="43">
        <f t="shared" si="37"/>
        <v>0.32864600875715727</v>
      </c>
      <c r="X481" s="38" t="s">
        <v>1361</v>
      </c>
      <c r="Y481" s="42">
        <v>159.46</v>
      </c>
      <c r="Z481" s="38" t="s">
        <v>484</v>
      </c>
      <c r="AA481" s="42">
        <v>0</v>
      </c>
      <c r="AB481" s="42" t="s">
        <v>54</v>
      </c>
      <c r="AC481" s="42">
        <v>232.97</v>
      </c>
      <c r="AD481" s="42">
        <v>222.65</v>
      </c>
      <c r="AE481" s="42">
        <f t="shared" si="35"/>
        <v>10.319999999999993</v>
      </c>
      <c r="AF481" s="38" t="s">
        <v>1371</v>
      </c>
      <c r="AG481" s="44">
        <f t="shared" si="36"/>
        <v>67.740000000000009</v>
      </c>
    </row>
    <row r="482" spans="1:33" s="45" customFormat="1" x14ac:dyDescent="0.2">
      <c r="A482" s="38" t="s">
        <v>39</v>
      </c>
      <c r="B482" s="38" t="s">
        <v>40</v>
      </c>
      <c r="C482" s="38" t="s">
        <v>353</v>
      </c>
      <c r="D482" s="38" t="s">
        <v>446</v>
      </c>
      <c r="E482" s="38" t="s">
        <v>43</v>
      </c>
      <c r="F482" s="38" t="s">
        <v>434</v>
      </c>
      <c r="G482" s="38" t="s">
        <v>435</v>
      </c>
      <c r="H482" s="38" t="s">
        <v>433</v>
      </c>
      <c r="I482" s="38" t="s">
        <v>452</v>
      </c>
      <c r="J482" s="38" t="s">
        <v>2081</v>
      </c>
      <c r="K482" s="39">
        <v>43496</v>
      </c>
      <c r="L482" s="39">
        <v>43539</v>
      </c>
      <c r="M482" s="40" t="s">
        <v>54</v>
      </c>
      <c r="N482" s="38" t="s">
        <v>1358</v>
      </c>
      <c r="O482" s="38" t="s">
        <v>1359</v>
      </c>
      <c r="P482" s="41">
        <v>8193747</v>
      </c>
      <c r="Q482" s="38" t="s">
        <v>474</v>
      </c>
      <c r="R482" s="38" t="s">
        <v>68</v>
      </c>
      <c r="S482" s="38" t="s">
        <v>52</v>
      </c>
      <c r="T482" s="42">
        <v>125.34</v>
      </c>
      <c r="U482" s="42">
        <v>73.3</v>
      </c>
      <c r="V482" s="42">
        <f t="shared" si="34"/>
        <v>52.040000000000006</v>
      </c>
      <c r="W482" s="43">
        <f t="shared" si="37"/>
        <v>0.41519068134673692</v>
      </c>
      <c r="X482" s="38" t="s">
        <v>1361</v>
      </c>
      <c r="Y482" s="42">
        <v>73.3</v>
      </c>
      <c r="Z482" s="38" t="s">
        <v>490</v>
      </c>
      <c r="AA482" s="42">
        <v>0</v>
      </c>
      <c r="AB482" s="42" t="s">
        <v>54</v>
      </c>
      <c r="AC482" s="42">
        <v>232.97</v>
      </c>
      <c r="AD482" s="42">
        <v>222.65</v>
      </c>
      <c r="AE482" s="42">
        <f t="shared" si="35"/>
        <v>10.319999999999993</v>
      </c>
      <c r="AF482" s="38" t="s">
        <v>1371</v>
      </c>
      <c r="AG482" s="44">
        <f t="shared" si="36"/>
        <v>41.720000000000013</v>
      </c>
    </row>
    <row r="483" spans="1:33" s="45" customFormat="1" x14ac:dyDescent="0.2">
      <c r="A483" s="38" t="s">
        <v>39</v>
      </c>
      <c r="B483" s="38" t="s">
        <v>40</v>
      </c>
      <c r="C483" s="38" t="s">
        <v>353</v>
      </c>
      <c r="D483" s="38" t="s">
        <v>446</v>
      </c>
      <c r="E483" s="38" t="s">
        <v>43</v>
      </c>
      <c r="F483" s="38" t="s">
        <v>434</v>
      </c>
      <c r="G483" s="38" t="s">
        <v>435</v>
      </c>
      <c r="H483" s="38" t="s">
        <v>433</v>
      </c>
      <c r="I483" s="38" t="s">
        <v>452</v>
      </c>
      <c r="J483" s="38" t="s">
        <v>2081</v>
      </c>
      <c r="K483" s="39">
        <v>43496</v>
      </c>
      <c r="L483" s="39">
        <v>43539</v>
      </c>
      <c r="M483" s="40" t="s">
        <v>54</v>
      </c>
      <c r="N483" s="38" t="s">
        <v>1358</v>
      </c>
      <c r="O483" s="38" t="s">
        <v>1359</v>
      </c>
      <c r="P483" s="41">
        <v>8193749</v>
      </c>
      <c r="Q483" s="38" t="s">
        <v>474</v>
      </c>
      <c r="R483" s="38" t="s">
        <v>68</v>
      </c>
      <c r="S483" s="38" t="s">
        <v>52</v>
      </c>
      <c r="T483" s="42">
        <v>237.52</v>
      </c>
      <c r="U483" s="42">
        <v>159.46</v>
      </c>
      <c r="V483" s="42">
        <f t="shared" si="34"/>
        <v>78.06</v>
      </c>
      <c r="W483" s="43">
        <f t="shared" si="37"/>
        <v>0.32864600875715727</v>
      </c>
      <c r="X483" s="38" t="s">
        <v>1361</v>
      </c>
      <c r="Y483" s="42">
        <v>159.46</v>
      </c>
      <c r="Z483" s="38" t="s">
        <v>496</v>
      </c>
      <c r="AA483" s="42">
        <v>0</v>
      </c>
      <c r="AB483" s="42" t="s">
        <v>54</v>
      </c>
      <c r="AC483" s="42">
        <v>232.97</v>
      </c>
      <c r="AD483" s="42">
        <v>222.65</v>
      </c>
      <c r="AE483" s="42">
        <f t="shared" si="35"/>
        <v>10.319999999999993</v>
      </c>
      <c r="AF483" s="38" t="s">
        <v>1371</v>
      </c>
      <c r="AG483" s="44">
        <f t="shared" si="36"/>
        <v>67.740000000000009</v>
      </c>
    </row>
    <row r="484" spans="1:33" s="45" customFormat="1" x14ac:dyDescent="0.2">
      <c r="A484" s="38" t="s">
        <v>39</v>
      </c>
      <c r="B484" s="38" t="s">
        <v>40</v>
      </c>
      <c r="C484" s="38" t="s">
        <v>353</v>
      </c>
      <c r="D484" s="38" t="s">
        <v>446</v>
      </c>
      <c r="E484" s="38" t="s">
        <v>43</v>
      </c>
      <c r="F484" s="38" t="s">
        <v>434</v>
      </c>
      <c r="G484" s="38" t="s">
        <v>435</v>
      </c>
      <c r="H484" s="38" t="s">
        <v>433</v>
      </c>
      <c r="I484" s="38" t="s">
        <v>452</v>
      </c>
      <c r="J484" s="38" t="s">
        <v>2081</v>
      </c>
      <c r="K484" s="39">
        <v>43496</v>
      </c>
      <c r="L484" s="39">
        <v>43539</v>
      </c>
      <c r="M484" s="40" t="s">
        <v>54</v>
      </c>
      <c r="N484" s="38" t="s">
        <v>1358</v>
      </c>
      <c r="O484" s="38" t="s">
        <v>1359</v>
      </c>
      <c r="P484" s="41">
        <v>8193750</v>
      </c>
      <c r="Q484" s="38" t="s">
        <v>474</v>
      </c>
      <c r="R484" s="38" t="s">
        <v>68</v>
      </c>
      <c r="S484" s="38" t="s">
        <v>52</v>
      </c>
      <c r="T484" s="42">
        <v>125.34</v>
      </c>
      <c r="U484" s="42">
        <v>73.3</v>
      </c>
      <c r="V484" s="42">
        <f t="shared" si="34"/>
        <v>52.040000000000006</v>
      </c>
      <c r="W484" s="43">
        <f t="shared" si="37"/>
        <v>0.41519068134673692</v>
      </c>
      <c r="X484" s="38" t="s">
        <v>1361</v>
      </c>
      <c r="Y484" s="42">
        <v>73.3</v>
      </c>
      <c r="Z484" s="38" t="s">
        <v>2457</v>
      </c>
      <c r="AA484" s="42">
        <v>0</v>
      </c>
      <c r="AB484" s="42" t="s">
        <v>54</v>
      </c>
      <c r="AC484" s="42">
        <v>232.97</v>
      </c>
      <c r="AD484" s="42">
        <v>222.65</v>
      </c>
      <c r="AE484" s="42">
        <f t="shared" si="35"/>
        <v>10.319999999999993</v>
      </c>
      <c r="AF484" s="38" t="s">
        <v>1371</v>
      </c>
      <c r="AG484" s="44">
        <f t="shared" si="36"/>
        <v>41.720000000000013</v>
      </c>
    </row>
    <row r="485" spans="1:33" s="45" customFormat="1" x14ac:dyDescent="0.2">
      <c r="A485" s="38" t="s">
        <v>39</v>
      </c>
      <c r="B485" s="38" t="s">
        <v>40</v>
      </c>
      <c r="C485" s="38" t="s">
        <v>353</v>
      </c>
      <c r="D485" s="38" t="s">
        <v>446</v>
      </c>
      <c r="E485" s="38" t="s">
        <v>43</v>
      </c>
      <c r="F485" s="38" t="s">
        <v>434</v>
      </c>
      <c r="G485" s="38" t="s">
        <v>435</v>
      </c>
      <c r="H485" s="38" t="s">
        <v>433</v>
      </c>
      <c r="I485" s="38" t="s">
        <v>452</v>
      </c>
      <c r="J485" s="38" t="s">
        <v>2081</v>
      </c>
      <c r="K485" s="39">
        <v>43496</v>
      </c>
      <c r="L485" s="39">
        <v>43539</v>
      </c>
      <c r="M485" s="40" t="s">
        <v>54</v>
      </c>
      <c r="N485" s="38" t="s">
        <v>1358</v>
      </c>
      <c r="O485" s="38" t="s">
        <v>1359</v>
      </c>
      <c r="P485" s="41">
        <v>8193752</v>
      </c>
      <c r="Q485" s="38" t="s">
        <v>474</v>
      </c>
      <c r="R485" s="38" t="s">
        <v>68</v>
      </c>
      <c r="S485" s="38" t="s">
        <v>52</v>
      </c>
      <c r="T485" s="42">
        <v>237.52</v>
      </c>
      <c r="U485" s="42">
        <v>159.46</v>
      </c>
      <c r="V485" s="42">
        <f t="shared" si="34"/>
        <v>78.06</v>
      </c>
      <c r="W485" s="43">
        <f t="shared" si="37"/>
        <v>0.32864600875715727</v>
      </c>
      <c r="X485" s="38" t="s">
        <v>1361</v>
      </c>
      <c r="Y485" s="42">
        <v>159.46</v>
      </c>
      <c r="Z485" s="38" t="s">
        <v>2458</v>
      </c>
      <c r="AA485" s="42">
        <v>0</v>
      </c>
      <c r="AB485" s="42" t="s">
        <v>54</v>
      </c>
      <c r="AC485" s="42">
        <v>232.97</v>
      </c>
      <c r="AD485" s="42">
        <v>222.65</v>
      </c>
      <c r="AE485" s="42">
        <f t="shared" si="35"/>
        <v>10.319999999999993</v>
      </c>
      <c r="AF485" s="38" t="s">
        <v>1371</v>
      </c>
      <c r="AG485" s="44">
        <f t="shared" si="36"/>
        <v>67.740000000000009</v>
      </c>
    </row>
    <row r="486" spans="1:33" s="45" customFormat="1" x14ac:dyDescent="0.2">
      <c r="A486" s="38" t="s">
        <v>39</v>
      </c>
      <c r="B486" s="38" t="s">
        <v>40</v>
      </c>
      <c r="C486" s="38" t="s">
        <v>353</v>
      </c>
      <c r="D486" s="38" t="s">
        <v>446</v>
      </c>
      <c r="E486" s="38" t="s">
        <v>43</v>
      </c>
      <c r="F486" s="38" t="s">
        <v>434</v>
      </c>
      <c r="G486" s="38" t="s">
        <v>435</v>
      </c>
      <c r="H486" s="38" t="s">
        <v>433</v>
      </c>
      <c r="I486" s="38" t="s">
        <v>452</v>
      </c>
      <c r="J486" s="38" t="s">
        <v>2081</v>
      </c>
      <c r="K486" s="39">
        <v>43496</v>
      </c>
      <c r="L486" s="39">
        <v>43539</v>
      </c>
      <c r="M486" s="40" t="s">
        <v>54</v>
      </c>
      <c r="N486" s="38" t="s">
        <v>1358</v>
      </c>
      <c r="O486" s="38" t="s">
        <v>1359</v>
      </c>
      <c r="P486" s="41">
        <v>8193754</v>
      </c>
      <c r="Q486" s="38" t="s">
        <v>474</v>
      </c>
      <c r="R486" s="38" t="s">
        <v>68</v>
      </c>
      <c r="S486" s="38" t="s">
        <v>52</v>
      </c>
      <c r="T486" s="42">
        <v>237.52</v>
      </c>
      <c r="U486" s="42">
        <v>159.33000000000001</v>
      </c>
      <c r="V486" s="42">
        <f t="shared" si="34"/>
        <v>78.19</v>
      </c>
      <c r="W486" s="43">
        <f t="shared" si="37"/>
        <v>0.32919333108790838</v>
      </c>
      <c r="X486" s="38" t="s">
        <v>1361</v>
      </c>
      <c r="Y486" s="42">
        <v>159.33000000000001</v>
      </c>
      <c r="Z486" s="38" t="s">
        <v>2459</v>
      </c>
      <c r="AA486" s="42">
        <v>0</v>
      </c>
      <c r="AB486" s="42" t="s">
        <v>54</v>
      </c>
      <c r="AC486" s="42">
        <v>232.97</v>
      </c>
      <c r="AD486" s="42">
        <v>222.65</v>
      </c>
      <c r="AE486" s="42">
        <f t="shared" si="35"/>
        <v>10.319999999999993</v>
      </c>
      <c r="AF486" s="38" t="s">
        <v>1371</v>
      </c>
      <c r="AG486" s="44">
        <f t="shared" si="36"/>
        <v>67.87</v>
      </c>
    </row>
    <row r="487" spans="1:33" s="45" customFormat="1" x14ac:dyDescent="0.2">
      <c r="A487" s="38" t="s">
        <v>39</v>
      </c>
      <c r="B487" s="38" t="s">
        <v>40</v>
      </c>
      <c r="C487" s="38" t="s">
        <v>353</v>
      </c>
      <c r="D487" s="38" t="s">
        <v>446</v>
      </c>
      <c r="E487" s="38" t="s">
        <v>43</v>
      </c>
      <c r="F487" s="38" t="s">
        <v>434</v>
      </c>
      <c r="G487" s="38" t="s">
        <v>435</v>
      </c>
      <c r="H487" s="38" t="s">
        <v>433</v>
      </c>
      <c r="I487" s="38" t="s">
        <v>452</v>
      </c>
      <c r="J487" s="38" t="s">
        <v>2081</v>
      </c>
      <c r="K487" s="39">
        <v>43496</v>
      </c>
      <c r="L487" s="39">
        <v>43539</v>
      </c>
      <c r="M487" s="40" t="s">
        <v>54</v>
      </c>
      <c r="N487" s="38" t="s">
        <v>1358</v>
      </c>
      <c r="O487" s="38" t="s">
        <v>1359</v>
      </c>
      <c r="P487" s="41">
        <v>8193756</v>
      </c>
      <c r="Q487" s="38" t="s">
        <v>474</v>
      </c>
      <c r="R487" s="38" t="s">
        <v>68</v>
      </c>
      <c r="S487" s="38" t="s">
        <v>52</v>
      </c>
      <c r="T487" s="42">
        <v>0</v>
      </c>
      <c r="U487" s="42">
        <v>50.71</v>
      </c>
      <c r="V487" s="42">
        <f t="shared" si="34"/>
        <v>-50.71</v>
      </c>
      <c r="W487" s="43" t="e">
        <f t="shared" si="37"/>
        <v>#DIV/0!</v>
      </c>
      <c r="X487" s="38" t="s">
        <v>1361</v>
      </c>
      <c r="Y487" s="42">
        <v>50.71</v>
      </c>
      <c r="Z487" s="38" t="s">
        <v>2460</v>
      </c>
      <c r="AA487" s="42">
        <v>0</v>
      </c>
      <c r="AB487" s="42" t="s">
        <v>54</v>
      </c>
      <c r="AC487" s="42">
        <v>232.97</v>
      </c>
      <c r="AD487" s="42">
        <v>222.65</v>
      </c>
      <c r="AE487" s="42">
        <f t="shared" si="35"/>
        <v>10.319999999999993</v>
      </c>
      <c r="AF487" s="38" t="s">
        <v>1371</v>
      </c>
      <c r="AG487" s="44">
        <f t="shared" si="36"/>
        <v>-61.029999999999994</v>
      </c>
    </row>
    <row r="488" spans="1:33" s="45" customFormat="1" x14ac:dyDescent="0.2">
      <c r="A488" s="38" t="s">
        <v>39</v>
      </c>
      <c r="B488" s="38" t="s">
        <v>40</v>
      </c>
      <c r="C488" s="38" t="s">
        <v>353</v>
      </c>
      <c r="D488" s="38" t="s">
        <v>446</v>
      </c>
      <c r="E488" s="38" t="s">
        <v>43</v>
      </c>
      <c r="F488" s="38" t="s">
        <v>434</v>
      </c>
      <c r="G488" s="38" t="s">
        <v>435</v>
      </c>
      <c r="H488" s="38" t="s">
        <v>433</v>
      </c>
      <c r="I488" s="38" t="s">
        <v>452</v>
      </c>
      <c r="J488" s="38" t="s">
        <v>2081</v>
      </c>
      <c r="K488" s="39">
        <v>43496</v>
      </c>
      <c r="L488" s="39">
        <v>43539</v>
      </c>
      <c r="M488" s="40" t="s">
        <v>54</v>
      </c>
      <c r="N488" s="38" t="s">
        <v>1358</v>
      </c>
      <c r="O488" s="38" t="s">
        <v>1359</v>
      </c>
      <c r="P488" s="41">
        <v>8193758</v>
      </c>
      <c r="Q488" s="38" t="s">
        <v>474</v>
      </c>
      <c r="R488" s="38" t="s">
        <v>68</v>
      </c>
      <c r="S488" s="38" t="s">
        <v>52</v>
      </c>
      <c r="T488" s="42">
        <v>237.52</v>
      </c>
      <c r="U488" s="42">
        <v>159.33000000000001</v>
      </c>
      <c r="V488" s="42">
        <f t="shared" si="34"/>
        <v>78.19</v>
      </c>
      <c r="W488" s="43">
        <f t="shared" si="37"/>
        <v>0.32919333108790838</v>
      </c>
      <c r="X488" s="38" t="s">
        <v>1361</v>
      </c>
      <c r="Y488" s="42">
        <v>159.33000000000001</v>
      </c>
      <c r="Z488" s="38" t="s">
        <v>2461</v>
      </c>
      <c r="AA488" s="42">
        <v>0</v>
      </c>
      <c r="AB488" s="42" t="s">
        <v>54</v>
      </c>
      <c r="AC488" s="42">
        <v>232.97</v>
      </c>
      <c r="AD488" s="42">
        <v>222.65</v>
      </c>
      <c r="AE488" s="42">
        <f t="shared" si="35"/>
        <v>10.319999999999993</v>
      </c>
      <c r="AF488" s="38" t="s">
        <v>1371</v>
      </c>
      <c r="AG488" s="44">
        <f t="shared" si="36"/>
        <v>67.87</v>
      </c>
    </row>
    <row r="489" spans="1:33" s="45" customFormat="1" x14ac:dyDescent="0.2">
      <c r="A489" s="38" t="s">
        <v>39</v>
      </c>
      <c r="B489" s="38" t="s">
        <v>40</v>
      </c>
      <c r="C489" s="38" t="s">
        <v>353</v>
      </c>
      <c r="D489" s="38" t="s">
        <v>446</v>
      </c>
      <c r="E489" s="38" t="s">
        <v>43</v>
      </c>
      <c r="F489" s="38" t="s">
        <v>434</v>
      </c>
      <c r="G489" s="38" t="s">
        <v>435</v>
      </c>
      <c r="H489" s="38" t="s">
        <v>433</v>
      </c>
      <c r="I489" s="38" t="s">
        <v>452</v>
      </c>
      <c r="J489" s="38" t="s">
        <v>2081</v>
      </c>
      <c r="K489" s="39">
        <v>43496</v>
      </c>
      <c r="L489" s="39">
        <v>43539</v>
      </c>
      <c r="M489" s="40" t="s">
        <v>54</v>
      </c>
      <c r="N489" s="38" t="s">
        <v>1358</v>
      </c>
      <c r="O489" s="38" t="s">
        <v>1359</v>
      </c>
      <c r="P489" s="41">
        <v>8193759</v>
      </c>
      <c r="Q489" s="38" t="s">
        <v>474</v>
      </c>
      <c r="R489" s="38" t="s">
        <v>68</v>
      </c>
      <c r="S489" s="38" t="s">
        <v>52</v>
      </c>
      <c r="T489" s="42">
        <v>237.52</v>
      </c>
      <c r="U489" s="42">
        <v>159.46</v>
      </c>
      <c r="V489" s="42">
        <f t="shared" si="34"/>
        <v>78.06</v>
      </c>
      <c r="W489" s="43">
        <f t="shared" si="37"/>
        <v>0.32864600875715727</v>
      </c>
      <c r="X489" s="38" t="s">
        <v>1361</v>
      </c>
      <c r="Y489" s="42">
        <v>159.46</v>
      </c>
      <c r="Z489" s="38" t="s">
        <v>2462</v>
      </c>
      <c r="AA489" s="42">
        <v>0</v>
      </c>
      <c r="AB489" s="42" t="s">
        <v>54</v>
      </c>
      <c r="AC489" s="42">
        <v>232.97</v>
      </c>
      <c r="AD489" s="42">
        <v>222.65</v>
      </c>
      <c r="AE489" s="42">
        <f t="shared" si="35"/>
        <v>10.319999999999993</v>
      </c>
      <c r="AF489" s="38" t="s">
        <v>1371</v>
      </c>
      <c r="AG489" s="44">
        <f t="shared" si="36"/>
        <v>67.740000000000009</v>
      </c>
    </row>
    <row r="490" spans="1:33" s="45" customFormat="1" x14ac:dyDescent="0.2">
      <c r="A490" s="38" t="s">
        <v>39</v>
      </c>
      <c r="B490" s="38" t="s">
        <v>40</v>
      </c>
      <c r="C490" s="38" t="s">
        <v>353</v>
      </c>
      <c r="D490" s="38" t="s">
        <v>446</v>
      </c>
      <c r="E490" s="38" t="s">
        <v>43</v>
      </c>
      <c r="F490" s="38" t="s">
        <v>434</v>
      </c>
      <c r="G490" s="38" t="s">
        <v>435</v>
      </c>
      <c r="H490" s="38" t="s">
        <v>433</v>
      </c>
      <c r="I490" s="38" t="s">
        <v>452</v>
      </c>
      <c r="J490" s="38" t="s">
        <v>2081</v>
      </c>
      <c r="K490" s="39">
        <v>43496</v>
      </c>
      <c r="L490" s="39">
        <v>43539</v>
      </c>
      <c r="M490" s="40" t="s">
        <v>54</v>
      </c>
      <c r="N490" s="38" t="s">
        <v>1358</v>
      </c>
      <c r="O490" s="38" t="s">
        <v>1359</v>
      </c>
      <c r="P490" s="41">
        <v>8193762</v>
      </c>
      <c r="Q490" s="38" t="s">
        <v>474</v>
      </c>
      <c r="R490" s="38" t="s">
        <v>68</v>
      </c>
      <c r="S490" s="38" t="s">
        <v>52</v>
      </c>
      <c r="T490" s="42">
        <v>237.52</v>
      </c>
      <c r="U490" s="42">
        <v>159.33000000000001</v>
      </c>
      <c r="V490" s="42">
        <f t="shared" si="34"/>
        <v>78.19</v>
      </c>
      <c r="W490" s="43">
        <f t="shared" si="37"/>
        <v>0.32919333108790838</v>
      </c>
      <c r="X490" s="38" t="s">
        <v>1361</v>
      </c>
      <c r="Y490" s="42">
        <v>159.33000000000001</v>
      </c>
      <c r="Z490" s="38" t="s">
        <v>2463</v>
      </c>
      <c r="AA490" s="42">
        <v>0</v>
      </c>
      <c r="AB490" s="42" t="s">
        <v>54</v>
      </c>
      <c r="AC490" s="42">
        <v>232.97</v>
      </c>
      <c r="AD490" s="42">
        <v>222.65</v>
      </c>
      <c r="AE490" s="42">
        <f t="shared" si="35"/>
        <v>10.319999999999993</v>
      </c>
      <c r="AF490" s="38" t="s">
        <v>1371</v>
      </c>
      <c r="AG490" s="44">
        <f t="shared" si="36"/>
        <v>67.87</v>
      </c>
    </row>
    <row r="491" spans="1:33" s="45" customFormat="1" x14ac:dyDescent="0.2">
      <c r="A491" s="38" t="s">
        <v>39</v>
      </c>
      <c r="B491" s="38" t="s">
        <v>40</v>
      </c>
      <c r="C491" s="38" t="s">
        <v>353</v>
      </c>
      <c r="D491" s="38" t="s">
        <v>446</v>
      </c>
      <c r="E491" s="38" t="s">
        <v>43</v>
      </c>
      <c r="F491" s="38" t="s">
        <v>434</v>
      </c>
      <c r="G491" s="38" t="s">
        <v>435</v>
      </c>
      <c r="H491" s="38" t="s">
        <v>433</v>
      </c>
      <c r="I491" s="38" t="s">
        <v>452</v>
      </c>
      <c r="J491" s="38" t="s">
        <v>2081</v>
      </c>
      <c r="K491" s="39">
        <v>43496</v>
      </c>
      <c r="L491" s="39">
        <v>43539</v>
      </c>
      <c r="M491" s="40" t="s">
        <v>54</v>
      </c>
      <c r="N491" s="38" t="s">
        <v>1358</v>
      </c>
      <c r="O491" s="38" t="s">
        <v>1359</v>
      </c>
      <c r="P491" s="41">
        <v>8193766</v>
      </c>
      <c r="Q491" s="38" t="s">
        <v>474</v>
      </c>
      <c r="R491" s="38" t="s">
        <v>68</v>
      </c>
      <c r="S491" s="38" t="s">
        <v>52</v>
      </c>
      <c r="T491" s="42">
        <v>237.52</v>
      </c>
      <c r="U491" s="42">
        <v>159.46</v>
      </c>
      <c r="V491" s="42">
        <f t="shared" si="34"/>
        <v>78.06</v>
      </c>
      <c r="W491" s="43">
        <f t="shared" si="37"/>
        <v>0.32864600875715727</v>
      </c>
      <c r="X491" s="38" t="s">
        <v>1361</v>
      </c>
      <c r="Y491" s="42">
        <v>159.46</v>
      </c>
      <c r="Z491" s="38" t="s">
        <v>2464</v>
      </c>
      <c r="AA491" s="42">
        <v>0</v>
      </c>
      <c r="AB491" s="42" t="s">
        <v>54</v>
      </c>
      <c r="AC491" s="42">
        <v>232.97</v>
      </c>
      <c r="AD491" s="42">
        <v>222.65</v>
      </c>
      <c r="AE491" s="42">
        <f t="shared" si="35"/>
        <v>10.319999999999993</v>
      </c>
      <c r="AF491" s="38" t="s">
        <v>1371</v>
      </c>
      <c r="AG491" s="44">
        <f t="shared" si="36"/>
        <v>67.740000000000009</v>
      </c>
    </row>
    <row r="492" spans="1:33" s="45" customFormat="1" x14ac:dyDescent="0.2">
      <c r="A492" s="38" t="s">
        <v>39</v>
      </c>
      <c r="B492" s="38" t="s">
        <v>40</v>
      </c>
      <c r="C492" s="38" t="s">
        <v>353</v>
      </c>
      <c r="D492" s="38" t="s">
        <v>446</v>
      </c>
      <c r="E492" s="38" t="s">
        <v>43</v>
      </c>
      <c r="F492" s="38" t="s">
        <v>434</v>
      </c>
      <c r="G492" s="38" t="s">
        <v>435</v>
      </c>
      <c r="H492" s="38" t="s">
        <v>433</v>
      </c>
      <c r="I492" s="38" t="s">
        <v>452</v>
      </c>
      <c r="J492" s="38" t="s">
        <v>2081</v>
      </c>
      <c r="K492" s="39">
        <v>43496</v>
      </c>
      <c r="L492" s="39">
        <v>43539</v>
      </c>
      <c r="M492" s="40" t="s">
        <v>54</v>
      </c>
      <c r="N492" s="38" t="s">
        <v>1358</v>
      </c>
      <c r="O492" s="38" t="s">
        <v>1359</v>
      </c>
      <c r="P492" s="41">
        <v>8193767</v>
      </c>
      <c r="Q492" s="38" t="s">
        <v>474</v>
      </c>
      <c r="R492" s="38" t="s">
        <v>68</v>
      </c>
      <c r="S492" s="38" t="s">
        <v>52</v>
      </c>
      <c r="T492" s="42">
        <v>237.52</v>
      </c>
      <c r="U492" s="42">
        <v>159.46</v>
      </c>
      <c r="V492" s="42">
        <f t="shared" si="34"/>
        <v>78.06</v>
      </c>
      <c r="W492" s="43">
        <f t="shared" si="37"/>
        <v>0.32864600875715727</v>
      </c>
      <c r="X492" s="38" t="s">
        <v>1361</v>
      </c>
      <c r="Y492" s="42">
        <v>159.46</v>
      </c>
      <c r="Z492" s="38" t="s">
        <v>2465</v>
      </c>
      <c r="AA492" s="42">
        <v>0</v>
      </c>
      <c r="AB492" s="42" t="s">
        <v>54</v>
      </c>
      <c r="AC492" s="42">
        <v>232.97</v>
      </c>
      <c r="AD492" s="42">
        <v>222.65</v>
      </c>
      <c r="AE492" s="42">
        <f t="shared" si="35"/>
        <v>10.319999999999993</v>
      </c>
      <c r="AF492" s="38" t="s">
        <v>1371</v>
      </c>
      <c r="AG492" s="44">
        <f t="shared" si="36"/>
        <v>67.740000000000009</v>
      </c>
    </row>
    <row r="493" spans="1:33" s="45" customFormat="1" x14ac:dyDescent="0.2">
      <c r="A493" s="38" t="s">
        <v>39</v>
      </c>
      <c r="B493" s="38" t="s">
        <v>40</v>
      </c>
      <c r="C493" s="38" t="s">
        <v>353</v>
      </c>
      <c r="D493" s="38" t="s">
        <v>446</v>
      </c>
      <c r="E493" s="38" t="s">
        <v>43</v>
      </c>
      <c r="F493" s="38" t="s">
        <v>434</v>
      </c>
      <c r="G493" s="38" t="s">
        <v>435</v>
      </c>
      <c r="H493" s="38" t="s">
        <v>433</v>
      </c>
      <c r="I493" s="38" t="s">
        <v>452</v>
      </c>
      <c r="J493" s="38" t="s">
        <v>2081</v>
      </c>
      <c r="K493" s="39">
        <v>43496</v>
      </c>
      <c r="L493" s="39">
        <v>43539</v>
      </c>
      <c r="M493" s="40" t="s">
        <v>54</v>
      </c>
      <c r="N493" s="38" t="s">
        <v>1358</v>
      </c>
      <c r="O493" s="38" t="s">
        <v>1359</v>
      </c>
      <c r="P493" s="41">
        <v>8193769</v>
      </c>
      <c r="Q493" s="38" t="s">
        <v>474</v>
      </c>
      <c r="R493" s="38" t="s">
        <v>68</v>
      </c>
      <c r="S493" s="38" t="s">
        <v>52</v>
      </c>
      <c r="T493" s="42">
        <v>125.34</v>
      </c>
      <c r="U493" s="42">
        <v>73.3</v>
      </c>
      <c r="V493" s="42">
        <f t="shared" si="34"/>
        <v>52.040000000000006</v>
      </c>
      <c r="W493" s="43">
        <f t="shared" si="37"/>
        <v>0.41519068134673692</v>
      </c>
      <c r="X493" s="38" t="s">
        <v>1361</v>
      </c>
      <c r="Y493" s="42">
        <v>73.3</v>
      </c>
      <c r="Z493" s="38" t="s">
        <v>2466</v>
      </c>
      <c r="AA493" s="42">
        <v>0</v>
      </c>
      <c r="AB493" s="42" t="s">
        <v>54</v>
      </c>
      <c r="AC493" s="42">
        <v>232.97</v>
      </c>
      <c r="AD493" s="42">
        <v>222.65</v>
      </c>
      <c r="AE493" s="42">
        <f t="shared" si="35"/>
        <v>10.319999999999993</v>
      </c>
      <c r="AF493" s="38" t="s">
        <v>1371</v>
      </c>
      <c r="AG493" s="44">
        <f t="shared" si="36"/>
        <v>41.720000000000013</v>
      </c>
    </row>
    <row r="494" spans="1:33" s="45" customFormat="1" x14ac:dyDescent="0.2">
      <c r="A494" s="38" t="s">
        <v>39</v>
      </c>
      <c r="B494" s="38" t="s">
        <v>40</v>
      </c>
      <c r="C494" s="38" t="s">
        <v>353</v>
      </c>
      <c r="D494" s="38" t="s">
        <v>446</v>
      </c>
      <c r="E494" s="38" t="s">
        <v>43</v>
      </c>
      <c r="F494" s="38" t="s">
        <v>434</v>
      </c>
      <c r="G494" s="38" t="s">
        <v>435</v>
      </c>
      <c r="H494" s="38" t="s">
        <v>433</v>
      </c>
      <c r="I494" s="38" t="s">
        <v>452</v>
      </c>
      <c r="J494" s="38" t="s">
        <v>2081</v>
      </c>
      <c r="K494" s="39">
        <v>43496</v>
      </c>
      <c r="L494" s="39">
        <v>43539</v>
      </c>
      <c r="M494" s="40" t="s">
        <v>54</v>
      </c>
      <c r="N494" s="38" t="s">
        <v>1358</v>
      </c>
      <c r="O494" s="38" t="s">
        <v>1359</v>
      </c>
      <c r="P494" s="41">
        <v>8193770</v>
      </c>
      <c r="Q494" s="38" t="s">
        <v>474</v>
      </c>
      <c r="R494" s="38" t="s">
        <v>68</v>
      </c>
      <c r="S494" s="38" t="s">
        <v>52</v>
      </c>
      <c r="T494" s="42">
        <v>125.34</v>
      </c>
      <c r="U494" s="42">
        <v>73.3</v>
      </c>
      <c r="V494" s="42">
        <f t="shared" si="34"/>
        <v>52.040000000000006</v>
      </c>
      <c r="W494" s="43">
        <f t="shared" si="37"/>
        <v>0.41519068134673692</v>
      </c>
      <c r="X494" s="38" t="s">
        <v>1361</v>
      </c>
      <c r="Y494" s="42">
        <v>73.3</v>
      </c>
      <c r="Z494" s="38" t="s">
        <v>2467</v>
      </c>
      <c r="AA494" s="42">
        <v>0</v>
      </c>
      <c r="AB494" s="42" t="s">
        <v>54</v>
      </c>
      <c r="AC494" s="42">
        <v>232.97</v>
      </c>
      <c r="AD494" s="42">
        <v>222.65</v>
      </c>
      <c r="AE494" s="42">
        <f t="shared" si="35"/>
        <v>10.319999999999993</v>
      </c>
      <c r="AF494" s="38" t="s">
        <v>1371</v>
      </c>
      <c r="AG494" s="44">
        <f t="shared" si="36"/>
        <v>41.720000000000013</v>
      </c>
    </row>
    <row r="495" spans="1:33" s="45" customFormat="1" x14ac:dyDescent="0.2">
      <c r="A495" s="38" t="s">
        <v>39</v>
      </c>
      <c r="B495" s="38" t="s">
        <v>40</v>
      </c>
      <c r="C495" s="38" t="s">
        <v>353</v>
      </c>
      <c r="D495" s="38" t="s">
        <v>446</v>
      </c>
      <c r="E495" s="38" t="s">
        <v>43</v>
      </c>
      <c r="F495" s="38" t="s">
        <v>434</v>
      </c>
      <c r="G495" s="38" t="s">
        <v>435</v>
      </c>
      <c r="H495" s="38" t="s">
        <v>433</v>
      </c>
      <c r="I495" s="38" t="s">
        <v>452</v>
      </c>
      <c r="J495" s="38" t="s">
        <v>2081</v>
      </c>
      <c r="K495" s="39">
        <v>43496</v>
      </c>
      <c r="L495" s="39">
        <v>43539</v>
      </c>
      <c r="M495" s="40" t="s">
        <v>54</v>
      </c>
      <c r="N495" s="38" t="s">
        <v>1358</v>
      </c>
      <c r="O495" s="38" t="s">
        <v>1359</v>
      </c>
      <c r="P495" s="41">
        <v>8193771</v>
      </c>
      <c r="Q495" s="38" t="s">
        <v>474</v>
      </c>
      <c r="R495" s="38" t="s">
        <v>68</v>
      </c>
      <c r="S495" s="38" t="s">
        <v>52</v>
      </c>
      <c r="T495" s="42">
        <v>0</v>
      </c>
      <c r="U495" s="42">
        <v>50.71</v>
      </c>
      <c r="V495" s="42">
        <f t="shared" si="34"/>
        <v>-50.71</v>
      </c>
      <c r="W495" s="43" t="e">
        <f t="shared" si="37"/>
        <v>#DIV/0!</v>
      </c>
      <c r="X495" s="38" t="s">
        <v>1361</v>
      </c>
      <c r="Y495" s="42">
        <v>50.71</v>
      </c>
      <c r="Z495" s="38" t="s">
        <v>2468</v>
      </c>
      <c r="AA495" s="42">
        <v>0</v>
      </c>
      <c r="AB495" s="42" t="s">
        <v>54</v>
      </c>
      <c r="AC495" s="42">
        <v>232.97</v>
      </c>
      <c r="AD495" s="42">
        <v>222.65</v>
      </c>
      <c r="AE495" s="42">
        <f t="shared" si="35"/>
        <v>10.319999999999993</v>
      </c>
      <c r="AF495" s="38" t="s">
        <v>1371</v>
      </c>
      <c r="AG495" s="44">
        <f t="shared" si="36"/>
        <v>-61.029999999999994</v>
      </c>
    </row>
    <row r="496" spans="1:33" s="45" customFormat="1" x14ac:dyDescent="0.2">
      <c r="A496" s="38" t="s">
        <v>39</v>
      </c>
      <c r="B496" s="38" t="s">
        <v>40</v>
      </c>
      <c r="C496" s="38" t="s">
        <v>353</v>
      </c>
      <c r="D496" s="38" t="s">
        <v>446</v>
      </c>
      <c r="E496" s="38" t="s">
        <v>43</v>
      </c>
      <c r="F496" s="38" t="s">
        <v>434</v>
      </c>
      <c r="G496" s="38" t="s">
        <v>435</v>
      </c>
      <c r="H496" s="38" t="s">
        <v>433</v>
      </c>
      <c r="I496" s="38" t="s">
        <v>452</v>
      </c>
      <c r="J496" s="38" t="s">
        <v>2081</v>
      </c>
      <c r="K496" s="39">
        <v>43496</v>
      </c>
      <c r="L496" s="39">
        <v>43539</v>
      </c>
      <c r="M496" s="40" t="s">
        <v>54</v>
      </c>
      <c r="N496" s="38" t="s">
        <v>1358</v>
      </c>
      <c r="O496" s="38" t="s">
        <v>1359</v>
      </c>
      <c r="P496" s="41">
        <v>8193772</v>
      </c>
      <c r="Q496" s="38" t="s">
        <v>474</v>
      </c>
      <c r="R496" s="38" t="s">
        <v>68</v>
      </c>
      <c r="S496" s="38" t="s">
        <v>52</v>
      </c>
      <c r="T496" s="42">
        <v>0</v>
      </c>
      <c r="U496" s="42">
        <v>50.71</v>
      </c>
      <c r="V496" s="42">
        <f t="shared" si="34"/>
        <v>-50.71</v>
      </c>
      <c r="W496" s="43" t="e">
        <f t="shared" si="37"/>
        <v>#DIV/0!</v>
      </c>
      <c r="X496" s="38" t="s">
        <v>1361</v>
      </c>
      <c r="Y496" s="42">
        <v>50.71</v>
      </c>
      <c r="Z496" s="38" t="s">
        <v>2469</v>
      </c>
      <c r="AA496" s="42">
        <v>0</v>
      </c>
      <c r="AB496" s="42" t="s">
        <v>54</v>
      </c>
      <c r="AC496" s="42">
        <v>232.97</v>
      </c>
      <c r="AD496" s="42">
        <v>222.65</v>
      </c>
      <c r="AE496" s="42">
        <f t="shared" si="35"/>
        <v>10.319999999999993</v>
      </c>
      <c r="AF496" s="38" t="s">
        <v>1371</v>
      </c>
      <c r="AG496" s="44">
        <f t="shared" si="36"/>
        <v>-61.029999999999994</v>
      </c>
    </row>
    <row r="497" spans="1:33" s="45" customFormat="1" x14ac:dyDescent="0.2">
      <c r="A497" s="38" t="s">
        <v>39</v>
      </c>
      <c r="B497" s="38" t="s">
        <v>40</v>
      </c>
      <c r="C497" s="38" t="s">
        <v>353</v>
      </c>
      <c r="D497" s="38" t="s">
        <v>446</v>
      </c>
      <c r="E497" s="38" t="s">
        <v>43</v>
      </c>
      <c r="F497" s="38" t="s">
        <v>434</v>
      </c>
      <c r="G497" s="38" t="s">
        <v>435</v>
      </c>
      <c r="H497" s="38" t="s">
        <v>433</v>
      </c>
      <c r="I497" s="38" t="s">
        <v>452</v>
      </c>
      <c r="J497" s="38" t="s">
        <v>2081</v>
      </c>
      <c r="K497" s="39">
        <v>43496</v>
      </c>
      <c r="L497" s="39">
        <v>43539</v>
      </c>
      <c r="M497" s="40" t="s">
        <v>54</v>
      </c>
      <c r="N497" s="38" t="s">
        <v>1358</v>
      </c>
      <c r="O497" s="38" t="s">
        <v>1359</v>
      </c>
      <c r="P497" s="41">
        <v>8193775</v>
      </c>
      <c r="Q497" s="38" t="s">
        <v>474</v>
      </c>
      <c r="R497" s="38" t="s">
        <v>68</v>
      </c>
      <c r="S497" s="38" t="s">
        <v>52</v>
      </c>
      <c r="T497" s="42">
        <v>237.52</v>
      </c>
      <c r="U497" s="42">
        <v>159.46</v>
      </c>
      <c r="V497" s="42">
        <f t="shared" si="34"/>
        <v>78.06</v>
      </c>
      <c r="W497" s="43">
        <f t="shared" si="37"/>
        <v>0.32864600875715727</v>
      </c>
      <c r="X497" s="38" t="s">
        <v>1361</v>
      </c>
      <c r="Y497" s="42">
        <v>159.46</v>
      </c>
      <c r="Z497" s="38" t="s">
        <v>2470</v>
      </c>
      <c r="AA497" s="42">
        <v>0</v>
      </c>
      <c r="AB497" s="42" t="s">
        <v>54</v>
      </c>
      <c r="AC497" s="42">
        <v>232.97</v>
      </c>
      <c r="AD497" s="42">
        <v>222.65</v>
      </c>
      <c r="AE497" s="42">
        <f t="shared" si="35"/>
        <v>10.319999999999993</v>
      </c>
      <c r="AF497" s="38" t="s">
        <v>1371</v>
      </c>
      <c r="AG497" s="44">
        <f t="shared" si="36"/>
        <v>67.740000000000009</v>
      </c>
    </row>
    <row r="498" spans="1:33" s="45" customFormat="1" x14ac:dyDescent="0.2">
      <c r="A498" s="38" t="s">
        <v>39</v>
      </c>
      <c r="B498" s="38" t="s">
        <v>40</v>
      </c>
      <c r="C498" s="38" t="s">
        <v>353</v>
      </c>
      <c r="D498" s="38" t="s">
        <v>446</v>
      </c>
      <c r="E498" s="38" t="s">
        <v>43</v>
      </c>
      <c r="F498" s="38" t="s">
        <v>434</v>
      </c>
      <c r="G498" s="38" t="s">
        <v>435</v>
      </c>
      <c r="H498" s="38" t="s">
        <v>433</v>
      </c>
      <c r="I498" s="38" t="s">
        <v>452</v>
      </c>
      <c r="J498" s="38" t="s">
        <v>2081</v>
      </c>
      <c r="K498" s="39">
        <v>43496</v>
      </c>
      <c r="L498" s="39">
        <v>43539</v>
      </c>
      <c r="M498" s="40" t="s">
        <v>54</v>
      </c>
      <c r="N498" s="38" t="s">
        <v>1358</v>
      </c>
      <c r="O498" s="38" t="s">
        <v>1359</v>
      </c>
      <c r="P498" s="41">
        <v>8193778</v>
      </c>
      <c r="Q498" s="38" t="s">
        <v>474</v>
      </c>
      <c r="R498" s="38" t="s">
        <v>68</v>
      </c>
      <c r="S498" s="38" t="s">
        <v>52</v>
      </c>
      <c r="T498" s="42">
        <v>125.34</v>
      </c>
      <c r="U498" s="42">
        <v>73.3</v>
      </c>
      <c r="V498" s="42">
        <f t="shared" si="34"/>
        <v>52.040000000000006</v>
      </c>
      <c r="W498" s="43">
        <f t="shared" si="37"/>
        <v>0.41519068134673692</v>
      </c>
      <c r="X498" s="38" t="s">
        <v>1361</v>
      </c>
      <c r="Y498" s="42">
        <v>73.3</v>
      </c>
      <c r="Z498" s="38" t="s">
        <v>2471</v>
      </c>
      <c r="AA498" s="42">
        <v>0</v>
      </c>
      <c r="AB498" s="42" t="s">
        <v>54</v>
      </c>
      <c r="AC498" s="42">
        <v>232.97</v>
      </c>
      <c r="AD498" s="42">
        <v>222.65</v>
      </c>
      <c r="AE498" s="42">
        <f t="shared" si="35"/>
        <v>10.319999999999993</v>
      </c>
      <c r="AF498" s="38" t="s">
        <v>1371</v>
      </c>
      <c r="AG498" s="44">
        <f t="shared" si="36"/>
        <v>41.720000000000013</v>
      </c>
    </row>
    <row r="499" spans="1:33" s="45" customFormat="1" x14ac:dyDescent="0.2">
      <c r="A499" s="38" t="s">
        <v>39</v>
      </c>
      <c r="B499" s="38" t="s">
        <v>40</v>
      </c>
      <c r="C499" s="38" t="s">
        <v>353</v>
      </c>
      <c r="D499" s="38" t="s">
        <v>446</v>
      </c>
      <c r="E499" s="38" t="s">
        <v>43</v>
      </c>
      <c r="F499" s="38" t="s">
        <v>434</v>
      </c>
      <c r="G499" s="38" t="s">
        <v>435</v>
      </c>
      <c r="H499" s="38" t="s">
        <v>433</v>
      </c>
      <c r="I499" s="38" t="s">
        <v>452</v>
      </c>
      <c r="J499" s="38" t="s">
        <v>2081</v>
      </c>
      <c r="K499" s="39">
        <v>43496</v>
      </c>
      <c r="L499" s="39">
        <v>43539</v>
      </c>
      <c r="M499" s="40" t="s">
        <v>54</v>
      </c>
      <c r="N499" s="38" t="s">
        <v>1358</v>
      </c>
      <c r="O499" s="38" t="s">
        <v>1359</v>
      </c>
      <c r="P499" s="41">
        <v>8193780</v>
      </c>
      <c r="Q499" s="38" t="s">
        <v>474</v>
      </c>
      <c r="R499" s="38" t="s">
        <v>68</v>
      </c>
      <c r="S499" s="38" t="s">
        <v>52</v>
      </c>
      <c r="T499" s="42">
        <v>125.34</v>
      </c>
      <c r="U499" s="42">
        <v>73.3</v>
      </c>
      <c r="V499" s="42">
        <f t="shared" si="34"/>
        <v>52.040000000000006</v>
      </c>
      <c r="W499" s="43">
        <f t="shared" si="37"/>
        <v>0.41519068134673692</v>
      </c>
      <c r="X499" s="38" t="s">
        <v>1361</v>
      </c>
      <c r="Y499" s="42">
        <v>73.3</v>
      </c>
      <c r="Z499" s="38" t="s">
        <v>2472</v>
      </c>
      <c r="AA499" s="42">
        <v>0</v>
      </c>
      <c r="AB499" s="42" t="s">
        <v>54</v>
      </c>
      <c r="AC499" s="42">
        <v>232.97</v>
      </c>
      <c r="AD499" s="42">
        <v>222.65</v>
      </c>
      <c r="AE499" s="42">
        <f t="shared" si="35"/>
        <v>10.319999999999993</v>
      </c>
      <c r="AF499" s="38" t="s">
        <v>1371</v>
      </c>
      <c r="AG499" s="44">
        <f t="shared" si="36"/>
        <v>41.720000000000013</v>
      </c>
    </row>
    <row r="500" spans="1:33" s="45" customFormat="1" x14ac:dyDescent="0.2">
      <c r="A500" s="38" t="s">
        <v>39</v>
      </c>
      <c r="B500" s="38" t="s">
        <v>40</v>
      </c>
      <c r="C500" s="38" t="s">
        <v>353</v>
      </c>
      <c r="D500" s="38" t="s">
        <v>446</v>
      </c>
      <c r="E500" s="38" t="s">
        <v>43</v>
      </c>
      <c r="F500" s="38" t="s">
        <v>434</v>
      </c>
      <c r="G500" s="38" t="s">
        <v>435</v>
      </c>
      <c r="H500" s="38" t="s">
        <v>433</v>
      </c>
      <c r="I500" s="38" t="s">
        <v>452</v>
      </c>
      <c r="J500" s="38" t="s">
        <v>2081</v>
      </c>
      <c r="K500" s="39">
        <v>43496</v>
      </c>
      <c r="L500" s="39">
        <v>43539</v>
      </c>
      <c r="M500" s="40" t="s">
        <v>54</v>
      </c>
      <c r="N500" s="38" t="s">
        <v>1358</v>
      </c>
      <c r="O500" s="38" t="s">
        <v>1359</v>
      </c>
      <c r="P500" s="41">
        <v>8193782</v>
      </c>
      <c r="Q500" s="38" t="s">
        <v>474</v>
      </c>
      <c r="R500" s="38" t="s">
        <v>68</v>
      </c>
      <c r="S500" s="38" t="s">
        <v>52</v>
      </c>
      <c r="T500" s="42">
        <v>237.52</v>
      </c>
      <c r="U500" s="42">
        <v>159.33000000000001</v>
      </c>
      <c r="V500" s="42">
        <f t="shared" si="34"/>
        <v>78.19</v>
      </c>
      <c r="W500" s="43">
        <f t="shared" si="37"/>
        <v>0.32919333108790838</v>
      </c>
      <c r="X500" s="38" t="s">
        <v>1361</v>
      </c>
      <c r="Y500" s="42">
        <v>159.33000000000001</v>
      </c>
      <c r="Z500" s="38" t="s">
        <v>2473</v>
      </c>
      <c r="AA500" s="42">
        <v>0</v>
      </c>
      <c r="AB500" s="42" t="s">
        <v>54</v>
      </c>
      <c r="AC500" s="42">
        <v>232.97</v>
      </c>
      <c r="AD500" s="42">
        <v>222.65</v>
      </c>
      <c r="AE500" s="42">
        <f t="shared" si="35"/>
        <v>10.319999999999993</v>
      </c>
      <c r="AF500" s="38" t="s">
        <v>1371</v>
      </c>
      <c r="AG500" s="44">
        <f t="shared" si="36"/>
        <v>67.87</v>
      </c>
    </row>
    <row r="501" spans="1:33" s="45" customFormat="1" x14ac:dyDescent="0.2">
      <c r="A501" s="38" t="s">
        <v>39</v>
      </c>
      <c r="B501" s="38" t="s">
        <v>40</v>
      </c>
      <c r="C501" s="38" t="s">
        <v>353</v>
      </c>
      <c r="D501" s="38" t="s">
        <v>446</v>
      </c>
      <c r="E501" s="38" t="s">
        <v>43</v>
      </c>
      <c r="F501" s="38" t="s">
        <v>434</v>
      </c>
      <c r="G501" s="38" t="s">
        <v>435</v>
      </c>
      <c r="H501" s="38" t="s">
        <v>433</v>
      </c>
      <c r="I501" s="38" t="s">
        <v>452</v>
      </c>
      <c r="J501" s="38" t="s">
        <v>2081</v>
      </c>
      <c r="K501" s="39">
        <v>43496</v>
      </c>
      <c r="L501" s="39">
        <v>43539</v>
      </c>
      <c r="M501" s="40" t="s">
        <v>54</v>
      </c>
      <c r="N501" s="38" t="s">
        <v>1358</v>
      </c>
      <c r="O501" s="38" t="s">
        <v>1359</v>
      </c>
      <c r="P501" s="41">
        <v>8193783</v>
      </c>
      <c r="Q501" s="38" t="s">
        <v>474</v>
      </c>
      <c r="R501" s="38" t="s">
        <v>68</v>
      </c>
      <c r="S501" s="38" t="s">
        <v>52</v>
      </c>
      <c r="T501" s="42">
        <v>237.52</v>
      </c>
      <c r="U501" s="42">
        <v>159.46</v>
      </c>
      <c r="V501" s="42">
        <f t="shared" si="34"/>
        <v>78.06</v>
      </c>
      <c r="W501" s="43">
        <f t="shared" si="37"/>
        <v>0.32864600875715727</v>
      </c>
      <c r="X501" s="38" t="s">
        <v>1361</v>
      </c>
      <c r="Y501" s="42">
        <v>159.46</v>
      </c>
      <c r="Z501" s="38" t="s">
        <v>2474</v>
      </c>
      <c r="AA501" s="42">
        <v>0</v>
      </c>
      <c r="AB501" s="42" t="s">
        <v>54</v>
      </c>
      <c r="AC501" s="42">
        <v>232.97</v>
      </c>
      <c r="AD501" s="42">
        <v>222.65</v>
      </c>
      <c r="AE501" s="42">
        <f t="shared" si="35"/>
        <v>10.319999999999993</v>
      </c>
      <c r="AF501" s="38" t="s">
        <v>1371</v>
      </c>
      <c r="AG501" s="44">
        <f t="shared" si="36"/>
        <v>67.740000000000009</v>
      </c>
    </row>
    <row r="502" spans="1:33" s="45" customFormat="1" x14ac:dyDescent="0.2">
      <c r="A502" s="38" t="s">
        <v>39</v>
      </c>
      <c r="B502" s="38" t="s">
        <v>40</v>
      </c>
      <c r="C502" s="38" t="s">
        <v>353</v>
      </c>
      <c r="D502" s="38" t="s">
        <v>446</v>
      </c>
      <c r="E502" s="38" t="s">
        <v>43</v>
      </c>
      <c r="F502" s="38" t="s">
        <v>434</v>
      </c>
      <c r="G502" s="38" t="s">
        <v>435</v>
      </c>
      <c r="H502" s="38" t="s">
        <v>433</v>
      </c>
      <c r="I502" s="38" t="s">
        <v>452</v>
      </c>
      <c r="J502" s="38" t="s">
        <v>2081</v>
      </c>
      <c r="K502" s="39">
        <v>43496</v>
      </c>
      <c r="L502" s="39">
        <v>43539</v>
      </c>
      <c r="M502" s="40" t="s">
        <v>54</v>
      </c>
      <c r="N502" s="38" t="s">
        <v>1358</v>
      </c>
      <c r="O502" s="38" t="s">
        <v>1359</v>
      </c>
      <c r="P502" s="41">
        <v>8193784</v>
      </c>
      <c r="Q502" s="38" t="s">
        <v>474</v>
      </c>
      <c r="R502" s="38" t="s">
        <v>68</v>
      </c>
      <c r="S502" s="38" t="s">
        <v>52</v>
      </c>
      <c r="T502" s="42">
        <v>237.52</v>
      </c>
      <c r="U502" s="42">
        <v>159.33000000000001</v>
      </c>
      <c r="V502" s="42">
        <f t="shared" si="34"/>
        <v>78.19</v>
      </c>
      <c r="W502" s="43">
        <f t="shared" si="37"/>
        <v>0.32919333108790838</v>
      </c>
      <c r="X502" s="38" t="s">
        <v>1361</v>
      </c>
      <c r="Y502" s="42">
        <v>159.33000000000001</v>
      </c>
      <c r="Z502" s="38" t="s">
        <v>2475</v>
      </c>
      <c r="AA502" s="42">
        <v>0</v>
      </c>
      <c r="AB502" s="42" t="s">
        <v>54</v>
      </c>
      <c r="AC502" s="42">
        <v>232.97</v>
      </c>
      <c r="AD502" s="42">
        <v>222.65</v>
      </c>
      <c r="AE502" s="42">
        <f t="shared" si="35"/>
        <v>10.319999999999993</v>
      </c>
      <c r="AF502" s="38" t="s">
        <v>1371</v>
      </c>
      <c r="AG502" s="44">
        <f t="shared" si="36"/>
        <v>67.87</v>
      </c>
    </row>
    <row r="503" spans="1:33" s="45" customFormat="1" x14ac:dyDescent="0.2">
      <c r="A503" s="38" t="s">
        <v>39</v>
      </c>
      <c r="B503" s="38" t="s">
        <v>40</v>
      </c>
      <c r="C503" s="38" t="s">
        <v>353</v>
      </c>
      <c r="D503" s="38" t="s">
        <v>446</v>
      </c>
      <c r="E503" s="38" t="s">
        <v>43</v>
      </c>
      <c r="F503" s="38" t="s">
        <v>434</v>
      </c>
      <c r="G503" s="38" t="s">
        <v>435</v>
      </c>
      <c r="H503" s="38" t="s">
        <v>433</v>
      </c>
      <c r="I503" s="38" t="s">
        <v>452</v>
      </c>
      <c r="J503" s="38" t="s">
        <v>2081</v>
      </c>
      <c r="K503" s="39">
        <v>43496</v>
      </c>
      <c r="L503" s="39">
        <v>43539</v>
      </c>
      <c r="M503" s="40" t="s">
        <v>54</v>
      </c>
      <c r="N503" s="38" t="s">
        <v>1358</v>
      </c>
      <c r="O503" s="38" t="s">
        <v>1359</v>
      </c>
      <c r="P503" s="41">
        <v>8193790</v>
      </c>
      <c r="Q503" s="38" t="s">
        <v>474</v>
      </c>
      <c r="R503" s="38" t="s">
        <v>68</v>
      </c>
      <c r="S503" s="38" t="s">
        <v>52</v>
      </c>
      <c r="T503" s="42">
        <v>125.34</v>
      </c>
      <c r="U503" s="42">
        <v>73.3</v>
      </c>
      <c r="V503" s="42">
        <f t="shared" si="34"/>
        <v>52.040000000000006</v>
      </c>
      <c r="W503" s="43">
        <f t="shared" si="37"/>
        <v>0.41519068134673692</v>
      </c>
      <c r="X503" s="38" t="s">
        <v>1361</v>
      </c>
      <c r="Y503" s="42">
        <v>73.3</v>
      </c>
      <c r="Z503" s="38" t="s">
        <v>2476</v>
      </c>
      <c r="AA503" s="42">
        <v>0</v>
      </c>
      <c r="AB503" s="42" t="s">
        <v>54</v>
      </c>
      <c r="AC503" s="42">
        <v>232.97</v>
      </c>
      <c r="AD503" s="42">
        <v>222.65</v>
      </c>
      <c r="AE503" s="42">
        <f t="shared" si="35"/>
        <v>10.319999999999993</v>
      </c>
      <c r="AF503" s="38" t="s">
        <v>1371</v>
      </c>
      <c r="AG503" s="44">
        <f t="shared" si="36"/>
        <v>41.720000000000013</v>
      </c>
    </row>
    <row r="504" spans="1:33" s="45" customFormat="1" x14ac:dyDescent="0.2">
      <c r="A504" s="38" t="s">
        <v>39</v>
      </c>
      <c r="B504" s="38" t="s">
        <v>40</v>
      </c>
      <c r="C504" s="38" t="s">
        <v>353</v>
      </c>
      <c r="D504" s="38" t="s">
        <v>446</v>
      </c>
      <c r="E504" s="38" t="s">
        <v>43</v>
      </c>
      <c r="F504" s="38" t="s">
        <v>434</v>
      </c>
      <c r="G504" s="38" t="s">
        <v>435</v>
      </c>
      <c r="H504" s="38" t="s">
        <v>433</v>
      </c>
      <c r="I504" s="38" t="s">
        <v>452</v>
      </c>
      <c r="J504" s="38" t="s">
        <v>2081</v>
      </c>
      <c r="K504" s="39">
        <v>43496</v>
      </c>
      <c r="L504" s="39">
        <v>43539</v>
      </c>
      <c r="M504" s="40" t="s">
        <v>54</v>
      </c>
      <c r="N504" s="38" t="s">
        <v>1358</v>
      </c>
      <c r="O504" s="38" t="s">
        <v>1359</v>
      </c>
      <c r="P504" s="41">
        <v>8193791</v>
      </c>
      <c r="Q504" s="38" t="s">
        <v>474</v>
      </c>
      <c r="R504" s="38" t="s">
        <v>68</v>
      </c>
      <c r="S504" s="38" t="s">
        <v>52</v>
      </c>
      <c r="T504" s="42">
        <v>237.52</v>
      </c>
      <c r="U504" s="42">
        <v>159.33000000000001</v>
      </c>
      <c r="V504" s="42">
        <f t="shared" si="34"/>
        <v>78.19</v>
      </c>
      <c r="W504" s="43">
        <f t="shared" si="37"/>
        <v>0.32919333108790838</v>
      </c>
      <c r="X504" s="38" t="s">
        <v>1361</v>
      </c>
      <c r="Y504" s="42">
        <v>159.33000000000001</v>
      </c>
      <c r="Z504" s="38" t="s">
        <v>2477</v>
      </c>
      <c r="AA504" s="42">
        <v>0</v>
      </c>
      <c r="AB504" s="42" t="s">
        <v>54</v>
      </c>
      <c r="AC504" s="42">
        <v>232.97</v>
      </c>
      <c r="AD504" s="42">
        <v>222.65</v>
      </c>
      <c r="AE504" s="42">
        <f t="shared" si="35"/>
        <v>10.319999999999993</v>
      </c>
      <c r="AF504" s="38" t="s">
        <v>1371</v>
      </c>
      <c r="AG504" s="44">
        <f t="shared" si="36"/>
        <v>67.87</v>
      </c>
    </row>
    <row r="505" spans="1:33" s="45" customFormat="1" x14ac:dyDescent="0.2">
      <c r="A505" s="38" t="s">
        <v>39</v>
      </c>
      <c r="B505" s="38" t="s">
        <v>40</v>
      </c>
      <c r="C505" s="38" t="s">
        <v>353</v>
      </c>
      <c r="D505" s="38" t="s">
        <v>446</v>
      </c>
      <c r="E505" s="38" t="s">
        <v>43</v>
      </c>
      <c r="F505" s="38" t="s">
        <v>434</v>
      </c>
      <c r="G505" s="38" t="s">
        <v>435</v>
      </c>
      <c r="H505" s="38" t="s">
        <v>433</v>
      </c>
      <c r="I505" s="38" t="s">
        <v>452</v>
      </c>
      <c r="J505" s="38" t="s">
        <v>2081</v>
      </c>
      <c r="K505" s="39">
        <v>43496</v>
      </c>
      <c r="L505" s="39">
        <v>43539</v>
      </c>
      <c r="M505" s="40" t="s">
        <v>54</v>
      </c>
      <c r="N505" s="38" t="s">
        <v>1358</v>
      </c>
      <c r="O505" s="38" t="s">
        <v>1359</v>
      </c>
      <c r="P505" s="41">
        <v>8195580</v>
      </c>
      <c r="Q505" s="38" t="s">
        <v>636</v>
      </c>
      <c r="R505" s="38" t="s">
        <v>68</v>
      </c>
      <c r="S505" s="38" t="s">
        <v>52</v>
      </c>
      <c r="T505" s="42">
        <v>456.64</v>
      </c>
      <c r="U505" s="42">
        <v>511.33</v>
      </c>
      <c r="V505" s="42">
        <f t="shared" si="34"/>
        <v>-54.69</v>
      </c>
      <c r="W505" s="43">
        <f t="shared" si="37"/>
        <v>-0.11976611772950245</v>
      </c>
      <c r="X505" s="38" t="s">
        <v>1361</v>
      </c>
      <c r="Y505" s="42">
        <v>511.33</v>
      </c>
      <c r="Z505" s="38" t="s">
        <v>638</v>
      </c>
      <c r="AA505" s="42">
        <v>0</v>
      </c>
      <c r="AB505" s="42" t="s">
        <v>54</v>
      </c>
      <c r="AC505" s="42">
        <v>454.85</v>
      </c>
      <c r="AD505" s="42">
        <v>511.33</v>
      </c>
      <c r="AE505" s="42">
        <f t="shared" si="35"/>
        <v>-56.479999999999961</v>
      </c>
      <c r="AF505" s="38" t="s">
        <v>1371</v>
      </c>
      <c r="AG505" s="44">
        <f t="shared" si="36"/>
        <v>1.7899999999999636</v>
      </c>
    </row>
    <row r="506" spans="1:33" s="45" customFormat="1" x14ac:dyDescent="0.2">
      <c r="A506" s="38" t="s">
        <v>39</v>
      </c>
      <c r="B506" s="38" t="s">
        <v>40</v>
      </c>
      <c r="C506" s="38" t="s">
        <v>353</v>
      </c>
      <c r="D506" s="38" t="s">
        <v>446</v>
      </c>
      <c r="E506" s="38" t="s">
        <v>43</v>
      </c>
      <c r="F506" s="38" t="s">
        <v>434</v>
      </c>
      <c r="G506" s="38" t="s">
        <v>2147</v>
      </c>
      <c r="H506" s="38" t="s">
        <v>433</v>
      </c>
      <c r="I506" s="38" t="s">
        <v>452</v>
      </c>
      <c r="J506" s="38" t="s">
        <v>2478</v>
      </c>
      <c r="K506" s="39">
        <v>41894</v>
      </c>
      <c r="L506" s="39">
        <v>43539</v>
      </c>
      <c r="M506" s="40" t="s">
        <v>54</v>
      </c>
      <c r="N506" s="38" t="s">
        <v>1358</v>
      </c>
      <c r="O506" s="38" t="s">
        <v>1359</v>
      </c>
      <c r="P506" s="41">
        <v>5639600</v>
      </c>
      <c r="Q506" s="38" t="s">
        <v>2479</v>
      </c>
      <c r="R506" s="38" t="s">
        <v>68</v>
      </c>
      <c r="S506" s="38" t="s">
        <v>52</v>
      </c>
      <c r="T506" s="42">
        <v>50.2</v>
      </c>
      <c r="U506" s="42">
        <v>45</v>
      </c>
      <c r="V506" s="42">
        <f t="shared" si="34"/>
        <v>5.2000000000000028</v>
      </c>
      <c r="W506" s="43">
        <f t="shared" si="37"/>
        <v>0.10358565737051798</v>
      </c>
      <c r="X506" s="38" t="s">
        <v>1361</v>
      </c>
      <c r="Y506" s="42">
        <v>45</v>
      </c>
      <c r="Z506" s="38" t="s">
        <v>2480</v>
      </c>
      <c r="AA506" s="42">
        <v>0</v>
      </c>
      <c r="AB506" s="42">
        <v>0</v>
      </c>
      <c r="AC506" s="42">
        <v>0</v>
      </c>
      <c r="AD506" s="42">
        <v>0</v>
      </c>
      <c r="AE506" s="42">
        <f t="shared" si="35"/>
        <v>0</v>
      </c>
      <c r="AF506" s="38" t="s">
        <v>1371</v>
      </c>
      <c r="AG506" s="44">
        <f t="shared" si="36"/>
        <v>5.2000000000000028</v>
      </c>
    </row>
    <row r="507" spans="1:33" s="45" customFormat="1" x14ac:dyDescent="0.2">
      <c r="A507" s="38" t="s">
        <v>39</v>
      </c>
      <c r="B507" s="38" t="s">
        <v>40</v>
      </c>
      <c r="C507" s="38" t="s">
        <v>353</v>
      </c>
      <c r="D507" s="38" t="s">
        <v>446</v>
      </c>
      <c r="E507" s="38" t="s">
        <v>43</v>
      </c>
      <c r="F507" s="38" t="s">
        <v>434</v>
      </c>
      <c r="G507" s="38" t="s">
        <v>435</v>
      </c>
      <c r="H507" s="38" t="s">
        <v>433</v>
      </c>
      <c r="I507" s="38" t="s">
        <v>452</v>
      </c>
      <c r="J507" s="38" t="s">
        <v>2222</v>
      </c>
      <c r="K507" s="39">
        <v>43454</v>
      </c>
      <c r="L507" s="39">
        <v>43539</v>
      </c>
      <c r="M507" s="40" t="s">
        <v>54</v>
      </c>
      <c r="N507" s="38" t="s">
        <v>1358</v>
      </c>
      <c r="O507" s="38" t="s">
        <v>1359</v>
      </c>
      <c r="P507" s="41">
        <v>8132672</v>
      </c>
      <c r="Q507" s="38" t="s">
        <v>2481</v>
      </c>
      <c r="R507" s="38" t="s">
        <v>68</v>
      </c>
      <c r="S507" s="38" t="s">
        <v>52</v>
      </c>
      <c r="T507" s="42">
        <v>319</v>
      </c>
      <c r="U507" s="42">
        <v>290</v>
      </c>
      <c r="V507" s="42">
        <f t="shared" si="34"/>
        <v>29</v>
      </c>
      <c r="W507" s="43">
        <f t="shared" si="37"/>
        <v>9.0909090909090912E-2</v>
      </c>
      <c r="X507" s="38" t="s">
        <v>1361</v>
      </c>
      <c r="Y507" s="42">
        <v>290</v>
      </c>
      <c r="Z507" s="38" t="s">
        <v>2482</v>
      </c>
      <c r="AA507" s="42">
        <v>0</v>
      </c>
      <c r="AB507" s="42" t="s">
        <v>54</v>
      </c>
      <c r="AC507" s="42">
        <v>319</v>
      </c>
      <c r="AD507" s="42">
        <v>290</v>
      </c>
      <c r="AE507" s="42">
        <f t="shared" si="35"/>
        <v>29</v>
      </c>
      <c r="AF507" s="38" t="s">
        <v>1371</v>
      </c>
      <c r="AG507" s="44">
        <f t="shared" si="36"/>
        <v>0</v>
      </c>
    </row>
    <row r="508" spans="1:33" s="45" customFormat="1" x14ac:dyDescent="0.2">
      <c r="A508" s="38" t="s">
        <v>39</v>
      </c>
      <c r="B508" s="38" t="s">
        <v>40</v>
      </c>
      <c r="C508" s="38" t="s">
        <v>353</v>
      </c>
      <c r="D508" s="38" t="s">
        <v>645</v>
      </c>
      <c r="E508" s="38" t="s">
        <v>43</v>
      </c>
      <c r="F508" s="38" t="s">
        <v>434</v>
      </c>
      <c r="G508" s="38" t="s">
        <v>435</v>
      </c>
      <c r="H508" s="38" t="s">
        <v>433</v>
      </c>
      <c r="I508" s="38" t="s">
        <v>436</v>
      </c>
      <c r="J508" s="38" t="s">
        <v>2081</v>
      </c>
      <c r="K508" s="39">
        <v>43469</v>
      </c>
      <c r="L508" s="39">
        <v>43469</v>
      </c>
      <c r="M508" s="39">
        <v>43469</v>
      </c>
      <c r="N508" s="38" t="s">
        <v>1367</v>
      </c>
      <c r="O508" s="38" t="s">
        <v>1368</v>
      </c>
      <c r="P508" s="41">
        <v>8143352</v>
      </c>
      <c r="Q508" s="38" t="s">
        <v>2483</v>
      </c>
      <c r="R508" s="38" t="s">
        <v>59</v>
      </c>
      <c r="S508" s="38" t="s">
        <v>52</v>
      </c>
      <c r="T508" s="42">
        <v>0</v>
      </c>
      <c r="U508" s="42">
        <v>811.49</v>
      </c>
      <c r="V508" s="42">
        <f t="shared" ref="V508:V518" si="38">T508-U508</f>
        <v>-811.49</v>
      </c>
      <c r="W508" s="43" t="e">
        <f t="shared" si="37"/>
        <v>#DIV/0!</v>
      </c>
      <c r="X508" s="38" t="s">
        <v>1361</v>
      </c>
      <c r="Y508" s="42">
        <v>811.49</v>
      </c>
      <c r="Z508" s="38" t="s">
        <v>2484</v>
      </c>
      <c r="AA508" s="42">
        <v>0</v>
      </c>
      <c r="AB508" s="42" t="s">
        <v>54</v>
      </c>
      <c r="AC508" s="42">
        <v>0</v>
      </c>
      <c r="AD508" s="42">
        <v>811.49</v>
      </c>
      <c r="AE508" s="42">
        <f t="shared" ref="AE508:AE518" si="39">AC508-AD508</f>
        <v>-811.49</v>
      </c>
      <c r="AF508" s="38" t="s">
        <v>1371</v>
      </c>
      <c r="AG508" s="44">
        <f t="shared" ref="AG508:AG518" si="40">V508-AE508</f>
        <v>0</v>
      </c>
    </row>
    <row r="509" spans="1:33" s="45" customFormat="1" x14ac:dyDescent="0.2">
      <c r="A509" s="38" t="s">
        <v>39</v>
      </c>
      <c r="B509" s="38" t="s">
        <v>40</v>
      </c>
      <c r="C509" s="38" t="s">
        <v>353</v>
      </c>
      <c r="D509" s="38" t="s">
        <v>645</v>
      </c>
      <c r="E509" s="38" t="s">
        <v>43</v>
      </c>
      <c r="F509" s="38" t="s">
        <v>434</v>
      </c>
      <c r="G509" s="38" t="s">
        <v>435</v>
      </c>
      <c r="H509" s="38" t="s">
        <v>433</v>
      </c>
      <c r="I509" s="38" t="s">
        <v>1645</v>
      </c>
      <c r="J509" s="38" t="s">
        <v>2222</v>
      </c>
      <c r="K509" s="39">
        <v>43455</v>
      </c>
      <c r="L509" s="39">
        <v>43455</v>
      </c>
      <c r="M509" s="39">
        <v>43455</v>
      </c>
      <c r="N509" s="38" t="s">
        <v>1367</v>
      </c>
      <c r="O509" s="38" t="s">
        <v>1368</v>
      </c>
      <c r="P509" s="41">
        <v>7792028</v>
      </c>
      <c r="Q509" s="38" t="s">
        <v>2485</v>
      </c>
      <c r="R509" s="38" t="s">
        <v>59</v>
      </c>
      <c r="S509" s="38" t="s">
        <v>52</v>
      </c>
      <c r="T509" s="42">
        <v>1115.2</v>
      </c>
      <c r="U509" s="42">
        <v>1013.6</v>
      </c>
      <c r="V509" s="42">
        <f t="shared" si="38"/>
        <v>101.60000000000002</v>
      </c>
      <c r="W509" s="43">
        <f t="shared" si="37"/>
        <v>9.1104734576757551E-2</v>
      </c>
      <c r="X509" s="38" t="s">
        <v>1361</v>
      </c>
      <c r="Y509" s="42">
        <v>1013.6</v>
      </c>
      <c r="Z509" s="38" t="s">
        <v>2486</v>
      </c>
      <c r="AA509" s="42">
        <v>0</v>
      </c>
      <c r="AB509" s="42" t="s">
        <v>54</v>
      </c>
      <c r="AC509" s="42">
        <v>1111.04</v>
      </c>
      <c r="AD509" s="42">
        <v>1013.6</v>
      </c>
      <c r="AE509" s="42">
        <f t="shared" si="39"/>
        <v>97.439999999999941</v>
      </c>
      <c r="AF509" s="38" t="s">
        <v>1371</v>
      </c>
      <c r="AG509" s="44">
        <f t="shared" si="40"/>
        <v>4.1600000000000819</v>
      </c>
    </row>
    <row r="510" spans="1:33" s="45" customFormat="1" x14ac:dyDescent="0.2">
      <c r="A510" s="38" t="s">
        <v>39</v>
      </c>
      <c r="B510" s="38" t="s">
        <v>40</v>
      </c>
      <c r="C510" s="38" t="s">
        <v>353</v>
      </c>
      <c r="D510" s="38" t="s">
        <v>645</v>
      </c>
      <c r="E510" s="38" t="s">
        <v>43</v>
      </c>
      <c r="F510" s="38" t="s">
        <v>434</v>
      </c>
      <c r="G510" s="38" t="s">
        <v>435</v>
      </c>
      <c r="H510" s="38" t="s">
        <v>663</v>
      </c>
      <c r="I510" s="38" t="s">
        <v>436</v>
      </c>
      <c r="J510" s="38" t="s">
        <v>2081</v>
      </c>
      <c r="K510" s="39">
        <v>43496</v>
      </c>
      <c r="L510" s="39">
        <v>43496</v>
      </c>
      <c r="M510" s="39">
        <v>43496</v>
      </c>
      <c r="N510" s="38" t="s">
        <v>1367</v>
      </c>
      <c r="O510" s="38" t="s">
        <v>1368</v>
      </c>
      <c r="P510" s="41">
        <v>8184521</v>
      </c>
      <c r="Q510" s="38" t="s">
        <v>665</v>
      </c>
      <c r="R510" s="38" t="s">
        <v>59</v>
      </c>
      <c r="S510" s="38" t="s">
        <v>52</v>
      </c>
      <c r="T510" s="42">
        <v>877.68</v>
      </c>
      <c r="U510" s="42">
        <v>1187.2</v>
      </c>
      <c r="V510" s="42">
        <f t="shared" si="38"/>
        <v>-309.5200000000001</v>
      </c>
      <c r="W510" s="43">
        <f t="shared" si="37"/>
        <v>-0.352657004830918</v>
      </c>
      <c r="X510" s="38" t="s">
        <v>1361</v>
      </c>
      <c r="Y510" s="42">
        <v>1187.2</v>
      </c>
      <c r="Z510" s="38" t="s">
        <v>2487</v>
      </c>
      <c r="AA510" s="42">
        <v>0</v>
      </c>
      <c r="AB510" s="42" t="s">
        <v>54</v>
      </c>
      <c r="AC510" s="42">
        <v>874.5</v>
      </c>
      <c r="AD510" s="42">
        <v>848</v>
      </c>
      <c r="AE510" s="42">
        <f t="shared" si="39"/>
        <v>26.5</v>
      </c>
      <c r="AF510" s="38" t="s">
        <v>1371</v>
      </c>
      <c r="AG510" s="44">
        <f t="shared" si="40"/>
        <v>-336.0200000000001</v>
      </c>
    </row>
    <row r="511" spans="1:33" s="45" customFormat="1" x14ac:dyDescent="0.2">
      <c r="A511" s="38" t="s">
        <v>39</v>
      </c>
      <c r="B511" s="38" t="s">
        <v>40</v>
      </c>
      <c r="C511" s="38" t="s">
        <v>353</v>
      </c>
      <c r="D511" s="38" t="s">
        <v>645</v>
      </c>
      <c r="E511" s="38" t="s">
        <v>43</v>
      </c>
      <c r="F511" s="38" t="s">
        <v>434</v>
      </c>
      <c r="G511" s="38" t="s">
        <v>435</v>
      </c>
      <c r="H511" s="38" t="s">
        <v>663</v>
      </c>
      <c r="I511" s="38" t="s">
        <v>436</v>
      </c>
      <c r="J511" s="38" t="s">
        <v>2081</v>
      </c>
      <c r="K511" s="39">
        <v>43496</v>
      </c>
      <c r="L511" s="39">
        <v>43496</v>
      </c>
      <c r="M511" s="39">
        <v>43496</v>
      </c>
      <c r="N511" s="38" t="s">
        <v>1367</v>
      </c>
      <c r="O511" s="38" t="s">
        <v>1368</v>
      </c>
      <c r="P511" s="41">
        <v>8184521</v>
      </c>
      <c r="Q511" s="38" t="s">
        <v>665</v>
      </c>
      <c r="R511" s="38" t="s">
        <v>59</v>
      </c>
      <c r="S511" s="38" t="s">
        <v>52</v>
      </c>
      <c r="T511" s="42">
        <v>0</v>
      </c>
      <c r="U511" s="42">
        <v>0</v>
      </c>
      <c r="V511" s="42">
        <f t="shared" si="38"/>
        <v>0</v>
      </c>
      <c r="W511" s="43" t="e">
        <f t="shared" si="37"/>
        <v>#DIV/0!</v>
      </c>
      <c r="X511" s="38" t="s">
        <v>1745</v>
      </c>
      <c r="Y511" s="42">
        <v>0</v>
      </c>
      <c r="Z511" s="38" t="s">
        <v>55</v>
      </c>
      <c r="AA511" s="42">
        <v>0</v>
      </c>
      <c r="AB511" s="42" t="s">
        <v>54</v>
      </c>
      <c r="AC511" s="42">
        <v>0</v>
      </c>
      <c r="AD511" s="42">
        <v>206</v>
      </c>
      <c r="AE511" s="42">
        <f t="shared" si="39"/>
        <v>-206</v>
      </c>
      <c r="AF511" s="38" t="s">
        <v>1371</v>
      </c>
      <c r="AG511" s="44">
        <f t="shared" si="40"/>
        <v>206</v>
      </c>
    </row>
    <row r="512" spans="1:33" s="45" customFormat="1" x14ac:dyDescent="0.2">
      <c r="A512" s="38" t="s">
        <v>39</v>
      </c>
      <c r="B512" s="38" t="s">
        <v>40</v>
      </c>
      <c r="C512" s="38" t="s">
        <v>353</v>
      </c>
      <c r="D512" s="38" t="s">
        <v>645</v>
      </c>
      <c r="E512" s="38" t="s">
        <v>43</v>
      </c>
      <c r="F512" s="38" t="s">
        <v>434</v>
      </c>
      <c r="G512" s="38" t="s">
        <v>435</v>
      </c>
      <c r="H512" s="38" t="s">
        <v>433</v>
      </c>
      <c r="I512" s="38" t="s">
        <v>436</v>
      </c>
      <c r="J512" s="38" t="s">
        <v>2081</v>
      </c>
      <c r="K512" s="39">
        <v>43496</v>
      </c>
      <c r="L512" s="39">
        <v>43496</v>
      </c>
      <c r="M512" s="39">
        <v>43496</v>
      </c>
      <c r="N512" s="38" t="s">
        <v>1367</v>
      </c>
      <c r="O512" s="38" t="s">
        <v>1368</v>
      </c>
      <c r="P512" s="41">
        <v>8132242</v>
      </c>
      <c r="Q512" s="38" t="s">
        <v>448</v>
      </c>
      <c r="R512" s="38" t="s">
        <v>59</v>
      </c>
      <c r="S512" s="38" t="s">
        <v>52</v>
      </c>
      <c r="T512" s="42">
        <v>158.57</v>
      </c>
      <c r="U512" s="42">
        <v>162</v>
      </c>
      <c r="V512" s="42">
        <f t="shared" si="38"/>
        <v>-3.4300000000000068</v>
      </c>
      <c r="W512" s="43">
        <f t="shared" si="37"/>
        <v>-2.1630825502932504E-2</v>
      </c>
      <c r="X512" s="38" t="s">
        <v>1361</v>
      </c>
      <c r="Y512" s="42">
        <v>162</v>
      </c>
      <c r="Z512" s="38" t="s">
        <v>2488</v>
      </c>
      <c r="AA512" s="42">
        <v>0</v>
      </c>
      <c r="AB512" s="42" t="s">
        <v>54</v>
      </c>
      <c r="AC512" s="42">
        <v>157.94999999999999</v>
      </c>
      <c r="AD512" s="42">
        <v>162</v>
      </c>
      <c r="AE512" s="42">
        <f t="shared" si="39"/>
        <v>-4.0500000000000114</v>
      </c>
      <c r="AF512" s="38" t="s">
        <v>1371</v>
      </c>
      <c r="AG512" s="44">
        <f t="shared" si="40"/>
        <v>0.62000000000000455</v>
      </c>
    </row>
    <row r="513" spans="1:33" s="45" customFormat="1" x14ac:dyDescent="0.2">
      <c r="A513" s="38" t="s">
        <v>39</v>
      </c>
      <c r="B513" s="38" t="s">
        <v>40</v>
      </c>
      <c r="C513" s="38" t="s">
        <v>353</v>
      </c>
      <c r="D513" s="38" t="s">
        <v>645</v>
      </c>
      <c r="E513" s="38" t="s">
        <v>43</v>
      </c>
      <c r="F513" s="38" t="s">
        <v>434</v>
      </c>
      <c r="G513" s="38" t="s">
        <v>435</v>
      </c>
      <c r="H513" s="38" t="s">
        <v>433</v>
      </c>
      <c r="I513" s="38" t="s">
        <v>436</v>
      </c>
      <c r="J513" s="38" t="s">
        <v>2081</v>
      </c>
      <c r="K513" s="39">
        <v>43476</v>
      </c>
      <c r="L513" s="39">
        <v>43476</v>
      </c>
      <c r="M513" s="39">
        <v>43476</v>
      </c>
      <c r="N513" s="38" t="s">
        <v>1367</v>
      </c>
      <c r="O513" s="38" t="s">
        <v>1368</v>
      </c>
      <c r="P513" s="41">
        <v>8132137</v>
      </c>
      <c r="Q513" s="38" t="s">
        <v>674</v>
      </c>
      <c r="R513" s="38" t="s">
        <v>59</v>
      </c>
      <c r="S513" s="38" t="s">
        <v>52</v>
      </c>
      <c r="T513" s="42">
        <v>46.42</v>
      </c>
      <c r="U513" s="42">
        <v>41.58</v>
      </c>
      <c r="V513" s="42">
        <f t="shared" si="38"/>
        <v>4.8400000000000034</v>
      </c>
      <c r="W513" s="43">
        <f t="shared" si="37"/>
        <v>0.10426540284360196</v>
      </c>
      <c r="X513" s="38" t="s">
        <v>1361</v>
      </c>
      <c r="Y513" s="42">
        <v>41.58</v>
      </c>
      <c r="Z513" s="38" t="s">
        <v>676</v>
      </c>
      <c r="AA513" s="42">
        <v>0</v>
      </c>
      <c r="AB513" s="42" t="s">
        <v>54</v>
      </c>
      <c r="AC513" s="42">
        <v>46.25</v>
      </c>
      <c r="AD513" s="42">
        <v>41.58</v>
      </c>
      <c r="AE513" s="42">
        <f t="shared" si="39"/>
        <v>4.6700000000000017</v>
      </c>
      <c r="AF513" s="38" t="s">
        <v>1371</v>
      </c>
      <c r="AG513" s="44">
        <f t="shared" si="40"/>
        <v>0.17000000000000171</v>
      </c>
    </row>
    <row r="514" spans="1:33" s="45" customFormat="1" x14ac:dyDescent="0.2">
      <c r="A514" s="38" t="s">
        <v>39</v>
      </c>
      <c r="B514" s="38" t="s">
        <v>40</v>
      </c>
      <c r="C514" s="38" t="s">
        <v>353</v>
      </c>
      <c r="D514" s="38" t="s">
        <v>645</v>
      </c>
      <c r="E514" s="38" t="s">
        <v>43</v>
      </c>
      <c r="F514" s="38" t="s">
        <v>434</v>
      </c>
      <c r="G514" s="38" t="s">
        <v>435</v>
      </c>
      <c r="H514" s="38" t="s">
        <v>433</v>
      </c>
      <c r="I514" s="38" t="s">
        <v>436</v>
      </c>
      <c r="J514" s="38" t="s">
        <v>2081</v>
      </c>
      <c r="K514" s="39">
        <v>43476</v>
      </c>
      <c r="L514" s="39">
        <v>43476</v>
      </c>
      <c r="M514" s="39">
        <v>43476</v>
      </c>
      <c r="N514" s="38" t="s">
        <v>1367</v>
      </c>
      <c r="O514" s="38" t="s">
        <v>1368</v>
      </c>
      <c r="P514" s="41">
        <v>8132359</v>
      </c>
      <c r="Q514" s="38" t="s">
        <v>679</v>
      </c>
      <c r="R514" s="38" t="s">
        <v>59</v>
      </c>
      <c r="S514" s="38" t="s">
        <v>52</v>
      </c>
      <c r="T514" s="42">
        <v>5360.88</v>
      </c>
      <c r="U514" s="42">
        <v>5131.08</v>
      </c>
      <c r="V514" s="42">
        <f t="shared" si="38"/>
        <v>229.80000000000018</v>
      </c>
      <c r="W514" s="43">
        <f t="shared" si="37"/>
        <v>4.2866096611004198E-2</v>
      </c>
      <c r="X514" s="38" t="s">
        <v>1361</v>
      </c>
      <c r="Y514" s="42">
        <v>5131.08</v>
      </c>
      <c r="Z514" s="38" t="s">
        <v>2489</v>
      </c>
      <c r="AA514" s="42">
        <v>0</v>
      </c>
      <c r="AB514" s="42" t="s">
        <v>54</v>
      </c>
      <c r="AC514" s="42">
        <v>5340.9</v>
      </c>
      <c r="AD514" s="42">
        <v>5131.08</v>
      </c>
      <c r="AE514" s="42">
        <f t="shared" si="39"/>
        <v>209.81999999999971</v>
      </c>
      <c r="AF514" s="38" t="s">
        <v>1371</v>
      </c>
      <c r="AG514" s="44">
        <f t="shared" si="40"/>
        <v>19.980000000000473</v>
      </c>
    </row>
    <row r="515" spans="1:33" s="45" customFormat="1" x14ac:dyDescent="0.2">
      <c r="A515" s="38" t="s">
        <v>39</v>
      </c>
      <c r="B515" s="38" t="s">
        <v>40</v>
      </c>
      <c r="C515" s="38" t="s">
        <v>353</v>
      </c>
      <c r="D515" s="38" t="s">
        <v>645</v>
      </c>
      <c r="E515" s="38" t="s">
        <v>43</v>
      </c>
      <c r="F515" s="38" t="s">
        <v>434</v>
      </c>
      <c r="G515" s="38" t="s">
        <v>435</v>
      </c>
      <c r="H515" s="38" t="s">
        <v>433</v>
      </c>
      <c r="I515" s="38" t="s">
        <v>436</v>
      </c>
      <c r="J515" s="38" t="s">
        <v>2081</v>
      </c>
      <c r="K515" s="39">
        <v>43476</v>
      </c>
      <c r="L515" s="39">
        <v>43476</v>
      </c>
      <c r="M515" s="39">
        <v>43476</v>
      </c>
      <c r="N515" s="38" t="s">
        <v>1367</v>
      </c>
      <c r="O515" s="38" t="s">
        <v>1368</v>
      </c>
      <c r="P515" s="41">
        <v>8132359</v>
      </c>
      <c r="Q515" s="38" t="s">
        <v>679</v>
      </c>
      <c r="R515" s="38" t="s">
        <v>59</v>
      </c>
      <c r="S515" s="38" t="s">
        <v>52</v>
      </c>
      <c r="T515" s="42">
        <v>2423.25</v>
      </c>
      <c r="U515" s="42">
        <v>2239.35</v>
      </c>
      <c r="V515" s="42">
        <f t="shared" si="38"/>
        <v>183.90000000000009</v>
      </c>
      <c r="W515" s="43">
        <f t="shared" si="37"/>
        <v>7.5889817393995709E-2</v>
      </c>
      <c r="X515" s="38" t="s">
        <v>1361</v>
      </c>
      <c r="Y515" s="42">
        <v>2239.35</v>
      </c>
      <c r="Z515" s="38" t="s">
        <v>2490</v>
      </c>
      <c r="AA515" s="42">
        <v>0</v>
      </c>
      <c r="AB515" s="42" t="s">
        <v>54</v>
      </c>
      <c r="AC515" s="42">
        <v>2414.25</v>
      </c>
      <c r="AD515" s="42">
        <v>2239.35</v>
      </c>
      <c r="AE515" s="42">
        <f t="shared" si="39"/>
        <v>174.90000000000009</v>
      </c>
      <c r="AF515" s="38" t="s">
        <v>1371</v>
      </c>
      <c r="AG515" s="44">
        <f t="shared" si="40"/>
        <v>9</v>
      </c>
    </row>
    <row r="516" spans="1:33" s="45" customFormat="1" x14ac:dyDescent="0.2">
      <c r="A516" s="38" t="s">
        <v>39</v>
      </c>
      <c r="B516" s="38" t="s">
        <v>40</v>
      </c>
      <c r="C516" s="38" t="s">
        <v>353</v>
      </c>
      <c r="D516" s="38" t="s">
        <v>645</v>
      </c>
      <c r="E516" s="38" t="s">
        <v>43</v>
      </c>
      <c r="F516" s="38" t="s">
        <v>434</v>
      </c>
      <c r="G516" s="38" t="s">
        <v>435</v>
      </c>
      <c r="H516" s="38" t="s">
        <v>433</v>
      </c>
      <c r="I516" s="38" t="s">
        <v>1645</v>
      </c>
      <c r="J516" s="38" t="s">
        <v>2135</v>
      </c>
      <c r="K516" s="39">
        <v>43284</v>
      </c>
      <c r="L516" s="39">
        <v>43284</v>
      </c>
      <c r="M516" s="39">
        <v>43284</v>
      </c>
      <c r="N516" s="38" t="s">
        <v>1358</v>
      </c>
      <c r="O516" s="38" t="s">
        <v>1368</v>
      </c>
      <c r="P516" s="41">
        <v>7856089</v>
      </c>
      <c r="Q516" s="38" t="s">
        <v>2491</v>
      </c>
      <c r="R516" s="38" t="s">
        <v>68</v>
      </c>
      <c r="S516" s="38" t="s">
        <v>52</v>
      </c>
      <c r="T516" s="42">
        <v>561.33000000000004</v>
      </c>
      <c r="U516" s="42">
        <v>509.69</v>
      </c>
      <c r="V516" s="42">
        <f t="shared" si="38"/>
        <v>51.640000000000043</v>
      </c>
      <c r="W516" s="43">
        <f t="shared" ref="W516:W563" si="41">V516/T516</f>
        <v>9.1995795699499477E-2</v>
      </c>
      <c r="X516" s="38" t="s">
        <v>1745</v>
      </c>
      <c r="Y516" s="42">
        <v>0</v>
      </c>
      <c r="Z516" s="38" t="s">
        <v>55</v>
      </c>
      <c r="AA516" s="42">
        <v>0</v>
      </c>
      <c r="AB516" s="42" t="s">
        <v>54</v>
      </c>
      <c r="AC516" s="42">
        <v>561.33000000000004</v>
      </c>
      <c r="AD516" s="42">
        <v>519.75</v>
      </c>
      <c r="AE516" s="42">
        <f t="shared" si="39"/>
        <v>41.580000000000041</v>
      </c>
      <c r="AF516" s="38" t="s">
        <v>1371</v>
      </c>
      <c r="AG516" s="44">
        <f t="shared" si="40"/>
        <v>10.060000000000002</v>
      </c>
    </row>
    <row r="517" spans="1:33" s="45" customFormat="1" x14ac:dyDescent="0.2">
      <c r="A517" s="38" t="s">
        <v>39</v>
      </c>
      <c r="B517" s="38" t="s">
        <v>40</v>
      </c>
      <c r="C517" s="38" t="s">
        <v>353</v>
      </c>
      <c r="D517" s="38" t="s">
        <v>645</v>
      </c>
      <c r="E517" s="38" t="s">
        <v>43</v>
      </c>
      <c r="F517" s="38" t="s">
        <v>434</v>
      </c>
      <c r="G517" s="38" t="s">
        <v>2147</v>
      </c>
      <c r="H517" s="38" t="s">
        <v>433</v>
      </c>
      <c r="I517" s="38" t="s">
        <v>2492</v>
      </c>
      <c r="J517" s="38" t="s">
        <v>2493</v>
      </c>
      <c r="K517" s="39">
        <v>41456</v>
      </c>
      <c r="L517" s="39">
        <v>41456</v>
      </c>
      <c r="M517" s="39">
        <v>41456</v>
      </c>
      <c r="N517" s="38" t="s">
        <v>1386</v>
      </c>
      <c r="O517" s="38" t="s">
        <v>1368</v>
      </c>
      <c r="P517" s="41">
        <v>4944229</v>
      </c>
      <c r="Q517" s="38" t="s">
        <v>2494</v>
      </c>
      <c r="R517" s="38" t="s">
        <v>2495</v>
      </c>
      <c r="S517" s="38" t="s">
        <v>52</v>
      </c>
      <c r="T517" s="42">
        <v>0</v>
      </c>
      <c r="U517" s="42">
        <v>0</v>
      </c>
      <c r="V517" s="42">
        <f t="shared" si="38"/>
        <v>0</v>
      </c>
      <c r="W517" s="43" t="e">
        <f t="shared" si="41"/>
        <v>#DIV/0!</v>
      </c>
      <c r="X517" s="38" t="s">
        <v>1745</v>
      </c>
      <c r="Y517" s="42">
        <v>0</v>
      </c>
      <c r="Z517" s="38" t="s">
        <v>55</v>
      </c>
      <c r="AA517" s="42">
        <v>0</v>
      </c>
      <c r="AB517" s="42" t="s">
        <v>54</v>
      </c>
      <c r="AC517" s="42">
        <v>0</v>
      </c>
      <c r="AD517" s="42">
        <v>0</v>
      </c>
      <c r="AE517" s="42">
        <f t="shared" si="39"/>
        <v>0</v>
      </c>
      <c r="AF517" s="38" t="s">
        <v>1371</v>
      </c>
      <c r="AG517" s="44">
        <f t="shared" si="40"/>
        <v>0</v>
      </c>
    </row>
    <row r="518" spans="1:33" s="45" customFormat="1" x14ac:dyDescent="0.2">
      <c r="A518" s="38" t="s">
        <v>39</v>
      </c>
      <c r="B518" s="38" t="s">
        <v>40</v>
      </c>
      <c r="C518" s="38" t="s">
        <v>353</v>
      </c>
      <c r="D518" s="38" t="s">
        <v>645</v>
      </c>
      <c r="E518" s="38" t="s">
        <v>43</v>
      </c>
      <c r="F518" s="38" t="s">
        <v>434</v>
      </c>
      <c r="G518" s="38" t="s">
        <v>2147</v>
      </c>
      <c r="H518" s="38" t="s">
        <v>433</v>
      </c>
      <c r="I518" s="38" t="s">
        <v>2492</v>
      </c>
      <c r="J518" s="38" t="s">
        <v>2496</v>
      </c>
      <c r="K518" s="39">
        <v>41512</v>
      </c>
      <c r="L518" s="39">
        <v>41512</v>
      </c>
      <c r="M518" s="39">
        <v>41512</v>
      </c>
      <c r="N518" s="38" t="s">
        <v>1386</v>
      </c>
      <c r="O518" s="38" t="s">
        <v>1368</v>
      </c>
      <c r="P518" s="41">
        <v>5037848</v>
      </c>
      <c r="Q518" s="38" t="s">
        <v>2497</v>
      </c>
      <c r="R518" s="38" t="s">
        <v>2495</v>
      </c>
      <c r="S518" s="38" t="s">
        <v>52</v>
      </c>
      <c r="T518" s="42">
        <v>0</v>
      </c>
      <c r="U518" s="42">
        <v>0</v>
      </c>
      <c r="V518" s="42">
        <f t="shared" si="38"/>
        <v>0</v>
      </c>
      <c r="W518" s="43" t="e">
        <f t="shared" si="41"/>
        <v>#DIV/0!</v>
      </c>
      <c r="X518" s="38" t="s">
        <v>1745</v>
      </c>
      <c r="Y518" s="42">
        <v>0</v>
      </c>
      <c r="Z518" s="38" t="s">
        <v>55</v>
      </c>
      <c r="AA518" s="42">
        <v>0</v>
      </c>
      <c r="AB518" s="42" t="s">
        <v>54</v>
      </c>
      <c r="AC518" s="42">
        <v>0</v>
      </c>
      <c r="AD518" s="42">
        <v>0</v>
      </c>
      <c r="AE518" s="42">
        <f t="shared" si="39"/>
        <v>0</v>
      </c>
      <c r="AF518" s="38" t="s">
        <v>1371</v>
      </c>
      <c r="AG518" s="44">
        <f t="shared" si="40"/>
        <v>0</v>
      </c>
    </row>
    <row r="519" spans="1:33" s="45" customFormat="1" x14ac:dyDescent="0.2">
      <c r="A519" s="38" t="s">
        <v>39</v>
      </c>
      <c r="B519" s="38" t="s">
        <v>40</v>
      </c>
      <c r="C519" s="38" t="s">
        <v>353</v>
      </c>
      <c r="D519" s="38" t="s">
        <v>1654</v>
      </c>
      <c r="E519" s="38" t="s">
        <v>43</v>
      </c>
      <c r="F519" s="38" t="s">
        <v>434</v>
      </c>
      <c r="G519" s="38" t="s">
        <v>2147</v>
      </c>
      <c r="H519" s="38" t="s">
        <v>1659</v>
      </c>
      <c r="I519" s="38" t="s">
        <v>2076</v>
      </c>
      <c r="J519" s="38" t="s">
        <v>55</v>
      </c>
      <c r="K519" s="40" t="s">
        <v>54</v>
      </c>
      <c r="L519" s="39">
        <v>41462</v>
      </c>
      <c r="M519" s="39">
        <v>41462</v>
      </c>
      <c r="N519" s="38" t="s">
        <v>2077</v>
      </c>
      <c r="O519" s="38" t="s">
        <v>1368</v>
      </c>
      <c r="P519" s="41">
        <v>1161767</v>
      </c>
      <c r="Q519" s="38" t="s">
        <v>2498</v>
      </c>
      <c r="R519" s="38" t="s">
        <v>68</v>
      </c>
      <c r="S519" s="38" t="s">
        <v>52</v>
      </c>
      <c r="T519" s="42">
        <v>0</v>
      </c>
      <c r="U519" s="42">
        <v>0</v>
      </c>
      <c r="V519" s="42">
        <f t="shared" ref="V519:V533" si="42">T519-U519</f>
        <v>0</v>
      </c>
      <c r="W519" s="43" t="e">
        <f t="shared" si="41"/>
        <v>#DIV/0!</v>
      </c>
      <c r="X519" s="38" t="s">
        <v>1745</v>
      </c>
      <c r="Y519" s="42">
        <v>0</v>
      </c>
      <c r="Z519" s="38" t="s">
        <v>55</v>
      </c>
      <c r="AA519" s="42">
        <v>0</v>
      </c>
      <c r="AB519" s="42" t="s">
        <v>54</v>
      </c>
      <c r="AC519" s="42">
        <v>0</v>
      </c>
      <c r="AD519" s="42">
        <v>0</v>
      </c>
      <c r="AE519" s="42">
        <f t="shared" ref="AE519:AE533" si="43">AC519-AD519</f>
        <v>0</v>
      </c>
      <c r="AF519" s="38" t="s">
        <v>1371</v>
      </c>
      <c r="AG519" s="44">
        <f t="shared" ref="AG519:AG533" si="44">V519-AE519</f>
        <v>0</v>
      </c>
    </row>
    <row r="520" spans="1:33" s="45" customFormat="1" x14ac:dyDescent="0.2">
      <c r="A520" s="38" t="s">
        <v>39</v>
      </c>
      <c r="B520" s="38" t="s">
        <v>40</v>
      </c>
      <c r="C520" s="38" t="s">
        <v>382</v>
      </c>
      <c r="D520" s="38" t="s">
        <v>1668</v>
      </c>
      <c r="E520" s="38" t="s">
        <v>43</v>
      </c>
      <c r="F520" s="38" t="s">
        <v>1669</v>
      </c>
      <c r="G520" s="38" t="s">
        <v>795</v>
      </c>
      <c r="H520" s="38" t="s">
        <v>1670</v>
      </c>
      <c r="I520" s="38" t="s">
        <v>2076</v>
      </c>
      <c r="J520" s="38" t="s">
        <v>55</v>
      </c>
      <c r="K520" s="40" t="s">
        <v>54</v>
      </c>
      <c r="L520" s="39">
        <v>43489</v>
      </c>
      <c r="M520" s="39">
        <v>43489</v>
      </c>
      <c r="N520" s="38" t="s">
        <v>2077</v>
      </c>
      <c r="O520" s="38" t="s">
        <v>1368</v>
      </c>
      <c r="P520" s="41">
        <v>1762995</v>
      </c>
      <c r="Q520" s="38" t="s">
        <v>2499</v>
      </c>
      <c r="R520" s="38" t="s">
        <v>68</v>
      </c>
      <c r="S520" s="38" t="s">
        <v>52</v>
      </c>
      <c r="T520" s="42">
        <v>-1513.92</v>
      </c>
      <c r="U520" s="42">
        <v>-1374.64</v>
      </c>
      <c r="V520" s="42">
        <f t="shared" si="42"/>
        <v>-139.27999999999997</v>
      </c>
      <c r="W520" s="43">
        <f t="shared" si="41"/>
        <v>9.1999577256393975E-2</v>
      </c>
      <c r="X520" s="38" t="s">
        <v>1745</v>
      </c>
      <c r="Y520" s="42">
        <v>0</v>
      </c>
      <c r="Z520" s="38" t="s">
        <v>55</v>
      </c>
      <c r="AA520" s="42">
        <v>0</v>
      </c>
      <c r="AB520" s="42" t="s">
        <v>54</v>
      </c>
      <c r="AC520" s="42">
        <v>0</v>
      </c>
      <c r="AD520" s="42">
        <v>0</v>
      </c>
      <c r="AE520" s="42">
        <f t="shared" si="43"/>
        <v>0</v>
      </c>
      <c r="AF520" s="38" t="s">
        <v>1371</v>
      </c>
      <c r="AG520" s="44">
        <f t="shared" si="44"/>
        <v>-139.27999999999997</v>
      </c>
    </row>
    <row r="521" spans="1:33" s="45" customFormat="1" x14ac:dyDescent="0.2">
      <c r="A521" s="38" t="s">
        <v>39</v>
      </c>
      <c r="B521" s="38" t="s">
        <v>40</v>
      </c>
      <c r="C521" s="38" t="s">
        <v>382</v>
      </c>
      <c r="D521" s="38" t="s">
        <v>1668</v>
      </c>
      <c r="E521" s="38" t="s">
        <v>43</v>
      </c>
      <c r="F521" s="38" t="s">
        <v>1669</v>
      </c>
      <c r="G521" s="38" t="s">
        <v>795</v>
      </c>
      <c r="H521" s="38" t="s">
        <v>1670</v>
      </c>
      <c r="I521" s="38" t="s">
        <v>359</v>
      </c>
      <c r="J521" s="38" t="s">
        <v>2500</v>
      </c>
      <c r="K521" s="39">
        <v>43098</v>
      </c>
      <c r="L521" s="39">
        <v>43539</v>
      </c>
      <c r="M521" s="40" t="s">
        <v>54</v>
      </c>
      <c r="N521" s="38" t="s">
        <v>1358</v>
      </c>
      <c r="O521" s="38" t="s">
        <v>1359</v>
      </c>
      <c r="P521" s="41">
        <v>7324755</v>
      </c>
      <c r="Q521" s="38" t="s">
        <v>1673</v>
      </c>
      <c r="R521" s="38" t="s">
        <v>68</v>
      </c>
      <c r="S521" s="38" t="s">
        <v>52</v>
      </c>
      <c r="T521" s="42">
        <v>2651.88</v>
      </c>
      <c r="U521" s="42">
        <v>2407.91</v>
      </c>
      <c r="V521" s="42">
        <f t="shared" si="42"/>
        <v>243.97000000000025</v>
      </c>
      <c r="W521" s="43">
        <f t="shared" si="41"/>
        <v>9.1998883810730597E-2</v>
      </c>
      <c r="X521" s="38" t="s">
        <v>1745</v>
      </c>
      <c r="Y521" s="42">
        <v>0</v>
      </c>
      <c r="Z521" s="38" t="s">
        <v>55</v>
      </c>
      <c r="AA521" s="42">
        <v>0</v>
      </c>
      <c r="AB521" s="42" t="s">
        <v>54</v>
      </c>
      <c r="AC521" s="42">
        <v>28515.98</v>
      </c>
      <c r="AD521" s="42">
        <v>28084.5</v>
      </c>
      <c r="AE521" s="42">
        <f t="shared" si="43"/>
        <v>431.47999999999956</v>
      </c>
      <c r="AF521" s="38" t="s">
        <v>1371</v>
      </c>
      <c r="AG521" s="44">
        <f t="shared" si="44"/>
        <v>-187.50999999999931</v>
      </c>
    </row>
    <row r="522" spans="1:33" s="45" customFormat="1" x14ac:dyDescent="0.2">
      <c r="A522" s="38" t="s">
        <v>39</v>
      </c>
      <c r="B522" s="38" t="s">
        <v>40</v>
      </c>
      <c r="C522" s="38" t="s">
        <v>382</v>
      </c>
      <c r="D522" s="38" t="s">
        <v>1668</v>
      </c>
      <c r="E522" s="38" t="s">
        <v>43</v>
      </c>
      <c r="F522" s="38" t="s">
        <v>1669</v>
      </c>
      <c r="G522" s="38" t="s">
        <v>795</v>
      </c>
      <c r="H522" s="38" t="s">
        <v>2501</v>
      </c>
      <c r="I522" s="38" t="s">
        <v>359</v>
      </c>
      <c r="J522" s="38" t="s">
        <v>2215</v>
      </c>
      <c r="K522" s="39">
        <v>42943</v>
      </c>
      <c r="L522" s="39">
        <v>43539</v>
      </c>
      <c r="M522" s="40" t="s">
        <v>54</v>
      </c>
      <c r="N522" s="38" t="s">
        <v>1358</v>
      </c>
      <c r="O522" s="38" t="s">
        <v>1359</v>
      </c>
      <c r="P522" s="41">
        <v>7161810</v>
      </c>
      <c r="Q522" s="38" t="s">
        <v>2502</v>
      </c>
      <c r="R522" s="38" t="s">
        <v>68</v>
      </c>
      <c r="S522" s="38" t="s">
        <v>52</v>
      </c>
      <c r="T522" s="42">
        <v>0</v>
      </c>
      <c r="U522" s="42">
        <v>0</v>
      </c>
      <c r="V522" s="42">
        <f t="shared" si="42"/>
        <v>0</v>
      </c>
      <c r="W522" s="43" t="e">
        <f t="shared" si="41"/>
        <v>#DIV/0!</v>
      </c>
      <c r="X522" s="38" t="s">
        <v>1745</v>
      </c>
      <c r="Y522" s="42">
        <v>0</v>
      </c>
      <c r="Z522" s="38" t="s">
        <v>55</v>
      </c>
      <c r="AA522" s="42">
        <v>0</v>
      </c>
      <c r="AB522" s="42" t="s">
        <v>54</v>
      </c>
      <c r="AC522" s="42">
        <v>0</v>
      </c>
      <c r="AD522" s="42">
        <v>0</v>
      </c>
      <c r="AE522" s="42">
        <f t="shared" si="43"/>
        <v>0</v>
      </c>
      <c r="AF522" s="38" t="s">
        <v>1371</v>
      </c>
      <c r="AG522" s="44">
        <f t="shared" si="44"/>
        <v>0</v>
      </c>
    </row>
    <row r="523" spans="1:33" s="45" customFormat="1" x14ac:dyDescent="0.2">
      <c r="A523" s="38" t="s">
        <v>39</v>
      </c>
      <c r="B523" s="38" t="s">
        <v>40</v>
      </c>
      <c r="C523" s="38" t="s">
        <v>353</v>
      </c>
      <c r="D523" s="38" t="s">
        <v>1675</v>
      </c>
      <c r="E523" s="38" t="s">
        <v>43</v>
      </c>
      <c r="F523" s="38" t="s">
        <v>1676</v>
      </c>
      <c r="G523" s="38" t="s">
        <v>2503</v>
      </c>
      <c r="H523" s="38" t="s">
        <v>1225</v>
      </c>
      <c r="I523" s="38" t="s">
        <v>2092</v>
      </c>
      <c r="J523" s="38" t="s">
        <v>2504</v>
      </c>
      <c r="K523" s="39">
        <v>39855</v>
      </c>
      <c r="L523" s="39">
        <v>43539</v>
      </c>
      <c r="M523" s="40" t="s">
        <v>54</v>
      </c>
      <c r="N523" s="38" t="s">
        <v>1358</v>
      </c>
      <c r="O523" s="38" t="s">
        <v>1359</v>
      </c>
      <c r="P523" s="41">
        <v>2492588</v>
      </c>
      <c r="Q523" s="38" t="s">
        <v>2505</v>
      </c>
      <c r="R523" s="38" t="s">
        <v>68</v>
      </c>
      <c r="S523" s="38" t="s">
        <v>52</v>
      </c>
      <c r="T523" s="42">
        <v>0</v>
      </c>
      <c r="U523" s="42">
        <v>0</v>
      </c>
      <c r="V523" s="42">
        <f t="shared" si="42"/>
        <v>0</v>
      </c>
      <c r="W523" s="43" t="e">
        <f t="shared" si="41"/>
        <v>#DIV/0!</v>
      </c>
      <c r="X523" s="38" t="s">
        <v>1745</v>
      </c>
      <c r="Y523" s="42">
        <v>0</v>
      </c>
      <c r="Z523" s="38" t="s">
        <v>55</v>
      </c>
      <c r="AA523" s="42">
        <v>0</v>
      </c>
      <c r="AB523" s="42" t="s">
        <v>54</v>
      </c>
      <c r="AC523" s="42">
        <v>0</v>
      </c>
      <c r="AD523" s="42">
        <v>0</v>
      </c>
      <c r="AE523" s="42">
        <f t="shared" si="43"/>
        <v>0</v>
      </c>
      <c r="AF523" s="38" t="s">
        <v>1371</v>
      </c>
      <c r="AG523" s="44">
        <f t="shared" si="44"/>
        <v>0</v>
      </c>
    </row>
    <row r="524" spans="1:33" s="45" customFormat="1" x14ac:dyDescent="0.2">
      <c r="A524" s="38" t="s">
        <v>39</v>
      </c>
      <c r="B524" s="38" t="s">
        <v>40</v>
      </c>
      <c r="C524" s="38" t="s">
        <v>353</v>
      </c>
      <c r="D524" s="38" t="s">
        <v>1675</v>
      </c>
      <c r="E524" s="38" t="s">
        <v>43</v>
      </c>
      <c r="F524" s="38" t="s">
        <v>1676</v>
      </c>
      <c r="G524" s="38" t="s">
        <v>358</v>
      </c>
      <c r="H524" s="38" t="s">
        <v>1140</v>
      </c>
      <c r="I524" s="38" t="s">
        <v>2092</v>
      </c>
      <c r="J524" s="38" t="s">
        <v>55</v>
      </c>
      <c r="K524" s="40" t="s">
        <v>54</v>
      </c>
      <c r="L524" s="39">
        <v>43539</v>
      </c>
      <c r="M524" s="40" t="s">
        <v>54</v>
      </c>
      <c r="N524" s="38" t="s">
        <v>2077</v>
      </c>
      <c r="O524" s="38" t="s">
        <v>1359</v>
      </c>
      <c r="P524" s="41">
        <v>1184822</v>
      </c>
      <c r="Q524" s="38" t="s">
        <v>2506</v>
      </c>
      <c r="R524" s="38" t="s">
        <v>68</v>
      </c>
      <c r="S524" s="38" t="s">
        <v>52</v>
      </c>
      <c r="T524" s="42">
        <v>-17683.04</v>
      </c>
      <c r="U524" s="42">
        <v>-16056.2</v>
      </c>
      <c r="V524" s="42">
        <f t="shared" si="42"/>
        <v>-1626.8400000000001</v>
      </c>
      <c r="W524" s="43">
        <f t="shared" si="41"/>
        <v>9.2000018096435904E-2</v>
      </c>
      <c r="X524" s="38" t="s">
        <v>1745</v>
      </c>
      <c r="Y524" s="42">
        <v>0</v>
      </c>
      <c r="Z524" s="38" t="s">
        <v>55</v>
      </c>
      <c r="AA524" s="42">
        <v>0</v>
      </c>
      <c r="AB524" s="42" t="s">
        <v>54</v>
      </c>
      <c r="AC524" s="42">
        <v>0</v>
      </c>
      <c r="AD524" s="42">
        <v>0</v>
      </c>
      <c r="AE524" s="42">
        <f t="shared" si="43"/>
        <v>0</v>
      </c>
      <c r="AF524" s="38" t="s">
        <v>1371</v>
      </c>
      <c r="AG524" s="44">
        <f t="shared" si="44"/>
        <v>-1626.8400000000001</v>
      </c>
    </row>
    <row r="525" spans="1:33" s="45" customFormat="1" x14ac:dyDescent="0.2">
      <c r="A525" s="38" t="s">
        <v>39</v>
      </c>
      <c r="B525" s="38" t="s">
        <v>40</v>
      </c>
      <c r="C525" s="38" t="s">
        <v>353</v>
      </c>
      <c r="D525" s="38" t="s">
        <v>1675</v>
      </c>
      <c r="E525" s="38" t="s">
        <v>43</v>
      </c>
      <c r="F525" s="38" t="s">
        <v>1676</v>
      </c>
      <c r="G525" s="38" t="s">
        <v>358</v>
      </c>
      <c r="H525" s="38" t="s">
        <v>2507</v>
      </c>
      <c r="I525" s="38" t="s">
        <v>2149</v>
      </c>
      <c r="J525" s="38" t="s">
        <v>55</v>
      </c>
      <c r="K525" s="40" t="s">
        <v>54</v>
      </c>
      <c r="L525" s="39">
        <v>41912</v>
      </c>
      <c r="M525" s="39">
        <v>41912</v>
      </c>
      <c r="N525" s="38" t="s">
        <v>2077</v>
      </c>
      <c r="O525" s="38" t="s">
        <v>1368</v>
      </c>
      <c r="P525" s="41">
        <v>1293524</v>
      </c>
      <c r="Q525" s="38" t="s">
        <v>2508</v>
      </c>
      <c r="R525" s="38" t="s">
        <v>68</v>
      </c>
      <c r="S525" s="38" t="s">
        <v>52</v>
      </c>
      <c r="T525" s="42">
        <v>-1919.5</v>
      </c>
      <c r="U525" s="42">
        <v>-1742.91</v>
      </c>
      <c r="V525" s="42">
        <f t="shared" si="42"/>
        <v>-176.58999999999992</v>
      </c>
      <c r="W525" s="43">
        <f t="shared" si="41"/>
        <v>9.1997916123990581E-2</v>
      </c>
      <c r="X525" s="38" t="s">
        <v>1745</v>
      </c>
      <c r="Y525" s="42">
        <v>0</v>
      </c>
      <c r="Z525" s="38" t="s">
        <v>55</v>
      </c>
      <c r="AA525" s="42">
        <v>0</v>
      </c>
      <c r="AB525" s="42" t="s">
        <v>54</v>
      </c>
      <c r="AC525" s="42">
        <v>0</v>
      </c>
      <c r="AD525" s="42">
        <v>0</v>
      </c>
      <c r="AE525" s="42">
        <f t="shared" si="43"/>
        <v>0</v>
      </c>
      <c r="AF525" s="38" t="s">
        <v>1371</v>
      </c>
      <c r="AG525" s="44">
        <f t="shared" si="44"/>
        <v>-176.58999999999992</v>
      </c>
    </row>
    <row r="526" spans="1:33" s="45" customFormat="1" x14ac:dyDescent="0.2">
      <c r="A526" s="38" t="s">
        <v>39</v>
      </c>
      <c r="B526" s="38" t="s">
        <v>40</v>
      </c>
      <c r="C526" s="38" t="s">
        <v>382</v>
      </c>
      <c r="D526" s="38" t="s">
        <v>698</v>
      </c>
      <c r="E526" s="38" t="s">
        <v>43</v>
      </c>
      <c r="F526" s="38" t="s">
        <v>700</v>
      </c>
      <c r="G526" s="38" t="s">
        <v>701</v>
      </c>
      <c r="H526" s="38" t="s">
        <v>298</v>
      </c>
      <c r="I526" s="38" t="s">
        <v>359</v>
      </c>
      <c r="J526" s="38" t="s">
        <v>55</v>
      </c>
      <c r="K526" s="40" t="s">
        <v>54</v>
      </c>
      <c r="L526" s="39">
        <v>43473</v>
      </c>
      <c r="M526" s="39">
        <v>43473</v>
      </c>
      <c r="N526" s="38" t="s">
        <v>2098</v>
      </c>
      <c r="O526" s="38" t="s">
        <v>1368</v>
      </c>
      <c r="P526" s="41">
        <v>8155450</v>
      </c>
      <c r="Q526" s="38" t="s">
        <v>1687</v>
      </c>
      <c r="R526" s="38" t="s">
        <v>68</v>
      </c>
      <c r="S526" s="38" t="s">
        <v>52</v>
      </c>
      <c r="T526" s="42">
        <v>3227.38</v>
      </c>
      <c r="U526" s="42">
        <v>3066.01</v>
      </c>
      <c r="V526" s="42">
        <f t="shared" si="42"/>
        <v>161.36999999999989</v>
      </c>
      <c r="W526" s="43">
        <f t="shared" si="41"/>
        <v>5.0000309848855694E-2</v>
      </c>
      <c r="X526" s="38" t="s">
        <v>1525</v>
      </c>
      <c r="Y526" s="42">
        <v>0</v>
      </c>
      <c r="Z526" s="38" t="s">
        <v>55</v>
      </c>
      <c r="AA526" s="42">
        <v>0</v>
      </c>
      <c r="AB526" s="42" t="s">
        <v>54</v>
      </c>
      <c r="AC526" s="42">
        <v>0</v>
      </c>
      <c r="AD526" s="42">
        <v>0</v>
      </c>
      <c r="AE526" s="42">
        <f t="shared" si="43"/>
        <v>0</v>
      </c>
      <c r="AF526" s="38" t="s">
        <v>1363</v>
      </c>
      <c r="AG526" s="44">
        <f t="shared" si="44"/>
        <v>161.36999999999989</v>
      </c>
    </row>
    <row r="527" spans="1:33" s="45" customFormat="1" x14ac:dyDescent="0.2">
      <c r="A527" s="38" t="s">
        <v>39</v>
      </c>
      <c r="B527" s="38" t="s">
        <v>40</v>
      </c>
      <c r="C527" s="38" t="s">
        <v>382</v>
      </c>
      <c r="D527" s="38" t="s">
        <v>698</v>
      </c>
      <c r="E527" s="38" t="s">
        <v>43</v>
      </c>
      <c r="F527" s="38" t="s">
        <v>700</v>
      </c>
      <c r="G527" s="38" t="s">
        <v>701</v>
      </c>
      <c r="H527" s="38" t="s">
        <v>707</v>
      </c>
      <c r="I527" s="38" t="s">
        <v>309</v>
      </c>
      <c r="J527" s="38" t="s">
        <v>55</v>
      </c>
      <c r="K527" s="40" t="s">
        <v>54</v>
      </c>
      <c r="L527" s="39">
        <v>43500</v>
      </c>
      <c r="M527" s="39">
        <v>43500</v>
      </c>
      <c r="N527" s="38" t="s">
        <v>1386</v>
      </c>
      <c r="O527" s="38" t="s">
        <v>1368</v>
      </c>
      <c r="P527" s="41">
        <v>8201015</v>
      </c>
      <c r="Q527" s="38" t="s">
        <v>709</v>
      </c>
      <c r="R527" s="38" t="s">
        <v>59</v>
      </c>
      <c r="S527" s="38" t="s">
        <v>52</v>
      </c>
      <c r="T527" s="42">
        <v>0</v>
      </c>
      <c r="U527" s="42">
        <v>0</v>
      </c>
      <c r="V527" s="42">
        <f t="shared" si="42"/>
        <v>0</v>
      </c>
      <c r="W527" s="43" t="e">
        <f t="shared" si="41"/>
        <v>#DIV/0!</v>
      </c>
      <c r="X527" s="38" t="s">
        <v>1525</v>
      </c>
      <c r="Y527" s="42">
        <v>0</v>
      </c>
      <c r="Z527" s="38" t="s">
        <v>55</v>
      </c>
      <c r="AA527" s="42">
        <v>0</v>
      </c>
      <c r="AB527" s="42" t="s">
        <v>54</v>
      </c>
      <c r="AC527" s="42">
        <v>0</v>
      </c>
      <c r="AD527" s="42">
        <v>0</v>
      </c>
      <c r="AE527" s="42">
        <f t="shared" si="43"/>
        <v>0</v>
      </c>
      <c r="AF527" s="38" t="s">
        <v>1371</v>
      </c>
      <c r="AG527" s="44">
        <f t="shared" si="44"/>
        <v>0</v>
      </c>
    </row>
    <row r="528" spans="1:33" s="45" customFormat="1" x14ac:dyDescent="0.2">
      <c r="A528" s="38" t="s">
        <v>39</v>
      </c>
      <c r="B528" s="38" t="s">
        <v>40</v>
      </c>
      <c r="C528" s="38" t="s">
        <v>382</v>
      </c>
      <c r="D528" s="38" t="s">
        <v>698</v>
      </c>
      <c r="E528" s="38" t="s">
        <v>43</v>
      </c>
      <c r="F528" s="38" t="s">
        <v>700</v>
      </c>
      <c r="G528" s="38" t="s">
        <v>701</v>
      </c>
      <c r="H528" s="38" t="s">
        <v>707</v>
      </c>
      <c r="I528" s="38" t="s">
        <v>309</v>
      </c>
      <c r="J528" s="38" t="s">
        <v>2081</v>
      </c>
      <c r="K528" s="39">
        <v>43495</v>
      </c>
      <c r="L528" s="39">
        <v>43495</v>
      </c>
      <c r="M528" s="39">
        <v>43495</v>
      </c>
      <c r="N528" s="38" t="s">
        <v>1367</v>
      </c>
      <c r="O528" s="38" t="s">
        <v>1368</v>
      </c>
      <c r="P528" s="41">
        <v>8058080</v>
      </c>
      <c r="Q528" s="38" t="s">
        <v>714</v>
      </c>
      <c r="R528" s="38" t="s">
        <v>59</v>
      </c>
      <c r="S528" s="38" t="s">
        <v>52</v>
      </c>
      <c r="T528" s="42">
        <v>56.16</v>
      </c>
      <c r="U528" s="42">
        <v>54</v>
      </c>
      <c r="V528" s="42">
        <f t="shared" si="42"/>
        <v>2.1599999999999966</v>
      </c>
      <c r="W528" s="43">
        <f t="shared" si="41"/>
        <v>3.8461538461538401E-2</v>
      </c>
      <c r="X528" s="38" t="s">
        <v>1361</v>
      </c>
      <c r="Y528" s="42">
        <v>54</v>
      </c>
      <c r="Z528" s="38" t="s">
        <v>716</v>
      </c>
      <c r="AA528" s="42">
        <v>0</v>
      </c>
      <c r="AB528" s="42" t="s">
        <v>54</v>
      </c>
      <c r="AC528" s="42">
        <v>56.16</v>
      </c>
      <c r="AD528" s="42">
        <v>54</v>
      </c>
      <c r="AE528" s="42">
        <f t="shared" si="43"/>
        <v>2.1599999999999966</v>
      </c>
      <c r="AF528" s="38" t="s">
        <v>1371</v>
      </c>
      <c r="AG528" s="44">
        <f t="shared" si="44"/>
        <v>0</v>
      </c>
    </row>
    <row r="529" spans="1:33" s="45" customFormat="1" x14ac:dyDescent="0.2">
      <c r="A529" s="38" t="s">
        <v>39</v>
      </c>
      <c r="B529" s="38" t="s">
        <v>40</v>
      </c>
      <c r="C529" s="38" t="s">
        <v>382</v>
      </c>
      <c r="D529" s="38" t="s">
        <v>2509</v>
      </c>
      <c r="E529" s="38" t="s">
        <v>43</v>
      </c>
      <c r="F529" s="38" t="s">
        <v>2510</v>
      </c>
      <c r="G529" s="38" t="s">
        <v>386</v>
      </c>
      <c r="H529" s="38" t="s">
        <v>916</v>
      </c>
      <c r="I529" s="38" t="s">
        <v>979</v>
      </c>
      <c r="J529" s="38" t="s">
        <v>2511</v>
      </c>
      <c r="K529" s="39">
        <v>41813</v>
      </c>
      <c r="L529" s="39">
        <v>43539</v>
      </c>
      <c r="M529" s="40" t="s">
        <v>54</v>
      </c>
      <c r="N529" s="38" t="s">
        <v>1358</v>
      </c>
      <c r="O529" s="38" t="s">
        <v>1359</v>
      </c>
      <c r="P529" s="41">
        <v>5471404</v>
      </c>
      <c r="Q529" s="38" t="s">
        <v>2512</v>
      </c>
      <c r="R529" s="38" t="s">
        <v>68</v>
      </c>
      <c r="S529" s="38" t="s">
        <v>52</v>
      </c>
      <c r="T529" s="42">
        <v>677.6</v>
      </c>
      <c r="U529" s="42">
        <v>1891.12</v>
      </c>
      <c r="V529" s="42">
        <f t="shared" si="42"/>
        <v>-1213.52</v>
      </c>
      <c r="W529" s="43">
        <f t="shared" si="41"/>
        <v>-1.7909090909090908</v>
      </c>
      <c r="X529" s="38" t="s">
        <v>1361</v>
      </c>
      <c r="Y529" s="42">
        <v>1891.12</v>
      </c>
      <c r="Z529" s="38" t="s">
        <v>2513</v>
      </c>
      <c r="AA529" s="42">
        <v>0</v>
      </c>
      <c r="AB529" s="42">
        <v>0</v>
      </c>
      <c r="AC529" s="42">
        <v>0</v>
      </c>
      <c r="AD529" s="42">
        <v>0</v>
      </c>
      <c r="AE529" s="42">
        <f t="shared" si="43"/>
        <v>0</v>
      </c>
      <c r="AF529" s="38" t="s">
        <v>1376</v>
      </c>
      <c r="AG529" s="44">
        <f t="shared" si="44"/>
        <v>-1213.52</v>
      </c>
    </row>
    <row r="530" spans="1:33" s="45" customFormat="1" x14ac:dyDescent="0.2">
      <c r="A530" s="38" t="s">
        <v>39</v>
      </c>
      <c r="B530" s="38" t="s">
        <v>40</v>
      </c>
      <c r="C530" s="38" t="s">
        <v>382</v>
      </c>
      <c r="D530" s="38" t="s">
        <v>1710</v>
      </c>
      <c r="E530" s="38" t="s">
        <v>43</v>
      </c>
      <c r="F530" s="38" t="s">
        <v>1711</v>
      </c>
      <c r="G530" s="38" t="s">
        <v>795</v>
      </c>
      <c r="H530" s="38" t="s">
        <v>1085</v>
      </c>
      <c r="I530" s="38" t="s">
        <v>1553</v>
      </c>
      <c r="J530" s="38" t="s">
        <v>55</v>
      </c>
      <c r="K530" s="40" t="s">
        <v>54</v>
      </c>
      <c r="L530" s="39">
        <v>43327</v>
      </c>
      <c r="M530" s="39">
        <v>43327</v>
      </c>
      <c r="N530" s="38" t="s">
        <v>2098</v>
      </c>
      <c r="O530" s="38" t="s">
        <v>1368</v>
      </c>
      <c r="P530" s="41">
        <v>1713273</v>
      </c>
      <c r="Q530" s="38" t="s">
        <v>2514</v>
      </c>
      <c r="R530" s="38" t="s">
        <v>59</v>
      </c>
      <c r="S530" s="38" t="s">
        <v>52</v>
      </c>
      <c r="T530" s="42">
        <v>-547505.5</v>
      </c>
      <c r="U530" s="42">
        <v>-497134.99</v>
      </c>
      <c r="V530" s="42">
        <f t="shared" si="42"/>
        <v>-50370.510000000009</v>
      </c>
      <c r="W530" s="43">
        <f t="shared" si="41"/>
        <v>9.2000007305862691E-2</v>
      </c>
      <c r="X530" s="38" t="s">
        <v>1745</v>
      </c>
      <c r="Y530" s="42">
        <v>0</v>
      </c>
      <c r="Z530" s="38" t="s">
        <v>55</v>
      </c>
      <c r="AA530" s="42">
        <v>0</v>
      </c>
      <c r="AB530" s="42" t="s">
        <v>54</v>
      </c>
      <c r="AC530" s="42">
        <v>0</v>
      </c>
      <c r="AD530" s="42">
        <v>0</v>
      </c>
      <c r="AE530" s="42">
        <f t="shared" si="43"/>
        <v>0</v>
      </c>
      <c r="AF530" s="38" t="s">
        <v>1363</v>
      </c>
      <c r="AG530" s="44">
        <f t="shared" si="44"/>
        <v>-50370.510000000009</v>
      </c>
    </row>
    <row r="531" spans="1:33" s="45" customFormat="1" x14ac:dyDescent="0.2">
      <c r="A531" s="38" t="s">
        <v>39</v>
      </c>
      <c r="B531" s="38" t="s">
        <v>40</v>
      </c>
      <c r="C531" s="38" t="s">
        <v>382</v>
      </c>
      <c r="D531" s="38" t="s">
        <v>1710</v>
      </c>
      <c r="E531" s="38" t="s">
        <v>43</v>
      </c>
      <c r="F531" s="38" t="s">
        <v>1711</v>
      </c>
      <c r="G531" s="38" t="s">
        <v>795</v>
      </c>
      <c r="H531" s="38" t="s">
        <v>1085</v>
      </c>
      <c r="I531" s="38" t="s">
        <v>1553</v>
      </c>
      <c r="J531" s="38" t="s">
        <v>55</v>
      </c>
      <c r="K531" s="40" t="s">
        <v>54</v>
      </c>
      <c r="L531" s="39">
        <v>43327</v>
      </c>
      <c r="M531" s="39">
        <v>43327</v>
      </c>
      <c r="N531" s="38" t="s">
        <v>2098</v>
      </c>
      <c r="O531" s="38" t="s">
        <v>1368</v>
      </c>
      <c r="P531" s="41">
        <v>1713273</v>
      </c>
      <c r="Q531" s="38" t="s">
        <v>2514</v>
      </c>
      <c r="R531" s="38" t="s">
        <v>68</v>
      </c>
      <c r="S531" s="38" t="s">
        <v>52</v>
      </c>
      <c r="T531" s="42">
        <v>0</v>
      </c>
      <c r="U531" s="42">
        <v>0</v>
      </c>
      <c r="V531" s="42">
        <f t="shared" si="42"/>
        <v>0</v>
      </c>
      <c r="W531" s="43" t="e">
        <f t="shared" si="41"/>
        <v>#DIV/0!</v>
      </c>
      <c r="X531" s="38" t="s">
        <v>1745</v>
      </c>
      <c r="Y531" s="42">
        <v>0</v>
      </c>
      <c r="Z531" s="38" t="s">
        <v>55</v>
      </c>
      <c r="AA531" s="42">
        <v>0</v>
      </c>
      <c r="AB531" s="42" t="s">
        <v>54</v>
      </c>
      <c r="AC531" s="42">
        <v>0</v>
      </c>
      <c r="AD531" s="42">
        <v>0</v>
      </c>
      <c r="AE531" s="42">
        <f t="shared" si="43"/>
        <v>0</v>
      </c>
      <c r="AF531" s="38" t="s">
        <v>1363</v>
      </c>
      <c r="AG531" s="44">
        <f t="shared" si="44"/>
        <v>0</v>
      </c>
    </row>
    <row r="532" spans="1:33" s="45" customFormat="1" x14ac:dyDescent="0.2">
      <c r="A532" s="38" t="s">
        <v>39</v>
      </c>
      <c r="B532" s="38" t="s">
        <v>40</v>
      </c>
      <c r="C532" s="38" t="s">
        <v>382</v>
      </c>
      <c r="D532" s="38" t="s">
        <v>1710</v>
      </c>
      <c r="E532" s="38" t="s">
        <v>43</v>
      </c>
      <c r="F532" s="38" t="s">
        <v>1711</v>
      </c>
      <c r="G532" s="38" t="s">
        <v>795</v>
      </c>
      <c r="H532" s="38" t="s">
        <v>1085</v>
      </c>
      <c r="I532" s="38" t="s">
        <v>1553</v>
      </c>
      <c r="J532" s="38" t="s">
        <v>2260</v>
      </c>
      <c r="K532" s="39">
        <v>43160</v>
      </c>
      <c r="L532" s="39">
        <v>43539</v>
      </c>
      <c r="M532" s="40" t="s">
        <v>54</v>
      </c>
      <c r="N532" s="38" t="s">
        <v>1358</v>
      </c>
      <c r="O532" s="38" t="s">
        <v>1359</v>
      </c>
      <c r="P532" s="41">
        <v>7581602</v>
      </c>
      <c r="Q532" s="38" t="s">
        <v>2515</v>
      </c>
      <c r="R532" s="38" t="s">
        <v>68</v>
      </c>
      <c r="S532" s="38" t="s">
        <v>52</v>
      </c>
      <c r="T532" s="42">
        <v>0</v>
      </c>
      <c r="U532" s="42">
        <v>0</v>
      </c>
      <c r="V532" s="42">
        <f t="shared" si="42"/>
        <v>0</v>
      </c>
      <c r="W532" s="43" t="e">
        <f t="shared" si="41"/>
        <v>#DIV/0!</v>
      </c>
      <c r="X532" s="38" t="s">
        <v>1745</v>
      </c>
      <c r="Y532" s="42">
        <v>0</v>
      </c>
      <c r="Z532" s="38" t="s">
        <v>55</v>
      </c>
      <c r="AA532" s="42">
        <v>0</v>
      </c>
      <c r="AB532" s="42" t="s">
        <v>54</v>
      </c>
      <c r="AC532" s="42">
        <v>0</v>
      </c>
      <c r="AD532" s="42">
        <v>285.98</v>
      </c>
      <c r="AE532" s="42">
        <f t="shared" si="43"/>
        <v>-285.98</v>
      </c>
      <c r="AF532" s="38" t="s">
        <v>1363</v>
      </c>
      <c r="AG532" s="44">
        <f t="shared" si="44"/>
        <v>285.98</v>
      </c>
    </row>
    <row r="533" spans="1:33" s="45" customFormat="1" x14ac:dyDescent="0.2">
      <c r="A533" s="38" t="s">
        <v>39</v>
      </c>
      <c r="B533" s="38" t="s">
        <v>40</v>
      </c>
      <c r="C533" s="38" t="s">
        <v>382</v>
      </c>
      <c r="D533" s="38" t="s">
        <v>1710</v>
      </c>
      <c r="E533" s="38" t="s">
        <v>43</v>
      </c>
      <c r="F533" s="38" t="s">
        <v>1711</v>
      </c>
      <c r="G533" s="38" t="s">
        <v>795</v>
      </c>
      <c r="H533" s="38" t="s">
        <v>1085</v>
      </c>
      <c r="I533" s="38" t="s">
        <v>309</v>
      </c>
      <c r="J533" s="38" t="s">
        <v>55</v>
      </c>
      <c r="K533" s="40" t="s">
        <v>54</v>
      </c>
      <c r="L533" s="39">
        <v>43467</v>
      </c>
      <c r="M533" s="39">
        <v>43467</v>
      </c>
      <c r="N533" s="38" t="s">
        <v>2077</v>
      </c>
      <c r="O533" s="38" t="s">
        <v>1368</v>
      </c>
      <c r="P533" s="41">
        <v>1755150</v>
      </c>
      <c r="Q533" s="38" t="s">
        <v>2516</v>
      </c>
      <c r="R533" s="38" t="s">
        <v>59</v>
      </c>
      <c r="S533" s="38" t="s">
        <v>52</v>
      </c>
      <c r="T533" s="42">
        <v>-32986.400000000001</v>
      </c>
      <c r="U533" s="42">
        <v>-29951.65</v>
      </c>
      <c r="V533" s="42">
        <f t="shared" si="42"/>
        <v>-3034.75</v>
      </c>
      <c r="W533" s="43">
        <f t="shared" si="41"/>
        <v>9.2000036378628761E-2</v>
      </c>
      <c r="X533" s="38" t="s">
        <v>1745</v>
      </c>
      <c r="Y533" s="42">
        <v>0</v>
      </c>
      <c r="Z533" s="38" t="s">
        <v>55</v>
      </c>
      <c r="AA533" s="42">
        <v>0</v>
      </c>
      <c r="AB533" s="42" t="s">
        <v>54</v>
      </c>
      <c r="AC533" s="42">
        <v>0</v>
      </c>
      <c r="AD533" s="42">
        <v>0</v>
      </c>
      <c r="AE533" s="42">
        <f t="shared" si="43"/>
        <v>0</v>
      </c>
      <c r="AF533" s="38" t="s">
        <v>1363</v>
      </c>
      <c r="AG533" s="44">
        <f t="shared" si="44"/>
        <v>-3034.75</v>
      </c>
    </row>
    <row r="534" spans="1:33" s="45" customFormat="1" x14ac:dyDescent="0.2">
      <c r="A534" s="38" t="s">
        <v>39</v>
      </c>
      <c r="B534" s="38" t="s">
        <v>40</v>
      </c>
      <c r="C534" s="38" t="s">
        <v>382</v>
      </c>
      <c r="D534" s="38" t="s">
        <v>744</v>
      </c>
      <c r="E534" s="38" t="s">
        <v>43</v>
      </c>
      <c r="F534" s="38" t="s">
        <v>746</v>
      </c>
      <c r="G534" s="38" t="s">
        <v>358</v>
      </c>
      <c r="H534" s="38" t="s">
        <v>745</v>
      </c>
      <c r="I534" s="38" t="s">
        <v>359</v>
      </c>
      <c r="J534" s="38" t="s">
        <v>55</v>
      </c>
      <c r="K534" s="40" t="s">
        <v>54</v>
      </c>
      <c r="L534" s="39">
        <v>43539</v>
      </c>
      <c r="M534" s="39">
        <v>43356</v>
      </c>
      <c r="N534" s="38" t="s">
        <v>1358</v>
      </c>
      <c r="O534" s="38" t="s">
        <v>1368</v>
      </c>
      <c r="P534" s="41">
        <v>7983674</v>
      </c>
      <c r="Q534" s="38" t="s">
        <v>2517</v>
      </c>
      <c r="R534" s="38" t="s">
        <v>68</v>
      </c>
      <c r="S534" s="38" t="s">
        <v>52</v>
      </c>
      <c r="T534" s="42">
        <v>100000</v>
      </c>
      <c r="U534" s="42">
        <v>90800</v>
      </c>
      <c r="V534" s="42">
        <f t="shared" ref="V534:V541" si="45">T534-U534</f>
        <v>9200</v>
      </c>
      <c r="W534" s="43">
        <f t="shared" si="41"/>
        <v>9.1999999999999998E-2</v>
      </c>
      <c r="X534" s="38" t="s">
        <v>1745</v>
      </c>
      <c r="Y534" s="42">
        <v>0</v>
      </c>
      <c r="Z534" s="38" t="s">
        <v>55</v>
      </c>
      <c r="AA534" s="42">
        <v>0</v>
      </c>
      <c r="AB534" s="42" t="s">
        <v>54</v>
      </c>
      <c r="AC534" s="42">
        <v>0</v>
      </c>
      <c r="AD534" s="42">
        <v>0</v>
      </c>
      <c r="AE534" s="42">
        <f t="shared" ref="AE534:AE541" si="46">AC534-AD534</f>
        <v>0</v>
      </c>
      <c r="AF534" s="38" t="s">
        <v>1371</v>
      </c>
      <c r="AG534" s="44">
        <f t="shared" ref="AG534:AG541" si="47">V534-AE534</f>
        <v>9200</v>
      </c>
    </row>
    <row r="535" spans="1:33" s="45" customFormat="1" x14ac:dyDescent="0.2">
      <c r="A535" s="38" t="s">
        <v>39</v>
      </c>
      <c r="B535" s="38" t="s">
        <v>40</v>
      </c>
      <c r="C535" s="38" t="s">
        <v>382</v>
      </c>
      <c r="D535" s="38" t="s">
        <v>744</v>
      </c>
      <c r="E535" s="38" t="s">
        <v>43</v>
      </c>
      <c r="F535" s="38" t="s">
        <v>746</v>
      </c>
      <c r="G535" s="38" t="s">
        <v>358</v>
      </c>
      <c r="H535" s="38" t="s">
        <v>745</v>
      </c>
      <c r="I535" s="38" t="s">
        <v>359</v>
      </c>
      <c r="J535" s="38" t="s">
        <v>55</v>
      </c>
      <c r="K535" s="40" t="s">
        <v>54</v>
      </c>
      <c r="L535" s="39">
        <v>43539</v>
      </c>
      <c r="M535" s="39">
        <v>43356</v>
      </c>
      <c r="N535" s="38" t="s">
        <v>1358</v>
      </c>
      <c r="O535" s="38" t="s">
        <v>1368</v>
      </c>
      <c r="P535" s="41">
        <v>7983904</v>
      </c>
      <c r="Q535" s="38" t="s">
        <v>2517</v>
      </c>
      <c r="R535" s="38" t="s">
        <v>68</v>
      </c>
      <c r="S535" s="38" t="s">
        <v>52</v>
      </c>
      <c r="T535" s="42">
        <v>86625</v>
      </c>
      <c r="U535" s="42">
        <v>78655.5</v>
      </c>
      <c r="V535" s="42">
        <f t="shared" si="45"/>
        <v>7969.5</v>
      </c>
      <c r="W535" s="43">
        <f t="shared" si="41"/>
        <v>9.1999999999999998E-2</v>
      </c>
      <c r="X535" s="38" t="s">
        <v>1745</v>
      </c>
      <c r="Y535" s="42">
        <v>0</v>
      </c>
      <c r="Z535" s="38" t="s">
        <v>55</v>
      </c>
      <c r="AA535" s="42">
        <v>0</v>
      </c>
      <c r="AB535" s="42" t="s">
        <v>54</v>
      </c>
      <c r="AC535" s="42">
        <v>0</v>
      </c>
      <c r="AD535" s="42">
        <v>0</v>
      </c>
      <c r="AE535" s="42">
        <f t="shared" si="46"/>
        <v>0</v>
      </c>
      <c r="AF535" s="38" t="s">
        <v>1371</v>
      </c>
      <c r="AG535" s="44">
        <f t="shared" si="47"/>
        <v>7969.5</v>
      </c>
    </row>
    <row r="536" spans="1:33" s="45" customFormat="1" x14ac:dyDescent="0.2">
      <c r="A536" s="38" t="s">
        <v>39</v>
      </c>
      <c r="B536" s="38" t="s">
        <v>40</v>
      </c>
      <c r="C536" s="38" t="s">
        <v>382</v>
      </c>
      <c r="D536" s="38" t="s">
        <v>744</v>
      </c>
      <c r="E536" s="38" t="s">
        <v>43</v>
      </c>
      <c r="F536" s="38" t="s">
        <v>746</v>
      </c>
      <c r="G536" s="38" t="s">
        <v>410</v>
      </c>
      <c r="H536" s="38" t="s">
        <v>745</v>
      </c>
      <c r="I536" s="38" t="s">
        <v>2076</v>
      </c>
      <c r="J536" s="38" t="s">
        <v>55</v>
      </c>
      <c r="K536" s="40" t="s">
        <v>54</v>
      </c>
      <c r="L536" s="39">
        <v>43488</v>
      </c>
      <c r="M536" s="39">
        <v>43488</v>
      </c>
      <c r="N536" s="38" t="s">
        <v>2077</v>
      </c>
      <c r="O536" s="38" t="s">
        <v>1368</v>
      </c>
      <c r="P536" s="41">
        <v>1762104</v>
      </c>
      <c r="Q536" s="38" t="s">
        <v>1738</v>
      </c>
      <c r="R536" s="38" t="s">
        <v>59</v>
      </c>
      <c r="S536" s="38" t="s">
        <v>52</v>
      </c>
      <c r="T536" s="42">
        <v>-509541.2</v>
      </c>
      <c r="U536" s="42">
        <v>-462663.41</v>
      </c>
      <c r="V536" s="42">
        <f t="shared" si="45"/>
        <v>-46877.790000000037</v>
      </c>
      <c r="W536" s="43">
        <f t="shared" si="41"/>
        <v>9.199999921498013E-2</v>
      </c>
      <c r="X536" s="38" t="s">
        <v>1745</v>
      </c>
      <c r="Y536" s="42">
        <v>0</v>
      </c>
      <c r="Z536" s="38" t="s">
        <v>55</v>
      </c>
      <c r="AA536" s="42">
        <v>0</v>
      </c>
      <c r="AB536" s="42" t="s">
        <v>54</v>
      </c>
      <c r="AC536" s="42">
        <v>0</v>
      </c>
      <c r="AD536" s="42">
        <v>0</v>
      </c>
      <c r="AE536" s="42">
        <f t="shared" si="46"/>
        <v>0</v>
      </c>
      <c r="AF536" s="38" t="s">
        <v>1371</v>
      </c>
      <c r="AG536" s="44">
        <f t="shared" si="47"/>
        <v>-46877.790000000037</v>
      </c>
    </row>
    <row r="537" spans="1:33" s="45" customFormat="1" x14ac:dyDescent="0.2">
      <c r="A537" s="38" t="s">
        <v>39</v>
      </c>
      <c r="B537" s="38" t="s">
        <v>40</v>
      </c>
      <c r="C537" s="38" t="s">
        <v>382</v>
      </c>
      <c r="D537" s="38" t="s">
        <v>744</v>
      </c>
      <c r="E537" s="38" t="s">
        <v>43</v>
      </c>
      <c r="F537" s="38" t="s">
        <v>746</v>
      </c>
      <c r="G537" s="38" t="s">
        <v>410</v>
      </c>
      <c r="H537" s="38" t="s">
        <v>745</v>
      </c>
      <c r="I537" s="38" t="s">
        <v>2076</v>
      </c>
      <c r="J537" s="38" t="s">
        <v>55</v>
      </c>
      <c r="K537" s="40" t="s">
        <v>54</v>
      </c>
      <c r="L537" s="39">
        <v>43468</v>
      </c>
      <c r="M537" s="39">
        <v>43468</v>
      </c>
      <c r="N537" s="38" t="s">
        <v>2077</v>
      </c>
      <c r="O537" s="38" t="s">
        <v>1368</v>
      </c>
      <c r="P537" s="41">
        <v>1755592</v>
      </c>
      <c r="Q537" s="38" t="s">
        <v>1741</v>
      </c>
      <c r="R537" s="38" t="s">
        <v>68</v>
      </c>
      <c r="S537" s="38" t="s">
        <v>52</v>
      </c>
      <c r="T537" s="42">
        <v>-18354.419999999998</v>
      </c>
      <c r="U537" s="42">
        <v>-16665.810000000001</v>
      </c>
      <c r="V537" s="42">
        <f t="shared" si="45"/>
        <v>-1688.6099999999969</v>
      </c>
      <c r="W537" s="43">
        <f t="shared" si="41"/>
        <v>9.2000183062172336E-2</v>
      </c>
      <c r="X537" s="38" t="s">
        <v>1745</v>
      </c>
      <c r="Y537" s="42">
        <v>0</v>
      </c>
      <c r="Z537" s="38" t="s">
        <v>55</v>
      </c>
      <c r="AA537" s="42">
        <v>0</v>
      </c>
      <c r="AB537" s="42" t="s">
        <v>54</v>
      </c>
      <c r="AC537" s="42">
        <v>0</v>
      </c>
      <c r="AD537" s="42">
        <v>0</v>
      </c>
      <c r="AE537" s="42">
        <f t="shared" si="46"/>
        <v>0</v>
      </c>
      <c r="AF537" s="38" t="s">
        <v>1371</v>
      </c>
      <c r="AG537" s="44">
        <f t="shared" si="47"/>
        <v>-1688.6099999999969</v>
      </c>
    </row>
    <row r="538" spans="1:33" s="45" customFormat="1" x14ac:dyDescent="0.2">
      <c r="A538" s="38" t="s">
        <v>39</v>
      </c>
      <c r="B538" s="38" t="s">
        <v>40</v>
      </c>
      <c r="C538" s="38" t="s">
        <v>382</v>
      </c>
      <c r="D538" s="38" t="s">
        <v>744</v>
      </c>
      <c r="E538" s="38" t="s">
        <v>43</v>
      </c>
      <c r="F538" s="38" t="s">
        <v>746</v>
      </c>
      <c r="G538" s="38" t="s">
        <v>410</v>
      </c>
      <c r="H538" s="38" t="s">
        <v>745</v>
      </c>
      <c r="I538" s="38" t="s">
        <v>359</v>
      </c>
      <c r="J538" s="38" t="s">
        <v>2081</v>
      </c>
      <c r="K538" s="39">
        <v>43496</v>
      </c>
      <c r="L538" s="39">
        <v>43496</v>
      </c>
      <c r="M538" s="39">
        <v>43496</v>
      </c>
      <c r="N538" s="38" t="s">
        <v>1358</v>
      </c>
      <c r="O538" s="38" t="s">
        <v>1368</v>
      </c>
      <c r="P538" s="41">
        <v>8147682</v>
      </c>
      <c r="Q538" s="38" t="s">
        <v>754</v>
      </c>
      <c r="R538" s="38" t="s">
        <v>68</v>
      </c>
      <c r="S538" s="38" t="s">
        <v>52</v>
      </c>
      <c r="T538" s="42">
        <v>34729.410000000003</v>
      </c>
      <c r="U538" s="42">
        <v>31534.3</v>
      </c>
      <c r="V538" s="42">
        <f t="shared" si="45"/>
        <v>3195.1100000000042</v>
      </c>
      <c r="W538" s="43">
        <f t="shared" si="41"/>
        <v>9.200012323848876E-2</v>
      </c>
      <c r="X538" s="38" t="s">
        <v>1745</v>
      </c>
      <c r="Y538" s="42">
        <v>0</v>
      </c>
      <c r="Z538" s="38" t="s">
        <v>55</v>
      </c>
      <c r="AA538" s="42">
        <v>0</v>
      </c>
      <c r="AB538" s="42" t="s">
        <v>54</v>
      </c>
      <c r="AC538" s="42">
        <v>34729.410000000003</v>
      </c>
      <c r="AD538" s="42">
        <v>25659</v>
      </c>
      <c r="AE538" s="42">
        <f t="shared" si="46"/>
        <v>9070.4100000000035</v>
      </c>
      <c r="AF538" s="38" t="s">
        <v>1371</v>
      </c>
      <c r="AG538" s="44">
        <f t="shared" si="47"/>
        <v>-5875.2999999999993</v>
      </c>
    </row>
    <row r="539" spans="1:33" s="45" customFormat="1" x14ac:dyDescent="0.2">
      <c r="A539" s="38" t="s">
        <v>39</v>
      </c>
      <c r="B539" s="38" t="s">
        <v>40</v>
      </c>
      <c r="C539" s="38" t="s">
        <v>382</v>
      </c>
      <c r="D539" s="38" t="s">
        <v>744</v>
      </c>
      <c r="E539" s="38" t="s">
        <v>43</v>
      </c>
      <c r="F539" s="38" t="s">
        <v>746</v>
      </c>
      <c r="G539" s="38" t="s">
        <v>410</v>
      </c>
      <c r="H539" s="38" t="s">
        <v>745</v>
      </c>
      <c r="I539" s="38" t="s">
        <v>359</v>
      </c>
      <c r="J539" s="38" t="s">
        <v>2081</v>
      </c>
      <c r="K539" s="39">
        <v>43489</v>
      </c>
      <c r="L539" s="39">
        <v>43489</v>
      </c>
      <c r="M539" s="39">
        <v>43489</v>
      </c>
      <c r="N539" s="38" t="s">
        <v>1358</v>
      </c>
      <c r="O539" s="38" t="s">
        <v>1368</v>
      </c>
      <c r="P539" s="41">
        <v>8147682</v>
      </c>
      <c r="Q539" s="38" t="s">
        <v>754</v>
      </c>
      <c r="R539" s="38" t="s">
        <v>68</v>
      </c>
      <c r="S539" s="38" t="s">
        <v>52</v>
      </c>
      <c r="T539" s="42">
        <v>0</v>
      </c>
      <c r="U539" s="42">
        <v>0</v>
      </c>
      <c r="V539" s="42">
        <f t="shared" si="45"/>
        <v>0</v>
      </c>
      <c r="W539" s="43" t="e">
        <f t="shared" si="41"/>
        <v>#DIV/0!</v>
      </c>
      <c r="X539" s="38" t="s">
        <v>1745</v>
      </c>
      <c r="Y539" s="42">
        <v>0</v>
      </c>
      <c r="Z539" s="38" t="s">
        <v>55</v>
      </c>
      <c r="AA539" s="42">
        <v>0</v>
      </c>
      <c r="AB539" s="42" t="s">
        <v>54</v>
      </c>
      <c r="AC539" s="42">
        <v>0</v>
      </c>
      <c r="AD539" s="42">
        <v>4080</v>
      </c>
      <c r="AE539" s="42">
        <f t="shared" si="46"/>
        <v>-4080</v>
      </c>
      <c r="AF539" s="38" t="s">
        <v>1371</v>
      </c>
      <c r="AG539" s="44">
        <f t="shared" si="47"/>
        <v>4080</v>
      </c>
    </row>
    <row r="540" spans="1:33" s="45" customFormat="1" x14ac:dyDescent="0.2">
      <c r="A540" s="38" t="s">
        <v>39</v>
      </c>
      <c r="B540" s="38" t="s">
        <v>40</v>
      </c>
      <c r="C540" s="38" t="s">
        <v>382</v>
      </c>
      <c r="D540" s="38" t="s">
        <v>744</v>
      </c>
      <c r="E540" s="38" t="s">
        <v>43</v>
      </c>
      <c r="F540" s="38" t="s">
        <v>746</v>
      </c>
      <c r="G540" s="38" t="s">
        <v>410</v>
      </c>
      <c r="H540" s="38" t="s">
        <v>745</v>
      </c>
      <c r="I540" s="38" t="s">
        <v>359</v>
      </c>
      <c r="J540" s="38" t="s">
        <v>55</v>
      </c>
      <c r="K540" s="40" t="s">
        <v>54</v>
      </c>
      <c r="L540" s="39">
        <v>43539</v>
      </c>
      <c r="M540" s="40" t="s">
        <v>54</v>
      </c>
      <c r="N540" s="38" t="s">
        <v>1367</v>
      </c>
      <c r="O540" s="38" t="s">
        <v>1359</v>
      </c>
      <c r="P540" s="41">
        <v>8159225</v>
      </c>
      <c r="Q540" s="38" t="s">
        <v>754</v>
      </c>
      <c r="R540" s="38" t="s">
        <v>59</v>
      </c>
      <c r="S540" s="38" t="s">
        <v>52</v>
      </c>
      <c r="T540" s="42">
        <v>1624596.56</v>
      </c>
      <c r="U540" s="42">
        <v>1475133.68</v>
      </c>
      <c r="V540" s="42">
        <f t="shared" si="45"/>
        <v>149462.88000000012</v>
      </c>
      <c r="W540" s="43">
        <f t="shared" si="41"/>
        <v>9.1999997833308297E-2</v>
      </c>
      <c r="X540" s="38" t="s">
        <v>1745</v>
      </c>
      <c r="Y540" s="42">
        <v>0</v>
      </c>
      <c r="Z540" s="38" t="s">
        <v>55</v>
      </c>
      <c r="AA540" s="42">
        <v>0</v>
      </c>
      <c r="AB540" s="42" t="s">
        <v>54</v>
      </c>
      <c r="AC540" s="42">
        <v>1624596.56</v>
      </c>
      <c r="AD540" s="42">
        <v>1262240</v>
      </c>
      <c r="AE540" s="42">
        <f t="shared" si="46"/>
        <v>362356.56000000006</v>
      </c>
      <c r="AF540" s="38" t="s">
        <v>1371</v>
      </c>
      <c r="AG540" s="44">
        <f t="shared" si="47"/>
        <v>-212893.67999999993</v>
      </c>
    </row>
    <row r="541" spans="1:33" s="45" customFormat="1" x14ac:dyDescent="0.2">
      <c r="A541" s="38" t="s">
        <v>39</v>
      </c>
      <c r="B541" s="38" t="s">
        <v>40</v>
      </c>
      <c r="C541" s="38" t="s">
        <v>382</v>
      </c>
      <c r="D541" s="38" t="s">
        <v>744</v>
      </c>
      <c r="E541" s="38" t="s">
        <v>43</v>
      </c>
      <c r="F541" s="38" t="s">
        <v>746</v>
      </c>
      <c r="G541" s="38" t="s">
        <v>410</v>
      </c>
      <c r="H541" s="38" t="s">
        <v>745</v>
      </c>
      <c r="I541" s="38" t="s">
        <v>359</v>
      </c>
      <c r="J541" s="38" t="s">
        <v>55</v>
      </c>
      <c r="K541" s="40" t="s">
        <v>54</v>
      </c>
      <c r="L541" s="39">
        <v>43539</v>
      </c>
      <c r="M541" s="40" t="s">
        <v>54</v>
      </c>
      <c r="N541" s="38" t="s">
        <v>1383</v>
      </c>
      <c r="O541" s="38" t="s">
        <v>1359</v>
      </c>
      <c r="P541" s="41">
        <v>8159225</v>
      </c>
      <c r="Q541" s="38" t="s">
        <v>754</v>
      </c>
      <c r="R541" s="38" t="s">
        <v>59</v>
      </c>
      <c r="S541" s="38" t="s">
        <v>52</v>
      </c>
      <c r="T541" s="42">
        <v>200000</v>
      </c>
      <c r="U541" s="42">
        <v>181600</v>
      </c>
      <c r="V541" s="42">
        <f t="shared" si="45"/>
        <v>18400</v>
      </c>
      <c r="W541" s="43">
        <f t="shared" si="41"/>
        <v>9.1999999999999998E-2</v>
      </c>
      <c r="X541" s="38" t="s">
        <v>1745</v>
      </c>
      <c r="Y541" s="42">
        <v>0</v>
      </c>
      <c r="Z541" s="38" t="s">
        <v>55</v>
      </c>
      <c r="AA541" s="42">
        <v>0</v>
      </c>
      <c r="AB541" s="42" t="s">
        <v>54</v>
      </c>
      <c r="AC541" s="42">
        <v>200000</v>
      </c>
      <c r="AD541" s="42">
        <v>0</v>
      </c>
      <c r="AE541" s="42">
        <f t="shared" si="46"/>
        <v>200000</v>
      </c>
      <c r="AF541" s="38" t="s">
        <v>1371</v>
      </c>
      <c r="AG541" s="44">
        <f t="shared" si="47"/>
        <v>-181600</v>
      </c>
    </row>
    <row r="542" spans="1:33" s="45" customFormat="1" x14ac:dyDescent="0.2">
      <c r="A542" s="38" t="s">
        <v>39</v>
      </c>
      <c r="B542" s="38" t="s">
        <v>40</v>
      </c>
      <c r="C542" s="38" t="s">
        <v>353</v>
      </c>
      <c r="D542" s="38" t="s">
        <v>2518</v>
      </c>
      <c r="E542" s="38" t="s">
        <v>43</v>
      </c>
      <c r="F542" s="38" t="s">
        <v>434</v>
      </c>
      <c r="G542" s="38" t="s">
        <v>2147</v>
      </c>
      <c r="H542" s="38" t="s">
        <v>433</v>
      </c>
      <c r="I542" s="38" t="s">
        <v>2519</v>
      </c>
      <c r="J542" s="38" t="s">
        <v>2520</v>
      </c>
      <c r="K542" s="39">
        <v>41290</v>
      </c>
      <c r="L542" s="39">
        <v>41290</v>
      </c>
      <c r="M542" s="39">
        <v>41290</v>
      </c>
      <c r="N542" s="38" t="s">
        <v>1386</v>
      </c>
      <c r="O542" s="38" t="s">
        <v>1368</v>
      </c>
      <c r="P542" s="41">
        <v>4644738</v>
      </c>
      <c r="Q542" s="38" t="s">
        <v>2521</v>
      </c>
      <c r="R542" s="38" t="s">
        <v>2495</v>
      </c>
      <c r="S542" s="38" t="s">
        <v>52</v>
      </c>
      <c r="T542" s="42">
        <v>0</v>
      </c>
      <c r="U542" s="42">
        <v>0</v>
      </c>
      <c r="V542" s="42">
        <f>T542-U542</f>
        <v>0</v>
      </c>
      <c r="W542" s="43" t="e">
        <f t="shared" si="41"/>
        <v>#DIV/0!</v>
      </c>
      <c r="X542" s="38" t="s">
        <v>1745</v>
      </c>
      <c r="Y542" s="42">
        <v>0</v>
      </c>
      <c r="Z542" s="38" t="s">
        <v>55</v>
      </c>
      <c r="AA542" s="42">
        <v>0</v>
      </c>
      <c r="AB542" s="42" t="s">
        <v>54</v>
      </c>
      <c r="AC542" s="42">
        <v>0</v>
      </c>
      <c r="AD542" s="42">
        <v>0</v>
      </c>
      <c r="AE542" s="42">
        <f>AC542-AD542</f>
        <v>0</v>
      </c>
      <c r="AF542" s="38" t="s">
        <v>1371</v>
      </c>
      <c r="AG542" s="44">
        <f>V542-AE542</f>
        <v>0</v>
      </c>
    </row>
    <row r="543" spans="1:33" s="45" customFormat="1" x14ac:dyDescent="0.2">
      <c r="A543" s="38" t="s">
        <v>39</v>
      </c>
      <c r="B543" s="38" t="s">
        <v>40</v>
      </c>
      <c r="C543" s="38" t="s">
        <v>382</v>
      </c>
      <c r="D543" s="38" t="s">
        <v>813</v>
      </c>
      <c r="E543" s="38" t="s">
        <v>43</v>
      </c>
      <c r="F543" s="38" t="s">
        <v>409</v>
      </c>
      <c r="G543" s="38" t="s">
        <v>1175</v>
      </c>
      <c r="H543" s="38" t="s">
        <v>829</v>
      </c>
      <c r="I543" s="38" t="s">
        <v>979</v>
      </c>
      <c r="J543" s="38" t="s">
        <v>55</v>
      </c>
      <c r="K543" s="40" t="s">
        <v>54</v>
      </c>
      <c r="L543" s="39">
        <v>43539</v>
      </c>
      <c r="M543" s="39">
        <v>42320</v>
      </c>
      <c r="N543" s="38" t="s">
        <v>1358</v>
      </c>
      <c r="O543" s="38" t="s">
        <v>1368</v>
      </c>
      <c r="P543" s="41">
        <v>6217128</v>
      </c>
      <c r="Q543" s="38" t="s">
        <v>2522</v>
      </c>
      <c r="R543" s="38" t="s">
        <v>68</v>
      </c>
      <c r="S543" s="38" t="s">
        <v>52</v>
      </c>
      <c r="T543" s="42">
        <v>1100</v>
      </c>
      <c r="U543" s="42">
        <v>998.8</v>
      </c>
      <c r="V543" s="42">
        <f t="shared" ref="V543:V550" si="48">T543-U543</f>
        <v>101.20000000000005</v>
      </c>
      <c r="W543" s="43">
        <f t="shared" si="41"/>
        <v>9.200000000000004E-2</v>
      </c>
      <c r="X543" s="38" t="s">
        <v>1745</v>
      </c>
      <c r="Y543" s="42">
        <v>0</v>
      </c>
      <c r="Z543" s="38" t="s">
        <v>55</v>
      </c>
      <c r="AA543" s="42">
        <v>0</v>
      </c>
      <c r="AB543" s="42" t="s">
        <v>54</v>
      </c>
      <c r="AC543" s="42">
        <v>0</v>
      </c>
      <c r="AD543" s="42">
        <v>0</v>
      </c>
      <c r="AE543" s="42">
        <f t="shared" ref="AE543:AE550" si="49">AC543-AD543</f>
        <v>0</v>
      </c>
      <c r="AF543" s="38" t="s">
        <v>1371</v>
      </c>
      <c r="AG543" s="44">
        <f t="shared" ref="AG543:AG550" si="50">V543-AE543</f>
        <v>101.20000000000005</v>
      </c>
    </row>
    <row r="544" spans="1:33" s="45" customFormat="1" x14ac:dyDescent="0.2">
      <c r="A544" s="38" t="s">
        <v>39</v>
      </c>
      <c r="B544" s="38" t="s">
        <v>40</v>
      </c>
      <c r="C544" s="38" t="s">
        <v>382</v>
      </c>
      <c r="D544" s="38" t="s">
        <v>813</v>
      </c>
      <c r="E544" s="38" t="s">
        <v>43</v>
      </c>
      <c r="F544" s="38" t="s">
        <v>409</v>
      </c>
      <c r="G544" s="38" t="s">
        <v>1175</v>
      </c>
      <c r="H544" s="38" t="s">
        <v>2523</v>
      </c>
      <c r="I544" s="38" t="s">
        <v>2149</v>
      </c>
      <c r="J544" s="38" t="s">
        <v>55</v>
      </c>
      <c r="K544" s="40" t="s">
        <v>54</v>
      </c>
      <c r="L544" s="39">
        <v>42285</v>
      </c>
      <c r="M544" s="39">
        <v>42285</v>
      </c>
      <c r="N544" s="38" t="s">
        <v>2077</v>
      </c>
      <c r="O544" s="38" t="s">
        <v>1368</v>
      </c>
      <c r="P544" s="41">
        <v>1395413</v>
      </c>
      <c r="Q544" s="38" t="s">
        <v>2524</v>
      </c>
      <c r="R544" s="38" t="s">
        <v>68</v>
      </c>
      <c r="S544" s="38" t="s">
        <v>52</v>
      </c>
      <c r="T544" s="42">
        <v>-1314.28</v>
      </c>
      <c r="U544" s="42">
        <v>-1193.3699999999999</v>
      </c>
      <c r="V544" s="42">
        <f t="shared" si="48"/>
        <v>-120.91000000000008</v>
      </c>
      <c r="W544" s="43">
        <f t="shared" si="41"/>
        <v>9.1997139117996229E-2</v>
      </c>
      <c r="X544" s="38" t="s">
        <v>1745</v>
      </c>
      <c r="Y544" s="42">
        <v>0</v>
      </c>
      <c r="Z544" s="38" t="s">
        <v>55</v>
      </c>
      <c r="AA544" s="42">
        <v>0</v>
      </c>
      <c r="AB544" s="42" t="s">
        <v>54</v>
      </c>
      <c r="AC544" s="42">
        <v>0</v>
      </c>
      <c r="AD544" s="42">
        <v>0</v>
      </c>
      <c r="AE544" s="42">
        <f t="shared" si="49"/>
        <v>0</v>
      </c>
      <c r="AF544" s="38" t="s">
        <v>1376</v>
      </c>
      <c r="AG544" s="44">
        <f t="shared" si="50"/>
        <v>-120.91000000000008</v>
      </c>
    </row>
    <row r="545" spans="1:33" s="45" customFormat="1" x14ac:dyDescent="0.2">
      <c r="A545" s="38" t="s">
        <v>39</v>
      </c>
      <c r="B545" s="38" t="s">
        <v>40</v>
      </c>
      <c r="C545" s="38" t="s">
        <v>382</v>
      </c>
      <c r="D545" s="38" t="s">
        <v>813</v>
      </c>
      <c r="E545" s="38" t="s">
        <v>43</v>
      </c>
      <c r="F545" s="38" t="s">
        <v>409</v>
      </c>
      <c r="G545" s="38" t="s">
        <v>410</v>
      </c>
      <c r="H545" s="38" t="s">
        <v>408</v>
      </c>
      <c r="I545" s="38" t="s">
        <v>183</v>
      </c>
      <c r="J545" s="38" t="s">
        <v>2121</v>
      </c>
      <c r="K545" s="39">
        <v>43419</v>
      </c>
      <c r="L545" s="39">
        <v>43419</v>
      </c>
      <c r="M545" s="39">
        <v>43419</v>
      </c>
      <c r="N545" s="38" t="s">
        <v>1367</v>
      </c>
      <c r="O545" s="38" t="s">
        <v>1368</v>
      </c>
      <c r="P545" s="41">
        <v>8028027</v>
      </c>
      <c r="Q545" s="38" t="s">
        <v>820</v>
      </c>
      <c r="R545" s="38" t="s">
        <v>59</v>
      </c>
      <c r="S545" s="38" t="s">
        <v>52</v>
      </c>
      <c r="T545" s="42">
        <v>22229.25</v>
      </c>
      <c r="U545" s="42">
        <v>19937.5</v>
      </c>
      <c r="V545" s="42">
        <f t="shared" si="48"/>
        <v>2291.75</v>
      </c>
      <c r="W545" s="43">
        <f t="shared" si="41"/>
        <v>0.10309614584387687</v>
      </c>
      <c r="X545" s="38" t="s">
        <v>1361</v>
      </c>
      <c r="Y545" s="42">
        <v>19937.5</v>
      </c>
      <c r="Z545" s="38" t="s">
        <v>822</v>
      </c>
      <c r="AA545" s="42">
        <v>0</v>
      </c>
      <c r="AB545" s="42" t="s">
        <v>54</v>
      </c>
      <c r="AC545" s="42">
        <v>22146.5</v>
      </c>
      <c r="AD545" s="42">
        <v>19937.5</v>
      </c>
      <c r="AE545" s="42">
        <f t="shared" si="49"/>
        <v>2209</v>
      </c>
      <c r="AF545" s="38" t="s">
        <v>1371</v>
      </c>
      <c r="AG545" s="44">
        <f t="shared" si="50"/>
        <v>82.75</v>
      </c>
    </row>
    <row r="546" spans="1:33" s="45" customFormat="1" x14ac:dyDescent="0.2">
      <c r="A546" s="38" t="s">
        <v>39</v>
      </c>
      <c r="B546" s="38" t="s">
        <v>40</v>
      </c>
      <c r="C546" s="38" t="s">
        <v>382</v>
      </c>
      <c r="D546" s="38" t="s">
        <v>813</v>
      </c>
      <c r="E546" s="38" t="s">
        <v>43</v>
      </c>
      <c r="F546" s="38" t="s">
        <v>409</v>
      </c>
      <c r="G546" s="38" t="s">
        <v>410</v>
      </c>
      <c r="H546" s="38" t="s">
        <v>408</v>
      </c>
      <c r="I546" s="38" t="s">
        <v>183</v>
      </c>
      <c r="J546" s="38" t="s">
        <v>2081</v>
      </c>
      <c r="K546" s="39">
        <v>43490</v>
      </c>
      <c r="L546" s="39">
        <v>43490</v>
      </c>
      <c r="M546" s="39">
        <v>43490</v>
      </c>
      <c r="N546" s="38" t="s">
        <v>1367</v>
      </c>
      <c r="O546" s="38" t="s">
        <v>1368</v>
      </c>
      <c r="P546" s="41">
        <v>8028027</v>
      </c>
      <c r="Q546" s="38" t="s">
        <v>820</v>
      </c>
      <c r="R546" s="38" t="s">
        <v>59</v>
      </c>
      <c r="S546" s="38" t="s">
        <v>52</v>
      </c>
      <c r="T546" s="42">
        <v>6271.5</v>
      </c>
      <c r="U546" s="42">
        <v>5625</v>
      </c>
      <c r="V546" s="42">
        <f t="shared" si="48"/>
        <v>646.5</v>
      </c>
      <c r="W546" s="43">
        <f t="shared" si="41"/>
        <v>0.10308538627122697</v>
      </c>
      <c r="X546" s="38" t="s">
        <v>1361</v>
      </c>
      <c r="Y546" s="42">
        <v>5625</v>
      </c>
      <c r="Z546" s="38" t="s">
        <v>822</v>
      </c>
      <c r="AA546" s="42">
        <v>0</v>
      </c>
      <c r="AB546" s="42" t="s">
        <v>54</v>
      </c>
      <c r="AC546" s="42">
        <v>6248.25</v>
      </c>
      <c r="AD546" s="42">
        <v>5625</v>
      </c>
      <c r="AE546" s="42">
        <f t="shared" si="49"/>
        <v>623.25</v>
      </c>
      <c r="AF546" s="38" t="s">
        <v>1371</v>
      </c>
      <c r="AG546" s="44">
        <f t="shared" si="50"/>
        <v>23.25</v>
      </c>
    </row>
    <row r="547" spans="1:33" s="45" customFormat="1" x14ac:dyDescent="0.2">
      <c r="A547" s="38" t="s">
        <v>39</v>
      </c>
      <c r="B547" s="38" t="s">
        <v>40</v>
      </c>
      <c r="C547" s="38" t="s">
        <v>382</v>
      </c>
      <c r="D547" s="38" t="s">
        <v>813</v>
      </c>
      <c r="E547" s="38" t="s">
        <v>43</v>
      </c>
      <c r="F547" s="38" t="s">
        <v>409</v>
      </c>
      <c r="G547" s="38" t="s">
        <v>410</v>
      </c>
      <c r="H547" s="38" t="s">
        <v>407</v>
      </c>
      <c r="I547" s="38" t="s">
        <v>359</v>
      </c>
      <c r="J547" s="38" t="s">
        <v>55</v>
      </c>
      <c r="K547" s="40" t="s">
        <v>54</v>
      </c>
      <c r="L547" s="39">
        <v>43397</v>
      </c>
      <c r="M547" s="39">
        <v>43397</v>
      </c>
      <c r="N547" s="38" t="s">
        <v>1383</v>
      </c>
      <c r="O547" s="38" t="s">
        <v>1368</v>
      </c>
      <c r="P547" s="41">
        <v>7906753</v>
      </c>
      <c r="Q547" s="38" t="s">
        <v>2525</v>
      </c>
      <c r="R547" s="38" t="s">
        <v>59</v>
      </c>
      <c r="S547" s="38" t="s">
        <v>52</v>
      </c>
      <c r="T547" s="42">
        <v>15625.23</v>
      </c>
      <c r="U547" s="42">
        <v>14187.71</v>
      </c>
      <c r="V547" s="42">
        <f t="shared" si="48"/>
        <v>1437.5200000000004</v>
      </c>
      <c r="W547" s="43">
        <f t="shared" si="41"/>
        <v>9.1999925761092824E-2</v>
      </c>
      <c r="X547" s="38" t="s">
        <v>1745</v>
      </c>
      <c r="Y547" s="42">
        <v>0</v>
      </c>
      <c r="Z547" s="38" t="s">
        <v>55</v>
      </c>
      <c r="AA547" s="42">
        <v>0</v>
      </c>
      <c r="AB547" s="42" t="s">
        <v>54</v>
      </c>
      <c r="AC547" s="42">
        <v>0</v>
      </c>
      <c r="AD547" s="42">
        <v>0</v>
      </c>
      <c r="AE547" s="42">
        <f t="shared" si="49"/>
        <v>0</v>
      </c>
      <c r="AF547" s="38" t="s">
        <v>1371</v>
      </c>
      <c r="AG547" s="44">
        <f t="shared" si="50"/>
        <v>1437.5200000000004</v>
      </c>
    </row>
    <row r="548" spans="1:33" s="45" customFormat="1" x14ac:dyDescent="0.2">
      <c r="A548" s="38" t="s">
        <v>39</v>
      </c>
      <c r="B548" s="38" t="s">
        <v>40</v>
      </c>
      <c r="C548" s="38" t="s">
        <v>382</v>
      </c>
      <c r="D548" s="38" t="s">
        <v>813</v>
      </c>
      <c r="E548" s="38" t="s">
        <v>43</v>
      </c>
      <c r="F548" s="38" t="s">
        <v>409</v>
      </c>
      <c r="G548" s="38" t="s">
        <v>410</v>
      </c>
      <c r="H548" s="38" t="s">
        <v>829</v>
      </c>
      <c r="I548" s="38" t="s">
        <v>359</v>
      </c>
      <c r="J548" s="38" t="s">
        <v>2267</v>
      </c>
      <c r="K548" s="39">
        <v>43266</v>
      </c>
      <c r="L548" s="39">
        <v>43266</v>
      </c>
      <c r="M548" s="39">
        <v>42772</v>
      </c>
      <c r="N548" s="38" t="s">
        <v>1358</v>
      </c>
      <c r="O548" s="38" t="s">
        <v>1368</v>
      </c>
      <c r="P548" s="41">
        <v>6888556</v>
      </c>
      <c r="Q548" s="38" t="s">
        <v>2526</v>
      </c>
      <c r="R548" s="38" t="s">
        <v>68</v>
      </c>
      <c r="S548" s="38" t="s">
        <v>52</v>
      </c>
      <c r="T548" s="42">
        <v>0</v>
      </c>
      <c r="U548" s="42">
        <v>0</v>
      </c>
      <c r="V548" s="42">
        <f t="shared" si="48"/>
        <v>0</v>
      </c>
      <c r="W548" s="43" t="e">
        <f t="shared" si="41"/>
        <v>#DIV/0!</v>
      </c>
      <c r="X548" s="38" t="s">
        <v>1361</v>
      </c>
      <c r="Y548" s="42">
        <v>0</v>
      </c>
      <c r="Z548" s="38" t="s">
        <v>2527</v>
      </c>
      <c r="AA548" s="42">
        <v>0</v>
      </c>
      <c r="AB548" s="42" t="s">
        <v>54</v>
      </c>
      <c r="AC548" s="42">
        <v>0</v>
      </c>
      <c r="AD548" s="42">
        <v>0</v>
      </c>
      <c r="AE548" s="42">
        <f t="shared" si="49"/>
        <v>0</v>
      </c>
      <c r="AF548" s="38" t="s">
        <v>1371</v>
      </c>
      <c r="AG548" s="44">
        <f t="shared" si="50"/>
        <v>0</v>
      </c>
    </row>
    <row r="549" spans="1:33" s="45" customFormat="1" x14ac:dyDescent="0.2">
      <c r="A549" s="38" t="s">
        <v>39</v>
      </c>
      <c r="B549" s="38" t="s">
        <v>40</v>
      </c>
      <c r="C549" s="38" t="s">
        <v>382</v>
      </c>
      <c r="D549" s="38" t="s">
        <v>813</v>
      </c>
      <c r="E549" s="38" t="s">
        <v>43</v>
      </c>
      <c r="F549" s="38" t="s">
        <v>409</v>
      </c>
      <c r="G549" s="38" t="s">
        <v>410</v>
      </c>
      <c r="H549" s="38" t="s">
        <v>829</v>
      </c>
      <c r="I549" s="38" t="s">
        <v>359</v>
      </c>
      <c r="J549" s="38" t="s">
        <v>2500</v>
      </c>
      <c r="K549" s="39">
        <v>43091</v>
      </c>
      <c r="L549" s="39">
        <v>43091</v>
      </c>
      <c r="M549" s="39">
        <v>43091</v>
      </c>
      <c r="N549" s="38" t="s">
        <v>1358</v>
      </c>
      <c r="O549" s="38" t="s">
        <v>1368</v>
      </c>
      <c r="P549" s="41">
        <v>6888556</v>
      </c>
      <c r="Q549" s="38" t="s">
        <v>2526</v>
      </c>
      <c r="R549" s="38" t="s">
        <v>68</v>
      </c>
      <c r="S549" s="38" t="s">
        <v>52</v>
      </c>
      <c r="T549" s="42">
        <v>0</v>
      </c>
      <c r="U549" s="42">
        <v>0</v>
      </c>
      <c r="V549" s="42">
        <f t="shared" si="48"/>
        <v>0</v>
      </c>
      <c r="W549" s="43" t="e">
        <f t="shared" si="41"/>
        <v>#DIV/0!</v>
      </c>
      <c r="X549" s="38" t="s">
        <v>1361</v>
      </c>
      <c r="Y549" s="42">
        <v>0</v>
      </c>
      <c r="Z549" s="38" t="s">
        <v>2527</v>
      </c>
      <c r="AA549" s="42">
        <v>0</v>
      </c>
      <c r="AB549" s="42" t="s">
        <v>54</v>
      </c>
      <c r="AC549" s="42">
        <v>0</v>
      </c>
      <c r="AD549" s="42">
        <v>0</v>
      </c>
      <c r="AE549" s="42">
        <f t="shared" si="49"/>
        <v>0</v>
      </c>
      <c r="AF549" s="38" t="s">
        <v>1371</v>
      </c>
      <c r="AG549" s="44">
        <f t="shared" si="50"/>
        <v>0</v>
      </c>
    </row>
    <row r="550" spans="1:33" s="45" customFormat="1" x14ac:dyDescent="0.2">
      <c r="A550" s="38" t="s">
        <v>39</v>
      </c>
      <c r="B550" s="38" t="s">
        <v>40</v>
      </c>
      <c r="C550" s="38" t="s">
        <v>382</v>
      </c>
      <c r="D550" s="38" t="s">
        <v>813</v>
      </c>
      <c r="E550" s="38" t="s">
        <v>43</v>
      </c>
      <c r="F550" s="38" t="s">
        <v>409</v>
      </c>
      <c r="G550" s="38" t="s">
        <v>410</v>
      </c>
      <c r="H550" s="38" t="s">
        <v>2528</v>
      </c>
      <c r="I550" s="38" t="s">
        <v>359</v>
      </c>
      <c r="J550" s="38" t="s">
        <v>2220</v>
      </c>
      <c r="K550" s="39">
        <v>43034</v>
      </c>
      <c r="L550" s="39">
        <v>43034</v>
      </c>
      <c r="M550" s="39">
        <v>43017</v>
      </c>
      <c r="N550" s="38" t="s">
        <v>1358</v>
      </c>
      <c r="O550" s="38" t="s">
        <v>1368</v>
      </c>
      <c r="P550" s="41">
        <v>7008534</v>
      </c>
      <c r="Q550" s="38" t="s">
        <v>2529</v>
      </c>
      <c r="R550" s="38" t="s">
        <v>68</v>
      </c>
      <c r="S550" s="38" t="s">
        <v>52</v>
      </c>
      <c r="T550" s="42">
        <v>466.56</v>
      </c>
      <c r="U550" s="42">
        <v>400</v>
      </c>
      <c r="V550" s="42">
        <f t="shared" si="48"/>
        <v>66.56</v>
      </c>
      <c r="W550" s="43">
        <f t="shared" si="41"/>
        <v>0.14266117969821673</v>
      </c>
      <c r="X550" s="38" t="s">
        <v>1361</v>
      </c>
      <c r="Y550" s="42">
        <v>400</v>
      </c>
      <c r="Z550" s="38" t="s">
        <v>2530</v>
      </c>
      <c r="AA550" s="42">
        <v>0</v>
      </c>
      <c r="AB550" s="42" t="s">
        <v>54</v>
      </c>
      <c r="AC550" s="42">
        <v>466.56</v>
      </c>
      <c r="AD550" s="42">
        <v>400</v>
      </c>
      <c r="AE550" s="42">
        <f t="shared" si="49"/>
        <v>66.56</v>
      </c>
      <c r="AF550" s="38" t="s">
        <v>1371</v>
      </c>
      <c r="AG550" s="44">
        <f t="shared" si="50"/>
        <v>0</v>
      </c>
    </row>
    <row r="551" spans="1:33" s="45" customFormat="1" x14ac:dyDescent="0.2">
      <c r="A551" s="38" t="s">
        <v>39</v>
      </c>
      <c r="B551" s="38" t="s">
        <v>40</v>
      </c>
      <c r="C551" s="38" t="s">
        <v>353</v>
      </c>
      <c r="D551" s="38" t="s">
        <v>2531</v>
      </c>
      <c r="E551" s="38" t="s">
        <v>43</v>
      </c>
      <c r="F551" s="38" t="s">
        <v>55</v>
      </c>
      <c r="G551" s="38" t="s">
        <v>386</v>
      </c>
      <c r="H551" s="38" t="s">
        <v>916</v>
      </c>
      <c r="I551" s="38" t="s">
        <v>452</v>
      </c>
      <c r="J551" s="38" t="s">
        <v>2532</v>
      </c>
      <c r="K551" s="39">
        <v>41724</v>
      </c>
      <c r="L551" s="39">
        <v>43539</v>
      </c>
      <c r="M551" s="40" t="s">
        <v>54</v>
      </c>
      <c r="N551" s="38" t="s">
        <v>1358</v>
      </c>
      <c r="O551" s="38" t="s">
        <v>1359</v>
      </c>
      <c r="P551" s="41">
        <v>5365610</v>
      </c>
      <c r="Q551" s="38" t="s">
        <v>2533</v>
      </c>
      <c r="R551" s="38" t="s">
        <v>68</v>
      </c>
      <c r="S551" s="38" t="s">
        <v>52</v>
      </c>
      <c r="T551" s="42">
        <v>808.5</v>
      </c>
      <c r="U551" s="42">
        <v>752.34</v>
      </c>
      <c r="V551" s="42">
        <f t="shared" ref="V551:V570" si="51">T551-U551</f>
        <v>56.159999999999968</v>
      </c>
      <c r="W551" s="43">
        <f t="shared" si="41"/>
        <v>6.9461966604823705E-2</v>
      </c>
      <c r="X551" s="38" t="s">
        <v>1361</v>
      </c>
      <c r="Y551" s="42">
        <v>752.34</v>
      </c>
      <c r="Z551" s="38" t="s">
        <v>2534</v>
      </c>
      <c r="AA551" s="42">
        <v>0</v>
      </c>
      <c r="AB551" s="42">
        <v>0</v>
      </c>
      <c r="AC551" s="42">
        <v>0</v>
      </c>
      <c r="AD551" s="42">
        <v>0</v>
      </c>
      <c r="AE551" s="42">
        <f t="shared" ref="AE551:AE570" si="52">AC551-AD551</f>
        <v>0</v>
      </c>
      <c r="AF551" s="38" t="s">
        <v>1376</v>
      </c>
      <c r="AG551" s="44">
        <f t="shared" ref="AG551:AG570" si="53">V551-AE551</f>
        <v>56.159999999999968</v>
      </c>
    </row>
    <row r="552" spans="1:33" s="45" customFormat="1" x14ac:dyDescent="0.2">
      <c r="A552" s="38" t="s">
        <v>39</v>
      </c>
      <c r="B552" s="38" t="s">
        <v>40</v>
      </c>
      <c r="C552" s="38" t="s">
        <v>353</v>
      </c>
      <c r="D552" s="38" t="s">
        <v>2531</v>
      </c>
      <c r="E552" s="38" t="s">
        <v>43</v>
      </c>
      <c r="F552" s="38" t="s">
        <v>55</v>
      </c>
      <c r="G552" s="38" t="s">
        <v>386</v>
      </c>
      <c r="H552" s="38" t="s">
        <v>916</v>
      </c>
      <c r="I552" s="38" t="s">
        <v>452</v>
      </c>
      <c r="J552" s="38" t="s">
        <v>2535</v>
      </c>
      <c r="K552" s="39">
        <v>41774</v>
      </c>
      <c r="L552" s="39">
        <v>43539</v>
      </c>
      <c r="M552" s="40" t="s">
        <v>54</v>
      </c>
      <c r="N552" s="38" t="s">
        <v>1358</v>
      </c>
      <c r="O552" s="38" t="s">
        <v>1359</v>
      </c>
      <c r="P552" s="41">
        <v>5383724</v>
      </c>
      <c r="Q552" s="38" t="s">
        <v>2536</v>
      </c>
      <c r="R552" s="38" t="s">
        <v>68</v>
      </c>
      <c r="S552" s="38" t="s">
        <v>52</v>
      </c>
      <c r="T552" s="42">
        <v>2864.4</v>
      </c>
      <c r="U552" s="42">
        <v>2663.88</v>
      </c>
      <c r="V552" s="42">
        <f t="shared" si="51"/>
        <v>200.51999999999998</v>
      </c>
      <c r="W552" s="43">
        <f t="shared" si="41"/>
        <v>7.0004189359028066E-2</v>
      </c>
      <c r="X552" s="38" t="s">
        <v>1361</v>
      </c>
      <c r="Y552" s="42">
        <v>2663.88</v>
      </c>
      <c r="Z552" s="38" t="s">
        <v>2537</v>
      </c>
      <c r="AA552" s="42">
        <v>0</v>
      </c>
      <c r="AB552" s="42">
        <v>0</v>
      </c>
      <c r="AC552" s="42">
        <v>0</v>
      </c>
      <c r="AD552" s="42">
        <v>0</v>
      </c>
      <c r="AE552" s="42">
        <f t="shared" si="52"/>
        <v>0</v>
      </c>
      <c r="AF552" s="38" t="s">
        <v>1371</v>
      </c>
      <c r="AG552" s="44">
        <f t="shared" si="53"/>
        <v>200.51999999999998</v>
      </c>
    </row>
    <row r="553" spans="1:33" s="45" customFormat="1" x14ac:dyDescent="0.2">
      <c r="A553" s="38" t="s">
        <v>39</v>
      </c>
      <c r="B553" s="38" t="s">
        <v>40</v>
      </c>
      <c r="C553" s="38" t="s">
        <v>836</v>
      </c>
      <c r="D553" s="38" t="s">
        <v>2538</v>
      </c>
      <c r="E553" s="38" t="s">
        <v>43</v>
      </c>
      <c r="F553" s="38" t="s">
        <v>2539</v>
      </c>
      <c r="G553" s="38" t="s">
        <v>2540</v>
      </c>
      <c r="H553" s="38" t="s">
        <v>2541</v>
      </c>
      <c r="I553" s="38" t="s">
        <v>2092</v>
      </c>
      <c r="J553" s="38" t="s">
        <v>2206</v>
      </c>
      <c r="K553" s="39">
        <v>42725</v>
      </c>
      <c r="L553" s="39">
        <v>43539</v>
      </c>
      <c r="M553" s="40" t="s">
        <v>54</v>
      </c>
      <c r="N553" s="38" t="s">
        <v>1358</v>
      </c>
      <c r="O553" s="38" t="s">
        <v>1359</v>
      </c>
      <c r="P553" s="41">
        <v>6184725</v>
      </c>
      <c r="Q553" s="38" t="s">
        <v>2542</v>
      </c>
      <c r="R553" s="38" t="s">
        <v>68</v>
      </c>
      <c r="S553" s="38" t="s">
        <v>52</v>
      </c>
      <c r="T553" s="42">
        <v>5307.5</v>
      </c>
      <c r="U553" s="42">
        <v>4782.0600000000004</v>
      </c>
      <c r="V553" s="42">
        <f t="shared" si="51"/>
        <v>525.4399999999996</v>
      </c>
      <c r="W553" s="43">
        <f t="shared" si="41"/>
        <v>9.8999528968440817E-2</v>
      </c>
      <c r="X553" s="38" t="s">
        <v>1781</v>
      </c>
      <c r="Y553" s="42">
        <v>0</v>
      </c>
      <c r="Z553" s="38" t="s">
        <v>55</v>
      </c>
      <c r="AA553" s="42">
        <v>0</v>
      </c>
      <c r="AB553" s="42">
        <v>0</v>
      </c>
      <c r="AC553" s="42">
        <v>0</v>
      </c>
      <c r="AD553" s="42">
        <v>0</v>
      </c>
      <c r="AE553" s="42">
        <f t="shared" si="52"/>
        <v>0</v>
      </c>
      <c r="AF553" s="38" t="s">
        <v>1371</v>
      </c>
      <c r="AG553" s="44">
        <f t="shared" si="53"/>
        <v>525.4399999999996</v>
      </c>
    </row>
    <row r="554" spans="1:33" s="45" customFormat="1" x14ac:dyDescent="0.2">
      <c r="A554" s="38" t="s">
        <v>39</v>
      </c>
      <c r="B554" s="38" t="s">
        <v>40</v>
      </c>
      <c r="C554" s="38" t="s">
        <v>836</v>
      </c>
      <c r="D554" s="38" t="s">
        <v>837</v>
      </c>
      <c r="E554" s="38" t="s">
        <v>43</v>
      </c>
      <c r="F554" s="38" t="s">
        <v>839</v>
      </c>
      <c r="G554" s="38" t="s">
        <v>840</v>
      </c>
      <c r="H554" s="38" t="s">
        <v>2543</v>
      </c>
      <c r="I554" s="38" t="s">
        <v>452</v>
      </c>
      <c r="J554" s="38" t="s">
        <v>55</v>
      </c>
      <c r="K554" s="40" t="s">
        <v>54</v>
      </c>
      <c r="L554" s="39">
        <v>42864</v>
      </c>
      <c r="M554" s="39">
        <v>42864</v>
      </c>
      <c r="N554" s="38" t="s">
        <v>2077</v>
      </c>
      <c r="O554" s="38" t="s">
        <v>1368</v>
      </c>
      <c r="P554" s="41">
        <v>1567797</v>
      </c>
      <c r="Q554" s="38" t="s">
        <v>2544</v>
      </c>
      <c r="R554" s="38" t="s">
        <v>68</v>
      </c>
      <c r="S554" s="38" t="s">
        <v>52</v>
      </c>
      <c r="T554" s="42">
        <v>-103257</v>
      </c>
      <c r="U554" s="42">
        <v>-93034.559999999998</v>
      </c>
      <c r="V554" s="42">
        <f t="shared" si="51"/>
        <v>-10222.440000000002</v>
      </c>
      <c r="W554" s="43">
        <f t="shared" si="41"/>
        <v>9.89999709462797E-2</v>
      </c>
      <c r="X554" s="38" t="s">
        <v>1781</v>
      </c>
      <c r="Y554" s="42">
        <v>0</v>
      </c>
      <c r="Z554" s="38" t="s">
        <v>55</v>
      </c>
      <c r="AA554" s="42">
        <v>0</v>
      </c>
      <c r="AB554" s="42" t="s">
        <v>54</v>
      </c>
      <c r="AC554" s="42">
        <v>0</v>
      </c>
      <c r="AD554" s="42">
        <v>0</v>
      </c>
      <c r="AE554" s="42">
        <f t="shared" si="52"/>
        <v>0</v>
      </c>
      <c r="AF554" s="38" t="s">
        <v>1371</v>
      </c>
      <c r="AG554" s="44">
        <f t="shared" si="53"/>
        <v>-10222.440000000002</v>
      </c>
    </row>
    <row r="555" spans="1:33" s="45" customFormat="1" x14ac:dyDescent="0.2">
      <c r="A555" s="38" t="s">
        <v>39</v>
      </c>
      <c r="B555" s="38" t="s">
        <v>40</v>
      </c>
      <c r="C555" s="38" t="s">
        <v>836</v>
      </c>
      <c r="D555" s="38" t="s">
        <v>837</v>
      </c>
      <c r="E555" s="38" t="s">
        <v>43</v>
      </c>
      <c r="F555" s="38" t="s">
        <v>839</v>
      </c>
      <c r="G555" s="38" t="s">
        <v>840</v>
      </c>
      <c r="H555" s="38" t="s">
        <v>44</v>
      </c>
      <c r="I555" s="38" t="s">
        <v>183</v>
      </c>
      <c r="J555" s="38" t="s">
        <v>2081</v>
      </c>
      <c r="K555" s="39">
        <v>43496</v>
      </c>
      <c r="L555" s="39">
        <v>43496</v>
      </c>
      <c r="M555" s="39">
        <v>43496</v>
      </c>
      <c r="N555" s="38" t="s">
        <v>1367</v>
      </c>
      <c r="O555" s="38" t="s">
        <v>1368</v>
      </c>
      <c r="P555" s="41">
        <v>8019249</v>
      </c>
      <c r="Q555" s="38" t="s">
        <v>842</v>
      </c>
      <c r="R555" s="38" t="s">
        <v>59</v>
      </c>
      <c r="S555" s="38" t="s">
        <v>52</v>
      </c>
      <c r="T555" s="42">
        <v>88.52</v>
      </c>
      <c r="U555" s="42">
        <v>76.98</v>
      </c>
      <c r="V555" s="42">
        <f t="shared" si="51"/>
        <v>11.539999999999992</v>
      </c>
      <c r="W555" s="43">
        <f t="shared" si="41"/>
        <v>0.13036601897876177</v>
      </c>
      <c r="X555" s="38" t="s">
        <v>1361</v>
      </c>
      <c r="Y555" s="42">
        <v>76.98</v>
      </c>
      <c r="Z555" s="38" t="s">
        <v>2545</v>
      </c>
      <c r="AA555" s="42">
        <v>0</v>
      </c>
      <c r="AB555" s="42" t="s">
        <v>54</v>
      </c>
      <c r="AC555" s="42">
        <v>88.52</v>
      </c>
      <c r="AD555" s="42">
        <v>76.98</v>
      </c>
      <c r="AE555" s="42">
        <f t="shared" si="52"/>
        <v>11.539999999999992</v>
      </c>
      <c r="AF555" s="38" t="s">
        <v>1371</v>
      </c>
      <c r="AG555" s="44">
        <f t="shared" si="53"/>
        <v>0</v>
      </c>
    </row>
    <row r="556" spans="1:33" s="45" customFormat="1" x14ac:dyDescent="0.2">
      <c r="A556" s="38" t="s">
        <v>39</v>
      </c>
      <c r="B556" s="38" t="s">
        <v>40</v>
      </c>
      <c r="C556" s="38" t="s">
        <v>836</v>
      </c>
      <c r="D556" s="38" t="s">
        <v>837</v>
      </c>
      <c r="E556" s="38" t="s">
        <v>43</v>
      </c>
      <c r="F556" s="38" t="s">
        <v>839</v>
      </c>
      <c r="G556" s="38" t="s">
        <v>840</v>
      </c>
      <c r="H556" s="38" t="s">
        <v>44</v>
      </c>
      <c r="I556" s="38" t="s">
        <v>183</v>
      </c>
      <c r="J556" s="38" t="s">
        <v>2081</v>
      </c>
      <c r="K556" s="39">
        <v>43496</v>
      </c>
      <c r="L556" s="39">
        <v>43496</v>
      </c>
      <c r="M556" s="39">
        <v>43496</v>
      </c>
      <c r="N556" s="38" t="s">
        <v>1367</v>
      </c>
      <c r="O556" s="38" t="s">
        <v>1368</v>
      </c>
      <c r="P556" s="41">
        <v>8019249</v>
      </c>
      <c r="Q556" s="38" t="s">
        <v>842</v>
      </c>
      <c r="R556" s="38" t="s">
        <v>59</v>
      </c>
      <c r="S556" s="38" t="s">
        <v>52</v>
      </c>
      <c r="T556" s="42">
        <v>1211.98</v>
      </c>
      <c r="U556" s="42">
        <v>1043.3</v>
      </c>
      <c r="V556" s="42">
        <f t="shared" si="51"/>
        <v>168.68000000000006</v>
      </c>
      <c r="W556" s="43">
        <f t="shared" si="41"/>
        <v>0.13917721414544801</v>
      </c>
      <c r="X556" s="38" t="s">
        <v>1361</v>
      </c>
      <c r="Y556" s="42">
        <v>1043.3</v>
      </c>
      <c r="Z556" s="38" t="s">
        <v>2546</v>
      </c>
      <c r="AA556" s="42">
        <v>0</v>
      </c>
      <c r="AB556" s="42" t="s">
        <v>54</v>
      </c>
      <c r="AC556" s="42">
        <v>1211.98</v>
      </c>
      <c r="AD556" s="42">
        <v>1043.3</v>
      </c>
      <c r="AE556" s="42">
        <f t="shared" si="52"/>
        <v>168.68000000000006</v>
      </c>
      <c r="AF556" s="38" t="s">
        <v>1371</v>
      </c>
      <c r="AG556" s="44">
        <f t="shared" si="53"/>
        <v>0</v>
      </c>
    </row>
    <row r="557" spans="1:33" s="45" customFormat="1" x14ac:dyDescent="0.2">
      <c r="A557" s="38" t="s">
        <v>39</v>
      </c>
      <c r="B557" s="38" t="s">
        <v>40</v>
      </c>
      <c r="C557" s="38" t="s">
        <v>836</v>
      </c>
      <c r="D557" s="38" t="s">
        <v>837</v>
      </c>
      <c r="E557" s="38" t="s">
        <v>43</v>
      </c>
      <c r="F557" s="38" t="s">
        <v>839</v>
      </c>
      <c r="G557" s="38" t="s">
        <v>840</v>
      </c>
      <c r="H557" s="38" t="s">
        <v>44</v>
      </c>
      <c r="I557" s="38" t="s">
        <v>183</v>
      </c>
      <c r="J557" s="38" t="s">
        <v>2081</v>
      </c>
      <c r="K557" s="39">
        <v>43496</v>
      </c>
      <c r="L557" s="39">
        <v>43496</v>
      </c>
      <c r="M557" s="39">
        <v>43496</v>
      </c>
      <c r="N557" s="38" t="s">
        <v>1367</v>
      </c>
      <c r="O557" s="38" t="s">
        <v>1368</v>
      </c>
      <c r="P557" s="41">
        <v>8019249</v>
      </c>
      <c r="Q557" s="38" t="s">
        <v>842</v>
      </c>
      <c r="R557" s="38" t="s">
        <v>59</v>
      </c>
      <c r="S557" s="38" t="s">
        <v>52</v>
      </c>
      <c r="T557" s="42">
        <v>1975.81</v>
      </c>
      <c r="U557" s="42">
        <v>1718.1</v>
      </c>
      <c r="V557" s="42">
        <f t="shared" si="51"/>
        <v>257.71000000000004</v>
      </c>
      <c r="W557" s="43">
        <f t="shared" si="41"/>
        <v>0.13043258208026079</v>
      </c>
      <c r="X557" s="38" t="s">
        <v>1361</v>
      </c>
      <c r="Y557" s="42">
        <v>1718.1</v>
      </c>
      <c r="Z557" s="38" t="s">
        <v>2546</v>
      </c>
      <c r="AA557" s="42">
        <v>0</v>
      </c>
      <c r="AB557" s="42" t="s">
        <v>54</v>
      </c>
      <c r="AC557" s="42">
        <v>1975.81</v>
      </c>
      <c r="AD557" s="42">
        <v>1718.1</v>
      </c>
      <c r="AE557" s="42">
        <f t="shared" si="52"/>
        <v>257.71000000000004</v>
      </c>
      <c r="AF557" s="38" t="s">
        <v>1371</v>
      </c>
      <c r="AG557" s="44">
        <f t="shared" si="53"/>
        <v>0</v>
      </c>
    </row>
    <row r="558" spans="1:33" s="45" customFormat="1" x14ac:dyDescent="0.2">
      <c r="A558" s="38" t="s">
        <v>39</v>
      </c>
      <c r="B558" s="38" t="s">
        <v>40</v>
      </c>
      <c r="C558" s="38" t="s">
        <v>836</v>
      </c>
      <c r="D558" s="38" t="s">
        <v>2547</v>
      </c>
      <c r="E558" s="38" t="s">
        <v>43</v>
      </c>
      <c r="F558" s="38" t="s">
        <v>55</v>
      </c>
      <c r="G558" s="38" t="s">
        <v>2548</v>
      </c>
      <c r="H558" s="38" t="s">
        <v>2549</v>
      </c>
      <c r="I558" s="38" t="s">
        <v>183</v>
      </c>
      <c r="J558" s="38" t="s">
        <v>2081</v>
      </c>
      <c r="K558" s="39">
        <v>43476</v>
      </c>
      <c r="L558" s="39">
        <v>43476</v>
      </c>
      <c r="M558" s="39">
        <v>43476</v>
      </c>
      <c r="N558" s="38" t="s">
        <v>1358</v>
      </c>
      <c r="O558" s="38" t="s">
        <v>1368</v>
      </c>
      <c r="P558" s="41">
        <v>5863127</v>
      </c>
      <c r="Q558" s="38" t="s">
        <v>2550</v>
      </c>
      <c r="R558" s="38" t="s">
        <v>68</v>
      </c>
      <c r="S558" s="38" t="s">
        <v>52</v>
      </c>
      <c r="T558" s="42">
        <v>0</v>
      </c>
      <c r="U558" s="42">
        <v>10260</v>
      </c>
      <c r="V558" s="42">
        <f t="shared" si="51"/>
        <v>-10260</v>
      </c>
      <c r="W558" s="43" t="e">
        <f t="shared" si="41"/>
        <v>#DIV/0!</v>
      </c>
      <c r="X558" s="38" t="s">
        <v>1361</v>
      </c>
      <c r="Y558" s="42">
        <v>10260</v>
      </c>
      <c r="Z558" s="38" t="s">
        <v>2551</v>
      </c>
      <c r="AA558" s="42">
        <v>0</v>
      </c>
      <c r="AB558" s="42">
        <v>0</v>
      </c>
      <c r="AC558" s="42">
        <v>0</v>
      </c>
      <c r="AD558" s="42">
        <v>0</v>
      </c>
      <c r="AE558" s="42">
        <f t="shared" si="52"/>
        <v>0</v>
      </c>
      <c r="AF558" s="38" t="s">
        <v>1371</v>
      </c>
      <c r="AG558" s="44">
        <f t="shared" si="53"/>
        <v>-10260</v>
      </c>
    </row>
    <row r="559" spans="1:33" s="45" customFormat="1" x14ac:dyDescent="0.2">
      <c r="A559" s="38" t="s">
        <v>39</v>
      </c>
      <c r="B559" s="38" t="s">
        <v>40</v>
      </c>
      <c r="C559" s="38" t="s">
        <v>836</v>
      </c>
      <c r="D559" s="38" t="s">
        <v>2547</v>
      </c>
      <c r="E559" s="38" t="s">
        <v>43</v>
      </c>
      <c r="F559" s="38" t="s">
        <v>55</v>
      </c>
      <c r="G559" s="38" t="s">
        <v>2552</v>
      </c>
      <c r="H559" s="38" t="s">
        <v>2553</v>
      </c>
      <c r="I559" s="38" t="s">
        <v>183</v>
      </c>
      <c r="J559" s="38" t="s">
        <v>2081</v>
      </c>
      <c r="K559" s="39">
        <v>43476</v>
      </c>
      <c r="L559" s="39">
        <v>43476</v>
      </c>
      <c r="M559" s="39">
        <v>43476</v>
      </c>
      <c r="N559" s="38" t="s">
        <v>1358</v>
      </c>
      <c r="O559" s="38" t="s">
        <v>1368</v>
      </c>
      <c r="P559" s="41">
        <v>6334625</v>
      </c>
      <c r="Q559" s="38" t="s">
        <v>2550</v>
      </c>
      <c r="R559" s="38" t="s">
        <v>68</v>
      </c>
      <c r="S559" s="38" t="s">
        <v>52</v>
      </c>
      <c r="T559" s="42">
        <v>8618.4</v>
      </c>
      <c r="U559" s="42">
        <v>8208</v>
      </c>
      <c r="V559" s="42">
        <f t="shared" si="51"/>
        <v>410.39999999999964</v>
      </c>
      <c r="W559" s="43">
        <f t="shared" si="41"/>
        <v>4.7619047619047582E-2</v>
      </c>
      <c r="X559" s="38" t="s">
        <v>1361</v>
      </c>
      <c r="Y559" s="42">
        <v>8208</v>
      </c>
      <c r="Z559" s="38" t="s">
        <v>2554</v>
      </c>
      <c r="AA559" s="42">
        <v>0</v>
      </c>
      <c r="AB559" s="42" t="s">
        <v>54</v>
      </c>
      <c r="AC559" s="42">
        <v>8618.4</v>
      </c>
      <c r="AD559" s="42">
        <v>8208</v>
      </c>
      <c r="AE559" s="42">
        <f t="shared" si="52"/>
        <v>410.39999999999964</v>
      </c>
      <c r="AF559" s="38" t="s">
        <v>1371</v>
      </c>
      <c r="AG559" s="44">
        <f t="shared" si="53"/>
        <v>0</v>
      </c>
    </row>
    <row r="560" spans="1:33" s="45" customFormat="1" x14ac:dyDescent="0.2">
      <c r="A560" s="38" t="s">
        <v>39</v>
      </c>
      <c r="B560" s="38" t="s">
        <v>40</v>
      </c>
      <c r="C560" s="38" t="s">
        <v>836</v>
      </c>
      <c r="D560" s="38" t="s">
        <v>875</v>
      </c>
      <c r="E560" s="38" t="s">
        <v>43</v>
      </c>
      <c r="F560" s="38" t="s">
        <v>877</v>
      </c>
      <c r="G560" s="38" t="s">
        <v>878</v>
      </c>
      <c r="H560" s="38" t="s">
        <v>2555</v>
      </c>
      <c r="I560" s="38" t="s">
        <v>359</v>
      </c>
      <c r="J560" s="38" t="s">
        <v>2164</v>
      </c>
      <c r="K560" s="39">
        <v>43404</v>
      </c>
      <c r="L560" s="39">
        <v>43539</v>
      </c>
      <c r="M560" s="40" t="s">
        <v>54</v>
      </c>
      <c r="N560" s="38" t="s">
        <v>1358</v>
      </c>
      <c r="O560" s="38" t="s">
        <v>1359</v>
      </c>
      <c r="P560" s="41">
        <v>8018022</v>
      </c>
      <c r="Q560" s="38" t="s">
        <v>2556</v>
      </c>
      <c r="R560" s="38" t="s">
        <v>68</v>
      </c>
      <c r="S560" s="38" t="s">
        <v>52</v>
      </c>
      <c r="T560" s="42">
        <v>6505.2</v>
      </c>
      <c r="U560" s="42">
        <v>6179.94</v>
      </c>
      <c r="V560" s="42">
        <f t="shared" si="51"/>
        <v>325.26000000000022</v>
      </c>
      <c r="W560" s="43">
        <f t="shared" si="41"/>
        <v>5.0000000000000037E-2</v>
      </c>
      <c r="X560" s="38" t="s">
        <v>1525</v>
      </c>
      <c r="Y560" s="42">
        <v>0</v>
      </c>
      <c r="Z560" s="38" t="s">
        <v>55</v>
      </c>
      <c r="AA560" s="42">
        <v>0</v>
      </c>
      <c r="AB560" s="42" t="s">
        <v>54</v>
      </c>
      <c r="AC560" s="42">
        <v>11354.85</v>
      </c>
      <c r="AD560" s="42">
        <v>9705</v>
      </c>
      <c r="AE560" s="42">
        <f t="shared" si="52"/>
        <v>1649.8500000000004</v>
      </c>
      <c r="AF560" s="38" t="s">
        <v>1371</v>
      </c>
      <c r="AG560" s="44">
        <f t="shared" si="53"/>
        <v>-1324.5900000000001</v>
      </c>
    </row>
    <row r="561" spans="1:33" s="45" customFormat="1" x14ac:dyDescent="0.2">
      <c r="A561" s="38" t="s">
        <v>39</v>
      </c>
      <c r="B561" s="38" t="s">
        <v>40</v>
      </c>
      <c r="C561" s="38" t="s">
        <v>836</v>
      </c>
      <c r="D561" s="38" t="s">
        <v>875</v>
      </c>
      <c r="E561" s="38" t="s">
        <v>43</v>
      </c>
      <c r="F561" s="38" t="s">
        <v>877</v>
      </c>
      <c r="G561" s="38" t="s">
        <v>840</v>
      </c>
      <c r="H561" s="38" t="s">
        <v>2557</v>
      </c>
      <c r="I561" s="38" t="s">
        <v>359</v>
      </c>
      <c r="J561" s="38" t="s">
        <v>2081</v>
      </c>
      <c r="K561" s="39">
        <v>43476</v>
      </c>
      <c r="L561" s="39">
        <v>43476</v>
      </c>
      <c r="M561" s="39">
        <v>43476</v>
      </c>
      <c r="N561" s="38" t="s">
        <v>1358</v>
      </c>
      <c r="O561" s="38" t="s">
        <v>1368</v>
      </c>
      <c r="P561" s="41">
        <v>8002015</v>
      </c>
      <c r="Q561" s="38" t="s">
        <v>2558</v>
      </c>
      <c r="R561" s="38" t="s">
        <v>68</v>
      </c>
      <c r="S561" s="38" t="s">
        <v>52</v>
      </c>
      <c r="T561" s="42">
        <v>0</v>
      </c>
      <c r="U561" s="42">
        <v>746.2</v>
      </c>
      <c r="V561" s="42">
        <f t="shared" si="51"/>
        <v>-746.2</v>
      </c>
      <c r="W561" s="43" t="e">
        <f t="shared" si="41"/>
        <v>#DIV/0!</v>
      </c>
      <c r="X561" s="38" t="s">
        <v>1361</v>
      </c>
      <c r="Y561" s="42">
        <v>746.2</v>
      </c>
      <c r="Z561" s="38" t="s">
        <v>2559</v>
      </c>
      <c r="AA561" s="42">
        <v>0</v>
      </c>
      <c r="AB561" s="42" t="s">
        <v>54</v>
      </c>
      <c r="AC561" s="42">
        <v>0</v>
      </c>
      <c r="AD561" s="42">
        <v>746.2</v>
      </c>
      <c r="AE561" s="42">
        <f t="shared" si="52"/>
        <v>-746.2</v>
      </c>
      <c r="AF561" s="38" t="s">
        <v>1371</v>
      </c>
      <c r="AG561" s="44">
        <f t="shared" si="53"/>
        <v>0</v>
      </c>
    </row>
    <row r="562" spans="1:33" s="45" customFormat="1" x14ac:dyDescent="0.2">
      <c r="A562" s="38" t="s">
        <v>39</v>
      </c>
      <c r="B562" s="38" t="s">
        <v>40</v>
      </c>
      <c r="C562" s="38" t="s">
        <v>836</v>
      </c>
      <c r="D562" s="38" t="s">
        <v>2560</v>
      </c>
      <c r="E562" s="38" t="s">
        <v>43</v>
      </c>
      <c r="F562" s="38" t="s">
        <v>2561</v>
      </c>
      <c r="G562" s="38" t="s">
        <v>2562</v>
      </c>
      <c r="H562" s="38" t="s">
        <v>2541</v>
      </c>
      <c r="I562" s="38" t="s">
        <v>183</v>
      </c>
      <c r="J562" s="38" t="s">
        <v>2081</v>
      </c>
      <c r="K562" s="39">
        <v>43476</v>
      </c>
      <c r="L562" s="39">
        <v>43476</v>
      </c>
      <c r="M562" s="39">
        <v>43476</v>
      </c>
      <c r="N562" s="38" t="s">
        <v>1358</v>
      </c>
      <c r="O562" s="38" t="s">
        <v>1368</v>
      </c>
      <c r="P562" s="41">
        <v>7076205</v>
      </c>
      <c r="Q562" s="38" t="s">
        <v>2563</v>
      </c>
      <c r="R562" s="38" t="s">
        <v>68</v>
      </c>
      <c r="S562" s="38" t="s">
        <v>52</v>
      </c>
      <c r="T562" s="42">
        <v>851.2</v>
      </c>
      <c r="U562" s="42">
        <v>760</v>
      </c>
      <c r="V562" s="42">
        <f t="shared" si="51"/>
        <v>91.200000000000045</v>
      </c>
      <c r="W562" s="43">
        <f t="shared" si="41"/>
        <v>0.10714285714285719</v>
      </c>
      <c r="X562" s="38" t="s">
        <v>1361</v>
      </c>
      <c r="Y562" s="42">
        <v>760</v>
      </c>
      <c r="Z562" s="38" t="s">
        <v>2564</v>
      </c>
      <c r="AA562" s="42">
        <v>0</v>
      </c>
      <c r="AB562" s="42" t="s">
        <v>54</v>
      </c>
      <c r="AC562" s="42">
        <v>851.2</v>
      </c>
      <c r="AD562" s="42">
        <v>760</v>
      </c>
      <c r="AE562" s="42">
        <f t="shared" si="52"/>
        <v>91.200000000000045</v>
      </c>
      <c r="AF562" s="38" t="s">
        <v>1376</v>
      </c>
      <c r="AG562" s="44">
        <f t="shared" si="53"/>
        <v>0</v>
      </c>
    </row>
    <row r="563" spans="1:33" s="45" customFormat="1" x14ac:dyDescent="0.2">
      <c r="A563" s="38" t="s">
        <v>39</v>
      </c>
      <c r="B563" s="38" t="s">
        <v>40</v>
      </c>
      <c r="C563" s="38" t="s">
        <v>836</v>
      </c>
      <c r="D563" s="38" t="s">
        <v>2043</v>
      </c>
      <c r="E563" s="38" t="s">
        <v>43</v>
      </c>
      <c r="F563" s="38" t="s">
        <v>2044</v>
      </c>
      <c r="G563" s="38" t="s">
        <v>701</v>
      </c>
      <c r="H563" s="38" t="s">
        <v>2045</v>
      </c>
      <c r="I563" s="38" t="s">
        <v>359</v>
      </c>
      <c r="J563" s="38" t="s">
        <v>2081</v>
      </c>
      <c r="K563" s="39">
        <v>43494</v>
      </c>
      <c r="L563" s="39">
        <v>43539</v>
      </c>
      <c r="M563" s="40" t="s">
        <v>54</v>
      </c>
      <c r="N563" s="38" t="s">
        <v>1358</v>
      </c>
      <c r="O563" s="38" t="s">
        <v>1359</v>
      </c>
      <c r="P563" s="41">
        <v>8188314</v>
      </c>
      <c r="Q563" s="38" t="s">
        <v>2046</v>
      </c>
      <c r="R563" s="38" t="s">
        <v>68</v>
      </c>
      <c r="S563" s="38" t="s">
        <v>52</v>
      </c>
      <c r="T563" s="42">
        <v>942.5</v>
      </c>
      <c r="U563" s="42">
        <v>900</v>
      </c>
      <c r="V563" s="42">
        <f t="shared" si="51"/>
        <v>42.5</v>
      </c>
      <c r="W563" s="43">
        <f t="shared" si="41"/>
        <v>4.5092838196286469E-2</v>
      </c>
      <c r="X563" s="38" t="s">
        <v>1361</v>
      </c>
      <c r="Y563" s="42">
        <v>900</v>
      </c>
      <c r="Z563" s="38" t="s">
        <v>2048</v>
      </c>
      <c r="AA563" s="42">
        <v>0</v>
      </c>
      <c r="AB563" s="42" t="s">
        <v>54</v>
      </c>
      <c r="AC563" s="42">
        <v>942.5</v>
      </c>
      <c r="AD563" s="42">
        <v>900</v>
      </c>
      <c r="AE563" s="42">
        <f t="shared" si="52"/>
        <v>42.5</v>
      </c>
      <c r="AF563" s="38" t="s">
        <v>1376</v>
      </c>
      <c r="AG563" s="44">
        <f t="shared" si="53"/>
        <v>0</v>
      </c>
    </row>
    <row r="564" spans="1:33" s="45" customFormat="1" x14ac:dyDescent="0.2">
      <c r="A564" s="38" t="s">
        <v>39</v>
      </c>
      <c r="B564" s="38" t="s">
        <v>40</v>
      </c>
      <c r="C564" s="38" t="s">
        <v>836</v>
      </c>
      <c r="D564" s="38" t="s">
        <v>2043</v>
      </c>
      <c r="E564" s="38" t="s">
        <v>43</v>
      </c>
      <c r="F564" s="38" t="s">
        <v>2044</v>
      </c>
      <c r="G564" s="38" t="s">
        <v>701</v>
      </c>
      <c r="H564" s="38" t="s">
        <v>2565</v>
      </c>
      <c r="I564" s="38" t="s">
        <v>359</v>
      </c>
      <c r="J564" s="38" t="s">
        <v>2267</v>
      </c>
      <c r="K564" s="39">
        <v>43273</v>
      </c>
      <c r="L564" s="39">
        <v>43539</v>
      </c>
      <c r="M564" s="40" t="s">
        <v>54</v>
      </c>
      <c r="N564" s="38" t="s">
        <v>1358</v>
      </c>
      <c r="O564" s="38" t="s">
        <v>1359</v>
      </c>
      <c r="P564" s="41">
        <v>7833130</v>
      </c>
      <c r="Q564" s="38" t="s">
        <v>2566</v>
      </c>
      <c r="R564" s="38" t="s">
        <v>68</v>
      </c>
      <c r="S564" s="38" t="s">
        <v>52</v>
      </c>
      <c r="T564" s="42">
        <v>10769.04</v>
      </c>
      <c r="U564" s="42">
        <v>10230.59</v>
      </c>
      <c r="V564" s="42">
        <f t="shared" si="51"/>
        <v>538.45000000000073</v>
      </c>
      <c r="W564" s="43">
        <f t="shared" ref="W564:W614" si="54">V564/T564</f>
        <v>4.9999814282424497E-2</v>
      </c>
      <c r="X564" s="38" t="s">
        <v>1525</v>
      </c>
      <c r="Y564" s="42">
        <v>0</v>
      </c>
      <c r="Z564" s="38" t="s">
        <v>55</v>
      </c>
      <c r="AA564" s="42">
        <v>0</v>
      </c>
      <c r="AB564" s="42" t="s">
        <v>54</v>
      </c>
      <c r="AC564" s="42">
        <v>10727.2</v>
      </c>
      <c r="AD564" s="42">
        <v>10120</v>
      </c>
      <c r="AE564" s="42">
        <f t="shared" si="52"/>
        <v>607.20000000000073</v>
      </c>
      <c r="AF564" s="38" t="s">
        <v>1371</v>
      </c>
      <c r="AG564" s="44">
        <f t="shared" si="53"/>
        <v>-68.75</v>
      </c>
    </row>
    <row r="565" spans="1:33" s="45" customFormat="1" x14ac:dyDescent="0.2">
      <c r="A565" s="38" t="s">
        <v>39</v>
      </c>
      <c r="B565" s="38" t="s">
        <v>40</v>
      </c>
      <c r="C565" s="38" t="s">
        <v>836</v>
      </c>
      <c r="D565" s="38" t="s">
        <v>2043</v>
      </c>
      <c r="E565" s="38" t="s">
        <v>43</v>
      </c>
      <c r="F565" s="38" t="s">
        <v>2044</v>
      </c>
      <c r="G565" s="38" t="s">
        <v>701</v>
      </c>
      <c r="H565" s="38" t="s">
        <v>2567</v>
      </c>
      <c r="I565" s="38" t="s">
        <v>359</v>
      </c>
      <c r="J565" s="38" t="s">
        <v>55</v>
      </c>
      <c r="K565" s="40" t="s">
        <v>54</v>
      </c>
      <c r="L565" s="39">
        <v>43468</v>
      </c>
      <c r="M565" s="39">
        <v>43468</v>
      </c>
      <c r="N565" s="38" t="s">
        <v>2098</v>
      </c>
      <c r="O565" s="38" t="s">
        <v>1368</v>
      </c>
      <c r="P565" s="41">
        <v>1755842</v>
      </c>
      <c r="Q565" s="38" t="s">
        <v>2568</v>
      </c>
      <c r="R565" s="38" t="s">
        <v>68</v>
      </c>
      <c r="S565" s="38" t="s">
        <v>52</v>
      </c>
      <c r="T565" s="42">
        <v>-31533.45</v>
      </c>
      <c r="U565" s="42">
        <v>-29956.78</v>
      </c>
      <c r="V565" s="42">
        <f t="shared" si="51"/>
        <v>-1576.6700000000019</v>
      </c>
      <c r="W565" s="43">
        <f t="shared" si="54"/>
        <v>4.9999920719109449E-2</v>
      </c>
      <c r="X565" s="38" t="s">
        <v>1525</v>
      </c>
      <c r="Y565" s="42">
        <v>0</v>
      </c>
      <c r="Z565" s="38" t="s">
        <v>55</v>
      </c>
      <c r="AA565" s="42">
        <v>0</v>
      </c>
      <c r="AB565" s="42" t="s">
        <v>54</v>
      </c>
      <c r="AC565" s="42">
        <v>0</v>
      </c>
      <c r="AD565" s="42">
        <v>0</v>
      </c>
      <c r="AE565" s="42">
        <f t="shared" si="52"/>
        <v>0</v>
      </c>
      <c r="AF565" s="38" t="s">
        <v>1371</v>
      </c>
      <c r="AG565" s="44">
        <f t="shared" si="53"/>
        <v>-1576.6700000000019</v>
      </c>
    </row>
    <row r="566" spans="1:33" s="45" customFormat="1" x14ac:dyDescent="0.2">
      <c r="A566" s="38" t="s">
        <v>39</v>
      </c>
      <c r="B566" s="38" t="s">
        <v>40</v>
      </c>
      <c r="C566" s="38" t="s">
        <v>836</v>
      </c>
      <c r="D566" s="38" t="s">
        <v>2043</v>
      </c>
      <c r="E566" s="38" t="s">
        <v>43</v>
      </c>
      <c r="F566" s="38" t="s">
        <v>2044</v>
      </c>
      <c r="G566" s="38" t="s">
        <v>701</v>
      </c>
      <c r="H566" s="38" t="s">
        <v>2567</v>
      </c>
      <c r="I566" s="38" t="s">
        <v>359</v>
      </c>
      <c r="J566" s="38" t="s">
        <v>55</v>
      </c>
      <c r="K566" s="40" t="s">
        <v>54</v>
      </c>
      <c r="L566" s="39">
        <v>43468</v>
      </c>
      <c r="M566" s="39">
        <v>43468</v>
      </c>
      <c r="N566" s="38" t="s">
        <v>2098</v>
      </c>
      <c r="O566" s="38" t="s">
        <v>1368</v>
      </c>
      <c r="P566" s="41">
        <v>8147689</v>
      </c>
      <c r="Q566" s="38" t="s">
        <v>2568</v>
      </c>
      <c r="R566" s="38" t="s">
        <v>68</v>
      </c>
      <c r="S566" s="38" t="s">
        <v>52</v>
      </c>
      <c r="T566" s="42">
        <v>31533.45</v>
      </c>
      <c r="U566" s="42">
        <v>29956.78</v>
      </c>
      <c r="V566" s="42">
        <f t="shared" si="51"/>
        <v>1576.6700000000019</v>
      </c>
      <c r="W566" s="43">
        <f t="shared" si="54"/>
        <v>4.9999920719109449E-2</v>
      </c>
      <c r="X566" s="38" t="s">
        <v>1525</v>
      </c>
      <c r="Y566" s="42">
        <v>0</v>
      </c>
      <c r="Z566" s="38" t="s">
        <v>55</v>
      </c>
      <c r="AA566" s="42">
        <v>0</v>
      </c>
      <c r="AB566" s="42" t="s">
        <v>54</v>
      </c>
      <c r="AC566" s="42">
        <v>0</v>
      </c>
      <c r="AD566" s="42">
        <v>0</v>
      </c>
      <c r="AE566" s="42">
        <f t="shared" si="52"/>
        <v>0</v>
      </c>
      <c r="AF566" s="38" t="s">
        <v>1371</v>
      </c>
      <c r="AG566" s="44">
        <f t="shared" si="53"/>
        <v>1576.6700000000019</v>
      </c>
    </row>
    <row r="567" spans="1:33" s="45" customFormat="1" x14ac:dyDescent="0.2">
      <c r="A567" s="38" t="s">
        <v>39</v>
      </c>
      <c r="B567" s="38" t="s">
        <v>40</v>
      </c>
      <c r="C567" s="38" t="s">
        <v>836</v>
      </c>
      <c r="D567" s="38" t="s">
        <v>2043</v>
      </c>
      <c r="E567" s="38" t="s">
        <v>43</v>
      </c>
      <c r="F567" s="38" t="s">
        <v>2044</v>
      </c>
      <c r="G567" s="38" t="s">
        <v>840</v>
      </c>
      <c r="H567" s="38" t="s">
        <v>2567</v>
      </c>
      <c r="I567" s="38" t="s">
        <v>183</v>
      </c>
      <c r="J567" s="38" t="s">
        <v>55</v>
      </c>
      <c r="K567" s="40" t="s">
        <v>54</v>
      </c>
      <c r="L567" s="39">
        <v>43539</v>
      </c>
      <c r="M567" s="40" t="s">
        <v>54</v>
      </c>
      <c r="N567" s="38" t="s">
        <v>1358</v>
      </c>
      <c r="O567" s="38" t="s">
        <v>1359</v>
      </c>
      <c r="P567" s="41">
        <v>8204050</v>
      </c>
      <c r="Q567" s="38" t="s">
        <v>2569</v>
      </c>
      <c r="R567" s="38" t="s">
        <v>68</v>
      </c>
      <c r="S567" s="38" t="s">
        <v>52</v>
      </c>
      <c r="T567" s="42">
        <v>573605.89</v>
      </c>
      <c r="U567" s="42">
        <v>544925.6</v>
      </c>
      <c r="V567" s="42">
        <f t="shared" si="51"/>
        <v>28680.290000000037</v>
      </c>
      <c r="W567" s="43">
        <f t="shared" si="54"/>
        <v>4.9999992154892335E-2</v>
      </c>
      <c r="X567" s="38" t="s">
        <v>1525</v>
      </c>
      <c r="Y567" s="42">
        <v>0</v>
      </c>
      <c r="Z567" s="38" t="s">
        <v>55</v>
      </c>
      <c r="AA567" s="42">
        <v>0</v>
      </c>
      <c r="AB567" s="42" t="s">
        <v>54</v>
      </c>
      <c r="AC567" s="42">
        <v>573605.89</v>
      </c>
      <c r="AD567" s="42">
        <v>519706.24</v>
      </c>
      <c r="AE567" s="42">
        <f t="shared" si="52"/>
        <v>53899.650000000023</v>
      </c>
      <c r="AF567" s="38" t="s">
        <v>1371</v>
      </c>
      <c r="AG567" s="44">
        <f t="shared" si="53"/>
        <v>-25219.359999999986</v>
      </c>
    </row>
    <row r="568" spans="1:33" s="45" customFormat="1" x14ac:dyDescent="0.2">
      <c r="A568" s="38" t="s">
        <v>39</v>
      </c>
      <c r="B568" s="38" t="s">
        <v>40</v>
      </c>
      <c r="C568" s="38" t="s">
        <v>836</v>
      </c>
      <c r="D568" s="38" t="s">
        <v>1798</v>
      </c>
      <c r="E568" s="38" t="s">
        <v>43</v>
      </c>
      <c r="F568" s="38" t="s">
        <v>1799</v>
      </c>
      <c r="G568" s="38" t="s">
        <v>2570</v>
      </c>
      <c r="H568" s="38" t="s">
        <v>2571</v>
      </c>
      <c r="I568" s="38" t="s">
        <v>452</v>
      </c>
      <c r="J568" s="38" t="s">
        <v>2572</v>
      </c>
      <c r="K568" s="39">
        <v>42737</v>
      </c>
      <c r="L568" s="39">
        <v>42737</v>
      </c>
      <c r="M568" s="39">
        <v>42886</v>
      </c>
      <c r="N568" s="38" t="s">
        <v>1358</v>
      </c>
      <c r="O568" s="38" t="s">
        <v>1368</v>
      </c>
      <c r="P568" s="41">
        <v>5286388</v>
      </c>
      <c r="Q568" s="38" t="s">
        <v>2573</v>
      </c>
      <c r="R568" s="38" t="s">
        <v>68</v>
      </c>
      <c r="S568" s="38" t="s">
        <v>52</v>
      </c>
      <c r="T568" s="42">
        <v>0</v>
      </c>
      <c r="U568" s="42">
        <v>0</v>
      </c>
      <c r="V568" s="42">
        <f t="shared" si="51"/>
        <v>0</v>
      </c>
      <c r="W568" s="43" t="e">
        <f t="shared" si="54"/>
        <v>#DIV/0!</v>
      </c>
      <c r="X568" s="38" t="s">
        <v>1361</v>
      </c>
      <c r="Y568" s="42">
        <v>0</v>
      </c>
      <c r="Z568" s="38" t="s">
        <v>2574</v>
      </c>
      <c r="AA568" s="42">
        <v>0</v>
      </c>
      <c r="AB568" s="42">
        <v>0</v>
      </c>
      <c r="AC568" s="42">
        <v>0</v>
      </c>
      <c r="AD568" s="42">
        <v>0</v>
      </c>
      <c r="AE568" s="42">
        <f t="shared" si="52"/>
        <v>0</v>
      </c>
      <c r="AF568" s="38" t="s">
        <v>1371</v>
      </c>
      <c r="AG568" s="44">
        <f t="shared" si="53"/>
        <v>0</v>
      </c>
    </row>
    <row r="569" spans="1:33" s="45" customFormat="1" x14ac:dyDescent="0.2">
      <c r="A569" s="38" t="s">
        <v>39</v>
      </c>
      <c r="B569" s="38" t="s">
        <v>40</v>
      </c>
      <c r="C569" s="38" t="s">
        <v>836</v>
      </c>
      <c r="D569" s="38" t="s">
        <v>1803</v>
      </c>
      <c r="E569" s="38" t="s">
        <v>43</v>
      </c>
      <c r="F569" s="38" t="s">
        <v>1804</v>
      </c>
      <c r="G569" s="38" t="s">
        <v>1318</v>
      </c>
      <c r="H569" s="38" t="s">
        <v>1316</v>
      </c>
      <c r="I569" s="38" t="s">
        <v>359</v>
      </c>
      <c r="J569" s="38" t="s">
        <v>2121</v>
      </c>
      <c r="K569" s="39">
        <v>43413</v>
      </c>
      <c r="L569" s="39">
        <v>43413</v>
      </c>
      <c r="M569" s="39">
        <v>43411</v>
      </c>
      <c r="N569" s="38" t="s">
        <v>1358</v>
      </c>
      <c r="O569" s="38" t="s">
        <v>1368</v>
      </c>
      <c r="P569" s="41">
        <v>7999755</v>
      </c>
      <c r="Q569" s="38" t="s">
        <v>2575</v>
      </c>
      <c r="R569" s="38" t="s">
        <v>68</v>
      </c>
      <c r="S569" s="38" t="s">
        <v>52</v>
      </c>
      <c r="T569" s="42">
        <v>94.5</v>
      </c>
      <c r="U569" s="42">
        <v>90</v>
      </c>
      <c r="V569" s="42">
        <f t="shared" si="51"/>
        <v>4.5</v>
      </c>
      <c r="W569" s="43">
        <f t="shared" si="54"/>
        <v>4.7619047619047616E-2</v>
      </c>
      <c r="X569" s="38" t="s">
        <v>1361</v>
      </c>
      <c r="Y569" s="42">
        <v>90</v>
      </c>
      <c r="Z569" s="38" t="s">
        <v>2576</v>
      </c>
      <c r="AA569" s="42">
        <v>0</v>
      </c>
      <c r="AB569" s="42" t="s">
        <v>54</v>
      </c>
      <c r="AC569" s="42">
        <v>94.5</v>
      </c>
      <c r="AD569" s="42">
        <v>90</v>
      </c>
      <c r="AE569" s="42">
        <f t="shared" si="52"/>
        <v>4.5</v>
      </c>
      <c r="AF569" s="38" t="s">
        <v>1371</v>
      </c>
      <c r="AG569" s="44">
        <f t="shared" si="53"/>
        <v>0</v>
      </c>
    </row>
    <row r="570" spans="1:33" s="45" customFormat="1" x14ac:dyDescent="0.2">
      <c r="A570" s="38" t="s">
        <v>39</v>
      </c>
      <c r="B570" s="38" t="s">
        <v>40</v>
      </c>
      <c r="C570" s="38" t="s">
        <v>836</v>
      </c>
      <c r="D570" s="38" t="s">
        <v>1803</v>
      </c>
      <c r="E570" s="38" t="s">
        <v>43</v>
      </c>
      <c r="F570" s="38" t="s">
        <v>1804</v>
      </c>
      <c r="G570" s="38" t="s">
        <v>1318</v>
      </c>
      <c r="H570" s="38" t="s">
        <v>1317</v>
      </c>
      <c r="I570" s="38" t="s">
        <v>359</v>
      </c>
      <c r="J570" s="38" t="s">
        <v>2278</v>
      </c>
      <c r="K570" s="39">
        <v>43339</v>
      </c>
      <c r="L570" s="39">
        <v>43339</v>
      </c>
      <c r="M570" s="39">
        <v>43339</v>
      </c>
      <c r="N570" s="38" t="s">
        <v>2577</v>
      </c>
      <c r="O570" s="38" t="s">
        <v>1368</v>
      </c>
      <c r="P570" s="41">
        <v>7955969</v>
      </c>
      <c r="Q570" s="38" t="s">
        <v>2578</v>
      </c>
      <c r="R570" s="38" t="s">
        <v>2579</v>
      </c>
      <c r="S570" s="38" t="s">
        <v>52</v>
      </c>
      <c r="T570" s="42">
        <v>0</v>
      </c>
      <c r="U570" s="42">
        <v>0</v>
      </c>
      <c r="V570" s="42">
        <f t="shared" si="51"/>
        <v>0</v>
      </c>
      <c r="W570" s="43" t="e">
        <f t="shared" si="54"/>
        <v>#DIV/0!</v>
      </c>
      <c r="X570" s="38" t="s">
        <v>1361</v>
      </c>
      <c r="Y570" s="42">
        <v>0</v>
      </c>
      <c r="Z570" s="38" t="s">
        <v>2580</v>
      </c>
      <c r="AA570" s="42">
        <v>0</v>
      </c>
      <c r="AB570" s="42" t="s">
        <v>54</v>
      </c>
      <c r="AC570" s="42">
        <v>0</v>
      </c>
      <c r="AD570" s="42">
        <v>0</v>
      </c>
      <c r="AE570" s="42">
        <f t="shared" si="52"/>
        <v>0</v>
      </c>
      <c r="AF570" s="38" t="s">
        <v>1371</v>
      </c>
      <c r="AG570" s="44">
        <f t="shared" si="53"/>
        <v>0</v>
      </c>
    </row>
    <row r="571" spans="1:33" s="45" customFormat="1" x14ac:dyDescent="0.2">
      <c r="A571" s="38" t="s">
        <v>39</v>
      </c>
      <c r="B571" s="38" t="s">
        <v>40</v>
      </c>
      <c r="C571" s="38" t="s">
        <v>884</v>
      </c>
      <c r="D571" s="38" t="s">
        <v>885</v>
      </c>
      <c r="E571" s="38" t="s">
        <v>43</v>
      </c>
      <c r="F571" s="38" t="s">
        <v>887</v>
      </c>
      <c r="G571" s="38" t="s">
        <v>888</v>
      </c>
      <c r="H571" s="38" t="s">
        <v>2581</v>
      </c>
      <c r="I571" s="38" t="s">
        <v>979</v>
      </c>
      <c r="J571" s="38" t="s">
        <v>2195</v>
      </c>
      <c r="K571" s="39">
        <v>42506</v>
      </c>
      <c r="L571" s="39">
        <v>42506</v>
      </c>
      <c r="M571" s="39">
        <v>42506</v>
      </c>
      <c r="N571" s="38" t="s">
        <v>1358</v>
      </c>
      <c r="O571" s="38" t="s">
        <v>1368</v>
      </c>
      <c r="P571" s="41">
        <v>6394883</v>
      </c>
      <c r="Q571" s="38" t="s">
        <v>2582</v>
      </c>
      <c r="R571" s="38" t="s">
        <v>68</v>
      </c>
      <c r="S571" s="38" t="s">
        <v>52</v>
      </c>
      <c r="T571" s="42">
        <v>5768.84</v>
      </c>
      <c r="U571" s="42">
        <v>3933.6</v>
      </c>
      <c r="V571" s="42">
        <f t="shared" ref="V571:V579" si="55">T571-U571</f>
        <v>1835.2400000000002</v>
      </c>
      <c r="W571" s="43">
        <f t="shared" si="54"/>
        <v>0.31812981465944629</v>
      </c>
      <c r="X571" s="38" t="s">
        <v>1361</v>
      </c>
      <c r="Y571" s="42">
        <v>3933.6</v>
      </c>
      <c r="Z571" s="38" t="s">
        <v>2583</v>
      </c>
      <c r="AA571" s="42">
        <v>0</v>
      </c>
      <c r="AB571" s="42" t="s">
        <v>54</v>
      </c>
      <c r="AC571" s="42">
        <v>5768.84</v>
      </c>
      <c r="AD571" s="42">
        <v>3933.6</v>
      </c>
      <c r="AE571" s="42">
        <f t="shared" ref="AE571:AE579" si="56">AC571-AD571</f>
        <v>1835.2400000000002</v>
      </c>
      <c r="AF571" s="38" t="s">
        <v>1371</v>
      </c>
      <c r="AG571" s="44">
        <f t="shared" ref="AG571:AG579" si="57">V571-AE571</f>
        <v>0</v>
      </c>
    </row>
    <row r="572" spans="1:33" s="45" customFormat="1" x14ac:dyDescent="0.2">
      <c r="A572" s="38" t="s">
        <v>39</v>
      </c>
      <c r="B572" s="38" t="s">
        <v>40</v>
      </c>
      <c r="C572" s="38" t="s">
        <v>884</v>
      </c>
      <c r="D572" s="38" t="s">
        <v>885</v>
      </c>
      <c r="E572" s="38" t="s">
        <v>43</v>
      </c>
      <c r="F572" s="38" t="s">
        <v>887</v>
      </c>
      <c r="G572" s="38" t="s">
        <v>888</v>
      </c>
      <c r="H572" s="38" t="s">
        <v>886</v>
      </c>
      <c r="I572" s="38" t="s">
        <v>979</v>
      </c>
      <c r="J572" s="38" t="s">
        <v>2198</v>
      </c>
      <c r="K572" s="39">
        <v>42584</v>
      </c>
      <c r="L572" s="39">
        <v>43539</v>
      </c>
      <c r="M572" s="40" t="s">
        <v>54</v>
      </c>
      <c r="N572" s="38" t="s">
        <v>1358</v>
      </c>
      <c r="O572" s="38" t="s">
        <v>1359</v>
      </c>
      <c r="P572" s="41">
        <v>6615339</v>
      </c>
      <c r="Q572" s="38" t="s">
        <v>2584</v>
      </c>
      <c r="R572" s="38" t="s">
        <v>68</v>
      </c>
      <c r="S572" s="38" t="s">
        <v>52</v>
      </c>
      <c r="T572" s="42">
        <v>9300</v>
      </c>
      <c r="U572" s="42">
        <v>9150</v>
      </c>
      <c r="V572" s="42">
        <f t="shared" si="55"/>
        <v>150</v>
      </c>
      <c r="W572" s="43">
        <f t="shared" si="54"/>
        <v>1.6129032258064516E-2</v>
      </c>
      <c r="X572" s="38" t="s">
        <v>1361</v>
      </c>
      <c r="Y572" s="42">
        <v>9150</v>
      </c>
      <c r="Z572" s="38" t="s">
        <v>2585</v>
      </c>
      <c r="AA572" s="42">
        <v>0</v>
      </c>
      <c r="AB572" s="42" t="s">
        <v>54</v>
      </c>
      <c r="AC572" s="42">
        <v>9300</v>
      </c>
      <c r="AD572" s="42">
        <v>9150</v>
      </c>
      <c r="AE572" s="42">
        <f t="shared" si="56"/>
        <v>150</v>
      </c>
      <c r="AF572" s="38" t="s">
        <v>1371</v>
      </c>
      <c r="AG572" s="44">
        <f t="shared" si="57"/>
        <v>0</v>
      </c>
    </row>
    <row r="573" spans="1:33" s="45" customFormat="1" x14ac:dyDescent="0.2">
      <c r="A573" s="38" t="s">
        <v>39</v>
      </c>
      <c r="B573" s="38" t="s">
        <v>40</v>
      </c>
      <c r="C573" s="38" t="s">
        <v>884</v>
      </c>
      <c r="D573" s="38" t="s">
        <v>885</v>
      </c>
      <c r="E573" s="38" t="s">
        <v>43</v>
      </c>
      <c r="F573" s="38" t="s">
        <v>887</v>
      </c>
      <c r="G573" s="38" t="s">
        <v>888</v>
      </c>
      <c r="H573" s="38" t="s">
        <v>886</v>
      </c>
      <c r="I573" s="38" t="s">
        <v>979</v>
      </c>
      <c r="J573" s="38" t="s">
        <v>2206</v>
      </c>
      <c r="K573" s="39">
        <v>42718</v>
      </c>
      <c r="L573" s="39">
        <v>43539</v>
      </c>
      <c r="M573" s="40" t="s">
        <v>54</v>
      </c>
      <c r="N573" s="38" t="s">
        <v>1358</v>
      </c>
      <c r="O573" s="38" t="s">
        <v>1359</v>
      </c>
      <c r="P573" s="41">
        <v>6615339</v>
      </c>
      <c r="Q573" s="38" t="s">
        <v>2584</v>
      </c>
      <c r="R573" s="38" t="s">
        <v>68</v>
      </c>
      <c r="S573" s="38" t="s">
        <v>52</v>
      </c>
      <c r="T573" s="42">
        <v>13500</v>
      </c>
      <c r="U573" s="42">
        <v>13500</v>
      </c>
      <c r="V573" s="42">
        <f t="shared" si="55"/>
        <v>0</v>
      </c>
      <c r="W573" s="43">
        <f t="shared" si="54"/>
        <v>0</v>
      </c>
      <c r="X573" s="38" t="s">
        <v>1361</v>
      </c>
      <c r="Y573" s="42">
        <v>13500</v>
      </c>
      <c r="Z573" s="38" t="s">
        <v>2585</v>
      </c>
      <c r="AA573" s="42">
        <v>0</v>
      </c>
      <c r="AB573" s="42" t="s">
        <v>54</v>
      </c>
      <c r="AC573" s="42">
        <v>13500</v>
      </c>
      <c r="AD573" s="42">
        <v>13500</v>
      </c>
      <c r="AE573" s="42">
        <f t="shared" si="56"/>
        <v>0</v>
      </c>
      <c r="AF573" s="38" t="s">
        <v>1371</v>
      </c>
      <c r="AG573" s="44">
        <f t="shared" si="57"/>
        <v>0</v>
      </c>
    </row>
    <row r="574" spans="1:33" s="45" customFormat="1" x14ac:dyDescent="0.2">
      <c r="A574" s="38" t="s">
        <v>39</v>
      </c>
      <c r="B574" s="38" t="s">
        <v>40</v>
      </c>
      <c r="C574" s="38" t="s">
        <v>884</v>
      </c>
      <c r="D574" s="38" t="s">
        <v>885</v>
      </c>
      <c r="E574" s="38" t="s">
        <v>43</v>
      </c>
      <c r="F574" s="38" t="s">
        <v>887</v>
      </c>
      <c r="G574" s="38" t="s">
        <v>888</v>
      </c>
      <c r="H574" s="38" t="s">
        <v>886</v>
      </c>
      <c r="I574" s="38" t="s">
        <v>979</v>
      </c>
      <c r="J574" s="38" t="s">
        <v>2216</v>
      </c>
      <c r="K574" s="39">
        <v>42949</v>
      </c>
      <c r="L574" s="39">
        <v>42949</v>
      </c>
      <c r="M574" s="39">
        <v>42898</v>
      </c>
      <c r="N574" s="38" t="s">
        <v>1358</v>
      </c>
      <c r="O574" s="38" t="s">
        <v>1368</v>
      </c>
      <c r="P574" s="41">
        <v>6764934</v>
      </c>
      <c r="Q574" s="38" t="s">
        <v>2586</v>
      </c>
      <c r="R574" s="38" t="s">
        <v>68</v>
      </c>
      <c r="S574" s="38" t="s">
        <v>52</v>
      </c>
      <c r="T574" s="42">
        <v>9720</v>
      </c>
      <c r="U574" s="42">
        <v>8184</v>
      </c>
      <c r="V574" s="42">
        <f t="shared" si="55"/>
        <v>1536</v>
      </c>
      <c r="W574" s="43">
        <f t="shared" si="54"/>
        <v>0.15802469135802469</v>
      </c>
      <c r="X574" s="38" t="s">
        <v>1361</v>
      </c>
      <c r="Y574" s="42">
        <v>8184</v>
      </c>
      <c r="Z574" s="38" t="s">
        <v>2587</v>
      </c>
      <c r="AA574" s="42">
        <v>0</v>
      </c>
      <c r="AB574" s="42" t="s">
        <v>54</v>
      </c>
      <c r="AC574" s="42">
        <v>9684</v>
      </c>
      <c r="AD574" s="42">
        <v>8184</v>
      </c>
      <c r="AE574" s="42">
        <f t="shared" si="56"/>
        <v>1500</v>
      </c>
      <c r="AF574" s="38" t="s">
        <v>1363</v>
      </c>
      <c r="AG574" s="44">
        <f t="shared" si="57"/>
        <v>36</v>
      </c>
    </row>
    <row r="575" spans="1:33" s="45" customFormat="1" x14ac:dyDescent="0.2">
      <c r="A575" s="38" t="s">
        <v>39</v>
      </c>
      <c r="B575" s="38" t="s">
        <v>40</v>
      </c>
      <c r="C575" s="38" t="s">
        <v>884</v>
      </c>
      <c r="D575" s="38" t="s">
        <v>885</v>
      </c>
      <c r="E575" s="38" t="s">
        <v>43</v>
      </c>
      <c r="F575" s="38" t="s">
        <v>887</v>
      </c>
      <c r="G575" s="38" t="s">
        <v>888</v>
      </c>
      <c r="H575" s="38" t="s">
        <v>2588</v>
      </c>
      <c r="I575" s="38" t="s">
        <v>979</v>
      </c>
      <c r="J575" s="38" t="s">
        <v>2197</v>
      </c>
      <c r="K575" s="39">
        <v>42559</v>
      </c>
      <c r="L575" s="39">
        <v>43539</v>
      </c>
      <c r="M575" s="40" t="s">
        <v>54</v>
      </c>
      <c r="N575" s="38" t="s">
        <v>1358</v>
      </c>
      <c r="O575" s="38" t="s">
        <v>1359</v>
      </c>
      <c r="P575" s="41">
        <v>6561824</v>
      </c>
      <c r="Q575" s="38" t="s">
        <v>2589</v>
      </c>
      <c r="R575" s="38" t="s">
        <v>68</v>
      </c>
      <c r="S575" s="38" t="s">
        <v>52</v>
      </c>
      <c r="T575" s="42">
        <v>1795.5</v>
      </c>
      <c r="U575" s="42">
        <v>1644.68</v>
      </c>
      <c r="V575" s="42">
        <f t="shared" si="55"/>
        <v>150.81999999999994</v>
      </c>
      <c r="W575" s="43">
        <f t="shared" si="54"/>
        <v>8.3998886104149226E-2</v>
      </c>
      <c r="X575" s="38" t="s">
        <v>2590</v>
      </c>
      <c r="Y575" s="42">
        <v>0</v>
      </c>
      <c r="Z575" s="38" t="s">
        <v>55</v>
      </c>
      <c r="AA575" s="42">
        <v>0</v>
      </c>
      <c r="AB575" s="42" t="s">
        <v>54</v>
      </c>
      <c r="AC575" s="42">
        <v>1795.5</v>
      </c>
      <c r="AD575" s="42">
        <v>1635.9</v>
      </c>
      <c r="AE575" s="42">
        <f t="shared" si="56"/>
        <v>159.59999999999991</v>
      </c>
      <c r="AF575" s="38" t="s">
        <v>1371</v>
      </c>
      <c r="AG575" s="44">
        <f t="shared" si="57"/>
        <v>-8.7799999999999727</v>
      </c>
    </row>
    <row r="576" spans="1:33" s="45" customFormat="1" x14ac:dyDescent="0.2">
      <c r="A576" s="38" t="s">
        <v>39</v>
      </c>
      <c r="B576" s="38" t="s">
        <v>40</v>
      </c>
      <c r="C576" s="38" t="s">
        <v>884</v>
      </c>
      <c r="D576" s="38" t="s">
        <v>885</v>
      </c>
      <c r="E576" s="38" t="s">
        <v>43</v>
      </c>
      <c r="F576" s="38" t="s">
        <v>887</v>
      </c>
      <c r="G576" s="38" t="s">
        <v>888</v>
      </c>
      <c r="H576" s="38" t="s">
        <v>251</v>
      </c>
      <c r="I576" s="38" t="s">
        <v>302</v>
      </c>
      <c r="J576" s="38" t="s">
        <v>55</v>
      </c>
      <c r="K576" s="40" t="s">
        <v>54</v>
      </c>
      <c r="L576" s="39">
        <v>43192</v>
      </c>
      <c r="M576" s="39">
        <v>43192</v>
      </c>
      <c r="N576" s="38" t="s">
        <v>2077</v>
      </c>
      <c r="O576" s="38" t="s">
        <v>1368</v>
      </c>
      <c r="P576" s="41">
        <v>1672155</v>
      </c>
      <c r="Q576" s="38" t="s">
        <v>2591</v>
      </c>
      <c r="R576" s="38" t="s">
        <v>59</v>
      </c>
      <c r="S576" s="38" t="s">
        <v>52</v>
      </c>
      <c r="T576" s="42">
        <v>-29625.42</v>
      </c>
      <c r="U576" s="42">
        <v>-27136.880000000001</v>
      </c>
      <c r="V576" s="42">
        <f t="shared" si="55"/>
        <v>-2488.5399999999972</v>
      </c>
      <c r="W576" s="43">
        <f t="shared" si="54"/>
        <v>8.4000159322635673E-2</v>
      </c>
      <c r="X576" s="38" t="s">
        <v>2590</v>
      </c>
      <c r="Y576" s="42">
        <v>0</v>
      </c>
      <c r="Z576" s="38" t="s">
        <v>55</v>
      </c>
      <c r="AA576" s="42">
        <v>0</v>
      </c>
      <c r="AB576" s="42" t="s">
        <v>54</v>
      </c>
      <c r="AC576" s="42">
        <v>0</v>
      </c>
      <c r="AD576" s="42">
        <v>0</v>
      </c>
      <c r="AE576" s="42">
        <f t="shared" si="56"/>
        <v>0</v>
      </c>
      <c r="AF576" s="38" t="s">
        <v>1371</v>
      </c>
      <c r="AG576" s="44">
        <f t="shared" si="57"/>
        <v>-2488.5399999999972</v>
      </c>
    </row>
    <row r="577" spans="1:33" s="45" customFormat="1" x14ac:dyDescent="0.2">
      <c r="A577" s="38" t="s">
        <v>39</v>
      </c>
      <c r="B577" s="38" t="s">
        <v>40</v>
      </c>
      <c r="C577" s="38" t="s">
        <v>884</v>
      </c>
      <c r="D577" s="38" t="s">
        <v>885</v>
      </c>
      <c r="E577" s="38" t="s">
        <v>43</v>
      </c>
      <c r="F577" s="38" t="s">
        <v>887</v>
      </c>
      <c r="G577" s="38" t="s">
        <v>888</v>
      </c>
      <c r="H577" s="38" t="s">
        <v>251</v>
      </c>
      <c r="I577" s="38" t="s">
        <v>302</v>
      </c>
      <c r="J577" s="38" t="s">
        <v>55</v>
      </c>
      <c r="K577" s="40" t="s">
        <v>54</v>
      </c>
      <c r="L577" s="39">
        <v>43421</v>
      </c>
      <c r="M577" s="39">
        <v>43421</v>
      </c>
      <c r="N577" s="38" t="s">
        <v>2077</v>
      </c>
      <c r="O577" s="38" t="s">
        <v>1368</v>
      </c>
      <c r="P577" s="41">
        <v>1696167</v>
      </c>
      <c r="Q577" s="38" t="s">
        <v>2591</v>
      </c>
      <c r="R577" s="38" t="s">
        <v>59</v>
      </c>
      <c r="S577" s="38" t="s">
        <v>52</v>
      </c>
      <c r="T577" s="42">
        <v>-205.62</v>
      </c>
      <c r="U577" s="42">
        <v>-188.35</v>
      </c>
      <c r="V577" s="42">
        <f t="shared" si="55"/>
        <v>-17.27000000000001</v>
      </c>
      <c r="W577" s="43">
        <f t="shared" si="54"/>
        <v>8.3989884252504671E-2</v>
      </c>
      <c r="X577" s="38" t="s">
        <v>2590</v>
      </c>
      <c r="Y577" s="42">
        <v>0</v>
      </c>
      <c r="Z577" s="38" t="s">
        <v>55</v>
      </c>
      <c r="AA577" s="42">
        <v>0</v>
      </c>
      <c r="AB577" s="42" t="s">
        <v>54</v>
      </c>
      <c r="AC577" s="42">
        <v>0</v>
      </c>
      <c r="AD577" s="42">
        <v>0</v>
      </c>
      <c r="AE577" s="42">
        <f t="shared" si="56"/>
        <v>0</v>
      </c>
      <c r="AF577" s="38" t="s">
        <v>1371</v>
      </c>
      <c r="AG577" s="44">
        <f t="shared" si="57"/>
        <v>-17.27000000000001</v>
      </c>
    </row>
    <row r="578" spans="1:33" s="45" customFormat="1" x14ac:dyDescent="0.2">
      <c r="A578" s="38" t="s">
        <v>39</v>
      </c>
      <c r="B578" s="38" t="s">
        <v>40</v>
      </c>
      <c r="C578" s="38" t="s">
        <v>884</v>
      </c>
      <c r="D578" s="38" t="s">
        <v>885</v>
      </c>
      <c r="E578" s="38" t="s">
        <v>43</v>
      </c>
      <c r="F578" s="38" t="s">
        <v>887</v>
      </c>
      <c r="G578" s="38" t="s">
        <v>888</v>
      </c>
      <c r="H578" s="38" t="s">
        <v>2592</v>
      </c>
      <c r="I578" s="38" t="s">
        <v>183</v>
      </c>
      <c r="J578" s="38" t="s">
        <v>2081</v>
      </c>
      <c r="K578" s="39">
        <v>43483</v>
      </c>
      <c r="L578" s="39">
        <v>43483</v>
      </c>
      <c r="M578" s="39">
        <v>43483</v>
      </c>
      <c r="N578" s="38" t="s">
        <v>1358</v>
      </c>
      <c r="O578" s="38" t="s">
        <v>1368</v>
      </c>
      <c r="P578" s="41">
        <v>7595264</v>
      </c>
      <c r="Q578" s="38" t="s">
        <v>2593</v>
      </c>
      <c r="R578" s="38" t="s">
        <v>68</v>
      </c>
      <c r="S578" s="38" t="s">
        <v>52</v>
      </c>
      <c r="T578" s="42">
        <v>76107.490000000005</v>
      </c>
      <c r="U578" s="42">
        <v>52804.47</v>
      </c>
      <c r="V578" s="42">
        <f t="shared" si="55"/>
        <v>23303.020000000004</v>
      </c>
      <c r="W578" s="43">
        <f t="shared" si="54"/>
        <v>0.30618563297777923</v>
      </c>
      <c r="X578" s="38" t="s">
        <v>1361</v>
      </c>
      <c r="Y578" s="42">
        <v>52804.47</v>
      </c>
      <c r="Z578" s="38" t="s">
        <v>2594</v>
      </c>
      <c r="AA578" s="42">
        <v>0</v>
      </c>
      <c r="AB578" s="42" t="s">
        <v>54</v>
      </c>
      <c r="AC578" s="42">
        <v>0</v>
      </c>
      <c r="AD578" s="42">
        <v>0</v>
      </c>
      <c r="AE578" s="42">
        <f t="shared" si="56"/>
        <v>0</v>
      </c>
      <c r="AF578" s="38" t="s">
        <v>1371</v>
      </c>
      <c r="AG578" s="44">
        <f t="shared" si="57"/>
        <v>23303.020000000004</v>
      </c>
    </row>
    <row r="579" spans="1:33" s="45" customFormat="1" x14ac:dyDescent="0.2">
      <c r="A579" s="38" t="s">
        <v>39</v>
      </c>
      <c r="B579" s="38" t="s">
        <v>40</v>
      </c>
      <c r="C579" s="38" t="s">
        <v>884</v>
      </c>
      <c r="D579" s="38" t="s">
        <v>885</v>
      </c>
      <c r="E579" s="38" t="s">
        <v>43</v>
      </c>
      <c r="F579" s="38" t="s">
        <v>887</v>
      </c>
      <c r="G579" s="38" t="s">
        <v>888</v>
      </c>
      <c r="H579" s="38" t="s">
        <v>886</v>
      </c>
      <c r="I579" s="38" t="s">
        <v>302</v>
      </c>
      <c r="J579" s="38" t="s">
        <v>2220</v>
      </c>
      <c r="K579" s="39">
        <v>43035</v>
      </c>
      <c r="L579" s="39">
        <v>43539</v>
      </c>
      <c r="M579" s="40" t="s">
        <v>54</v>
      </c>
      <c r="N579" s="38" t="s">
        <v>1358</v>
      </c>
      <c r="O579" s="38" t="s">
        <v>1359</v>
      </c>
      <c r="P579" s="41">
        <v>7374472</v>
      </c>
      <c r="Q579" s="38" t="s">
        <v>2595</v>
      </c>
      <c r="R579" s="38" t="s">
        <v>68</v>
      </c>
      <c r="S579" s="38" t="s">
        <v>52</v>
      </c>
      <c r="T579" s="42">
        <v>937.75</v>
      </c>
      <c r="U579" s="42">
        <v>858.98</v>
      </c>
      <c r="V579" s="42">
        <f t="shared" si="55"/>
        <v>78.769999999999982</v>
      </c>
      <c r="W579" s="43">
        <f t="shared" si="54"/>
        <v>8.3998933617701929E-2</v>
      </c>
      <c r="X579" s="38" t="s">
        <v>2590</v>
      </c>
      <c r="Y579" s="42">
        <v>0</v>
      </c>
      <c r="Z579" s="38" t="s">
        <v>55</v>
      </c>
      <c r="AA579" s="42">
        <v>0</v>
      </c>
      <c r="AB579" s="42" t="s">
        <v>54</v>
      </c>
      <c r="AC579" s="42">
        <v>934.18</v>
      </c>
      <c r="AD579" s="42">
        <v>744.99</v>
      </c>
      <c r="AE579" s="42">
        <f t="shared" si="56"/>
        <v>189.18999999999994</v>
      </c>
      <c r="AF579" s="38" t="s">
        <v>1371</v>
      </c>
      <c r="AG579" s="44">
        <f t="shared" si="57"/>
        <v>-110.41999999999996</v>
      </c>
    </row>
    <row r="580" spans="1:33" s="45" customFormat="1" x14ac:dyDescent="0.2">
      <c r="A580" s="38" t="s">
        <v>39</v>
      </c>
      <c r="B580" s="38" t="s">
        <v>40</v>
      </c>
      <c r="C580" s="38" t="s">
        <v>884</v>
      </c>
      <c r="D580" s="38" t="s">
        <v>938</v>
      </c>
      <c r="E580" s="38" t="s">
        <v>43</v>
      </c>
      <c r="F580" s="38" t="s">
        <v>940</v>
      </c>
      <c r="G580" s="38" t="s">
        <v>1858</v>
      </c>
      <c r="H580" s="38" t="s">
        <v>924</v>
      </c>
      <c r="I580" s="38" t="s">
        <v>2076</v>
      </c>
      <c r="J580" s="38" t="s">
        <v>55</v>
      </c>
      <c r="K580" s="40" t="s">
        <v>54</v>
      </c>
      <c r="L580" s="39">
        <v>42794</v>
      </c>
      <c r="M580" s="39">
        <v>42794</v>
      </c>
      <c r="N580" s="38" t="s">
        <v>2077</v>
      </c>
      <c r="O580" s="38" t="s">
        <v>1368</v>
      </c>
      <c r="P580" s="41">
        <v>1546774</v>
      </c>
      <c r="Q580" s="38" t="s">
        <v>2596</v>
      </c>
      <c r="R580" s="38" t="s">
        <v>68</v>
      </c>
      <c r="S580" s="38" t="s">
        <v>52</v>
      </c>
      <c r="T580" s="42">
        <v>-2420</v>
      </c>
      <c r="U580" s="42">
        <v>-2216.7199999999998</v>
      </c>
      <c r="V580" s="42">
        <f t="shared" ref="V580:V597" si="58">T580-U580</f>
        <v>-203.2800000000002</v>
      </c>
      <c r="W580" s="43">
        <f t="shared" si="54"/>
        <v>8.4000000000000088E-2</v>
      </c>
      <c r="X580" s="38" t="s">
        <v>2590</v>
      </c>
      <c r="Y580" s="42">
        <v>0</v>
      </c>
      <c r="Z580" s="38" t="s">
        <v>55</v>
      </c>
      <c r="AA580" s="42">
        <v>0</v>
      </c>
      <c r="AB580" s="42" t="s">
        <v>54</v>
      </c>
      <c r="AC580" s="42">
        <v>0</v>
      </c>
      <c r="AD580" s="42">
        <v>0</v>
      </c>
      <c r="AE580" s="42">
        <f t="shared" ref="AE580:AE597" si="59">AC580-AD580</f>
        <v>0</v>
      </c>
      <c r="AF580" s="38" t="s">
        <v>1376</v>
      </c>
      <c r="AG580" s="44">
        <f t="shared" ref="AG580:AG597" si="60">V580-AE580</f>
        <v>-203.2800000000002</v>
      </c>
    </row>
    <row r="581" spans="1:33" s="45" customFormat="1" x14ac:dyDescent="0.2">
      <c r="A581" s="38" t="s">
        <v>39</v>
      </c>
      <c r="B581" s="38" t="s">
        <v>40</v>
      </c>
      <c r="C581" s="38" t="s">
        <v>884</v>
      </c>
      <c r="D581" s="38" t="s">
        <v>938</v>
      </c>
      <c r="E581" s="38" t="s">
        <v>43</v>
      </c>
      <c r="F581" s="38" t="s">
        <v>940</v>
      </c>
      <c r="G581" s="38" t="s">
        <v>941</v>
      </c>
      <c r="H581" s="38" t="s">
        <v>978</v>
      </c>
      <c r="I581" s="38" t="s">
        <v>979</v>
      </c>
      <c r="J581" s="38" t="s">
        <v>2081</v>
      </c>
      <c r="K581" s="39">
        <v>43496</v>
      </c>
      <c r="L581" s="39">
        <v>43496</v>
      </c>
      <c r="M581" s="39">
        <v>43496</v>
      </c>
      <c r="N581" s="38" t="s">
        <v>1367</v>
      </c>
      <c r="O581" s="38" t="s">
        <v>1368</v>
      </c>
      <c r="P581" s="41">
        <v>8024218</v>
      </c>
      <c r="Q581" s="38" t="s">
        <v>2597</v>
      </c>
      <c r="R581" s="38" t="s">
        <v>59</v>
      </c>
      <c r="S581" s="38" t="s">
        <v>52</v>
      </c>
      <c r="T581" s="42">
        <v>0</v>
      </c>
      <c r="U581" s="42">
        <v>0</v>
      </c>
      <c r="V581" s="42">
        <f t="shared" si="58"/>
        <v>0</v>
      </c>
      <c r="W581" s="43" t="e">
        <f t="shared" si="54"/>
        <v>#DIV/0!</v>
      </c>
      <c r="X581" s="38" t="s">
        <v>1361</v>
      </c>
      <c r="Y581" s="42">
        <v>0</v>
      </c>
      <c r="Z581" s="38" t="s">
        <v>2598</v>
      </c>
      <c r="AA581" s="42">
        <v>0</v>
      </c>
      <c r="AB581" s="42" t="s">
        <v>54</v>
      </c>
      <c r="AC581" s="42">
        <v>0</v>
      </c>
      <c r="AD581" s="42">
        <v>0</v>
      </c>
      <c r="AE581" s="42">
        <f t="shared" si="59"/>
        <v>0</v>
      </c>
      <c r="AF581" s="38" t="s">
        <v>1390</v>
      </c>
      <c r="AG581" s="44">
        <f t="shared" si="60"/>
        <v>0</v>
      </c>
    </row>
    <row r="582" spans="1:33" s="45" customFormat="1" x14ac:dyDescent="0.2">
      <c r="A582" s="38" t="s">
        <v>39</v>
      </c>
      <c r="B582" s="38" t="s">
        <v>40</v>
      </c>
      <c r="C582" s="38" t="s">
        <v>884</v>
      </c>
      <c r="D582" s="38" t="s">
        <v>938</v>
      </c>
      <c r="E582" s="38" t="s">
        <v>43</v>
      </c>
      <c r="F582" s="38" t="s">
        <v>940</v>
      </c>
      <c r="G582" s="38" t="s">
        <v>1858</v>
      </c>
      <c r="H582" s="38" t="s">
        <v>987</v>
      </c>
      <c r="I582" s="38" t="s">
        <v>979</v>
      </c>
      <c r="J582" s="38" t="s">
        <v>2176</v>
      </c>
      <c r="K582" s="39">
        <v>42221</v>
      </c>
      <c r="L582" s="39">
        <v>42221</v>
      </c>
      <c r="M582" s="39">
        <v>42221</v>
      </c>
      <c r="N582" s="38" t="s">
        <v>1358</v>
      </c>
      <c r="O582" s="38" t="s">
        <v>1368</v>
      </c>
      <c r="P582" s="41">
        <v>6022427</v>
      </c>
      <c r="Q582" s="38" t="s">
        <v>2599</v>
      </c>
      <c r="R582" s="38" t="s">
        <v>68</v>
      </c>
      <c r="S582" s="38" t="s">
        <v>52</v>
      </c>
      <c r="T582" s="42">
        <v>0</v>
      </c>
      <c r="U582" s="42">
        <v>4.43</v>
      </c>
      <c r="V582" s="42">
        <f t="shared" si="58"/>
        <v>-4.43</v>
      </c>
      <c r="W582" s="43" t="e">
        <f t="shared" si="54"/>
        <v>#DIV/0!</v>
      </c>
      <c r="X582" s="38" t="s">
        <v>1361</v>
      </c>
      <c r="Y582" s="42">
        <v>4.43</v>
      </c>
      <c r="Z582" s="38" t="s">
        <v>2600</v>
      </c>
      <c r="AA582" s="42">
        <v>0</v>
      </c>
      <c r="AB582" s="42" t="s">
        <v>54</v>
      </c>
      <c r="AC582" s="42">
        <v>0</v>
      </c>
      <c r="AD582" s="42">
        <v>0</v>
      </c>
      <c r="AE582" s="42">
        <f t="shared" si="59"/>
        <v>0</v>
      </c>
      <c r="AF582" s="38" t="s">
        <v>1371</v>
      </c>
      <c r="AG582" s="44">
        <f t="shared" si="60"/>
        <v>-4.43</v>
      </c>
    </row>
    <row r="583" spans="1:33" s="45" customFormat="1" x14ac:dyDescent="0.2">
      <c r="A583" s="38" t="s">
        <v>39</v>
      </c>
      <c r="B583" s="38" t="s">
        <v>40</v>
      </c>
      <c r="C583" s="38" t="s">
        <v>884</v>
      </c>
      <c r="D583" s="38" t="s">
        <v>938</v>
      </c>
      <c r="E583" s="38" t="s">
        <v>43</v>
      </c>
      <c r="F583" s="38" t="s">
        <v>940</v>
      </c>
      <c r="G583" s="38" t="s">
        <v>1858</v>
      </c>
      <c r="H583" s="38" t="s">
        <v>146</v>
      </c>
      <c r="I583" s="38" t="s">
        <v>979</v>
      </c>
      <c r="J583" s="38" t="s">
        <v>2197</v>
      </c>
      <c r="K583" s="39">
        <v>42562</v>
      </c>
      <c r="L583" s="39">
        <v>42562</v>
      </c>
      <c r="M583" s="39">
        <v>42562</v>
      </c>
      <c r="N583" s="38" t="s">
        <v>1358</v>
      </c>
      <c r="O583" s="38" t="s">
        <v>1368</v>
      </c>
      <c r="P583" s="41">
        <v>6567680</v>
      </c>
      <c r="Q583" s="38" t="s">
        <v>2601</v>
      </c>
      <c r="R583" s="38" t="s">
        <v>68</v>
      </c>
      <c r="S583" s="38" t="s">
        <v>52</v>
      </c>
      <c r="T583" s="42">
        <v>13548.48</v>
      </c>
      <c r="U583" s="42">
        <v>12410.41</v>
      </c>
      <c r="V583" s="42">
        <f t="shared" si="58"/>
        <v>1138.0699999999997</v>
      </c>
      <c r="W583" s="43">
        <f t="shared" si="54"/>
        <v>8.3999828763078946E-2</v>
      </c>
      <c r="X583" s="38" t="s">
        <v>2590</v>
      </c>
      <c r="Y583" s="42">
        <v>0</v>
      </c>
      <c r="Z583" s="38" t="s">
        <v>55</v>
      </c>
      <c r="AA583" s="42">
        <v>0</v>
      </c>
      <c r="AB583" s="42" t="s">
        <v>54</v>
      </c>
      <c r="AC583" s="42">
        <v>13548.48</v>
      </c>
      <c r="AD583" s="42">
        <v>13548.48</v>
      </c>
      <c r="AE583" s="42">
        <f t="shared" si="59"/>
        <v>0</v>
      </c>
      <c r="AF583" s="38" t="s">
        <v>1371</v>
      </c>
      <c r="AG583" s="44">
        <f t="shared" si="60"/>
        <v>1138.0699999999997</v>
      </c>
    </row>
    <row r="584" spans="1:33" s="45" customFormat="1" x14ac:dyDescent="0.2">
      <c r="A584" s="38" t="s">
        <v>39</v>
      </c>
      <c r="B584" s="38" t="s">
        <v>40</v>
      </c>
      <c r="C584" s="38" t="s">
        <v>884</v>
      </c>
      <c r="D584" s="38" t="s">
        <v>938</v>
      </c>
      <c r="E584" s="38" t="s">
        <v>43</v>
      </c>
      <c r="F584" s="38" t="s">
        <v>940</v>
      </c>
      <c r="G584" s="38" t="s">
        <v>1858</v>
      </c>
      <c r="H584" s="38" t="s">
        <v>2602</v>
      </c>
      <c r="I584" s="38" t="s">
        <v>979</v>
      </c>
      <c r="J584" s="38" t="s">
        <v>2187</v>
      </c>
      <c r="K584" s="39">
        <v>42359</v>
      </c>
      <c r="L584" s="39">
        <v>43539</v>
      </c>
      <c r="M584" s="40" t="s">
        <v>54</v>
      </c>
      <c r="N584" s="38" t="s">
        <v>1358</v>
      </c>
      <c r="O584" s="38" t="s">
        <v>1359</v>
      </c>
      <c r="P584" s="41">
        <v>6224754</v>
      </c>
      <c r="Q584" s="38" t="s">
        <v>2603</v>
      </c>
      <c r="R584" s="38" t="s">
        <v>68</v>
      </c>
      <c r="S584" s="38" t="s">
        <v>52</v>
      </c>
      <c r="T584" s="42">
        <v>236.48</v>
      </c>
      <c r="U584" s="42">
        <v>238.24</v>
      </c>
      <c r="V584" s="42">
        <f t="shared" si="58"/>
        <v>-1.7600000000000193</v>
      </c>
      <c r="W584" s="43">
        <f t="shared" si="54"/>
        <v>-7.4424898511502849E-3</v>
      </c>
      <c r="X584" s="38" t="s">
        <v>1361</v>
      </c>
      <c r="Y584" s="42">
        <v>238.24</v>
      </c>
      <c r="Z584" s="38" t="s">
        <v>2604</v>
      </c>
      <c r="AA584" s="42">
        <v>0</v>
      </c>
      <c r="AB584" s="42" t="s">
        <v>54</v>
      </c>
      <c r="AC584" s="42">
        <v>0</v>
      </c>
      <c r="AD584" s="42">
        <v>0</v>
      </c>
      <c r="AE584" s="42">
        <f t="shared" si="59"/>
        <v>0</v>
      </c>
      <c r="AF584" s="38" t="s">
        <v>1376</v>
      </c>
      <c r="AG584" s="44">
        <f t="shared" si="60"/>
        <v>-1.7600000000000193</v>
      </c>
    </row>
    <row r="585" spans="1:33" s="45" customFormat="1" x14ac:dyDescent="0.2">
      <c r="A585" s="38" t="s">
        <v>39</v>
      </c>
      <c r="B585" s="38" t="s">
        <v>40</v>
      </c>
      <c r="C585" s="38" t="s">
        <v>884</v>
      </c>
      <c r="D585" s="38" t="s">
        <v>2605</v>
      </c>
      <c r="E585" s="38" t="s">
        <v>43</v>
      </c>
      <c r="F585" s="38" t="s">
        <v>940</v>
      </c>
      <c r="G585" s="38" t="s">
        <v>1858</v>
      </c>
      <c r="H585" s="38" t="s">
        <v>924</v>
      </c>
      <c r="I585" s="38" t="s">
        <v>1043</v>
      </c>
      <c r="J585" s="38" t="s">
        <v>2081</v>
      </c>
      <c r="K585" s="39">
        <v>43496</v>
      </c>
      <c r="L585" s="39">
        <v>43496</v>
      </c>
      <c r="M585" s="39">
        <v>43496</v>
      </c>
      <c r="N585" s="38" t="s">
        <v>1386</v>
      </c>
      <c r="O585" s="38" t="s">
        <v>1368</v>
      </c>
      <c r="P585" s="41">
        <v>8196203</v>
      </c>
      <c r="Q585" s="38" t="s">
        <v>2606</v>
      </c>
      <c r="R585" s="38" t="s">
        <v>59</v>
      </c>
      <c r="S585" s="38" t="s">
        <v>52</v>
      </c>
      <c r="T585" s="42">
        <v>0</v>
      </c>
      <c r="U585" s="42">
        <v>0</v>
      </c>
      <c r="V585" s="42">
        <f t="shared" si="58"/>
        <v>0</v>
      </c>
      <c r="W585" s="43" t="e">
        <f t="shared" si="54"/>
        <v>#DIV/0!</v>
      </c>
      <c r="X585" s="38" t="s">
        <v>2590</v>
      </c>
      <c r="Y585" s="42">
        <v>0</v>
      </c>
      <c r="Z585" s="38" t="s">
        <v>55</v>
      </c>
      <c r="AA585" s="42">
        <v>0</v>
      </c>
      <c r="AB585" s="42" t="s">
        <v>54</v>
      </c>
      <c r="AC585" s="42">
        <v>0</v>
      </c>
      <c r="AD585" s="42">
        <v>0</v>
      </c>
      <c r="AE585" s="42">
        <f t="shared" si="59"/>
        <v>0</v>
      </c>
      <c r="AF585" s="38" t="s">
        <v>1371</v>
      </c>
      <c r="AG585" s="44">
        <f t="shared" si="60"/>
        <v>0</v>
      </c>
    </row>
    <row r="586" spans="1:33" s="45" customFormat="1" x14ac:dyDescent="0.2">
      <c r="A586" s="38" t="s">
        <v>39</v>
      </c>
      <c r="B586" s="38" t="s">
        <v>40</v>
      </c>
      <c r="C586" s="38" t="s">
        <v>884</v>
      </c>
      <c r="D586" s="38" t="s">
        <v>1028</v>
      </c>
      <c r="E586" s="38" t="s">
        <v>43</v>
      </c>
      <c r="F586" s="38" t="s">
        <v>940</v>
      </c>
      <c r="G586" s="38" t="s">
        <v>1858</v>
      </c>
      <c r="H586" s="38" t="s">
        <v>1859</v>
      </c>
      <c r="I586" s="38" t="s">
        <v>979</v>
      </c>
      <c r="J586" s="38" t="s">
        <v>2159</v>
      </c>
      <c r="K586" s="39">
        <v>43356</v>
      </c>
      <c r="L586" s="39">
        <v>43356</v>
      </c>
      <c r="M586" s="39">
        <v>43356</v>
      </c>
      <c r="N586" s="38" t="s">
        <v>1358</v>
      </c>
      <c r="O586" s="38" t="s">
        <v>1368</v>
      </c>
      <c r="P586" s="41">
        <v>7983099</v>
      </c>
      <c r="Q586" s="38" t="s">
        <v>2607</v>
      </c>
      <c r="R586" s="38" t="s">
        <v>68</v>
      </c>
      <c r="S586" s="38" t="s">
        <v>52</v>
      </c>
      <c r="T586" s="42">
        <v>0</v>
      </c>
      <c r="U586" s="42">
        <v>1076.8800000000001</v>
      </c>
      <c r="V586" s="42">
        <f t="shared" si="58"/>
        <v>-1076.8800000000001</v>
      </c>
      <c r="W586" s="43" t="e">
        <f t="shared" si="54"/>
        <v>#DIV/0!</v>
      </c>
      <c r="X586" s="38" t="s">
        <v>1361</v>
      </c>
      <c r="Y586" s="42">
        <v>1076.8800000000001</v>
      </c>
      <c r="Z586" s="38" t="s">
        <v>2608</v>
      </c>
      <c r="AA586" s="42">
        <v>0</v>
      </c>
      <c r="AB586" s="42" t="s">
        <v>54</v>
      </c>
      <c r="AC586" s="42">
        <v>0</v>
      </c>
      <c r="AD586" s="42">
        <v>0</v>
      </c>
      <c r="AE586" s="42">
        <f t="shared" si="59"/>
        <v>0</v>
      </c>
      <c r="AF586" s="38" t="s">
        <v>1390</v>
      </c>
      <c r="AG586" s="44">
        <f t="shared" si="60"/>
        <v>-1076.8800000000001</v>
      </c>
    </row>
    <row r="587" spans="1:33" s="45" customFormat="1" x14ac:dyDescent="0.2">
      <c r="A587" s="38" t="s">
        <v>39</v>
      </c>
      <c r="B587" s="38" t="s">
        <v>40</v>
      </c>
      <c r="C587" s="38" t="s">
        <v>884</v>
      </c>
      <c r="D587" s="38" t="s">
        <v>1028</v>
      </c>
      <c r="E587" s="38" t="s">
        <v>43</v>
      </c>
      <c r="F587" s="38" t="s">
        <v>940</v>
      </c>
      <c r="G587" s="38" t="s">
        <v>1858</v>
      </c>
      <c r="H587" s="38" t="s">
        <v>1859</v>
      </c>
      <c r="I587" s="38" t="s">
        <v>979</v>
      </c>
      <c r="J587" s="38" t="s">
        <v>2135</v>
      </c>
      <c r="K587" s="39">
        <v>43284</v>
      </c>
      <c r="L587" s="39">
        <v>43284</v>
      </c>
      <c r="M587" s="39">
        <v>43284</v>
      </c>
      <c r="N587" s="38" t="s">
        <v>1358</v>
      </c>
      <c r="O587" s="38" t="s">
        <v>1368</v>
      </c>
      <c r="P587" s="41">
        <v>7855498</v>
      </c>
      <c r="Q587" s="38" t="s">
        <v>2609</v>
      </c>
      <c r="R587" s="38" t="s">
        <v>68</v>
      </c>
      <c r="S587" s="38" t="s">
        <v>52</v>
      </c>
      <c r="T587" s="42">
        <v>0</v>
      </c>
      <c r="U587" s="42">
        <v>1383</v>
      </c>
      <c r="V587" s="42">
        <f t="shared" si="58"/>
        <v>-1383</v>
      </c>
      <c r="W587" s="43" t="e">
        <f t="shared" si="54"/>
        <v>#DIV/0!</v>
      </c>
      <c r="X587" s="38" t="s">
        <v>1361</v>
      </c>
      <c r="Y587" s="42">
        <v>1383</v>
      </c>
      <c r="Z587" s="38" t="s">
        <v>2610</v>
      </c>
      <c r="AA587" s="42">
        <v>0</v>
      </c>
      <c r="AB587" s="42" t="s">
        <v>54</v>
      </c>
      <c r="AC587" s="42">
        <v>0</v>
      </c>
      <c r="AD587" s="42">
        <v>0</v>
      </c>
      <c r="AE587" s="42">
        <f t="shared" si="59"/>
        <v>0</v>
      </c>
      <c r="AF587" s="38" t="s">
        <v>1390</v>
      </c>
      <c r="AG587" s="44">
        <f t="shared" si="60"/>
        <v>-1383</v>
      </c>
    </row>
    <row r="588" spans="1:33" s="45" customFormat="1" x14ac:dyDescent="0.2">
      <c r="A588" s="38" t="s">
        <v>39</v>
      </c>
      <c r="B588" s="38" t="s">
        <v>40</v>
      </c>
      <c r="C588" s="38" t="s">
        <v>884</v>
      </c>
      <c r="D588" s="38" t="s">
        <v>1028</v>
      </c>
      <c r="E588" s="38" t="s">
        <v>43</v>
      </c>
      <c r="F588" s="38" t="s">
        <v>940</v>
      </c>
      <c r="G588" s="38" t="s">
        <v>1858</v>
      </c>
      <c r="H588" s="38" t="s">
        <v>1859</v>
      </c>
      <c r="I588" s="38" t="s">
        <v>979</v>
      </c>
      <c r="J588" s="38" t="s">
        <v>2081</v>
      </c>
      <c r="K588" s="39">
        <v>43475</v>
      </c>
      <c r="L588" s="39">
        <v>43475</v>
      </c>
      <c r="M588" s="39">
        <v>43475</v>
      </c>
      <c r="N588" s="38" t="s">
        <v>1358</v>
      </c>
      <c r="O588" s="38" t="s">
        <v>1368</v>
      </c>
      <c r="P588" s="41">
        <v>8159508</v>
      </c>
      <c r="Q588" s="38" t="s">
        <v>2611</v>
      </c>
      <c r="R588" s="38" t="s">
        <v>68</v>
      </c>
      <c r="S588" s="38" t="s">
        <v>52</v>
      </c>
      <c r="T588" s="42">
        <v>0</v>
      </c>
      <c r="U588" s="42">
        <v>6659.68</v>
      </c>
      <c r="V588" s="42">
        <f t="shared" si="58"/>
        <v>-6659.68</v>
      </c>
      <c r="W588" s="43" t="e">
        <f t="shared" si="54"/>
        <v>#DIV/0!</v>
      </c>
      <c r="X588" s="38" t="s">
        <v>1361</v>
      </c>
      <c r="Y588" s="42">
        <v>6659.68</v>
      </c>
      <c r="Z588" s="38" t="s">
        <v>2612</v>
      </c>
      <c r="AA588" s="42">
        <v>0</v>
      </c>
      <c r="AB588" s="42" t="s">
        <v>54</v>
      </c>
      <c r="AC588" s="42">
        <v>0</v>
      </c>
      <c r="AD588" s="42">
        <v>0</v>
      </c>
      <c r="AE588" s="42">
        <f t="shared" si="59"/>
        <v>0</v>
      </c>
      <c r="AF588" s="38" t="s">
        <v>1390</v>
      </c>
      <c r="AG588" s="44">
        <f t="shared" si="60"/>
        <v>-6659.68</v>
      </c>
    </row>
    <row r="589" spans="1:33" s="45" customFormat="1" x14ac:dyDescent="0.2">
      <c r="A589" s="38" t="s">
        <v>39</v>
      </c>
      <c r="B589" s="38" t="s">
        <v>40</v>
      </c>
      <c r="C589" s="38" t="s">
        <v>884</v>
      </c>
      <c r="D589" s="38" t="s">
        <v>1028</v>
      </c>
      <c r="E589" s="38" t="s">
        <v>43</v>
      </c>
      <c r="F589" s="38" t="s">
        <v>940</v>
      </c>
      <c r="G589" s="38" t="s">
        <v>1858</v>
      </c>
      <c r="H589" s="38" t="s">
        <v>1859</v>
      </c>
      <c r="I589" s="38" t="s">
        <v>979</v>
      </c>
      <c r="J589" s="38" t="s">
        <v>2278</v>
      </c>
      <c r="K589" s="39">
        <v>43326</v>
      </c>
      <c r="L589" s="39">
        <v>43326</v>
      </c>
      <c r="M589" s="39">
        <v>43326</v>
      </c>
      <c r="N589" s="38" t="s">
        <v>1358</v>
      </c>
      <c r="O589" s="38" t="s">
        <v>1368</v>
      </c>
      <c r="P589" s="41">
        <v>7938912</v>
      </c>
      <c r="Q589" s="38" t="s">
        <v>2613</v>
      </c>
      <c r="R589" s="38" t="s">
        <v>68</v>
      </c>
      <c r="S589" s="38" t="s">
        <v>52</v>
      </c>
      <c r="T589" s="42">
        <v>0</v>
      </c>
      <c r="U589" s="42">
        <v>5000</v>
      </c>
      <c r="V589" s="42">
        <f t="shared" si="58"/>
        <v>-5000</v>
      </c>
      <c r="W589" s="43" t="e">
        <f t="shared" si="54"/>
        <v>#DIV/0!</v>
      </c>
      <c r="X589" s="38" t="s">
        <v>1361</v>
      </c>
      <c r="Y589" s="42">
        <v>5000</v>
      </c>
      <c r="Z589" s="38" t="s">
        <v>2614</v>
      </c>
      <c r="AA589" s="42">
        <v>0</v>
      </c>
      <c r="AB589" s="42" t="s">
        <v>54</v>
      </c>
      <c r="AC589" s="42">
        <v>0</v>
      </c>
      <c r="AD589" s="42">
        <v>0</v>
      </c>
      <c r="AE589" s="42">
        <f t="shared" si="59"/>
        <v>0</v>
      </c>
      <c r="AF589" s="38" t="s">
        <v>1390</v>
      </c>
      <c r="AG589" s="44">
        <f t="shared" si="60"/>
        <v>-5000</v>
      </c>
    </row>
    <row r="590" spans="1:33" s="45" customFormat="1" x14ac:dyDescent="0.2">
      <c r="A590" s="38" t="s">
        <v>39</v>
      </c>
      <c r="B590" s="38" t="s">
        <v>40</v>
      </c>
      <c r="C590" s="38" t="s">
        <v>884</v>
      </c>
      <c r="D590" s="38" t="s">
        <v>2615</v>
      </c>
      <c r="E590" s="38" t="s">
        <v>43</v>
      </c>
      <c r="F590" s="38" t="s">
        <v>940</v>
      </c>
      <c r="G590" s="38" t="s">
        <v>1858</v>
      </c>
      <c r="H590" s="38" t="s">
        <v>2616</v>
      </c>
      <c r="I590" s="38" t="s">
        <v>979</v>
      </c>
      <c r="J590" s="38" t="s">
        <v>55</v>
      </c>
      <c r="K590" s="40" t="s">
        <v>54</v>
      </c>
      <c r="L590" s="39">
        <v>42515</v>
      </c>
      <c r="M590" s="39">
        <v>42515</v>
      </c>
      <c r="N590" s="38" t="s">
        <v>2077</v>
      </c>
      <c r="O590" s="38" t="s">
        <v>1368</v>
      </c>
      <c r="P590" s="41">
        <v>1460952</v>
      </c>
      <c r="Q590" s="38" t="s">
        <v>2617</v>
      </c>
      <c r="R590" s="38" t="s">
        <v>68</v>
      </c>
      <c r="S590" s="38" t="s">
        <v>52</v>
      </c>
      <c r="T590" s="42">
        <v>-450</v>
      </c>
      <c r="U590" s="42">
        <v>-427.5</v>
      </c>
      <c r="V590" s="42">
        <f t="shared" si="58"/>
        <v>-22.5</v>
      </c>
      <c r="W590" s="43">
        <f t="shared" si="54"/>
        <v>0.05</v>
      </c>
      <c r="X590" s="38" t="s">
        <v>1525</v>
      </c>
      <c r="Y590" s="42">
        <v>0</v>
      </c>
      <c r="Z590" s="38" t="s">
        <v>55</v>
      </c>
      <c r="AA590" s="42">
        <v>0</v>
      </c>
      <c r="AB590" s="42" t="s">
        <v>54</v>
      </c>
      <c r="AC590" s="42">
        <v>0</v>
      </c>
      <c r="AD590" s="42">
        <v>0</v>
      </c>
      <c r="AE590" s="42">
        <f t="shared" si="59"/>
        <v>0</v>
      </c>
      <c r="AF590" s="38" t="s">
        <v>1371</v>
      </c>
      <c r="AG590" s="44">
        <f t="shared" si="60"/>
        <v>-22.5</v>
      </c>
    </row>
    <row r="591" spans="1:33" s="45" customFormat="1" x14ac:dyDescent="0.2">
      <c r="A591" s="38" t="s">
        <v>39</v>
      </c>
      <c r="B591" s="38" t="s">
        <v>40</v>
      </c>
      <c r="C591" s="38" t="s">
        <v>884</v>
      </c>
      <c r="D591" s="38" t="s">
        <v>2615</v>
      </c>
      <c r="E591" s="38" t="s">
        <v>43</v>
      </c>
      <c r="F591" s="38" t="s">
        <v>940</v>
      </c>
      <c r="G591" s="38" t="s">
        <v>1858</v>
      </c>
      <c r="H591" s="38" t="s">
        <v>2616</v>
      </c>
      <c r="I591" s="38" t="s">
        <v>979</v>
      </c>
      <c r="J591" s="38" t="s">
        <v>55</v>
      </c>
      <c r="K591" s="40" t="s">
        <v>54</v>
      </c>
      <c r="L591" s="39">
        <v>42515</v>
      </c>
      <c r="M591" s="39">
        <v>42515</v>
      </c>
      <c r="N591" s="38" t="s">
        <v>2098</v>
      </c>
      <c r="O591" s="38" t="s">
        <v>1368</v>
      </c>
      <c r="P591" s="41">
        <v>1460952</v>
      </c>
      <c r="Q591" s="38" t="s">
        <v>2617</v>
      </c>
      <c r="R591" s="38" t="s">
        <v>68</v>
      </c>
      <c r="S591" s="38" t="s">
        <v>52</v>
      </c>
      <c r="T591" s="42">
        <v>-2250</v>
      </c>
      <c r="U591" s="42">
        <v>-2137.5</v>
      </c>
      <c r="V591" s="42">
        <f t="shared" si="58"/>
        <v>-112.5</v>
      </c>
      <c r="W591" s="43">
        <f t="shared" si="54"/>
        <v>0.05</v>
      </c>
      <c r="X591" s="38" t="s">
        <v>1525</v>
      </c>
      <c r="Y591" s="42">
        <v>0</v>
      </c>
      <c r="Z591" s="38" t="s">
        <v>55</v>
      </c>
      <c r="AA591" s="42">
        <v>0</v>
      </c>
      <c r="AB591" s="42" t="s">
        <v>54</v>
      </c>
      <c r="AC591" s="42">
        <v>0</v>
      </c>
      <c r="AD591" s="42">
        <v>0</v>
      </c>
      <c r="AE591" s="42">
        <f t="shared" si="59"/>
        <v>0</v>
      </c>
      <c r="AF591" s="38" t="s">
        <v>1371</v>
      </c>
      <c r="AG591" s="44">
        <f t="shared" si="60"/>
        <v>-112.5</v>
      </c>
    </row>
    <row r="592" spans="1:33" s="45" customFormat="1" x14ac:dyDescent="0.2">
      <c r="A592" s="38" t="s">
        <v>39</v>
      </c>
      <c r="B592" s="38" t="s">
        <v>40</v>
      </c>
      <c r="C592" s="38" t="s">
        <v>884</v>
      </c>
      <c r="D592" s="38" t="s">
        <v>2615</v>
      </c>
      <c r="E592" s="38" t="s">
        <v>43</v>
      </c>
      <c r="F592" s="38" t="s">
        <v>940</v>
      </c>
      <c r="G592" s="38" t="s">
        <v>1858</v>
      </c>
      <c r="H592" s="38" t="s">
        <v>1712</v>
      </c>
      <c r="I592" s="38" t="s">
        <v>979</v>
      </c>
      <c r="J592" s="38" t="s">
        <v>55</v>
      </c>
      <c r="K592" s="40" t="s">
        <v>54</v>
      </c>
      <c r="L592" s="39">
        <v>43539</v>
      </c>
      <c r="M592" s="40" t="s">
        <v>54</v>
      </c>
      <c r="N592" s="38" t="s">
        <v>1367</v>
      </c>
      <c r="O592" s="38" t="s">
        <v>1359</v>
      </c>
      <c r="P592" s="41">
        <v>6432285</v>
      </c>
      <c r="Q592" s="38" t="s">
        <v>2618</v>
      </c>
      <c r="R592" s="38" t="s">
        <v>68</v>
      </c>
      <c r="S592" s="38" t="s">
        <v>52</v>
      </c>
      <c r="T592" s="42">
        <v>1480</v>
      </c>
      <c r="U592" s="42">
        <v>1406</v>
      </c>
      <c r="V592" s="42">
        <f t="shared" si="58"/>
        <v>74</v>
      </c>
      <c r="W592" s="43">
        <f t="shared" si="54"/>
        <v>0.05</v>
      </c>
      <c r="X592" s="38" t="s">
        <v>1525</v>
      </c>
      <c r="Y592" s="42">
        <v>0</v>
      </c>
      <c r="Z592" s="38" t="s">
        <v>55</v>
      </c>
      <c r="AA592" s="42">
        <v>0</v>
      </c>
      <c r="AB592" s="42" t="s">
        <v>54</v>
      </c>
      <c r="AC592" s="42">
        <v>1480</v>
      </c>
      <c r="AD592" s="42">
        <v>1360</v>
      </c>
      <c r="AE592" s="42">
        <f t="shared" si="59"/>
        <v>120</v>
      </c>
      <c r="AF592" s="38" t="s">
        <v>1371</v>
      </c>
      <c r="AG592" s="44">
        <f t="shared" si="60"/>
        <v>-46</v>
      </c>
    </row>
    <row r="593" spans="1:34" s="45" customFormat="1" x14ac:dyDescent="0.2">
      <c r="A593" s="38" t="s">
        <v>39</v>
      </c>
      <c r="B593" s="38" t="s">
        <v>40</v>
      </c>
      <c r="C593" s="38" t="s">
        <v>884</v>
      </c>
      <c r="D593" s="38" t="s">
        <v>2615</v>
      </c>
      <c r="E593" s="38" t="s">
        <v>43</v>
      </c>
      <c r="F593" s="38" t="s">
        <v>940</v>
      </c>
      <c r="G593" s="38" t="s">
        <v>1858</v>
      </c>
      <c r="H593" s="38" t="s">
        <v>1836</v>
      </c>
      <c r="I593" s="38" t="s">
        <v>979</v>
      </c>
      <c r="J593" s="38" t="s">
        <v>55</v>
      </c>
      <c r="K593" s="40" t="s">
        <v>54</v>
      </c>
      <c r="L593" s="39">
        <v>43539</v>
      </c>
      <c r="M593" s="40" t="s">
        <v>54</v>
      </c>
      <c r="N593" s="38" t="s">
        <v>2098</v>
      </c>
      <c r="O593" s="38" t="s">
        <v>1359</v>
      </c>
      <c r="P593" s="41">
        <v>6510793</v>
      </c>
      <c r="Q593" s="38" t="s">
        <v>2619</v>
      </c>
      <c r="R593" s="38" t="s">
        <v>68</v>
      </c>
      <c r="S593" s="38" t="s">
        <v>52</v>
      </c>
      <c r="T593" s="42">
        <v>10</v>
      </c>
      <c r="U593" s="42">
        <v>9.5</v>
      </c>
      <c r="V593" s="42">
        <f t="shared" si="58"/>
        <v>0.5</v>
      </c>
      <c r="W593" s="43">
        <f t="shared" si="54"/>
        <v>0.05</v>
      </c>
      <c r="X593" s="38" t="s">
        <v>1525</v>
      </c>
      <c r="Y593" s="42">
        <v>0</v>
      </c>
      <c r="Z593" s="38" t="s">
        <v>55</v>
      </c>
      <c r="AA593" s="42">
        <v>0</v>
      </c>
      <c r="AB593" s="42" t="s">
        <v>54</v>
      </c>
      <c r="AC593" s="42">
        <v>10</v>
      </c>
      <c r="AD593" s="42">
        <v>10</v>
      </c>
      <c r="AE593" s="42">
        <f t="shared" si="59"/>
        <v>0</v>
      </c>
      <c r="AF593" s="38" t="s">
        <v>1839</v>
      </c>
      <c r="AG593" s="44">
        <f t="shared" si="60"/>
        <v>0.5</v>
      </c>
    </row>
    <row r="594" spans="1:34" s="45" customFormat="1" x14ac:dyDescent="0.2">
      <c r="A594" s="38" t="s">
        <v>39</v>
      </c>
      <c r="B594" s="38" t="s">
        <v>40</v>
      </c>
      <c r="C594" s="38" t="s">
        <v>884</v>
      </c>
      <c r="D594" s="38" t="s">
        <v>2620</v>
      </c>
      <c r="E594" s="38" t="s">
        <v>43</v>
      </c>
      <c r="F594" s="38" t="s">
        <v>940</v>
      </c>
      <c r="G594" s="38" t="s">
        <v>1858</v>
      </c>
      <c r="H594" s="38" t="s">
        <v>2621</v>
      </c>
      <c r="I594" s="38" t="s">
        <v>979</v>
      </c>
      <c r="J594" s="38" t="s">
        <v>55</v>
      </c>
      <c r="K594" s="40" t="s">
        <v>54</v>
      </c>
      <c r="L594" s="39">
        <v>43360</v>
      </c>
      <c r="M594" s="39">
        <v>43360</v>
      </c>
      <c r="N594" s="38" t="s">
        <v>2098</v>
      </c>
      <c r="O594" s="38" t="s">
        <v>1368</v>
      </c>
      <c r="P594" s="41">
        <v>7987968</v>
      </c>
      <c r="Q594" s="38" t="s">
        <v>2622</v>
      </c>
      <c r="R594" s="38" t="s">
        <v>68</v>
      </c>
      <c r="S594" s="38" t="s">
        <v>52</v>
      </c>
      <c r="T594" s="42">
        <v>36725</v>
      </c>
      <c r="U594" s="42">
        <v>34888.75</v>
      </c>
      <c r="V594" s="42">
        <f t="shared" si="58"/>
        <v>1836.25</v>
      </c>
      <c r="W594" s="43">
        <f t="shared" si="54"/>
        <v>0.05</v>
      </c>
      <c r="X594" s="38" t="s">
        <v>1525</v>
      </c>
      <c r="Y594" s="42">
        <v>0</v>
      </c>
      <c r="Z594" s="38" t="s">
        <v>55</v>
      </c>
      <c r="AA594" s="42">
        <v>0</v>
      </c>
      <c r="AB594" s="42" t="s">
        <v>54</v>
      </c>
      <c r="AC594" s="42">
        <v>0</v>
      </c>
      <c r="AD594" s="42">
        <v>0</v>
      </c>
      <c r="AE594" s="42">
        <f t="shared" si="59"/>
        <v>0</v>
      </c>
      <c r="AF594" s="38" t="s">
        <v>1390</v>
      </c>
      <c r="AG594" s="44">
        <f t="shared" si="60"/>
        <v>1836.25</v>
      </c>
    </row>
    <row r="595" spans="1:34" s="45" customFormat="1" x14ac:dyDescent="0.2">
      <c r="A595" s="38" t="s">
        <v>39</v>
      </c>
      <c r="B595" s="38" t="s">
        <v>40</v>
      </c>
      <c r="C595" s="38" t="s">
        <v>884</v>
      </c>
      <c r="D595" s="38" t="s">
        <v>2620</v>
      </c>
      <c r="E595" s="38" t="s">
        <v>43</v>
      </c>
      <c r="F595" s="38" t="s">
        <v>940</v>
      </c>
      <c r="G595" s="38" t="s">
        <v>1858</v>
      </c>
      <c r="H595" s="38" t="s">
        <v>2621</v>
      </c>
      <c r="I595" s="38" t="s">
        <v>979</v>
      </c>
      <c r="J595" s="38" t="s">
        <v>55</v>
      </c>
      <c r="K595" s="40" t="s">
        <v>54</v>
      </c>
      <c r="L595" s="39">
        <v>43381</v>
      </c>
      <c r="M595" s="39">
        <v>43381</v>
      </c>
      <c r="N595" s="38" t="s">
        <v>2098</v>
      </c>
      <c r="O595" s="38" t="s">
        <v>1368</v>
      </c>
      <c r="P595" s="41">
        <v>8022061</v>
      </c>
      <c r="Q595" s="38" t="s">
        <v>2622</v>
      </c>
      <c r="R595" s="38" t="s">
        <v>68</v>
      </c>
      <c r="S595" s="38" t="s">
        <v>52</v>
      </c>
      <c r="T595" s="42">
        <v>37025</v>
      </c>
      <c r="U595" s="42">
        <v>35173.75</v>
      </c>
      <c r="V595" s="42">
        <f t="shared" si="58"/>
        <v>1851.25</v>
      </c>
      <c r="W595" s="43">
        <f t="shared" si="54"/>
        <v>0.05</v>
      </c>
      <c r="X595" s="38" t="s">
        <v>1525</v>
      </c>
      <c r="Y595" s="42">
        <v>0</v>
      </c>
      <c r="Z595" s="38" t="s">
        <v>55</v>
      </c>
      <c r="AA595" s="42">
        <v>0</v>
      </c>
      <c r="AB595" s="42" t="s">
        <v>54</v>
      </c>
      <c r="AC595" s="42">
        <v>0</v>
      </c>
      <c r="AD595" s="42">
        <v>0</v>
      </c>
      <c r="AE595" s="42">
        <f t="shared" si="59"/>
        <v>0</v>
      </c>
      <c r="AF595" s="38" t="s">
        <v>1390</v>
      </c>
      <c r="AG595" s="44">
        <f t="shared" si="60"/>
        <v>1851.25</v>
      </c>
    </row>
    <row r="596" spans="1:34" s="45" customFormat="1" x14ac:dyDescent="0.2">
      <c r="A596" s="38" t="s">
        <v>39</v>
      </c>
      <c r="B596" s="38" t="s">
        <v>40</v>
      </c>
      <c r="C596" s="38" t="s">
        <v>884</v>
      </c>
      <c r="D596" s="38" t="s">
        <v>1862</v>
      </c>
      <c r="E596" s="38" t="s">
        <v>43</v>
      </c>
      <c r="F596" s="38" t="s">
        <v>1863</v>
      </c>
      <c r="G596" s="38" t="s">
        <v>941</v>
      </c>
      <c r="H596" s="38" t="s">
        <v>978</v>
      </c>
      <c r="I596" s="38" t="s">
        <v>979</v>
      </c>
      <c r="J596" s="38" t="s">
        <v>2081</v>
      </c>
      <c r="K596" s="39">
        <v>43496</v>
      </c>
      <c r="L596" s="39">
        <v>43539</v>
      </c>
      <c r="M596" s="40" t="s">
        <v>54</v>
      </c>
      <c r="N596" s="38" t="s">
        <v>1358</v>
      </c>
      <c r="O596" s="38" t="s">
        <v>1359</v>
      </c>
      <c r="P596" s="41">
        <v>8196015</v>
      </c>
      <c r="Q596" s="38" t="s">
        <v>981</v>
      </c>
      <c r="R596" s="38" t="s">
        <v>68</v>
      </c>
      <c r="S596" s="38" t="s">
        <v>52</v>
      </c>
      <c r="T596" s="42">
        <v>427.1</v>
      </c>
      <c r="U596" s="42">
        <v>580</v>
      </c>
      <c r="V596" s="42">
        <f t="shared" si="58"/>
        <v>-152.89999999999998</v>
      </c>
      <c r="W596" s="43">
        <f t="shared" si="54"/>
        <v>-0.35799578553032069</v>
      </c>
      <c r="X596" s="38" t="s">
        <v>1361</v>
      </c>
      <c r="Y596" s="42">
        <v>580</v>
      </c>
      <c r="Z596" s="38" t="s">
        <v>2623</v>
      </c>
      <c r="AA596" s="42">
        <v>0</v>
      </c>
      <c r="AB596" s="42" t="s">
        <v>54</v>
      </c>
      <c r="AC596" s="42">
        <v>0</v>
      </c>
      <c r="AD596" s="42">
        <v>580</v>
      </c>
      <c r="AE596" s="42">
        <f t="shared" si="59"/>
        <v>-580</v>
      </c>
      <c r="AF596" s="38" t="s">
        <v>1390</v>
      </c>
      <c r="AG596" s="44">
        <f t="shared" si="60"/>
        <v>427.1</v>
      </c>
    </row>
    <row r="597" spans="1:34" s="59" customFormat="1" x14ac:dyDescent="0.2">
      <c r="A597" s="53" t="s">
        <v>39</v>
      </c>
      <c r="B597" s="53" t="s">
        <v>40</v>
      </c>
      <c r="C597" s="53" t="s">
        <v>884</v>
      </c>
      <c r="D597" s="53" t="s">
        <v>1862</v>
      </c>
      <c r="E597" s="53" t="s">
        <v>43</v>
      </c>
      <c r="F597" s="53" t="s">
        <v>1863</v>
      </c>
      <c r="G597" s="53" t="s">
        <v>941</v>
      </c>
      <c r="H597" s="53" t="s">
        <v>987</v>
      </c>
      <c r="I597" s="53" t="s">
        <v>183</v>
      </c>
      <c r="J597" s="53" t="s">
        <v>2097</v>
      </c>
      <c r="K597" s="54">
        <v>43518</v>
      </c>
      <c r="L597" s="54">
        <v>43539</v>
      </c>
      <c r="M597" s="60" t="s">
        <v>54</v>
      </c>
      <c r="N597" s="53" t="s">
        <v>1358</v>
      </c>
      <c r="O597" s="53" t="s">
        <v>1359</v>
      </c>
      <c r="P597" s="55">
        <v>8198951</v>
      </c>
      <c r="Q597" s="53" t="s">
        <v>1869</v>
      </c>
      <c r="R597" s="53" t="s">
        <v>68</v>
      </c>
      <c r="S597" s="53" t="s">
        <v>52</v>
      </c>
      <c r="T597" s="56">
        <v>1288474.08</v>
      </c>
      <c r="U597" s="56">
        <v>1227118.0800000001</v>
      </c>
      <c r="V597" s="56">
        <f t="shared" si="58"/>
        <v>61356</v>
      </c>
      <c r="W597" s="57">
        <f t="shared" si="54"/>
        <v>4.7619118577845197E-2</v>
      </c>
      <c r="X597" s="53" t="s">
        <v>1361</v>
      </c>
      <c r="Y597" s="56">
        <v>1227118.0800000001</v>
      </c>
      <c r="Z597" s="53" t="s">
        <v>1870</v>
      </c>
      <c r="AA597" s="56">
        <v>0</v>
      </c>
      <c r="AB597" s="56" t="s">
        <v>54</v>
      </c>
      <c r="AC597" s="56">
        <v>1288474.08</v>
      </c>
      <c r="AD597" s="56">
        <v>1227118.0800000001</v>
      </c>
      <c r="AE597" s="56">
        <f t="shared" si="59"/>
        <v>61356</v>
      </c>
      <c r="AF597" s="53" t="s">
        <v>1371</v>
      </c>
      <c r="AG597" s="58">
        <f t="shared" si="60"/>
        <v>0</v>
      </c>
      <c r="AH597" s="59" t="s">
        <v>2624</v>
      </c>
    </row>
    <row r="598" spans="1:34" s="45" customFormat="1" x14ac:dyDescent="0.2">
      <c r="A598" s="38" t="s">
        <v>39</v>
      </c>
      <c r="B598" s="38" t="s">
        <v>40</v>
      </c>
      <c r="C598" s="38" t="s">
        <v>884</v>
      </c>
      <c r="D598" s="38" t="s">
        <v>1034</v>
      </c>
      <c r="E598" s="38" t="s">
        <v>43</v>
      </c>
      <c r="F598" s="38" t="s">
        <v>1036</v>
      </c>
      <c r="G598" s="38" t="s">
        <v>1037</v>
      </c>
      <c r="H598" s="38" t="s">
        <v>1035</v>
      </c>
      <c r="I598" s="38" t="s">
        <v>191</v>
      </c>
      <c r="J598" s="38" t="s">
        <v>55</v>
      </c>
      <c r="K598" s="40" t="s">
        <v>54</v>
      </c>
      <c r="L598" s="39">
        <v>43539</v>
      </c>
      <c r="M598" s="40" t="s">
        <v>54</v>
      </c>
      <c r="N598" s="38" t="s">
        <v>1358</v>
      </c>
      <c r="O598" s="38" t="s">
        <v>1359</v>
      </c>
      <c r="P598" s="41">
        <v>8060992</v>
      </c>
      <c r="Q598" s="38" t="s">
        <v>2625</v>
      </c>
      <c r="R598" s="38" t="s">
        <v>68</v>
      </c>
      <c r="S598" s="38" t="s">
        <v>52</v>
      </c>
      <c r="T598" s="42">
        <v>0</v>
      </c>
      <c r="U598" s="42">
        <v>0</v>
      </c>
      <c r="V598" s="42">
        <f t="shared" ref="V598:V603" si="61">T598-U598</f>
        <v>0</v>
      </c>
      <c r="W598" s="43" t="e">
        <f t="shared" si="54"/>
        <v>#DIV/0!</v>
      </c>
      <c r="X598" s="38" t="s">
        <v>1361</v>
      </c>
      <c r="Y598" s="42">
        <v>0</v>
      </c>
      <c r="Z598" s="38" t="s">
        <v>2626</v>
      </c>
      <c r="AA598" s="42">
        <v>0</v>
      </c>
      <c r="AB598" s="42" t="s">
        <v>54</v>
      </c>
      <c r="AC598" s="42">
        <v>0</v>
      </c>
      <c r="AD598" s="42">
        <v>0</v>
      </c>
      <c r="AE598" s="42">
        <f t="shared" ref="AE598:AE603" si="62">AC598-AD598</f>
        <v>0</v>
      </c>
      <c r="AF598" s="38" t="s">
        <v>1371</v>
      </c>
      <c r="AG598" s="44">
        <f t="shared" ref="AG598:AG603" si="63">V598-AE598</f>
        <v>0</v>
      </c>
    </row>
    <row r="599" spans="1:34" s="45" customFormat="1" x14ac:dyDescent="0.2">
      <c r="A599" s="38" t="s">
        <v>39</v>
      </c>
      <c r="B599" s="38" t="s">
        <v>40</v>
      </c>
      <c r="C599" s="38" t="s">
        <v>884</v>
      </c>
      <c r="D599" s="38" t="s">
        <v>1034</v>
      </c>
      <c r="E599" s="38" t="s">
        <v>43</v>
      </c>
      <c r="F599" s="38" t="s">
        <v>1036</v>
      </c>
      <c r="G599" s="38" t="s">
        <v>1037</v>
      </c>
      <c r="H599" s="38" t="s">
        <v>1035</v>
      </c>
      <c r="I599" s="38" t="s">
        <v>1043</v>
      </c>
      <c r="J599" s="38" t="s">
        <v>55</v>
      </c>
      <c r="K599" s="40" t="s">
        <v>54</v>
      </c>
      <c r="L599" s="39">
        <v>43454</v>
      </c>
      <c r="M599" s="39">
        <v>43454</v>
      </c>
      <c r="N599" s="38" t="s">
        <v>2077</v>
      </c>
      <c r="O599" s="38" t="s">
        <v>1368</v>
      </c>
      <c r="P599" s="41">
        <v>1753257</v>
      </c>
      <c r="Q599" s="38" t="s">
        <v>2627</v>
      </c>
      <c r="R599" s="38" t="s">
        <v>59</v>
      </c>
      <c r="S599" s="38" t="s">
        <v>52</v>
      </c>
      <c r="T599" s="42">
        <v>-18792</v>
      </c>
      <c r="U599" s="42">
        <v>-17852.400000000001</v>
      </c>
      <c r="V599" s="42">
        <f t="shared" si="61"/>
        <v>-939.59999999999854</v>
      </c>
      <c r="W599" s="43">
        <f t="shared" si="54"/>
        <v>4.999999999999992E-2</v>
      </c>
      <c r="X599" s="38" t="s">
        <v>1525</v>
      </c>
      <c r="Y599" s="42">
        <v>0</v>
      </c>
      <c r="Z599" s="38" t="s">
        <v>55</v>
      </c>
      <c r="AA599" s="42">
        <v>0</v>
      </c>
      <c r="AB599" s="42" t="s">
        <v>54</v>
      </c>
      <c r="AC599" s="42">
        <v>0</v>
      </c>
      <c r="AD599" s="42">
        <v>0</v>
      </c>
      <c r="AE599" s="42">
        <f t="shared" si="62"/>
        <v>0</v>
      </c>
      <c r="AF599" s="38" t="s">
        <v>1371</v>
      </c>
      <c r="AG599" s="44">
        <f t="shared" si="63"/>
        <v>-939.59999999999854</v>
      </c>
    </row>
    <row r="600" spans="1:34" s="45" customFormat="1" x14ac:dyDescent="0.2">
      <c r="A600" s="38" t="s">
        <v>39</v>
      </c>
      <c r="B600" s="38" t="s">
        <v>40</v>
      </c>
      <c r="C600" s="38" t="s">
        <v>884</v>
      </c>
      <c r="D600" s="38" t="s">
        <v>1034</v>
      </c>
      <c r="E600" s="38" t="s">
        <v>43</v>
      </c>
      <c r="F600" s="38" t="s">
        <v>1036</v>
      </c>
      <c r="G600" s="38" t="s">
        <v>1037</v>
      </c>
      <c r="H600" s="38" t="s">
        <v>1035</v>
      </c>
      <c r="I600" s="38" t="s">
        <v>183</v>
      </c>
      <c r="J600" s="38" t="s">
        <v>2222</v>
      </c>
      <c r="K600" s="39">
        <v>43462</v>
      </c>
      <c r="L600" s="39">
        <v>43462</v>
      </c>
      <c r="M600" s="39">
        <v>43988</v>
      </c>
      <c r="N600" s="38" t="s">
        <v>1358</v>
      </c>
      <c r="O600" s="38" t="s">
        <v>1368</v>
      </c>
      <c r="P600" s="41">
        <v>7792475</v>
      </c>
      <c r="Q600" s="38" t="s">
        <v>2628</v>
      </c>
      <c r="R600" s="38" t="s">
        <v>68</v>
      </c>
      <c r="S600" s="38" t="s">
        <v>52</v>
      </c>
      <c r="T600" s="42">
        <v>2258</v>
      </c>
      <c r="U600" s="42">
        <v>2052.73</v>
      </c>
      <c r="V600" s="42">
        <f t="shared" si="61"/>
        <v>205.26999999999998</v>
      </c>
      <c r="W600" s="43">
        <f t="shared" si="54"/>
        <v>9.0907883082373769E-2</v>
      </c>
      <c r="X600" s="38" t="s">
        <v>1361</v>
      </c>
      <c r="Y600" s="42">
        <v>2052.73</v>
      </c>
      <c r="Z600" s="38" t="s">
        <v>2629</v>
      </c>
      <c r="AA600" s="42">
        <v>0</v>
      </c>
      <c r="AB600" s="42" t="s">
        <v>54</v>
      </c>
      <c r="AC600" s="42">
        <v>0</v>
      </c>
      <c r="AD600" s="42">
        <v>0</v>
      </c>
      <c r="AE600" s="42">
        <f t="shared" si="62"/>
        <v>0</v>
      </c>
      <c r="AF600" s="38" t="s">
        <v>1371</v>
      </c>
      <c r="AG600" s="44">
        <f t="shared" si="63"/>
        <v>205.26999999999998</v>
      </c>
    </row>
    <row r="601" spans="1:34" s="45" customFormat="1" x14ac:dyDescent="0.2">
      <c r="A601" s="38" t="s">
        <v>39</v>
      </c>
      <c r="B601" s="38" t="s">
        <v>40</v>
      </c>
      <c r="C601" s="38" t="s">
        <v>884</v>
      </c>
      <c r="D601" s="38" t="s">
        <v>1034</v>
      </c>
      <c r="E601" s="38" t="s">
        <v>43</v>
      </c>
      <c r="F601" s="38" t="s">
        <v>1036</v>
      </c>
      <c r="G601" s="38" t="s">
        <v>1059</v>
      </c>
      <c r="H601" s="38" t="s">
        <v>1035</v>
      </c>
      <c r="I601" s="38" t="s">
        <v>183</v>
      </c>
      <c r="J601" s="38" t="s">
        <v>2081</v>
      </c>
      <c r="K601" s="39">
        <v>43489</v>
      </c>
      <c r="L601" s="39">
        <v>43539</v>
      </c>
      <c r="M601" s="40" t="s">
        <v>54</v>
      </c>
      <c r="N601" s="38" t="s">
        <v>1358</v>
      </c>
      <c r="O601" s="38" t="s">
        <v>1359</v>
      </c>
      <c r="P601" s="41">
        <v>8181719</v>
      </c>
      <c r="Q601" s="38" t="s">
        <v>1876</v>
      </c>
      <c r="R601" s="38" t="s">
        <v>68</v>
      </c>
      <c r="S601" s="38" t="s">
        <v>52</v>
      </c>
      <c r="T601" s="42">
        <v>2520.02</v>
      </c>
      <c r="U601" s="42">
        <v>2506.38</v>
      </c>
      <c r="V601" s="42">
        <f t="shared" si="61"/>
        <v>13.639999999999873</v>
      </c>
      <c r="W601" s="43">
        <f t="shared" si="54"/>
        <v>5.4126554551153852E-3</v>
      </c>
      <c r="X601" s="38" t="s">
        <v>1361</v>
      </c>
      <c r="Y601" s="42">
        <v>2506.38</v>
      </c>
      <c r="Z601" s="38" t="s">
        <v>1877</v>
      </c>
      <c r="AA601" s="42">
        <v>0</v>
      </c>
      <c r="AB601" s="42" t="s">
        <v>54</v>
      </c>
      <c r="AC601" s="42">
        <v>2520.02</v>
      </c>
      <c r="AD601" s="42">
        <v>2506.38</v>
      </c>
      <c r="AE601" s="42">
        <f t="shared" si="62"/>
        <v>13.639999999999873</v>
      </c>
      <c r="AF601" s="38" t="s">
        <v>1371</v>
      </c>
      <c r="AG601" s="44">
        <f t="shared" si="63"/>
        <v>0</v>
      </c>
    </row>
    <row r="602" spans="1:34" s="45" customFormat="1" x14ac:dyDescent="0.2">
      <c r="A602" s="38" t="s">
        <v>39</v>
      </c>
      <c r="B602" s="38" t="s">
        <v>40</v>
      </c>
      <c r="C602" s="38" t="s">
        <v>884</v>
      </c>
      <c r="D602" s="38" t="s">
        <v>1034</v>
      </c>
      <c r="E602" s="38" t="s">
        <v>43</v>
      </c>
      <c r="F602" s="38" t="s">
        <v>1036</v>
      </c>
      <c r="G602" s="38" t="s">
        <v>1059</v>
      </c>
      <c r="H602" s="38" t="s">
        <v>1035</v>
      </c>
      <c r="I602" s="38" t="s">
        <v>183</v>
      </c>
      <c r="J602" s="38" t="s">
        <v>55</v>
      </c>
      <c r="K602" s="40" t="s">
        <v>54</v>
      </c>
      <c r="L602" s="39">
        <v>43539</v>
      </c>
      <c r="M602" s="40" t="s">
        <v>54</v>
      </c>
      <c r="N602" s="38" t="s">
        <v>1358</v>
      </c>
      <c r="O602" s="38" t="s">
        <v>1359</v>
      </c>
      <c r="P602" s="41">
        <v>8204078</v>
      </c>
      <c r="Q602" s="38" t="s">
        <v>2630</v>
      </c>
      <c r="R602" s="38" t="s">
        <v>68</v>
      </c>
      <c r="S602" s="38" t="s">
        <v>52</v>
      </c>
      <c r="T602" s="42">
        <v>359077.5</v>
      </c>
      <c r="U602" s="42">
        <v>341123.63</v>
      </c>
      <c r="V602" s="42">
        <f t="shared" si="61"/>
        <v>17953.869999999995</v>
      </c>
      <c r="W602" s="43">
        <f t="shared" si="54"/>
        <v>4.9999986075429388E-2</v>
      </c>
      <c r="X602" s="38" t="s">
        <v>1525</v>
      </c>
      <c r="Y602" s="42">
        <v>0</v>
      </c>
      <c r="Z602" s="38" t="s">
        <v>55</v>
      </c>
      <c r="AA602" s="42">
        <v>0</v>
      </c>
      <c r="AB602" s="42" t="s">
        <v>54</v>
      </c>
      <c r="AC602" s="42">
        <v>359077.5</v>
      </c>
      <c r="AD602" s="42">
        <v>306707.25</v>
      </c>
      <c r="AE602" s="42">
        <f t="shared" si="62"/>
        <v>52370.25</v>
      </c>
      <c r="AF602" s="38" t="s">
        <v>1371</v>
      </c>
      <c r="AG602" s="44">
        <f t="shared" si="63"/>
        <v>-34416.380000000005</v>
      </c>
    </row>
    <row r="603" spans="1:34" s="45" customFormat="1" x14ac:dyDescent="0.2">
      <c r="A603" s="38" t="s">
        <v>39</v>
      </c>
      <c r="B603" s="38" t="s">
        <v>40</v>
      </c>
      <c r="C603" s="38" t="s">
        <v>884</v>
      </c>
      <c r="D603" s="38" t="s">
        <v>1034</v>
      </c>
      <c r="E603" s="38" t="s">
        <v>43</v>
      </c>
      <c r="F603" s="38" t="s">
        <v>1036</v>
      </c>
      <c r="G603" s="38" t="s">
        <v>1059</v>
      </c>
      <c r="H603" s="38" t="s">
        <v>1035</v>
      </c>
      <c r="I603" s="38" t="s">
        <v>183</v>
      </c>
      <c r="J603" s="38" t="s">
        <v>2081</v>
      </c>
      <c r="K603" s="39">
        <v>43488</v>
      </c>
      <c r="L603" s="39">
        <v>43539</v>
      </c>
      <c r="M603" s="40" t="s">
        <v>54</v>
      </c>
      <c r="N603" s="38" t="s">
        <v>1358</v>
      </c>
      <c r="O603" s="38" t="s">
        <v>1359</v>
      </c>
      <c r="P603" s="41">
        <v>8172495</v>
      </c>
      <c r="Q603" s="38" t="s">
        <v>2631</v>
      </c>
      <c r="R603" s="38" t="s">
        <v>68</v>
      </c>
      <c r="S603" s="38" t="s">
        <v>52</v>
      </c>
      <c r="T603" s="42">
        <v>36000</v>
      </c>
      <c r="U603" s="42">
        <v>34000</v>
      </c>
      <c r="V603" s="42">
        <f t="shared" si="61"/>
        <v>2000</v>
      </c>
      <c r="W603" s="43">
        <f t="shared" si="54"/>
        <v>5.5555555555555552E-2</v>
      </c>
      <c r="X603" s="38" t="s">
        <v>1361</v>
      </c>
      <c r="Y603" s="42">
        <v>34000</v>
      </c>
      <c r="Z603" s="38" t="s">
        <v>2632</v>
      </c>
      <c r="AA603" s="42">
        <v>0</v>
      </c>
      <c r="AB603" s="42" t="s">
        <v>54</v>
      </c>
      <c r="AC603" s="42">
        <v>36000</v>
      </c>
      <c r="AD603" s="42">
        <v>34000</v>
      </c>
      <c r="AE603" s="42">
        <f t="shared" si="62"/>
        <v>2000</v>
      </c>
      <c r="AF603" s="38" t="s">
        <v>1371</v>
      </c>
      <c r="AG603" s="44">
        <f t="shared" si="63"/>
        <v>0</v>
      </c>
    </row>
    <row r="604" spans="1:34" s="45" customFormat="1" x14ac:dyDescent="0.2">
      <c r="A604" s="38" t="s">
        <v>39</v>
      </c>
      <c r="B604" s="38" t="s">
        <v>40</v>
      </c>
      <c r="C604" s="38" t="s">
        <v>884</v>
      </c>
      <c r="D604" s="38" t="s">
        <v>2633</v>
      </c>
      <c r="E604" s="38" t="s">
        <v>43</v>
      </c>
      <c r="F604" s="38" t="s">
        <v>2634</v>
      </c>
      <c r="G604" s="38" t="s">
        <v>1037</v>
      </c>
      <c r="H604" s="38" t="s">
        <v>2635</v>
      </c>
      <c r="I604" s="38" t="s">
        <v>979</v>
      </c>
      <c r="J604" s="38" t="s">
        <v>2104</v>
      </c>
      <c r="K604" s="39">
        <v>42437</v>
      </c>
      <c r="L604" s="39">
        <v>42437</v>
      </c>
      <c r="M604" s="39">
        <v>42437</v>
      </c>
      <c r="N604" s="38" t="s">
        <v>1358</v>
      </c>
      <c r="O604" s="38" t="s">
        <v>1368</v>
      </c>
      <c r="P604" s="41">
        <v>6175372</v>
      </c>
      <c r="Q604" s="38" t="s">
        <v>2636</v>
      </c>
      <c r="R604" s="38" t="s">
        <v>68</v>
      </c>
      <c r="S604" s="38" t="s">
        <v>52</v>
      </c>
      <c r="T604" s="42">
        <v>0</v>
      </c>
      <c r="U604" s="42">
        <v>0</v>
      </c>
      <c r="V604" s="42">
        <f t="shared" ref="V604:V609" si="64">T604-U604</f>
        <v>0</v>
      </c>
      <c r="W604" s="43" t="e">
        <f t="shared" si="54"/>
        <v>#DIV/0!</v>
      </c>
      <c r="X604" s="38" t="s">
        <v>1361</v>
      </c>
      <c r="Y604" s="42">
        <v>0</v>
      </c>
      <c r="Z604" s="38" t="s">
        <v>2637</v>
      </c>
      <c r="AA604" s="42">
        <v>0</v>
      </c>
      <c r="AB604" s="42">
        <v>0</v>
      </c>
      <c r="AC604" s="42">
        <v>0</v>
      </c>
      <c r="AD604" s="42">
        <v>0</v>
      </c>
      <c r="AE604" s="42">
        <f t="shared" ref="AE604:AE609" si="65">AC604-AD604</f>
        <v>0</v>
      </c>
      <c r="AF604" s="38" t="s">
        <v>1390</v>
      </c>
      <c r="AG604" s="44">
        <f t="shared" ref="AG604:AG609" si="66">V604-AE604</f>
        <v>0</v>
      </c>
    </row>
    <row r="605" spans="1:34" s="45" customFormat="1" x14ac:dyDescent="0.2">
      <c r="A605" s="38" t="s">
        <v>39</v>
      </c>
      <c r="B605" s="38" t="s">
        <v>40</v>
      </c>
      <c r="C605" s="38" t="s">
        <v>884</v>
      </c>
      <c r="D605" s="38" t="s">
        <v>1902</v>
      </c>
      <c r="E605" s="38" t="s">
        <v>43</v>
      </c>
      <c r="F605" s="38" t="s">
        <v>1903</v>
      </c>
      <c r="G605" s="38" t="s">
        <v>1037</v>
      </c>
      <c r="H605" s="38" t="s">
        <v>1085</v>
      </c>
      <c r="I605" s="38" t="s">
        <v>183</v>
      </c>
      <c r="J605" s="38" t="s">
        <v>2081</v>
      </c>
      <c r="K605" s="39">
        <v>43479</v>
      </c>
      <c r="L605" s="39">
        <v>43479</v>
      </c>
      <c r="M605" s="39">
        <v>43479</v>
      </c>
      <c r="N605" s="38" t="s">
        <v>1358</v>
      </c>
      <c r="O605" s="38" t="s">
        <v>1368</v>
      </c>
      <c r="P605" s="41">
        <v>8147092</v>
      </c>
      <c r="Q605" s="38" t="s">
        <v>1904</v>
      </c>
      <c r="R605" s="38" t="s">
        <v>68</v>
      </c>
      <c r="S605" s="38" t="s">
        <v>52</v>
      </c>
      <c r="T605" s="42">
        <v>176.64</v>
      </c>
      <c r="U605" s="42">
        <v>161.28</v>
      </c>
      <c r="V605" s="42">
        <f t="shared" si="64"/>
        <v>15.359999999999985</v>
      </c>
      <c r="W605" s="43">
        <f t="shared" si="54"/>
        <v>8.6956521739130363E-2</v>
      </c>
      <c r="X605" s="38" t="s">
        <v>1361</v>
      </c>
      <c r="Y605" s="42">
        <v>161.28</v>
      </c>
      <c r="Z605" s="38" t="s">
        <v>2638</v>
      </c>
      <c r="AA605" s="42">
        <v>0</v>
      </c>
      <c r="AB605" s="42" t="s">
        <v>54</v>
      </c>
      <c r="AC605" s="42">
        <v>176.64</v>
      </c>
      <c r="AD605" s="42">
        <v>161.28</v>
      </c>
      <c r="AE605" s="42">
        <f t="shared" si="65"/>
        <v>15.359999999999985</v>
      </c>
      <c r="AF605" s="38" t="s">
        <v>1363</v>
      </c>
      <c r="AG605" s="44">
        <f t="shared" si="66"/>
        <v>0</v>
      </c>
    </row>
    <row r="606" spans="1:34" s="45" customFormat="1" x14ac:dyDescent="0.2">
      <c r="A606" s="38" t="s">
        <v>39</v>
      </c>
      <c r="B606" s="38" t="s">
        <v>40</v>
      </c>
      <c r="C606" s="38" t="s">
        <v>41</v>
      </c>
      <c r="D606" s="38" t="s">
        <v>1148</v>
      </c>
      <c r="E606" s="38" t="s">
        <v>43</v>
      </c>
      <c r="F606" s="38" t="s">
        <v>1150</v>
      </c>
      <c r="G606" s="38" t="s">
        <v>2639</v>
      </c>
      <c r="H606" s="38" t="s">
        <v>2640</v>
      </c>
      <c r="I606" s="38" t="s">
        <v>2092</v>
      </c>
      <c r="J606" s="38" t="s">
        <v>2641</v>
      </c>
      <c r="K606" s="39">
        <v>42004</v>
      </c>
      <c r="L606" s="39">
        <v>42004</v>
      </c>
      <c r="M606" s="39">
        <v>42004</v>
      </c>
      <c r="N606" s="38" t="s">
        <v>1358</v>
      </c>
      <c r="O606" s="38" t="s">
        <v>1368</v>
      </c>
      <c r="P606" s="41">
        <v>3278846</v>
      </c>
      <c r="Q606" s="38" t="s">
        <v>2642</v>
      </c>
      <c r="R606" s="38" t="s">
        <v>68</v>
      </c>
      <c r="S606" s="38" t="s">
        <v>52</v>
      </c>
      <c r="T606" s="42">
        <v>16050.62</v>
      </c>
      <c r="U606" s="42">
        <v>15583.2</v>
      </c>
      <c r="V606" s="42">
        <f t="shared" si="64"/>
        <v>467.42000000000007</v>
      </c>
      <c r="W606" s="43">
        <f t="shared" si="54"/>
        <v>2.9121616485842917E-2</v>
      </c>
      <c r="X606" s="38" t="s">
        <v>1361</v>
      </c>
      <c r="Y606" s="42">
        <v>15583.2</v>
      </c>
      <c r="Z606" s="38" t="s">
        <v>2643</v>
      </c>
      <c r="AA606" s="42">
        <v>0</v>
      </c>
      <c r="AB606" s="42" t="s">
        <v>54</v>
      </c>
      <c r="AC606" s="42">
        <v>0</v>
      </c>
      <c r="AD606" s="42">
        <v>0</v>
      </c>
      <c r="AE606" s="42">
        <f t="shared" si="65"/>
        <v>0</v>
      </c>
      <c r="AF606" s="38" t="s">
        <v>1371</v>
      </c>
      <c r="AG606" s="44">
        <f t="shared" si="66"/>
        <v>467.42000000000007</v>
      </c>
    </row>
    <row r="607" spans="1:34" s="45" customFormat="1" x14ac:dyDescent="0.2">
      <c r="A607" s="38" t="s">
        <v>39</v>
      </c>
      <c r="B607" s="38" t="s">
        <v>40</v>
      </c>
      <c r="C607" s="38" t="s">
        <v>41</v>
      </c>
      <c r="D607" s="38" t="s">
        <v>1148</v>
      </c>
      <c r="E607" s="38" t="s">
        <v>43</v>
      </c>
      <c r="F607" s="38" t="s">
        <v>1150</v>
      </c>
      <c r="G607" s="38" t="s">
        <v>2639</v>
      </c>
      <c r="H607" s="38" t="s">
        <v>2640</v>
      </c>
      <c r="I607" s="38" t="s">
        <v>2092</v>
      </c>
      <c r="J607" s="38" t="s">
        <v>2641</v>
      </c>
      <c r="K607" s="39">
        <v>42004</v>
      </c>
      <c r="L607" s="39">
        <v>42004</v>
      </c>
      <c r="M607" s="39">
        <v>42004</v>
      </c>
      <c r="N607" s="38" t="s">
        <v>1358</v>
      </c>
      <c r="O607" s="38" t="s">
        <v>1368</v>
      </c>
      <c r="P607" s="41">
        <v>3278846</v>
      </c>
      <c r="Q607" s="38" t="s">
        <v>2642</v>
      </c>
      <c r="R607" s="38" t="s">
        <v>68</v>
      </c>
      <c r="S607" s="38" t="s">
        <v>52</v>
      </c>
      <c r="T607" s="42">
        <v>1433.77</v>
      </c>
      <c r="U607" s="42">
        <v>1392.16</v>
      </c>
      <c r="V607" s="42">
        <f t="shared" si="64"/>
        <v>41.6099999999999</v>
      </c>
      <c r="W607" s="43">
        <f t="shared" si="54"/>
        <v>2.9021391157577507E-2</v>
      </c>
      <c r="X607" s="38" t="s">
        <v>1361</v>
      </c>
      <c r="Y607" s="42">
        <v>1392.16</v>
      </c>
      <c r="Z607" s="38" t="s">
        <v>2644</v>
      </c>
      <c r="AA607" s="42">
        <v>0</v>
      </c>
      <c r="AB607" s="42" t="s">
        <v>54</v>
      </c>
      <c r="AC607" s="42">
        <v>0</v>
      </c>
      <c r="AD607" s="42">
        <v>0</v>
      </c>
      <c r="AE607" s="42">
        <f t="shared" si="65"/>
        <v>0</v>
      </c>
      <c r="AF607" s="38" t="s">
        <v>1371</v>
      </c>
      <c r="AG607" s="44">
        <f t="shared" si="66"/>
        <v>41.6099999999999</v>
      </c>
    </row>
    <row r="608" spans="1:34" s="45" customFormat="1" x14ac:dyDescent="0.2">
      <c r="A608" s="38" t="s">
        <v>39</v>
      </c>
      <c r="B608" s="38" t="s">
        <v>40</v>
      </c>
      <c r="C608" s="38" t="s">
        <v>41</v>
      </c>
      <c r="D608" s="38" t="s">
        <v>1148</v>
      </c>
      <c r="E608" s="38" t="s">
        <v>43</v>
      </c>
      <c r="F608" s="38" t="s">
        <v>1150</v>
      </c>
      <c r="G608" s="38" t="s">
        <v>2639</v>
      </c>
      <c r="H608" s="38" t="s">
        <v>2640</v>
      </c>
      <c r="I608" s="38" t="s">
        <v>2092</v>
      </c>
      <c r="J608" s="38" t="s">
        <v>2641</v>
      </c>
      <c r="K608" s="39">
        <v>42004</v>
      </c>
      <c r="L608" s="39">
        <v>42004</v>
      </c>
      <c r="M608" s="39">
        <v>42004</v>
      </c>
      <c r="N608" s="38" t="s">
        <v>1358</v>
      </c>
      <c r="O608" s="38" t="s">
        <v>1368</v>
      </c>
      <c r="P608" s="41">
        <v>3310186</v>
      </c>
      <c r="Q608" s="38" t="s">
        <v>2642</v>
      </c>
      <c r="R608" s="38" t="s">
        <v>68</v>
      </c>
      <c r="S608" s="38" t="s">
        <v>52</v>
      </c>
      <c r="T608" s="42">
        <v>34887.97</v>
      </c>
      <c r="U608" s="42">
        <v>33723.51</v>
      </c>
      <c r="V608" s="42">
        <f t="shared" si="64"/>
        <v>1164.4599999999991</v>
      </c>
      <c r="W608" s="43">
        <f t="shared" si="54"/>
        <v>3.3377121110801204E-2</v>
      </c>
      <c r="X608" s="38" t="s">
        <v>1361</v>
      </c>
      <c r="Y608" s="42">
        <v>33723.51</v>
      </c>
      <c r="Z608" s="38" t="s">
        <v>2645</v>
      </c>
      <c r="AA608" s="42">
        <v>0</v>
      </c>
      <c r="AB608" s="42" t="s">
        <v>54</v>
      </c>
      <c r="AC608" s="42">
        <v>0</v>
      </c>
      <c r="AD608" s="42">
        <v>0</v>
      </c>
      <c r="AE608" s="42">
        <f t="shared" si="65"/>
        <v>0</v>
      </c>
      <c r="AF608" s="38" t="s">
        <v>1371</v>
      </c>
      <c r="AG608" s="44">
        <f t="shared" si="66"/>
        <v>1164.4599999999991</v>
      </c>
    </row>
    <row r="609" spans="1:33" s="45" customFormat="1" x14ac:dyDescent="0.2">
      <c r="A609" s="38" t="s">
        <v>39</v>
      </c>
      <c r="B609" s="38" t="s">
        <v>40</v>
      </c>
      <c r="C609" s="38" t="s">
        <v>41</v>
      </c>
      <c r="D609" s="38" t="s">
        <v>1148</v>
      </c>
      <c r="E609" s="38" t="s">
        <v>43</v>
      </c>
      <c r="F609" s="38" t="s">
        <v>1150</v>
      </c>
      <c r="G609" s="38" t="s">
        <v>1151</v>
      </c>
      <c r="H609" s="38" t="s">
        <v>2646</v>
      </c>
      <c r="I609" s="38" t="s">
        <v>359</v>
      </c>
      <c r="J609" s="38" t="s">
        <v>55</v>
      </c>
      <c r="K609" s="40" t="s">
        <v>54</v>
      </c>
      <c r="L609" s="39">
        <v>43539</v>
      </c>
      <c r="M609" s="39">
        <v>42359</v>
      </c>
      <c r="N609" s="38" t="s">
        <v>1358</v>
      </c>
      <c r="O609" s="38" t="s">
        <v>1368</v>
      </c>
      <c r="P609" s="41">
        <v>6254146</v>
      </c>
      <c r="Q609" s="38" t="s">
        <v>2647</v>
      </c>
      <c r="R609" s="38" t="s">
        <v>68</v>
      </c>
      <c r="S609" s="38" t="s">
        <v>52</v>
      </c>
      <c r="T609" s="42">
        <v>0</v>
      </c>
      <c r="U609" s="42">
        <v>0</v>
      </c>
      <c r="V609" s="42">
        <f t="shared" si="64"/>
        <v>0</v>
      </c>
      <c r="W609" s="43" t="e">
        <f t="shared" si="54"/>
        <v>#DIV/0!</v>
      </c>
      <c r="X609" s="38" t="s">
        <v>1916</v>
      </c>
      <c r="Y609" s="42">
        <v>0</v>
      </c>
      <c r="Z609" s="38" t="s">
        <v>55</v>
      </c>
      <c r="AA609" s="42">
        <v>0</v>
      </c>
      <c r="AB609" s="42">
        <v>0</v>
      </c>
      <c r="AC609" s="42">
        <v>0</v>
      </c>
      <c r="AD609" s="42">
        <v>0</v>
      </c>
      <c r="AE609" s="42">
        <f t="shared" si="65"/>
        <v>0</v>
      </c>
      <c r="AF609" s="38" t="s">
        <v>1376</v>
      </c>
      <c r="AG609" s="44">
        <f t="shared" si="66"/>
        <v>0</v>
      </c>
    </row>
    <row r="610" spans="1:33" s="45" customFormat="1" x14ac:dyDescent="0.2">
      <c r="A610" s="38" t="s">
        <v>39</v>
      </c>
      <c r="B610" s="38" t="s">
        <v>40</v>
      </c>
      <c r="C610" s="38" t="s">
        <v>41</v>
      </c>
      <c r="D610" s="38" t="s">
        <v>1164</v>
      </c>
      <c r="E610" s="38" t="s">
        <v>43</v>
      </c>
      <c r="F610" s="38" t="s">
        <v>1167</v>
      </c>
      <c r="G610" s="38" t="s">
        <v>1168</v>
      </c>
      <c r="H610" s="38" t="s">
        <v>1681</v>
      </c>
      <c r="I610" s="38" t="s">
        <v>48</v>
      </c>
      <c r="J610" s="38" t="s">
        <v>55</v>
      </c>
      <c r="K610" s="40" t="s">
        <v>54</v>
      </c>
      <c r="L610" s="39">
        <v>43539</v>
      </c>
      <c r="M610" s="40" t="s">
        <v>54</v>
      </c>
      <c r="N610" s="38" t="s">
        <v>1358</v>
      </c>
      <c r="O610" s="38" t="s">
        <v>1359</v>
      </c>
      <c r="P610" s="41">
        <v>8204532</v>
      </c>
      <c r="Q610" s="38" t="s">
        <v>2648</v>
      </c>
      <c r="R610" s="38" t="s">
        <v>68</v>
      </c>
      <c r="S610" s="38" t="s">
        <v>52</v>
      </c>
      <c r="T610" s="42">
        <v>15637.85</v>
      </c>
      <c r="U610" s="42">
        <v>14246.08</v>
      </c>
      <c r="V610" s="42">
        <f t="shared" ref="V610:V615" si="67">T610-U610</f>
        <v>1391.7700000000004</v>
      </c>
      <c r="W610" s="43">
        <f t="shared" si="54"/>
        <v>8.9000086329003053E-2</v>
      </c>
      <c r="X610" s="38" t="s">
        <v>1916</v>
      </c>
      <c r="Y610" s="42">
        <v>0</v>
      </c>
      <c r="Z610" s="38" t="s">
        <v>55</v>
      </c>
      <c r="AA610" s="42">
        <v>0</v>
      </c>
      <c r="AB610" s="42" t="s">
        <v>54</v>
      </c>
      <c r="AC610" s="42">
        <v>15637.85</v>
      </c>
      <c r="AD610" s="42">
        <v>14429.35</v>
      </c>
      <c r="AE610" s="42">
        <f t="shared" ref="AE610:AE615" si="68">AC610-AD610</f>
        <v>1208.5</v>
      </c>
      <c r="AF610" s="38" t="s">
        <v>1371</v>
      </c>
      <c r="AG610" s="44">
        <f t="shared" ref="AG610:AG615" si="69">V610-AE610</f>
        <v>183.27000000000044</v>
      </c>
    </row>
    <row r="611" spans="1:33" s="45" customFormat="1" x14ac:dyDescent="0.2">
      <c r="A611" s="38" t="s">
        <v>39</v>
      </c>
      <c r="B611" s="38" t="s">
        <v>40</v>
      </c>
      <c r="C611" s="38" t="s">
        <v>41</v>
      </c>
      <c r="D611" s="38" t="s">
        <v>1164</v>
      </c>
      <c r="E611" s="38" t="s">
        <v>43</v>
      </c>
      <c r="F611" s="38" t="s">
        <v>1167</v>
      </c>
      <c r="G611" s="38" t="s">
        <v>2649</v>
      </c>
      <c r="H611" s="38" t="s">
        <v>1174</v>
      </c>
      <c r="I611" s="38" t="s">
        <v>2149</v>
      </c>
      <c r="J611" s="38" t="s">
        <v>55</v>
      </c>
      <c r="K611" s="40" t="s">
        <v>54</v>
      </c>
      <c r="L611" s="39">
        <v>42104</v>
      </c>
      <c r="M611" s="39">
        <v>42104</v>
      </c>
      <c r="N611" s="38" t="s">
        <v>2077</v>
      </c>
      <c r="O611" s="38" t="s">
        <v>1368</v>
      </c>
      <c r="P611" s="41">
        <v>1344803</v>
      </c>
      <c r="Q611" s="38" t="s">
        <v>2650</v>
      </c>
      <c r="R611" s="38" t="s">
        <v>68</v>
      </c>
      <c r="S611" s="38" t="s">
        <v>52</v>
      </c>
      <c r="T611" s="42">
        <v>-8700</v>
      </c>
      <c r="U611" s="42">
        <v>-7925.7</v>
      </c>
      <c r="V611" s="42">
        <f t="shared" si="67"/>
        <v>-774.30000000000018</v>
      </c>
      <c r="W611" s="43">
        <f t="shared" si="54"/>
        <v>8.9000000000000024E-2</v>
      </c>
      <c r="X611" s="38" t="s">
        <v>1916</v>
      </c>
      <c r="Y611" s="42">
        <v>0</v>
      </c>
      <c r="Z611" s="38" t="s">
        <v>55</v>
      </c>
      <c r="AA611" s="42">
        <v>0</v>
      </c>
      <c r="AB611" s="42" t="s">
        <v>54</v>
      </c>
      <c r="AC611" s="42">
        <v>0</v>
      </c>
      <c r="AD611" s="42">
        <v>0</v>
      </c>
      <c r="AE611" s="42">
        <f t="shared" si="68"/>
        <v>0</v>
      </c>
      <c r="AF611" s="38" t="s">
        <v>1376</v>
      </c>
      <c r="AG611" s="44">
        <f t="shared" si="69"/>
        <v>-774.30000000000018</v>
      </c>
    </row>
    <row r="612" spans="1:33" s="45" customFormat="1" x14ac:dyDescent="0.2">
      <c r="A612" s="38" t="s">
        <v>39</v>
      </c>
      <c r="B612" s="38" t="s">
        <v>40</v>
      </c>
      <c r="C612" s="38" t="s">
        <v>41</v>
      </c>
      <c r="D612" s="38" t="s">
        <v>1164</v>
      </c>
      <c r="E612" s="38" t="s">
        <v>43</v>
      </c>
      <c r="F612" s="38" t="s">
        <v>1167</v>
      </c>
      <c r="G612" s="38" t="s">
        <v>2649</v>
      </c>
      <c r="H612" s="38" t="s">
        <v>2651</v>
      </c>
      <c r="I612" s="38" t="s">
        <v>359</v>
      </c>
      <c r="J612" s="38" t="s">
        <v>2198</v>
      </c>
      <c r="K612" s="39">
        <v>42592</v>
      </c>
      <c r="L612" s="39">
        <v>42592</v>
      </c>
      <c r="M612" s="39">
        <v>42592</v>
      </c>
      <c r="N612" s="38" t="s">
        <v>1358</v>
      </c>
      <c r="O612" s="38" t="s">
        <v>1368</v>
      </c>
      <c r="P612" s="41">
        <v>6526092</v>
      </c>
      <c r="Q612" s="38" t="s">
        <v>2652</v>
      </c>
      <c r="R612" s="38" t="s">
        <v>68</v>
      </c>
      <c r="S612" s="38" t="s">
        <v>52</v>
      </c>
      <c r="T612" s="42">
        <v>4935.84</v>
      </c>
      <c r="U612" s="42">
        <v>4869.84</v>
      </c>
      <c r="V612" s="42">
        <f t="shared" si="67"/>
        <v>66</v>
      </c>
      <c r="W612" s="43">
        <f t="shared" si="54"/>
        <v>1.3371584168044345E-2</v>
      </c>
      <c r="X612" s="38" t="s">
        <v>1361</v>
      </c>
      <c r="Y612" s="42">
        <v>4869.84</v>
      </c>
      <c r="Z612" s="38" t="s">
        <v>2653</v>
      </c>
      <c r="AA612" s="42">
        <v>0</v>
      </c>
      <c r="AB612" s="42" t="s">
        <v>54</v>
      </c>
      <c r="AC612" s="42">
        <v>4935.84</v>
      </c>
      <c r="AD612" s="42">
        <v>4869.84</v>
      </c>
      <c r="AE612" s="42">
        <f t="shared" si="68"/>
        <v>66</v>
      </c>
      <c r="AF612" s="38" t="s">
        <v>1371</v>
      </c>
      <c r="AG612" s="44">
        <f t="shared" si="69"/>
        <v>0</v>
      </c>
    </row>
    <row r="613" spans="1:33" s="45" customFormat="1" x14ac:dyDescent="0.2">
      <c r="A613" s="38" t="s">
        <v>39</v>
      </c>
      <c r="B613" s="38" t="s">
        <v>40</v>
      </c>
      <c r="C613" s="38" t="s">
        <v>41</v>
      </c>
      <c r="D613" s="38" t="s">
        <v>1164</v>
      </c>
      <c r="E613" s="38" t="s">
        <v>43</v>
      </c>
      <c r="F613" s="38" t="s">
        <v>1167</v>
      </c>
      <c r="G613" s="38" t="s">
        <v>2649</v>
      </c>
      <c r="H613" s="38" t="s">
        <v>407</v>
      </c>
      <c r="I613" s="38" t="s">
        <v>359</v>
      </c>
      <c r="J613" s="38" t="s">
        <v>55</v>
      </c>
      <c r="K613" s="40" t="s">
        <v>54</v>
      </c>
      <c r="L613" s="39">
        <v>43501</v>
      </c>
      <c r="M613" s="39">
        <v>43501</v>
      </c>
      <c r="N613" s="38" t="s">
        <v>2098</v>
      </c>
      <c r="O613" s="38" t="s">
        <v>1368</v>
      </c>
      <c r="P613" s="41">
        <v>1766319</v>
      </c>
      <c r="Q613" s="38" t="s">
        <v>2654</v>
      </c>
      <c r="R613" s="38" t="s">
        <v>68</v>
      </c>
      <c r="S613" s="38" t="s">
        <v>52</v>
      </c>
      <c r="T613" s="42">
        <v>-9200</v>
      </c>
      <c r="U613" s="42">
        <v>-8381.2000000000007</v>
      </c>
      <c r="V613" s="42">
        <f t="shared" si="67"/>
        <v>-818.79999999999927</v>
      </c>
      <c r="W613" s="43">
        <f t="shared" si="54"/>
        <v>8.8999999999999926E-2</v>
      </c>
      <c r="X613" s="38" t="s">
        <v>1916</v>
      </c>
      <c r="Y613" s="42">
        <v>0</v>
      </c>
      <c r="Z613" s="38" t="s">
        <v>55</v>
      </c>
      <c r="AA613" s="42">
        <v>0</v>
      </c>
      <c r="AB613" s="42" t="s">
        <v>54</v>
      </c>
      <c r="AC613" s="42">
        <v>0</v>
      </c>
      <c r="AD613" s="42">
        <v>0</v>
      </c>
      <c r="AE613" s="42">
        <f t="shared" si="68"/>
        <v>0</v>
      </c>
      <c r="AF613" s="38" t="s">
        <v>1371</v>
      </c>
      <c r="AG613" s="44">
        <f t="shared" si="69"/>
        <v>-818.79999999999927</v>
      </c>
    </row>
    <row r="614" spans="1:33" s="45" customFormat="1" x14ac:dyDescent="0.2">
      <c r="A614" s="38" t="s">
        <v>39</v>
      </c>
      <c r="B614" s="38" t="s">
        <v>40</v>
      </c>
      <c r="C614" s="38" t="s">
        <v>41</v>
      </c>
      <c r="D614" s="38" t="s">
        <v>1164</v>
      </c>
      <c r="E614" s="38" t="s">
        <v>43</v>
      </c>
      <c r="F614" s="38" t="s">
        <v>1167</v>
      </c>
      <c r="G614" s="38" t="s">
        <v>2649</v>
      </c>
      <c r="H614" s="38" t="s">
        <v>407</v>
      </c>
      <c r="I614" s="38" t="s">
        <v>359</v>
      </c>
      <c r="J614" s="38" t="s">
        <v>55</v>
      </c>
      <c r="K614" s="40" t="s">
        <v>54</v>
      </c>
      <c r="L614" s="39">
        <v>43501</v>
      </c>
      <c r="M614" s="39">
        <v>43501</v>
      </c>
      <c r="N614" s="38" t="s">
        <v>2098</v>
      </c>
      <c r="O614" s="38" t="s">
        <v>1368</v>
      </c>
      <c r="P614" s="41">
        <v>8203489</v>
      </c>
      <c r="Q614" s="38" t="s">
        <v>2654</v>
      </c>
      <c r="R614" s="38" t="s">
        <v>68</v>
      </c>
      <c r="S614" s="38" t="s">
        <v>52</v>
      </c>
      <c r="T614" s="42">
        <v>9200</v>
      </c>
      <c r="U614" s="42">
        <v>8381.2000000000007</v>
      </c>
      <c r="V614" s="42">
        <f t="shared" si="67"/>
        <v>818.79999999999927</v>
      </c>
      <c r="W614" s="43">
        <f t="shared" si="54"/>
        <v>8.8999999999999926E-2</v>
      </c>
      <c r="X614" s="38" t="s">
        <v>1916</v>
      </c>
      <c r="Y614" s="42">
        <v>0</v>
      </c>
      <c r="Z614" s="38" t="s">
        <v>55</v>
      </c>
      <c r="AA614" s="42">
        <v>0</v>
      </c>
      <c r="AB614" s="42" t="s">
        <v>54</v>
      </c>
      <c r="AC614" s="42">
        <v>0</v>
      </c>
      <c r="AD614" s="42">
        <v>0</v>
      </c>
      <c r="AE614" s="42">
        <f t="shared" si="68"/>
        <v>0</v>
      </c>
      <c r="AF614" s="38" t="s">
        <v>1371</v>
      </c>
      <c r="AG614" s="44">
        <f t="shared" si="69"/>
        <v>818.79999999999927</v>
      </c>
    </row>
    <row r="615" spans="1:33" s="45" customFormat="1" x14ac:dyDescent="0.2">
      <c r="A615" s="38" t="s">
        <v>39</v>
      </c>
      <c r="B615" s="38" t="s">
        <v>40</v>
      </c>
      <c r="C615" s="38" t="s">
        <v>41</v>
      </c>
      <c r="D615" s="38" t="s">
        <v>1164</v>
      </c>
      <c r="E615" s="38" t="s">
        <v>43</v>
      </c>
      <c r="F615" s="38" t="s">
        <v>1167</v>
      </c>
      <c r="G615" s="38" t="s">
        <v>1175</v>
      </c>
      <c r="H615" s="38" t="s">
        <v>1188</v>
      </c>
      <c r="I615" s="38" t="s">
        <v>191</v>
      </c>
      <c r="J615" s="38" t="s">
        <v>55</v>
      </c>
      <c r="K615" s="40" t="s">
        <v>54</v>
      </c>
      <c r="L615" s="39">
        <v>43539</v>
      </c>
      <c r="M615" s="39">
        <v>43502</v>
      </c>
      <c r="N615" s="38" t="s">
        <v>1358</v>
      </c>
      <c r="O615" s="38" t="s">
        <v>1368</v>
      </c>
      <c r="P615" s="41">
        <v>8008946</v>
      </c>
      <c r="Q615" s="38" t="s">
        <v>2655</v>
      </c>
      <c r="R615" s="38" t="s">
        <v>68</v>
      </c>
      <c r="S615" s="38" t="s">
        <v>52</v>
      </c>
      <c r="T615" s="42">
        <v>0</v>
      </c>
      <c r="U615" s="42">
        <v>0</v>
      </c>
      <c r="V615" s="42">
        <f t="shared" si="67"/>
        <v>0</v>
      </c>
      <c r="W615" s="43" t="e">
        <f t="shared" ref="W615:W649" si="70">V615/T615</f>
        <v>#DIV/0!</v>
      </c>
      <c r="X615" s="38" t="s">
        <v>1916</v>
      </c>
      <c r="Y615" s="42">
        <v>0</v>
      </c>
      <c r="Z615" s="38" t="s">
        <v>55</v>
      </c>
      <c r="AA615" s="42">
        <v>0</v>
      </c>
      <c r="AB615" s="42" t="s">
        <v>54</v>
      </c>
      <c r="AC615" s="42">
        <v>0</v>
      </c>
      <c r="AD615" s="42">
        <v>0</v>
      </c>
      <c r="AE615" s="42">
        <f t="shared" si="68"/>
        <v>0</v>
      </c>
      <c r="AF615" s="38" t="s">
        <v>1371</v>
      </c>
      <c r="AG615" s="44">
        <f t="shared" si="69"/>
        <v>0</v>
      </c>
    </row>
    <row r="616" spans="1:33" s="45" customFormat="1" x14ac:dyDescent="0.2">
      <c r="A616" s="38" t="s">
        <v>39</v>
      </c>
      <c r="B616" s="38" t="s">
        <v>40</v>
      </c>
      <c r="C616" s="38" t="s">
        <v>41</v>
      </c>
      <c r="D616" s="38" t="s">
        <v>1216</v>
      </c>
      <c r="E616" s="38" t="s">
        <v>43</v>
      </c>
      <c r="F616" s="38" t="s">
        <v>1218</v>
      </c>
      <c r="G616" s="38" t="s">
        <v>1219</v>
      </c>
      <c r="H616" s="38" t="s">
        <v>2656</v>
      </c>
      <c r="I616" s="38" t="s">
        <v>48</v>
      </c>
      <c r="J616" s="38" t="s">
        <v>55</v>
      </c>
      <c r="K616" s="40" t="s">
        <v>54</v>
      </c>
      <c r="L616" s="39">
        <v>43539</v>
      </c>
      <c r="M616" s="40" t="s">
        <v>54</v>
      </c>
      <c r="N616" s="38" t="s">
        <v>1367</v>
      </c>
      <c r="O616" s="38" t="s">
        <v>1359</v>
      </c>
      <c r="P616" s="41">
        <v>8091888</v>
      </c>
      <c r="Q616" s="38" t="s">
        <v>2657</v>
      </c>
      <c r="R616" s="38" t="s">
        <v>59</v>
      </c>
      <c r="S616" s="38" t="s">
        <v>52</v>
      </c>
      <c r="T616" s="42">
        <v>49063.01</v>
      </c>
      <c r="U616" s="42">
        <v>46609.86</v>
      </c>
      <c r="V616" s="42">
        <f t="shared" ref="V616:V623" si="71">T616-U616</f>
        <v>2453.1500000000015</v>
      </c>
      <c r="W616" s="43">
        <f t="shared" si="70"/>
        <v>4.9999989809023163E-2</v>
      </c>
      <c r="X616" s="38" t="s">
        <v>1525</v>
      </c>
      <c r="Y616" s="42">
        <v>0</v>
      </c>
      <c r="Z616" s="38" t="s">
        <v>55</v>
      </c>
      <c r="AA616" s="42">
        <v>0</v>
      </c>
      <c r="AB616" s="42" t="s">
        <v>54</v>
      </c>
      <c r="AC616" s="42">
        <v>49063.01</v>
      </c>
      <c r="AD616" s="42">
        <v>45726.85</v>
      </c>
      <c r="AE616" s="42">
        <f t="shared" ref="AE616:AE623" si="72">AC616-AD616</f>
        <v>3336.1600000000035</v>
      </c>
      <c r="AF616" s="38" t="s">
        <v>1371</v>
      </c>
      <c r="AG616" s="44">
        <f t="shared" ref="AG616:AG623" si="73">V616-AE616</f>
        <v>-883.01000000000204</v>
      </c>
    </row>
    <row r="617" spans="1:33" s="45" customFormat="1" x14ac:dyDescent="0.2">
      <c r="A617" s="38" t="s">
        <v>39</v>
      </c>
      <c r="B617" s="38" t="s">
        <v>40</v>
      </c>
      <c r="C617" s="38" t="s">
        <v>41</v>
      </c>
      <c r="D617" s="38" t="s">
        <v>1216</v>
      </c>
      <c r="E617" s="38" t="s">
        <v>43</v>
      </c>
      <c r="F617" s="38" t="s">
        <v>1218</v>
      </c>
      <c r="G617" s="38" t="s">
        <v>1219</v>
      </c>
      <c r="H617" s="38" t="s">
        <v>2656</v>
      </c>
      <c r="I617" s="38" t="s">
        <v>48</v>
      </c>
      <c r="J617" s="38" t="s">
        <v>55</v>
      </c>
      <c r="K617" s="40" t="s">
        <v>54</v>
      </c>
      <c r="L617" s="39">
        <v>43539</v>
      </c>
      <c r="M617" s="40" t="s">
        <v>54</v>
      </c>
      <c r="N617" s="38" t="s">
        <v>1367</v>
      </c>
      <c r="O617" s="38" t="s">
        <v>1359</v>
      </c>
      <c r="P617" s="41">
        <v>8091791</v>
      </c>
      <c r="Q617" s="38" t="s">
        <v>2658</v>
      </c>
      <c r="R617" s="38" t="s">
        <v>59</v>
      </c>
      <c r="S617" s="38" t="s">
        <v>52</v>
      </c>
      <c r="T617" s="42">
        <v>39254.769999999997</v>
      </c>
      <c r="U617" s="42">
        <v>37292.03</v>
      </c>
      <c r="V617" s="42">
        <f t="shared" si="71"/>
        <v>1962.739999999998</v>
      </c>
      <c r="W617" s="43">
        <f t="shared" si="70"/>
        <v>5.000003821191662E-2</v>
      </c>
      <c r="X617" s="38" t="s">
        <v>1525</v>
      </c>
      <c r="Y617" s="42">
        <v>0</v>
      </c>
      <c r="Z617" s="38" t="s">
        <v>55</v>
      </c>
      <c r="AA617" s="42">
        <v>0</v>
      </c>
      <c r="AB617" s="42" t="s">
        <v>54</v>
      </c>
      <c r="AC617" s="42">
        <v>39254.769999999997</v>
      </c>
      <c r="AD617" s="42">
        <v>36673.089999999997</v>
      </c>
      <c r="AE617" s="42">
        <f t="shared" si="72"/>
        <v>2581.6800000000003</v>
      </c>
      <c r="AF617" s="38" t="s">
        <v>1371</v>
      </c>
      <c r="AG617" s="44">
        <f t="shared" si="73"/>
        <v>-618.94000000000233</v>
      </c>
    </row>
    <row r="618" spans="1:33" s="45" customFormat="1" x14ac:dyDescent="0.2">
      <c r="A618" s="38" t="s">
        <v>39</v>
      </c>
      <c r="B618" s="38" t="s">
        <v>40</v>
      </c>
      <c r="C618" s="38" t="s">
        <v>41</v>
      </c>
      <c r="D618" s="38" t="s">
        <v>1216</v>
      </c>
      <c r="E618" s="38" t="s">
        <v>43</v>
      </c>
      <c r="F618" s="38" t="s">
        <v>1218</v>
      </c>
      <c r="G618" s="38" t="s">
        <v>1219</v>
      </c>
      <c r="H618" s="38" t="s">
        <v>2656</v>
      </c>
      <c r="I618" s="38" t="s">
        <v>48</v>
      </c>
      <c r="J618" s="38" t="s">
        <v>55</v>
      </c>
      <c r="K618" s="40" t="s">
        <v>54</v>
      </c>
      <c r="L618" s="39">
        <v>43539</v>
      </c>
      <c r="M618" s="40" t="s">
        <v>54</v>
      </c>
      <c r="N618" s="38" t="s">
        <v>1367</v>
      </c>
      <c r="O618" s="38" t="s">
        <v>1359</v>
      </c>
      <c r="P618" s="41">
        <v>8091914</v>
      </c>
      <c r="Q618" s="38" t="s">
        <v>2659</v>
      </c>
      <c r="R618" s="38" t="s">
        <v>59</v>
      </c>
      <c r="S618" s="38" t="s">
        <v>52</v>
      </c>
      <c r="T618" s="42">
        <v>17319.96</v>
      </c>
      <c r="U618" s="42">
        <v>16453.96</v>
      </c>
      <c r="V618" s="42">
        <f t="shared" si="71"/>
        <v>866</v>
      </c>
      <c r="W618" s="43">
        <f t="shared" si="70"/>
        <v>5.0000115473707793E-2</v>
      </c>
      <c r="X618" s="38" t="s">
        <v>1525</v>
      </c>
      <c r="Y618" s="42">
        <v>0</v>
      </c>
      <c r="Z618" s="38" t="s">
        <v>55</v>
      </c>
      <c r="AA618" s="42">
        <v>0</v>
      </c>
      <c r="AB618" s="42" t="s">
        <v>54</v>
      </c>
      <c r="AC618" s="42">
        <v>17319.96</v>
      </c>
      <c r="AD618" s="42">
        <v>14333.76</v>
      </c>
      <c r="AE618" s="42">
        <f t="shared" si="72"/>
        <v>2986.1999999999989</v>
      </c>
      <c r="AF618" s="38" t="s">
        <v>1371</v>
      </c>
      <c r="AG618" s="44">
        <f t="shared" si="73"/>
        <v>-2120.1999999999989</v>
      </c>
    </row>
    <row r="619" spans="1:33" s="45" customFormat="1" x14ac:dyDescent="0.2">
      <c r="A619" s="38" t="s">
        <v>39</v>
      </c>
      <c r="B619" s="38" t="s">
        <v>40</v>
      </c>
      <c r="C619" s="38" t="s">
        <v>41</v>
      </c>
      <c r="D619" s="38" t="s">
        <v>1216</v>
      </c>
      <c r="E619" s="38" t="s">
        <v>43</v>
      </c>
      <c r="F619" s="38" t="s">
        <v>1218</v>
      </c>
      <c r="G619" s="38" t="s">
        <v>1219</v>
      </c>
      <c r="H619" s="38" t="s">
        <v>2656</v>
      </c>
      <c r="I619" s="38" t="s">
        <v>48</v>
      </c>
      <c r="J619" s="38" t="s">
        <v>55</v>
      </c>
      <c r="K619" s="40" t="s">
        <v>54</v>
      </c>
      <c r="L619" s="39">
        <v>43539</v>
      </c>
      <c r="M619" s="40" t="s">
        <v>54</v>
      </c>
      <c r="N619" s="38" t="s">
        <v>1367</v>
      </c>
      <c r="O619" s="38" t="s">
        <v>1359</v>
      </c>
      <c r="P619" s="41">
        <v>8091910</v>
      </c>
      <c r="Q619" s="38" t="s">
        <v>2660</v>
      </c>
      <c r="R619" s="38" t="s">
        <v>59</v>
      </c>
      <c r="S619" s="38" t="s">
        <v>52</v>
      </c>
      <c r="T619" s="42">
        <v>18962.52</v>
      </c>
      <c r="U619" s="42">
        <v>18014.39</v>
      </c>
      <c r="V619" s="42">
        <f t="shared" si="71"/>
        <v>948.13000000000102</v>
      </c>
      <c r="W619" s="43">
        <f t="shared" si="70"/>
        <v>5.0000210942427535E-2</v>
      </c>
      <c r="X619" s="38" t="s">
        <v>1525</v>
      </c>
      <c r="Y619" s="42">
        <v>0</v>
      </c>
      <c r="Z619" s="38" t="s">
        <v>55</v>
      </c>
      <c r="AA619" s="42">
        <v>0</v>
      </c>
      <c r="AB619" s="42" t="s">
        <v>54</v>
      </c>
      <c r="AC619" s="42">
        <v>18962.52</v>
      </c>
      <c r="AD619" s="42">
        <v>15693.12</v>
      </c>
      <c r="AE619" s="42">
        <f t="shared" si="72"/>
        <v>3269.3999999999996</v>
      </c>
      <c r="AF619" s="38" t="s">
        <v>1371</v>
      </c>
      <c r="AG619" s="44">
        <f t="shared" si="73"/>
        <v>-2321.2699999999986</v>
      </c>
    </row>
    <row r="620" spans="1:33" s="45" customFormat="1" x14ac:dyDescent="0.2">
      <c r="A620" s="38" t="s">
        <v>39</v>
      </c>
      <c r="B620" s="38" t="s">
        <v>40</v>
      </c>
      <c r="C620" s="38" t="s">
        <v>41</v>
      </c>
      <c r="D620" s="38" t="s">
        <v>1216</v>
      </c>
      <c r="E620" s="38" t="s">
        <v>43</v>
      </c>
      <c r="F620" s="38" t="s">
        <v>1218</v>
      </c>
      <c r="G620" s="38" t="s">
        <v>1219</v>
      </c>
      <c r="H620" s="38" t="s">
        <v>1139</v>
      </c>
      <c r="I620" s="38" t="s">
        <v>1233</v>
      </c>
      <c r="J620" s="38" t="s">
        <v>55</v>
      </c>
      <c r="K620" s="40" t="s">
        <v>54</v>
      </c>
      <c r="L620" s="39">
        <v>43441</v>
      </c>
      <c r="M620" s="39">
        <v>43441</v>
      </c>
      <c r="N620" s="38" t="s">
        <v>2077</v>
      </c>
      <c r="O620" s="38" t="s">
        <v>1368</v>
      </c>
      <c r="P620" s="41">
        <v>1749458</v>
      </c>
      <c r="Q620" s="38" t="s">
        <v>2661</v>
      </c>
      <c r="R620" s="38" t="s">
        <v>59</v>
      </c>
      <c r="S620" s="38" t="s">
        <v>52</v>
      </c>
      <c r="T620" s="42">
        <v>-20804.400000000001</v>
      </c>
      <c r="U620" s="42">
        <v>-19764.18</v>
      </c>
      <c r="V620" s="42">
        <f t="shared" si="71"/>
        <v>-1040.2200000000012</v>
      </c>
      <c r="W620" s="43">
        <f t="shared" si="70"/>
        <v>5.0000000000000051E-2</v>
      </c>
      <c r="X620" s="38" t="s">
        <v>1525</v>
      </c>
      <c r="Y620" s="42">
        <v>0</v>
      </c>
      <c r="Z620" s="38" t="s">
        <v>55</v>
      </c>
      <c r="AA620" s="42">
        <v>0</v>
      </c>
      <c r="AB620" s="42" t="s">
        <v>54</v>
      </c>
      <c r="AC620" s="42">
        <v>0</v>
      </c>
      <c r="AD620" s="42">
        <v>0</v>
      </c>
      <c r="AE620" s="42">
        <f t="shared" si="72"/>
        <v>0</v>
      </c>
      <c r="AF620" s="38" t="s">
        <v>1390</v>
      </c>
      <c r="AG620" s="44">
        <f t="shared" si="73"/>
        <v>-1040.2200000000012</v>
      </c>
    </row>
    <row r="621" spans="1:33" s="45" customFormat="1" x14ac:dyDescent="0.2">
      <c r="A621" s="38" t="s">
        <v>39</v>
      </c>
      <c r="B621" s="38" t="s">
        <v>40</v>
      </c>
      <c r="C621" s="38" t="s">
        <v>41</v>
      </c>
      <c r="D621" s="38" t="s">
        <v>1216</v>
      </c>
      <c r="E621" s="38" t="s">
        <v>43</v>
      </c>
      <c r="F621" s="38" t="s">
        <v>1218</v>
      </c>
      <c r="G621" s="38" t="s">
        <v>2107</v>
      </c>
      <c r="H621" s="38" t="s">
        <v>2662</v>
      </c>
      <c r="I621" s="38" t="s">
        <v>2092</v>
      </c>
      <c r="J621" s="38" t="s">
        <v>2663</v>
      </c>
      <c r="K621" s="39">
        <v>40921</v>
      </c>
      <c r="L621" s="39">
        <v>40921</v>
      </c>
      <c r="M621" s="40" t="s">
        <v>54</v>
      </c>
      <c r="N621" s="38" t="s">
        <v>1367</v>
      </c>
      <c r="O621" s="38" t="s">
        <v>1359</v>
      </c>
      <c r="P621" s="41">
        <v>4059291</v>
      </c>
      <c r="Q621" s="38" t="s">
        <v>2664</v>
      </c>
      <c r="R621" s="38" t="s">
        <v>2665</v>
      </c>
      <c r="S621" s="38" t="s">
        <v>52</v>
      </c>
      <c r="T621" s="42">
        <v>19194.23</v>
      </c>
      <c r="U621" s="42">
        <v>17540.25</v>
      </c>
      <c r="V621" s="42">
        <f t="shared" si="71"/>
        <v>1653.9799999999996</v>
      </c>
      <c r="W621" s="43">
        <f t="shared" si="70"/>
        <v>8.6170687753559252E-2</v>
      </c>
      <c r="X621" s="38" t="s">
        <v>1361</v>
      </c>
      <c r="Y621" s="42">
        <v>17540.25</v>
      </c>
      <c r="Z621" s="38" t="s">
        <v>2666</v>
      </c>
      <c r="AA621" s="42">
        <v>0</v>
      </c>
      <c r="AB621" s="42" t="s">
        <v>54</v>
      </c>
      <c r="AC621" s="42">
        <v>0</v>
      </c>
      <c r="AD621" s="42">
        <v>0</v>
      </c>
      <c r="AE621" s="42">
        <f t="shared" si="72"/>
        <v>0</v>
      </c>
      <c r="AF621" s="38" t="s">
        <v>1371</v>
      </c>
      <c r="AG621" s="44">
        <f t="shared" si="73"/>
        <v>1653.9799999999996</v>
      </c>
    </row>
    <row r="622" spans="1:33" s="45" customFormat="1" x14ac:dyDescent="0.2">
      <c r="A622" s="38" t="s">
        <v>39</v>
      </c>
      <c r="B622" s="38" t="s">
        <v>40</v>
      </c>
      <c r="C622" s="38" t="s">
        <v>41</v>
      </c>
      <c r="D622" s="38" t="s">
        <v>1216</v>
      </c>
      <c r="E622" s="38" t="s">
        <v>43</v>
      </c>
      <c r="F622" s="38" t="s">
        <v>1218</v>
      </c>
      <c r="G622" s="38" t="s">
        <v>1219</v>
      </c>
      <c r="H622" s="38" t="s">
        <v>1217</v>
      </c>
      <c r="I622" s="38" t="s">
        <v>1233</v>
      </c>
      <c r="J622" s="38" t="s">
        <v>55</v>
      </c>
      <c r="K622" s="40" t="s">
        <v>54</v>
      </c>
      <c r="L622" s="39">
        <v>43487</v>
      </c>
      <c r="M622" s="39">
        <v>43487</v>
      </c>
      <c r="N622" s="38" t="s">
        <v>2077</v>
      </c>
      <c r="O622" s="38" t="s">
        <v>1368</v>
      </c>
      <c r="P622" s="41">
        <v>1761838</v>
      </c>
      <c r="Q622" s="38" t="s">
        <v>2667</v>
      </c>
      <c r="R622" s="38" t="s">
        <v>59</v>
      </c>
      <c r="S622" s="38" t="s">
        <v>52</v>
      </c>
      <c r="T622" s="42">
        <v>-2240</v>
      </c>
      <c r="U622" s="42">
        <v>-2128</v>
      </c>
      <c r="V622" s="42">
        <f t="shared" si="71"/>
        <v>-112</v>
      </c>
      <c r="W622" s="43">
        <f t="shared" si="70"/>
        <v>0.05</v>
      </c>
      <c r="X622" s="38" t="s">
        <v>1525</v>
      </c>
      <c r="Y622" s="42">
        <v>0</v>
      </c>
      <c r="Z622" s="38" t="s">
        <v>55</v>
      </c>
      <c r="AA622" s="42">
        <v>0</v>
      </c>
      <c r="AB622" s="42" t="s">
        <v>54</v>
      </c>
      <c r="AC622" s="42">
        <v>0</v>
      </c>
      <c r="AD622" s="42">
        <v>0</v>
      </c>
      <c r="AE622" s="42">
        <f t="shared" si="72"/>
        <v>0</v>
      </c>
      <c r="AF622" s="38" t="s">
        <v>1371</v>
      </c>
      <c r="AG622" s="44">
        <f t="shared" si="73"/>
        <v>-112</v>
      </c>
    </row>
    <row r="623" spans="1:33" s="45" customFormat="1" x14ac:dyDescent="0.2">
      <c r="A623" s="38" t="s">
        <v>39</v>
      </c>
      <c r="B623" s="38" t="s">
        <v>40</v>
      </c>
      <c r="C623" s="38" t="s">
        <v>41</v>
      </c>
      <c r="D623" s="38" t="s">
        <v>1216</v>
      </c>
      <c r="E623" s="38" t="s">
        <v>43</v>
      </c>
      <c r="F623" s="38" t="s">
        <v>1218</v>
      </c>
      <c r="G623" s="38" t="s">
        <v>1219</v>
      </c>
      <c r="H623" s="38" t="s">
        <v>1217</v>
      </c>
      <c r="I623" s="38" t="s">
        <v>1233</v>
      </c>
      <c r="J623" s="38" t="s">
        <v>55</v>
      </c>
      <c r="K623" s="40" t="s">
        <v>54</v>
      </c>
      <c r="L623" s="39">
        <v>43479</v>
      </c>
      <c r="M623" s="39">
        <v>43479</v>
      </c>
      <c r="N623" s="38" t="s">
        <v>2077</v>
      </c>
      <c r="O623" s="38" t="s">
        <v>1368</v>
      </c>
      <c r="P623" s="41">
        <v>1758851</v>
      </c>
      <c r="Q623" s="38" t="s">
        <v>2668</v>
      </c>
      <c r="R623" s="38" t="s">
        <v>59</v>
      </c>
      <c r="S623" s="38" t="s">
        <v>52</v>
      </c>
      <c r="T623" s="42">
        <v>-3920</v>
      </c>
      <c r="U623" s="42">
        <v>-3724</v>
      </c>
      <c r="V623" s="42">
        <f t="shared" si="71"/>
        <v>-196</v>
      </c>
      <c r="W623" s="43">
        <f t="shared" si="70"/>
        <v>0.05</v>
      </c>
      <c r="X623" s="38" t="s">
        <v>1525</v>
      </c>
      <c r="Y623" s="42">
        <v>0</v>
      </c>
      <c r="Z623" s="38" t="s">
        <v>55</v>
      </c>
      <c r="AA623" s="42">
        <v>0</v>
      </c>
      <c r="AB623" s="42" t="s">
        <v>54</v>
      </c>
      <c r="AC623" s="42">
        <v>0</v>
      </c>
      <c r="AD623" s="42">
        <v>0</v>
      </c>
      <c r="AE623" s="42">
        <f t="shared" si="72"/>
        <v>0</v>
      </c>
      <c r="AF623" s="38" t="s">
        <v>1371</v>
      </c>
      <c r="AG623" s="44">
        <f t="shared" si="73"/>
        <v>-196</v>
      </c>
    </row>
    <row r="624" spans="1:33" s="45" customFormat="1" x14ac:dyDescent="0.2">
      <c r="A624" s="38" t="s">
        <v>39</v>
      </c>
      <c r="B624" s="38" t="s">
        <v>40</v>
      </c>
      <c r="C624" s="38" t="s">
        <v>41</v>
      </c>
      <c r="D624" s="38" t="s">
        <v>1254</v>
      </c>
      <c r="E624" s="38" t="s">
        <v>43</v>
      </c>
      <c r="F624" s="38" t="s">
        <v>1256</v>
      </c>
      <c r="G624" s="38" t="s">
        <v>1257</v>
      </c>
      <c r="H624" s="38" t="s">
        <v>2669</v>
      </c>
      <c r="I624" s="38" t="s">
        <v>48</v>
      </c>
      <c r="J624" s="38" t="s">
        <v>55</v>
      </c>
      <c r="K624" s="40" t="s">
        <v>54</v>
      </c>
      <c r="L624" s="39">
        <v>43539</v>
      </c>
      <c r="M624" s="40" t="s">
        <v>54</v>
      </c>
      <c r="N624" s="38" t="s">
        <v>1358</v>
      </c>
      <c r="O624" s="38" t="s">
        <v>1359</v>
      </c>
      <c r="P624" s="41">
        <v>8167818</v>
      </c>
      <c r="Q624" s="38" t="s">
        <v>2670</v>
      </c>
      <c r="R624" s="38" t="s">
        <v>68</v>
      </c>
      <c r="S624" s="38" t="s">
        <v>52</v>
      </c>
      <c r="T624" s="42">
        <v>432140.6</v>
      </c>
      <c r="U624" s="42">
        <v>393680.09</v>
      </c>
      <c r="V624" s="42">
        <f>T624-U624</f>
        <v>38460.509999999951</v>
      </c>
      <c r="W624" s="43">
        <f t="shared" si="70"/>
        <v>8.8999992132190203E-2</v>
      </c>
      <c r="X624" s="38" t="s">
        <v>1916</v>
      </c>
      <c r="Y624" s="42">
        <v>0</v>
      </c>
      <c r="Z624" s="38" t="s">
        <v>55</v>
      </c>
      <c r="AA624" s="42">
        <v>0</v>
      </c>
      <c r="AB624" s="42" t="s">
        <v>54</v>
      </c>
      <c r="AC624" s="42">
        <v>432140.6</v>
      </c>
      <c r="AD624" s="42">
        <v>411801.5</v>
      </c>
      <c r="AE624" s="42">
        <f>AC624-AD624</f>
        <v>20339.099999999977</v>
      </c>
      <c r="AF624" s="38" t="s">
        <v>1371</v>
      </c>
      <c r="AG624" s="44">
        <f>V624-AE624</f>
        <v>18121.409999999974</v>
      </c>
    </row>
    <row r="625" spans="1:33" s="45" customFormat="1" x14ac:dyDescent="0.2">
      <c r="A625" s="38" t="s">
        <v>39</v>
      </c>
      <c r="B625" s="38" t="s">
        <v>40</v>
      </c>
      <c r="C625" s="38" t="s">
        <v>144</v>
      </c>
      <c r="D625" s="38" t="s">
        <v>1292</v>
      </c>
      <c r="E625" s="38" t="s">
        <v>43</v>
      </c>
      <c r="F625" s="38" t="s">
        <v>240</v>
      </c>
      <c r="G625" s="38" t="s">
        <v>1294</v>
      </c>
      <c r="H625" s="38" t="s">
        <v>2671</v>
      </c>
      <c r="I625" s="38" t="s">
        <v>302</v>
      </c>
      <c r="J625" s="38" t="s">
        <v>55</v>
      </c>
      <c r="K625" s="40" t="s">
        <v>54</v>
      </c>
      <c r="L625" s="39">
        <v>43539</v>
      </c>
      <c r="M625" s="40" t="s">
        <v>54</v>
      </c>
      <c r="N625" s="38" t="s">
        <v>1358</v>
      </c>
      <c r="O625" s="38" t="s">
        <v>1359</v>
      </c>
      <c r="P625" s="41">
        <v>8059573</v>
      </c>
      <c r="Q625" s="38" t="s">
        <v>2672</v>
      </c>
      <c r="R625" s="38" t="s">
        <v>68</v>
      </c>
      <c r="S625" s="38" t="s">
        <v>52</v>
      </c>
      <c r="T625" s="42">
        <v>222388.87</v>
      </c>
      <c r="U625" s="42">
        <v>202373.87</v>
      </c>
      <c r="V625" s="42">
        <f t="shared" ref="V625:V636" si="74">T625-U625</f>
        <v>20015</v>
      </c>
      <c r="W625" s="43">
        <f t="shared" si="70"/>
        <v>9.0000007644267452E-2</v>
      </c>
      <c r="X625" s="38" t="s">
        <v>2673</v>
      </c>
      <c r="Y625" s="42">
        <v>0</v>
      </c>
      <c r="Z625" s="38" t="s">
        <v>55</v>
      </c>
      <c r="AA625" s="42">
        <v>0</v>
      </c>
      <c r="AB625" s="42" t="s">
        <v>54</v>
      </c>
      <c r="AC625" s="42">
        <v>222388.87</v>
      </c>
      <c r="AD625" s="42">
        <v>178115.49</v>
      </c>
      <c r="AE625" s="42">
        <f t="shared" ref="AE625:AE636" si="75">AC625-AD625</f>
        <v>44273.380000000005</v>
      </c>
      <c r="AF625" s="38" t="s">
        <v>1371</v>
      </c>
      <c r="AG625" s="44">
        <f t="shared" ref="AG625:AG636" si="76">V625-AE625</f>
        <v>-24258.380000000005</v>
      </c>
    </row>
    <row r="626" spans="1:33" s="45" customFormat="1" x14ac:dyDescent="0.2">
      <c r="A626" s="38" t="s">
        <v>39</v>
      </c>
      <c r="B626" s="38" t="s">
        <v>40</v>
      </c>
      <c r="C626" s="38" t="s">
        <v>144</v>
      </c>
      <c r="D626" s="38" t="s">
        <v>1292</v>
      </c>
      <c r="E626" s="38" t="s">
        <v>43</v>
      </c>
      <c r="F626" s="38" t="s">
        <v>240</v>
      </c>
      <c r="G626" s="38" t="s">
        <v>1294</v>
      </c>
      <c r="H626" s="38" t="s">
        <v>2674</v>
      </c>
      <c r="I626" s="38" t="s">
        <v>302</v>
      </c>
      <c r="J626" s="38" t="s">
        <v>2164</v>
      </c>
      <c r="K626" s="39">
        <v>43389</v>
      </c>
      <c r="L626" s="39">
        <v>43539</v>
      </c>
      <c r="M626" s="40" t="s">
        <v>54</v>
      </c>
      <c r="N626" s="38" t="s">
        <v>1358</v>
      </c>
      <c r="O626" s="38" t="s">
        <v>1359</v>
      </c>
      <c r="P626" s="41">
        <v>8007952</v>
      </c>
      <c r="Q626" s="38" t="s">
        <v>2675</v>
      </c>
      <c r="R626" s="38" t="s">
        <v>68</v>
      </c>
      <c r="S626" s="38" t="s">
        <v>52</v>
      </c>
      <c r="T626" s="42">
        <v>7408.5</v>
      </c>
      <c r="U626" s="42">
        <v>6735</v>
      </c>
      <c r="V626" s="42">
        <f t="shared" si="74"/>
        <v>673.5</v>
      </c>
      <c r="W626" s="43">
        <f t="shared" si="70"/>
        <v>9.0909090909090912E-2</v>
      </c>
      <c r="X626" s="38" t="s">
        <v>1361</v>
      </c>
      <c r="Y626" s="42">
        <v>6735</v>
      </c>
      <c r="Z626" s="38" t="s">
        <v>2676</v>
      </c>
      <c r="AA626" s="42">
        <v>0</v>
      </c>
      <c r="AB626" s="42" t="s">
        <v>54</v>
      </c>
      <c r="AC626" s="42">
        <v>7408.5</v>
      </c>
      <c r="AD626" s="42">
        <v>6735</v>
      </c>
      <c r="AE626" s="42">
        <f t="shared" si="75"/>
        <v>673.5</v>
      </c>
      <c r="AF626" s="38" t="s">
        <v>1371</v>
      </c>
      <c r="AG626" s="44">
        <f t="shared" si="76"/>
        <v>0</v>
      </c>
    </row>
    <row r="627" spans="1:33" s="45" customFormat="1" x14ac:dyDescent="0.2">
      <c r="A627" s="38" t="s">
        <v>39</v>
      </c>
      <c r="B627" s="38" t="s">
        <v>40</v>
      </c>
      <c r="C627" s="38" t="s">
        <v>144</v>
      </c>
      <c r="D627" s="38" t="s">
        <v>1292</v>
      </c>
      <c r="E627" s="38" t="s">
        <v>43</v>
      </c>
      <c r="F627" s="38" t="s">
        <v>240</v>
      </c>
      <c r="G627" s="38" t="s">
        <v>1294</v>
      </c>
      <c r="H627" s="38" t="s">
        <v>2677</v>
      </c>
      <c r="I627" s="38" t="s">
        <v>302</v>
      </c>
      <c r="J627" s="38" t="s">
        <v>2164</v>
      </c>
      <c r="K627" s="39">
        <v>43383</v>
      </c>
      <c r="L627" s="39">
        <v>43539</v>
      </c>
      <c r="M627" s="40" t="s">
        <v>54</v>
      </c>
      <c r="N627" s="38" t="s">
        <v>1358</v>
      </c>
      <c r="O627" s="38" t="s">
        <v>1359</v>
      </c>
      <c r="P627" s="41">
        <v>7978303</v>
      </c>
      <c r="Q627" s="38" t="s">
        <v>2678</v>
      </c>
      <c r="R627" s="38" t="s">
        <v>68</v>
      </c>
      <c r="S627" s="38" t="s">
        <v>52</v>
      </c>
      <c r="T627" s="42">
        <v>12375</v>
      </c>
      <c r="U627" s="42">
        <v>11250</v>
      </c>
      <c r="V627" s="42">
        <f t="shared" si="74"/>
        <v>1125</v>
      </c>
      <c r="W627" s="43">
        <f t="shared" si="70"/>
        <v>9.0909090909090912E-2</v>
      </c>
      <c r="X627" s="38" t="s">
        <v>1361</v>
      </c>
      <c r="Y627" s="42">
        <v>11250</v>
      </c>
      <c r="Z627" s="38" t="s">
        <v>2679</v>
      </c>
      <c r="AA627" s="42">
        <v>0</v>
      </c>
      <c r="AB627" s="42" t="s">
        <v>54</v>
      </c>
      <c r="AC627" s="42">
        <v>12375</v>
      </c>
      <c r="AD627" s="42">
        <v>11250</v>
      </c>
      <c r="AE627" s="42">
        <f t="shared" si="75"/>
        <v>1125</v>
      </c>
      <c r="AF627" s="38" t="s">
        <v>1371</v>
      </c>
      <c r="AG627" s="44">
        <f t="shared" si="76"/>
        <v>0</v>
      </c>
    </row>
    <row r="628" spans="1:33" s="45" customFormat="1" x14ac:dyDescent="0.2">
      <c r="A628" s="38" t="s">
        <v>39</v>
      </c>
      <c r="B628" s="38" t="s">
        <v>40</v>
      </c>
      <c r="C628" s="38" t="s">
        <v>144</v>
      </c>
      <c r="D628" s="38" t="s">
        <v>1292</v>
      </c>
      <c r="E628" s="38" t="s">
        <v>43</v>
      </c>
      <c r="F628" s="38" t="s">
        <v>240</v>
      </c>
      <c r="G628" s="38" t="s">
        <v>1294</v>
      </c>
      <c r="H628" s="38" t="s">
        <v>2680</v>
      </c>
      <c r="I628" s="38" t="s">
        <v>302</v>
      </c>
      <c r="J628" s="38" t="s">
        <v>2081</v>
      </c>
      <c r="K628" s="39">
        <v>43476</v>
      </c>
      <c r="L628" s="39">
        <v>43476</v>
      </c>
      <c r="M628" s="39">
        <v>43476</v>
      </c>
      <c r="N628" s="38" t="s">
        <v>1358</v>
      </c>
      <c r="O628" s="38" t="s">
        <v>1368</v>
      </c>
      <c r="P628" s="41">
        <v>7699495</v>
      </c>
      <c r="Q628" s="38" t="s">
        <v>2681</v>
      </c>
      <c r="R628" s="38" t="s">
        <v>68</v>
      </c>
      <c r="S628" s="38" t="s">
        <v>52</v>
      </c>
      <c r="T628" s="42">
        <v>40708.800000000003</v>
      </c>
      <c r="U628" s="42">
        <v>37693.440000000002</v>
      </c>
      <c r="V628" s="42">
        <f t="shared" si="74"/>
        <v>3015.3600000000006</v>
      </c>
      <c r="W628" s="43">
        <f t="shared" si="70"/>
        <v>7.4071453837990811E-2</v>
      </c>
      <c r="X628" s="38" t="s">
        <v>1361</v>
      </c>
      <c r="Y628" s="42">
        <v>37693.440000000002</v>
      </c>
      <c r="Z628" s="38" t="s">
        <v>2682</v>
      </c>
      <c r="AA628" s="42">
        <v>0</v>
      </c>
      <c r="AB628" s="42" t="s">
        <v>54</v>
      </c>
      <c r="AC628" s="42">
        <v>40708.800000000003</v>
      </c>
      <c r="AD628" s="42">
        <v>37693.440000000002</v>
      </c>
      <c r="AE628" s="42">
        <f t="shared" si="75"/>
        <v>3015.3600000000006</v>
      </c>
      <c r="AF628" s="38" t="s">
        <v>1371</v>
      </c>
      <c r="AG628" s="44">
        <f t="shared" si="76"/>
        <v>0</v>
      </c>
    </row>
    <row r="629" spans="1:33" s="45" customFormat="1" x14ac:dyDescent="0.2">
      <c r="A629" s="38" t="s">
        <v>39</v>
      </c>
      <c r="B629" s="38" t="s">
        <v>40</v>
      </c>
      <c r="C629" s="38" t="s">
        <v>144</v>
      </c>
      <c r="D629" s="38" t="s">
        <v>1292</v>
      </c>
      <c r="E629" s="38" t="s">
        <v>43</v>
      </c>
      <c r="F629" s="38" t="s">
        <v>240</v>
      </c>
      <c r="G629" s="38" t="s">
        <v>1294</v>
      </c>
      <c r="H629" s="38" t="s">
        <v>2680</v>
      </c>
      <c r="I629" s="38" t="s">
        <v>359</v>
      </c>
      <c r="J629" s="38" t="s">
        <v>2222</v>
      </c>
      <c r="K629" s="39">
        <v>43453</v>
      </c>
      <c r="L629" s="39">
        <v>43539</v>
      </c>
      <c r="M629" s="40" t="s">
        <v>54</v>
      </c>
      <c r="N629" s="38" t="s">
        <v>1358</v>
      </c>
      <c r="O629" s="38" t="s">
        <v>1359</v>
      </c>
      <c r="P629" s="41">
        <v>7864241</v>
      </c>
      <c r="Q629" s="38" t="s">
        <v>2683</v>
      </c>
      <c r="R629" s="38" t="s">
        <v>68</v>
      </c>
      <c r="S629" s="38" t="s">
        <v>52</v>
      </c>
      <c r="T629" s="42">
        <v>18285.84</v>
      </c>
      <c r="U629" s="42">
        <v>15991.71</v>
      </c>
      <c r="V629" s="42">
        <f t="shared" si="74"/>
        <v>2294.130000000001</v>
      </c>
      <c r="W629" s="43">
        <f t="shared" si="70"/>
        <v>0.12545937184181863</v>
      </c>
      <c r="X629" s="38" t="s">
        <v>1361</v>
      </c>
      <c r="Y629" s="42">
        <v>15991.71</v>
      </c>
      <c r="Z629" s="38" t="s">
        <v>2684</v>
      </c>
      <c r="AA629" s="42">
        <v>0</v>
      </c>
      <c r="AB629" s="42" t="s">
        <v>54</v>
      </c>
      <c r="AC629" s="42">
        <v>18285.84</v>
      </c>
      <c r="AD629" s="42">
        <v>15991.71</v>
      </c>
      <c r="AE629" s="42">
        <f t="shared" si="75"/>
        <v>2294.130000000001</v>
      </c>
      <c r="AF629" s="38" t="s">
        <v>1371</v>
      </c>
      <c r="AG629" s="44">
        <f t="shared" si="76"/>
        <v>0</v>
      </c>
    </row>
    <row r="630" spans="1:33" s="45" customFormat="1" x14ac:dyDescent="0.2">
      <c r="A630" s="38" t="s">
        <v>39</v>
      </c>
      <c r="B630" s="38" t="s">
        <v>40</v>
      </c>
      <c r="C630" s="38" t="s">
        <v>144</v>
      </c>
      <c r="D630" s="38" t="s">
        <v>1292</v>
      </c>
      <c r="E630" s="38" t="s">
        <v>43</v>
      </c>
      <c r="F630" s="38" t="s">
        <v>240</v>
      </c>
      <c r="G630" s="38" t="s">
        <v>1294</v>
      </c>
      <c r="H630" s="38" t="s">
        <v>2685</v>
      </c>
      <c r="I630" s="38" t="s">
        <v>302</v>
      </c>
      <c r="J630" s="38" t="s">
        <v>2081</v>
      </c>
      <c r="K630" s="39">
        <v>43476</v>
      </c>
      <c r="L630" s="39">
        <v>43476</v>
      </c>
      <c r="M630" s="39">
        <v>43476</v>
      </c>
      <c r="N630" s="38" t="s">
        <v>1358</v>
      </c>
      <c r="O630" s="38" t="s">
        <v>1368</v>
      </c>
      <c r="P630" s="41">
        <v>7835765</v>
      </c>
      <c r="Q630" s="38" t="s">
        <v>2686</v>
      </c>
      <c r="R630" s="38" t="s">
        <v>68</v>
      </c>
      <c r="S630" s="38" t="s">
        <v>52</v>
      </c>
      <c r="T630" s="42">
        <v>5130</v>
      </c>
      <c r="U630" s="42">
        <v>4500</v>
      </c>
      <c r="V630" s="42">
        <f t="shared" si="74"/>
        <v>630</v>
      </c>
      <c r="W630" s="43">
        <f t="shared" si="70"/>
        <v>0.12280701754385964</v>
      </c>
      <c r="X630" s="38" t="s">
        <v>1361</v>
      </c>
      <c r="Y630" s="42">
        <v>4500</v>
      </c>
      <c r="Z630" s="38" t="s">
        <v>2687</v>
      </c>
      <c r="AA630" s="42">
        <v>0</v>
      </c>
      <c r="AB630" s="42" t="s">
        <v>54</v>
      </c>
      <c r="AC630" s="42">
        <v>5130</v>
      </c>
      <c r="AD630" s="42">
        <v>4500</v>
      </c>
      <c r="AE630" s="42">
        <f t="shared" si="75"/>
        <v>630</v>
      </c>
      <c r="AF630" s="38" t="s">
        <v>1376</v>
      </c>
      <c r="AG630" s="44">
        <f t="shared" si="76"/>
        <v>0</v>
      </c>
    </row>
    <row r="631" spans="1:33" s="45" customFormat="1" x14ac:dyDescent="0.2">
      <c r="A631" s="38" t="s">
        <v>39</v>
      </c>
      <c r="B631" s="38" t="s">
        <v>40</v>
      </c>
      <c r="C631" s="38" t="s">
        <v>144</v>
      </c>
      <c r="D631" s="38" t="s">
        <v>1292</v>
      </c>
      <c r="E631" s="38" t="s">
        <v>43</v>
      </c>
      <c r="F631" s="38" t="s">
        <v>240</v>
      </c>
      <c r="G631" s="38" t="s">
        <v>1294</v>
      </c>
      <c r="H631" s="38" t="s">
        <v>2685</v>
      </c>
      <c r="I631" s="38" t="s">
        <v>2103</v>
      </c>
      <c r="J631" s="38" t="s">
        <v>2212</v>
      </c>
      <c r="K631" s="39">
        <v>42856</v>
      </c>
      <c r="L631" s="39">
        <v>43539</v>
      </c>
      <c r="M631" s="40" t="s">
        <v>54</v>
      </c>
      <c r="N631" s="38" t="s">
        <v>1358</v>
      </c>
      <c r="O631" s="38" t="s">
        <v>1359</v>
      </c>
      <c r="P631" s="41">
        <v>7000393</v>
      </c>
      <c r="Q631" s="38" t="s">
        <v>2688</v>
      </c>
      <c r="R631" s="38" t="s">
        <v>68</v>
      </c>
      <c r="S631" s="38" t="s">
        <v>52</v>
      </c>
      <c r="T631" s="42">
        <v>0</v>
      </c>
      <c r="U631" s="42">
        <v>0</v>
      </c>
      <c r="V631" s="42">
        <f t="shared" si="74"/>
        <v>0</v>
      </c>
      <c r="W631" s="43" t="e">
        <f t="shared" si="70"/>
        <v>#DIV/0!</v>
      </c>
      <c r="X631" s="38" t="s">
        <v>2673</v>
      </c>
      <c r="Y631" s="42">
        <v>0</v>
      </c>
      <c r="Z631" s="38" t="s">
        <v>55</v>
      </c>
      <c r="AA631" s="42">
        <v>0</v>
      </c>
      <c r="AB631" s="42" t="s">
        <v>54</v>
      </c>
      <c r="AC631" s="42">
        <v>0</v>
      </c>
      <c r="AD631" s="42">
        <v>0</v>
      </c>
      <c r="AE631" s="42">
        <f t="shared" si="75"/>
        <v>0</v>
      </c>
      <c r="AF631" s="38" t="s">
        <v>1371</v>
      </c>
      <c r="AG631" s="44">
        <f t="shared" si="76"/>
        <v>0</v>
      </c>
    </row>
    <row r="632" spans="1:33" s="45" customFormat="1" x14ac:dyDescent="0.2">
      <c r="A632" s="38" t="s">
        <v>39</v>
      </c>
      <c r="B632" s="38" t="s">
        <v>40</v>
      </c>
      <c r="C632" s="38" t="s">
        <v>144</v>
      </c>
      <c r="D632" s="38" t="s">
        <v>1292</v>
      </c>
      <c r="E632" s="38" t="s">
        <v>43</v>
      </c>
      <c r="F632" s="38" t="s">
        <v>240</v>
      </c>
      <c r="G632" s="38" t="s">
        <v>1294</v>
      </c>
      <c r="H632" s="38" t="s">
        <v>2685</v>
      </c>
      <c r="I632" s="38" t="s">
        <v>2103</v>
      </c>
      <c r="J632" s="38" t="s">
        <v>2212</v>
      </c>
      <c r="K632" s="39">
        <v>42856</v>
      </c>
      <c r="L632" s="39">
        <v>43539</v>
      </c>
      <c r="M632" s="40" t="s">
        <v>54</v>
      </c>
      <c r="N632" s="38" t="s">
        <v>1358</v>
      </c>
      <c r="O632" s="38" t="s">
        <v>1359</v>
      </c>
      <c r="P632" s="41">
        <v>7000386</v>
      </c>
      <c r="Q632" s="38" t="s">
        <v>2689</v>
      </c>
      <c r="R632" s="38" t="s">
        <v>68</v>
      </c>
      <c r="S632" s="38" t="s">
        <v>52</v>
      </c>
      <c r="T632" s="42">
        <v>0</v>
      </c>
      <c r="U632" s="42">
        <v>0</v>
      </c>
      <c r="V632" s="42">
        <f t="shared" si="74"/>
        <v>0</v>
      </c>
      <c r="W632" s="43" t="e">
        <f t="shared" si="70"/>
        <v>#DIV/0!</v>
      </c>
      <c r="X632" s="38" t="s">
        <v>2673</v>
      </c>
      <c r="Y632" s="42">
        <v>0</v>
      </c>
      <c r="Z632" s="38" t="s">
        <v>55</v>
      </c>
      <c r="AA632" s="42">
        <v>0</v>
      </c>
      <c r="AB632" s="42" t="s">
        <v>54</v>
      </c>
      <c r="AC632" s="42">
        <v>0</v>
      </c>
      <c r="AD632" s="42">
        <v>0</v>
      </c>
      <c r="AE632" s="42">
        <f t="shared" si="75"/>
        <v>0</v>
      </c>
      <c r="AF632" s="38" t="s">
        <v>1371</v>
      </c>
      <c r="AG632" s="44">
        <f t="shared" si="76"/>
        <v>0</v>
      </c>
    </row>
    <row r="633" spans="1:33" s="45" customFormat="1" x14ac:dyDescent="0.2">
      <c r="A633" s="38" t="s">
        <v>39</v>
      </c>
      <c r="B633" s="38" t="s">
        <v>40</v>
      </c>
      <c r="C633" s="38" t="s">
        <v>144</v>
      </c>
      <c r="D633" s="38" t="s">
        <v>1292</v>
      </c>
      <c r="E633" s="38" t="s">
        <v>43</v>
      </c>
      <c r="F633" s="38" t="s">
        <v>240</v>
      </c>
      <c r="G633" s="38" t="s">
        <v>1294</v>
      </c>
      <c r="H633" s="38" t="s">
        <v>2690</v>
      </c>
      <c r="I633" s="38" t="s">
        <v>2103</v>
      </c>
      <c r="J633" s="38" t="s">
        <v>2214</v>
      </c>
      <c r="K633" s="39">
        <v>42916</v>
      </c>
      <c r="L633" s="39">
        <v>42916</v>
      </c>
      <c r="M633" s="39">
        <v>42916</v>
      </c>
      <c r="N633" s="38" t="s">
        <v>1358</v>
      </c>
      <c r="O633" s="38" t="s">
        <v>1368</v>
      </c>
      <c r="P633" s="41">
        <v>7136708</v>
      </c>
      <c r="Q633" s="38" t="s">
        <v>2691</v>
      </c>
      <c r="R633" s="38" t="s">
        <v>68</v>
      </c>
      <c r="S633" s="38" t="s">
        <v>52</v>
      </c>
      <c r="T633" s="42">
        <v>0</v>
      </c>
      <c r="U633" s="42">
        <v>0</v>
      </c>
      <c r="V633" s="42">
        <f t="shared" si="74"/>
        <v>0</v>
      </c>
      <c r="W633" s="43" t="e">
        <f t="shared" si="70"/>
        <v>#DIV/0!</v>
      </c>
      <c r="X633" s="38" t="s">
        <v>2673</v>
      </c>
      <c r="Y633" s="42">
        <v>0</v>
      </c>
      <c r="Z633" s="38" t="s">
        <v>55</v>
      </c>
      <c r="AA633" s="42">
        <v>0</v>
      </c>
      <c r="AB633" s="42" t="s">
        <v>54</v>
      </c>
      <c r="AC633" s="42">
        <v>0</v>
      </c>
      <c r="AD633" s="42">
        <v>0</v>
      </c>
      <c r="AE633" s="42">
        <f t="shared" si="75"/>
        <v>0</v>
      </c>
      <c r="AF633" s="38" t="s">
        <v>1371</v>
      </c>
      <c r="AG633" s="44">
        <f t="shared" si="76"/>
        <v>0</v>
      </c>
    </row>
    <row r="634" spans="1:33" s="45" customFormat="1" x14ac:dyDescent="0.2">
      <c r="A634" s="38" t="s">
        <v>39</v>
      </c>
      <c r="B634" s="38" t="s">
        <v>40</v>
      </c>
      <c r="C634" s="38" t="s">
        <v>144</v>
      </c>
      <c r="D634" s="38" t="s">
        <v>1292</v>
      </c>
      <c r="E634" s="38" t="s">
        <v>43</v>
      </c>
      <c r="F634" s="38" t="s">
        <v>240</v>
      </c>
      <c r="G634" s="38" t="s">
        <v>1294</v>
      </c>
      <c r="H634" s="38" t="s">
        <v>2692</v>
      </c>
      <c r="I634" s="38" t="s">
        <v>302</v>
      </c>
      <c r="J634" s="38" t="s">
        <v>2222</v>
      </c>
      <c r="K634" s="39">
        <v>43462</v>
      </c>
      <c r="L634" s="39">
        <v>43462</v>
      </c>
      <c r="M634" s="39">
        <v>43464</v>
      </c>
      <c r="N634" s="38" t="s">
        <v>1358</v>
      </c>
      <c r="O634" s="38" t="s">
        <v>1368</v>
      </c>
      <c r="P634" s="41">
        <v>7985565</v>
      </c>
      <c r="Q634" s="38" t="s">
        <v>2693</v>
      </c>
      <c r="R634" s="38" t="s">
        <v>68</v>
      </c>
      <c r="S634" s="38" t="s">
        <v>52</v>
      </c>
      <c r="T634" s="42">
        <v>50625</v>
      </c>
      <c r="U634" s="42">
        <v>40500</v>
      </c>
      <c r="V634" s="42">
        <f t="shared" si="74"/>
        <v>10125</v>
      </c>
      <c r="W634" s="43">
        <f t="shared" si="70"/>
        <v>0.2</v>
      </c>
      <c r="X634" s="38" t="s">
        <v>1361</v>
      </c>
      <c r="Y634" s="42">
        <v>40500</v>
      </c>
      <c r="Z634" s="38" t="s">
        <v>2694</v>
      </c>
      <c r="AA634" s="42">
        <v>0</v>
      </c>
      <c r="AB634" s="42" t="s">
        <v>54</v>
      </c>
      <c r="AC634" s="42">
        <v>50625</v>
      </c>
      <c r="AD634" s="42">
        <v>40500</v>
      </c>
      <c r="AE634" s="42">
        <f t="shared" si="75"/>
        <v>10125</v>
      </c>
      <c r="AF634" s="38" t="s">
        <v>1371</v>
      </c>
      <c r="AG634" s="44">
        <f t="shared" si="76"/>
        <v>0</v>
      </c>
    </row>
    <row r="635" spans="1:33" s="45" customFormat="1" x14ac:dyDescent="0.2">
      <c r="A635" s="38" t="s">
        <v>39</v>
      </c>
      <c r="B635" s="38" t="s">
        <v>40</v>
      </c>
      <c r="C635" s="38" t="s">
        <v>144</v>
      </c>
      <c r="D635" s="38" t="s">
        <v>1292</v>
      </c>
      <c r="E635" s="38" t="s">
        <v>43</v>
      </c>
      <c r="F635" s="38" t="s">
        <v>240</v>
      </c>
      <c r="G635" s="38" t="s">
        <v>1294</v>
      </c>
      <c r="H635" s="38" t="s">
        <v>2695</v>
      </c>
      <c r="I635" s="38" t="s">
        <v>302</v>
      </c>
      <c r="J635" s="38" t="s">
        <v>2081</v>
      </c>
      <c r="K635" s="39">
        <v>43476</v>
      </c>
      <c r="L635" s="39">
        <v>43476</v>
      </c>
      <c r="M635" s="39">
        <v>43476</v>
      </c>
      <c r="N635" s="38" t="s">
        <v>1358</v>
      </c>
      <c r="O635" s="38" t="s">
        <v>1368</v>
      </c>
      <c r="P635" s="41">
        <v>8013547</v>
      </c>
      <c r="Q635" s="38" t="s">
        <v>2696</v>
      </c>
      <c r="R635" s="38" t="s">
        <v>68</v>
      </c>
      <c r="S635" s="38" t="s">
        <v>52</v>
      </c>
      <c r="T635" s="42">
        <v>28175</v>
      </c>
      <c r="U635" s="42">
        <v>26000</v>
      </c>
      <c r="V635" s="42">
        <f t="shared" si="74"/>
        <v>2175</v>
      </c>
      <c r="W635" s="43">
        <f t="shared" si="70"/>
        <v>7.7196095829636199E-2</v>
      </c>
      <c r="X635" s="38" t="s">
        <v>1361</v>
      </c>
      <c r="Y635" s="42">
        <v>26000</v>
      </c>
      <c r="Z635" s="38" t="s">
        <v>2697</v>
      </c>
      <c r="AA635" s="42">
        <v>0</v>
      </c>
      <c r="AB635" s="42" t="s">
        <v>54</v>
      </c>
      <c r="AC635" s="42">
        <v>28175</v>
      </c>
      <c r="AD635" s="42">
        <v>26000</v>
      </c>
      <c r="AE635" s="42">
        <f t="shared" si="75"/>
        <v>2175</v>
      </c>
      <c r="AF635" s="38" t="s">
        <v>1371</v>
      </c>
      <c r="AG635" s="44">
        <f t="shared" si="76"/>
        <v>0</v>
      </c>
    </row>
    <row r="636" spans="1:33" s="45" customFormat="1" x14ac:dyDescent="0.2">
      <c r="A636" s="38" t="s">
        <v>39</v>
      </c>
      <c r="B636" s="38" t="s">
        <v>40</v>
      </c>
      <c r="C636" s="38" t="s">
        <v>144</v>
      </c>
      <c r="D636" s="38" t="s">
        <v>1292</v>
      </c>
      <c r="E636" s="38" t="s">
        <v>43</v>
      </c>
      <c r="F636" s="38" t="s">
        <v>240</v>
      </c>
      <c r="G636" s="38" t="s">
        <v>1294</v>
      </c>
      <c r="H636" s="38" t="s">
        <v>2698</v>
      </c>
      <c r="I636" s="38" t="s">
        <v>302</v>
      </c>
      <c r="J636" s="38" t="s">
        <v>2164</v>
      </c>
      <c r="K636" s="39">
        <v>43395</v>
      </c>
      <c r="L636" s="39">
        <v>43539</v>
      </c>
      <c r="M636" s="40" t="s">
        <v>54</v>
      </c>
      <c r="N636" s="38" t="s">
        <v>1358</v>
      </c>
      <c r="O636" s="38" t="s">
        <v>1359</v>
      </c>
      <c r="P636" s="41">
        <v>8001308</v>
      </c>
      <c r="Q636" s="38" t="s">
        <v>2699</v>
      </c>
      <c r="R636" s="38" t="s">
        <v>68</v>
      </c>
      <c r="S636" s="38" t="s">
        <v>52</v>
      </c>
      <c r="T636" s="42">
        <v>78737.91</v>
      </c>
      <c r="U636" s="42">
        <v>70549.86</v>
      </c>
      <c r="V636" s="42">
        <f t="shared" si="74"/>
        <v>8188.0500000000029</v>
      </c>
      <c r="W636" s="43">
        <f t="shared" si="70"/>
        <v>0.10399120322091357</v>
      </c>
      <c r="X636" s="38" t="s">
        <v>1361</v>
      </c>
      <c r="Y636" s="42">
        <v>70549.86</v>
      </c>
      <c r="Z636" s="38" t="s">
        <v>2700</v>
      </c>
      <c r="AA636" s="42">
        <v>0</v>
      </c>
      <c r="AB636" s="42" t="s">
        <v>54</v>
      </c>
      <c r="AC636" s="42">
        <v>78737.91</v>
      </c>
      <c r="AD636" s="42">
        <v>70549.86</v>
      </c>
      <c r="AE636" s="42">
        <f t="shared" si="75"/>
        <v>8188.0500000000029</v>
      </c>
      <c r="AF636" s="38" t="s">
        <v>1371</v>
      </c>
      <c r="AG636" s="44">
        <f t="shared" si="76"/>
        <v>0</v>
      </c>
    </row>
    <row r="637" spans="1:33" s="45" customFormat="1" x14ac:dyDescent="0.2">
      <c r="A637" s="38" t="s">
        <v>39</v>
      </c>
      <c r="B637" s="38" t="s">
        <v>40</v>
      </c>
      <c r="C637" s="38" t="s">
        <v>836</v>
      </c>
      <c r="D637" s="38" t="s">
        <v>2701</v>
      </c>
      <c r="E637" s="38" t="s">
        <v>43</v>
      </c>
      <c r="F637" s="38" t="s">
        <v>2702</v>
      </c>
      <c r="G637" s="38" t="s">
        <v>2649</v>
      </c>
      <c r="H637" s="38" t="s">
        <v>2703</v>
      </c>
      <c r="I637" s="38" t="s">
        <v>979</v>
      </c>
      <c r="J637" s="38" t="s">
        <v>2704</v>
      </c>
      <c r="K637" s="39">
        <v>41957</v>
      </c>
      <c r="L637" s="39">
        <v>43539</v>
      </c>
      <c r="M637" s="40" t="s">
        <v>54</v>
      </c>
      <c r="N637" s="38" t="s">
        <v>1358</v>
      </c>
      <c r="O637" s="38" t="s">
        <v>1359</v>
      </c>
      <c r="P637" s="41">
        <v>5694850</v>
      </c>
      <c r="Q637" s="38" t="s">
        <v>2705</v>
      </c>
      <c r="R637" s="38" t="s">
        <v>68</v>
      </c>
      <c r="S637" s="38" t="s">
        <v>52</v>
      </c>
      <c r="T637" s="42">
        <v>0</v>
      </c>
      <c r="U637" s="42">
        <v>0</v>
      </c>
      <c r="V637" s="42">
        <f t="shared" ref="V637:V649" si="77">T637-U637</f>
        <v>0</v>
      </c>
      <c r="W637" s="43" t="e">
        <f t="shared" si="70"/>
        <v>#DIV/0!</v>
      </c>
      <c r="X637" s="38" t="s">
        <v>1361</v>
      </c>
      <c r="Y637" s="42">
        <v>0</v>
      </c>
      <c r="Z637" s="38" t="s">
        <v>2706</v>
      </c>
      <c r="AA637" s="42">
        <v>0</v>
      </c>
      <c r="AB637" s="42">
        <v>0</v>
      </c>
      <c r="AC637" s="42">
        <v>0</v>
      </c>
      <c r="AD637" s="42">
        <v>0</v>
      </c>
      <c r="AE637" s="42">
        <f t="shared" ref="AE637:AE649" si="78">AC637-AD637</f>
        <v>0</v>
      </c>
      <c r="AF637" s="38" t="s">
        <v>1363</v>
      </c>
      <c r="AG637" s="44">
        <f t="shared" ref="AG637:AG649" si="79">V637-AE637</f>
        <v>0</v>
      </c>
    </row>
    <row r="638" spans="1:33" s="45" customFormat="1" x14ac:dyDescent="0.2">
      <c r="A638" s="38" t="s">
        <v>39</v>
      </c>
      <c r="B638" s="38" t="s">
        <v>40</v>
      </c>
      <c r="C638" s="38" t="s">
        <v>836</v>
      </c>
      <c r="D638" s="38" t="s">
        <v>2701</v>
      </c>
      <c r="E638" s="38" t="s">
        <v>43</v>
      </c>
      <c r="F638" s="38" t="s">
        <v>2702</v>
      </c>
      <c r="G638" s="38" t="s">
        <v>2649</v>
      </c>
      <c r="H638" s="38" t="s">
        <v>2703</v>
      </c>
      <c r="I638" s="38" t="s">
        <v>979</v>
      </c>
      <c r="J638" s="38" t="s">
        <v>2707</v>
      </c>
      <c r="K638" s="39">
        <v>42013</v>
      </c>
      <c r="L638" s="39">
        <v>42013</v>
      </c>
      <c r="M638" s="39">
        <v>42013</v>
      </c>
      <c r="N638" s="38" t="s">
        <v>1358</v>
      </c>
      <c r="O638" s="38" t="s">
        <v>1368</v>
      </c>
      <c r="P638" s="41">
        <v>5694850</v>
      </c>
      <c r="Q638" s="38" t="s">
        <v>2705</v>
      </c>
      <c r="R638" s="38" t="s">
        <v>68</v>
      </c>
      <c r="S638" s="38" t="s">
        <v>52</v>
      </c>
      <c r="T638" s="42">
        <v>0</v>
      </c>
      <c r="U638" s="42">
        <v>0</v>
      </c>
      <c r="V638" s="42">
        <f t="shared" si="77"/>
        <v>0</v>
      </c>
      <c r="W638" s="43" t="e">
        <f t="shared" si="70"/>
        <v>#DIV/0!</v>
      </c>
      <c r="X638" s="38" t="s">
        <v>1361</v>
      </c>
      <c r="Y638" s="42">
        <v>0</v>
      </c>
      <c r="Z638" s="38" t="s">
        <v>2706</v>
      </c>
      <c r="AA638" s="42">
        <v>0</v>
      </c>
      <c r="AB638" s="42">
        <v>0</v>
      </c>
      <c r="AC638" s="42">
        <v>0</v>
      </c>
      <c r="AD638" s="42">
        <v>0</v>
      </c>
      <c r="AE638" s="42">
        <f t="shared" si="78"/>
        <v>0</v>
      </c>
      <c r="AF638" s="38" t="s">
        <v>1363</v>
      </c>
      <c r="AG638" s="44">
        <f t="shared" si="79"/>
        <v>0</v>
      </c>
    </row>
    <row r="639" spans="1:33" s="45" customFormat="1" x14ac:dyDescent="0.2">
      <c r="A639" s="38" t="s">
        <v>39</v>
      </c>
      <c r="B639" s="38" t="s">
        <v>40</v>
      </c>
      <c r="C639" s="38" t="s">
        <v>836</v>
      </c>
      <c r="D639" s="38" t="s">
        <v>2701</v>
      </c>
      <c r="E639" s="38" t="s">
        <v>43</v>
      </c>
      <c r="F639" s="38" t="s">
        <v>2702</v>
      </c>
      <c r="G639" s="38" t="s">
        <v>2649</v>
      </c>
      <c r="H639" s="38" t="s">
        <v>2703</v>
      </c>
      <c r="I639" s="38" t="s">
        <v>979</v>
      </c>
      <c r="J639" s="38" t="s">
        <v>2707</v>
      </c>
      <c r="K639" s="39">
        <v>42032</v>
      </c>
      <c r="L639" s="39">
        <v>42032</v>
      </c>
      <c r="M639" s="39">
        <v>42032</v>
      </c>
      <c r="N639" s="38" t="s">
        <v>1358</v>
      </c>
      <c r="O639" s="38" t="s">
        <v>1368</v>
      </c>
      <c r="P639" s="41">
        <v>5694850</v>
      </c>
      <c r="Q639" s="38" t="s">
        <v>2705</v>
      </c>
      <c r="R639" s="38" t="s">
        <v>68</v>
      </c>
      <c r="S639" s="38" t="s">
        <v>52</v>
      </c>
      <c r="T639" s="42">
        <v>0</v>
      </c>
      <c r="U639" s="42">
        <v>0</v>
      </c>
      <c r="V639" s="42">
        <f t="shared" si="77"/>
        <v>0</v>
      </c>
      <c r="W639" s="43" t="e">
        <f t="shared" si="70"/>
        <v>#DIV/0!</v>
      </c>
      <c r="X639" s="38" t="s">
        <v>1361</v>
      </c>
      <c r="Y639" s="42">
        <v>0</v>
      </c>
      <c r="Z639" s="38" t="s">
        <v>2706</v>
      </c>
      <c r="AA639" s="42">
        <v>0</v>
      </c>
      <c r="AB639" s="42">
        <v>0</v>
      </c>
      <c r="AC639" s="42">
        <v>0</v>
      </c>
      <c r="AD639" s="42">
        <v>0</v>
      </c>
      <c r="AE639" s="42">
        <f t="shared" si="78"/>
        <v>0</v>
      </c>
      <c r="AF639" s="38" t="s">
        <v>1363</v>
      </c>
      <c r="AG639" s="44">
        <f t="shared" si="79"/>
        <v>0</v>
      </c>
    </row>
    <row r="640" spans="1:33" s="45" customFormat="1" x14ac:dyDescent="0.2">
      <c r="A640" s="38" t="s">
        <v>39</v>
      </c>
      <c r="B640" s="38" t="s">
        <v>40</v>
      </c>
      <c r="C640" s="38" t="s">
        <v>836</v>
      </c>
      <c r="D640" s="38" t="s">
        <v>2701</v>
      </c>
      <c r="E640" s="38" t="s">
        <v>43</v>
      </c>
      <c r="F640" s="38" t="s">
        <v>2702</v>
      </c>
      <c r="G640" s="38" t="s">
        <v>2649</v>
      </c>
      <c r="H640" s="38" t="s">
        <v>2703</v>
      </c>
      <c r="I640" s="38" t="s">
        <v>979</v>
      </c>
      <c r="J640" s="38" t="s">
        <v>2704</v>
      </c>
      <c r="K640" s="39">
        <v>41964</v>
      </c>
      <c r="L640" s="39">
        <v>41964</v>
      </c>
      <c r="M640" s="39">
        <v>41964</v>
      </c>
      <c r="N640" s="38" t="s">
        <v>1358</v>
      </c>
      <c r="O640" s="38" t="s">
        <v>1368</v>
      </c>
      <c r="P640" s="41">
        <v>5694850</v>
      </c>
      <c r="Q640" s="38" t="s">
        <v>2705</v>
      </c>
      <c r="R640" s="38" t="s">
        <v>68</v>
      </c>
      <c r="S640" s="38" t="s">
        <v>52</v>
      </c>
      <c r="T640" s="42">
        <v>0</v>
      </c>
      <c r="U640" s="42">
        <v>0</v>
      </c>
      <c r="V640" s="42">
        <f t="shared" si="77"/>
        <v>0</v>
      </c>
      <c r="W640" s="43" t="e">
        <f t="shared" si="70"/>
        <v>#DIV/0!</v>
      </c>
      <c r="X640" s="38" t="s">
        <v>1361</v>
      </c>
      <c r="Y640" s="42">
        <v>0</v>
      </c>
      <c r="Z640" s="38" t="s">
        <v>2706</v>
      </c>
      <c r="AA640" s="42">
        <v>0</v>
      </c>
      <c r="AB640" s="42">
        <v>0</v>
      </c>
      <c r="AC640" s="42">
        <v>0</v>
      </c>
      <c r="AD640" s="42">
        <v>0</v>
      </c>
      <c r="AE640" s="42">
        <f t="shared" si="78"/>
        <v>0</v>
      </c>
      <c r="AF640" s="38" t="s">
        <v>1363</v>
      </c>
      <c r="AG640" s="44">
        <f t="shared" si="79"/>
        <v>0</v>
      </c>
    </row>
    <row r="641" spans="1:33" s="45" customFormat="1" x14ac:dyDescent="0.2">
      <c r="A641" s="38" t="s">
        <v>39</v>
      </c>
      <c r="B641" s="38" t="s">
        <v>40</v>
      </c>
      <c r="C641" s="38" t="s">
        <v>836</v>
      </c>
      <c r="D641" s="38" t="s">
        <v>1307</v>
      </c>
      <c r="E641" s="38" t="s">
        <v>43</v>
      </c>
      <c r="F641" s="38" t="s">
        <v>1309</v>
      </c>
      <c r="G641" s="38" t="s">
        <v>1318</v>
      </c>
      <c r="H641" s="38" t="s">
        <v>1317</v>
      </c>
      <c r="I641" s="38" t="s">
        <v>183</v>
      </c>
      <c r="J641" s="38" t="s">
        <v>55</v>
      </c>
      <c r="K641" s="40" t="s">
        <v>54</v>
      </c>
      <c r="L641" s="39">
        <v>43487</v>
      </c>
      <c r="M641" s="39">
        <v>43487</v>
      </c>
      <c r="N641" s="38" t="s">
        <v>2077</v>
      </c>
      <c r="O641" s="38" t="s">
        <v>1368</v>
      </c>
      <c r="P641" s="41">
        <v>1761731</v>
      </c>
      <c r="Q641" s="38" t="s">
        <v>2708</v>
      </c>
      <c r="R641" s="38" t="s">
        <v>68</v>
      </c>
      <c r="S641" s="38" t="s">
        <v>52</v>
      </c>
      <c r="T641" s="42">
        <v>-4515.84</v>
      </c>
      <c r="U641" s="42">
        <v>-4290.05</v>
      </c>
      <c r="V641" s="42">
        <f t="shared" si="77"/>
        <v>-225.78999999999996</v>
      </c>
      <c r="W641" s="43">
        <f t="shared" si="70"/>
        <v>4.9999557114512462E-2</v>
      </c>
      <c r="X641" s="38" t="s">
        <v>1525</v>
      </c>
      <c r="Y641" s="42">
        <v>0</v>
      </c>
      <c r="Z641" s="38" t="s">
        <v>55</v>
      </c>
      <c r="AA641" s="42">
        <v>0</v>
      </c>
      <c r="AB641" s="42" t="s">
        <v>54</v>
      </c>
      <c r="AC641" s="42">
        <v>0</v>
      </c>
      <c r="AD641" s="42">
        <v>0</v>
      </c>
      <c r="AE641" s="42">
        <f t="shared" si="78"/>
        <v>0</v>
      </c>
      <c r="AF641" s="38" t="s">
        <v>1376</v>
      </c>
      <c r="AG641" s="44">
        <f t="shared" si="79"/>
        <v>-225.78999999999996</v>
      </c>
    </row>
    <row r="642" spans="1:33" s="45" customFormat="1" x14ac:dyDescent="0.2">
      <c r="A642" s="38" t="s">
        <v>39</v>
      </c>
      <c r="B642" s="38" t="s">
        <v>40</v>
      </c>
      <c r="C642" s="38" t="s">
        <v>836</v>
      </c>
      <c r="D642" s="38" t="s">
        <v>1307</v>
      </c>
      <c r="E642" s="38" t="s">
        <v>43</v>
      </c>
      <c r="F642" s="38" t="s">
        <v>1309</v>
      </c>
      <c r="G642" s="38" t="s">
        <v>1318</v>
      </c>
      <c r="H642" s="38" t="s">
        <v>1317</v>
      </c>
      <c r="I642" s="38" t="s">
        <v>359</v>
      </c>
      <c r="J642" s="38" t="s">
        <v>2164</v>
      </c>
      <c r="K642" s="39">
        <v>43381</v>
      </c>
      <c r="L642" s="39">
        <v>43539</v>
      </c>
      <c r="M642" s="40" t="s">
        <v>54</v>
      </c>
      <c r="N642" s="38" t="s">
        <v>1358</v>
      </c>
      <c r="O642" s="38" t="s">
        <v>1359</v>
      </c>
      <c r="P642" s="41">
        <v>7974175</v>
      </c>
      <c r="Q642" s="38" t="s">
        <v>2709</v>
      </c>
      <c r="R642" s="38" t="s">
        <v>68</v>
      </c>
      <c r="S642" s="38" t="s">
        <v>52</v>
      </c>
      <c r="T642" s="42">
        <v>16109.96</v>
      </c>
      <c r="U642" s="42">
        <v>15000</v>
      </c>
      <c r="V642" s="42">
        <f t="shared" si="77"/>
        <v>1109.9599999999991</v>
      </c>
      <c r="W642" s="43">
        <f t="shared" si="70"/>
        <v>6.8898991679681346E-2</v>
      </c>
      <c r="X642" s="38" t="s">
        <v>1361</v>
      </c>
      <c r="Y642" s="42">
        <v>15000</v>
      </c>
      <c r="Z642" s="38" t="s">
        <v>2710</v>
      </c>
      <c r="AA642" s="42">
        <v>0</v>
      </c>
      <c r="AB642" s="42" t="s">
        <v>54</v>
      </c>
      <c r="AC642" s="42">
        <v>16050</v>
      </c>
      <c r="AD642" s="42">
        <v>15000</v>
      </c>
      <c r="AE642" s="42">
        <f t="shared" si="78"/>
        <v>1050</v>
      </c>
      <c r="AF642" s="38" t="s">
        <v>1371</v>
      </c>
      <c r="AG642" s="44">
        <f t="shared" si="79"/>
        <v>59.959999999999127</v>
      </c>
    </row>
    <row r="643" spans="1:33" s="45" customFormat="1" x14ac:dyDescent="0.2">
      <c r="A643" s="38" t="s">
        <v>39</v>
      </c>
      <c r="B643" s="38" t="s">
        <v>40</v>
      </c>
      <c r="C643" s="38" t="s">
        <v>836</v>
      </c>
      <c r="D643" s="38" t="s">
        <v>1307</v>
      </c>
      <c r="E643" s="38" t="s">
        <v>43</v>
      </c>
      <c r="F643" s="38" t="s">
        <v>1309</v>
      </c>
      <c r="G643" s="38" t="s">
        <v>2540</v>
      </c>
      <c r="H643" s="38" t="s">
        <v>1317</v>
      </c>
      <c r="I643" s="38" t="s">
        <v>2103</v>
      </c>
      <c r="J643" s="38" t="s">
        <v>2226</v>
      </c>
      <c r="K643" s="39">
        <v>43157</v>
      </c>
      <c r="L643" s="39">
        <v>43157</v>
      </c>
      <c r="M643" s="39">
        <v>43046</v>
      </c>
      <c r="N643" s="38" t="s">
        <v>1358</v>
      </c>
      <c r="O643" s="38" t="s">
        <v>1368</v>
      </c>
      <c r="P643" s="41">
        <v>7032807</v>
      </c>
      <c r="Q643" s="38" t="s">
        <v>2711</v>
      </c>
      <c r="R643" s="38" t="s">
        <v>68</v>
      </c>
      <c r="S643" s="38" t="s">
        <v>52</v>
      </c>
      <c r="T643" s="42">
        <v>0</v>
      </c>
      <c r="U643" s="42">
        <v>0</v>
      </c>
      <c r="V643" s="42">
        <f t="shared" si="77"/>
        <v>0</v>
      </c>
      <c r="W643" s="43" t="e">
        <f t="shared" si="70"/>
        <v>#DIV/0!</v>
      </c>
      <c r="X643" s="38" t="s">
        <v>1361</v>
      </c>
      <c r="Y643" s="42">
        <v>0</v>
      </c>
      <c r="Z643" s="38" t="s">
        <v>2712</v>
      </c>
      <c r="AA643" s="42">
        <v>0</v>
      </c>
      <c r="AB643" s="42" t="s">
        <v>54</v>
      </c>
      <c r="AC643" s="42">
        <v>0</v>
      </c>
      <c r="AD643" s="42">
        <v>0</v>
      </c>
      <c r="AE643" s="42">
        <f t="shared" si="78"/>
        <v>0</v>
      </c>
      <c r="AF643" s="38" t="s">
        <v>1371</v>
      </c>
      <c r="AG643" s="44">
        <f t="shared" si="79"/>
        <v>0</v>
      </c>
    </row>
    <row r="644" spans="1:33" s="45" customFormat="1" x14ac:dyDescent="0.2">
      <c r="A644" s="38" t="s">
        <v>39</v>
      </c>
      <c r="B644" s="38" t="s">
        <v>40</v>
      </c>
      <c r="C644" s="38" t="s">
        <v>836</v>
      </c>
      <c r="D644" s="38" t="s">
        <v>1307</v>
      </c>
      <c r="E644" s="38" t="s">
        <v>43</v>
      </c>
      <c r="F644" s="38" t="s">
        <v>1309</v>
      </c>
      <c r="G644" s="38" t="s">
        <v>1318</v>
      </c>
      <c r="H644" s="38" t="s">
        <v>1316</v>
      </c>
      <c r="I644" s="38" t="s">
        <v>359</v>
      </c>
      <c r="J644" s="38" t="s">
        <v>2159</v>
      </c>
      <c r="K644" s="39">
        <v>43363</v>
      </c>
      <c r="L644" s="39">
        <v>43539</v>
      </c>
      <c r="M644" s="40" t="s">
        <v>54</v>
      </c>
      <c r="N644" s="38" t="s">
        <v>1358</v>
      </c>
      <c r="O644" s="38" t="s">
        <v>1359</v>
      </c>
      <c r="P644" s="41">
        <v>7955966</v>
      </c>
      <c r="Q644" s="38" t="s">
        <v>2713</v>
      </c>
      <c r="R644" s="38" t="s">
        <v>68</v>
      </c>
      <c r="S644" s="38" t="s">
        <v>52</v>
      </c>
      <c r="T644" s="42">
        <v>4496.3999999999996</v>
      </c>
      <c r="U644" s="42">
        <v>4364.3999999999996</v>
      </c>
      <c r="V644" s="42">
        <f t="shared" si="77"/>
        <v>132</v>
      </c>
      <c r="W644" s="43">
        <f t="shared" si="70"/>
        <v>2.9356818788364027E-2</v>
      </c>
      <c r="X644" s="38" t="s">
        <v>1361</v>
      </c>
      <c r="Y644" s="42">
        <v>4364.3999999999996</v>
      </c>
      <c r="Z644" s="38" t="s">
        <v>2714</v>
      </c>
      <c r="AA644" s="42">
        <v>0</v>
      </c>
      <c r="AB644" s="42" t="s">
        <v>54</v>
      </c>
      <c r="AC644" s="42">
        <v>4496.3999999999996</v>
      </c>
      <c r="AD644" s="42">
        <v>4364.3999999999996</v>
      </c>
      <c r="AE644" s="42">
        <f t="shared" si="78"/>
        <v>132</v>
      </c>
      <c r="AF644" s="38" t="s">
        <v>1371</v>
      </c>
      <c r="AG644" s="44">
        <f t="shared" si="79"/>
        <v>0</v>
      </c>
    </row>
    <row r="645" spans="1:33" s="45" customFormat="1" x14ac:dyDescent="0.2">
      <c r="A645" s="38" t="s">
        <v>39</v>
      </c>
      <c r="B645" s="38" t="s">
        <v>40</v>
      </c>
      <c r="C645" s="38" t="s">
        <v>836</v>
      </c>
      <c r="D645" s="38" t="s">
        <v>2715</v>
      </c>
      <c r="E645" s="38" t="s">
        <v>43</v>
      </c>
      <c r="F645" s="38" t="s">
        <v>55</v>
      </c>
      <c r="G645" s="38" t="s">
        <v>1310</v>
      </c>
      <c r="H645" s="38" t="s">
        <v>1316</v>
      </c>
      <c r="I645" s="38" t="s">
        <v>979</v>
      </c>
      <c r="J645" s="38" t="s">
        <v>55</v>
      </c>
      <c r="K645" s="40" t="s">
        <v>54</v>
      </c>
      <c r="L645" s="39">
        <v>43539</v>
      </c>
      <c r="M645" s="39">
        <v>42688</v>
      </c>
      <c r="N645" s="38" t="s">
        <v>1358</v>
      </c>
      <c r="O645" s="38" t="s">
        <v>1368</v>
      </c>
      <c r="P645" s="41">
        <v>5640006</v>
      </c>
      <c r="Q645" s="38" t="s">
        <v>2716</v>
      </c>
      <c r="R645" s="38" t="s">
        <v>68</v>
      </c>
      <c r="S645" s="38" t="s">
        <v>52</v>
      </c>
      <c r="T645" s="42">
        <v>0</v>
      </c>
      <c r="U645" s="42">
        <v>0</v>
      </c>
      <c r="V645" s="42">
        <f t="shared" si="77"/>
        <v>0</v>
      </c>
      <c r="W645" s="43" t="e">
        <f t="shared" si="70"/>
        <v>#DIV/0!</v>
      </c>
      <c r="X645" s="38" t="s">
        <v>1361</v>
      </c>
      <c r="Y645" s="42">
        <v>0</v>
      </c>
      <c r="Z645" s="38" t="s">
        <v>2717</v>
      </c>
      <c r="AA645" s="42">
        <v>0</v>
      </c>
      <c r="AB645" s="42">
        <v>0</v>
      </c>
      <c r="AC645" s="42">
        <v>0</v>
      </c>
      <c r="AD645" s="42">
        <v>0</v>
      </c>
      <c r="AE645" s="42">
        <f t="shared" si="78"/>
        <v>0</v>
      </c>
      <c r="AF645" s="38" t="s">
        <v>1371</v>
      </c>
      <c r="AG645" s="44">
        <f t="shared" si="79"/>
        <v>0</v>
      </c>
    </row>
    <row r="646" spans="1:33" s="45" customFormat="1" x14ac:dyDescent="0.2">
      <c r="A646" s="38" t="s">
        <v>39</v>
      </c>
      <c r="B646" s="38" t="s">
        <v>40</v>
      </c>
      <c r="C646" s="38" t="s">
        <v>836</v>
      </c>
      <c r="D646" s="38" t="s">
        <v>2718</v>
      </c>
      <c r="E646" s="38" t="s">
        <v>43</v>
      </c>
      <c r="F646" s="38" t="s">
        <v>2719</v>
      </c>
      <c r="G646" s="38" t="s">
        <v>1310</v>
      </c>
      <c r="H646" s="38" t="s">
        <v>2720</v>
      </c>
      <c r="I646" s="38" t="s">
        <v>2721</v>
      </c>
      <c r="J646" s="38" t="s">
        <v>2722</v>
      </c>
      <c r="K646" s="39">
        <v>41547</v>
      </c>
      <c r="L646" s="39">
        <v>43539</v>
      </c>
      <c r="M646" s="40" t="s">
        <v>54</v>
      </c>
      <c r="N646" s="38" t="s">
        <v>1358</v>
      </c>
      <c r="O646" s="38" t="s">
        <v>1359</v>
      </c>
      <c r="P646" s="41">
        <v>5061044</v>
      </c>
      <c r="Q646" s="38" t="s">
        <v>2723</v>
      </c>
      <c r="R646" s="38" t="s">
        <v>68</v>
      </c>
      <c r="S646" s="38" t="s">
        <v>52</v>
      </c>
      <c r="T646" s="42">
        <v>10180</v>
      </c>
      <c r="U646" s="42">
        <v>8510.48</v>
      </c>
      <c r="V646" s="42">
        <f t="shared" si="77"/>
        <v>1669.5200000000004</v>
      </c>
      <c r="W646" s="43">
        <f t="shared" si="70"/>
        <v>0.16400000000000003</v>
      </c>
      <c r="X646" s="38" t="s">
        <v>2724</v>
      </c>
      <c r="Y646" s="42">
        <v>0</v>
      </c>
      <c r="Z646" s="38" t="s">
        <v>55</v>
      </c>
      <c r="AA646" s="42">
        <v>0</v>
      </c>
      <c r="AB646" s="42">
        <v>0</v>
      </c>
      <c r="AC646" s="42">
        <v>0</v>
      </c>
      <c r="AD646" s="42">
        <v>0</v>
      </c>
      <c r="AE646" s="42">
        <f t="shared" si="78"/>
        <v>0</v>
      </c>
      <c r="AF646" s="38" t="s">
        <v>1371</v>
      </c>
      <c r="AG646" s="44">
        <f t="shared" si="79"/>
        <v>1669.5200000000004</v>
      </c>
    </row>
    <row r="647" spans="1:33" s="45" customFormat="1" x14ac:dyDescent="0.2">
      <c r="A647" s="38" t="s">
        <v>39</v>
      </c>
      <c r="B647" s="38" t="s">
        <v>40</v>
      </c>
      <c r="C647" s="38" t="s">
        <v>836</v>
      </c>
      <c r="D647" s="38" t="s">
        <v>2718</v>
      </c>
      <c r="E647" s="38" t="s">
        <v>43</v>
      </c>
      <c r="F647" s="38" t="s">
        <v>2719</v>
      </c>
      <c r="G647" s="38" t="s">
        <v>1310</v>
      </c>
      <c r="H647" s="38" t="s">
        <v>2720</v>
      </c>
      <c r="I647" s="38" t="s">
        <v>2721</v>
      </c>
      <c r="J647" s="38" t="s">
        <v>2722</v>
      </c>
      <c r="K647" s="39">
        <v>41547</v>
      </c>
      <c r="L647" s="39">
        <v>43539</v>
      </c>
      <c r="M647" s="40" t="s">
        <v>54</v>
      </c>
      <c r="N647" s="38" t="s">
        <v>1358</v>
      </c>
      <c r="O647" s="38" t="s">
        <v>1359</v>
      </c>
      <c r="P647" s="41">
        <v>5060988</v>
      </c>
      <c r="Q647" s="38" t="s">
        <v>2725</v>
      </c>
      <c r="R647" s="38" t="s">
        <v>68</v>
      </c>
      <c r="S647" s="38" t="s">
        <v>52</v>
      </c>
      <c r="T647" s="42">
        <v>22638</v>
      </c>
      <c r="U647" s="42">
        <v>19800</v>
      </c>
      <c r="V647" s="42">
        <f t="shared" si="77"/>
        <v>2838</v>
      </c>
      <c r="W647" s="43">
        <f t="shared" si="70"/>
        <v>0.12536443148688048</v>
      </c>
      <c r="X647" s="38" t="s">
        <v>1361</v>
      </c>
      <c r="Y647" s="42">
        <v>19800</v>
      </c>
      <c r="Z647" s="38" t="s">
        <v>2726</v>
      </c>
      <c r="AA647" s="42">
        <v>0</v>
      </c>
      <c r="AB647" s="42">
        <v>0</v>
      </c>
      <c r="AC647" s="42">
        <v>0</v>
      </c>
      <c r="AD647" s="42">
        <v>0</v>
      </c>
      <c r="AE647" s="42">
        <f t="shared" si="78"/>
        <v>0</v>
      </c>
      <c r="AF647" s="38" t="s">
        <v>1371</v>
      </c>
      <c r="AG647" s="44">
        <f t="shared" si="79"/>
        <v>2838</v>
      </c>
    </row>
    <row r="648" spans="1:33" s="45" customFormat="1" x14ac:dyDescent="0.2">
      <c r="A648" s="38" t="s">
        <v>39</v>
      </c>
      <c r="B648" s="38" t="s">
        <v>40</v>
      </c>
      <c r="C648" s="38" t="s">
        <v>836</v>
      </c>
      <c r="D648" s="38" t="s">
        <v>2718</v>
      </c>
      <c r="E648" s="38" t="s">
        <v>43</v>
      </c>
      <c r="F648" s="38" t="s">
        <v>2719</v>
      </c>
      <c r="G648" s="38" t="s">
        <v>1310</v>
      </c>
      <c r="H648" s="38" t="s">
        <v>2720</v>
      </c>
      <c r="I648" s="38" t="s">
        <v>2721</v>
      </c>
      <c r="J648" s="38" t="s">
        <v>2722</v>
      </c>
      <c r="K648" s="39">
        <v>41547</v>
      </c>
      <c r="L648" s="39">
        <v>43539</v>
      </c>
      <c r="M648" s="40" t="s">
        <v>54</v>
      </c>
      <c r="N648" s="38" t="s">
        <v>1358</v>
      </c>
      <c r="O648" s="38" t="s">
        <v>1359</v>
      </c>
      <c r="P648" s="41">
        <v>5060988</v>
      </c>
      <c r="Q648" s="38" t="s">
        <v>2725</v>
      </c>
      <c r="R648" s="38" t="s">
        <v>68</v>
      </c>
      <c r="S648" s="38" t="s">
        <v>52</v>
      </c>
      <c r="T648" s="42">
        <v>10180</v>
      </c>
      <c r="U648" s="42">
        <v>8510.48</v>
      </c>
      <c r="V648" s="42">
        <f t="shared" si="77"/>
        <v>1669.5200000000004</v>
      </c>
      <c r="W648" s="43">
        <f t="shared" si="70"/>
        <v>0.16400000000000003</v>
      </c>
      <c r="X648" s="38" t="s">
        <v>2724</v>
      </c>
      <c r="Y648" s="42">
        <v>0</v>
      </c>
      <c r="Z648" s="38" t="s">
        <v>55</v>
      </c>
      <c r="AA648" s="42">
        <v>0</v>
      </c>
      <c r="AB648" s="42">
        <v>0</v>
      </c>
      <c r="AC648" s="42">
        <v>0</v>
      </c>
      <c r="AD648" s="42">
        <v>0</v>
      </c>
      <c r="AE648" s="42">
        <f t="shared" si="78"/>
        <v>0</v>
      </c>
      <c r="AF648" s="38" t="s">
        <v>1371</v>
      </c>
      <c r="AG648" s="44">
        <f t="shared" si="79"/>
        <v>1669.5200000000004</v>
      </c>
    </row>
    <row r="649" spans="1:33" s="45" customFormat="1" x14ac:dyDescent="0.2">
      <c r="A649" s="38" t="s">
        <v>39</v>
      </c>
      <c r="B649" s="38" t="s">
        <v>40</v>
      </c>
      <c r="C649" s="38" t="s">
        <v>836</v>
      </c>
      <c r="D649" s="38" t="s">
        <v>2727</v>
      </c>
      <c r="E649" s="38" t="s">
        <v>43</v>
      </c>
      <c r="F649" s="38" t="s">
        <v>2728</v>
      </c>
      <c r="G649" s="38" t="s">
        <v>2540</v>
      </c>
      <c r="H649" s="38" t="s">
        <v>2729</v>
      </c>
      <c r="I649" s="38" t="s">
        <v>183</v>
      </c>
      <c r="J649" s="38" t="s">
        <v>2081</v>
      </c>
      <c r="K649" s="39">
        <v>43475</v>
      </c>
      <c r="L649" s="39">
        <v>43475</v>
      </c>
      <c r="M649" s="39">
        <v>43475</v>
      </c>
      <c r="N649" s="38" t="s">
        <v>1358</v>
      </c>
      <c r="O649" s="38" t="s">
        <v>1368</v>
      </c>
      <c r="P649" s="41">
        <v>8159319</v>
      </c>
      <c r="Q649" s="38" t="s">
        <v>2730</v>
      </c>
      <c r="R649" s="38" t="s">
        <v>68</v>
      </c>
      <c r="S649" s="38" t="s">
        <v>52</v>
      </c>
      <c r="T649" s="42">
        <v>12000</v>
      </c>
      <c r="U649" s="42">
        <v>11250</v>
      </c>
      <c r="V649" s="42">
        <f t="shared" si="77"/>
        <v>750</v>
      </c>
      <c r="W649" s="43">
        <f t="shared" si="70"/>
        <v>6.25E-2</v>
      </c>
      <c r="X649" s="38" t="s">
        <v>1361</v>
      </c>
      <c r="Y649" s="42">
        <v>11250</v>
      </c>
      <c r="Z649" s="38" t="s">
        <v>2731</v>
      </c>
      <c r="AA649" s="42">
        <v>0</v>
      </c>
      <c r="AB649" s="42" t="s">
        <v>54</v>
      </c>
      <c r="AC649" s="42">
        <v>0</v>
      </c>
      <c r="AD649" s="42">
        <v>0</v>
      </c>
      <c r="AE649" s="42">
        <f t="shared" si="78"/>
        <v>0</v>
      </c>
      <c r="AF649" s="38" t="s">
        <v>1363</v>
      </c>
      <c r="AG649" s="44">
        <f t="shared" si="79"/>
        <v>750</v>
      </c>
    </row>
  </sheetData>
  <autoFilter ref="A2:AG649" xr:uid="{00000000-0009-0000-0000-000007000000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H107"/>
  <sheetViews>
    <sheetView topLeftCell="F61" workbookViewId="0">
      <selection activeCell="J64" sqref="J64"/>
    </sheetView>
  </sheetViews>
  <sheetFormatPr defaultRowHeight="11.25" x14ac:dyDescent="0.2"/>
  <cols>
    <col min="1" max="1" width="36.85546875" style="29" bestFit="1" customWidth="1"/>
    <col min="2" max="2" width="14.140625" style="29" bestFit="1" customWidth="1"/>
    <col min="3" max="3" width="36.85546875" style="29" bestFit="1" customWidth="1"/>
    <col min="4" max="4" width="37.140625" style="29" bestFit="1" customWidth="1"/>
    <col min="5" max="5" width="16.5703125" style="29" bestFit="1" customWidth="1"/>
    <col min="6" max="6" width="22.5703125" style="29" bestFit="1" customWidth="1"/>
    <col min="7" max="7" width="30.5703125" style="29" bestFit="1" customWidth="1"/>
    <col min="8" max="8" width="32.28515625" style="29" bestFit="1" customWidth="1"/>
    <col min="9" max="9" width="22.5703125" style="29" bestFit="1" customWidth="1"/>
    <col min="10" max="10" width="12" style="29" bestFit="1" customWidth="1"/>
    <col min="11" max="11" width="10.5703125" style="29" bestFit="1" customWidth="1"/>
    <col min="12" max="12" width="17.28515625" style="29" bestFit="1" customWidth="1"/>
    <col min="13" max="13" width="16.28515625" style="29" bestFit="1" customWidth="1"/>
    <col min="14" max="14" width="17.28515625" style="29" bestFit="1" customWidth="1"/>
    <col min="15" max="15" width="10" style="29" bestFit="1" customWidth="1"/>
    <col min="16" max="16" width="9.28515625" style="29" bestFit="1" customWidth="1"/>
    <col min="17" max="17" width="23.7109375" style="29" bestFit="1" customWidth="1"/>
    <col min="18" max="18" width="10.5703125" style="29" bestFit="1" customWidth="1"/>
    <col min="19" max="19" width="21.7109375" style="29" bestFit="1" customWidth="1"/>
    <col min="20" max="20" width="14" style="31" bestFit="1" customWidth="1"/>
    <col min="21" max="21" width="16" style="31" bestFit="1" customWidth="1"/>
    <col min="22" max="22" width="14" style="31" bestFit="1" customWidth="1"/>
    <col min="23" max="23" width="13.28515625" style="32" bestFit="1" customWidth="1"/>
    <col min="24" max="24" width="19.5703125" style="29" bestFit="1" customWidth="1"/>
    <col min="25" max="25" width="17" style="31" bestFit="1" customWidth="1"/>
    <col min="26" max="26" width="10.42578125" style="29" bestFit="1" customWidth="1"/>
    <col min="27" max="27" width="12.85546875" style="31" bestFit="1" customWidth="1"/>
    <col min="28" max="28" width="13.5703125" style="31" bestFit="1" customWidth="1"/>
    <col min="29" max="29" width="17.140625" style="31" bestFit="1" customWidth="1"/>
    <col min="30" max="30" width="14" style="31" bestFit="1" customWidth="1"/>
    <col min="31" max="31" width="13.28515625" style="31" bestFit="1" customWidth="1"/>
    <col min="32" max="32" width="8.7109375" style="29" bestFit="1" customWidth="1"/>
    <col min="33" max="33" width="13.85546875" style="29" bestFit="1" customWidth="1"/>
    <col min="34" max="34" width="14.28515625" style="29" bestFit="1" customWidth="1"/>
    <col min="35" max="16384" width="9.140625" style="29"/>
  </cols>
  <sheetData>
    <row r="1" spans="1:33" x14ac:dyDescent="0.2">
      <c r="A1" s="28" t="s">
        <v>1331</v>
      </c>
      <c r="C1" s="28" t="s">
        <v>1331</v>
      </c>
      <c r="T1" s="31">
        <f>SUBTOTAL(9,T3:T1048576)</f>
        <v>11991759.649999999</v>
      </c>
      <c r="U1" s="31">
        <f>SUBTOTAL(9,U3:U1048576)</f>
        <v>11016271.090000004</v>
      </c>
      <c r="V1" s="31">
        <f>T1-U1</f>
        <v>975488.55999999493</v>
      </c>
      <c r="W1" s="32">
        <f>V1/T1</f>
        <v>8.1346573686539414E-2</v>
      </c>
      <c r="Y1" s="31">
        <f>SUBTOTAL(9,Y3:Y1048576)</f>
        <v>9240824.5700000022</v>
      </c>
      <c r="AA1" s="31">
        <f>SUBTOTAL(9,AA3:AA1048576)</f>
        <v>0</v>
      </c>
      <c r="AB1" s="31">
        <f>SUBTOTAL(9,AB3:AB1048576)</f>
        <v>0</v>
      </c>
      <c r="AC1" s="31">
        <f>SUBTOTAL(9,AC3:AC1048576)</f>
        <v>9174298.9499999974</v>
      </c>
      <c r="AD1" s="31">
        <f>SUBTOTAL(9,AD3:AD1048576)</f>
        <v>8567865.3499999996</v>
      </c>
      <c r="AE1" s="31">
        <f>AC1-AD1</f>
        <v>606433.59999999776</v>
      </c>
      <c r="AG1" s="33">
        <f>V1-AE1</f>
        <v>369054.95999999717</v>
      </c>
    </row>
    <row r="2" spans="1:33" s="37" customFormat="1" ht="24" customHeight="1" x14ac:dyDescent="0.25">
      <c r="A2" s="34" t="s">
        <v>1332</v>
      </c>
      <c r="B2" s="34" t="s">
        <v>1333</v>
      </c>
      <c r="C2" s="34" t="s">
        <v>1334</v>
      </c>
      <c r="D2" s="34" t="s">
        <v>4</v>
      </c>
      <c r="E2" s="34" t="s">
        <v>5</v>
      </c>
      <c r="F2" s="34" t="s">
        <v>8</v>
      </c>
      <c r="G2" s="34" t="s">
        <v>9</v>
      </c>
      <c r="H2" s="34" t="s">
        <v>1335</v>
      </c>
      <c r="I2" s="34" t="s">
        <v>10</v>
      </c>
      <c r="J2" s="34" t="s">
        <v>1336</v>
      </c>
      <c r="K2" s="34" t="s">
        <v>1337</v>
      </c>
      <c r="L2" s="34" t="s">
        <v>1338</v>
      </c>
      <c r="M2" s="34" t="s">
        <v>1339</v>
      </c>
      <c r="N2" s="34" t="s">
        <v>1340</v>
      </c>
      <c r="O2" s="34" t="s">
        <v>1341</v>
      </c>
      <c r="P2" s="34" t="s">
        <v>18</v>
      </c>
      <c r="Q2" s="34" t="s">
        <v>1342</v>
      </c>
      <c r="R2" s="34" t="s">
        <v>1343</v>
      </c>
      <c r="S2" s="34" t="s">
        <v>1344</v>
      </c>
      <c r="T2" s="35" t="s">
        <v>1345</v>
      </c>
      <c r="U2" s="35" t="s">
        <v>1346</v>
      </c>
      <c r="V2" s="35" t="s">
        <v>1347</v>
      </c>
      <c r="W2" s="36" t="s">
        <v>1348</v>
      </c>
      <c r="X2" s="34" t="s">
        <v>1349</v>
      </c>
      <c r="Y2" s="35" t="s">
        <v>1350</v>
      </c>
      <c r="Z2" s="34" t="s">
        <v>28</v>
      </c>
      <c r="AA2" s="35" t="s">
        <v>1351</v>
      </c>
      <c r="AB2" s="35" t="s">
        <v>1352</v>
      </c>
      <c r="AC2" s="35" t="s">
        <v>1353</v>
      </c>
      <c r="AD2" s="35" t="s">
        <v>1354</v>
      </c>
      <c r="AE2" s="35" t="s">
        <v>1355</v>
      </c>
      <c r="AF2" s="34" t="s">
        <v>1356</v>
      </c>
      <c r="AG2" s="34" t="s">
        <v>38</v>
      </c>
    </row>
    <row r="3" spans="1:33" s="45" customFormat="1" x14ac:dyDescent="0.2">
      <c r="A3" s="38" t="s">
        <v>39</v>
      </c>
      <c r="B3" s="38" t="s">
        <v>40</v>
      </c>
      <c r="C3" s="38" t="s">
        <v>41</v>
      </c>
      <c r="D3" s="38" t="s">
        <v>42</v>
      </c>
      <c r="E3" s="38" t="s">
        <v>43</v>
      </c>
      <c r="F3" s="38" t="s">
        <v>46</v>
      </c>
      <c r="G3" s="38" t="s">
        <v>47</v>
      </c>
      <c r="H3" s="38" t="s">
        <v>1366</v>
      </c>
      <c r="I3" s="38" t="s">
        <v>48</v>
      </c>
      <c r="J3" s="38" t="s">
        <v>2732</v>
      </c>
      <c r="K3" s="39">
        <v>43644</v>
      </c>
      <c r="L3" s="39">
        <v>43644</v>
      </c>
      <c r="M3" s="39">
        <v>43644</v>
      </c>
      <c r="N3" s="38" t="s">
        <v>1367</v>
      </c>
      <c r="O3" s="38" t="s">
        <v>1368</v>
      </c>
      <c r="P3" s="41">
        <v>8159751</v>
      </c>
      <c r="Q3" s="38" t="s">
        <v>2733</v>
      </c>
      <c r="R3" s="38" t="s">
        <v>59</v>
      </c>
      <c r="S3" s="38" t="s">
        <v>52</v>
      </c>
      <c r="T3" s="42">
        <v>32259.599999999999</v>
      </c>
      <c r="U3" s="42">
        <v>32259.599999999999</v>
      </c>
      <c r="V3" s="42">
        <f t="shared" ref="V3:V31" si="0">T3-U3</f>
        <v>0</v>
      </c>
      <c r="W3" s="43">
        <f t="shared" ref="W3:W53" si="1">V3/T3</f>
        <v>0</v>
      </c>
      <c r="X3" s="38" t="s">
        <v>1361</v>
      </c>
      <c r="Y3" s="42">
        <v>32259.599999999999</v>
      </c>
      <c r="Z3" s="38" t="s">
        <v>2734</v>
      </c>
      <c r="AA3" s="42">
        <v>0</v>
      </c>
      <c r="AB3" s="42" t="s">
        <v>54</v>
      </c>
      <c r="AC3" s="42">
        <v>32259.599999999999</v>
      </c>
      <c r="AD3" s="42">
        <v>32259.599999999999</v>
      </c>
      <c r="AE3" s="42">
        <f t="shared" ref="AE3:AE31" si="2">AC3-AD3</f>
        <v>0</v>
      </c>
      <c r="AF3" s="38" t="s">
        <v>1371</v>
      </c>
      <c r="AG3" s="44">
        <f t="shared" ref="AG3:AG31" si="3">V3-AE3</f>
        <v>0</v>
      </c>
    </row>
    <row r="4" spans="1:33" s="45" customFormat="1" x14ac:dyDescent="0.2">
      <c r="A4" s="38" t="s">
        <v>39</v>
      </c>
      <c r="B4" s="38" t="s">
        <v>40</v>
      </c>
      <c r="C4" s="38" t="s">
        <v>41</v>
      </c>
      <c r="D4" s="38" t="s">
        <v>42</v>
      </c>
      <c r="E4" s="38" t="s">
        <v>43</v>
      </c>
      <c r="F4" s="38" t="s">
        <v>46</v>
      </c>
      <c r="G4" s="38" t="s">
        <v>47</v>
      </c>
      <c r="H4" s="38" t="s">
        <v>1366</v>
      </c>
      <c r="I4" s="38" t="s">
        <v>48</v>
      </c>
      <c r="J4" s="38" t="s">
        <v>2732</v>
      </c>
      <c r="K4" s="39">
        <v>43644</v>
      </c>
      <c r="L4" s="39">
        <v>43644</v>
      </c>
      <c r="M4" s="39">
        <v>43644</v>
      </c>
      <c r="N4" s="38" t="s">
        <v>1367</v>
      </c>
      <c r="O4" s="38" t="s">
        <v>1368</v>
      </c>
      <c r="P4" s="41">
        <v>8159788</v>
      </c>
      <c r="Q4" s="38" t="s">
        <v>2733</v>
      </c>
      <c r="R4" s="38" t="s">
        <v>59</v>
      </c>
      <c r="S4" s="38" t="s">
        <v>52</v>
      </c>
      <c r="T4" s="42">
        <v>71986.7</v>
      </c>
      <c r="U4" s="42">
        <v>62057.5</v>
      </c>
      <c r="V4" s="42">
        <f t="shared" si="0"/>
        <v>9929.1999999999971</v>
      </c>
      <c r="W4" s="43">
        <f t="shared" si="1"/>
        <v>0.13793103448275859</v>
      </c>
      <c r="X4" s="38" t="s">
        <v>1361</v>
      </c>
      <c r="Y4" s="42">
        <v>62057.5</v>
      </c>
      <c r="Z4" s="38" t="s">
        <v>2735</v>
      </c>
      <c r="AA4" s="42">
        <v>0</v>
      </c>
      <c r="AB4" s="42" t="s">
        <v>54</v>
      </c>
      <c r="AC4" s="42">
        <v>71986.7</v>
      </c>
      <c r="AD4" s="42">
        <v>62057.5</v>
      </c>
      <c r="AE4" s="42">
        <f t="shared" si="2"/>
        <v>9929.1999999999971</v>
      </c>
      <c r="AF4" s="38" t="s">
        <v>1371</v>
      </c>
      <c r="AG4" s="44">
        <f t="shared" si="3"/>
        <v>0</v>
      </c>
    </row>
    <row r="5" spans="1:33" s="45" customFormat="1" x14ac:dyDescent="0.2">
      <c r="A5" s="38" t="s">
        <v>39</v>
      </c>
      <c r="B5" s="38" t="s">
        <v>40</v>
      </c>
      <c r="C5" s="38" t="s">
        <v>41</v>
      </c>
      <c r="D5" s="38" t="s">
        <v>42</v>
      </c>
      <c r="E5" s="38" t="s">
        <v>43</v>
      </c>
      <c r="F5" s="38" t="s">
        <v>46</v>
      </c>
      <c r="G5" s="38" t="s">
        <v>47</v>
      </c>
      <c r="H5" s="38" t="s">
        <v>1366</v>
      </c>
      <c r="I5" s="38" t="s">
        <v>48</v>
      </c>
      <c r="J5" s="38" t="s">
        <v>2732</v>
      </c>
      <c r="K5" s="39">
        <v>43644</v>
      </c>
      <c r="L5" s="39">
        <v>43644</v>
      </c>
      <c r="M5" s="39">
        <v>43644</v>
      </c>
      <c r="N5" s="38" t="s">
        <v>1367</v>
      </c>
      <c r="O5" s="38" t="s">
        <v>1368</v>
      </c>
      <c r="P5" s="41">
        <v>8159821</v>
      </c>
      <c r="Q5" s="38" t="s">
        <v>2733</v>
      </c>
      <c r="R5" s="38" t="s">
        <v>59</v>
      </c>
      <c r="S5" s="38" t="s">
        <v>52</v>
      </c>
      <c r="T5" s="42">
        <v>119778.7</v>
      </c>
      <c r="U5" s="42">
        <v>103257.5</v>
      </c>
      <c r="V5" s="42">
        <f t="shared" si="0"/>
        <v>16521.199999999997</v>
      </c>
      <c r="W5" s="43">
        <f t="shared" si="1"/>
        <v>0.13793103448275859</v>
      </c>
      <c r="X5" s="38" t="s">
        <v>1361</v>
      </c>
      <c r="Y5" s="42">
        <v>103257.5</v>
      </c>
      <c r="Z5" s="38" t="s">
        <v>2736</v>
      </c>
      <c r="AA5" s="42">
        <v>0</v>
      </c>
      <c r="AB5" s="42" t="s">
        <v>54</v>
      </c>
      <c r="AC5" s="42">
        <v>119778.7</v>
      </c>
      <c r="AD5" s="42">
        <v>103257.5</v>
      </c>
      <c r="AE5" s="42">
        <f t="shared" si="2"/>
        <v>16521.199999999997</v>
      </c>
      <c r="AF5" s="38" t="s">
        <v>1371</v>
      </c>
      <c r="AG5" s="44">
        <f t="shared" si="3"/>
        <v>0</v>
      </c>
    </row>
    <row r="6" spans="1:33" s="45" customFormat="1" x14ac:dyDescent="0.2">
      <c r="A6" s="38" t="s">
        <v>39</v>
      </c>
      <c r="B6" s="38" t="s">
        <v>40</v>
      </c>
      <c r="C6" s="38" t="s">
        <v>41</v>
      </c>
      <c r="D6" s="38" t="s">
        <v>42</v>
      </c>
      <c r="E6" s="38" t="s">
        <v>43</v>
      </c>
      <c r="F6" s="38" t="s">
        <v>46</v>
      </c>
      <c r="G6" s="38" t="s">
        <v>47</v>
      </c>
      <c r="H6" s="38" t="s">
        <v>1366</v>
      </c>
      <c r="I6" s="38" t="s">
        <v>48</v>
      </c>
      <c r="J6" s="38" t="s">
        <v>2732</v>
      </c>
      <c r="K6" s="39">
        <v>43644</v>
      </c>
      <c r="L6" s="39">
        <v>43644</v>
      </c>
      <c r="M6" s="39">
        <v>43644</v>
      </c>
      <c r="N6" s="38" t="s">
        <v>1367</v>
      </c>
      <c r="O6" s="38" t="s">
        <v>1368</v>
      </c>
      <c r="P6" s="41">
        <v>8159882</v>
      </c>
      <c r="Q6" s="38" t="s">
        <v>2733</v>
      </c>
      <c r="R6" s="38" t="s">
        <v>59</v>
      </c>
      <c r="S6" s="38" t="s">
        <v>52</v>
      </c>
      <c r="T6" s="42">
        <v>5974</v>
      </c>
      <c r="U6" s="42">
        <v>5974</v>
      </c>
      <c r="V6" s="42">
        <f t="shared" si="0"/>
        <v>0</v>
      </c>
      <c r="W6" s="43">
        <f t="shared" si="1"/>
        <v>0</v>
      </c>
      <c r="X6" s="38" t="s">
        <v>1361</v>
      </c>
      <c r="Y6" s="42">
        <v>5974</v>
      </c>
      <c r="Z6" s="38" t="s">
        <v>2737</v>
      </c>
      <c r="AA6" s="42">
        <v>0</v>
      </c>
      <c r="AB6" s="42" t="s">
        <v>54</v>
      </c>
      <c r="AC6" s="42">
        <v>5974</v>
      </c>
      <c r="AD6" s="42">
        <v>5974</v>
      </c>
      <c r="AE6" s="42">
        <f t="shared" si="2"/>
        <v>0</v>
      </c>
      <c r="AF6" s="38" t="s">
        <v>1371</v>
      </c>
      <c r="AG6" s="44">
        <f t="shared" si="3"/>
        <v>0</v>
      </c>
    </row>
    <row r="7" spans="1:33" s="45" customFormat="1" x14ac:dyDescent="0.2">
      <c r="A7" s="38" t="s">
        <v>39</v>
      </c>
      <c r="B7" s="38" t="s">
        <v>40</v>
      </c>
      <c r="C7" s="38" t="s">
        <v>89</v>
      </c>
      <c r="D7" s="38" t="s">
        <v>90</v>
      </c>
      <c r="E7" s="38" t="s">
        <v>43</v>
      </c>
      <c r="F7" s="38" t="s">
        <v>92</v>
      </c>
      <c r="G7" s="38" t="s">
        <v>93</v>
      </c>
      <c r="H7" s="38" t="s">
        <v>2738</v>
      </c>
      <c r="I7" s="38" t="s">
        <v>94</v>
      </c>
      <c r="J7" s="38" t="s">
        <v>2739</v>
      </c>
      <c r="K7" s="39">
        <v>43830</v>
      </c>
      <c r="L7" s="39">
        <v>43830</v>
      </c>
      <c r="M7" s="39">
        <v>43830</v>
      </c>
      <c r="N7" s="38" t="s">
        <v>1358</v>
      </c>
      <c r="O7" s="38" t="s">
        <v>1368</v>
      </c>
      <c r="P7" s="41">
        <v>8161830</v>
      </c>
      <c r="Q7" s="38" t="s">
        <v>2740</v>
      </c>
      <c r="R7" s="38" t="s">
        <v>68</v>
      </c>
      <c r="S7" s="38" t="s">
        <v>52</v>
      </c>
      <c r="T7" s="42">
        <v>105000</v>
      </c>
      <c r="U7" s="42">
        <v>102186.67</v>
      </c>
      <c r="V7" s="42">
        <f t="shared" si="0"/>
        <v>2813.3300000000017</v>
      </c>
      <c r="W7" s="43">
        <f t="shared" si="1"/>
        <v>2.6793619047619063E-2</v>
      </c>
      <c r="X7" s="38" t="s">
        <v>1361</v>
      </c>
      <c r="Y7" s="42">
        <v>102186.67</v>
      </c>
      <c r="Z7" s="38" t="s">
        <v>2741</v>
      </c>
      <c r="AA7" s="42">
        <v>0</v>
      </c>
      <c r="AB7" s="42" t="s">
        <v>54</v>
      </c>
      <c r="AC7" s="42">
        <v>105000</v>
      </c>
      <c r="AD7" s="42">
        <v>102186.67</v>
      </c>
      <c r="AE7" s="42">
        <f t="shared" si="2"/>
        <v>2813.3300000000017</v>
      </c>
      <c r="AF7" s="38" t="s">
        <v>1371</v>
      </c>
      <c r="AG7" s="44">
        <f t="shared" si="3"/>
        <v>0</v>
      </c>
    </row>
    <row r="8" spans="1:33" s="45" customFormat="1" x14ac:dyDescent="0.2">
      <c r="A8" s="38" t="s">
        <v>39</v>
      </c>
      <c r="B8" s="38" t="s">
        <v>40</v>
      </c>
      <c r="C8" s="38" t="s">
        <v>89</v>
      </c>
      <c r="D8" s="38" t="s">
        <v>117</v>
      </c>
      <c r="E8" s="38" t="s">
        <v>43</v>
      </c>
      <c r="F8" s="38" t="s">
        <v>120</v>
      </c>
      <c r="G8" s="38" t="s">
        <v>121</v>
      </c>
      <c r="H8" s="38" t="s">
        <v>2742</v>
      </c>
      <c r="I8" s="38" t="s">
        <v>48</v>
      </c>
      <c r="J8" s="38" t="s">
        <v>2743</v>
      </c>
      <c r="K8" s="39">
        <v>43980</v>
      </c>
      <c r="L8" s="39">
        <v>43980</v>
      </c>
      <c r="M8" s="39">
        <v>43982</v>
      </c>
      <c r="N8" s="38" t="s">
        <v>1358</v>
      </c>
      <c r="O8" s="38" t="s">
        <v>1368</v>
      </c>
      <c r="P8" s="41">
        <v>7295888</v>
      </c>
      <c r="Q8" s="38" t="s">
        <v>2744</v>
      </c>
      <c r="R8" s="38" t="s">
        <v>68</v>
      </c>
      <c r="S8" s="38" t="s">
        <v>52</v>
      </c>
      <c r="T8" s="42">
        <v>55145.599999999999</v>
      </c>
      <c r="U8" s="42">
        <v>52520</v>
      </c>
      <c r="V8" s="42">
        <f t="shared" si="0"/>
        <v>2625.5999999999985</v>
      </c>
      <c r="W8" s="43">
        <f t="shared" si="1"/>
        <v>4.7612139499796875E-2</v>
      </c>
      <c r="X8" s="38" t="s">
        <v>1361</v>
      </c>
      <c r="Y8" s="42">
        <v>52520</v>
      </c>
      <c r="Z8" s="38" t="s">
        <v>2745</v>
      </c>
      <c r="AA8" s="42">
        <v>0</v>
      </c>
      <c r="AB8" s="42" t="s">
        <v>54</v>
      </c>
      <c r="AC8" s="42">
        <v>55145.599999999999</v>
      </c>
      <c r="AD8" s="42">
        <v>52520</v>
      </c>
      <c r="AE8" s="42">
        <f t="shared" si="2"/>
        <v>2625.5999999999985</v>
      </c>
      <c r="AF8" s="38" t="s">
        <v>1371</v>
      </c>
      <c r="AG8" s="44">
        <f t="shared" si="3"/>
        <v>0</v>
      </c>
    </row>
    <row r="9" spans="1:33" s="45" customFormat="1" x14ac:dyDescent="0.2">
      <c r="A9" s="38" t="s">
        <v>39</v>
      </c>
      <c r="B9" s="38" t="s">
        <v>40</v>
      </c>
      <c r="C9" s="38" t="s">
        <v>89</v>
      </c>
      <c r="D9" s="38" t="s">
        <v>117</v>
      </c>
      <c r="E9" s="38" t="s">
        <v>43</v>
      </c>
      <c r="F9" s="38" t="s">
        <v>120</v>
      </c>
      <c r="G9" s="38" t="s">
        <v>121</v>
      </c>
      <c r="H9" s="38" t="s">
        <v>127</v>
      </c>
      <c r="I9" s="38" t="s">
        <v>48</v>
      </c>
      <c r="J9" s="38" t="s">
        <v>2746</v>
      </c>
      <c r="K9" s="39">
        <v>43572</v>
      </c>
      <c r="L9" s="39">
        <v>43572</v>
      </c>
      <c r="M9" s="39">
        <v>43572</v>
      </c>
      <c r="N9" s="38" t="s">
        <v>1358</v>
      </c>
      <c r="O9" s="38" t="s">
        <v>1368</v>
      </c>
      <c r="P9" s="41">
        <v>8196660</v>
      </c>
      <c r="Q9" s="38" t="s">
        <v>139</v>
      </c>
      <c r="R9" s="38" t="s">
        <v>68</v>
      </c>
      <c r="S9" s="38" t="s">
        <v>52</v>
      </c>
      <c r="T9" s="42">
        <v>2992.5</v>
      </c>
      <c r="U9" s="42">
        <v>1995</v>
      </c>
      <c r="V9" s="42">
        <f t="shared" si="0"/>
        <v>997.5</v>
      </c>
      <c r="W9" s="43">
        <f t="shared" si="1"/>
        <v>0.33333333333333331</v>
      </c>
      <c r="X9" s="38" t="s">
        <v>1361</v>
      </c>
      <c r="Y9" s="42">
        <v>1995</v>
      </c>
      <c r="Z9" s="38" t="s">
        <v>141</v>
      </c>
      <c r="AA9" s="42">
        <v>0</v>
      </c>
      <c r="AB9" s="42" t="s">
        <v>54</v>
      </c>
      <c r="AC9" s="42">
        <v>2992.5</v>
      </c>
      <c r="AD9" s="42">
        <v>1995</v>
      </c>
      <c r="AE9" s="42">
        <f t="shared" si="2"/>
        <v>997.5</v>
      </c>
      <c r="AF9" s="38" t="s">
        <v>1371</v>
      </c>
      <c r="AG9" s="44">
        <f t="shared" si="3"/>
        <v>0</v>
      </c>
    </row>
    <row r="10" spans="1:33" s="45" customFormat="1" x14ac:dyDescent="0.2">
      <c r="A10" s="38" t="s">
        <v>39</v>
      </c>
      <c r="B10" s="38" t="s">
        <v>40</v>
      </c>
      <c r="C10" s="38" t="s">
        <v>89</v>
      </c>
      <c r="D10" s="38" t="s">
        <v>117</v>
      </c>
      <c r="E10" s="38" t="s">
        <v>43</v>
      </c>
      <c r="F10" s="38" t="s">
        <v>120</v>
      </c>
      <c r="G10" s="38" t="s">
        <v>121</v>
      </c>
      <c r="H10" s="38" t="s">
        <v>127</v>
      </c>
      <c r="I10" s="38" t="s">
        <v>48</v>
      </c>
      <c r="J10" s="38" t="s">
        <v>2746</v>
      </c>
      <c r="K10" s="39">
        <v>43563</v>
      </c>
      <c r="L10" s="39">
        <v>43563</v>
      </c>
      <c r="M10" s="39">
        <v>43563</v>
      </c>
      <c r="N10" s="38" t="s">
        <v>1358</v>
      </c>
      <c r="O10" s="38" t="s">
        <v>1368</v>
      </c>
      <c r="P10" s="41">
        <v>8196660</v>
      </c>
      <c r="Q10" s="38" t="s">
        <v>139</v>
      </c>
      <c r="R10" s="38" t="s">
        <v>68</v>
      </c>
      <c r="S10" s="38" t="s">
        <v>52</v>
      </c>
      <c r="T10" s="42">
        <v>6555</v>
      </c>
      <c r="U10" s="42">
        <v>4370</v>
      </c>
      <c r="V10" s="42">
        <f t="shared" si="0"/>
        <v>2185</v>
      </c>
      <c r="W10" s="43">
        <f t="shared" si="1"/>
        <v>0.33333333333333331</v>
      </c>
      <c r="X10" s="38" t="s">
        <v>1361</v>
      </c>
      <c r="Y10" s="42">
        <v>4370</v>
      </c>
      <c r="Z10" s="38" t="s">
        <v>141</v>
      </c>
      <c r="AA10" s="42">
        <v>0</v>
      </c>
      <c r="AB10" s="42" t="s">
        <v>54</v>
      </c>
      <c r="AC10" s="42">
        <v>6555</v>
      </c>
      <c r="AD10" s="42">
        <v>4370</v>
      </c>
      <c r="AE10" s="42">
        <f t="shared" si="2"/>
        <v>2185</v>
      </c>
      <c r="AF10" s="38" t="s">
        <v>1371</v>
      </c>
      <c r="AG10" s="44">
        <f t="shared" si="3"/>
        <v>0</v>
      </c>
    </row>
    <row r="11" spans="1:33" s="45" customFormat="1" x14ac:dyDescent="0.2">
      <c r="A11" s="38" t="s">
        <v>39</v>
      </c>
      <c r="B11" s="38" t="s">
        <v>40</v>
      </c>
      <c r="C11" s="38" t="s">
        <v>89</v>
      </c>
      <c r="D11" s="38" t="s">
        <v>117</v>
      </c>
      <c r="E11" s="38" t="s">
        <v>43</v>
      </c>
      <c r="F11" s="38" t="s">
        <v>120</v>
      </c>
      <c r="G11" s="38" t="s">
        <v>121</v>
      </c>
      <c r="H11" s="38" t="s">
        <v>2747</v>
      </c>
      <c r="I11" s="38" t="s">
        <v>48</v>
      </c>
      <c r="J11" s="38" t="s">
        <v>2739</v>
      </c>
      <c r="K11" s="39">
        <v>43830</v>
      </c>
      <c r="L11" s="39">
        <v>43830</v>
      </c>
      <c r="M11" s="39">
        <v>43830</v>
      </c>
      <c r="N11" s="38" t="s">
        <v>1358</v>
      </c>
      <c r="O11" s="38" t="s">
        <v>1368</v>
      </c>
      <c r="P11" s="41">
        <v>8098189</v>
      </c>
      <c r="Q11" s="38" t="s">
        <v>2748</v>
      </c>
      <c r="R11" s="38" t="s">
        <v>68</v>
      </c>
      <c r="S11" s="38" t="s">
        <v>52</v>
      </c>
      <c r="T11" s="42">
        <v>46800</v>
      </c>
      <c r="U11" s="42">
        <v>45000</v>
      </c>
      <c r="V11" s="42">
        <f t="shared" si="0"/>
        <v>1800</v>
      </c>
      <c r="W11" s="43">
        <f t="shared" si="1"/>
        <v>3.8461538461538464E-2</v>
      </c>
      <c r="X11" s="38" t="s">
        <v>1361</v>
      </c>
      <c r="Y11" s="42">
        <v>45000</v>
      </c>
      <c r="Z11" s="38" t="s">
        <v>2749</v>
      </c>
      <c r="AA11" s="42">
        <v>0</v>
      </c>
      <c r="AB11" s="42" t="s">
        <v>54</v>
      </c>
      <c r="AC11" s="42">
        <v>46800</v>
      </c>
      <c r="AD11" s="42">
        <v>45000</v>
      </c>
      <c r="AE11" s="42">
        <f t="shared" si="2"/>
        <v>1800</v>
      </c>
      <c r="AF11" s="38" t="s">
        <v>1371</v>
      </c>
      <c r="AG11" s="44">
        <f t="shared" si="3"/>
        <v>0</v>
      </c>
    </row>
    <row r="12" spans="1:33" s="45" customFormat="1" x14ac:dyDescent="0.2">
      <c r="A12" s="38" t="s">
        <v>39</v>
      </c>
      <c r="B12" s="38" t="s">
        <v>40</v>
      </c>
      <c r="C12" s="38" t="s">
        <v>144</v>
      </c>
      <c r="D12" s="38" t="s">
        <v>145</v>
      </c>
      <c r="E12" s="38" t="s">
        <v>43</v>
      </c>
      <c r="F12" s="38" t="s">
        <v>148</v>
      </c>
      <c r="G12" s="38" t="s">
        <v>2101</v>
      </c>
      <c r="H12" s="38" t="s">
        <v>1453</v>
      </c>
      <c r="I12" s="38" t="s">
        <v>48</v>
      </c>
      <c r="J12" s="38" t="s">
        <v>2743</v>
      </c>
      <c r="K12" s="39">
        <v>43971</v>
      </c>
      <c r="L12" s="39">
        <v>43971</v>
      </c>
      <c r="M12" s="39">
        <v>43971</v>
      </c>
      <c r="N12" s="38" t="s">
        <v>1358</v>
      </c>
      <c r="O12" s="38" t="s">
        <v>1368</v>
      </c>
      <c r="P12" s="41">
        <v>6153129</v>
      </c>
      <c r="Q12" s="38" t="s">
        <v>2750</v>
      </c>
      <c r="R12" s="38" t="s">
        <v>68</v>
      </c>
      <c r="S12" s="38" t="s">
        <v>52</v>
      </c>
      <c r="T12" s="42">
        <v>42267.9</v>
      </c>
      <c r="U12" s="42">
        <v>47130</v>
      </c>
      <c r="V12" s="42">
        <f t="shared" si="0"/>
        <v>-4862.0999999999985</v>
      </c>
      <c r="W12" s="43">
        <f t="shared" si="1"/>
        <v>-0.11503055510209871</v>
      </c>
      <c r="X12" s="38" t="s">
        <v>1361</v>
      </c>
      <c r="Y12" s="42">
        <v>47130</v>
      </c>
      <c r="Z12" s="38" t="s">
        <v>2751</v>
      </c>
      <c r="AA12" s="42">
        <v>0</v>
      </c>
      <c r="AB12" s="42">
        <v>0</v>
      </c>
      <c r="AC12" s="42">
        <v>0</v>
      </c>
      <c r="AD12" s="42">
        <v>0</v>
      </c>
      <c r="AE12" s="42">
        <f t="shared" si="2"/>
        <v>0</v>
      </c>
      <c r="AF12" s="38" t="s">
        <v>1363</v>
      </c>
      <c r="AG12" s="44">
        <f t="shared" si="3"/>
        <v>-4862.0999999999985</v>
      </c>
    </row>
    <row r="13" spans="1:33" s="45" customFormat="1" x14ac:dyDescent="0.2">
      <c r="A13" s="38" t="s">
        <v>39</v>
      </c>
      <c r="B13" s="38" t="s">
        <v>40</v>
      </c>
      <c r="C13" s="38" t="s">
        <v>144</v>
      </c>
      <c r="D13" s="38" t="s">
        <v>145</v>
      </c>
      <c r="E13" s="38" t="s">
        <v>43</v>
      </c>
      <c r="F13" s="38" t="s">
        <v>148</v>
      </c>
      <c r="G13" s="38" t="s">
        <v>149</v>
      </c>
      <c r="H13" s="38" t="s">
        <v>146</v>
      </c>
      <c r="I13" s="38" t="s">
        <v>48</v>
      </c>
      <c r="J13" s="38" t="s">
        <v>2746</v>
      </c>
      <c r="K13" s="39">
        <v>43573</v>
      </c>
      <c r="L13" s="39">
        <v>43573</v>
      </c>
      <c r="M13" s="39">
        <v>43573</v>
      </c>
      <c r="N13" s="38" t="s">
        <v>1358</v>
      </c>
      <c r="O13" s="38" t="s">
        <v>1368</v>
      </c>
      <c r="P13" s="41">
        <v>8189718</v>
      </c>
      <c r="Q13" s="38" t="s">
        <v>2752</v>
      </c>
      <c r="R13" s="38" t="s">
        <v>68</v>
      </c>
      <c r="S13" s="38" t="s">
        <v>52</v>
      </c>
      <c r="T13" s="42">
        <v>226176.76</v>
      </c>
      <c r="U13" s="42">
        <v>219589.02</v>
      </c>
      <c r="V13" s="42">
        <f t="shared" si="0"/>
        <v>6587.7400000000198</v>
      </c>
      <c r="W13" s="43">
        <f t="shared" si="1"/>
        <v>2.9126511494815027E-2</v>
      </c>
      <c r="X13" s="38" t="s">
        <v>1361</v>
      </c>
      <c r="Y13" s="42">
        <v>219589.02</v>
      </c>
      <c r="Z13" s="38" t="s">
        <v>2753</v>
      </c>
      <c r="AA13" s="42">
        <v>0</v>
      </c>
      <c r="AB13" s="42" t="s">
        <v>54</v>
      </c>
      <c r="AC13" s="42">
        <v>226176.76</v>
      </c>
      <c r="AD13" s="42">
        <v>219589.02</v>
      </c>
      <c r="AE13" s="42">
        <f t="shared" si="2"/>
        <v>6587.7400000000198</v>
      </c>
      <c r="AF13" s="38" t="s">
        <v>1363</v>
      </c>
      <c r="AG13" s="44">
        <f t="shared" si="3"/>
        <v>0</v>
      </c>
    </row>
    <row r="14" spans="1:33" s="45" customFormat="1" x14ac:dyDescent="0.2">
      <c r="A14" s="38" t="s">
        <v>39</v>
      </c>
      <c r="B14" s="38" t="s">
        <v>40</v>
      </c>
      <c r="C14" s="38" t="s">
        <v>144</v>
      </c>
      <c r="D14" s="38" t="s">
        <v>145</v>
      </c>
      <c r="E14" s="38" t="s">
        <v>43</v>
      </c>
      <c r="F14" s="38" t="s">
        <v>148</v>
      </c>
      <c r="G14" s="38" t="s">
        <v>149</v>
      </c>
      <c r="H14" s="38" t="s">
        <v>146</v>
      </c>
      <c r="I14" s="38" t="s">
        <v>48</v>
      </c>
      <c r="J14" s="38" t="s">
        <v>2754</v>
      </c>
      <c r="K14" s="39">
        <v>43588</v>
      </c>
      <c r="L14" s="39">
        <v>43588</v>
      </c>
      <c r="M14" s="39">
        <v>43588</v>
      </c>
      <c r="N14" s="38" t="s">
        <v>1358</v>
      </c>
      <c r="O14" s="38" t="s">
        <v>1368</v>
      </c>
      <c r="P14" s="41">
        <v>8194617</v>
      </c>
      <c r="Q14" s="38" t="s">
        <v>2755</v>
      </c>
      <c r="R14" s="38" t="s">
        <v>68</v>
      </c>
      <c r="S14" s="38" t="s">
        <v>52</v>
      </c>
      <c r="T14" s="42">
        <v>791618.66</v>
      </c>
      <c r="U14" s="42">
        <v>768561.57</v>
      </c>
      <c r="V14" s="42">
        <f t="shared" si="0"/>
        <v>23057.090000000084</v>
      </c>
      <c r="W14" s="43">
        <f t="shared" si="1"/>
        <v>2.9126511494815044E-2</v>
      </c>
      <c r="X14" s="38" t="s">
        <v>1361</v>
      </c>
      <c r="Y14" s="42">
        <v>768561.57</v>
      </c>
      <c r="Z14" s="38" t="s">
        <v>2756</v>
      </c>
      <c r="AA14" s="42">
        <v>0</v>
      </c>
      <c r="AB14" s="42" t="s">
        <v>54</v>
      </c>
      <c r="AC14" s="42">
        <v>791618.66</v>
      </c>
      <c r="AD14" s="42">
        <v>768561.57</v>
      </c>
      <c r="AE14" s="42">
        <f t="shared" si="2"/>
        <v>23057.090000000084</v>
      </c>
      <c r="AF14" s="38" t="s">
        <v>1363</v>
      </c>
      <c r="AG14" s="44">
        <f t="shared" si="3"/>
        <v>0</v>
      </c>
    </row>
    <row r="15" spans="1:33" s="45" customFormat="1" x14ac:dyDescent="0.2">
      <c r="A15" s="38" t="s">
        <v>39</v>
      </c>
      <c r="B15" s="38" t="s">
        <v>40</v>
      </c>
      <c r="C15" s="38" t="s">
        <v>89</v>
      </c>
      <c r="D15" s="38" t="s">
        <v>179</v>
      </c>
      <c r="E15" s="38" t="s">
        <v>43</v>
      </c>
      <c r="F15" s="38" t="s">
        <v>181</v>
      </c>
      <c r="G15" s="38" t="s">
        <v>182</v>
      </c>
      <c r="H15" s="38" t="s">
        <v>180</v>
      </c>
      <c r="I15" s="38" t="s">
        <v>183</v>
      </c>
      <c r="J15" s="38" t="s">
        <v>2757</v>
      </c>
      <c r="K15" s="39">
        <v>44104</v>
      </c>
      <c r="L15" s="39">
        <v>44104</v>
      </c>
      <c r="M15" s="39">
        <v>44104</v>
      </c>
      <c r="N15" s="38" t="s">
        <v>1358</v>
      </c>
      <c r="O15" s="38" t="s">
        <v>1368</v>
      </c>
      <c r="P15" s="41">
        <v>7313447</v>
      </c>
      <c r="Q15" s="38" t="s">
        <v>185</v>
      </c>
      <c r="R15" s="38" t="s">
        <v>68</v>
      </c>
      <c r="S15" s="38" t="s">
        <v>52</v>
      </c>
      <c r="T15" s="42">
        <v>25950.240000000002</v>
      </c>
      <c r="U15" s="42">
        <v>24624</v>
      </c>
      <c r="V15" s="42">
        <f t="shared" si="0"/>
        <v>1326.2400000000016</v>
      </c>
      <c r="W15" s="43">
        <f t="shared" si="1"/>
        <v>5.1107041784584709E-2</v>
      </c>
      <c r="X15" s="38" t="s">
        <v>1361</v>
      </c>
      <c r="Y15" s="42">
        <v>24624</v>
      </c>
      <c r="Z15" s="38" t="s">
        <v>187</v>
      </c>
      <c r="AA15" s="42">
        <v>0</v>
      </c>
      <c r="AB15" s="42" t="s">
        <v>54</v>
      </c>
      <c r="AC15" s="42">
        <v>25950.240000000002</v>
      </c>
      <c r="AD15" s="42">
        <v>24624</v>
      </c>
      <c r="AE15" s="42">
        <f t="shared" si="2"/>
        <v>1326.2400000000016</v>
      </c>
      <c r="AF15" s="38" t="s">
        <v>1371</v>
      </c>
      <c r="AG15" s="44">
        <f t="shared" si="3"/>
        <v>0</v>
      </c>
    </row>
    <row r="16" spans="1:33" s="45" customFormat="1" x14ac:dyDescent="0.2">
      <c r="A16" s="38" t="s">
        <v>39</v>
      </c>
      <c r="B16" s="38" t="s">
        <v>40</v>
      </c>
      <c r="C16" s="38" t="s">
        <v>89</v>
      </c>
      <c r="D16" s="38" t="s">
        <v>250</v>
      </c>
      <c r="E16" s="38" t="s">
        <v>43</v>
      </c>
      <c r="F16" s="38" t="s">
        <v>253</v>
      </c>
      <c r="G16" s="38" t="s">
        <v>254</v>
      </c>
      <c r="H16" s="38" t="s">
        <v>2758</v>
      </c>
      <c r="I16" s="38" t="s">
        <v>48</v>
      </c>
      <c r="J16" s="38" t="s">
        <v>2732</v>
      </c>
      <c r="K16" s="39">
        <v>43630</v>
      </c>
      <c r="L16" s="39">
        <v>43630</v>
      </c>
      <c r="M16" s="39">
        <v>43630</v>
      </c>
      <c r="N16" s="38" t="s">
        <v>1358</v>
      </c>
      <c r="O16" s="38" t="s">
        <v>1368</v>
      </c>
      <c r="P16" s="41">
        <v>7983865</v>
      </c>
      <c r="Q16" s="38" t="s">
        <v>2759</v>
      </c>
      <c r="R16" s="38" t="s">
        <v>68</v>
      </c>
      <c r="S16" s="38" t="s">
        <v>52</v>
      </c>
      <c r="T16" s="42">
        <v>180810</v>
      </c>
      <c r="U16" s="42">
        <v>176400</v>
      </c>
      <c r="V16" s="42">
        <f t="shared" si="0"/>
        <v>4410</v>
      </c>
      <c r="W16" s="43">
        <f t="shared" si="1"/>
        <v>2.4390243902439025E-2</v>
      </c>
      <c r="X16" s="38" t="s">
        <v>1361</v>
      </c>
      <c r="Y16" s="42">
        <v>176400</v>
      </c>
      <c r="Z16" s="38" t="s">
        <v>2760</v>
      </c>
      <c r="AA16" s="42">
        <v>0</v>
      </c>
      <c r="AB16" s="42" t="s">
        <v>54</v>
      </c>
      <c r="AC16" s="42">
        <v>180810</v>
      </c>
      <c r="AD16" s="42">
        <v>176400</v>
      </c>
      <c r="AE16" s="42">
        <f t="shared" si="2"/>
        <v>4410</v>
      </c>
      <c r="AF16" s="38" t="s">
        <v>1371</v>
      </c>
      <c r="AG16" s="44">
        <f t="shared" si="3"/>
        <v>0</v>
      </c>
    </row>
    <row r="17" spans="1:34" s="45" customFormat="1" x14ac:dyDescent="0.2">
      <c r="A17" s="38" t="s">
        <v>39</v>
      </c>
      <c r="B17" s="38" t="s">
        <v>40</v>
      </c>
      <c r="C17" s="38" t="s">
        <v>89</v>
      </c>
      <c r="D17" s="38" t="s">
        <v>250</v>
      </c>
      <c r="E17" s="38" t="s">
        <v>43</v>
      </c>
      <c r="F17" s="38" t="s">
        <v>253</v>
      </c>
      <c r="G17" s="38" t="s">
        <v>254</v>
      </c>
      <c r="H17" s="38" t="s">
        <v>277</v>
      </c>
      <c r="I17" s="38" t="s">
        <v>48</v>
      </c>
      <c r="J17" s="38" t="s">
        <v>2746</v>
      </c>
      <c r="K17" s="39">
        <v>43559</v>
      </c>
      <c r="L17" s="39">
        <v>43559</v>
      </c>
      <c r="M17" s="39">
        <v>43559</v>
      </c>
      <c r="N17" s="38" t="s">
        <v>1358</v>
      </c>
      <c r="O17" s="38" t="s">
        <v>1368</v>
      </c>
      <c r="P17" s="41">
        <v>8147065</v>
      </c>
      <c r="Q17" s="38" t="s">
        <v>279</v>
      </c>
      <c r="R17" s="38" t="s">
        <v>68</v>
      </c>
      <c r="S17" s="38" t="s">
        <v>52</v>
      </c>
      <c r="T17" s="42">
        <v>11562.05</v>
      </c>
      <c r="U17" s="42">
        <v>11011.5</v>
      </c>
      <c r="V17" s="42">
        <f t="shared" si="0"/>
        <v>550.54999999999927</v>
      </c>
      <c r="W17" s="43">
        <f t="shared" si="1"/>
        <v>4.7616988336843323E-2</v>
      </c>
      <c r="X17" s="38" t="s">
        <v>1361</v>
      </c>
      <c r="Y17" s="42">
        <v>11011.5</v>
      </c>
      <c r="Z17" s="38" t="s">
        <v>2761</v>
      </c>
      <c r="AA17" s="42">
        <v>0</v>
      </c>
      <c r="AB17" s="42" t="s">
        <v>54</v>
      </c>
      <c r="AC17" s="42">
        <v>11562.05</v>
      </c>
      <c r="AD17" s="42">
        <v>11011.5</v>
      </c>
      <c r="AE17" s="42">
        <f t="shared" si="2"/>
        <v>550.54999999999927</v>
      </c>
      <c r="AF17" s="38" t="s">
        <v>1371</v>
      </c>
      <c r="AG17" s="44">
        <f t="shared" si="3"/>
        <v>0</v>
      </c>
    </row>
    <row r="18" spans="1:34" s="45" customFormat="1" x14ac:dyDescent="0.2">
      <c r="A18" s="38" t="s">
        <v>39</v>
      </c>
      <c r="B18" s="38" t="s">
        <v>40</v>
      </c>
      <c r="C18" s="38" t="s">
        <v>144</v>
      </c>
      <c r="D18" s="38" t="s">
        <v>297</v>
      </c>
      <c r="E18" s="38" t="s">
        <v>43</v>
      </c>
      <c r="F18" s="38" t="s">
        <v>300</v>
      </c>
      <c r="G18" s="38" t="s">
        <v>301</v>
      </c>
      <c r="H18" s="38" t="s">
        <v>2762</v>
      </c>
      <c r="I18" s="38" t="s">
        <v>48</v>
      </c>
      <c r="J18" s="38" t="s">
        <v>2763</v>
      </c>
      <c r="K18" s="39">
        <v>43738</v>
      </c>
      <c r="L18" s="39">
        <v>43738</v>
      </c>
      <c r="M18" s="39">
        <v>43738</v>
      </c>
      <c r="N18" s="38" t="s">
        <v>1358</v>
      </c>
      <c r="O18" s="38" t="s">
        <v>1368</v>
      </c>
      <c r="P18" s="41">
        <v>7983887</v>
      </c>
      <c r="Q18" s="38" t="s">
        <v>2764</v>
      </c>
      <c r="R18" s="38" t="s">
        <v>68</v>
      </c>
      <c r="S18" s="38" t="s">
        <v>52</v>
      </c>
      <c r="T18" s="42">
        <v>10505.86</v>
      </c>
      <c r="U18" s="42">
        <v>9497.2999999999993</v>
      </c>
      <c r="V18" s="42">
        <f t="shared" si="0"/>
        <v>1008.5600000000013</v>
      </c>
      <c r="W18" s="43">
        <f t="shared" si="1"/>
        <v>9.5999756326469343E-2</v>
      </c>
      <c r="X18" s="38" t="s">
        <v>1384</v>
      </c>
      <c r="Y18" s="42">
        <v>0</v>
      </c>
      <c r="Z18" s="38" t="s">
        <v>55</v>
      </c>
      <c r="AA18" s="42">
        <v>0</v>
      </c>
      <c r="AB18" s="42" t="s">
        <v>54</v>
      </c>
      <c r="AC18" s="42">
        <v>10505.86</v>
      </c>
      <c r="AD18" s="42">
        <v>9638.4</v>
      </c>
      <c r="AE18" s="42">
        <f t="shared" si="2"/>
        <v>867.46000000000095</v>
      </c>
      <c r="AF18" s="38" t="s">
        <v>1371</v>
      </c>
      <c r="AG18" s="44">
        <f t="shared" si="3"/>
        <v>141.10000000000036</v>
      </c>
    </row>
    <row r="19" spans="1:34" s="45" customFormat="1" x14ac:dyDescent="0.2">
      <c r="A19" s="38" t="s">
        <v>39</v>
      </c>
      <c r="B19" s="38" t="s">
        <v>40</v>
      </c>
      <c r="C19" s="38" t="s">
        <v>144</v>
      </c>
      <c r="D19" s="38" t="s">
        <v>297</v>
      </c>
      <c r="E19" s="38" t="s">
        <v>43</v>
      </c>
      <c r="F19" s="38" t="s">
        <v>300</v>
      </c>
      <c r="G19" s="38" t="s">
        <v>301</v>
      </c>
      <c r="H19" s="38" t="s">
        <v>308</v>
      </c>
      <c r="I19" s="38" t="s">
        <v>48</v>
      </c>
      <c r="J19" s="38" t="s">
        <v>2732</v>
      </c>
      <c r="K19" s="39">
        <v>43644</v>
      </c>
      <c r="L19" s="39">
        <v>43644</v>
      </c>
      <c r="M19" s="39">
        <v>43646</v>
      </c>
      <c r="N19" s="38" t="s">
        <v>1358</v>
      </c>
      <c r="O19" s="38" t="s">
        <v>1368</v>
      </c>
      <c r="P19" s="41">
        <v>8009544</v>
      </c>
      <c r="Q19" s="38" t="s">
        <v>2765</v>
      </c>
      <c r="R19" s="38" t="s">
        <v>68</v>
      </c>
      <c r="S19" s="38" t="s">
        <v>52</v>
      </c>
      <c r="T19" s="42">
        <v>7581.21</v>
      </c>
      <c r="U19" s="42">
        <v>7254.75</v>
      </c>
      <c r="V19" s="42">
        <f t="shared" si="0"/>
        <v>326.46000000000004</v>
      </c>
      <c r="W19" s="43">
        <f t="shared" si="1"/>
        <v>4.3061727613402087E-2</v>
      </c>
      <c r="X19" s="38" t="s">
        <v>1361</v>
      </c>
      <c r="Y19" s="42">
        <v>7254.75</v>
      </c>
      <c r="Z19" s="38" t="s">
        <v>2766</v>
      </c>
      <c r="AA19" s="42">
        <v>0</v>
      </c>
      <c r="AB19" s="42" t="s">
        <v>54</v>
      </c>
      <c r="AC19" s="42">
        <v>7581.21</v>
      </c>
      <c r="AD19" s="42">
        <v>7254.75</v>
      </c>
      <c r="AE19" s="42">
        <f t="shared" si="2"/>
        <v>326.46000000000004</v>
      </c>
      <c r="AF19" s="38" t="s">
        <v>1371</v>
      </c>
      <c r="AG19" s="44">
        <f t="shared" si="3"/>
        <v>0</v>
      </c>
    </row>
    <row r="20" spans="1:34" s="45" customFormat="1" x14ac:dyDescent="0.2">
      <c r="A20" s="38" t="s">
        <v>39</v>
      </c>
      <c r="B20" s="38" t="s">
        <v>40</v>
      </c>
      <c r="C20" s="38" t="s">
        <v>144</v>
      </c>
      <c r="D20" s="38" t="s">
        <v>297</v>
      </c>
      <c r="E20" s="38" t="s">
        <v>43</v>
      </c>
      <c r="F20" s="38" t="s">
        <v>300</v>
      </c>
      <c r="G20" s="38" t="s">
        <v>301</v>
      </c>
      <c r="H20" s="38" t="s">
        <v>316</v>
      </c>
      <c r="I20" s="38" t="s">
        <v>48</v>
      </c>
      <c r="J20" s="38" t="s">
        <v>2739</v>
      </c>
      <c r="K20" s="39">
        <v>43830</v>
      </c>
      <c r="L20" s="39">
        <v>43830</v>
      </c>
      <c r="M20" s="39">
        <v>43830</v>
      </c>
      <c r="N20" s="38" t="s">
        <v>1358</v>
      </c>
      <c r="O20" s="38" t="s">
        <v>1368</v>
      </c>
      <c r="P20" s="41">
        <v>7945319</v>
      </c>
      <c r="Q20" s="38" t="s">
        <v>318</v>
      </c>
      <c r="R20" s="38" t="s">
        <v>68</v>
      </c>
      <c r="S20" s="38" t="s">
        <v>52</v>
      </c>
      <c r="T20" s="42">
        <v>2362.5</v>
      </c>
      <c r="U20" s="42">
        <v>2250</v>
      </c>
      <c r="V20" s="42">
        <f t="shared" si="0"/>
        <v>112.5</v>
      </c>
      <c r="W20" s="43">
        <f t="shared" si="1"/>
        <v>4.7619047619047616E-2</v>
      </c>
      <c r="X20" s="38" t="s">
        <v>1361</v>
      </c>
      <c r="Y20" s="42">
        <v>2250</v>
      </c>
      <c r="Z20" s="38" t="s">
        <v>320</v>
      </c>
      <c r="AA20" s="42">
        <v>0</v>
      </c>
      <c r="AB20" s="42" t="s">
        <v>54</v>
      </c>
      <c r="AC20" s="42">
        <v>2362.5</v>
      </c>
      <c r="AD20" s="42">
        <v>2250</v>
      </c>
      <c r="AE20" s="42">
        <f t="shared" si="2"/>
        <v>112.5</v>
      </c>
      <c r="AF20" s="38" t="s">
        <v>1371</v>
      </c>
      <c r="AG20" s="44">
        <f t="shared" si="3"/>
        <v>0</v>
      </c>
    </row>
    <row r="21" spans="1:34" s="45" customFormat="1" x14ac:dyDescent="0.2">
      <c r="A21" s="38" t="s">
        <v>39</v>
      </c>
      <c r="B21" s="38" t="s">
        <v>40</v>
      </c>
      <c r="C21" s="38" t="s">
        <v>144</v>
      </c>
      <c r="D21" s="38" t="s">
        <v>323</v>
      </c>
      <c r="E21" s="38" t="s">
        <v>43</v>
      </c>
      <c r="F21" s="38" t="s">
        <v>324</v>
      </c>
      <c r="G21" s="38" t="s">
        <v>241</v>
      </c>
      <c r="H21" s="38" t="s">
        <v>298</v>
      </c>
      <c r="I21" s="38" t="s">
        <v>48</v>
      </c>
      <c r="J21" s="38" t="s">
        <v>2739</v>
      </c>
      <c r="K21" s="39">
        <v>43830</v>
      </c>
      <c r="L21" s="39">
        <v>43830</v>
      </c>
      <c r="M21" s="39">
        <v>43830</v>
      </c>
      <c r="N21" s="38" t="s">
        <v>1358</v>
      </c>
      <c r="O21" s="38" t="s">
        <v>1368</v>
      </c>
      <c r="P21" s="41">
        <v>7993118</v>
      </c>
      <c r="Q21" s="38" t="s">
        <v>2767</v>
      </c>
      <c r="R21" s="38" t="s">
        <v>68</v>
      </c>
      <c r="S21" s="38" t="s">
        <v>52</v>
      </c>
      <c r="T21" s="42">
        <v>26771.35</v>
      </c>
      <c r="U21" s="42">
        <v>24750</v>
      </c>
      <c r="V21" s="42">
        <f t="shared" si="0"/>
        <v>2021.3499999999985</v>
      </c>
      <c r="W21" s="43">
        <f t="shared" si="1"/>
        <v>7.5504223731713144E-2</v>
      </c>
      <c r="X21" s="38" t="s">
        <v>1361</v>
      </c>
      <c r="Y21" s="42">
        <v>24750</v>
      </c>
      <c r="Z21" s="38" t="s">
        <v>2768</v>
      </c>
      <c r="AA21" s="42">
        <v>0</v>
      </c>
      <c r="AB21" s="42" t="s">
        <v>54</v>
      </c>
      <c r="AC21" s="42">
        <v>26771.35</v>
      </c>
      <c r="AD21" s="42">
        <v>24750</v>
      </c>
      <c r="AE21" s="42">
        <f t="shared" si="2"/>
        <v>2021.3499999999985</v>
      </c>
      <c r="AF21" s="38" t="s">
        <v>1363</v>
      </c>
      <c r="AG21" s="44">
        <f t="shared" si="3"/>
        <v>0</v>
      </c>
    </row>
    <row r="22" spans="1:34" s="45" customFormat="1" x14ac:dyDescent="0.2">
      <c r="A22" s="38" t="s">
        <v>39</v>
      </c>
      <c r="B22" s="38" t="s">
        <v>40</v>
      </c>
      <c r="C22" s="38" t="s">
        <v>144</v>
      </c>
      <c r="D22" s="38" t="s">
        <v>323</v>
      </c>
      <c r="E22" s="38" t="s">
        <v>43</v>
      </c>
      <c r="F22" s="38" t="s">
        <v>324</v>
      </c>
      <c r="G22" s="38" t="s">
        <v>241</v>
      </c>
      <c r="H22" s="38" t="s">
        <v>298</v>
      </c>
      <c r="I22" s="38" t="s">
        <v>48</v>
      </c>
      <c r="J22" s="38" t="s">
        <v>2739</v>
      </c>
      <c r="K22" s="39">
        <v>43830</v>
      </c>
      <c r="L22" s="39">
        <v>43830</v>
      </c>
      <c r="M22" s="39">
        <v>43830</v>
      </c>
      <c r="N22" s="38" t="s">
        <v>1358</v>
      </c>
      <c r="O22" s="38" t="s">
        <v>1368</v>
      </c>
      <c r="P22" s="41">
        <v>7947819</v>
      </c>
      <c r="Q22" s="38" t="s">
        <v>2769</v>
      </c>
      <c r="R22" s="38" t="s">
        <v>68</v>
      </c>
      <c r="S22" s="38" t="s">
        <v>52</v>
      </c>
      <c r="T22" s="42">
        <v>12033.9</v>
      </c>
      <c r="U22" s="42">
        <v>11250</v>
      </c>
      <c r="V22" s="42">
        <f t="shared" si="0"/>
        <v>783.89999999999964</v>
      </c>
      <c r="W22" s="43">
        <f t="shared" si="1"/>
        <v>6.5140976740707471E-2</v>
      </c>
      <c r="X22" s="38" t="s">
        <v>1361</v>
      </c>
      <c r="Y22" s="42">
        <v>11250</v>
      </c>
      <c r="Z22" s="38" t="s">
        <v>2770</v>
      </c>
      <c r="AA22" s="42">
        <v>0</v>
      </c>
      <c r="AB22" s="42" t="s">
        <v>54</v>
      </c>
      <c r="AC22" s="42">
        <v>12033.9</v>
      </c>
      <c r="AD22" s="42">
        <v>11250</v>
      </c>
      <c r="AE22" s="42">
        <f t="shared" si="2"/>
        <v>783.89999999999964</v>
      </c>
      <c r="AF22" s="38" t="s">
        <v>1363</v>
      </c>
      <c r="AG22" s="44">
        <f t="shared" si="3"/>
        <v>0</v>
      </c>
    </row>
    <row r="23" spans="1:34" s="45" customFormat="1" x14ac:dyDescent="0.2">
      <c r="A23" s="38" t="s">
        <v>39</v>
      </c>
      <c r="B23" s="38" t="s">
        <v>40</v>
      </c>
      <c r="C23" s="38" t="s">
        <v>353</v>
      </c>
      <c r="D23" s="38" t="s">
        <v>367</v>
      </c>
      <c r="E23" s="38" t="s">
        <v>43</v>
      </c>
      <c r="F23" s="38" t="s">
        <v>369</v>
      </c>
      <c r="G23" s="38" t="s">
        <v>370</v>
      </c>
      <c r="H23" s="38" t="s">
        <v>1503</v>
      </c>
      <c r="I23" s="38" t="s">
        <v>359</v>
      </c>
      <c r="J23" s="38" t="s">
        <v>2771</v>
      </c>
      <c r="K23" s="39">
        <v>43773</v>
      </c>
      <c r="L23" s="39">
        <v>43773</v>
      </c>
      <c r="M23" s="39">
        <v>43773</v>
      </c>
      <c r="N23" s="38" t="s">
        <v>1358</v>
      </c>
      <c r="O23" s="38" t="s">
        <v>1368</v>
      </c>
      <c r="P23" s="41">
        <v>7502842</v>
      </c>
      <c r="Q23" s="38" t="s">
        <v>2772</v>
      </c>
      <c r="R23" s="38" t="s">
        <v>68</v>
      </c>
      <c r="S23" s="38" t="s">
        <v>52</v>
      </c>
      <c r="T23" s="42">
        <v>96228</v>
      </c>
      <c r="U23" s="42">
        <v>89100</v>
      </c>
      <c r="V23" s="42">
        <f t="shared" si="0"/>
        <v>7128</v>
      </c>
      <c r="W23" s="43">
        <f t="shared" si="1"/>
        <v>7.407407407407407E-2</v>
      </c>
      <c r="X23" s="38" t="s">
        <v>1361</v>
      </c>
      <c r="Y23" s="42">
        <v>89100</v>
      </c>
      <c r="Z23" s="38" t="s">
        <v>2773</v>
      </c>
      <c r="AA23" s="42">
        <v>0</v>
      </c>
      <c r="AB23" s="42" t="s">
        <v>54</v>
      </c>
      <c r="AC23" s="42">
        <v>96228</v>
      </c>
      <c r="AD23" s="42">
        <v>89100</v>
      </c>
      <c r="AE23" s="42">
        <f t="shared" si="2"/>
        <v>7128</v>
      </c>
      <c r="AF23" s="38" t="s">
        <v>1371</v>
      </c>
      <c r="AG23" s="44">
        <f t="shared" si="3"/>
        <v>0</v>
      </c>
    </row>
    <row r="24" spans="1:34" s="45" customFormat="1" x14ac:dyDescent="0.2">
      <c r="A24" s="38" t="s">
        <v>39</v>
      </c>
      <c r="B24" s="38" t="s">
        <v>40</v>
      </c>
      <c r="C24" s="38" t="s">
        <v>353</v>
      </c>
      <c r="D24" s="38" t="s">
        <v>367</v>
      </c>
      <c r="E24" s="38" t="s">
        <v>43</v>
      </c>
      <c r="F24" s="38" t="s">
        <v>369</v>
      </c>
      <c r="G24" s="38" t="s">
        <v>370</v>
      </c>
      <c r="H24" s="38" t="s">
        <v>1503</v>
      </c>
      <c r="I24" s="38" t="s">
        <v>359</v>
      </c>
      <c r="J24" s="38" t="s">
        <v>2771</v>
      </c>
      <c r="K24" s="39">
        <v>43773</v>
      </c>
      <c r="L24" s="39">
        <v>43773</v>
      </c>
      <c r="M24" s="39">
        <v>43773</v>
      </c>
      <c r="N24" s="38" t="s">
        <v>1358</v>
      </c>
      <c r="O24" s="38" t="s">
        <v>1368</v>
      </c>
      <c r="P24" s="41">
        <v>7502841</v>
      </c>
      <c r="Q24" s="38" t="s">
        <v>2774</v>
      </c>
      <c r="R24" s="38" t="s">
        <v>68</v>
      </c>
      <c r="S24" s="38" t="s">
        <v>52</v>
      </c>
      <c r="T24" s="42">
        <v>96228</v>
      </c>
      <c r="U24" s="42">
        <v>89100</v>
      </c>
      <c r="V24" s="42">
        <f t="shared" si="0"/>
        <v>7128</v>
      </c>
      <c r="W24" s="43">
        <f t="shared" si="1"/>
        <v>7.407407407407407E-2</v>
      </c>
      <c r="X24" s="38" t="s">
        <v>1361</v>
      </c>
      <c r="Y24" s="42">
        <v>89100</v>
      </c>
      <c r="Z24" s="38" t="s">
        <v>2775</v>
      </c>
      <c r="AA24" s="42">
        <v>0</v>
      </c>
      <c r="AB24" s="42" t="s">
        <v>54</v>
      </c>
      <c r="AC24" s="42">
        <v>96228</v>
      </c>
      <c r="AD24" s="42">
        <v>89100</v>
      </c>
      <c r="AE24" s="42">
        <f t="shared" si="2"/>
        <v>7128</v>
      </c>
      <c r="AF24" s="38" t="s">
        <v>1371</v>
      </c>
      <c r="AG24" s="44">
        <f t="shared" si="3"/>
        <v>0</v>
      </c>
    </row>
    <row r="25" spans="1:34" s="45" customFormat="1" x14ac:dyDescent="0.2">
      <c r="A25" s="38" t="s">
        <v>39</v>
      </c>
      <c r="B25" s="38" t="s">
        <v>40</v>
      </c>
      <c r="C25" s="38" t="s">
        <v>353</v>
      </c>
      <c r="D25" s="38" t="s">
        <v>367</v>
      </c>
      <c r="E25" s="38" t="s">
        <v>43</v>
      </c>
      <c r="F25" s="38" t="s">
        <v>369</v>
      </c>
      <c r="G25" s="38" t="s">
        <v>370</v>
      </c>
      <c r="H25" s="38" t="s">
        <v>1503</v>
      </c>
      <c r="I25" s="38" t="s">
        <v>359</v>
      </c>
      <c r="J25" s="38" t="s">
        <v>2771</v>
      </c>
      <c r="K25" s="39">
        <v>43773</v>
      </c>
      <c r="L25" s="39">
        <v>43773</v>
      </c>
      <c r="M25" s="39">
        <v>43773</v>
      </c>
      <c r="N25" s="38" t="s">
        <v>1358</v>
      </c>
      <c r="O25" s="38" t="s">
        <v>1368</v>
      </c>
      <c r="P25" s="41">
        <v>7690256</v>
      </c>
      <c r="Q25" s="38" t="s">
        <v>2776</v>
      </c>
      <c r="R25" s="38" t="s">
        <v>68</v>
      </c>
      <c r="S25" s="38" t="s">
        <v>52</v>
      </c>
      <c r="T25" s="42">
        <v>19245.599999999999</v>
      </c>
      <c r="U25" s="42">
        <v>17820</v>
      </c>
      <c r="V25" s="42">
        <f t="shared" si="0"/>
        <v>1425.5999999999985</v>
      </c>
      <c r="W25" s="43">
        <f t="shared" si="1"/>
        <v>7.4074074074074001E-2</v>
      </c>
      <c r="X25" s="38" t="s">
        <v>1361</v>
      </c>
      <c r="Y25" s="42">
        <v>17820</v>
      </c>
      <c r="Z25" s="38" t="s">
        <v>2777</v>
      </c>
      <c r="AA25" s="42">
        <v>0</v>
      </c>
      <c r="AB25" s="42" t="s">
        <v>54</v>
      </c>
      <c r="AC25" s="42">
        <v>19245.599999999999</v>
      </c>
      <c r="AD25" s="42">
        <v>17820</v>
      </c>
      <c r="AE25" s="42">
        <f t="shared" si="2"/>
        <v>1425.5999999999985</v>
      </c>
      <c r="AF25" s="38" t="s">
        <v>1371</v>
      </c>
      <c r="AG25" s="44">
        <f t="shared" si="3"/>
        <v>0</v>
      </c>
    </row>
    <row r="26" spans="1:34" s="45" customFormat="1" x14ac:dyDescent="0.2">
      <c r="A26" s="38" t="s">
        <v>39</v>
      </c>
      <c r="B26" s="38" t="s">
        <v>40</v>
      </c>
      <c r="C26" s="38" t="s">
        <v>382</v>
      </c>
      <c r="D26" s="38" t="s">
        <v>394</v>
      </c>
      <c r="E26" s="38" t="s">
        <v>43</v>
      </c>
      <c r="F26" s="38" t="s">
        <v>397</v>
      </c>
      <c r="G26" s="38" t="s">
        <v>370</v>
      </c>
      <c r="H26" s="38" t="s">
        <v>395</v>
      </c>
      <c r="I26" s="38" t="s">
        <v>359</v>
      </c>
      <c r="J26" s="38" t="s">
        <v>2778</v>
      </c>
      <c r="K26" s="39">
        <v>44196</v>
      </c>
      <c r="L26" s="39">
        <v>44196</v>
      </c>
      <c r="M26" s="39">
        <v>44216</v>
      </c>
      <c r="N26" s="38" t="s">
        <v>1358</v>
      </c>
      <c r="O26" s="38" t="s">
        <v>1368</v>
      </c>
      <c r="P26" s="41">
        <v>8147711</v>
      </c>
      <c r="Q26" s="38" t="s">
        <v>399</v>
      </c>
      <c r="R26" s="38" t="s">
        <v>68</v>
      </c>
      <c r="S26" s="38" t="s">
        <v>52</v>
      </c>
      <c r="T26" s="42">
        <v>1102744.8899999999</v>
      </c>
      <c r="U26" s="42">
        <v>958908.6</v>
      </c>
      <c r="V26" s="42">
        <f t="shared" si="0"/>
        <v>143836.28999999992</v>
      </c>
      <c r="W26" s="43">
        <f t="shared" si="1"/>
        <v>0.13043478260869559</v>
      </c>
      <c r="X26" s="38" t="s">
        <v>1361</v>
      </c>
      <c r="Y26" s="42">
        <v>958908.6</v>
      </c>
      <c r="Z26" s="38" t="s">
        <v>2779</v>
      </c>
      <c r="AA26" s="42">
        <v>0</v>
      </c>
      <c r="AB26" s="42" t="s">
        <v>54</v>
      </c>
      <c r="AC26" s="42">
        <v>1102744.8899999999</v>
      </c>
      <c r="AD26" s="42">
        <v>958908.6</v>
      </c>
      <c r="AE26" s="42">
        <f t="shared" si="2"/>
        <v>143836.28999999992</v>
      </c>
      <c r="AF26" s="38" t="s">
        <v>1371</v>
      </c>
      <c r="AG26" s="44">
        <f t="shared" si="3"/>
        <v>0</v>
      </c>
    </row>
    <row r="27" spans="1:34" s="59" customFormat="1" x14ac:dyDescent="0.2">
      <c r="A27" s="53" t="s">
        <v>39</v>
      </c>
      <c r="B27" s="53" t="s">
        <v>40</v>
      </c>
      <c r="C27" s="53" t="s">
        <v>382</v>
      </c>
      <c r="D27" s="53" t="s">
        <v>394</v>
      </c>
      <c r="E27" s="53" t="s">
        <v>43</v>
      </c>
      <c r="F27" s="53" t="s">
        <v>397</v>
      </c>
      <c r="G27" s="53" t="s">
        <v>370</v>
      </c>
      <c r="H27" s="53" t="s">
        <v>395</v>
      </c>
      <c r="I27" s="53" t="s">
        <v>359</v>
      </c>
      <c r="J27" s="53" t="s">
        <v>2780</v>
      </c>
      <c r="K27" s="54">
        <v>43861</v>
      </c>
      <c r="L27" s="54">
        <v>43861</v>
      </c>
      <c r="M27" s="54">
        <v>43861</v>
      </c>
      <c r="N27" s="53" t="s">
        <v>1358</v>
      </c>
      <c r="O27" s="53" t="s">
        <v>1368</v>
      </c>
      <c r="P27" s="55">
        <v>8147711</v>
      </c>
      <c r="Q27" s="53" t="s">
        <v>399</v>
      </c>
      <c r="R27" s="53" t="s">
        <v>68</v>
      </c>
      <c r="S27" s="53" t="s">
        <v>52</v>
      </c>
      <c r="T27" s="56">
        <f>367581.63-367581.63</f>
        <v>0</v>
      </c>
      <c r="U27" s="56">
        <f>319636.2-319636.2</f>
        <v>0</v>
      </c>
      <c r="V27" s="56">
        <f t="shared" si="0"/>
        <v>0</v>
      </c>
      <c r="W27" s="57" t="e">
        <f t="shared" si="1"/>
        <v>#DIV/0!</v>
      </c>
      <c r="X27" s="53" t="s">
        <v>1361</v>
      </c>
      <c r="Y27" s="56">
        <v>319636.2</v>
      </c>
      <c r="Z27" s="53" t="s">
        <v>2779</v>
      </c>
      <c r="AA27" s="56">
        <v>0</v>
      </c>
      <c r="AB27" s="56" t="s">
        <v>54</v>
      </c>
      <c r="AC27" s="56">
        <v>367581.63</v>
      </c>
      <c r="AD27" s="56">
        <v>319636.2</v>
      </c>
      <c r="AE27" s="56">
        <f t="shared" si="2"/>
        <v>47945.429999999993</v>
      </c>
      <c r="AF27" s="53" t="s">
        <v>1371</v>
      </c>
      <c r="AG27" s="58">
        <f t="shared" si="3"/>
        <v>-47945.429999999993</v>
      </c>
      <c r="AH27" s="59" t="s">
        <v>2781</v>
      </c>
    </row>
    <row r="28" spans="1:34" s="45" customFormat="1" x14ac:dyDescent="0.2">
      <c r="A28" s="38" t="s">
        <v>39</v>
      </c>
      <c r="B28" s="38" t="s">
        <v>40</v>
      </c>
      <c r="C28" s="38" t="s">
        <v>382</v>
      </c>
      <c r="D28" s="38" t="s">
        <v>394</v>
      </c>
      <c r="E28" s="38" t="s">
        <v>43</v>
      </c>
      <c r="F28" s="38" t="s">
        <v>397</v>
      </c>
      <c r="G28" s="38" t="s">
        <v>370</v>
      </c>
      <c r="H28" s="38" t="s">
        <v>407</v>
      </c>
      <c r="I28" s="38" t="s">
        <v>359</v>
      </c>
      <c r="J28" s="38" t="s">
        <v>2771</v>
      </c>
      <c r="K28" s="39">
        <v>43773</v>
      </c>
      <c r="L28" s="39">
        <v>43773</v>
      </c>
      <c r="M28" s="39">
        <v>43773</v>
      </c>
      <c r="N28" s="38" t="s">
        <v>1358</v>
      </c>
      <c r="O28" s="38" t="s">
        <v>1368</v>
      </c>
      <c r="P28" s="41">
        <v>7297173</v>
      </c>
      <c r="Q28" s="38" t="s">
        <v>2782</v>
      </c>
      <c r="R28" s="38" t="s">
        <v>68</v>
      </c>
      <c r="S28" s="38" t="s">
        <v>52</v>
      </c>
      <c r="T28" s="42">
        <v>1451.1</v>
      </c>
      <c r="U28" s="42">
        <v>1350</v>
      </c>
      <c r="V28" s="42">
        <f t="shared" si="0"/>
        <v>101.09999999999991</v>
      </c>
      <c r="W28" s="43">
        <f t="shared" si="1"/>
        <v>6.9671283853628224E-2</v>
      </c>
      <c r="X28" s="38" t="s">
        <v>1361</v>
      </c>
      <c r="Y28" s="42">
        <v>1350</v>
      </c>
      <c r="Z28" s="38" t="s">
        <v>2783</v>
      </c>
      <c r="AA28" s="42">
        <v>0</v>
      </c>
      <c r="AB28" s="42" t="s">
        <v>54</v>
      </c>
      <c r="AC28" s="42">
        <v>1451.1</v>
      </c>
      <c r="AD28" s="42">
        <v>1350</v>
      </c>
      <c r="AE28" s="42">
        <f t="shared" si="2"/>
        <v>101.09999999999991</v>
      </c>
      <c r="AF28" s="38" t="s">
        <v>1371</v>
      </c>
      <c r="AG28" s="44">
        <f t="shared" si="3"/>
        <v>0</v>
      </c>
    </row>
    <row r="29" spans="1:34" s="45" customFormat="1" x14ac:dyDescent="0.2">
      <c r="A29" s="38" t="s">
        <v>39</v>
      </c>
      <c r="B29" s="38" t="s">
        <v>40</v>
      </c>
      <c r="C29" s="38" t="s">
        <v>382</v>
      </c>
      <c r="D29" s="38" t="s">
        <v>394</v>
      </c>
      <c r="E29" s="38" t="s">
        <v>43</v>
      </c>
      <c r="F29" s="38" t="s">
        <v>397</v>
      </c>
      <c r="G29" s="38" t="s">
        <v>370</v>
      </c>
      <c r="H29" s="38" t="s">
        <v>2784</v>
      </c>
      <c r="I29" s="38" t="s">
        <v>359</v>
      </c>
      <c r="J29" s="38" t="s">
        <v>2739</v>
      </c>
      <c r="K29" s="39">
        <v>43830</v>
      </c>
      <c r="L29" s="39">
        <v>43830</v>
      </c>
      <c r="M29" s="39">
        <v>43830</v>
      </c>
      <c r="N29" s="38" t="s">
        <v>1358</v>
      </c>
      <c r="O29" s="38" t="s">
        <v>1368</v>
      </c>
      <c r="P29" s="41">
        <v>7287317</v>
      </c>
      <c r="Q29" s="38" t="s">
        <v>2785</v>
      </c>
      <c r="R29" s="38" t="s">
        <v>68</v>
      </c>
      <c r="S29" s="38" t="s">
        <v>52</v>
      </c>
      <c r="T29" s="42">
        <v>20780.73</v>
      </c>
      <c r="U29" s="42">
        <v>20700</v>
      </c>
      <c r="V29" s="42">
        <f t="shared" si="0"/>
        <v>80.729999999999563</v>
      </c>
      <c r="W29" s="43">
        <f t="shared" si="1"/>
        <v>3.884849088554616E-3</v>
      </c>
      <c r="X29" s="38" t="s">
        <v>1361</v>
      </c>
      <c r="Y29" s="42">
        <v>20700</v>
      </c>
      <c r="Z29" s="38" t="s">
        <v>2786</v>
      </c>
      <c r="AA29" s="42">
        <v>0</v>
      </c>
      <c r="AB29" s="42" t="s">
        <v>54</v>
      </c>
      <c r="AC29" s="42">
        <v>20700</v>
      </c>
      <c r="AD29" s="42">
        <v>20700</v>
      </c>
      <c r="AE29" s="42">
        <f t="shared" si="2"/>
        <v>0</v>
      </c>
      <c r="AF29" s="38" t="s">
        <v>1371</v>
      </c>
      <c r="AG29" s="44">
        <f t="shared" si="3"/>
        <v>80.729999999999563</v>
      </c>
    </row>
    <row r="30" spans="1:34" s="45" customFormat="1" x14ac:dyDescent="0.2">
      <c r="A30" s="38" t="s">
        <v>39</v>
      </c>
      <c r="B30" s="38" t="s">
        <v>40</v>
      </c>
      <c r="C30" s="38" t="s">
        <v>353</v>
      </c>
      <c r="D30" s="38" t="s">
        <v>1529</v>
      </c>
      <c r="E30" s="38" t="s">
        <v>43</v>
      </c>
      <c r="F30" s="38" t="s">
        <v>1530</v>
      </c>
      <c r="G30" s="38" t="s">
        <v>410</v>
      </c>
      <c r="H30" s="38" t="s">
        <v>2787</v>
      </c>
      <c r="I30" s="38" t="s">
        <v>359</v>
      </c>
      <c r="J30" s="38" t="s">
        <v>2746</v>
      </c>
      <c r="K30" s="39">
        <v>43577</v>
      </c>
      <c r="L30" s="39">
        <v>43577</v>
      </c>
      <c r="M30" s="39">
        <v>43577</v>
      </c>
      <c r="N30" s="38" t="s">
        <v>1358</v>
      </c>
      <c r="O30" s="38" t="s">
        <v>1368</v>
      </c>
      <c r="P30" s="41">
        <v>7329370</v>
      </c>
      <c r="Q30" s="38" t="s">
        <v>2788</v>
      </c>
      <c r="R30" s="38" t="s">
        <v>68</v>
      </c>
      <c r="S30" s="38" t="s">
        <v>52</v>
      </c>
      <c r="T30" s="42">
        <v>0</v>
      </c>
      <c r="U30" s="42">
        <v>62092</v>
      </c>
      <c r="V30" s="42">
        <f t="shared" si="0"/>
        <v>-62092</v>
      </c>
      <c r="W30" s="43" t="e">
        <f t="shared" si="1"/>
        <v>#DIV/0!</v>
      </c>
      <c r="X30" s="38" t="s">
        <v>1361</v>
      </c>
      <c r="Y30" s="42">
        <v>62092</v>
      </c>
      <c r="Z30" s="38" t="s">
        <v>2789</v>
      </c>
      <c r="AA30" s="42">
        <v>0</v>
      </c>
      <c r="AB30" s="42" t="s">
        <v>54</v>
      </c>
      <c r="AC30" s="42">
        <v>0</v>
      </c>
      <c r="AD30" s="42">
        <v>62092</v>
      </c>
      <c r="AE30" s="42">
        <f t="shared" si="2"/>
        <v>-62092</v>
      </c>
      <c r="AF30" s="38" t="s">
        <v>1371</v>
      </c>
      <c r="AG30" s="44">
        <f t="shared" si="3"/>
        <v>0</v>
      </c>
    </row>
    <row r="31" spans="1:34" s="45" customFormat="1" x14ac:dyDescent="0.2">
      <c r="A31" s="38" t="s">
        <v>39</v>
      </c>
      <c r="B31" s="38" t="s">
        <v>40</v>
      </c>
      <c r="C31" s="38" t="s">
        <v>382</v>
      </c>
      <c r="D31" s="38" t="s">
        <v>406</v>
      </c>
      <c r="E31" s="38" t="s">
        <v>43</v>
      </c>
      <c r="F31" s="38" t="s">
        <v>409</v>
      </c>
      <c r="G31" s="38" t="s">
        <v>410</v>
      </c>
      <c r="H31" s="38" t="s">
        <v>2790</v>
      </c>
      <c r="I31" s="38" t="s">
        <v>359</v>
      </c>
      <c r="J31" s="38" t="s">
        <v>2732</v>
      </c>
      <c r="K31" s="39">
        <v>43630</v>
      </c>
      <c r="L31" s="39">
        <v>43630</v>
      </c>
      <c r="M31" s="39">
        <v>43630</v>
      </c>
      <c r="N31" s="38" t="s">
        <v>1358</v>
      </c>
      <c r="O31" s="38" t="s">
        <v>1368</v>
      </c>
      <c r="P31" s="41">
        <v>8008943</v>
      </c>
      <c r="Q31" s="38" t="s">
        <v>2791</v>
      </c>
      <c r="R31" s="38" t="s">
        <v>68</v>
      </c>
      <c r="S31" s="38" t="s">
        <v>52</v>
      </c>
      <c r="T31" s="42">
        <v>13300</v>
      </c>
      <c r="U31" s="42">
        <v>13300</v>
      </c>
      <c r="V31" s="42">
        <f t="shared" si="0"/>
        <v>0</v>
      </c>
      <c r="W31" s="43">
        <f t="shared" si="1"/>
        <v>0</v>
      </c>
      <c r="X31" s="38" t="s">
        <v>1361</v>
      </c>
      <c r="Y31" s="42">
        <v>13300</v>
      </c>
      <c r="Z31" s="38" t="s">
        <v>2792</v>
      </c>
      <c r="AA31" s="42">
        <v>0</v>
      </c>
      <c r="AB31" s="42" t="s">
        <v>54</v>
      </c>
      <c r="AC31" s="42">
        <v>13300</v>
      </c>
      <c r="AD31" s="42">
        <v>13300</v>
      </c>
      <c r="AE31" s="42">
        <f t="shared" si="2"/>
        <v>0</v>
      </c>
      <c r="AF31" s="38" t="s">
        <v>1371</v>
      </c>
      <c r="AG31" s="44">
        <f t="shared" si="3"/>
        <v>0</v>
      </c>
    </row>
    <row r="32" spans="1:34" s="45" customFormat="1" x14ac:dyDescent="0.2">
      <c r="A32" s="38" t="s">
        <v>39</v>
      </c>
      <c r="B32" s="38" t="s">
        <v>40</v>
      </c>
      <c r="C32" s="38" t="s">
        <v>353</v>
      </c>
      <c r="D32" s="38" t="s">
        <v>432</v>
      </c>
      <c r="E32" s="38" t="s">
        <v>43</v>
      </c>
      <c r="F32" s="38" t="s">
        <v>434</v>
      </c>
      <c r="G32" s="38" t="s">
        <v>435</v>
      </c>
      <c r="H32" s="38" t="s">
        <v>433</v>
      </c>
      <c r="I32" s="38" t="s">
        <v>436</v>
      </c>
      <c r="J32" s="38" t="s">
        <v>2746</v>
      </c>
      <c r="K32" s="39">
        <v>43560</v>
      </c>
      <c r="L32" s="39">
        <v>43560</v>
      </c>
      <c r="M32" s="39">
        <v>43560</v>
      </c>
      <c r="N32" s="38" t="s">
        <v>1358</v>
      </c>
      <c r="O32" s="38" t="s">
        <v>1368</v>
      </c>
      <c r="P32" s="41">
        <v>8091364</v>
      </c>
      <c r="Q32" s="38" t="s">
        <v>448</v>
      </c>
      <c r="R32" s="38" t="s">
        <v>68</v>
      </c>
      <c r="S32" s="38" t="s">
        <v>52</v>
      </c>
      <c r="T32" s="42">
        <v>20686.41</v>
      </c>
      <c r="U32" s="42">
        <v>18721.98</v>
      </c>
      <c r="V32" s="42">
        <f t="shared" ref="V32:V47" si="4">T32-U32</f>
        <v>1964.4300000000003</v>
      </c>
      <c r="W32" s="43">
        <f t="shared" si="1"/>
        <v>9.4962344843788765E-2</v>
      </c>
      <c r="X32" s="38" t="s">
        <v>1361</v>
      </c>
      <c r="Y32" s="42">
        <v>18721.98</v>
      </c>
      <c r="Z32" s="38" t="s">
        <v>2793</v>
      </c>
      <c r="AA32" s="42">
        <v>0</v>
      </c>
      <c r="AB32" s="42" t="s">
        <v>54</v>
      </c>
      <c r="AC32" s="42">
        <v>20606.05</v>
      </c>
      <c r="AD32" s="42">
        <v>18721.98</v>
      </c>
      <c r="AE32" s="42">
        <f t="shared" ref="AE32:AE47" si="5">AC32-AD32</f>
        <v>1884.0699999999997</v>
      </c>
      <c r="AF32" s="38" t="s">
        <v>1371</v>
      </c>
      <c r="AG32" s="44">
        <f t="shared" ref="AG32:AG47" si="6">V32-AE32</f>
        <v>80.360000000000582</v>
      </c>
    </row>
    <row r="33" spans="1:33" s="45" customFormat="1" x14ac:dyDescent="0.2">
      <c r="A33" s="38" t="s">
        <v>39</v>
      </c>
      <c r="B33" s="38" t="s">
        <v>40</v>
      </c>
      <c r="C33" s="38" t="s">
        <v>353</v>
      </c>
      <c r="D33" s="38" t="s">
        <v>432</v>
      </c>
      <c r="E33" s="38" t="s">
        <v>43</v>
      </c>
      <c r="F33" s="38" t="s">
        <v>434</v>
      </c>
      <c r="G33" s="38" t="s">
        <v>435</v>
      </c>
      <c r="H33" s="38" t="s">
        <v>433</v>
      </c>
      <c r="I33" s="38" t="s">
        <v>436</v>
      </c>
      <c r="J33" s="38" t="s">
        <v>2746</v>
      </c>
      <c r="K33" s="39">
        <v>43560</v>
      </c>
      <c r="L33" s="39">
        <v>43560</v>
      </c>
      <c r="M33" s="39">
        <v>43560</v>
      </c>
      <c r="N33" s="38" t="s">
        <v>1358</v>
      </c>
      <c r="O33" s="38" t="s">
        <v>1368</v>
      </c>
      <c r="P33" s="41">
        <v>8100638</v>
      </c>
      <c r="Q33" s="38" t="s">
        <v>448</v>
      </c>
      <c r="R33" s="38" t="s">
        <v>68</v>
      </c>
      <c r="S33" s="38" t="s">
        <v>52</v>
      </c>
      <c r="T33" s="42">
        <v>1426.52</v>
      </c>
      <c r="U33" s="42">
        <v>1285</v>
      </c>
      <c r="V33" s="42">
        <f t="shared" si="4"/>
        <v>141.51999999999998</v>
      </c>
      <c r="W33" s="43">
        <f t="shared" si="1"/>
        <v>9.9206460477245309E-2</v>
      </c>
      <c r="X33" s="38" t="s">
        <v>1361</v>
      </c>
      <c r="Y33" s="42">
        <v>1285</v>
      </c>
      <c r="Z33" s="38" t="s">
        <v>2794</v>
      </c>
      <c r="AA33" s="42">
        <v>0</v>
      </c>
      <c r="AB33" s="42" t="s">
        <v>54</v>
      </c>
      <c r="AC33" s="42">
        <v>1421.21</v>
      </c>
      <c r="AD33" s="42">
        <v>1285</v>
      </c>
      <c r="AE33" s="42">
        <f t="shared" si="5"/>
        <v>136.21000000000004</v>
      </c>
      <c r="AF33" s="38" t="s">
        <v>1371</v>
      </c>
      <c r="AG33" s="44">
        <f t="shared" si="6"/>
        <v>5.3099999999999454</v>
      </c>
    </row>
    <row r="34" spans="1:33" s="45" customFormat="1" x14ac:dyDescent="0.2">
      <c r="A34" s="38" t="s">
        <v>39</v>
      </c>
      <c r="B34" s="38" t="s">
        <v>40</v>
      </c>
      <c r="C34" s="38" t="s">
        <v>353</v>
      </c>
      <c r="D34" s="38" t="s">
        <v>432</v>
      </c>
      <c r="E34" s="38" t="s">
        <v>43</v>
      </c>
      <c r="F34" s="38" t="s">
        <v>434</v>
      </c>
      <c r="G34" s="38" t="s">
        <v>435</v>
      </c>
      <c r="H34" s="38" t="s">
        <v>433</v>
      </c>
      <c r="I34" s="38" t="s">
        <v>436</v>
      </c>
      <c r="J34" s="38" t="s">
        <v>2746</v>
      </c>
      <c r="K34" s="39">
        <v>43560</v>
      </c>
      <c r="L34" s="39">
        <v>43560</v>
      </c>
      <c r="M34" s="39">
        <v>43560</v>
      </c>
      <c r="N34" s="38" t="s">
        <v>1358</v>
      </c>
      <c r="O34" s="38" t="s">
        <v>1368</v>
      </c>
      <c r="P34" s="41">
        <v>7958774</v>
      </c>
      <c r="Q34" s="38" t="s">
        <v>2795</v>
      </c>
      <c r="R34" s="38" t="s">
        <v>68</v>
      </c>
      <c r="S34" s="38" t="s">
        <v>52</v>
      </c>
      <c r="T34" s="42">
        <v>3504.44</v>
      </c>
      <c r="U34" s="42">
        <v>3245</v>
      </c>
      <c r="V34" s="42">
        <f t="shared" si="4"/>
        <v>259.44000000000005</v>
      </c>
      <c r="W34" s="43">
        <f t="shared" si="1"/>
        <v>7.4031799659860079E-2</v>
      </c>
      <c r="X34" s="38" t="s">
        <v>1361</v>
      </c>
      <c r="Y34" s="42">
        <v>3245</v>
      </c>
      <c r="Z34" s="38" t="s">
        <v>2796</v>
      </c>
      <c r="AA34" s="42">
        <v>0</v>
      </c>
      <c r="AB34" s="42" t="s">
        <v>54</v>
      </c>
      <c r="AC34" s="42">
        <v>3491.4</v>
      </c>
      <c r="AD34" s="42">
        <v>3245</v>
      </c>
      <c r="AE34" s="42">
        <f t="shared" si="5"/>
        <v>246.40000000000009</v>
      </c>
      <c r="AF34" s="38" t="s">
        <v>1371</v>
      </c>
      <c r="AG34" s="44">
        <f t="shared" si="6"/>
        <v>13.039999999999964</v>
      </c>
    </row>
    <row r="35" spans="1:33" s="45" customFormat="1" x14ac:dyDescent="0.2">
      <c r="A35" s="38" t="s">
        <v>39</v>
      </c>
      <c r="B35" s="38" t="s">
        <v>40</v>
      </c>
      <c r="C35" s="38" t="s">
        <v>353</v>
      </c>
      <c r="D35" s="38" t="s">
        <v>432</v>
      </c>
      <c r="E35" s="38" t="s">
        <v>43</v>
      </c>
      <c r="F35" s="38" t="s">
        <v>434</v>
      </c>
      <c r="G35" s="38" t="s">
        <v>435</v>
      </c>
      <c r="H35" s="38" t="s">
        <v>433</v>
      </c>
      <c r="I35" s="38" t="s">
        <v>436</v>
      </c>
      <c r="J35" s="38" t="s">
        <v>2746</v>
      </c>
      <c r="K35" s="39">
        <v>43560</v>
      </c>
      <c r="L35" s="39">
        <v>43560</v>
      </c>
      <c r="M35" s="39">
        <v>43560</v>
      </c>
      <c r="N35" s="38" t="s">
        <v>1358</v>
      </c>
      <c r="O35" s="38" t="s">
        <v>1368</v>
      </c>
      <c r="P35" s="41">
        <v>8032194</v>
      </c>
      <c r="Q35" s="38" t="s">
        <v>2795</v>
      </c>
      <c r="R35" s="38" t="s">
        <v>68</v>
      </c>
      <c r="S35" s="38" t="s">
        <v>52</v>
      </c>
      <c r="T35" s="42">
        <v>21868.74</v>
      </c>
      <c r="U35" s="42">
        <v>20172.59</v>
      </c>
      <c r="V35" s="42">
        <f t="shared" si="4"/>
        <v>1696.1500000000015</v>
      </c>
      <c r="W35" s="43">
        <f t="shared" si="1"/>
        <v>7.7560481308022386E-2</v>
      </c>
      <c r="X35" s="38" t="s">
        <v>1361</v>
      </c>
      <c r="Y35" s="42">
        <v>20172.59</v>
      </c>
      <c r="Z35" s="38" t="s">
        <v>2797</v>
      </c>
      <c r="AA35" s="42">
        <v>0</v>
      </c>
      <c r="AB35" s="42" t="s">
        <v>54</v>
      </c>
      <c r="AC35" s="42">
        <v>21787.42</v>
      </c>
      <c r="AD35" s="42">
        <v>20172.59</v>
      </c>
      <c r="AE35" s="42">
        <f t="shared" si="5"/>
        <v>1614.8299999999981</v>
      </c>
      <c r="AF35" s="38" t="s">
        <v>1371</v>
      </c>
      <c r="AG35" s="44">
        <f t="shared" si="6"/>
        <v>81.320000000003347</v>
      </c>
    </row>
    <row r="36" spans="1:33" s="45" customFormat="1" x14ac:dyDescent="0.2">
      <c r="A36" s="38" t="s">
        <v>39</v>
      </c>
      <c r="B36" s="38" t="s">
        <v>40</v>
      </c>
      <c r="C36" s="38" t="s">
        <v>353</v>
      </c>
      <c r="D36" s="38" t="s">
        <v>432</v>
      </c>
      <c r="E36" s="38" t="s">
        <v>43</v>
      </c>
      <c r="F36" s="38" t="s">
        <v>434</v>
      </c>
      <c r="G36" s="38" t="s">
        <v>435</v>
      </c>
      <c r="H36" s="38" t="s">
        <v>433</v>
      </c>
      <c r="I36" s="38" t="s">
        <v>436</v>
      </c>
      <c r="J36" s="38" t="s">
        <v>2746</v>
      </c>
      <c r="K36" s="39">
        <v>43560</v>
      </c>
      <c r="L36" s="39">
        <v>43560</v>
      </c>
      <c r="M36" s="39">
        <v>43560</v>
      </c>
      <c r="N36" s="38" t="s">
        <v>1358</v>
      </c>
      <c r="O36" s="38" t="s">
        <v>1368</v>
      </c>
      <c r="P36" s="41">
        <v>8146922</v>
      </c>
      <c r="Q36" s="38" t="s">
        <v>2795</v>
      </c>
      <c r="R36" s="38" t="s">
        <v>68</v>
      </c>
      <c r="S36" s="38" t="s">
        <v>52</v>
      </c>
      <c r="T36" s="42">
        <v>9536.82</v>
      </c>
      <c r="U36" s="42">
        <v>8700</v>
      </c>
      <c r="V36" s="42">
        <f t="shared" si="4"/>
        <v>836.81999999999971</v>
      </c>
      <c r="W36" s="43">
        <f t="shared" si="1"/>
        <v>8.7746229875367232E-2</v>
      </c>
      <c r="X36" s="38" t="s">
        <v>1361</v>
      </c>
      <c r="Y36" s="42">
        <v>8700</v>
      </c>
      <c r="Z36" s="38" t="s">
        <v>2798</v>
      </c>
      <c r="AA36" s="42">
        <v>0</v>
      </c>
      <c r="AB36" s="42" t="s">
        <v>54</v>
      </c>
      <c r="AC36" s="42">
        <v>9501.2999999999993</v>
      </c>
      <c r="AD36" s="42">
        <v>8700</v>
      </c>
      <c r="AE36" s="42">
        <f t="shared" si="5"/>
        <v>801.29999999999927</v>
      </c>
      <c r="AF36" s="38" t="s">
        <v>1371</v>
      </c>
      <c r="AG36" s="44">
        <f t="shared" si="6"/>
        <v>35.520000000000437</v>
      </c>
    </row>
    <row r="37" spans="1:33" s="45" customFormat="1" x14ac:dyDescent="0.2">
      <c r="A37" s="38" t="s">
        <v>39</v>
      </c>
      <c r="B37" s="38" t="s">
        <v>40</v>
      </c>
      <c r="C37" s="38" t="s">
        <v>353</v>
      </c>
      <c r="D37" s="38" t="s">
        <v>432</v>
      </c>
      <c r="E37" s="38" t="s">
        <v>43</v>
      </c>
      <c r="F37" s="38" t="s">
        <v>434</v>
      </c>
      <c r="G37" s="38" t="s">
        <v>435</v>
      </c>
      <c r="H37" s="38" t="s">
        <v>433</v>
      </c>
      <c r="I37" s="38" t="s">
        <v>436</v>
      </c>
      <c r="J37" s="38" t="s">
        <v>2746</v>
      </c>
      <c r="K37" s="39">
        <v>43560</v>
      </c>
      <c r="L37" s="39">
        <v>43560</v>
      </c>
      <c r="M37" s="39">
        <v>43560</v>
      </c>
      <c r="N37" s="38" t="s">
        <v>1358</v>
      </c>
      <c r="O37" s="38" t="s">
        <v>1368</v>
      </c>
      <c r="P37" s="41">
        <v>8182043</v>
      </c>
      <c r="Q37" s="38" t="s">
        <v>2795</v>
      </c>
      <c r="R37" s="38" t="s">
        <v>68</v>
      </c>
      <c r="S37" s="38" t="s">
        <v>52</v>
      </c>
      <c r="T37" s="42">
        <v>14115.48</v>
      </c>
      <c r="U37" s="42">
        <v>13021.7</v>
      </c>
      <c r="V37" s="42">
        <f t="shared" si="4"/>
        <v>1093.7799999999988</v>
      </c>
      <c r="W37" s="43">
        <f t="shared" si="1"/>
        <v>7.748797773791602E-2</v>
      </c>
      <c r="X37" s="38" t="s">
        <v>1361</v>
      </c>
      <c r="Y37" s="42">
        <v>13021.7</v>
      </c>
      <c r="Z37" s="38" t="s">
        <v>2799</v>
      </c>
      <c r="AA37" s="42">
        <v>0</v>
      </c>
      <c r="AB37" s="42" t="s">
        <v>54</v>
      </c>
      <c r="AC37" s="42">
        <v>0</v>
      </c>
      <c r="AD37" s="42">
        <v>0</v>
      </c>
      <c r="AE37" s="42">
        <f t="shared" si="5"/>
        <v>0</v>
      </c>
      <c r="AF37" s="38" t="s">
        <v>1371</v>
      </c>
      <c r="AG37" s="44">
        <f t="shared" si="6"/>
        <v>1093.7799999999988</v>
      </c>
    </row>
    <row r="38" spans="1:33" s="45" customFormat="1" x14ac:dyDescent="0.2">
      <c r="A38" s="38" t="s">
        <v>39</v>
      </c>
      <c r="B38" s="38" t="s">
        <v>40</v>
      </c>
      <c r="C38" s="38" t="s">
        <v>353</v>
      </c>
      <c r="D38" s="38" t="s">
        <v>432</v>
      </c>
      <c r="E38" s="38" t="s">
        <v>43</v>
      </c>
      <c r="F38" s="38" t="s">
        <v>434</v>
      </c>
      <c r="G38" s="38" t="s">
        <v>435</v>
      </c>
      <c r="H38" s="38" t="s">
        <v>433</v>
      </c>
      <c r="I38" s="38" t="s">
        <v>436</v>
      </c>
      <c r="J38" s="38" t="s">
        <v>2746</v>
      </c>
      <c r="K38" s="39">
        <v>43560</v>
      </c>
      <c r="L38" s="39">
        <v>43560</v>
      </c>
      <c r="M38" s="39">
        <v>43560</v>
      </c>
      <c r="N38" s="38" t="s">
        <v>1358</v>
      </c>
      <c r="O38" s="38" t="s">
        <v>1368</v>
      </c>
      <c r="P38" s="41">
        <v>8182043</v>
      </c>
      <c r="Q38" s="38" t="s">
        <v>2795</v>
      </c>
      <c r="R38" s="38" t="s">
        <v>68</v>
      </c>
      <c r="S38" s="38" t="s">
        <v>52</v>
      </c>
      <c r="T38" s="42">
        <v>16968.21</v>
      </c>
      <c r="U38" s="42">
        <v>15653.33</v>
      </c>
      <c r="V38" s="42">
        <f t="shared" si="4"/>
        <v>1314.8799999999992</v>
      </c>
      <c r="W38" s="43">
        <f t="shared" si="1"/>
        <v>7.749079013048514E-2</v>
      </c>
      <c r="X38" s="38" t="s">
        <v>1361</v>
      </c>
      <c r="Y38" s="42">
        <v>15653.33</v>
      </c>
      <c r="Z38" s="38" t="s">
        <v>2800</v>
      </c>
      <c r="AA38" s="42">
        <v>0</v>
      </c>
      <c r="AB38" s="42" t="s">
        <v>54</v>
      </c>
      <c r="AC38" s="42">
        <v>0</v>
      </c>
      <c r="AD38" s="42">
        <v>0</v>
      </c>
      <c r="AE38" s="42">
        <f t="shared" si="5"/>
        <v>0</v>
      </c>
      <c r="AF38" s="38" t="s">
        <v>1371</v>
      </c>
      <c r="AG38" s="44">
        <f t="shared" si="6"/>
        <v>1314.8799999999992</v>
      </c>
    </row>
    <row r="39" spans="1:33" s="45" customFormat="1" x14ac:dyDescent="0.2">
      <c r="A39" s="38" t="s">
        <v>39</v>
      </c>
      <c r="B39" s="38" t="s">
        <v>40</v>
      </c>
      <c r="C39" s="38" t="s">
        <v>353</v>
      </c>
      <c r="D39" s="38" t="s">
        <v>432</v>
      </c>
      <c r="E39" s="38" t="s">
        <v>43</v>
      </c>
      <c r="F39" s="38" t="s">
        <v>434</v>
      </c>
      <c r="G39" s="38" t="s">
        <v>435</v>
      </c>
      <c r="H39" s="38" t="s">
        <v>433</v>
      </c>
      <c r="I39" s="38" t="s">
        <v>436</v>
      </c>
      <c r="J39" s="38" t="s">
        <v>2746</v>
      </c>
      <c r="K39" s="39">
        <v>43560</v>
      </c>
      <c r="L39" s="39">
        <v>43560</v>
      </c>
      <c r="M39" s="39">
        <v>43560</v>
      </c>
      <c r="N39" s="38" t="s">
        <v>1358</v>
      </c>
      <c r="O39" s="38" t="s">
        <v>1368</v>
      </c>
      <c r="P39" s="41">
        <v>8182043</v>
      </c>
      <c r="Q39" s="38" t="s">
        <v>2795</v>
      </c>
      <c r="R39" s="38" t="s">
        <v>68</v>
      </c>
      <c r="S39" s="38" t="s">
        <v>52</v>
      </c>
      <c r="T39" s="42">
        <v>11708.65</v>
      </c>
      <c r="U39" s="42">
        <v>10801.26</v>
      </c>
      <c r="V39" s="42">
        <f t="shared" si="4"/>
        <v>907.38999999999942</v>
      </c>
      <c r="W39" s="43">
        <f t="shared" si="1"/>
        <v>7.7497405764114513E-2</v>
      </c>
      <c r="X39" s="38" t="s">
        <v>1361</v>
      </c>
      <c r="Y39" s="42">
        <v>10801.26</v>
      </c>
      <c r="Z39" s="38" t="s">
        <v>2801</v>
      </c>
      <c r="AA39" s="42">
        <v>0</v>
      </c>
      <c r="AB39" s="42" t="s">
        <v>54</v>
      </c>
      <c r="AC39" s="42">
        <v>0</v>
      </c>
      <c r="AD39" s="42">
        <v>0</v>
      </c>
      <c r="AE39" s="42">
        <f t="shared" si="5"/>
        <v>0</v>
      </c>
      <c r="AF39" s="38" t="s">
        <v>1371</v>
      </c>
      <c r="AG39" s="44">
        <f t="shared" si="6"/>
        <v>907.38999999999942</v>
      </c>
    </row>
    <row r="40" spans="1:33" s="45" customFormat="1" x14ac:dyDescent="0.2">
      <c r="A40" s="38" t="s">
        <v>39</v>
      </c>
      <c r="B40" s="38" t="s">
        <v>40</v>
      </c>
      <c r="C40" s="38" t="s">
        <v>353</v>
      </c>
      <c r="D40" s="38" t="s">
        <v>432</v>
      </c>
      <c r="E40" s="38" t="s">
        <v>43</v>
      </c>
      <c r="F40" s="38" t="s">
        <v>434</v>
      </c>
      <c r="G40" s="38" t="s">
        <v>435</v>
      </c>
      <c r="H40" s="38" t="s">
        <v>433</v>
      </c>
      <c r="I40" s="38" t="s">
        <v>436</v>
      </c>
      <c r="J40" s="38" t="s">
        <v>2746</v>
      </c>
      <c r="K40" s="39">
        <v>43560</v>
      </c>
      <c r="L40" s="39">
        <v>43560</v>
      </c>
      <c r="M40" s="39">
        <v>43560</v>
      </c>
      <c r="N40" s="38" t="s">
        <v>1358</v>
      </c>
      <c r="O40" s="38" t="s">
        <v>1368</v>
      </c>
      <c r="P40" s="41">
        <v>8182043</v>
      </c>
      <c r="Q40" s="38" t="s">
        <v>2795</v>
      </c>
      <c r="R40" s="38" t="s">
        <v>68</v>
      </c>
      <c r="S40" s="38" t="s">
        <v>52</v>
      </c>
      <c r="T40" s="42">
        <v>16053.81</v>
      </c>
      <c r="U40" s="42">
        <v>14810.75</v>
      </c>
      <c r="V40" s="42">
        <f t="shared" si="4"/>
        <v>1243.0599999999995</v>
      </c>
      <c r="W40" s="43">
        <f t="shared" si="1"/>
        <v>7.7430840404863366E-2</v>
      </c>
      <c r="X40" s="38" t="s">
        <v>1361</v>
      </c>
      <c r="Y40" s="42">
        <v>14810.75</v>
      </c>
      <c r="Z40" s="38" t="s">
        <v>2802</v>
      </c>
      <c r="AA40" s="42">
        <v>0</v>
      </c>
      <c r="AB40" s="42" t="s">
        <v>54</v>
      </c>
      <c r="AC40" s="42">
        <v>0</v>
      </c>
      <c r="AD40" s="42">
        <v>0</v>
      </c>
      <c r="AE40" s="42">
        <f t="shared" si="5"/>
        <v>0</v>
      </c>
      <c r="AF40" s="38" t="s">
        <v>1371</v>
      </c>
      <c r="AG40" s="44">
        <f t="shared" si="6"/>
        <v>1243.0599999999995</v>
      </c>
    </row>
    <row r="41" spans="1:33" s="45" customFormat="1" x14ac:dyDescent="0.2">
      <c r="A41" s="38" t="s">
        <v>39</v>
      </c>
      <c r="B41" s="38" t="s">
        <v>40</v>
      </c>
      <c r="C41" s="38" t="s">
        <v>353</v>
      </c>
      <c r="D41" s="38" t="s">
        <v>432</v>
      </c>
      <c r="E41" s="38" t="s">
        <v>43</v>
      </c>
      <c r="F41" s="38" t="s">
        <v>434</v>
      </c>
      <c r="G41" s="38" t="s">
        <v>435</v>
      </c>
      <c r="H41" s="38" t="s">
        <v>433</v>
      </c>
      <c r="I41" s="38" t="s">
        <v>436</v>
      </c>
      <c r="J41" s="38" t="s">
        <v>2746</v>
      </c>
      <c r="K41" s="39">
        <v>43560</v>
      </c>
      <c r="L41" s="39">
        <v>43560</v>
      </c>
      <c r="M41" s="39">
        <v>43560</v>
      </c>
      <c r="N41" s="38" t="s">
        <v>1358</v>
      </c>
      <c r="O41" s="38" t="s">
        <v>1368</v>
      </c>
      <c r="P41" s="41">
        <v>8182043</v>
      </c>
      <c r="Q41" s="38" t="s">
        <v>2795</v>
      </c>
      <c r="R41" s="38" t="s">
        <v>68</v>
      </c>
      <c r="S41" s="38" t="s">
        <v>52</v>
      </c>
      <c r="T41" s="42">
        <v>15487.98</v>
      </c>
      <c r="U41" s="42">
        <v>14287.83</v>
      </c>
      <c r="V41" s="42">
        <f t="shared" si="4"/>
        <v>1200.1499999999996</v>
      </c>
      <c r="W41" s="43">
        <f t="shared" si="1"/>
        <v>7.7489123823765244E-2</v>
      </c>
      <c r="X41" s="38" t="s">
        <v>1361</v>
      </c>
      <c r="Y41" s="42">
        <v>14287.83</v>
      </c>
      <c r="Z41" s="38" t="s">
        <v>2803</v>
      </c>
      <c r="AA41" s="42">
        <v>0</v>
      </c>
      <c r="AB41" s="42" t="s">
        <v>54</v>
      </c>
      <c r="AC41" s="42">
        <v>0</v>
      </c>
      <c r="AD41" s="42">
        <v>0</v>
      </c>
      <c r="AE41" s="42">
        <f t="shared" si="5"/>
        <v>0</v>
      </c>
      <c r="AF41" s="38" t="s">
        <v>1371</v>
      </c>
      <c r="AG41" s="44">
        <f t="shared" si="6"/>
        <v>1200.1499999999996</v>
      </c>
    </row>
    <row r="42" spans="1:33" s="45" customFormat="1" x14ac:dyDescent="0.2">
      <c r="A42" s="38" t="s">
        <v>39</v>
      </c>
      <c r="B42" s="38" t="s">
        <v>40</v>
      </c>
      <c r="C42" s="38" t="s">
        <v>353</v>
      </c>
      <c r="D42" s="38" t="s">
        <v>432</v>
      </c>
      <c r="E42" s="38" t="s">
        <v>43</v>
      </c>
      <c r="F42" s="38" t="s">
        <v>434</v>
      </c>
      <c r="G42" s="38" t="s">
        <v>435</v>
      </c>
      <c r="H42" s="38" t="s">
        <v>433</v>
      </c>
      <c r="I42" s="38" t="s">
        <v>436</v>
      </c>
      <c r="J42" s="38" t="s">
        <v>2746</v>
      </c>
      <c r="K42" s="39">
        <v>43556</v>
      </c>
      <c r="L42" s="39">
        <v>43556</v>
      </c>
      <c r="M42" s="39">
        <v>43476</v>
      </c>
      <c r="N42" s="38" t="s">
        <v>1358</v>
      </c>
      <c r="O42" s="38" t="s">
        <v>1368</v>
      </c>
      <c r="P42" s="41">
        <v>7996245</v>
      </c>
      <c r="Q42" s="38" t="s">
        <v>2804</v>
      </c>
      <c r="R42" s="38" t="s">
        <v>68</v>
      </c>
      <c r="S42" s="38" t="s">
        <v>52</v>
      </c>
      <c r="T42" s="42">
        <v>0</v>
      </c>
      <c r="U42" s="42">
        <v>57.08</v>
      </c>
      <c r="V42" s="42">
        <f t="shared" si="4"/>
        <v>-57.08</v>
      </c>
      <c r="W42" s="43" t="e">
        <f t="shared" si="1"/>
        <v>#DIV/0!</v>
      </c>
      <c r="X42" s="38" t="s">
        <v>1361</v>
      </c>
      <c r="Y42" s="42">
        <v>57.08</v>
      </c>
      <c r="Z42" s="38" t="s">
        <v>2805</v>
      </c>
      <c r="AA42" s="42">
        <v>0</v>
      </c>
      <c r="AB42" s="42" t="s">
        <v>54</v>
      </c>
      <c r="AC42" s="42">
        <v>0</v>
      </c>
      <c r="AD42" s="42">
        <v>57.08</v>
      </c>
      <c r="AE42" s="42">
        <f t="shared" si="5"/>
        <v>-57.08</v>
      </c>
      <c r="AF42" s="38" t="s">
        <v>1371</v>
      </c>
      <c r="AG42" s="44">
        <f t="shared" si="6"/>
        <v>0</v>
      </c>
    </row>
    <row r="43" spans="1:33" s="45" customFormat="1" x14ac:dyDescent="0.2">
      <c r="A43" s="38" t="s">
        <v>39</v>
      </c>
      <c r="B43" s="38" t="s">
        <v>40</v>
      </c>
      <c r="C43" s="38" t="s">
        <v>353</v>
      </c>
      <c r="D43" s="38" t="s">
        <v>432</v>
      </c>
      <c r="E43" s="38" t="s">
        <v>43</v>
      </c>
      <c r="F43" s="38" t="s">
        <v>434</v>
      </c>
      <c r="G43" s="38" t="s">
        <v>435</v>
      </c>
      <c r="H43" s="38" t="s">
        <v>433</v>
      </c>
      <c r="I43" s="38" t="s">
        <v>436</v>
      </c>
      <c r="J43" s="38" t="s">
        <v>2746</v>
      </c>
      <c r="K43" s="39">
        <v>43556</v>
      </c>
      <c r="L43" s="39">
        <v>43556</v>
      </c>
      <c r="M43" s="39">
        <v>43476</v>
      </c>
      <c r="N43" s="38" t="s">
        <v>1358</v>
      </c>
      <c r="O43" s="38" t="s">
        <v>1368</v>
      </c>
      <c r="P43" s="41">
        <v>7922679</v>
      </c>
      <c r="Q43" s="38" t="s">
        <v>2806</v>
      </c>
      <c r="R43" s="38" t="s">
        <v>68</v>
      </c>
      <c r="S43" s="38" t="s">
        <v>52</v>
      </c>
      <c r="T43" s="42">
        <v>22061.65</v>
      </c>
      <c r="U43" s="42">
        <v>22194.3</v>
      </c>
      <c r="V43" s="42">
        <f t="shared" si="4"/>
        <v>-132.64999999999782</v>
      </c>
      <c r="W43" s="43">
        <f t="shared" si="1"/>
        <v>-6.0126962398550339E-3</v>
      </c>
      <c r="X43" s="38" t="s">
        <v>1361</v>
      </c>
      <c r="Y43" s="42">
        <v>22194.3</v>
      </c>
      <c r="Z43" s="38" t="s">
        <v>2807</v>
      </c>
      <c r="AA43" s="42">
        <v>0</v>
      </c>
      <c r="AB43" s="42" t="s">
        <v>54</v>
      </c>
      <c r="AC43" s="42">
        <v>21979.61</v>
      </c>
      <c r="AD43" s="42">
        <v>22194.3</v>
      </c>
      <c r="AE43" s="42">
        <f t="shared" si="5"/>
        <v>-214.68999999999869</v>
      </c>
      <c r="AF43" s="38" t="s">
        <v>1371</v>
      </c>
      <c r="AG43" s="44">
        <f t="shared" si="6"/>
        <v>82.040000000000873</v>
      </c>
    </row>
    <row r="44" spans="1:33" s="45" customFormat="1" x14ac:dyDescent="0.2">
      <c r="A44" s="38" t="s">
        <v>39</v>
      </c>
      <c r="B44" s="38" t="s">
        <v>40</v>
      </c>
      <c r="C44" s="38" t="s">
        <v>353</v>
      </c>
      <c r="D44" s="38" t="s">
        <v>432</v>
      </c>
      <c r="E44" s="38" t="s">
        <v>43</v>
      </c>
      <c r="F44" s="38" t="s">
        <v>434</v>
      </c>
      <c r="G44" s="38" t="s">
        <v>435</v>
      </c>
      <c r="H44" s="38" t="s">
        <v>433</v>
      </c>
      <c r="I44" s="38" t="s">
        <v>436</v>
      </c>
      <c r="J44" s="38" t="s">
        <v>2746</v>
      </c>
      <c r="K44" s="39">
        <v>43556</v>
      </c>
      <c r="L44" s="39">
        <v>43556</v>
      </c>
      <c r="M44" s="39">
        <v>43476</v>
      </c>
      <c r="N44" s="38" t="s">
        <v>1358</v>
      </c>
      <c r="O44" s="38" t="s">
        <v>1368</v>
      </c>
      <c r="P44" s="41">
        <v>7922687</v>
      </c>
      <c r="Q44" s="38" t="s">
        <v>2808</v>
      </c>
      <c r="R44" s="38" t="s">
        <v>68</v>
      </c>
      <c r="S44" s="38" t="s">
        <v>52</v>
      </c>
      <c r="T44" s="42">
        <v>13260.38</v>
      </c>
      <c r="U44" s="42">
        <v>12187.86</v>
      </c>
      <c r="V44" s="42">
        <f t="shared" si="4"/>
        <v>1072.5199999999986</v>
      </c>
      <c r="W44" s="43">
        <f t="shared" si="1"/>
        <v>8.088154336451886E-2</v>
      </c>
      <c r="X44" s="38" t="s">
        <v>1361</v>
      </c>
      <c r="Y44" s="42">
        <v>12187.86</v>
      </c>
      <c r="Z44" s="38" t="s">
        <v>2809</v>
      </c>
      <c r="AA44" s="42">
        <v>0</v>
      </c>
      <c r="AB44" s="42" t="s">
        <v>54</v>
      </c>
      <c r="AC44" s="42">
        <v>13211.02</v>
      </c>
      <c r="AD44" s="42">
        <v>12187.86</v>
      </c>
      <c r="AE44" s="42">
        <f t="shared" si="5"/>
        <v>1023.1599999999999</v>
      </c>
      <c r="AF44" s="38" t="s">
        <v>1371</v>
      </c>
      <c r="AG44" s="44">
        <f t="shared" si="6"/>
        <v>49.359999999998763</v>
      </c>
    </row>
    <row r="45" spans="1:33" s="45" customFormat="1" x14ac:dyDescent="0.2">
      <c r="A45" s="38" t="s">
        <v>39</v>
      </c>
      <c r="B45" s="38" t="s">
        <v>40</v>
      </c>
      <c r="C45" s="38" t="s">
        <v>353</v>
      </c>
      <c r="D45" s="38" t="s">
        <v>432</v>
      </c>
      <c r="E45" s="38" t="s">
        <v>43</v>
      </c>
      <c r="F45" s="38" t="s">
        <v>434</v>
      </c>
      <c r="G45" s="38" t="s">
        <v>435</v>
      </c>
      <c r="H45" s="38" t="s">
        <v>433</v>
      </c>
      <c r="I45" s="38" t="s">
        <v>436</v>
      </c>
      <c r="J45" s="38" t="s">
        <v>2746</v>
      </c>
      <c r="K45" s="39">
        <v>43556</v>
      </c>
      <c r="L45" s="39">
        <v>43556</v>
      </c>
      <c r="M45" s="39">
        <v>43439</v>
      </c>
      <c r="N45" s="38" t="s">
        <v>1358</v>
      </c>
      <c r="O45" s="38" t="s">
        <v>1368</v>
      </c>
      <c r="P45" s="41">
        <v>6726969</v>
      </c>
      <c r="Q45" s="38" t="s">
        <v>2810</v>
      </c>
      <c r="R45" s="38" t="s">
        <v>68</v>
      </c>
      <c r="S45" s="38" t="s">
        <v>52</v>
      </c>
      <c r="T45" s="42">
        <v>0</v>
      </c>
      <c r="U45" s="42">
        <v>29174</v>
      </c>
      <c r="V45" s="42">
        <f t="shared" si="4"/>
        <v>-29174</v>
      </c>
      <c r="W45" s="43" t="e">
        <f t="shared" si="1"/>
        <v>#DIV/0!</v>
      </c>
      <c r="X45" s="38" t="s">
        <v>1361</v>
      </c>
      <c r="Y45" s="42">
        <v>29174</v>
      </c>
      <c r="Z45" s="38" t="s">
        <v>2811</v>
      </c>
      <c r="AA45" s="42">
        <v>0</v>
      </c>
      <c r="AB45" s="42" t="s">
        <v>54</v>
      </c>
      <c r="AC45" s="42">
        <v>0</v>
      </c>
      <c r="AD45" s="42">
        <v>0</v>
      </c>
      <c r="AE45" s="42">
        <f t="shared" si="5"/>
        <v>0</v>
      </c>
      <c r="AF45" s="38" t="s">
        <v>1371</v>
      </c>
      <c r="AG45" s="44">
        <f t="shared" si="6"/>
        <v>-29174</v>
      </c>
    </row>
    <row r="46" spans="1:33" s="45" customFormat="1" x14ac:dyDescent="0.2">
      <c r="A46" s="38" t="s">
        <v>39</v>
      </c>
      <c r="B46" s="38" t="s">
        <v>40</v>
      </c>
      <c r="C46" s="38" t="s">
        <v>353</v>
      </c>
      <c r="D46" s="38" t="s">
        <v>432</v>
      </c>
      <c r="E46" s="38" t="s">
        <v>43</v>
      </c>
      <c r="F46" s="38" t="s">
        <v>434</v>
      </c>
      <c r="G46" s="38" t="s">
        <v>435</v>
      </c>
      <c r="H46" s="38" t="s">
        <v>433</v>
      </c>
      <c r="I46" s="38" t="s">
        <v>436</v>
      </c>
      <c r="J46" s="38" t="s">
        <v>2746</v>
      </c>
      <c r="K46" s="39">
        <v>43556</v>
      </c>
      <c r="L46" s="39">
        <v>43556</v>
      </c>
      <c r="M46" s="39">
        <v>43439</v>
      </c>
      <c r="N46" s="38" t="s">
        <v>1358</v>
      </c>
      <c r="O46" s="38" t="s">
        <v>1368</v>
      </c>
      <c r="P46" s="41">
        <v>6726969</v>
      </c>
      <c r="Q46" s="38" t="s">
        <v>2810</v>
      </c>
      <c r="R46" s="38" t="s">
        <v>68</v>
      </c>
      <c r="S46" s="38" t="s">
        <v>52</v>
      </c>
      <c r="T46" s="42">
        <v>0</v>
      </c>
      <c r="U46" s="42">
        <v>12008</v>
      </c>
      <c r="V46" s="42">
        <f t="shared" si="4"/>
        <v>-12008</v>
      </c>
      <c r="W46" s="43" t="e">
        <f t="shared" si="1"/>
        <v>#DIV/0!</v>
      </c>
      <c r="X46" s="38" t="s">
        <v>1361</v>
      </c>
      <c r="Y46" s="42">
        <v>12008</v>
      </c>
      <c r="Z46" s="38" t="s">
        <v>2812</v>
      </c>
      <c r="AA46" s="42">
        <v>0</v>
      </c>
      <c r="AB46" s="42" t="s">
        <v>54</v>
      </c>
      <c r="AC46" s="42">
        <v>0</v>
      </c>
      <c r="AD46" s="42">
        <v>12008</v>
      </c>
      <c r="AE46" s="42">
        <f t="shared" si="5"/>
        <v>-12008</v>
      </c>
      <c r="AF46" s="38" t="s">
        <v>1371</v>
      </c>
      <c r="AG46" s="44">
        <f t="shared" si="6"/>
        <v>0</v>
      </c>
    </row>
    <row r="47" spans="1:33" s="45" customFormat="1" x14ac:dyDescent="0.2">
      <c r="A47" s="38" t="s">
        <v>39</v>
      </c>
      <c r="B47" s="38" t="s">
        <v>40</v>
      </c>
      <c r="C47" s="38" t="s">
        <v>353</v>
      </c>
      <c r="D47" s="38" t="s">
        <v>432</v>
      </c>
      <c r="E47" s="38" t="s">
        <v>43</v>
      </c>
      <c r="F47" s="38" t="s">
        <v>434</v>
      </c>
      <c r="G47" s="38" t="s">
        <v>435</v>
      </c>
      <c r="H47" s="38" t="s">
        <v>433</v>
      </c>
      <c r="I47" s="38" t="s">
        <v>1645</v>
      </c>
      <c r="J47" s="38" t="s">
        <v>2746</v>
      </c>
      <c r="K47" s="39">
        <v>43560</v>
      </c>
      <c r="L47" s="39">
        <v>43560</v>
      </c>
      <c r="M47" s="39">
        <v>43560</v>
      </c>
      <c r="N47" s="38" t="s">
        <v>1358</v>
      </c>
      <c r="O47" s="38" t="s">
        <v>1368</v>
      </c>
      <c r="P47" s="41">
        <v>7397604</v>
      </c>
      <c r="Q47" s="38" t="s">
        <v>2813</v>
      </c>
      <c r="R47" s="38" t="s">
        <v>68</v>
      </c>
      <c r="S47" s="38" t="s">
        <v>52</v>
      </c>
      <c r="T47" s="42">
        <v>145.57</v>
      </c>
      <c r="U47" s="42">
        <v>125</v>
      </c>
      <c r="V47" s="42">
        <f t="shared" si="4"/>
        <v>20.569999999999993</v>
      </c>
      <c r="W47" s="43">
        <f t="shared" si="1"/>
        <v>0.14130658789585762</v>
      </c>
      <c r="X47" s="38" t="s">
        <v>1361</v>
      </c>
      <c r="Y47" s="42">
        <v>125</v>
      </c>
      <c r="Z47" s="38" t="s">
        <v>2814</v>
      </c>
      <c r="AA47" s="42">
        <v>0</v>
      </c>
      <c r="AB47" s="42" t="s">
        <v>54</v>
      </c>
      <c r="AC47" s="42">
        <v>145</v>
      </c>
      <c r="AD47" s="42">
        <v>125</v>
      </c>
      <c r="AE47" s="42">
        <f t="shared" si="5"/>
        <v>20</v>
      </c>
      <c r="AF47" s="38" t="s">
        <v>1371</v>
      </c>
      <c r="AG47" s="44">
        <f t="shared" si="6"/>
        <v>0.56999999999999318</v>
      </c>
    </row>
    <row r="48" spans="1:33" s="45" customFormat="1" x14ac:dyDescent="0.2">
      <c r="A48" s="38" t="s">
        <v>39</v>
      </c>
      <c r="B48" s="38" t="s">
        <v>40</v>
      </c>
      <c r="C48" s="38" t="s">
        <v>353</v>
      </c>
      <c r="D48" s="38" t="s">
        <v>645</v>
      </c>
      <c r="E48" s="38" t="s">
        <v>43</v>
      </c>
      <c r="F48" s="38" t="s">
        <v>434</v>
      </c>
      <c r="G48" s="38" t="s">
        <v>435</v>
      </c>
      <c r="H48" s="38" t="s">
        <v>433</v>
      </c>
      <c r="I48" s="38" t="s">
        <v>1645</v>
      </c>
      <c r="J48" s="38" t="s">
        <v>2746</v>
      </c>
      <c r="K48" s="39">
        <v>43560</v>
      </c>
      <c r="L48" s="39">
        <v>43560</v>
      </c>
      <c r="M48" s="39">
        <v>43560</v>
      </c>
      <c r="N48" s="38" t="s">
        <v>1358</v>
      </c>
      <c r="O48" s="38" t="s">
        <v>1368</v>
      </c>
      <c r="P48" s="41">
        <v>7710691</v>
      </c>
      <c r="Q48" s="38" t="s">
        <v>2815</v>
      </c>
      <c r="R48" s="38" t="s">
        <v>68</v>
      </c>
      <c r="S48" s="38" t="s">
        <v>52</v>
      </c>
      <c r="T48" s="42">
        <v>1334.95</v>
      </c>
      <c r="U48" s="42">
        <v>1222</v>
      </c>
      <c r="V48" s="42">
        <f t="shared" ref="V48:V62" si="7">T48-U48</f>
        <v>112.95000000000005</v>
      </c>
      <c r="W48" s="43">
        <f t="shared" si="1"/>
        <v>8.4609910483538747E-2</v>
      </c>
      <c r="X48" s="38" t="s">
        <v>1361</v>
      </c>
      <c r="Y48" s="42">
        <v>1222</v>
      </c>
      <c r="Z48" s="38" t="s">
        <v>2816</v>
      </c>
      <c r="AA48" s="42">
        <v>0</v>
      </c>
      <c r="AB48" s="42" t="s">
        <v>54</v>
      </c>
      <c r="AC48" s="42">
        <v>1329.76</v>
      </c>
      <c r="AD48" s="42">
        <v>1222</v>
      </c>
      <c r="AE48" s="42">
        <f t="shared" ref="AE48:AE62" si="8">AC48-AD48</f>
        <v>107.75999999999999</v>
      </c>
      <c r="AF48" s="38" t="s">
        <v>1371</v>
      </c>
      <c r="AG48" s="44">
        <f t="shared" ref="AG48:AG62" si="9">V48-AE48</f>
        <v>5.1900000000000546</v>
      </c>
    </row>
    <row r="49" spans="1:33" s="45" customFormat="1" x14ac:dyDescent="0.2">
      <c r="A49" s="38" t="s">
        <v>39</v>
      </c>
      <c r="B49" s="38" t="s">
        <v>40</v>
      </c>
      <c r="C49" s="38" t="s">
        <v>353</v>
      </c>
      <c r="D49" s="38" t="s">
        <v>645</v>
      </c>
      <c r="E49" s="38" t="s">
        <v>43</v>
      </c>
      <c r="F49" s="38" t="s">
        <v>434</v>
      </c>
      <c r="G49" s="38" t="s">
        <v>435</v>
      </c>
      <c r="H49" s="38" t="s">
        <v>433</v>
      </c>
      <c r="I49" s="38" t="s">
        <v>436</v>
      </c>
      <c r="J49" s="38" t="s">
        <v>2763</v>
      </c>
      <c r="K49" s="39">
        <v>43721</v>
      </c>
      <c r="L49" s="39">
        <v>43721</v>
      </c>
      <c r="M49" s="39">
        <v>43723</v>
      </c>
      <c r="N49" s="38" t="s">
        <v>1358</v>
      </c>
      <c r="O49" s="38" t="s">
        <v>1368</v>
      </c>
      <c r="P49" s="41">
        <v>7945238</v>
      </c>
      <c r="Q49" s="38" t="s">
        <v>2817</v>
      </c>
      <c r="R49" s="38" t="s">
        <v>68</v>
      </c>
      <c r="S49" s="38" t="s">
        <v>52</v>
      </c>
      <c r="T49" s="42">
        <v>7730</v>
      </c>
      <c r="U49" s="42">
        <v>7000</v>
      </c>
      <c r="V49" s="42">
        <f t="shared" si="7"/>
        <v>730</v>
      </c>
      <c r="W49" s="43">
        <f t="shared" si="1"/>
        <v>9.4437257438551095E-2</v>
      </c>
      <c r="X49" s="38" t="s">
        <v>1361</v>
      </c>
      <c r="Y49" s="42">
        <v>7000</v>
      </c>
      <c r="Z49" s="38" t="s">
        <v>2818</v>
      </c>
      <c r="AA49" s="42">
        <v>0</v>
      </c>
      <c r="AB49" s="42" t="s">
        <v>54</v>
      </c>
      <c r="AC49" s="42">
        <v>7700</v>
      </c>
      <c r="AD49" s="42">
        <v>7000</v>
      </c>
      <c r="AE49" s="42">
        <f t="shared" si="8"/>
        <v>700</v>
      </c>
      <c r="AF49" s="38" t="s">
        <v>1371</v>
      </c>
      <c r="AG49" s="44">
        <f t="shared" si="9"/>
        <v>30</v>
      </c>
    </row>
    <row r="50" spans="1:33" s="45" customFormat="1" x14ac:dyDescent="0.2">
      <c r="A50" s="38" t="s">
        <v>39</v>
      </c>
      <c r="B50" s="38" t="s">
        <v>40</v>
      </c>
      <c r="C50" s="38" t="s">
        <v>353</v>
      </c>
      <c r="D50" s="38" t="s">
        <v>645</v>
      </c>
      <c r="E50" s="38" t="s">
        <v>43</v>
      </c>
      <c r="F50" s="38" t="s">
        <v>434</v>
      </c>
      <c r="G50" s="38" t="s">
        <v>435</v>
      </c>
      <c r="H50" s="38" t="s">
        <v>433</v>
      </c>
      <c r="I50" s="38" t="s">
        <v>436</v>
      </c>
      <c r="J50" s="38" t="s">
        <v>2763</v>
      </c>
      <c r="K50" s="39">
        <v>43721</v>
      </c>
      <c r="L50" s="39">
        <v>43721</v>
      </c>
      <c r="M50" s="39">
        <v>43722</v>
      </c>
      <c r="N50" s="38" t="s">
        <v>1358</v>
      </c>
      <c r="O50" s="38" t="s">
        <v>1368</v>
      </c>
      <c r="P50" s="41">
        <v>8112053</v>
      </c>
      <c r="Q50" s="38" t="s">
        <v>2817</v>
      </c>
      <c r="R50" s="38" t="s">
        <v>68</v>
      </c>
      <c r="S50" s="38" t="s">
        <v>52</v>
      </c>
      <c r="T50" s="42">
        <v>77300</v>
      </c>
      <c r="U50" s="42">
        <v>70000</v>
      </c>
      <c r="V50" s="42">
        <f t="shared" si="7"/>
        <v>7300</v>
      </c>
      <c r="W50" s="43">
        <f t="shared" si="1"/>
        <v>9.4437257438551095E-2</v>
      </c>
      <c r="X50" s="38" t="s">
        <v>1361</v>
      </c>
      <c r="Y50" s="42">
        <v>70000</v>
      </c>
      <c r="Z50" s="38" t="s">
        <v>2819</v>
      </c>
      <c r="AA50" s="42">
        <v>0</v>
      </c>
      <c r="AB50" s="42" t="s">
        <v>54</v>
      </c>
      <c r="AC50" s="42">
        <v>77000</v>
      </c>
      <c r="AD50" s="42">
        <v>70000</v>
      </c>
      <c r="AE50" s="42">
        <f t="shared" si="8"/>
        <v>7000</v>
      </c>
      <c r="AF50" s="38" t="s">
        <v>1371</v>
      </c>
      <c r="AG50" s="44">
        <f t="shared" si="9"/>
        <v>300</v>
      </c>
    </row>
    <row r="51" spans="1:33" s="45" customFormat="1" x14ac:dyDescent="0.2">
      <c r="A51" s="38" t="s">
        <v>39</v>
      </c>
      <c r="B51" s="38" t="s">
        <v>40</v>
      </c>
      <c r="C51" s="38" t="s">
        <v>353</v>
      </c>
      <c r="D51" s="38" t="s">
        <v>645</v>
      </c>
      <c r="E51" s="38" t="s">
        <v>43</v>
      </c>
      <c r="F51" s="38" t="s">
        <v>434</v>
      </c>
      <c r="G51" s="38" t="s">
        <v>435</v>
      </c>
      <c r="H51" s="38" t="s">
        <v>663</v>
      </c>
      <c r="I51" s="38" t="s">
        <v>436</v>
      </c>
      <c r="J51" s="38" t="s">
        <v>2746</v>
      </c>
      <c r="K51" s="39">
        <v>43556</v>
      </c>
      <c r="L51" s="39">
        <v>43556</v>
      </c>
      <c r="M51" s="39">
        <v>43556</v>
      </c>
      <c r="N51" s="38" t="s">
        <v>1367</v>
      </c>
      <c r="O51" s="38" t="s">
        <v>1368</v>
      </c>
      <c r="P51" s="41">
        <v>8004893</v>
      </c>
      <c r="Q51" s="38" t="s">
        <v>665</v>
      </c>
      <c r="R51" s="38" t="s">
        <v>59</v>
      </c>
      <c r="S51" s="38" t="s">
        <v>52</v>
      </c>
      <c r="T51" s="42">
        <v>341.16</v>
      </c>
      <c r="U51" s="42">
        <v>309.14999999999998</v>
      </c>
      <c r="V51" s="42">
        <f t="shared" si="7"/>
        <v>32.010000000000048</v>
      </c>
      <c r="W51" s="43">
        <f t="shared" si="1"/>
        <v>9.3826943369680046E-2</v>
      </c>
      <c r="X51" s="38" t="s">
        <v>1361</v>
      </c>
      <c r="Y51" s="42">
        <v>309.14999999999998</v>
      </c>
      <c r="Z51" s="38" t="s">
        <v>667</v>
      </c>
      <c r="AA51" s="42">
        <v>0</v>
      </c>
      <c r="AB51" s="42" t="s">
        <v>54</v>
      </c>
      <c r="AC51" s="42">
        <v>339.9</v>
      </c>
      <c r="AD51" s="42">
        <v>309.14999999999998</v>
      </c>
      <c r="AE51" s="42">
        <f t="shared" si="8"/>
        <v>30.75</v>
      </c>
      <c r="AF51" s="38" t="s">
        <v>1371</v>
      </c>
      <c r="AG51" s="44">
        <f t="shared" si="9"/>
        <v>1.2600000000000477</v>
      </c>
    </row>
    <row r="52" spans="1:33" s="45" customFormat="1" x14ac:dyDescent="0.2">
      <c r="A52" s="38" t="s">
        <v>39</v>
      </c>
      <c r="B52" s="38" t="s">
        <v>40</v>
      </c>
      <c r="C52" s="38" t="s">
        <v>353</v>
      </c>
      <c r="D52" s="38" t="s">
        <v>645</v>
      </c>
      <c r="E52" s="38" t="s">
        <v>43</v>
      </c>
      <c r="F52" s="38" t="s">
        <v>434</v>
      </c>
      <c r="G52" s="38" t="s">
        <v>435</v>
      </c>
      <c r="H52" s="38" t="s">
        <v>433</v>
      </c>
      <c r="I52" s="38" t="s">
        <v>436</v>
      </c>
      <c r="J52" s="38" t="s">
        <v>2732</v>
      </c>
      <c r="K52" s="39">
        <v>43619</v>
      </c>
      <c r="L52" s="39">
        <v>43619</v>
      </c>
      <c r="M52" s="39">
        <v>43619</v>
      </c>
      <c r="N52" s="38" t="s">
        <v>1358</v>
      </c>
      <c r="O52" s="38" t="s">
        <v>1368</v>
      </c>
      <c r="P52" s="41">
        <v>8002011</v>
      </c>
      <c r="Q52" s="38" t="s">
        <v>2820</v>
      </c>
      <c r="R52" s="38" t="s">
        <v>68</v>
      </c>
      <c r="S52" s="38" t="s">
        <v>52</v>
      </c>
      <c r="T52" s="42">
        <v>80155</v>
      </c>
      <c r="U52" s="42">
        <v>82025</v>
      </c>
      <c r="V52" s="42">
        <f t="shared" si="7"/>
        <v>-1870</v>
      </c>
      <c r="W52" s="43">
        <f t="shared" si="1"/>
        <v>-2.3329798515376459E-2</v>
      </c>
      <c r="X52" s="38" t="s">
        <v>1361</v>
      </c>
      <c r="Y52" s="42">
        <v>82025</v>
      </c>
      <c r="Z52" s="38" t="s">
        <v>2821</v>
      </c>
      <c r="AA52" s="42">
        <v>0</v>
      </c>
      <c r="AB52" s="42" t="s">
        <v>54</v>
      </c>
      <c r="AC52" s="42">
        <v>79859</v>
      </c>
      <c r="AD52" s="42">
        <v>82025</v>
      </c>
      <c r="AE52" s="42">
        <f t="shared" si="8"/>
        <v>-2166</v>
      </c>
      <c r="AF52" s="38" t="s">
        <v>1371</v>
      </c>
      <c r="AG52" s="44">
        <f t="shared" si="9"/>
        <v>296</v>
      </c>
    </row>
    <row r="53" spans="1:33" s="45" customFormat="1" x14ac:dyDescent="0.2">
      <c r="A53" s="38" t="s">
        <v>39</v>
      </c>
      <c r="B53" s="38" t="s">
        <v>40</v>
      </c>
      <c r="C53" s="38" t="s">
        <v>353</v>
      </c>
      <c r="D53" s="38" t="s">
        <v>645</v>
      </c>
      <c r="E53" s="38" t="s">
        <v>43</v>
      </c>
      <c r="F53" s="38" t="s">
        <v>434</v>
      </c>
      <c r="G53" s="38" t="s">
        <v>435</v>
      </c>
      <c r="H53" s="38" t="s">
        <v>433</v>
      </c>
      <c r="I53" s="38" t="s">
        <v>436</v>
      </c>
      <c r="J53" s="38" t="s">
        <v>2746</v>
      </c>
      <c r="K53" s="39">
        <v>43560</v>
      </c>
      <c r="L53" s="39">
        <v>43560</v>
      </c>
      <c r="M53" s="39">
        <v>43560</v>
      </c>
      <c r="N53" s="38" t="s">
        <v>1358</v>
      </c>
      <c r="O53" s="38" t="s">
        <v>1368</v>
      </c>
      <c r="P53" s="41">
        <v>7990118</v>
      </c>
      <c r="Q53" s="38" t="s">
        <v>448</v>
      </c>
      <c r="R53" s="38" t="s">
        <v>68</v>
      </c>
      <c r="S53" s="38" t="s">
        <v>52</v>
      </c>
      <c r="T53" s="42">
        <v>159371.73000000001</v>
      </c>
      <c r="U53" s="42">
        <v>134189.57999999999</v>
      </c>
      <c r="V53" s="42">
        <f t="shared" si="7"/>
        <v>25182.150000000023</v>
      </c>
      <c r="W53" s="43">
        <f t="shared" si="1"/>
        <v>0.15800888902944094</v>
      </c>
      <c r="X53" s="38" t="s">
        <v>1361</v>
      </c>
      <c r="Y53" s="42">
        <v>134189.57999999999</v>
      </c>
      <c r="Z53" s="38" t="s">
        <v>2822</v>
      </c>
      <c r="AA53" s="42">
        <v>0</v>
      </c>
      <c r="AB53" s="42" t="s">
        <v>54</v>
      </c>
      <c r="AC53" s="42">
        <v>158752.65</v>
      </c>
      <c r="AD53" s="42">
        <v>134189.57999999999</v>
      </c>
      <c r="AE53" s="42">
        <f t="shared" si="8"/>
        <v>24563.070000000007</v>
      </c>
      <c r="AF53" s="38" t="s">
        <v>1371</v>
      </c>
      <c r="AG53" s="44">
        <f t="shared" si="9"/>
        <v>619.0800000000163</v>
      </c>
    </row>
    <row r="54" spans="1:33" s="45" customFormat="1" x14ac:dyDescent="0.2">
      <c r="A54" s="38" t="s">
        <v>39</v>
      </c>
      <c r="B54" s="38" t="s">
        <v>40</v>
      </c>
      <c r="C54" s="38" t="s">
        <v>353</v>
      </c>
      <c r="D54" s="38" t="s">
        <v>645</v>
      </c>
      <c r="E54" s="38" t="s">
        <v>43</v>
      </c>
      <c r="F54" s="38" t="s">
        <v>434</v>
      </c>
      <c r="G54" s="38" t="s">
        <v>435</v>
      </c>
      <c r="H54" s="38" t="s">
        <v>433</v>
      </c>
      <c r="I54" s="38" t="s">
        <v>436</v>
      </c>
      <c r="J54" s="38" t="s">
        <v>2746</v>
      </c>
      <c r="K54" s="39">
        <v>43560</v>
      </c>
      <c r="L54" s="39">
        <v>43560</v>
      </c>
      <c r="M54" s="39">
        <v>43560</v>
      </c>
      <c r="N54" s="38" t="s">
        <v>1358</v>
      </c>
      <c r="O54" s="38" t="s">
        <v>1368</v>
      </c>
      <c r="P54" s="41">
        <v>8012660</v>
      </c>
      <c r="Q54" s="38" t="s">
        <v>448</v>
      </c>
      <c r="R54" s="38" t="s">
        <v>68</v>
      </c>
      <c r="S54" s="38" t="s">
        <v>52</v>
      </c>
      <c r="T54" s="42">
        <v>15178.26</v>
      </c>
      <c r="U54" s="42">
        <v>13283.96</v>
      </c>
      <c r="V54" s="42">
        <f t="shared" si="7"/>
        <v>1894.3000000000011</v>
      </c>
      <c r="W54" s="43">
        <f t="shared" ref="W54:W102" si="10">V54/T54</f>
        <v>0.12480350185067333</v>
      </c>
      <c r="X54" s="38" t="s">
        <v>1361</v>
      </c>
      <c r="Y54" s="42">
        <v>13283.96</v>
      </c>
      <c r="Z54" s="38" t="s">
        <v>2823</v>
      </c>
      <c r="AA54" s="42">
        <v>0</v>
      </c>
      <c r="AB54" s="42" t="s">
        <v>54</v>
      </c>
      <c r="AC54" s="42">
        <v>15119.3</v>
      </c>
      <c r="AD54" s="42">
        <v>13283.96</v>
      </c>
      <c r="AE54" s="42">
        <f t="shared" si="8"/>
        <v>1835.3400000000001</v>
      </c>
      <c r="AF54" s="38" t="s">
        <v>1371</v>
      </c>
      <c r="AG54" s="44">
        <f t="shared" si="9"/>
        <v>58.960000000000946</v>
      </c>
    </row>
    <row r="55" spans="1:33" s="45" customFormat="1" x14ac:dyDescent="0.2">
      <c r="A55" s="38" t="s">
        <v>39</v>
      </c>
      <c r="B55" s="38" t="s">
        <v>40</v>
      </c>
      <c r="C55" s="38" t="s">
        <v>353</v>
      </c>
      <c r="D55" s="38" t="s">
        <v>645</v>
      </c>
      <c r="E55" s="38" t="s">
        <v>43</v>
      </c>
      <c r="F55" s="38" t="s">
        <v>434</v>
      </c>
      <c r="G55" s="38" t="s">
        <v>435</v>
      </c>
      <c r="H55" s="38" t="s">
        <v>433</v>
      </c>
      <c r="I55" s="38" t="s">
        <v>436</v>
      </c>
      <c r="J55" s="38" t="s">
        <v>2746</v>
      </c>
      <c r="K55" s="39">
        <v>43560</v>
      </c>
      <c r="L55" s="39">
        <v>43560</v>
      </c>
      <c r="M55" s="39">
        <v>43560</v>
      </c>
      <c r="N55" s="38" t="s">
        <v>1358</v>
      </c>
      <c r="O55" s="38" t="s">
        <v>1368</v>
      </c>
      <c r="P55" s="41">
        <v>8013011</v>
      </c>
      <c r="Q55" s="38" t="s">
        <v>448</v>
      </c>
      <c r="R55" s="38" t="s">
        <v>68</v>
      </c>
      <c r="S55" s="38" t="s">
        <v>52</v>
      </c>
      <c r="T55" s="42">
        <v>20686.41</v>
      </c>
      <c r="U55" s="42">
        <v>18721.98</v>
      </c>
      <c r="V55" s="42">
        <f t="shared" si="7"/>
        <v>1964.4300000000003</v>
      </c>
      <c r="W55" s="43">
        <f t="shared" si="10"/>
        <v>9.4962344843788765E-2</v>
      </c>
      <c r="X55" s="38" t="s">
        <v>1361</v>
      </c>
      <c r="Y55" s="42">
        <v>18721.98</v>
      </c>
      <c r="Z55" s="38" t="s">
        <v>2824</v>
      </c>
      <c r="AA55" s="42">
        <v>0</v>
      </c>
      <c r="AB55" s="42" t="s">
        <v>54</v>
      </c>
      <c r="AC55" s="42">
        <v>20606.05</v>
      </c>
      <c r="AD55" s="42">
        <v>18721.98</v>
      </c>
      <c r="AE55" s="42">
        <f t="shared" si="8"/>
        <v>1884.0699999999997</v>
      </c>
      <c r="AF55" s="38" t="s">
        <v>1371</v>
      </c>
      <c r="AG55" s="44">
        <f t="shared" si="9"/>
        <v>80.360000000000582</v>
      </c>
    </row>
    <row r="56" spans="1:33" s="45" customFormat="1" x14ac:dyDescent="0.2">
      <c r="A56" s="38" t="s">
        <v>39</v>
      </c>
      <c r="B56" s="38" t="s">
        <v>40</v>
      </c>
      <c r="C56" s="38" t="s">
        <v>353</v>
      </c>
      <c r="D56" s="38" t="s">
        <v>645</v>
      </c>
      <c r="E56" s="38" t="s">
        <v>43</v>
      </c>
      <c r="F56" s="38" t="s">
        <v>434</v>
      </c>
      <c r="G56" s="38" t="s">
        <v>435</v>
      </c>
      <c r="H56" s="38" t="s">
        <v>433</v>
      </c>
      <c r="I56" s="38" t="s">
        <v>436</v>
      </c>
      <c r="J56" s="38" t="s">
        <v>2746</v>
      </c>
      <c r="K56" s="39">
        <v>43560</v>
      </c>
      <c r="L56" s="39">
        <v>43560</v>
      </c>
      <c r="M56" s="39">
        <v>43560</v>
      </c>
      <c r="N56" s="38" t="s">
        <v>1358</v>
      </c>
      <c r="O56" s="38" t="s">
        <v>1368</v>
      </c>
      <c r="P56" s="41">
        <v>8025019</v>
      </c>
      <c r="Q56" s="38" t="s">
        <v>448</v>
      </c>
      <c r="R56" s="38" t="s">
        <v>68</v>
      </c>
      <c r="S56" s="38" t="s">
        <v>52</v>
      </c>
      <c r="T56" s="42">
        <v>19310.8</v>
      </c>
      <c r="U56" s="42">
        <v>15867.96</v>
      </c>
      <c r="V56" s="42">
        <f t="shared" si="7"/>
        <v>3442.84</v>
      </c>
      <c r="W56" s="43">
        <f t="shared" si="10"/>
        <v>0.17828572612217</v>
      </c>
      <c r="X56" s="38" t="s">
        <v>1361</v>
      </c>
      <c r="Y56" s="42">
        <v>15867.96</v>
      </c>
      <c r="Z56" s="38" t="s">
        <v>2825</v>
      </c>
      <c r="AA56" s="42">
        <v>0</v>
      </c>
      <c r="AB56" s="42" t="s">
        <v>54</v>
      </c>
      <c r="AC56" s="42">
        <v>19236.46</v>
      </c>
      <c r="AD56" s="42">
        <v>15867.96</v>
      </c>
      <c r="AE56" s="42">
        <f t="shared" si="8"/>
        <v>3368.5</v>
      </c>
      <c r="AF56" s="38" t="s">
        <v>1371</v>
      </c>
      <c r="AG56" s="44">
        <f t="shared" si="9"/>
        <v>74.340000000000146</v>
      </c>
    </row>
    <row r="57" spans="1:33" s="45" customFormat="1" x14ac:dyDescent="0.2">
      <c r="A57" s="38" t="s">
        <v>39</v>
      </c>
      <c r="B57" s="38" t="s">
        <v>40</v>
      </c>
      <c r="C57" s="38" t="s">
        <v>353</v>
      </c>
      <c r="D57" s="38" t="s">
        <v>645</v>
      </c>
      <c r="E57" s="38" t="s">
        <v>43</v>
      </c>
      <c r="F57" s="38" t="s">
        <v>434</v>
      </c>
      <c r="G57" s="38" t="s">
        <v>435</v>
      </c>
      <c r="H57" s="38" t="s">
        <v>433</v>
      </c>
      <c r="I57" s="38" t="s">
        <v>436</v>
      </c>
      <c r="J57" s="38" t="s">
        <v>2746</v>
      </c>
      <c r="K57" s="39">
        <v>43560</v>
      </c>
      <c r="L57" s="39">
        <v>43560</v>
      </c>
      <c r="M57" s="39">
        <v>43560</v>
      </c>
      <c r="N57" s="38" t="s">
        <v>1358</v>
      </c>
      <c r="O57" s="38" t="s">
        <v>1368</v>
      </c>
      <c r="P57" s="41">
        <v>8025250</v>
      </c>
      <c r="Q57" s="38" t="s">
        <v>448</v>
      </c>
      <c r="R57" s="38" t="s">
        <v>68</v>
      </c>
      <c r="S57" s="38" t="s">
        <v>52</v>
      </c>
      <c r="T57" s="42">
        <v>6193.14</v>
      </c>
      <c r="U57" s="42">
        <v>5730</v>
      </c>
      <c r="V57" s="42">
        <f t="shared" si="7"/>
        <v>463.14000000000033</v>
      </c>
      <c r="W57" s="43">
        <f t="shared" si="10"/>
        <v>7.4782743487148737E-2</v>
      </c>
      <c r="X57" s="38" t="s">
        <v>1361</v>
      </c>
      <c r="Y57" s="42">
        <v>5730</v>
      </c>
      <c r="Z57" s="38" t="s">
        <v>2826</v>
      </c>
      <c r="AA57" s="42">
        <v>0</v>
      </c>
      <c r="AB57" s="42" t="s">
        <v>54</v>
      </c>
      <c r="AC57" s="42">
        <v>6170.01</v>
      </c>
      <c r="AD57" s="42">
        <v>5730</v>
      </c>
      <c r="AE57" s="42">
        <f t="shared" si="8"/>
        <v>440.01000000000022</v>
      </c>
      <c r="AF57" s="38" t="s">
        <v>1371</v>
      </c>
      <c r="AG57" s="44">
        <f t="shared" si="9"/>
        <v>23.130000000000109</v>
      </c>
    </row>
    <row r="58" spans="1:33" s="45" customFormat="1" x14ac:dyDescent="0.2">
      <c r="A58" s="38" t="s">
        <v>39</v>
      </c>
      <c r="B58" s="38" t="s">
        <v>40</v>
      </c>
      <c r="C58" s="38" t="s">
        <v>353</v>
      </c>
      <c r="D58" s="38" t="s">
        <v>645</v>
      </c>
      <c r="E58" s="38" t="s">
        <v>43</v>
      </c>
      <c r="F58" s="38" t="s">
        <v>434</v>
      </c>
      <c r="G58" s="38" t="s">
        <v>435</v>
      </c>
      <c r="H58" s="38" t="s">
        <v>433</v>
      </c>
      <c r="I58" s="38" t="s">
        <v>436</v>
      </c>
      <c r="J58" s="38" t="s">
        <v>2746</v>
      </c>
      <c r="K58" s="39">
        <v>43560</v>
      </c>
      <c r="L58" s="39">
        <v>43560</v>
      </c>
      <c r="M58" s="39">
        <v>43560</v>
      </c>
      <c r="N58" s="38" t="s">
        <v>1358</v>
      </c>
      <c r="O58" s="38" t="s">
        <v>1368</v>
      </c>
      <c r="P58" s="41">
        <v>8091351</v>
      </c>
      <c r="Q58" s="38" t="s">
        <v>448</v>
      </c>
      <c r="R58" s="38" t="s">
        <v>68</v>
      </c>
      <c r="S58" s="38" t="s">
        <v>52</v>
      </c>
      <c r="T58" s="42">
        <v>4128.76</v>
      </c>
      <c r="U58" s="42">
        <v>3820</v>
      </c>
      <c r="V58" s="42">
        <f t="shared" si="7"/>
        <v>308.76000000000022</v>
      </c>
      <c r="W58" s="43">
        <f t="shared" si="10"/>
        <v>7.4782743487148737E-2</v>
      </c>
      <c r="X58" s="38" t="s">
        <v>1361</v>
      </c>
      <c r="Y58" s="42">
        <v>3820</v>
      </c>
      <c r="Z58" s="38" t="s">
        <v>2827</v>
      </c>
      <c r="AA58" s="42">
        <v>0</v>
      </c>
      <c r="AB58" s="42" t="s">
        <v>54</v>
      </c>
      <c r="AC58" s="42">
        <v>4113.34</v>
      </c>
      <c r="AD58" s="42">
        <v>3820</v>
      </c>
      <c r="AE58" s="42">
        <f t="shared" si="8"/>
        <v>293.34000000000015</v>
      </c>
      <c r="AF58" s="38" t="s">
        <v>1371</v>
      </c>
      <c r="AG58" s="44">
        <f t="shared" si="9"/>
        <v>15.420000000000073</v>
      </c>
    </row>
    <row r="59" spans="1:33" s="45" customFormat="1" x14ac:dyDescent="0.2">
      <c r="A59" s="38" t="s">
        <v>39</v>
      </c>
      <c r="B59" s="38" t="s">
        <v>40</v>
      </c>
      <c r="C59" s="38" t="s">
        <v>353</v>
      </c>
      <c r="D59" s="38" t="s">
        <v>645</v>
      </c>
      <c r="E59" s="38" t="s">
        <v>43</v>
      </c>
      <c r="F59" s="38" t="s">
        <v>434</v>
      </c>
      <c r="G59" s="38" t="s">
        <v>435</v>
      </c>
      <c r="H59" s="38" t="s">
        <v>433</v>
      </c>
      <c r="I59" s="38" t="s">
        <v>436</v>
      </c>
      <c r="J59" s="38" t="s">
        <v>2746</v>
      </c>
      <c r="K59" s="39">
        <v>43560</v>
      </c>
      <c r="L59" s="39">
        <v>43560</v>
      </c>
      <c r="M59" s="39">
        <v>43560</v>
      </c>
      <c r="N59" s="38" t="s">
        <v>1358</v>
      </c>
      <c r="O59" s="38" t="s">
        <v>1368</v>
      </c>
      <c r="P59" s="41">
        <v>8114036</v>
      </c>
      <c r="Q59" s="38" t="s">
        <v>2795</v>
      </c>
      <c r="R59" s="38" t="s">
        <v>68</v>
      </c>
      <c r="S59" s="38" t="s">
        <v>52</v>
      </c>
      <c r="T59" s="42">
        <v>472462</v>
      </c>
      <c r="U59" s="42">
        <v>409666</v>
      </c>
      <c r="V59" s="42">
        <f t="shared" si="7"/>
        <v>62796</v>
      </c>
      <c r="W59" s="43">
        <f t="shared" si="10"/>
        <v>0.13291227654287541</v>
      </c>
      <c r="X59" s="38" t="s">
        <v>1361</v>
      </c>
      <c r="Y59" s="42">
        <v>409666</v>
      </c>
      <c r="Z59" s="38" t="s">
        <v>2828</v>
      </c>
      <c r="AA59" s="42">
        <v>0</v>
      </c>
      <c r="AB59" s="42" t="s">
        <v>54</v>
      </c>
      <c r="AC59" s="42">
        <v>470703.45</v>
      </c>
      <c r="AD59" s="42">
        <v>409666</v>
      </c>
      <c r="AE59" s="42">
        <f t="shared" si="8"/>
        <v>61037.450000000012</v>
      </c>
      <c r="AF59" s="38" t="s">
        <v>1371</v>
      </c>
      <c r="AG59" s="44">
        <f t="shared" si="9"/>
        <v>1758.5499999999884</v>
      </c>
    </row>
    <row r="60" spans="1:33" s="45" customFormat="1" x14ac:dyDescent="0.2">
      <c r="A60" s="38" t="s">
        <v>39</v>
      </c>
      <c r="B60" s="38" t="s">
        <v>40</v>
      </c>
      <c r="C60" s="38" t="s">
        <v>353</v>
      </c>
      <c r="D60" s="38" t="s">
        <v>645</v>
      </c>
      <c r="E60" s="38" t="s">
        <v>43</v>
      </c>
      <c r="F60" s="38" t="s">
        <v>434</v>
      </c>
      <c r="G60" s="38" t="s">
        <v>435</v>
      </c>
      <c r="H60" s="38" t="s">
        <v>433</v>
      </c>
      <c r="I60" s="38" t="s">
        <v>436</v>
      </c>
      <c r="J60" s="38" t="s">
        <v>2739</v>
      </c>
      <c r="K60" s="39">
        <v>43822</v>
      </c>
      <c r="L60" s="39">
        <v>43822</v>
      </c>
      <c r="M60" s="39">
        <v>43822</v>
      </c>
      <c r="N60" s="38" t="s">
        <v>1358</v>
      </c>
      <c r="O60" s="38" t="s">
        <v>1368</v>
      </c>
      <c r="P60" s="41">
        <v>8137942</v>
      </c>
      <c r="Q60" s="38" t="s">
        <v>1637</v>
      </c>
      <c r="R60" s="38" t="s">
        <v>68</v>
      </c>
      <c r="S60" s="38" t="s">
        <v>52</v>
      </c>
      <c r="T60" s="42">
        <v>0</v>
      </c>
      <c r="U60" s="42">
        <v>9989.2000000000007</v>
      </c>
      <c r="V60" s="42">
        <f t="shared" si="7"/>
        <v>-9989.2000000000007</v>
      </c>
      <c r="W60" s="43" t="e">
        <f t="shared" si="10"/>
        <v>#DIV/0!</v>
      </c>
      <c r="X60" s="38" t="s">
        <v>1361</v>
      </c>
      <c r="Y60" s="42">
        <v>9989.2000000000007</v>
      </c>
      <c r="Z60" s="38" t="s">
        <v>1640</v>
      </c>
      <c r="AA60" s="42">
        <v>0</v>
      </c>
      <c r="AB60" s="42" t="s">
        <v>54</v>
      </c>
      <c r="AC60" s="42">
        <v>0</v>
      </c>
      <c r="AD60" s="42">
        <v>0</v>
      </c>
      <c r="AE60" s="42">
        <f t="shared" si="8"/>
        <v>0</v>
      </c>
      <c r="AF60" s="38" t="s">
        <v>1371</v>
      </c>
      <c r="AG60" s="44">
        <f t="shared" si="9"/>
        <v>-9989.2000000000007</v>
      </c>
    </row>
    <row r="61" spans="1:33" s="45" customFormat="1" x14ac:dyDescent="0.2">
      <c r="A61" s="38" t="s">
        <v>39</v>
      </c>
      <c r="B61" s="38" t="s">
        <v>40</v>
      </c>
      <c r="C61" s="38" t="s">
        <v>353</v>
      </c>
      <c r="D61" s="38" t="s">
        <v>645</v>
      </c>
      <c r="E61" s="38" t="s">
        <v>43</v>
      </c>
      <c r="F61" s="38" t="s">
        <v>434</v>
      </c>
      <c r="G61" s="38" t="s">
        <v>435</v>
      </c>
      <c r="H61" s="38" t="s">
        <v>433</v>
      </c>
      <c r="I61" s="38" t="s">
        <v>436</v>
      </c>
      <c r="J61" s="38" t="s">
        <v>2739</v>
      </c>
      <c r="K61" s="39">
        <v>43822</v>
      </c>
      <c r="L61" s="39">
        <v>43822</v>
      </c>
      <c r="M61" s="39">
        <v>43822</v>
      </c>
      <c r="N61" s="38" t="s">
        <v>1358</v>
      </c>
      <c r="O61" s="38" t="s">
        <v>1368</v>
      </c>
      <c r="P61" s="41">
        <v>8137913</v>
      </c>
      <c r="Q61" s="38" t="s">
        <v>1642</v>
      </c>
      <c r="R61" s="38" t="s">
        <v>68</v>
      </c>
      <c r="S61" s="38" t="s">
        <v>52</v>
      </c>
      <c r="T61" s="42">
        <v>0</v>
      </c>
      <c r="U61" s="42">
        <v>4952.7</v>
      </c>
      <c r="V61" s="42">
        <f t="shared" si="7"/>
        <v>-4952.7</v>
      </c>
      <c r="W61" s="43" t="e">
        <f t="shared" si="10"/>
        <v>#DIV/0!</v>
      </c>
      <c r="X61" s="38" t="s">
        <v>1361</v>
      </c>
      <c r="Y61" s="42">
        <v>4952.7</v>
      </c>
      <c r="Z61" s="38" t="s">
        <v>2829</v>
      </c>
      <c r="AA61" s="42">
        <v>0</v>
      </c>
      <c r="AB61" s="42" t="s">
        <v>54</v>
      </c>
      <c r="AC61" s="42">
        <v>0</v>
      </c>
      <c r="AD61" s="42">
        <v>4952.7</v>
      </c>
      <c r="AE61" s="42">
        <f t="shared" si="8"/>
        <v>-4952.7</v>
      </c>
      <c r="AF61" s="38" t="s">
        <v>1371</v>
      </c>
      <c r="AG61" s="44">
        <f t="shared" si="9"/>
        <v>0</v>
      </c>
    </row>
    <row r="62" spans="1:33" s="45" customFormat="1" x14ac:dyDescent="0.2">
      <c r="A62" s="38" t="s">
        <v>39</v>
      </c>
      <c r="B62" s="38" t="s">
        <v>40</v>
      </c>
      <c r="C62" s="38" t="s">
        <v>353</v>
      </c>
      <c r="D62" s="38" t="s">
        <v>645</v>
      </c>
      <c r="E62" s="38" t="s">
        <v>43</v>
      </c>
      <c r="F62" s="38" t="s">
        <v>434</v>
      </c>
      <c r="G62" s="38" t="s">
        <v>435</v>
      </c>
      <c r="H62" s="38" t="s">
        <v>433</v>
      </c>
      <c r="I62" s="38" t="s">
        <v>1645</v>
      </c>
      <c r="J62" s="38" t="s">
        <v>2746</v>
      </c>
      <c r="K62" s="39">
        <v>43560</v>
      </c>
      <c r="L62" s="39">
        <v>43560</v>
      </c>
      <c r="M62" s="39">
        <v>43560</v>
      </c>
      <c r="N62" s="38" t="s">
        <v>1358</v>
      </c>
      <c r="O62" s="38" t="s">
        <v>1368</v>
      </c>
      <c r="P62" s="41">
        <v>7844919</v>
      </c>
      <c r="Q62" s="38" t="s">
        <v>2813</v>
      </c>
      <c r="R62" s="38" t="s">
        <v>68</v>
      </c>
      <c r="S62" s="38" t="s">
        <v>52</v>
      </c>
      <c r="T62" s="42">
        <v>14557</v>
      </c>
      <c r="U62" s="42">
        <v>12500</v>
      </c>
      <c r="V62" s="42">
        <f t="shared" si="7"/>
        <v>2057</v>
      </c>
      <c r="W62" s="43">
        <f t="shared" si="10"/>
        <v>0.14130658789585765</v>
      </c>
      <c r="X62" s="38" t="s">
        <v>1361</v>
      </c>
      <c r="Y62" s="42">
        <v>12500</v>
      </c>
      <c r="Z62" s="38" t="s">
        <v>2830</v>
      </c>
      <c r="AA62" s="42">
        <v>0</v>
      </c>
      <c r="AB62" s="42" t="s">
        <v>54</v>
      </c>
      <c r="AC62" s="42">
        <v>14503</v>
      </c>
      <c r="AD62" s="42">
        <v>12500</v>
      </c>
      <c r="AE62" s="42">
        <f t="shared" si="8"/>
        <v>2003</v>
      </c>
      <c r="AF62" s="38" t="s">
        <v>1371</v>
      </c>
      <c r="AG62" s="44">
        <f t="shared" si="9"/>
        <v>54</v>
      </c>
    </row>
    <row r="63" spans="1:33" s="45" customFormat="1" x14ac:dyDescent="0.2">
      <c r="A63" s="38" t="s">
        <v>39</v>
      </c>
      <c r="B63" s="38" t="s">
        <v>40</v>
      </c>
      <c r="C63" s="38" t="s">
        <v>353</v>
      </c>
      <c r="D63" s="38" t="s">
        <v>1675</v>
      </c>
      <c r="E63" s="38" t="s">
        <v>43</v>
      </c>
      <c r="F63" s="38" t="s">
        <v>1676</v>
      </c>
      <c r="G63" s="38" t="s">
        <v>358</v>
      </c>
      <c r="H63" s="38" t="s">
        <v>384</v>
      </c>
      <c r="I63" s="38" t="s">
        <v>359</v>
      </c>
      <c r="J63" s="38" t="s">
        <v>2831</v>
      </c>
      <c r="K63" s="39">
        <v>43682</v>
      </c>
      <c r="L63" s="39">
        <v>43682</v>
      </c>
      <c r="M63" s="39">
        <v>43682</v>
      </c>
      <c r="N63" s="38" t="s">
        <v>1358</v>
      </c>
      <c r="O63" s="38" t="s">
        <v>1368</v>
      </c>
      <c r="P63" s="41">
        <v>7416254</v>
      </c>
      <c r="Q63" s="38" t="s">
        <v>2832</v>
      </c>
      <c r="R63" s="38" t="s">
        <v>68</v>
      </c>
      <c r="S63" s="38" t="s">
        <v>52</v>
      </c>
      <c r="T63" s="42">
        <v>4268.76</v>
      </c>
      <c r="U63" s="42">
        <v>4185</v>
      </c>
      <c r="V63" s="42">
        <f>T63-U63</f>
        <v>83.760000000000218</v>
      </c>
      <c r="W63" s="43">
        <f t="shared" si="10"/>
        <v>1.9621623141146426E-2</v>
      </c>
      <c r="X63" s="38" t="s">
        <v>1361</v>
      </c>
      <c r="Y63" s="42">
        <v>4185</v>
      </c>
      <c r="Z63" s="38" t="s">
        <v>2833</v>
      </c>
      <c r="AA63" s="42">
        <v>0</v>
      </c>
      <c r="AB63" s="42" t="s">
        <v>54</v>
      </c>
      <c r="AC63" s="42">
        <v>4268.76</v>
      </c>
      <c r="AD63" s="42">
        <v>4185</v>
      </c>
      <c r="AE63" s="42">
        <f>AC63-AD63</f>
        <v>83.760000000000218</v>
      </c>
      <c r="AF63" s="38" t="s">
        <v>1363</v>
      </c>
      <c r="AG63" s="44">
        <f>V63-AE63</f>
        <v>0</v>
      </c>
    </row>
    <row r="64" spans="1:33" s="45" customFormat="1" x14ac:dyDescent="0.2">
      <c r="A64" s="38" t="s">
        <v>39</v>
      </c>
      <c r="B64" s="38" t="s">
        <v>40</v>
      </c>
      <c r="C64" s="38" t="s">
        <v>382</v>
      </c>
      <c r="D64" s="38" t="s">
        <v>698</v>
      </c>
      <c r="E64" s="38" t="s">
        <v>43</v>
      </c>
      <c r="F64" s="38" t="s">
        <v>700</v>
      </c>
      <c r="G64" s="38" t="s">
        <v>701</v>
      </c>
      <c r="H64" s="38" t="s">
        <v>699</v>
      </c>
      <c r="I64" s="38" t="s">
        <v>359</v>
      </c>
      <c r="J64" s="38" t="s">
        <v>2746</v>
      </c>
      <c r="K64" s="39">
        <v>43564</v>
      </c>
      <c r="L64" s="39">
        <v>43564</v>
      </c>
      <c r="M64" s="39">
        <v>43564</v>
      </c>
      <c r="N64" s="38" t="s">
        <v>1358</v>
      </c>
      <c r="O64" s="38" t="s">
        <v>1368</v>
      </c>
      <c r="P64" s="41">
        <v>8196839</v>
      </c>
      <c r="Q64" s="38" t="s">
        <v>703</v>
      </c>
      <c r="R64" s="38" t="s">
        <v>68</v>
      </c>
      <c r="S64" s="38" t="s">
        <v>52</v>
      </c>
      <c r="T64" s="42">
        <v>19176.240000000002</v>
      </c>
      <c r="U64" s="42">
        <v>18548.400000000001</v>
      </c>
      <c r="V64" s="42">
        <f t="shared" ref="V64:V69" si="11">T64-U64</f>
        <v>627.84000000000015</v>
      </c>
      <c r="W64" s="43">
        <f t="shared" si="10"/>
        <v>3.2740516389031429E-2</v>
      </c>
      <c r="X64" s="38" t="s">
        <v>1361</v>
      </c>
      <c r="Y64" s="42">
        <v>18548.400000000001</v>
      </c>
      <c r="Z64" s="38" t="s">
        <v>705</v>
      </c>
      <c r="AA64" s="42">
        <v>0</v>
      </c>
      <c r="AB64" s="42" t="s">
        <v>54</v>
      </c>
      <c r="AC64" s="42">
        <v>19104.86</v>
      </c>
      <c r="AD64" s="42">
        <v>18548.400000000001</v>
      </c>
      <c r="AE64" s="42">
        <f t="shared" ref="AE64:AE69" si="12">AC64-AD64</f>
        <v>556.45999999999913</v>
      </c>
      <c r="AF64" s="38" t="s">
        <v>1371</v>
      </c>
      <c r="AG64" s="44">
        <f t="shared" ref="AG64:AG69" si="13">V64-AE64</f>
        <v>71.380000000001019</v>
      </c>
    </row>
    <row r="65" spans="1:33" s="45" customFormat="1" x14ac:dyDescent="0.2">
      <c r="A65" s="38" t="s">
        <v>39</v>
      </c>
      <c r="B65" s="38" t="s">
        <v>40</v>
      </c>
      <c r="C65" s="38" t="s">
        <v>382</v>
      </c>
      <c r="D65" s="38" t="s">
        <v>698</v>
      </c>
      <c r="E65" s="38" t="s">
        <v>43</v>
      </c>
      <c r="F65" s="38" t="s">
        <v>700</v>
      </c>
      <c r="G65" s="38" t="s">
        <v>701</v>
      </c>
      <c r="H65" s="38" t="s">
        <v>707</v>
      </c>
      <c r="I65" s="38" t="s">
        <v>309</v>
      </c>
      <c r="J65" s="38" t="s">
        <v>2746</v>
      </c>
      <c r="K65" s="39">
        <v>43556</v>
      </c>
      <c r="L65" s="39">
        <v>43556</v>
      </c>
      <c r="M65" s="39">
        <v>43556</v>
      </c>
      <c r="N65" s="38" t="s">
        <v>1367</v>
      </c>
      <c r="O65" s="38" t="s">
        <v>1368</v>
      </c>
      <c r="P65" s="41">
        <v>8199050</v>
      </c>
      <c r="Q65" s="38" t="s">
        <v>729</v>
      </c>
      <c r="R65" s="38" t="s">
        <v>59</v>
      </c>
      <c r="S65" s="38" t="s">
        <v>52</v>
      </c>
      <c r="T65" s="42">
        <v>267531.78000000003</v>
      </c>
      <c r="U65" s="42">
        <v>243460.38</v>
      </c>
      <c r="V65" s="42">
        <f t="shared" si="11"/>
        <v>24071.400000000023</v>
      </c>
      <c r="W65" s="43">
        <f t="shared" si="10"/>
        <v>8.9975852588429009E-2</v>
      </c>
      <c r="X65" s="38" t="s">
        <v>1361</v>
      </c>
      <c r="Y65" s="42">
        <v>243460.38</v>
      </c>
      <c r="Z65" s="38" t="s">
        <v>2834</v>
      </c>
      <c r="AA65" s="42">
        <v>0</v>
      </c>
      <c r="AB65" s="42" t="s">
        <v>54</v>
      </c>
      <c r="AC65" s="42">
        <v>267531.78000000003</v>
      </c>
      <c r="AD65" s="42">
        <v>243460.38</v>
      </c>
      <c r="AE65" s="42">
        <f t="shared" si="12"/>
        <v>24071.400000000023</v>
      </c>
      <c r="AF65" s="38" t="s">
        <v>1371</v>
      </c>
      <c r="AG65" s="44">
        <f t="shared" si="13"/>
        <v>0</v>
      </c>
    </row>
    <row r="66" spans="1:33" s="45" customFormat="1" x14ac:dyDescent="0.2">
      <c r="A66" s="38" t="s">
        <v>39</v>
      </c>
      <c r="B66" s="38" t="s">
        <v>40</v>
      </c>
      <c r="C66" s="38" t="s">
        <v>382</v>
      </c>
      <c r="D66" s="38" t="s">
        <v>698</v>
      </c>
      <c r="E66" s="38" t="s">
        <v>43</v>
      </c>
      <c r="F66" s="38" t="s">
        <v>700</v>
      </c>
      <c r="G66" s="38" t="s">
        <v>701</v>
      </c>
      <c r="H66" s="38" t="s">
        <v>707</v>
      </c>
      <c r="I66" s="38" t="s">
        <v>309</v>
      </c>
      <c r="J66" s="38" t="s">
        <v>2746</v>
      </c>
      <c r="K66" s="39">
        <v>43570</v>
      </c>
      <c r="L66" s="39">
        <v>43570</v>
      </c>
      <c r="M66" s="39">
        <v>43570</v>
      </c>
      <c r="N66" s="38" t="s">
        <v>1367</v>
      </c>
      <c r="O66" s="38" t="s">
        <v>1368</v>
      </c>
      <c r="P66" s="41">
        <v>8187179</v>
      </c>
      <c r="Q66" s="38" t="s">
        <v>2835</v>
      </c>
      <c r="R66" s="38" t="s">
        <v>59</v>
      </c>
      <c r="S66" s="38" t="s">
        <v>52</v>
      </c>
      <c r="T66" s="42">
        <v>1231859.72</v>
      </c>
      <c r="U66" s="42">
        <v>1170266.73</v>
      </c>
      <c r="V66" s="42">
        <f t="shared" si="11"/>
        <v>61592.989999999991</v>
      </c>
      <c r="W66" s="43">
        <f t="shared" si="10"/>
        <v>5.0000003247122969E-2</v>
      </c>
      <c r="X66" s="38" t="s">
        <v>1525</v>
      </c>
      <c r="Y66" s="42">
        <v>0</v>
      </c>
      <c r="Z66" s="38" t="s">
        <v>55</v>
      </c>
      <c r="AA66" s="42">
        <v>0</v>
      </c>
      <c r="AB66" s="42" t="s">
        <v>54</v>
      </c>
      <c r="AC66" s="42">
        <v>0</v>
      </c>
      <c r="AD66" s="42">
        <v>0</v>
      </c>
      <c r="AE66" s="42">
        <f t="shared" si="12"/>
        <v>0</v>
      </c>
      <c r="AF66" s="38" t="s">
        <v>1371</v>
      </c>
      <c r="AG66" s="44">
        <f t="shared" si="13"/>
        <v>61592.989999999991</v>
      </c>
    </row>
    <row r="67" spans="1:33" s="45" customFormat="1" x14ac:dyDescent="0.2">
      <c r="A67" s="38" t="s">
        <v>39</v>
      </c>
      <c r="B67" s="38" t="s">
        <v>40</v>
      </c>
      <c r="C67" s="38" t="s">
        <v>382</v>
      </c>
      <c r="D67" s="38" t="s">
        <v>698</v>
      </c>
      <c r="E67" s="38" t="s">
        <v>43</v>
      </c>
      <c r="F67" s="38" t="s">
        <v>700</v>
      </c>
      <c r="G67" s="38" t="s">
        <v>701</v>
      </c>
      <c r="H67" s="38" t="s">
        <v>707</v>
      </c>
      <c r="I67" s="38" t="s">
        <v>309</v>
      </c>
      <c r="J67" s="38" t="s">
        <v>2836</v>
      </c>
      <c r="K67" s="39">
        <v>43649</v>
      </c>
      <c r="L67" s="39">
        <v>43649</v>
      </c>
      <c r="M67" s="39">
        <v>43649</v>
      </c>
      <c r="N67" s="38" t="s">
        <v>1367</v>
      </c>
      <c r="O67" s="38" t="s">
        <v>1368</v>
      </c>
      <c r="P67" s="41">
        <v>8134094</v>
      </c>
      <c r="Q67" s="38" t="s">
        <v>2837</v>
      </c>
      <c r="R67" s="38" t="s">
        <v>59</v>
      </c>
      <c r="S67" s="38" t="s">
        <v>52</v>
      </c>
      <c r="T67" s="42">
        <v>0</v>
      </c>
      <c r="U67" s="42">
        <v>4</v>
      </c>
      <c r="V67" s="42">
        <f t="shared" si="11"/>
        <v>-4</v>
      </c>
      <c r="W67" s="43" t="e">
        <f t="shared" si="10"/>
        <v>#DIV/0!</v>
      </c>
      <c r="X67" s="38" t="s">
        <v>1361</v>
      </c>
      <c r="Y67" s="42">
        <v>4</v>
      </c>
      <c r="Z67" s="38" t="s">
        <v>2838</v>
      </c>
      <c r="AA67" s="42">
        <v>0</v>
      </c>
      <c r="AB67" s="42" t="s">
        <v>54</v>
      </c>
      <c r="AC67" s="42">
        <v>0</v>
      </c>
      <c r="AD67" s="42">
        <v>4</v>
      </c>
      <c r="AE67" s="42">
        <f t="shared" si="12"/>
        <v>-4</v>
      </c>
      <c r="AF67" s="38" t="s">
        <v>1371</v>
      </c>
      <c r="AG67" s="44">
        <f t="shared" si="13"/>
        <v>0</v>
      </c>
    </row>
    <row r="68" spans="1:33" s="45" customFormat="1" x14ac:dyDescent="0.2">
      <c r="A68" s="38" t="s">
        <v>39</v>
      </c>
      <c r="B68" s="38" t="s">
        <v>40</v>
      </c>
      <c r="C68" s="38" t="s">
        <v>382</v>
      </c>
      <c r="D68" s="38" t="s">
        <v>698</v>
      </c>
      <c r="E68" s="38" t="s">
        <v>43</v>
      </c>
      <c r="F68" s="38" t="s">
        <v>700</v>
      </c>
      <c r="G68" s="38" t="s">
        <v>701</v>
      </c>
      <c r="H68" s="38" t="s">
        <v>707</v>
      </c>
      <c r="I68" s="38" t="s">
        <v>309</v>
      </c>
      <c r="J68" s="38" t="s">
        <v>2836</v>
      </c>
      <c r="K68" s="39">
        <v>43649</v>
      </c>
      <c r="L68" s="39">
        <v>43649</v>
      </c>
      <c r="M68" s="39">
        <v>43649</v>
      </c>
      <c r="N68" s="38" t="s">
        <v>1367</v>
      </c>
      <c r="O68" s="38" t="s">
        <v>1368</v>
      </c>
      <c r="P68" s="41">
        <v>8134094</v>
      </c>
      <c r="Q68" s="38" t="s">
        <v>2837</v>
      </c>
      <c r="R68" s="38" t="s">
        <v>59</v>
      </c>
      <c r="S68" s="38" t="s">
        <v>52</v>
      </c>
      <c r="T68" s="42">
        <v>0</v>
      </c>
      <c r="U68" s="42">
        <v>184</v>
      </c>
      <c r="V68" s="42">
        <f t="shared" si="11"/>
        <v>-184</v>
      </c>
      <c r="W68" s="43" t="e">
        <f t="shared" si="10"/>
        <v>#DIV/0!</v>
      </c>
      <c r="X68" s="38" t="s">
        <v>1361</v>
      </c>
      <c r="Y68" s="42">
        <v>184</v>
      </c>
      <c r="Z68" s="38" t="s">
        <v>2839</v>
      </c>
      <c r="AA68" s="42">
        <v>0</v>
      </c>
      <c r="AB68" s="42" t="s">
        <v>54</v>
      </c>
      <c r="AC68" s="42">
        <v>0</v>
      </c>
      <c r="AD68" s="42">
        <v>0</v>
      </c>
      <c r="AE68" s="42">
        <f t="shared" si="12"/>
        <v>0</v>
      </c>
      <c r="AF68" s="38" t="s">
        <v>1371</v>
      </c>
      <c r="AG68" s="44">
        <f t="shared" si="13"/>
        <v>-184</v>
      </c>
    </row>
    <row r="69" spans="1:33" s="45" customFormat="1" x14ac:dyDescent="0.2">
      <c r="A69" s="38" t="s">
        <v>39</v>
      </c>
      <c r="B69" s="38" t="s">
        <v>40</v>
      </c>
      <c r="C69" s="38" t="s">
        <v>382</v>
      </c>
      <c r="D69" s="38" t="s">
        <v>698</v>
      </c>
      <c r="E69" s="38" t="s">
        <v>43</v>
      </c>
      <c r="F69" s="38" t="s">
        <v>700</v>
      </c>
      <c r="G69" s="38" t="s">
        <v>701</v>
      </c>
      <c r="H69" s="38" t="s">
        <v>707</v>
      </c>
      <c r="I69" s="38" t="s">
        <v>309</v>
      </c>
      <c r="J69" s="38" t="s">
        <v>2836</v>
      </c>
      <c r="K69" s="39">
        <v>43649</v>
      </c>
      <c r="L69" s="39">
        <v>43649</v>
      </c>
      <c r="M69" s="39">
        <v>43649</v>
      </c>
      <c r="N69" s="38" t="s">
        <v>1367</v>
      </c>
      <c r="O69" s="38" t="s">
        <v>1368</v>
      </c>
      <c r="P69" s="41">
        <v>8134094</v>
      </c>
      <c r="Q69" s="38" t="s">
        <v>2837</v>
      </c>
      <c r="R69" s="38" t="s">
        <v>59</v>
      </c>
      <c r="S69" s="38" t="s">
        <v>52</v>
      </c>
      <c r="T69" s="42">
        <v>0</v>
      </c>
      <c r="U69" s="42">
        <v>84.48</v>
      </c>
      <c r="V69" s="42">
        <f t="shared" si="11"/>
        <v>-84.48</v>
      </c>
      <c r="W69" s="43" t="e">
        <f t="shared" si="10"/>
        <v>#DIV/0!</v>
      </c>
      <c r="X69" s="38" t="s">
        <v>1361</v>
      </c>
      <c r="Y69" s="42">
        <v>84.48</v>
      </c>
      <c r="Z69" s="38" t="s">
        <v>2840</v>
      </c>
      <c r="AA69" s="42">
        <v>0</v>
      </c>
      <c r="AB69" s="42" t="s">
        <v>54</v>
      </c>
      <c r="AC69" s="42">
        <v>0</v>
      </c>
      <c r="AD69" s="42">
        <v>84.48</v>
      </c>
      <c r="AE69" s="42">
        <f t="shared" si="12"/>
        <v>-84.48</v>
      </c>
      <c r="AF69" s="38" t="s">
        <v>1371</v>
      </c>
      <c r="AG69" s="44">
        <f t="shared" si="13"/>
        <v>0</v>
      </c>
    </row>
    <row r="70" spans="1:33" s="45" customFormat="1" x14ac:dyDescent="0.2">
      <c r="A70" s="38" t="s">
        <v>39</v>
      </c>
      <c r="B70" s="38" t="s">
        <v>40</v>
      </c>
      <c r="C70" s="38" t="s">
        <v>382</v>
      </c>
      <c r="D70" s="38" t="s">
        <v>744</v>
      </c>
      <c r="E70" s="38" t="s">
        <v>43</v>
      </c>
      <c r="F70" s="38" t="s">
        <v>746</v>
      </c>
      <c r="G70" s="38" t="s">
        <v>358</v>
      </c>
      <c r="H70" s="38" t="s">
        <v>745</v>
      </c>
      <c r="I70" s="38" t="s">
        <v>183</v>
      </c>
      <c r="J70" s="38" t="s">
        <v>2732</v>
      </c>
      <c r="K70" s="39">
        <v>43633</v>
      </c>
      <c r="L70" s="39">
        <v>43633</v>
      </c>
      <c r="M70" s="39">
        <v>43633</v>
      </c>
      <c r="N70" s="38" t="s">
        <v>1358</v>
      </c>
      <c r="O70" s="38" t="s">
        <v>1368</v>
      </c>
      <c r="P70" s="41">
        <v>6373795</v>
      </c>
      <c r="Q70" s="38" t="s">
        <v>2841</v>
      </c>
      <c r="R70" s="38" t="s">
        <v>68</v>
      </c>
      <c r="S70" s="38" t="s">
        <v>52</v>
      </c>
      <c r="T70" s="42">
        <v>59940</v>
      </c>
      <c r="U70" s="42">
        <v>55500</v>
      </c>
      <c r="V70" s="42">
        <f t="shared" ref="V70:V89" si="14">T70-U70</f>
        <v>4440</v>
      </c>
      <c r="W70" s="43">
        <f t="shared" si="10"/>
        <v>7.407407407407407E-2</v>
      </c>
      <c r="X70" s="38" t="s">
        <v>1361</v>
      </c>
      <c r="Y70" s="42">
        <v>55500</v>
      </c>
      <c r="Z70" s="38" t="s">
        <v>2842</v>
      </c>
      <c r="AA70" s="42">
        <v>0</v>
      </c>
      <c r="AB70" s="42" t="s">
        <v>54</v>
      </c>
      <c r="AC70" s="42">
        <v>59940</v>
      </c>
      <c r="AD70" s="42">
        <v>55500</v>
      </c>
      <c r="AE70" s="42">
        <f t="shared" ref="AE70:AE89" si="15">AC70-AD70</f>
        <v>4440</v>
      </c>
      <c r="AF70" s="38" t="s">
        <v>1371</v>
      </c>
      <c r="AG70" s="44">
        <f t="shared" ref="AG70:AG89" si="16">V70-AE70</f>
        <v>0</v>
      </c>
    </row>
    <row r="71" spans="1:33" s="45" customFormat="1" x14ac:dyDescent="0.2">
      <c r="A71" s="38" t="s">
        <v>39</v>
      </c>
      <c r="B71" s="38" t="s">
        <v>40</v>
      </c>
      <c r="C71" s="38" t="s">
        <v>353</v>
      </c>
      <c r="D71" s="38" t="s">
        <v>2518</v>
      </c>
      <c r="E71" s="38" t="s">
        <v>43</v>
      </c>
      <c r="F71" s="38" t="s">
        <v>434</v>
      </c>
      <c r="G71" s="38" t="s">
        <v>435</v>
      </c>
      <c r="H71" s="38" t="s">
        <v>433</v>
      </c>
      <c r="I71" s="38" t="s">
        <v>1645</v>
      </c>
      <c r="J71" s="38" t="s">
        <v>2746</v>
      </c>
      <c r="K71" s="39">
        <v>43560</v>
      </c>
      <c r="L71" s="39">
        <v>43560</v>
      </c>
      <c r="M71" s="39">
        <v>43560</v>
      </c>
      <c r="N71" s="38" t="s">
        <v>1358</v>
      </c>
      <c r="O71" s="38" t="s">
        <v>1368</v>
      </c>
      <c r="P71" s="41">
        <v>7830094</v>
      </c>
      <c r="Q71" s="38" t="s">
        <v>2843</v>
      </c>
      <c r="R71" s="38" t="s">
        <v>68</v>
      </c>
      <c r="S71" s="38" t="s">
        <v>52</v>
      </c>
      <c r="T71" s="42">
        <v>178053.36</v>
      </c>
      <c r="U71" s="42">
        <v>162715.14000000001</v>
      </c>
      <c r="V71" s="42">
        <f t="shared" si="14"/>
        <v>15338.219999999972</v>
      </c>
      <c r="W71" s="43">
        <f t="shared" si="10"/>
        <v>8.6143951453653972E-2</v>
      </c>
      <c r="X71" s="38" t="s">
        <v>1361</v>
      </c>
      <c r="Y71" s="42">
        <v>162715.14000000001</v>
      </c>
      <c r="Z71" s="38" t="s">
        <v>2844</v>
      </c>
      <c r="AA71" s="42">
        <v>0</v>
      </c>
      <c r="AB71" s="42" t="s">
        <v>54</v>
      </c>
      <c r="AC71" s="42">
        <v>177392.04</v>
      </c>
      <c r="AD71" s="42">
        <v>162715.14000000001</v>
      </c>
      <c r="AE71" s="42">
        <f t="shared" si="15"/>
        <v>14676.899999999994</v>
      </c>
      <c r="AF71" s="38" t="s">
        <v>1371</v>
      </c>
      <c r="AG71" s="44">
        <f t="shared" si="16"/>
        <v>661.31999999997788</v>
      </c>
    </row>
    <row r="72" spans="1:33" s="45" customFormat="1" x14ac:dyDescent="0.2">
      <c r="A72" s="38" t="s">
        <v>39</v>
      </c>
      <c r="B72" s="38" t="s">
        <v>40</v>
      </c>
      <c r="C72" s="38" t="s">
        <v>382</v>
      </c>
      <c r="D72" s="38" t="s">
        <v>813</v>
      </c>
      <c r="E72" s="38" t="s">
        <v>43</v>
      </c>
      <c r="F72" s="38" t="s">
        <v>409</v>
      </c>
      <c r="G72" s="38" t="s">
        <v>410</v>
      </c>
      <c r="H72" s="38" t="s">
        <v>408</v>
      </c>
      <c r="I72" s="38" t="s">
        <v>359</v>
      </c>
      <c r="J72" s="38" t="s">
        <v>2746</v>
      </c>
      <c r="K72" s="39">
        <v>43574</v>
      </c>
      <c r="L72" s="39">
        <v>43574</v>
      </c>
      <c r="M72" s="39">
        <v>43574</v>
      </c>
      <c r="N72" s="38" t="s">
        <v>1358</v>
      </c>
      <c r="O72" s="38" t="s">
        <v>1368</v>
      </c>
      <c r="P72" s="41">
        <v>8201987</v>
      </c>
      <c r="Q72" s="38" t="s">
        <v>1761</v>
      </c>
      <c r="R72" s="38" t="s">
        <v>68</v>
      </c>
      <c r="S72" s="38" t="s">
        <v>52</v>
      </c>
      <c r="T72" s="42">
        <v>1023.15</v>
      </c>
      <c r="U72" s="42">
        <v>897.5</v>
      </c>
      <c r="V72" s="42">
        <f t="shared" si="14"/>
        <v>125.64999999999998</v>
      </c>
      <c r="W72" s="43">
        <f t="shared" si="10"/>
        <v>0.12280701754385963</v>
      </c>
      <c r="X72" s="38" t="s">
        <v>1361</v>
      </c>
      <c r="Y72" s="42">
        <v>897.5</v>
      </c>
      <c r="Z72" s="38" t="s">
        <v>1762</v>
      </c>
      <c r="AA72" s="42">
        <v>0</v>
      </c>
      <c r="AB72" s="42" t="s">
        <v>54</v>
      </c>
      <c r="AC72" s="42">
        <v>1023.15</v>
      </c>
      <c r="AD72" s="42">
        <v>897.5</v>
      </c>
      <c r="AE72" s="42">
        <f t="shared" si="15"/>
        <v>125.64999999999998</v>
      </c>
      <c r="AF72" s="38" t="s">
        <v>1376</v>
      </c>
      <c r="AG72" s="44">
        <f t="shared" si="16"/>
        <v>0</v>
      </c>
    </row>
    <row r="73" spans="1:33" s="45" customFormat="1" x14ac:dyDescent="0.2">
      <c r="A73" s="38" t="s">
        <v>39</v>
      </c>
      <c r="B73" s="38" t="s">
        <v>40</v>
      </c>
      <c r="C73" s="38" t="s">
        <v>382</v>
      </c>
      <c r="D73" s="38" t="s">
        <v>813</v>
      </c>
      <c r="E73" s="38" t="s">
        <v>43</v>
      </c>
      <c r="F73" s="38" t="s">
        <v>409</v>
      </c>
      <c r="G73" s="38" t="s">
        <v>410</v>
      </c>
      <c r="H73" s="38" t="s">
        <v>408</v>
      </c>
      <c r="I73" s="38" t="s">
        <v>359</v>
      </c>
      <c r="J73" s="38" t="s">
        <v>2746</v>
      </c>
      <c r="K73" s="39">
        <v>43560</v>
      </c>
      <c r="L73" s="39">
        <v>43560</v>
      </c>
      <c r="M73" s="39">
        <v>43560</v>
      </c>
      <c r="N73" s="38" t="s">
        <v>1358</v>
      </c>
      <c r="O73" s="38" t="s">
        <v>1368</v>
      </c>
      <c r="P73" s="41">
        <v>8005631</v>
      </c>
      <c r="Q73" s="38" t="s">
        <v>815</v>
      </c>
      <c r="R73" s="38" t="s">
        <v>68</v>
      </c>
      <c r="S73" s="38" t="s">
        <v>52</v>
      </c>
      <c r="T73" s="42">
        <v>31503.18</v>
      </c>
      <c r="U73" s="42">
        <v>28002.83</v>
      </c>
      <c r="V73" s="42">
        <f t="shared" si="14"/>
        <v>3500.3499999999985</v>
      </c>
      <c r="W73" s="43">
        <f t="shared" si="10"/>
        <v>0.11111100530168695</v>
      </c>
      <c r="X73" s="38" t="s">
        <v>1361</v>
      </c>
      <c r="Y73" s="42">
        <v>28002.83</v>
      </c>
      <c r="Z73" s="38" t="s">
        <v>817</v>
      </c>
      <c r="AA73" s="42">
        <v>0</v>
      </c>
      <c r="AB73" s="42" t="s">
        <v>54</v>
      </c>
      <c r="AC73" s="42">
        <v>31385.919999999998</v>
      </c>
      <c r="AD73" s="42">
        <v>28002.83</v>
      </c>
      <c r="AE73" s="42">
        <f t="shared" si="15"/>
        <v>3383.0899999999965</v>
      </c>
      <c r="AF73" s="38" t="s">
        <v>1371</v>
      </c>
      <c r="AG73" s="44">
        <f t="shared" si="16"/>
        <v>117.26000000000204</v>
      </c>
    </row>
    <row r="74" spans="1:33" s="45" customFormat="1" x14ac:dyDescent="0.2">
      <c r="A74" s="38" t="s">
        <v>39</v>
      </c>
      <c r="B74" s="38" t="s">
        <v>40</v>
      </c>
      <c r="C74" s="38" t="s">
        <v>382</v>
      </c>
      <c r="D74" s="38" t="s">
        <v>813</v>
      </c>
      <c r="E74" s="38" t="s">
        <v>43</v>
      </c>
      <c r="F74" s="38" t="s">
        <v>409</v>
      </c>
      <c r="G74" s="38" t="s">
        <v>410</v>
      </c>
      <c r="H74" s="38" t="s">
        <v>408</v>
      </c>
      <c r="I74" s="38" t="s">
        <v>359</v>
      </c>
      <c r="J74" s="38" t="s">
        <v>2754</v>
      </c>
      <c r="K74" s="39">
        <v>43600</v>
      </c>
      <c r="L74" s="39">
        <v>43600</v>
      </c>
      <c r="M74" s="39">
        <v>43600</v>
      </c>
      <c r="N74" s="38" t="s">
        <v>1358</v>
      </c>
      <c r="O74" s="38" t="s">
        <v>1368</v>
      </c>
      <c r="P74" s="41">
        <v>8204440</v>
      </c>
      <c r="Q74" s="38" t="s">
        <v>1767</v>
      </c>
      <c r="R74" s="38" t="s">
        <v>68</v>
      </c>
      <c r="S74" s="38" t="s">
        <v>52</v>
      </c>
      <c r="T74" s="42">
        <v>399</v>
      </c>
      <c r="U74" s="42">
        <v>350</v>
      </c>
      <c r="V74" s="42">
        <f t="shared" si="14"/>
        <v>49</v>
      </c>
      <c r="W74" s="43">
        <f t="shared" si="10"/>
        <v>0.12280701754385964</v>
      </c>
      <c r="X74" s="38" t="s">
        <v>1361</v>
      </c>
      <c r="Y74" s="42">
        <v>350</v>
      </c>
      <c r="Z74" s="38" t="s">
        <v>1768</v>
      </c>
      <c r="AA74" s="42">
        <v>0</v>
      </c>
      <c r="AB74" s="42" t="s">
        <v>54</v>
      </c>
      <c r="AC74" s="42">
        <v>399</v>
      </c>
      <c r="AD74" s="42">
        <v>350</v>
      </c>
      <c r="AE74" s="42">
        <f t="shared" si="15"/>
        <v>49</v>
      </c>
      <c r="AF74" s="38" t="s">
        <v>1371</v>
      </c>
      <c r="AG74" s="44">
        <f t="shared" si="16"/>
        <v>0</v>
      </c>
    </row>
    <row r="75" spans="1:33" s="45" customFormat="1" x14ac:dyDescent="0.2">
      <c r="A75" s="38" t="s">
        <v>39</v>
      </c>
      <c r="B75" s="38" t="s">
        <v>40</v>
      </c>
      <c r="C75" s="38" t="s">
        <v>836</v>
      </c>
      <c r="D75" s="38" t="s">
        <v>2538</v>
      </c>
      <c r="E75" s="38" t="s">
        <v>43</v>
      </c>
      <c r="F75" s="38" t="s">
        <v>2539</v>
      </c>
      <c r="G75" s="38" t="s">
        <v>2074</v>
      </c>
      <c r="H75" s="38" t="s">
        <v>2541</v>
      </c>
      <c r="I75" s="38" t="s">
        <v>2092</v>
      </c>
      <c r="J75" s="38" t="s">
        <v>2746</v>
      </c>
      <c r="K75" s="39">
        <v>43556</v>
      </c>
      <c r="L75" s="39">
        <v>43556</v>
      </c>
      <c r="M75" s="39">
        <v>43556</v>
      </c>
      <c r="N75" s="38" t="s">
        <v>1367</v>
      </c>
      <c r="O75" s="38" t="s">
        <v>1368</v>
      </c>
      <c r="P75" s="41">
        <v>6243071</v>
      </c>
      <c r="Q75" s="38" t="s">
        <v>2845</v>
      </c>
      <c r="R75" s="38" t="s">
        <v>59</v>
      </c>
      <c r="S75" s="38" t="s">
        <v>52</v>
      </c>
      <c r="T75" s="42">
        <v>223124.67</v>
      </c>
      <c r="U75" s="42">
        <v>201035.33</v>
      </c>
      <c r="V75" s="42">
        <f t="shared" si="14"/>
        <v>22089.340000000026</v>
      </c>
      <c r="W75" s="43">
        <f t="shared" si="10"/>
        <v>9.8999989557407631E-2</v>
      </c>
      <c r="X75" s="38" t="s">
        <v>1781</v>
      </c>
      <c r="Y75" s="42">
        <v>0</v>
      </c>
      <c r="Z75" s="38" t="s">
        <v>55</v>
      </c>
      <c r="AA75" s="42">
        <v>0</v>
      </c>
      <c r="AB75" s="42" t="s">
        <v>54</v>
      </c>
      <c r="AC75" s="42">
        <v>0</v>
      </c>
      <c r="AD75" s="42">
        <v>0</v>
      </c>
      <c r="AE75" s="42">
        <f t="shared" si="15"/>
        <v>0</v>
      </c>
      <c r="AF75" s="38" t="s">
        <v>1390</v>
      </c>
      <c r="AG75" s="44">
        <f t="shared" si="16"/>
        <v>22089.340000000026</v>
      </c>
    </row>
    <row r="76" spans="1:33" s="45" customFormat="1" x14ac:dyDescent="0.2">
      <c r="A76" s="38" t="s">
        <v>39</v>
      </c>
      <c r="B76" s="38" t="s">
        <v>40</v>
      </c>
      <c r="C76" s="38" t="s">
        <v>836</v>
      </c>
      <c r="D76" s="38" t="s">
        <v>2538</v>
      </c>
      <c r="E76" s="38" t="s">
        <v>43</v>
      </c>
      <c r="F76" s="38" t="s">
        <v>2539</v>
      </c>
      <c r="G76" s="38" t="s">
        <v>2562</v>
      </c>
      <c r="H76" s="38" t="s">
        <v>2846</v>
      </c>
      <c r="I76" s="38" t="s">
        <v>183</v>
      </c>
      <c r="J76" s="38" t="s">
        <v>2836</v>
      </c>
      <c r="K76" s="39">
        <v>43668</v>
      </c>
      <c r="L76" s="39">
        <v>43668</v>
      </c>
      <c r="M76" s="39">
        <v>43668</v>
      </c>
      <c r="N76" s="38" t="s">
        <v>1358</v>
      </c>
      <c r="O76" s="38" t="s">
        <v>1368</v>
      </c>
      <c r="P76" s="41">
        <v>6724177</v>
      </c>
      <c r="Q76" s="38" t="s">
        <v>2847</v>
      </c>
      <c r="R76" s="38" t="s">
        <v>68</v>
      </c>
      <c r="S76" s="38" t="s">
        <v>52</v>
      </c>
      <c r="T76" s="42">
        <v>486</v>
      </c>
      <c r="U76" s="42">
        <v>450</v>
      </c>
      <c r="V76" s="42">
        <f t="shared" si="14"/>
        <v>36</v>
      </c>
      <c r="W76" s="43">
        <f t="shared" si="10"/>
        <v>7.407407407407407E-2</v>
      </c>
      <c r="X76" s="38" t="s">
        <v>1361</v>
      </c>
      <c r="Y76" s="42">
        <v>450</v>
      </c>
      <c r="Z76" s="38" t="s">
        <v>2848</v>
      </c>
      <c r="AA76" s="42">
        <v>0</v>
      </c>
      <c r="AB76" s="42" t="s">
        <v>54</v>
      </c>
      <c r="AC76" s="42">
        <v>486</v>
      </c>
      <c r="AD76" s="42">
        <v>450</v>
      </c>
      <c r="AE76" s="42">
        <f t="shared" si="15"/>
        <v>36</v>
      </c>
      <c r="AF76" s="38" t="s">
        <v>1371</v>
      </c>
      <c r="AG76" s="44">
        <f t="shared" si="16"/>
        <v>0</v>
      </c>
    </row>
    <row r="77" spans="1:33" s="45" customFormat="1" x14ac:dyDescent="0.2">
      <c r="A77" s="38" t="s">
        <v>39</v>
      </c>
      <c r="B77" s="38" t="s">
        <v>40</v>
      </c>
      <c r="C77" s="38" t="s">
        <v>836</v>
      </c>
      <c r="D77" s="38" t="s">
        <v>2547</v>
      </c>
      <c r="E77" s="38" t="s">
        <v>43</v>
      </c>
      <c r="F77" s="38" t="s">
        <v>55</v>
      </c>
      <c r="G77" s="38" t="s">
        <v>840</v>
      </c>
      <c r="H77" s="38" t="s">
        <v>838</v>
      </c>
      <c r="I77" s="38" t="s">
        <v>183</v>
      </c>
      <c r="J77" s="38" t="s">
        <v>2732</v>
      </c>
      <c r="K77" s="39">
        <v>43636</v>
      </c>
      <c r="L77" s="39">
        <v>43636</v>
      </c>
      <c r="M77" s="39">
        <v>43636</v>
      </c>
      <c r="N77" s="38" t="s">
        <v>1386</v>
      </c>
      <c r="O77" s="38" t="s">
        <v>1368</v>
      </c>
      <c r="P77" s="41">
        <v>7758231</v>
      </c>
      <c r="Q77" s="38" t="s">
        <v>2849</v>
      </c>
      <c r="R77" s="38" t="s">
        <v>59</v>
      </c>
      <c r="S77" s="38" t="s">
        <v>52</v>
      </c>
      <c r="T77" s="42">
        <v>0</v>
      </c>
      <c r="U77" s="42">
        <v>0</v>
      </c>
      <c r="V77" s="42">
        <f t="shared" si="14"/>
        <v>0</v>
      </c>
      <c r="W77" s="43" t="e">
        <f t="shared" si="10"/>
        <v>#DIV/0!</v>
      </c>
      <c r="X77" s="38" t="s">
        <v>1781</v>
      </c>
      <c r="Y77" s="42">
        <v>0</v>
      </c>
      <c r="Z77" s="38" t="s">
        <v>55</v>
      </c>
      <c r="AA77" s="42">
        <v>0</v>
      </c>
      <c r="AB77" s="42" t="s">
        <v>54</v>
      </c>
      <c r="AC77" s="42">
        <v>0</v>
      </c>
      <c r="AD77" s="42">
        <v>0</v>
      </c>
      <c r="AE77" s="42">
        <f t="shared" si="15"/>
        <v>0</v>
      </c>
      <c r="AF77" s="38" t="s">
        <v>1371</v>
      </c>
      <c r="AG77" s="44">
        <f t="shared" si="16"/>
        <v>0</v>
      </c>
    </row>
    <row r="78" spans="1:33" s="45" customFormat="1" x14ac:dyDescent="0.2">
      <c r="A78" s="38" t="s">
        <v>39</v>
      </c>
      <c r="B78" s="38" t="s">
        <v>40</v>
      </c>
      <c r="C78" s="38" t="s">
        <v>836</v>
      </c>
      <c r="D78" s="38" t="s">
        <v>2547</v>
      </c>
      <c r="E78" s="38" t="s">
        <v>43</v>
      </c>
      <c r="F78" s="38" t="s">
        <v>55</v>
      </c>
      <c r="G78" s="38" t="s">
        <v>840</v>
      </c>
      <c r="H78" s="38" t="s">
        <v>838</v>
      </c>
      <c r="I78" s="38" t="s">
        <v>183</v>
      </c>
      <c r="J78" s="38" t="s">
        <v>2836</v>
      </c>
      <c r="K78" s="39">
        <v>43677</v>
      </c>
      <c r="L78" s="39">
        <v>43677</v>
      </c>
      <c r="M78" s="39">
        <v>43677</v>
      </c>
      <c r="N78" s="38" t="s">
        <v>1386</v>
      </c>
      <c r="O78" s="38" t="s">
        <v>1368</v>
      </c>
      <c r="P78" s="41">
        <v>7758415</v>
      </c>
      <c r="Q78" s="38" t="s">
        <v>2849</v>
      </c>
      <c r="R78" s="38" t="s">
        <v>59</v>
      </c>
      <c r="S78" s="38" t="s">
        <v>52</v>
      </c>
      <c r="T78" s="42">
        <v>0</v>
      </c>
      <c r="U78" s="42">
        <v>0</v>
      </c>
      <c r="V78" s="42">
        <f t="shared" si="14"/>
        <v>0</v>
      </c>
      <c r="W78" s="43" t="e">
        <f t="shared" si="10"/>
        <v>#DIV/0!</v>
      </c>
      <c r="X78" s="38" t="s">
        <v>1781</v>
      </c>
      <c r="Y78" s="42">
        <v>0</v>
      </c>
      <c r="Z78" s="38" t="s">
        <v>55</v>
      </c>
      <c r="AA78" s="42">
        <v>0</v>
      </c>
      <c r="AB78" s="42" t="s">
        <v>54</v>
      </c>
      <c r="AC78" s="42">
        <v>0</v>
      </c>
      <c r="AD78" s="42">
        <v>0</v>
      </c>
      <c r="AE78" s="42">
        <f t="shared" si="15"/>
        <v>0</v>
      </c>
      <c r="AF78" s="38" t="s">
        <v>1371</v>
      </c>
      <c r="AG78" s="44">
        <f t="shared" si="16"/>
        <v>0</v>
      </c>
    </row>
    <row r="79" spans="1:33" s="45" customFormat="1" x14ac:dyDescent="0.2">
      <c r="A79" s="38" t="s">
        <v>39</v>
      </c>
      <c r="B79" s="38" t="s">
        <v>40</v>
      </c>
      <c r="C79" s="38" t="s">
        <v>836</v>
      </c>
      <c r="D79" s="38" t="s">
        <v>2547</v>
      </c>
      <c r="E79" s="38" t="s">
        <v>43</v>
      </c>
      <c r="F79" s="38" t="s">
        <v>55</v>
      </c>
      <c r="G79" s="38" t="s">
        <v>2552</v>
      </c>
      <c r="H79" s="38" t="s">
        <v>2850</v>
      </c>
      <c r="I79" s="38" t="s">
        <v>183</v>
      </c>
      <c r="J79" s="38" t="s">
        <v>2836</v>
      </c>
      <c r="K79" s="39">
        <v>43661</v>
      </c>
      <c r="L79" s="39">
        <v>43661</v>
      </c>
      <c r="M79" s="39">
        <v>43661</v>
      </c>
      <c r="N79" s="38" t="s">
        <v>1358</v>
      </c>
      <c r="O79" s="38" t="s">
        <v>1368</v>
      </c>
      <c r="P79" s="41">
        <v>6680181</v>
      </c>
      <c r="Q79" s="38" t="s">
        <v>2851</v>
      </c>
      <c r="R79" s="38" t="s">
        <v>68</v>
      </c>
      <c r="S79" s="38" t="s">
        <v>52</v>
      </c>
      <c r="T79" s="42">
        <v>11812.5</v>
      </c>
      <c r="U79" s="42">
        <v>11250</v>
      </c>
      <c r="V79" s="42">
        <f t="shared" si="14"/>
        <v>562.5</v>
      </c>
      <c r="W79" s="43">
        <f t="shared" si="10"/>
        <v>4.7619047619047616E-2</v>
      </c>
      <c r="X79" s="38" t="s">
        <v>1361</v>
      </c>
      <c r="Y79" s="42">
        <v>11250</v>
      </c>
      <c r="Z79" s="38" t="s">
        <v>2852</v>
      </c>
      <c r="AA79" s="42">
        <v>0</v>
      </c>
      <c r="AB79" s="42" t="s">
        <v>54</v>
      </c>
      <c r="AC79" s="42">
        <v>11812.5</v>
      </c>
      <c r="AD79" s="42">
        <v>11250</v>
      </c>
      <c r="AE79" s="42">
        <f t="shared" si="15"/>
        <v>562.5</v>
      </c>
      <c r="AF79" s="38" t="s">
        <v>1371</v>
      </c>
      <c r="AG79" s="44">
        <f t="shared" si="16"/>
        <v>0</v>
      </c>
    </row>
    <row r="80" spans="1:33" s="45" customFormat="1" x14ac:dyDescent="0.2">
      <c r="A80" s="38" t="s">
        <v>39</v>
      </c>
      <c r="B80" s="38" t="s">
        <v>40</v>
      </c>
      <c r="C80" s="38" t="s">
        <v>836</v>
      </c>
      <c r="D80" s="38" t="s">
        <v>2547</v>
      </c>
      <c r="E80" s="38" t="s">
        <v>43</v>
      </c>
      <c r="F80" s="38" t="s">
        <v>55</v>
      </c>
      <c r="G80" s="38" t="s">
        <v>2853</v>
      </c>
      <c r="H80" s="38" t="s">
        <v>2553</v>
      </c>
      <c r="I80" s="38" t="s">
        <v>183</v>
      </c>
      <c r="J80" s="38" t="s">
        <v>2739</v>
      </c>
      <c r="K80" s="39">
        <v>43830</v>
      </c>
      <c r="L80" s="39">
        <v>43830</v>
      </c>
      <c r="M80" s="39">
        <v>43830</v>
      </c>
      <c r="N80" s="38" t="s">
        <v>1358</v>
      </c>
      <c r="O80" s="38" t="s">
        <v>1368</v>
      </c>
      <c r="P80" s="41">
        <v>6007750</v>
      </c>
      <c r="Q80" s="38" t="s">
        <v>2854</v>
      </c>
      <c r="R80" s="38" t="s">
        <v>68</v>
      </c>
      <c r="S80" s="38" t="s">
        <v>52</v>
      </c>
      <c r="T80" s="42">
        <v>28857.27</v>
      </c>
      <c r="U80" s="42">
        <v>26675.35</v>
      </c>
      <c r="V80" s="42">
        <f t="shared" si="14"/>
        <v>2181.9200000000019</v>
      </c>
      <c r="W80" s="43">
        <f t="shared" si="10"/>
        <v>7.5610755972411875E-2</v>
      </c>
      <c r="X80" s="38" t="s">
        <v>1361</v>
      </c>
      <c r="Y80" s="42">
        <v>26675.35</v>
      </c>
      <c r="Z80" s="38" t="s">
        <v>2855</v>
      </c>
      <c r="AA80" s="42">
        <v>0</v>
      </c>
      <c r="AB80" s="42" t="s">
        <v>54</v>
      </c>
      <c r="AC80" s="42">
        <v>0</v>
      </c>
      <c r="AD80" s="42">
        <v>0</v>
      </c>
      <c r="AE80" s="42">
        <f t="shared" si="15"/>
        <v>0</v>
      </c>
      <c r="AF80" s="38" t="s">
        <v>1371</v>
      </c>
      <c r="AG80" s="44">
        <f t="shared" si="16"/>
        <v>2181.9200000000019</v>
      </c>
    </row>
    <row r="81" spans="1:33" s="45" customFormat="1" x14ac:dyDescent="0.2">
      <c r="A81" s="38" t="s">
        <v>39</v>
      </c>
      <c r="B81" s="38" t="s">
        <v>40</v>
      </c>
      <c r="C81" s="38" t="s">
        <v>836</v>
      </c>
      <c r="D81" s="38" t="s">
        <v>2560</v>
      </c>
      <c r="E81" s="38" t="s">
        <v>43</v>
      </c>
      <c r="F81" s="38" t="s">
        <v>2561</v>
      </c>
      <c r="G81" s="38" t="s">
        <v>2562</v>
      </c>
      <c r="H81" s="38" t="s">
        <v>2541</v>
      </c>
      <c r="I81" s="38" t="s">
        <v>183</v>
      </c>
      <c r="J81" s="38" t="s">
        <v>2856</v>
      </c>
      <c r="K81" s="39">
        <v>43749</v>
      </c>
      <c r="L81" s="39">
        <v>43749</v>
      </c>
      <c r="M81" s="39">
        <v>43749</v>
      </c>
      <c r="N81" s="38" t="s">
        <v>1358</v>
      </c>
      <c r="O81" s="38" t="s">
        <v>1368</v>
      </c>
      <c r="P81" s="41">
        <v>6726851</v>
      </c>
      <c r="Q81" s="38" t="s">
        <v>2857</v>
      </c>
      <c r="R81" s="38" t="s">
        <v>68</v>
      </c>
      <c r="S81" s="38" t="s">
        <v>52</v>
      </c>
      <c r="T81" s="42">
        <v>18365.48</v>
      </c>
      <c r="U81" s="42">
        <v>10970</v>
      </c>
      <c r="V81" s="42">
        <f t="shared" si="14"/>
        <v>7395.48</v>
      </c>
      <c r="W81" s="43">
        <f t="shared" si="10"/>
        <v>0.40268373056407997</v>
      </c>
      <c r="X81" s="38" t="s">
        <v>1361</v>
      </c>
      <c r="Y81" s="42">
        <v>10970</v>
      </c>
      <c r="Z81" s="38" t="s">
        <v>2858</v>
      </c>
      <c r="AA81" s="42">
        <v>0</v>
      </c>
      <c r="AB81" s="42" t="s">
        <v>54</v>
      </c>
      <c r="AC81" s="42">
        <v>18365.48</v>
      </c>
      <c r="AD81" s="42">
        <v>10970</v>
      </c>
      <c r="AE81" s="42">
        <f t="shared" si="15"/>
        <v>7395.48</v>
      </c>
      <c r="AF81" s="38" t="s">
        <v>1371</v>
      </c>
      <c r="AG81" s="44">
        <f t="shared" si="16"/>
        <v>0</v>
      </c>
    </row>
    <row r="82" spans="1:33" s="45" customFormat="1" x14ac:dyDescent="0.2">
      <c r="A82" s="38" t="s">
        <v>39</v>
      </c>
      <c r="B82" s="38" t="s">
        <v>40</v>
      </c>
      <c r="C82" s="38" t="s">
        <v>884</v>
      </c>
      <c r="D82" s="38" t="s">
        <v>885</v>
      </c>
      <c r="E82" s="38" t="s">
        <v>43</v>
      </c>
      <c r="F82" s="38" t="s">
        <v>887</v>
      </c>
      <c r="G82" s="38" t="s">
        <v>888</v>
      </c>
      <c r="H82" s="38" t="s">
        <v>146</v>
      </c>
      <c r="I82" s="38" t="s">
        <v>302</v>
      </c>
      <c r="J82" s="38" t="s">
        <v>2836</v>
      </c>
      <c r="K82" s="39">
        <v>43649</v>
      </c>
      <c r="L82" s="39">
        <v>43649</v>
      </c>
      <c r="M82" s="39">
        <v>43476</v>
      </c>
      <c r="N82" s="38" t="s">
        <v>1358</v>
      </c>
      <c r="O82" s="38" t="s">
        <v>1368</v>
      </c>
      <c r="P82" s="41">
        <v>7150436</v>
      </c>
      <c r="Q82" s="38" t="s">
        <v>2859</v>
      </c>
      <c r="R82" s="38" t="s">
        <v>68</v>
      </c>
      <c r="S82" s="38" t="s">
        <v>52</v>
      </c>
      <c r="T82" s="42">
        <v>72420.88</v>
      </c>
      <c r="U82" s="42">
        <v>70871.240000000005</v>
      </c>
      <c r="V82" s="42">
        <f t="shared" si="14"/>
        <v>1549.6399999999994</v>
      </c>
      <c r="W82" s="43">
        <f t="shared" si="10"/>
        <v>2.139769635497386E-2</v>
      </c>
      <c r="X82" s="38" t="s">
        <v>1361</v>
      </c>
      <c r="Y82" s="42">
        <v>70871.240000000005</v>
      </c>
      <c r="Z82" s="38" t="s">
        <v>2860</v>
      </c>
      <c r="AA82" s="42">
        <v>0</v>
      </c>
      <c r="AB82" s="42" t="s">
        <v>54</v>
      </c>
      <c r="AC82" s="42">
        <v>72420.88</v>
      </c>
      <c r="AD82" s="42">
        <v>70871.240000000005</v>
      </c>
      <c r="AE82" s="42">
        <f t="shared" si="15"/>
        <v>1549.6399999999994</v>
      </c>
      <c r="AF82" s="38" t="s">
        <v>1363</v>
      </c>
      <c r="AG82" s="44">
        <f t="shared" si="16"/>
        <v>0</v>
      </c>
    </row>
    <row r="83" spans="1:33" s="45" customFormat="1" x14ac:dyDescent="0.2">
      <c r="A83" s="38" t="s">
        <v>39</v>
      </c>
      <c r="B83" s="38" t="s">
        <v>40</v>
      </c>
      <c r="C83" s="38" t="s">
        <v>884</v>
      </c>
      <c r="D83" s="38" t="s">
        <v>923</v>
      </c>
      <c r="E83" s="38" t="s">
        <v>43</v>
      </c>
      <c r="F83" s="38" t="s">
        <v>925</v>
      </c>
      <c r="G83" s="38" t="s">
        <v>888</v>
      </c>
      <c r="H83" s="38" t="s">
        <v>924</v>
      </c>
      <c r="I83" s="38" t="s">
        <v>183</v>
      </c>
      <c r="J83" s="38" t="s">
        <v>2780</v>
      </c>
      <c r="K83" s="39">
        <v>43847</v>
      </c>
      <c r="L83" s="39">
        <v>43847</v>
      </c>
      <c r="M83" s="39">
        <v>43849</v>
      </c>
      <c r="N83" s="38" t="s">
        <v>1358</v>
      </c>
      <c r="O83" s="38" t="s">
        <v>1368</v>
      </c>
      <c r="P83" s="41">
        <v>8171856</v>
      </c>
      <c r="Q83" s="38" t="s">
        <v>2861</v>
      </c>
      <c r="R83" s="38" t="s">
        <v>68</v>
      </c>
      <c r="S83" s="38" t="s">
        <v>52</v>
      </c>
      <c r="T83" s="42">
        <v>7426.09</v>
      </c>
      <c r="U83" s="42">
        <v>6805.54</v>
      </c>
      <c r="V83" s="42">
        <f t="shared" si="14"/>
        <v>620.55000000000018</v>
      </c>
      <c r="W83" s="43">
        <f t="shared" si="10"/>
        <v>8.356349034283185E-2</v>
      </c>
      <c r="X83" s="38" t="s">
        <v>1361</v>
      </c>
      <c r="Y83" s="42">
        <v>6805.54</v>
      </c>
      <c r="Z83" s="38" t="s">
        <v>2862</v>
      </c>
      <c r="AA83" s="42">
        <v>0</v>
      </c>
      <c r="AB83" s="42" t="s">
        <v>54</v>
      </c>
      <c r="AC83" s="42">
        <v>7426.09</v>
      </c>
      <c r="AD83" s="42">
        <v>6805.54</v>
      </c>
      <c r="AE83" s="42">
        <f t="shared" si="15"/>
        <v>620.55000000000018</v>
      </c>
      <c r="AF83" s="38" t="s">
        <v>1371</v>
      </c>
      <c r="AG83" s="44">
        <f t="shared" si="16"/>
        <v>0</v>
      </c>
    </row>
    <row r="84" spans="1:33" s="45" customFormat="1" x14ac:dyDescent="0.2">
      <c r="A84" s="38" t="s">
        <v>39</v>
      </c>
      <c r="B84" s="38" t="s">
        <v>40</v>
      </c>
      <c r="C84" s="38" t="s">
        <v>884</v>
      </c>
      <c r="D84" s="38" t="s">
        <v>938</v>
      </c>
      <c r="E84" s="38" t="s">
        <v>43</v>
      </c>
      <c r="F84" s="38" t="s">
        <v>940</v>
      </c>
      <c r="G84" s="38" t="s">
        <v>941</v>
      </c>
      <c r="H84" s="38" t="s">
        <v>978</v>
      </c>
      <c r="I84" s="38" t="s">
        <v>979</v>
      </c>
      <c r="J84" s="38" t="s">
        <v>2746</v>
      </c>
      <c r="K84" s="39">
        <v>43560</v>
      </c>
      <c r="L84" s="39">
        <v>43560</v>
      </c>
      <c r="M84" s="39">
        <v>43560</v>
      </c>
      <c r="N84" s="38" t="s">
        <v>1367</v>
      </c>
      <c r="O84" s="38" t="s">
        <v>1368</v>
      </c>
      <c r="P84" s="41">
        <v>8017522</v>
      </c>
      <c r="Q84" s="38" t="s">
        <v>1845</v>
      </c>
      <c r="R84" s="38" t="s">
        <v>59</v>
      </c>
      <c r="S84" s="38" t="s">
        <v>52</v>
      </c>
      <c r="T84" s="42">
        <v>0</v>
      </c>
      <c r="U84" s="42">
        <v>0</v>
      </c>
      <c r="V84" s="42">
        <f t="shared" si="14"/>
        <v>0</v>
      </c>
      <c r="W84" s="43" t="e">
        <f t="shared" si="10"/>
        <v>#DIV/0!</v>
      </c>
      <c r="X84" s="38" t="s">
        <v>1361</v>
      </c>
      <c r="Y84" s="42">
        <v>0</v>
      </c>
      <c r="Z84" s="38" t="s">
        <v>2863</v>
      </c>
      <c r="AA84" s="42">
        <v>0</v>
      </c>
      <c r="AB84" s="42" t="s">
        <v>54</v>
      </c>
      <c r="AC84" s="42">
        <v>0</v>
      </c>
      <c r="AD84" s="42">
        <v>0</v>
      </c>
      <c r="AE84" s="42">
        <f t="shared" si="15"/>
        <v>0</v>
      </c>
      <c r="AF84" s="38" t="s">
        <v>1390</v>
      </c>
      <c r="AG84" s="44">
        <f t="shared" si="16"/>
        <v>0</v>
      </c>
    </row>
    <row r="85" spans="1:33" s="45" customFormat="1" x14ac:dyDescent="0.2">
      <c r="A85" s="38" t="s">
        <v>39</v>
      </c>
      <c r="B85" s="38" t="s">
        <v>40</v>
      </c>
      <c r="C85" s="38" t="s">
        <v>884</v>
      </c>
      <c r="D85" s="38" t="s">
        <v>938</v>
      </c>
      <c r="E85" s="38" t="s">
        <v>43</v>
      </c>
      <c r="F85" s="38" t="s">
        <v>940</v>
      </c>
      <c r="G85" s="38" t="s">
        <v>941</v>
      </c>
      <c r="H85" s="38" t="s">
        <v>978</v>
      </c>
      <c r="I85" s="38" t="s">
        <v>979</v>
      </c>
      <c r="J85" s="38" t="s">
        <v>2746</v>
      </c>
      <c r="K85" s="39">
        <v>43560</v>
      </c>
      <c r="L85" s="39">
        <v>43560</v>
      </c>
      <c r="M85" s="39">
        <v>43560</v>
      </c>
      <c r="N85" s="38" t="s">
        <v>1367</v>
      </c>
      <c r="O85" s="38" t="s">
        <v>1368</v>
      </c>
      <c r="P85" s="41">
        <v>8017522</v>
      </c>
      <c r="Q85" s="38" t="s">
        <v>1845</v>
      </c>
      <c r="R85" s="38" t="s">
        <v>59</v>
      </c>
      <c r="S85" s="38" t="s">
        <v>52</v>
      </c>
      <c r="T85" s="42">
        <v>2536744.35</v>
      </c>
      <c r="U85" s="42">
        <v>2091871.61</v>
      </c>
      <c r="V85" s="42">
        <f t="shared" si="14"/>
        <v>444872.74</v>
      </c>
      <c r="W85" s="43">
        <f t="shared" si="10"/>
        <v>0.17537153083636511</v>
      </c>
      <c r="X85" s="38" t="s">
        <v>1361</v>
      </c>
      <c r="Y85" s="42">
        <v>2091871.61</v>
      </c>
      <c r="Z85" s="38" t="s">
        <v>2864</v>
      </c>
      <c r="AA85" s="42">
        <v>0</v>
      </c>
      <c r="AB85" s="42" t="s">
        <v>54</v>
      </c>
      <c r="AC85" s="42">
        <v>2047815.39</v>
      </c>
      <c r="AD85" s="42">
        <v>1688686.96</v>
      </c>
      <c r="AE85" s="42">
        <f t="shared" si="15"/>
        <v>359128.42999999993</v>
      </c>
      <c r="AF85" s="38" t="s">
        <v>1390</v>
      </c>
      <c r="AG85" s="44">
        <f t="shared" si="16"/>
        <v>85744.310000000056</v>
      </c>
    </row>
    <row r="86" spans="1:33" s="45" customFormat="1" x14ac:dyDescent="0.2">
      <c r="A86" s="38" t="s">
        <v>39</v>
      </c>
      <c r="B86" s="38" t="s">
        <v>40</v>
      </c>
      <c r="C86" s="38" t="s">
        <v>884</v>
      </c>
      <c r="D86" s="38" t="s">
        <v>938</v>
      </c>
      <c r="E86" s="38" t="s">
        <v>43</v>
      </c>
      <c r="F86" s="38" t="s">
        <v>940</v>
      </c>
      <c r="G86" s="38" t="s">
        <v>941</v>
      </c>
      <c r="H86" s="38" t="s">
        <v>978</v>
      </c>
      <c r="I86" s="38" t="s">
        <v>979</v>
      </c>
      <c r="J86" s="38" t="s">
        <v>2746</v>
      </c>
      <c r="K86" s="39">
        <v>43560</v>
      </c>
      <c r="L86" s="39">
        <v>43560</v>
      </c>
      <c r="M86" s="39">
        <v>43560</v>
      </c>
      <c r="N86" s="38" t="s">
        <v>1386</v>
      </c>
      <c r="O86" s="38" t="s">
        <v>1368</v>
      </c>
      <c r="P86" s="41">
        <v>8017522</v>
      </c>
      <c r="Q86" s="38" t="s">
        <v>1845</v>
      </c>
      <c r="R86" s="38" t="s">
        <v>59</v>
      </c>
      <c r="S86" s="38" t="s">
        <v>52</v>
      </c>
      <c r="T86" s="42">
        <v>195365.88</v>
      </c>
      <c r="U86" s="42">
        <v>178955.15</v>
      </c>
      <c r="V86" s="42">
        <f t="shared" si="14"/>
        <v>16410.73000000001</v>
      </c>
      <c r="W86" s="43">
        <f t="shared" si="10"/>
        <v>8.3999979935083902E-2</v>
      </c>
      <c r="X86" s="38" t="s">
        <v>2590</v>
      </c>
      <c r="Y86" s="42">
        <v>0</v>
      </c>
      <c r="Z86" s="38" t="s">
        <v>55</v>
      </c>
      <c r="AA86" s="42">
        <v>0</v>
      </c>
      <c r="AB86" s="42" t="s">
        <v>54</v>
      </c>
      <c r="AC86" s="42">
        <v>0</v>
      </c>
      <c r="AD86" s="42">
        <v>0</v>
      </c>
      <c r="AE86" s="42">
        <f t="shared" si="15"/>
        <v>0</v>
      </c>
      <c r="AF86" s="38" t="s">
        <v>1390</v>
      </c>
      <c r="AG86" s="44">
        <f t="shared" si="16"/>
        <v>16410.73000000001</v>
      </c>
    </row>
    <row r="87" spans="1:33" s="45" customFormat="1" x14ac:dyDescent="0.2">
      <c r="A87" s="38" t="s">
        <v>39</v>
      </c>
      <c r="B87" s="38" t="s">
        <v>40</v>
      </c>
      <c r="C87" s="38" t="s">
        <v>884</v>
      </c>
      <c r="D87" s="38" t="s">
        <v>938</v>
      </c>
      <c r="E87" s="38" t="s">
        <v>43</v>
      </c>
      <c r="F87" s="38" t="s">
        <v>940</v>
      </c>
      <c r="G87" s="38" t="s">
        <v>941</v>
      </c>
      <c r="H87" s="38" t="s">
        <v>978</v>
      </c>
      <c r="I87" s="38" t="s">
        <v>979</v>
      </c>
      <c r="J87" s="38" t="s">
        <v>2746</v>
      </c>
      <c r="K87" s="39">
        <v>43560</v>
      </c>
      <c r="L87" s="39">
        <v>43560</v>
      </c>
      <c r="M87" s="39">
        <v>43560</v>
      </c>
      <c r="N87" s="38" t="s">
        <v>1367</v>
      </c>
      <c r="O87" s="38" t="s">
        <v>1368</v>
      </c>
      <c r="P87" s="41">
        <v>8017522</v>
      </c>
      <c r="Q87" s="38" t="s">
        <v>1845</v>
      </c>
      <c r="R87" s="38" t="s">
        <v>59</v>
      </c>
      <c r="S87" s="38" t="s">
        <v>52</v>
      </c>
      <c r="T87" s="42">
        <v>205917.24</v>
      </c>
      <c r="U87" s="42">
        <v>0</v>
      </c>
      <c r="V87" s="42">
        <f t="shared" si="14"/>
        <v>205917.24</v>
      </c>
      <c r="W87" s="43">
        <f t="shared" si="10"/>
        <v>1</v>
      </c>
      <c r="X87" s="38" t="s">
        <v>1361</v>
      </c>
      <c r="Y87" s="42">
        <v>0</v>
      </c>
      <c r="Z87" s="38" t="s">
        <v>2865</v>
      </c>
      <c r="AA87" s="42">
        <v>0</v>
      </c>
      <c r="AB87" s="42" t="s">
        <v>54</v>
      </c>
      <c r="AC87" s="42">
        <v>0</v>
      </c>
      <c r="AD87" s="42">
        <v>0</v>
      </c>
      <c r="AE87" s="42">
        <f t="shared" si="15"/>
        <v>0</v>
      </c>
      <c r="AF87" s="38" t="s">
        <v>1390</v>
      </c>
      <c r="AG87" s="44">
        <f t="shared" si="16"/>
        <v>205917.24</v>
      </c>
    </row>
    <row r="88" spans="1:33" s="45" customFormat="1" x14ac:dyDescent="0.2">
      <c r="A88" s="38" t="s">
        <v>39</v>
      </c>
      <c r="B88" s="38" t="s">
        <v>40</v>
      </c>
      <c r="C88" s="38" t="s">
        <v>884</v>
      </c>
      <c r="D88" s="38" t="s">
        <v>938</v>
      </c>
      <c r="E88" s="38" t="s">
        <v>43</v>
      </c>
      <c r="F88" s="38" t="s">
        <v>940</v>
      </c>
      <c r="G88" s="38" t="s">
        <v>941</v>
      </c>
      <c r="H88" s="38" t="s">
        <v>1712</v>
      </c>
      <c r="I88" s="38" t="s">
        <v>183</v>
      </c>
      <c r="J88" s="38" t="s">
        <v>2746</v>
      </c>
      <c r="K88" s="39">
        <v>43566</v>
      </c>
      <c r="L88" s="39">
        <v>43566</v>
      </c>
      <c r="M88" s="39">
        <v>43566</v>
      </c>
      <c r="N88" s="38" t="s">
        <v>1358</v>
      </c>
      <c r="O88" s="38" t="s">
        <v>1368</v>
      </c>
      <c r="P88" s="41">
        <v>8188299</v>
      </c>
      <c r="Q88" s="38" t="s">
        <v>2049</v>
      </c>
      <c r="R88" s="38" t="s">
        <v>68</v>
      </c>
      <c r="S88" s="38" t="s">
        <v>52</v>
      </c>
      <c r="T88" s="42">
        <v>1795</v>
      </c>
      <c r="U88" s="42">
        <v>1507.8</v>
      </c>
      <c r="V88" s="42">
        <f t="shared" si="14"/>
        <v>287.20000000000005</v>
      </c>
      <c r="W88" s="43">
        <f t="shared" si="10"/>
        <v>0.16000000000000003</v>
      </c>
      <c r="X88" s="38" t="s">
        <v>1361</v>
      </c>
      <c r="Y88" s="42">
        <v>1507.8</v>
      </c>
      <c r="Z88" s="38" t="s">
        <v>2050</v>
      </c>
      <c r="AA88" s="42">
        <v>0</v>
      </c>
      <c r="AB88" s="42" t="s">
        <v>54</v>
      </c>
      <c r="AC88" s="42">
        <v>1795</v>
      </c>
      <c r="AD88" s="42">
        <v>1507.8</v>
      </c>
      <c r="AE88" s="42">
        <f t="shared" si="15"/>
        <v>287.20000000000005</v>
      </c>
      <c r="AF88" s="38" t="s">
        <v>1371</v>
      </c>
      <c r="AG88" s="44">
        <f t="shared" si="16"/>
        <v>0</v>
      </c>
    </row>
    <row r="89" spans="1:33" s="45" customFormat="1" x14ac:dyDescent="0.2">
      <c r="A89" s="38" t="s">
        <v>39</v>
      </c>
      <c r="B89" s="38" t="s">
        <v>40</v>
      </c>
      <c r="C89" s="38" t="s">
        <v>884</v>
      </c>
      <c r="D89" s="38" t="s">
        <v>1034</v>
      </c>
      <c r="E89" s="38" t="s">
        <v>43</v>
      </c>
      <c r="F89" s="38" t="s">
        <v>1036</v>
      </c>
      <c r="G89" s="38" t="s">
        <v>1037</v>
      </c>
      <c r="H89" s="38" t="s">
        <v>1085</v>
      </c>
      <c r="I89" s="38" t="s">
        <v>979</v>
      </c>
      <c r="J89" s="38" t="s">
        <v>2732</v>
      </c>
      <c r="K89" s="39">
        <v>43630</v>
      </c>
      <c r="L89" s="39">
        <v>43630</v>
      </c>
      <c r="M89" s="39">
        <v>43630</v>
      </c>
      <c r="N89" s="38" t="s">
        <v>1367</v>
      </c>
      <c r="O89" s="38" t="s">
        <v>1368</v>
      </c>
      <c r="P89" s="41">
        <v>6993128</v>
      </c>
      <c r="Q89" s="38" t="s">
        <v>2866</v>
      </c>
      <c r="R89" s="38" t="s">
        <v>59</v>
      </c>
      <c r="S89" s="38" t="s">
        <v>52</v>
      </c>
      <c r="T89" s="42">
        <v>475684.48</v>
      </c>
      <c r="U89" s="42">
        <v>457388.91</v>
      </c>
      <c r="V89" s="42">
        <f t="shared" si="14"/>
        <v>18295.570000000007</v>
      </c>
      <c r="W89" s="43">
        <f t="shared" si="10"/>
        <v>3.846156595228839E-2</v>
      </c>
      <c r="X89" s="38" t="s">
        <v>1361</v>
      </c>
      <c r="Y89" s="42">
        <v>457388.91</v>
      </c>
      <c r="Z89" s="38" t="s">
        <v>2867</v>
      </c>
      <c r="AA89" s="42">
        <v>0</v>
      </c>
      <c r="AB89" s="42" t="s">
        <v>54</v>
      </c>
      <c r="AC89" s="42">
        <v>475684.48</v>
      </c>
      <c r="AD89" s="42">
        <v>457388.91</v>
      </c>
      <c r="AE89" s="42">
        <f t="shared" si="15"/>
        <v>18295.570000000007</v>
      </c>
      <c r="AF89" s="38" t="s">
        <v>1363</v>
      </c>
      <c r="AG89" s="44">
        <f t="shared" si="16"/>
        <v>0</v>
      </c>
    </row>
    <row r="90" spans="1:33" s="45" customFormat="1" x14ac:dyDescent="0.2">
      <c r="A90" s="38" t="s">
        <v>39</v>
      </c>
      <c r="B90" s="38" t="s">
        <v>40</v>
      </c>
      <c r="C90" s="38" t="s">
        <v>41</v>
      </c>
      <c r="D90" s="38" t="s">
        <v>1148</v>
      </c>
      <c r="E90" s="38" t="s">
        <v>43</v>
      </c>
      <c r="F90" s="38" t="s">
        <v>1150</v>
      </c>
      <c r="G90" s="38" t="s">
        <v>1151</v>
      </c>
      <c r="H90" s="38" t="s">
        <v>1188</v>
      </c>
      <c r="I90" s="38" t="s">
        <v>48</v>
      </c>
      <c r="J90" s="38" t="s">
        <v>2746</v>
      </c>
      <c r="K90" s="39">
        <v>43564</v>
      </c>
      <c r="L90" s="39">
        <v>43564</v>
      </c>
      <c r="M90" s="39">
        <v>43564</v>
      </c>
      <c r="N90" s="38" t="s">
        <v>1358</v>
      </c>
      <c r="O90" s="38" t="s">
        <v>1368</v>
      </c>
      <c r="P90" s="41">
        <v>8008310</v>
      </c>
      <c r="Q90" s="38" t="s">
        <v>2868</v>
      </c>
      <c r="R90" s="38" t="s">
        <v>68</v>
      </c>
      <c r="S90" s="38" t="s">
        <v>52</v>
      </c>
      <c r="T90" s="42">
        <v>18711.900000000001</v>
      </c>
      <c r="U90" s="42">
        <v>18345</v>
      </c>
      <c r="V90" s="42">
        <f t="shared" ref="V90:V96" si="17">T90-U90</f>
        <v>366.90000000000146</v>
      </c>
      <c r="W90" s="43">
        <f t="shared" si="10"/>
        <v>1.9607843137254978E-2</v>
      </c>
      <c r="X90" s="38" t="s">
        <v>1361</v>
      </c>
      <c r="Y90" s="42">
        <v>18345</v>
      </c>
      <c r="Z90" s="38" t="s">
        <v>2869</v>
      </c>
      <c r="AA90" s="42">
        <v>0</v>
      </c>
      <c r="AB90" s="42" t="s">
        <v>54</v>
      </c>
      <c r="AC90" s="42">
        <v>18711.900000000001</v>
      </c>
      <c r="AD90" s="42">
        <v>18345</v>
      </c>
      <c r="AE90" s="42">
        <f t="shared" ref="AE90:AE96" si="18">AC90-AD90</f>
        <v>366.90000000000146</v>
      </c>
      <c r="AF90" s="38" t="s">
        <v>1371</v>
      </c>
      <c r="AG90" s="44">
        <f t="shared" ref="AG90:AG96" si="19">V90-AE90</f>
        <v>0</v>
      </c>
    </row>
    <row r="91" spans="1:33" s="45" customFormat="1" x14ac:dyDescent="0.2">
      <c r="A91" s="38" t="s">
        <v>39</v>
      </c>
      <c r="B91" s="38" t="s">
        <v>40</v>
      </c>
      <c r="C91" s="38" t="s">
        <v>41</v>
      </c>
      <c r="D91" s="38" t="s">
        <v>1148</v>
      </c>
      <c r="E91" s="38" t="s">
        <v>43</v>
      </c>
      <c r="F91" s="38" t="s">
        <v>1150</v>
      </c>
      <c r="G91" s="38" t="s">
        <v>1151</v>
      </c>
      <c r="H91" s="38" t="s">
        <v>2870</v>
      </c>
      <c r="I91" s="38" t="s">
        <v>48</v>
      </c>
      <c r="J91" s="38" t="s">
        <v>2739</v>
      </c>
      <c r="K91" s="39">
        <v>43830</v>
      </c>
      <c r="L91" s="39">
        <v>43830</v>
      </c>
      <c r="M91" s="39">
        <v>43830</v>
      </c>
      <c r="N91" s="38" t="s">
        <v>1358</v>
      </c>
      <c r="O91" s="38" t="s">
        <v>1368</v>
      </c>
      <c r="P91" s="41">
        <v>7907892</v>
      </c>
      <c r="Q91" s="38" t="s">
        <v>2871</v>
      </c>
      <c r="R91" s="38" t="s">
        <v>68</v>
      </c>
      <c r="S91" s="38" t="s">
        <v>52</v>
      </c>
      <c r="T91" s="42">
        <v>170100</v>
      </c>
      <c r="U91" s="42">
        <v>162000</v>
      </c>
      <c r="V91" s="42">
        <f t="shared" si="17"/>
        <v>8100</v>
      </c>
      <c r="W91" s="43">
        <f t="shared" si="10"/>
        <v>4.7619047619047616E-2</v>
      </c>
      <c r="X91" s="38" t="s">
        <v>1361</v>
      </c>
      <c r="Y91" s="42">
        <v>162000</v>
      </c>
      <c r="Z91" s="38" t="s">
        <v>2872</v>
      </c>
      <c r="AA91" s="42">
        <v>0</v>
      </c>
      <c r="AB91" s="42" t="s">
        <v>54</v>
      </c>
      <c r="AC91" s="42">
        <v>170100</v>
      </c>
      <c r="AD91" s="42">
        <v>162000</v>
      </c>
      <c r="AE91" s="42">
        <f t="shared" si="18"/>
        <v>8100</v>
      </c>
      <c r="AF91" s="38" t="s">
        <v>1371</v>
      </c>
      <c r="AG91" s="44">
        <f t="shared" si="19"/>
        <v>0</v>
      </c>
    </row>
    <row r="92" spans="1:33" s="45" customFormat="1" x14ac:dyDescent="0.2">
      <c r="A92" s="38" t="s">
        <v>39</v>
      </c>
      <c r="B92" s="38" t="s">
        <v>40</v>
      </c>
      <c r="C92" s="38" t="s">
        <v>41</v>
      </c>
      <c r="D92" s="38" t="s">
        <v>1148</v>
      </c>
      <c r="E92" s="38" t="s">
        <v>43</v>
      </c>
      <c r="F92" s="38" t="s">
        <v>1150</v>
      </c>
      <c r="G92" s="38" t="s">
        <v>1151</v>
      </c>
      <c r="H92" s="38" t="s">
        <v>1914</v>
      </c>
      <c r="I92" s="38" t="s">
        <v>48</v>
      </c>
      <c r="J92" s="38" t="s">
        <v>2754</v>
      </c>
      <c r="K92" s="39">
        <v>43616</v>
      </c>
      <c r="L92" s="39">
        <v>43616</v>
      </c>
      <c r="M92" s="39">
        <v>43616</v>
      </c>
      <c r="N92" s="38" t="s">
        <v>1386</v>
      </c>
      <c r="O92" s="38" t="s">
        <v>1368</v>
      </c>
      <c r="P92" s="41">
        <v>8102570</v>
      </c>
      <c r="Q92" s="38" t="s">
        <v>1915</v>
      </c>
      <c r="R92" s="38" t="s">
        <v>59</v>
      </c>
      <c r="S92" s="38" t="s">
        <v>52</v>
      </c>
      <c r="T92" s="42">
        <v>272966</v>
      </c>
      <c r="U92" s="42">
        <v>248672.03</v>
      </c>
      <c r="V92" s="42">
        <f t="shared" si="17"/>
        <v>24293.97</v>
      </c>
      <c r="W92" s="43">
        <f t="shared" si="10"/>
        <v>8.8999985346160326E-2</v>
      </c>
      <c r="X92" s="38" t="s">
        <v>1916</v>
      </c>
      <c r="Y92" s="42">
        <v>0</v>
      </c>
      <c r="Z92" s="38" t="s">
        <v>55</v>
      </c>
      <c r="AA92" s="42">
        <v>0</v>
      </c>
      <c r="AB92" s="42" t="s">
        <v>54</v>
      </c>
      <c r="AC92" s="42">
        <v>0</v>
      </c>
      <c r="AD92" s="42">
        <v>0</v>
      </c>
      <c r="AE92" s="42">
        <f t="shared" si="18"/>
        <v>0</v>
      </c>
      <c r="AF92" s="38" t="s">
        <v>1371</v>
      </c>
      <c r="AG92" s="44">
        <f t="shared" si="19"/>
        <v>24293.97</v>
      </c>
    </row>
    <row r="93" spans="1:33" s="45" customFormat="1" x14ac:dyDescent="0.2">
      <c r="A93" s="38" t="s">
        <v>39</v>
      </c>
      <c r="B93" s="38" t="s">
        <v>40</v>
      </c>
      <c r="C93" s="38" t="s">
        <v>41</v>
      </c>
      <c r="D93" s="38" t="s">
        <v>1148</v>
      </c>
      <c r="E93" s="38" t="s">
        <v>43</v>
      </c>
      <c r="F93" s="38" t="s">
        <v>1150</v>
      </c>
      <c r="G93" s="38" t="s">
        <v>1151</v>
      </c>
      <c r="H93" s="38" t="s">
        <v>1914</v>
      </c>
      <c r="I93" s="38" t="s">
        <v>48</v>
      </c>
      <c r="J93" s="38" t="s">
        <v>2746</v>
      </c>
      <c r="K93" s="39">
        <v>43567</v>
      </c>
      <c r="L93" s="39">
        <v>43567</v>
      </c>
      <c r="M93" s="39">
        <v>43567</v>
      </c>
      <c r="N93" s="38" t="s">
        <v>1386</v>
      </c>
      <c r="O93" s="38" t="s">
        <v>1368</v>
      </c>
      <c r="P93" s="41">
        <v>8102588</v>
      </c>
      <c r="Q93" s="38" t="s">
        <v>1915</v>
      </c>
      <c r="R93" s="38" t="s">
        <v>59</v>
      </c>
      <c r="S93" s="38" t="s">
        <v>52</v>
      </c>
      <c r="T93" s="42">
        <v>104887</v>
      </c>
      <c r="U93" s="42">
        <v>95552.06</v>
      </c>
      <c r="V93" s="42">
        <f t="shared" si="17"/>
        <v>9334.9400000000023</v>
      </c>
      <c r="W93" s="43">
        <f t="shared" si="10"/>
        <v>8.899997139779002E-2</v>
      </c>
      <c r="X93" s="38" t="s">
        <v>1916</v>
      </c>
      <c r="Y93" s="42">
        <v>0</v>
      </c>
      <c r="Z93" s="38" t="s">
        <v>55</v>
      </c>
      <c r="AA93" s="42">
        <v>0</v>
      </c>
      <c r="AB93" s="42" t="s">
        <v>54</v>
      </c>
      <c r="AC93" s="42">
        <v>0</v>
      </c>
      <c r="AD93" s="42">
        <v>0</v>
      </c>
      <c r="AE93" s="42">
        <f t="shared" si="18"/>
        <v>0</v>
      </c>
      <c r="AF93" s="38" t="s">
        <v>1371</v>
      </c>
      <c r="AG93" s="44">
        <f t="shared" si="19"/>
        <v>9334.9400000000023</v>
      </c>
    </row>
    <row r="94" spans="1:33" s="45" customFormat="1" x14ac:dyDescent="0.2">
      <c r="A94" s="38" t="s">
        <v>39</v>
      </c>
      <c r="B94" s="38" t="s">
        <v>40</v>
      </c>
      <c r="C94" s="38" t="s">
        <v>41</v>
      </c>
      <c r="D94" s="38" t="s">
        <v>1148</v>
      </c>
      <c r="E94" s="38" t="s">
        <v>43</v>
      </c>
      <c r="F94" s="38" t="s">
        <v>1150</v>
      </c>
      <c r="G94" s="38" t="s">
        <v>1151</v>
      </c>
      <c r="H94" s="38" t="s">
        <v>1914</v>
      </c>
      <c r="I94" s="38" t="s">
        <v>48</v>
      </c>
      <c r="J94" s="38" t="s">
        <v>2754</v>
      </c>
      <c r="K94" s="39">
        <v>43602</v>
      </c>
      <c r="L94" s="39">
        <v>43602</v>
      </c>
      <c r="M94" s="39">
        <v>43602</v>
      </c>
      <c r="N94" s="38" t="s">
        <v>1386</v>
      </c>
      <c r="O94" s="38" t="s">
        <v>1368</v>
      </c>
      <c r="P94" s="41">
        <v>8102597</v>
      </c>
      <c r="Q94" s="38" t="s">
        <v>1915</v>
      </c>
      <c r="R94" s="38" t="s">
        <v>59</v>
      </c>
      <c r="S94" s="38" t="s">
        <v>52</v>
      </c>
      <c r="T94" s="42">
        <v>104887</v>
      </c>
      <c r="U94" s="42">
        <v>95552.06</v>
      </c>
      <c r="V94" s="42">
        <f t="shared" si="17"/>
        <v>9334.9400000000023</v>
      </c>
      <c r="W94" s="43">
        <f t="shared" si="10"/>
        <v>8.899997139779002E-2</v>
      </c>
      <c r="X94" s="38" t="s">
        <v>1916</v>
      </c>
      <c r="Y94" s="42">
        <v>0</v>
      </c>
      <c r="Z94" s="38" t="s">
        <v>55</v>
      </c>
      <c r="AA94" s="42">
        <v>0</v>
      </c>
      <c r="AB94" s="42" t="s">
        <v>54</v>
      </c>
      <c r="AC94" s="42">
        <v>0</v>
      </c>
      <c r="AD94" s="42">
        <v>0</v>
      </c>
      <c r="AE94" s="42">
        <f t="shared" si="18"/>
        <v>0</v>
      </c>
      <c r="AF94" s="38" t="s">
        <v>1371</v>
      </c>
      <c r="AG94" s="44">
        <f t="shared" si="19"/>
        <v>9334.9400000000023</v>
      </c>
    </row>
    <row r="95" spans="1:33" s="45" customFormat="1" x14ac:dyDescent="0.2">
      <c r="A95" s="38" t="s">
        <v>39</v>
      </c>
      <c r="B95" s="38" t="s">
        <v>40</v>
      </c>
      <c r="C95" s="38" t="s">
        <v>41</v>
      </c>
      <c r="D95" s="38" t="s">
        <v>1148</v>
      </c>
      <c r="E95" s="38" t="s">
        <v>43</v>
      </c>
      <c r="F95" s="38" t="s">
        <v>1150</v>
      </c>
      <c r="G95" s="38" t="s">
        <v>1151</v>
      </c>
      <c r="H95" s="38" t="s">
        <v>1914</v>
      </c>
      <c r="I95" s="38" t="s">
        <v>48</v>
      </c>
      <c r="J95" s="38" t="s">
        <v>2732</v>
      </c>
      <c r="K95" s="39">
        <v>43630</v>
      </c>
      <c r="L95" s="39">
        <v>43630</v>
      </c>
      <c r="M95" s="39">
        <v>43630</v>
      </c>
      <c r="N95" s="38" t="s">
        <v>1386</v>
      </c>
      <c r="O95" s="38" t="s">
        <v>1368</v>
      </c>
      <c r="P95" s="41">
        <v>8102598</v>
      </c>
      <c r="Q95" s="38" t="s">
        <v>1915</v>
      </c>
      <c r="R95" s="38" t="s">
        <v>59</v>
      </c>
      <c r="S95" s="38" t="s">
        <v>52</v>
      </c>
      <c r="T95" s="42">
        <v>104887</v>
      </c>
      <c r="U95" s="42">
        <v>95552.06</v>
      </c>
      <c r="V95" s="42">
        <f t="shared" si="17"/>
        <v>9334.9400000000023</v>
      </c>
      <c r="W95" s="43">
        <f t="shared" si="10"/>
        <v>8.899997139779002E-2</v>
      </c>
      <c r="X95" s="38" t="s">
        <v>1916</v>
      </c>
      <c r="Y95" s="42">
        <v>0</v>
      </c>
      <c r="Z95" s="38" t="s">
        <v>55</v>
      </c>
      <c r="AA95" s="42">
        <v>0</v>
      </c>
      <c r="AB95" s="42" t="s">
        <v>54</v>
      </c>
      <c r="AC95" s="42">
        <v>0</v>
      </c>
      <c r="AD95" s="42">
        <v>0</v>
      </c>
      <c r="AE95" s="42">
        <f t="shared" si="18"/>
        <v>0</v>
      </c>
      <c r="AF95" s="38" t="s">
        <v>1371</v>
      </c>
      <c r="AG95" s="44">
        <f t="shared" si="19"/>
        <v>9334.9400000000023</v>
      </c>
    </row>
    <row r="96" spans="1:33" s="45" customFormat="1" x14ac:dyDescent="0.2">
      <c r="A96" s="38" t="s">
        <v>39</v>
      </c>
      <c r="B96" s="38" t="s">
        <v>40</v>
      </c>
      <c r="C96" s="38" t="s">
        <v>41</v>
      </c>
      <c r="D96" s="38" t="s">
        <v>1148</v>
      </c>
      <c r="E96" s="38" t="s">
        <v>43</v>
      </c>
      <c r="F96" s="38" t="s">
        <v>1150</v>
      </c>
      <c r="G96" s="38" t="s">
        <v>1151</v>
      </c>
      <c r="H96" s="38" t="s">
        <v>1918</v>
      </c>
      <c r="I96" s="38" t="s">
        <v>48</v>
      </c>
      <c r="J96" s="38" t="s">
        <v>2754</v>
      </c>
      <c r="K96" s="39">
        <v>43595</v>
      </c>
      <c r="L96" s="39">
        <v>43595</v>
      </c>
      <c r="M96" s="39">
        <v>43595</v>
      </c>
      <c r="N96" s="38" t="s">
        <v>1358</v>
      </c>
      <c r="O96" s="38" t="s">
        <v>1368</v>
      </c>
      <c r="P96" s="41">
        <v>7999805</v>
      </c>
      <c r="Q96" s="38" t="s">
        <v>1919</v>
      </c>
      <c r="R96" s="38" t="s">
        <v>68</v>
      </c>
      <c r="S96" s="38" t="s">
        <v>52</v>
      </c>
      <c r="T96" s="42">
        <v>1109705.6000000001</v>
      </c>
      <c r="U96" s="42">
        <v>1078487.3899999999</v>
      </c>
      <c r="V96" s="42">
        <f t="shared" si="17"/>
        <v>31218.210000000196</v>
      </c>
      <c r="W96" s="43">
        <f t="shared" si="10"/>
        <v>2.8131974822872115E-2</v>
      </c>
      <c r="X96" s="38" t="s">
        <v>1361</v>
      </c>
      <c r="Y96" s="42">
        <v>1078487.3899999999</v>
      </c>
      <c r="Z96" s="38" t="s">
        <v>2873</v>
      </c>
      <c r="AA96" s="42">
        <v>0</v>
      </c>
      <c r="AB96" s="42" t="s">
        <v>54</v>
      </c>
      <c r="AC96" s="42">
        <v>1071705.6000000001</v>
      </c>
      <c r="AD96" s="42">
        <v>1040487.39</v>
      </c>
      <c r="AE96" s="42">
        <f t="shared" si="18"/>
        <v>31218.210000000079</v>
      </c>
      <c r="AF96" s="38" t="s">
        <v>1371</v>
      </c>
      <c r="AG96" s="44">
        <f t="shared" si="19"/>
        <v>1.1641532182693481E-10</v>
      </c>
    </row>
    <row r="97" spans="1:33" s="45" customFormat="1" x14ac:dyDescent="0.2">
      <c r="A97" s="38" t="s">
        <v>39</v>
      </c>
      <c r="B97" s="38" t="s">
        <v>40</v>
      </c>
      <c r="C97" s="38" t="s">
        <v>41</v>
      </c>
      <c r="D97" s="38" t="s">
        <v>1164</v>
      </c>
      <c r="E97" s="38" t="s">
        <v>43</v>
      </c>
      <c r="F97" s="38" t="s">
        <v>1167</v>
      </c>
      <c r="G97" s="38" t="s">
        <v>1168</v>
      </c>
      <c r="H97" s="38" t="s">
        <v>829</v>
      </c>
      <c r="I97" s="38" t="s">
        <v>48</v>
      </c>
      <c r="J97" s="38" t="s">
        <v>2746</v>
      </c>
      <c r="K97" s="39">
        <v>43566</v>
      </c>
      <c r="L97" s="39">
        <v>43566</v>
      </c>
      <c r="M97" s="39">
        <v>43566</v>
      </c>
      <c r="N97" s="38" t="s">
        <v>1358</v>
      </c>
      <c r="O97" s="38" t="s">
        <v>1368</v>
      </c>
      <c r="P97" s="41">
        <v>8167809</v>
      </c>
      <c r="Q97" s="38" t="s">
        <v>1183</v>
      </c>
      <c r="R97" s="38" t="s">
        <v>68</v>
      </c>
      <c r="S97" s="38" t="s">
        <v>52</v>
      </c>
      <c r="T97" s="42">
        <v>1064</v>
      </c>
      <c r="U97" s="42">
        <v>1037.8800000000001</v>
      </c>
      <c r="V97" s="42">
        <f t="shared" ref="V97:V107" si="20">T97-U97</f>
        <v>26.119999999999891</v>
      </c>
      <c r="W97" s="43">
        <f t="shared" si="10"/>
        <v>2.4548872180451025E-2</v>
      </c>
      <c r="X97" s="38" t="s">
        <v>1361</v>
      </c>
      <c r="Y97" s="42">
        <v>1037.8800000000001</v>
      </c>
      <c r="Z97" s="38" t="s">
        <v>1185</v>
      </c>
      <c r="AA97" s="42">
        <v>0</v>
      </c>
      <c r="AB97" s="42" t="s">
        <v>54</v>
      </c>
      <c r="AC97" s="42">
        <v>1064</v>
      </c>
      <c r="AD97" s="42">
        <v>1037.8800000000001</v>
      </c>
      <c r="AE97" s="42">
        <f t="shared" ref="AE97:AE107" si="21">AC97-AD97</f>
        <v>26.119999999999891</v>
      </c>
      <c r="AF97" s="38" t="s">
        <v>1371</v>
      </c>
      <c r="AG97" s="44">
        <f t="shared" ref="AG97:AG107" si="22">V97-AE97</f>
        <v>0</v>
      </c>
    </row>
    <row r="98" spans="1:33" s="45" customFormat="1" x14ac:dyDescent="0.2">
      <c r="A98" s="38" t="s">
        <v>39</v>
      </c>
      <c r="B98" s="38" t="s">
        <v>40</v>
      </c>
      <c r="C98" s="38" t="s">
        <v>41</v>
      </c>
      <c r="D98" s="38" t="s">
        <v>1164</v>
      </c>
      <c r="E98" s="38" t="s">
        <v>43</v>
      </c>
      <c r="F98" s="38" t="s">
        <v>1167</v>
      </c>
      <c r="G98" s="38" t="s">
        <v>1175</v>
      </c>
      <c r="H98" s="38" t="s">
        <v>298</v>
      </c>
      <c r="I98" s="38" t="s">
        <v>48</v>
      </c>
      <c r="J98" s="38" t="s">
        <v>2739</v>
      </c>
      <c r="K98" s="39">
        <v>43803</v>
      </c>
      <c r="L98" s="39">
        <v>43803</v>
      </c>
      <c r="M98" s="39">
        <v>43803</v>
      </c>
      <c r="N98" s="38" t="s">
        <v>1358</v>
      </c>
      <c r="O98" s="38" t="s">
        <v>1368</v>
      </c>
      <c r="P98" s="41">
        <v>7333008</v>
      </c>
      <c r="Q98" s="38" t="s">
        <v>2874</v>
      </c>
      <c r="R98" s="38" t="s">
        <v>68</v>
      </c>
      <c r="S98" s="38" t="s">
        <v>52</v>
      </c>
      <c r="T98" s="42">
        <v>127247.93</v>
      </c>
      <c r="U98" s="42">
        <v>109094.72</v>
      </c>
      <c r="V98" s="42">
        <f t="shared" si="20"/>
        <v>18153.209999999992</v>
      </c>
      <c r="W98" s="43">
        <f t="shared" si="10"/>
        <v>0.14266015957980607</v>
      </c>
      <c r="X98" s="38" t="s">
        <v>1361</v>
      </c>
      <c r="Y98" s="42">
        <v>109094.72</v>
      </c>
      <c r="Z98" s="38" t="s">
        <v>2875</v>
      </c>
      <c r="AA98" s="42">
        <v>0</v>
      </c>
      <c r="AB98" s="42" t="s">
        <v>54</v>
      </c>
      <c r="AC98" s="42">
        <v>127247.93</v>
      </c>
      <c r="AD98" s="42">
        <v>109094.72</v>
      </c>
      <c r="AE98" s="42">
        <f t="shared" si="21"/>
        <v>18153.209999999992</v>
      </c>
      <c r="AF98" s="38" t="s">
        <v>1363</v>
      </c>
      <c r="AG98" s="44">
        <f t="shared" si="22"/>
        <v>0</v>
      </c>
    </row>
    <row r="99" spans="1:33" s="45" customFormat="1" x14ac:dyDescent="0.2">
      <c r="A99" s="38" t="s">
        <v>39</v>
      </c>
      <c r="B99" s="38" t="s">
        <v>40</v>
      </c>
      <c r="C99" s="38" t="s">
        <v>41</v>
      </c>
      <c r="D99" s="38" t="s">
        <v>1164</v>
      </c>
      <c r="E99" s="38" t="s">
        <v>43</v>
      </c>
      <c r="F99" s="38" t="s">
        <v>1167</v>
      </c>
      <c r="G99" s="38" t="s">
        <v>1175</v>
      </c>
      <c r="H99" s="38" t="s">
        <v>1188</v>
      </c>
      <c r="I99" s="38" t="s">
        <v>48</v>
      </c>
      <c r="J99" s="38" t="s">
        <v>2739</v>
      </c>
      <c r="K99" s="39">
        <v>43830</v>
      </c>
      <c r="L99" s="39">
        <v>43830</v>
      </c>
      <c r="M99" s="39">
        <v>43830</v>
      </c>
      <c r="N99" s="38" t="s">
        <v>1358</v>
      </c>
      <c r="O99" s="38" t="s">
        <v>1368</v>
      </c>
      <c r="P99" s="41">
        <v>7328507</v>
      </c>
      <c r="Q99" s="38" t="s">
        <v>2876</v>
      </c>
      <c r="R99" s="38" t="s">
        <v>68</v>
      </c>
      <c r="S99" s="38" t="s">
        <v>52</v>
      </c>
      <c r="T99" s="42">
        <v>6073.2</v>
      </c>
      <c r="U99" s="42">
        <v>5040</v>
      </c>
      <c r="V99" s="42">
        <f t="shared" si="20"/>
        <v>1033.1999999999998</v>
      </c>
      <c r="W99" s="43">
        <f t="shared" si="10"/>
        <v>0.17012448132780081</v>
      </c>
      <c r="X99" s="38" t="s">
        <v>1361</v>
      </c>
      <c r="Y99" s="42">
        <v>5040</v>
      </c>
      <c r="Z99" s="38" t="s">
        <v>2877</v>
      </c>
      <c r="AA99" s="42">
        <v>0</v>
      </c>
      <c r="AB99" s="42" t="s">
        <v>54</v>
      </c>
      <c r="AC99" s="42">
        <v>6073.2</v>
      </c>
      <c r="AD99" s="42">
        <v>5040</v>
      </c>
      <c r="AE99" s="42">
        <f t="shared" si="21"/>
        <v>1033.1999999999998</v>
      </c>
      <c r="AF99" s="38" t="s">
        <v>1371</v>
      </c>
      <c r="AG99" s="44">
        <f t="shared" si="22"/>
        <v>0</v>
      </c>
    </row>
    <row r="100" spans="1:33" s="45" customFormat="1" x14ac:dyDescent="0.2">
      <c r="A100" s="38" t="s">
        <v>39</v>
      </c>
      <c r="B100" s="38" t="s">
        <v>40</v>
      </c>
      <c r="C100" s="38" t="s">
        <v>41</v>
      </c>
      <c r="D100" s="38" t="s">
        <v>1164</v>
      </c>
      <c r="E100" s="38" t="s">
        <v>43</v>
      </c>
      <c r="F100" s="38" t="s">
        <v>1167</v>
      </c>
      <c r="G100" s="38" t="s">
        <v>1175</v>
      </c>
      <c r="H100" s="38" t="s">
        <v>1188</v>
      </c>
      <c r="I100" s="38" t="s">
        <v>48</v>
      </c>
      <c r="J100" s="38" t="s">
        <v>2856</v>
      </c>
      <c r="K100" s="39">
        <v>43753</v>
      </c>
      <c r="L100" s="39">
        <v>43753</v>
      </c>
      <c r="M100" s="39">
        <v>43753</v>
      </c>
      <c r="N100" s="38" t="s">
        <v>1358</v>
      </c>
      <c r="O100" s="38" t="s">
        <v>1368</v>
      </c>
      <c r="P100" s="41">
        <v>7938890</v>
      </c>
      <c r="Q100" s="38" t="s">
        <v>2878</v>
      </c>
      <c r="R100" s="38" t="s">
        <v>68</v>
      </c>
      <c r="S100" s="38" t="s">
        <v>52</v>
      </c>
      <c r="T100" s="42">
        <v>0</v>
      </c>
      <c r="U100" s="42">
        <v>221103.35999999999</v>
      </c>
      <c r="V100" s="42">
        <f t="shared" si="20"/>
        <v>-221103.35999999999</v>
      </c>
      <c r="W100" s="43" t="e">
        <f t="shared" si="10"/>
        <v>#DIV/0!</v>
      </c>
      <c r="X100" s="38" t="s">
        <v>1361</v>
      </c>
      <c r="Y100" s="42">
        <v>221103.35999999999</v>
      </c>
      <c r="Z100" s="38" t="s">
        <v>2879</v>
      </c>
      <c r="AA100" s="42">
        <v>0</v>
      </c>
      <c r="AB100" s="42" t="s">
        <v>54</v>
      </c>
      <c r="AC100" s="42">
        <v>0</v>
      </c>
      <c r="AD100" s="42">
        <v>221103.35999999999</v>
      </c>
      <c r="AE100" s="42">
        <f t="shared" si="21"/>
        <v>-221103.35999999999</v>
      </c>
      <c r="AF100" s="38" t="s">
        <v>1371</v>
      </c>
      <c r="AG100" s="44">
        <f t="shared" si="22"/>
        <v>0</v>
      </c>
    </row>
    <row r="101" spans="1:33" s="45" customFormat="1" x14ac:dyDescent="0.2">
      <c r="A101" s="38" t="s">
        <v>39</v>
      </c>
      <c r="B101" s="38" t="s">
        <v>40</v>
      </c>
      <c r="C101" s="38" t="s">
        <v>41</v>
      </c>
      <c r="D101" s="38" t="s">
        <v>1216</v>
      </c>
      <c r="E101" s="38" t="s">
        <v>43</v>
      </c>
      <c r="F101" s="38" t="s">
        <v>1218</v>
      </c>
      <c r="G101" s="38" t="s">
        <v>1219</v>
      </c>
      <c r="H101" s="38" t="s">
        <v>1225</v>
      </c>
      <c r="I101" s="38" t="s">
        <v>48</v>
      </c>
      <c r="J101" s="38" t="s">
        <v>2743</v>
      </c>
      <c r="K101" s="39">
        <v>43980</v>
      </c>
      <c r="L101" s="39">
        <v>43980</v>
      </c>
      <c r="M101" s="39">
        <v>43981</v>
      </c>
      <c r="N101" s="38" t="s">
        <v>1358</v>
      </c>
      <c r="O101" s="38" t="s">
        <v>1368</v>
      </c>
      <c r="P101" s="41">
        <v>8196134</v>
      </c>
      <c r="Q101" s="38" t="s">
        <v>1235</v>
      </c>
      <c r="R101" s="38" t="s">
        <v>68</v>
      </c>
      <c r="S101" s="38" t="s">
        <v>52</v>
      </c>
      <c r="T101" s="42">
        <v>47787.34</v>
      </c>
      <c r="U101" s="42">
        <v>43621.49</v>
      </c>
      <c r="V101" s="42">
        <f t="shared" si="20"/>
        <v>4165.8499999999985</v>
      </c>
      <c r="W101" s="43">
        <f t="shared" si="10"/>
        <v>8.7174762185968063E-2</v>
      </c>
      <c r="X101" s="38" t="s">
        <v>1361</v>
      </c>
      <c r="Y101" s="42">
        <v>43621.49</v>
      </c>
      <c r="Z101" s="38" t="s">
        <v>2880</v>
      </c>
      <c r="AA101" s="42">
        <v>0</v>
      </c>
      <c r="AB101" s="42" t="s">
        <v>54</v>
      </c>
      <c r="AC101" s="42">
        <v>0</v>
      </c>
      <c r="AD101" s="42">
        <v>0</v>
      </c>
      <c r="AE101" s="42">
        <f t="shared" si="21"/>
        <v>0</v>
      </c>
      <c r="AF101" s="38" t="s">
        <v>1371</v>
      </c>
      <c r="AG101" s="44">
        <f t="shared" si="22"/>
        <v>4165.8499999999985</v>
      </c>
    </row>
    <row r="102" spans="1:33" s="45" customFormat="1" x14ac:dyDescent="0.2">
      <c r="A102" s="38" t="s">
        <v>39</v>
      </c>
      <c r="B102" s="38" t="s">
        <v>40</v>
      </c>
      <c r="C102" s="38" t="s">
        <v>41</v>
      </c>
      <c r="D102" s="38" t="s">
        <v>1216</v>
      </c>
      <c r="E102" s="38" t="s">
        <v>43</v>
      </c>
      <c r="F102" s="38" t="s">
        <v>1218</v>
      </c>
      <c r="G102" s="38" t="s">
        <v>1219</v>
      </c>
      <c r="H102" s="38" t="s">
        <v>1225</v>
      </c>
      <c r="I102" s="38" t="s">
        <v>48</v>
      </c>
      <c r="J102" s="38" t="s">
        <v>2881</v>
      </c>
      <c r="K102" s="39">
        <v>44134</v>
      </c>
      <c r="L102" s="39">
        <v>44134</v>
      </c>
      <c r="M102" s="39">
        <v>44135</v>
      </c>
      <c r="N102" s="38" t="s">
        <v>1358</v>
      </c>
      <c r="O102" s="38" t="s">
        <v>1368</v>
      </c>
      <c r="P102" s="41">
        <v>6715040</v>
      </c>
      <c r="Q102" s="38" t="s">
        <v>2882</v>
      </c>
      <c r="R102" s="38" t="s">
        <v>68</v>
      </c>
      <c r="S102" s="38" t="s">
        <v>52</v>
      </c>
      <c r="T102" s="42">
        <v>2095.79</v>
      </c>
      <c r="U102" s="42">
        <v>2054.6999999999998</v>
      </c>
      <c r="V102" s="42">
        <f t="shared" si="20"/>
        <v>41.090000000000146</v>
      </c>
      <c r="W102" s="43">
        <f t="shared" si="10"/>
        <v>1.9605971972382799E-2</v>
      </c>
      <c r="X102" s="38" t="s">
        <v>1361</v>
      </c>
      <c r="Y102" s="42">
        <v>2054.6999999999998</v>
      </c>
      <c r="Z102" s="38" t="s">
        <v>2883</v>
      </c>
      <c r="AA102" s="42">
        <v>0</v>
      </c>
      <c r="AB102" s="42" t="s">
        <v>54</v>
      </c>
      <c r="AC102" s="42">
        <v>0</v>
      </c>
      <c r="AD102" s="42">
        <v>0</v>
      </c>
      <c r="AE102" s="42">
        <f t="shared" si="21"/>
        <v>0</v>
      </c>
      <c r="AF102" s="38" t="s">
        <v>1371</v>
      </c>
      <c r="AG102" s="44">
        <f t="shared" si="22"/>
        <v>41.090000000000146</v>
      </c>
    </row>
    <row r="103" spans="1:33" s="45" customFormat="1" x14ac:dyDescent="0.2">
      <c r="A103" s="38" t="s">
        <v>39</v>
      </c>
      <c r="B103" s="38" t="s">
        <v>40</v>
      </c>
      <c r="C103" s="38" t="s">
        <v>41</v>
      </c>
      <c r="D103" s="38" t="s">
        <v>1216</v>
      </c>
      <c r="E103" s="38" t="s">
        <v>43</v>
      </c>
      <c r="F103" s="38" t="s">
        <v>1218</v>
      </c>
      <c r="G103" s="38" t="s">
        <v>1219</v>
      </c>
      <c r="H103" s="38" t="s">
        <v>1225</v>
      </c>
      <c r="I103" s="38" t="s">
        <v>48</v>
      </c>
      <c r="J103" s="38" t="s">
        <v>2757</v>
      </c>
      <c r="K103" s="39">
        <v>44104</v>
      </c>
      <c r="L103" s="39">
        <v>44104</v>
      </c>
      <c r="M103" s="39">
        <v>44104</v>
      </c>
      <c r="N103" s="38" t="s">
        <v>1358</v>
      </c>
      <c r="O103" s="38" t="s">
        <v>1368</v>
      </c>
      <c r="P103" s="41">
        <v>6715067</v>
      </c>
      <c r="Q103" s="38" t="s">
        <v>2884</v>
      </c>
      <c r="R103" s="38" t="s">
        <v>68</v>
      </c>
      <c r="S103" s="38" t="s">
        <v>52</v>
      </c>
      <c r="T103" s="42">
        <v>7762.2</v>
      </c>
      <c r="U103" s="42">
        <v>7610</v>
      </c>
      <c r="V103" s="42">
        <f t="shared" si="20"/>
        <v>152.19999999999982</v>
      </c>
      <c r="W103" s="43">
        <f t="shared" ref="W103:W107" si="23">V103/T103</f>
        <v>1.9607843137254877E-2</v>
      </c>
      <c r="X103" s="38" t="s">
        <v>1361</v>
      </c>
      <c r="Y103" s="42">
        <v>7610</v>
      </c>
      <c r="Z103" s="38" t="s">
        <v>2885</v>
      </c>
      <c r="AA103" s="42">
        <v>0</v>
      </c>
      <c r="AB103" s="42" t="s">
        <v>54</v>
      </c>
      <c r="AC103" s="42">
        <v>7762.2</v>
      </c>
      <c r="AD103" s="42">
        <v>7610</v>
      </c>
      <c r="AE103" s="42">
        <f t="shared" si="21"/>
        <v>152.19999999999982</v>
      </c>
      <c r="AF103" s="38" t="s">
        <v>1371</v>
      </c>
      <c r="AG103" s="44">
        <f t="shared" si="22"/>
        <v>0</v>
      </c>
    </row>
    <row r="104" spans="1:33" s="45" customFormat="1" x14ac:dyDescent="0.2">
      <c r="A104" s="38" t="s">
        <v>39</v>
      </c>
      <c r="B104" s="38" t="s">
        <v>40</v>
      </c>
      <c r="C104" s="38" t="s">
        <v>41</v>
      </c>
      <c r="D104" s="38" t="s">
        <v>1254</v>
      </c>
      <c r="E104" s="38" t="s">
        <v>43</v>
      </c>
      <c r="F104" s="38" t="s">
        <v>1256</v>
      </c>
      <c r="G104" s="38" t="s">
        <v>1257</v>
      </c>
      <c r="H104" s="38" t="s">
        <v>2000</v>
      </c>
      <c r="I104" s="38" t="s">
        <v>48</v>
      </c>
      <c r="J104" s="38" t="s">
        <v>2739</v>
      </c>
      <c r="K104" s="39">
        <v>43830</v>
      </c>
      <c r="L104" s="39">
        <v>43830</v>
      </c>
      <c r="M104" s="39">
        <v>43830</v>
      </c>
      <c r="N104" s="38" t="s">
        <v>1358</v>
      </c>
      <c r="O104" s="38" t="s">
        <v>1368</v>
      </c>
      <c r="P104" s="41">
        <v>7489911</v>
      </c>
      <c r="Q104" s="38" t="s">
        <v>2886</v>
      </c>
      <c r="R104" s="38" t="s">
        <v>68</v>
      </c>
      <c r="S104" s="38" t="s">
        <v>52</v>
      </c>
      <c r="T104" s="42">
        <v>7735.47</v>
      </c>
      <c r="U104" s="42">
        <v>7097.55</v>
      </c>
      <c r="V104" s="42">
        <f t="shared" si="20"/>
        <v>637.92000000000007</v>
      </c>
      <c r="W104" s="43">
        <f t="shared" si="23"/>
        <v>8.2466870144929788E-2</v>
      </c>
      <c r="X104" s="38" t="s">
        <v>1361</v>
      </c>
      <c r="Y104" s="42">
        <v>7097.55</v>
      </c>
      <c r="Z104" s="38" t="s">
        <v>2887</v>
      </c>
      <c r="AA104" s="42">
        <v>0</v>
      </c>
      <c r="AB104" s="42" t="s">
        <v>54</v>
      </c>
      <c r="AC104" s="42">
        <v>7735.47</v>
      </c>
      <c r="AD104" s="42">
        <v>7097.55</v>
      </c>
      <c r="AE104" s="42">
        <f t="shared" si="21"/>
        <v>637.92000000000007</v>
      </c>
      <c r="AF104" s="38" t="s">
        <v>1371</v>
      </c>
      <c r="AG104" s="44">
        <f t="shared" si="22"/>
        <v>0</v>
      </c>
    </row>
    <row r="105" spans="1:33" s="45" customFormat="1" x14ac:dyDescent="0.2">
      <c r="A105" s="38" t="s">
        <v>39</v>
      </c>
      <c r="B105" s="38" t="s">
        <v>40</v>
      </c>
      <c r="C105" s="38" t="s">
        <v>41</v>
      </c>
      <c r="D105" s="38" t="s">
        <v>1254</v>
      </c>
      <c r="E105" s="38" t="s">
        <v>43</v>
      </c>
      <c r="F105" s="38" t="s">
        <v>1256</v>
      </c>
      <c r="G105" s="38" t="s">
        <v>1257</v>
      </c>
      <c r="H105" s="38" t="s">
        <v>1994</v>
      </c>
      <c r="I105" s="38" t="s">
        <v>48</v>
      </c>
      <c r="J105" s="38" t="s">
        <v>2856</v>
      </c>
      <c r="K105" s="39">
        <v>43746</v>
      </c>
      <c r="L105" s="39">
        <v>43746</v>
      </c>
      <c r="M105" s="39">
        <v>43746</v>
      </c>
      <c r="N105" s="38" t="s">
        <v>1358</v>
      </c>
      <c r="O105" s="38" t="s">
        <v>1368</v>
      </c>
      <c r="P105" s="41">
        <v>7553496</v>
      </c>
      <c r="Q105" s="38" t="s">
        <v>2888</v>
      </c>
      <c r="R105" s="38" t="s">
        <v>68</v>
      </c>
      <c r="S105" s="38" t="s">
        <v>52</v>
      </c>
      <c r="T105" s="42">
        <v>22317.75</v>
      </c>
      <c r="U105" s="42">
        <v>21255</v>
      </c>
      <c r="V105" s="42">
        <f t="shared" si="20"/>
        <v>1062.75</v>
      </c>
      <c r="W105" s="43">
        <f t="shared" si="23"/>
        <v>4.7619047619047616E-2</v>
      </c>
      <c r="X105" s="38" t="s">
        <v>1361</v>
      </c>
      <c r="Y105" s="42">
        <v>21255</v>
      </c>
      <c r="Z105" s="38" t="s">
        <v>2889</v>
      </c>
      <c r="AA105" s="42">
        <v>0</v>
      </c>
      <c r="AB105" s="42" t="s">
        <v>54</v>
      </c>
      <c r="AC105" s="42">
        <v>22317.75</v>
      </c>
      <c r="AD105" s="42">
        <v>21255</v>
      </c>
      <c r="AE105" s="42">
        <f t="shared" si="21"/>
        <v>1062.75</v>
      </c>
      <c r="AF105" s="38" t="s">
        <v>1371</v>
      </c>
      <c r="AG105" s="44">
        <f t="shared" si="22"/>
        <v>0</v>
      </c>
    </row>
    <row r="106" spans="1:33" s="45" customFormat="1" x14ac:dyDescent="0.2">
      <c r="A106" s="38" t="s">
        <v>39</v>
      </c>
      <c r="B106" s="38" t="s">
        <v>40</v>
      </c>
      <c r="C106" s="38" t="s">
        <v>836</v>
      </c>
      <c r="D106" s="38" t="s">
        <v>1307</v>
      </c>
      <c r="E106" s="38" t="s">
        <v>43</v>
      </c>
      <c r="F106" s="38" t="s">
        <v>1309</v>
      </c>
      <c r="G106" s="38" t="s">
        <v>1318</v>
      </c>
      <c r="H106" s="38" t="s">
        <v>2890</v>
      </c>
      <c r="I106" s="38" t="s">
        <v>359</v>
      </c>
      <c r="J106" s="38" t="s">
        <v>2754</v>
      </c>
      <c r="K106" s="39">
        <v>43593</v>
      </c>
      <c r="L106" s="39">
        <v>43593</v>
      </c>
      <c r="M106" s="39">
        <v>43593</v>
      </c>
      <c r="N106" s="38" t="s">
        <v>1358</v>
      </c>
      <c r="O106" s="38" t="s">
        <v>1368</v>
      </c>
      <c r="P106" s="41">
        <v>7984338</v>
      </c>
      <c r="Q106" s="38" t="s">
        <v>2891</v>
      </c>
      <c r="R106" s="38" t="s">
        <v>68</v>
      </c>
      <c r="S106" s="38" t="s">
        <v>52</v>
      </c>
      <c r="T106" s="42">
        <v>117809.79</v>
      </c>
      <c r="U106" s="42">
        <v>98174.82</v>
      </c>
      <c r="V106" s="42">
        <f t="shared" si="20"/>
        <v>19634.969999999987</v>
      </c>
      <c r="W106" s="43">
        <f t="shared" si="23"/>
        <v>0.16666670910796114</v>
      </c>
      <c r="X106" s="38" t="s">
        <v>1361</v>
      </c>
      <c r="Y106" s="42">
        <v>98174.82</v>
      </c>
      <c r="Z106" s="38" t="s">
        <v>2892</v>
      </c>
      <c r="AA106" s="42">
        <v>0</v>
      </c>
      <c r="AB106" s="42" t="s">
        <v>54</v>
      </c>
      <c r="AC106" s="42">
        <v>117809.79</v>
      </c>
      <c r="AD106" s="42">
        <v>98174.82</v>
      </c>
      <c r="AE106" s="42">
        <f t="shared" si="21"/>
        <v>19634.969999999987</v>
      </c>
      <c r="AF106" s="38" t="s">
        <v>1371</v>
      </c>
      <c r="AG106" s="44">
        <f t="shared" si="22"/>
        <v>0</v>
      </c>
    </row>
    <row r="107" spans="1:33" s="45" customFormat="1" x14ac:dyDescent="0.2">
      <c r="A107" s="38" t="s">
        <v>39</v>
      </c>
      <c r="B107" s="38" t="s">
        <v>40</v>
      </c>
      <c r="C107" s="38" t="s">
        <v>836</v>
      </c>
      <c r="D107" s="38" t="s">
        <v>1307</v>
      </c>
      <c r="E107" s="38" t="s">
        <v>43</v>
      </c>
      <c r="F107" s="38" t="s">
        <v>1309</v>
      </c>
      <c r="G107" s="38" t="s">
        <v>2540</v>
      </c>
      <c r="H107" s="38" t="s">
        <v>1317</v>
      </c>
      <c r="I107" s="38" t="s">
        <v>183</v>
      </c>
      <c r="J107" s="38" t="s">
        <v>2754</v>
      </c>
      <c r="K107" s="39">
        <v>43599</v>
      </c>
      <c r="L107" s="39">
        <v>43599</v>
      </c>
      <c r="M107" s="39">
        <v>43599</v>
      </c>
      <c r="N107" s="38" t="s">
        <v>2577</v>
      </c>
      <c r="O107" s="38" t="s">
        <v>1368</v>
      </c>
      <c r="P107" s="41">
        <v>7453061</v>
      </c>
      <c r="Q107" s="38" t="s">
        <v>2893</v>
      </c>
      <c r="R107" s="38" t="s">
        <v>2579</v>
      </c>
      <c r="S107" s="38" t="s">
        <v>52</v>
      </c>
      <c r="T107" s="42">
        <v>14281.93</v>
      </c>
      <c r="U107" s="42">
        <v>14009.36</v>
      </c>
      <c r="V107" s="42">
        <f t="shared" si="20"/>
        <v>272.56999999999971</v>
      </c>
      <c r="W107" s="43">
        <f t="shared" si="23"/>
        <v>1.9084955604739676E-2</v>
      </c>
      <c r="X107" s="38" t="s">
        <v>1361</v>
      </c>
      <c r="Y107" s="42">
        <v>14009.36</v>
      </c>
      <c r="Z107" s="38" t="s">
        <v>2894</v>
      </c>
      <c r="AA107" s="42">
        <v>0</v>
      </c>
      <c r="AB107" s="42" t="s">
        <v>54</v>
      </c>
      <c r="AC107" s="42">
        <v>0</v>
      </c>
      <c r="AD107" s="42">
        <v>0</v>
      </c>
      <c r="AE107" s="42">
        <f t="shared" si="21"/>
        <v>0</v>
      </c>
      <c r="AF107" s="38" t="s">
        <v>1371</v>
      </c>
      <c r="AG107" s="44">
        <f t="shared" si="22"/>
        <v>272.56999999999971</v>
      </c>
    </row>
  </sheetData>
  <autoFilter ref="A2:AG107" xr:uid="{00000000-0009-0000-0000-000008000000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EB3DD6"/>
  </sheetPr>
  <dimension ref="A2:AM347"/>
  <sheetViews>
    <sheetView topLeftCell="L1" zoomScaleNormal="100" workbookViewId="0">
      <pane ySplit="2" topLeftCell="A305" activePane="bottomLeft" state="frozen"/>
      <selection activeCell="E48" activeCellId="1" sqref="C9 E48"/>
      <selection pane="bottomLeft" activeCell="AB3" sqref="AB3:AB347"/>
    </sheetView>
  </sheetViews>
  <sheetFormatPr defaultColWidth="9.140625" defaultRowHeight="11.25" x14ac:dyDescent="0.2"/>
  <cols>
    <col min="1" max="1" width="21.140625" style="96" bestFit="1" customWidth="1"/>
    <col min="2" max="2" width="13.28515625" style="96" bestFit="1" customWidth="1"/>
    <col min="3" max="3" width="13.85546875" style="96" bestFit="1" customWidth="1"/>
    <col min="4" max="4" width="27.140625" style="96" bestFit="1" customWidth="1"/>
    <col min="5" max="5" width="10" style="96" bestFit="1" customWidth="1"/>
    <col min="6" max="7" width="36.42578125" style="96" bestFit="1" customWidth="1"/>
    <col min="8" max="8" width="22.7109375" style="96" bestFit="1" customWidth="1"/>
    <col min="9" max="9" width="30.5703125" style="96" bestFit="1" customWidth="1"/>
    <col min="10" max="10" width="22.5703125" style="96" bestFit="1" customWidth="1"/>
    <col min="11" max="11" width="9.28515625" style="96" bestFit="1" customWidth="1"/>
    <col min="12" max="13" width="9.5703125" style="96" bestFit="1" customWidth="1"/>
    <col min="14" max="14" width="16.28515625" style="96" bestFit="1" customWidth="1"/>
    <col min="15" max="15" width="8.140625" style="96" bestFit="1" customWidth="1"/>
    <col min="16" max="16" width="38.28515625" style="96" bestFit="1" customWidth="1"/>
    <col min="17" max="17" width="26.28515625" style="96" bestFit="1" customWidth="1"/>
    <col min="18" max="18" width="9.28515625" style="96" bestFit="1" customWidth="1"/>
    <col min="19" max="19" width="10.140625" style="97" bestFit="1" customWidth="1"/>
    <col min="20" max="21" width="9.85546875" style="97" bestFit="1" customWidth="1"/>
    <col min="22" max="22" width="7.42578125" style="98" bestFit="1" customWidth="1"/>
    <col min="23" max="23" width="10.5703125" style="99" bestFit="1" customWidth="1"/>
    <col min="24" max="24" width="10.28515625" style="99" bestFit="1" customWidth="1"/>
    <col min="25" max="26" width="15.5703125" style="99" bestFit="1" customWidth="1"/>
    <col min="27" max="27" width="14" style="99" bestFit="1" customWidth="1"/>
    <col min="28" max="28" width="10.42578125" style="96" bestFit="1" customWidth="1"/>
    <col min="29" max="29" width="24.140625" style="96" bestFit="1" customWidth="1"/>
    <col min="30" max="30" width="20" style="96" bestFit="1" customWidth="1"/>
    <col min="31" max="31" width="26.28515625" style="96" bestFit="1" customWidth="1"/>
    <col min="32" max="33" width="9.28515625" style="96" bestFit="1" customWidth="1"/>
    <col min="34" max="36" width="12.42578125" style="99" bestFit="1" customWidth="1"/>
    <col min="37" max="37" width="8.7109375" style="98" bestFit="1" customWidth="1"/>
    <col min="38" max="38" width="11.140625" style="100" bestFit="1" customWidth="1"/>
    <col min="39" max="39" width="25.28515625" style="96" bestFit="1" customWidth="1"/>
    <col min="40" max="16384" width="9.140625" style="96"/>
  </cols>
  <sheetData>
    <row r="2" spans="1:39" s="82" customFormat="1" ht="28.5" customHeight="1" x14ac:dyDescent="0.25">
      <c r="A2" s="76" t="s">
        <v>1</v>
      </c>
      <c r="B2" s="76" t="s">
        <v>2</v>
      </c>
      <c r="C2" s="76" t="s">
        <v>3</v>
      </c>
      <c r="D2" s="76" t="s">
        <v>4</v>
      </c>
      <c r="E2" s="76" t="s">
        <v>5</v>
      </c>
      <c r="F2" s="76" t="s">
        <v>6</v>
      </c>
      <c r="G2" s="76" t="s">
        <v>7</v>
      </c>
      <c r="H2" s="76" t="s">
        <v>8</v>
      </c>
      <c r="I2" s="76" t="s">
        <v>9</v>
      </c>
      <c r="J2" s="76" t="s">
        <v>10</v>
      </c>
      <c r="K2" s="76" t="s">
        <v>11</v>
      </c>
      <c r="L2" s="76" t="s">
        <v>12</v>
      </c>
      <c r="M2" s="76" t="s">
        <v>13</v>
      </c>
      <c r="N2" s="76" t="s">
        <v>14</v>
      </c>
      <c r="O2" s="76" t="s">
        <v>15</v>
      </c>
      <c r="P2" s="76" t="s">
        <v>16</v>
      </c>
      <c r="Q2" s="76" t="s">
        <v>17</v>
      </c>
      <c r="R2" s="76" t="s">
        <v>18</v>
      </c>
      <c r="S2" s="77" t="s">
        <v>2895</v>
      </c>
      <c r="T2" s="77" t="s">
        <v>2896</v>
      </c>
      <c r="U2" s="77" t="s">
        <v>2897</v>
      </c>
      <c r="V2" s="78" t="s">
        <v>2898</v>
      </c>
      <c r="W2" s="79" t="s">
        <v>2899</v>
      </c>
      <c r="X2" s="79" t="s">
        <v>2900</v>
      </c>
      <c r="Y2" s="79" t="s">
        <v>25</v>
      </c>
      <c r="Z2" s="79" t="s">
        <v>26</v>
      </c>
      <c r="AA2" s="79" t="s">
        <v>27</v>
      </c>
      <c r="AB2" s="76" t="s">
        <v>28</v>
      </c>
      <c r="AC2" s="76" t="s">
        <v>29</v>
      </c>
      <c r="AD2" s="76" t="s">
        <v>30</v>
      </c>
      <c r="AE2" s="76" t="s">
        <v>31</v>
      </c>
      <c r="AF2" s="76" t="s">
        <v>32</v>
      </c>
      <c r="AG2" s="76" t="s">
        <v>33</v>
      </c>
      <c r="AH2" s="79" t="s">
        <v>34</v>
      </c>
      <c r="AI2" s="79" t="s">
        <v>35</v>
      </c>
      <c r="AJ2" s="79" t="s">
        <v>36</v>
      </c>
      <c r="AK2" s="78" t="s">
        <v>37</v>
      </c>
      <c r="AL2" s="80" t="s">
        <v>38</v>
      </c>
      <c r="AM2" s="81"/>
    </row>
    <row r="3" spans="1:39" s="88" customFormat="1" x14ac:dyDescent="0.2">
      <c r="A3" s="83" t="s">
        <v>39</v>
      </c>
      <c r="B3" s="83" t="s">
        <v>40</v>
      </c>
      <c r="C3" s="83" t="s">
        <v>2901</v>
      </c>
      <c r="D3" s="83" t="s">
        <v>2902</v>
      </c>
      <c r="E3" s="83" t="s">
        <v>2903</v>
      </c>
      <c r="F3" s="83" t="s">
        <v>2904</v>
      </c>
      <c r="G3" s="83" t="s">
        <v>2904</v>
      </c>
      <c r="H3" s="83" t="s">
        <v>2905</v>
      </c>
      <c r="I3" s="83" t="s">
        <v>2906</v>
      </c>
      <c r="J3" s="83" t="s">
        <v>309</v>
      </c>
      <c r="K3" s="83" t="s">
        <v>2907</v>
      </c>
      <c r="L3" s="84">
        <v>43500</v>
      </c>
      <c r="M3" s="84">
        <v>43500</v>
      </c>
      <c r="N3" s="84">
        <v>43497</v>
      </c>
      <c r="O3" s="83" t="s">
        <v>50</v>
      </c>
      <c r="P3" s="83" t="s">
        <v>2908</v>
      </c>
      <c r="Q3" s="83" t="s">
        <v>52</v>
      </c>
      <c r="R3" s="83" t="s">
        <v>2909</v>
      </c>
      <c r="S3" s="85">
        <v>2365.1</v>
      </c>
      <c r="T3" s="85">
        <v>2296.21</v>
      </c>
      <c r="U3" s="85">
        <f t="shared" ref="U3:U12" si="0">S3-T3</f>
        <v>68.889999999999873</v>
      </c>
      <c r="V3" s="86">
        <f t="shared" ref="V3:V62" si="1">U3/S3</f>
        <v>2.9127732442602798E-2</v>
      </c>
      <c r="W3" s="85">
        <v>2296.21</v>
      </c>
      <c r="X3" s="85">
        <v>0</v>
      </c>
      <c r="Y3" s="85">
        <v>0</v>
      </c>
      <c r="Z3" s="85" t="s">
        <v>54</v>
      </c>
      <c r="AA3" s="85">
        <v>0</v>
      </c>
      <c r="AB3" s="83" t="s">
        <v>2910</v>
      </c>
      <c r="AC3" s="83" t="s">
        <v>56</v>
      </c>
      <c r="AD3" s="83" t="s">
        <v>2911</v>
      </c>
      <c r="AE3" s="83" t="s">
        <v>58</v>
      </c>
      <c r="AF3" s="83" t="s">
        <v>59</v>
      </c>
      <c r="AG3" s="83" t="s">
        <v>55</v>
      </c>
      <c r="AH3" s="85">
        <v>0</v>
      </c>
      <c r="AI3" s="85">
        <v>0</v>
      </c>
      <c r="AJ3" s="85">
        <f t="shared" ref="AJ3:AJ12" si="2">AH3-AI3</f>
        <v>0</v>
      </c>
      <c r="AK3" s="87" t="e">
        <f t="shared" ref="AK3:AK12" si="3">AJ3/AH3</f>
        <v>#DIV/0!</v>
      </c>
      <c r="AL3" s="85">
        <f t="shared" ref="AL3:AL12" si="4">U3-AJ3</f>
        <v>68.889999999999873</v>
      </c>
    </row>
    <row r="4" spans="1:39" s="88" customFormat="1" x14ac:dyDescent="0.2">
      <c r="A4" s="83" t="s">
        <v>39</v>
      </c>
      <c r="B4" s="83" t="s">
        <v>40</v>
      </c>
      <c r="C4" s="83" t="s">
        <v>2901</v>
      </c>
      <c r="D4" s="83" t="s">
        <v>2902</v>
      </c>
      <c r="E4" s="83" t="s">
        <v>2903</v>
      </c>
      <c r="F4" s="83" t="s">
        <v>2904</v>
      </c>
      <c r="G4" s="83" t="s">
        <v>2904</v>
      </c>
      <c r="H4" s="83" t="s">
        <v>2905</v>
      </c>
      <c r="I4" s="83" t="s">
        <v>2906</v>
      </c>
      <c r="J4" s="83" t="s">
        <v>309</v>
      </c>
      <c r="K4" s="83" t="s">
        <v>2907</v>
      </c>
      <c r="L4" s="84">
        <v>43500</v>
      </c>
      <c r="M4" s="84">
        <v>43500</v>
      </c>
      <c r="N4" s="84">
        <v>43497</v>
      </c>
      <c r="O4" s="83" t="s">
        <v>50</v>
      </c>
      <c r="P4" s="83" t="s">
        <v>2908</v>
      </c>
      <c r="Q4" s="83" t="s">
        <v>52</v>
      </c>
      <c r="R4" s="83" t="s">
        <v>2909</v>
      </c>
      <c r="S4" s="85">
        <v>66600.56</v>
      </c>
      <c r="T4" s="85">
        <v>64660.74</v>
      </c>
      <c r="U4" s="85">
        <f t="shared" si="0"/>
        <v>1939.8199999999997</v>
      </c>
      <c r="V4" s="86">
        <f t="shared" si="1"/>
        <v>2.9126181521596812E-2</v>
      </c>
      <c r="W4" s="85">
        <v>64660.74</v>
      </c>
      <c r="X4" s="85">
        <v>0</v>
      </c>
      <c r="Y4" s="85">
        <v>0</v>
      </c>
      <c r="Z4" s="85" t="s">
        <v>54</v>
      </c>
      <c r="AA4" s="85">
        <v>0</v>
      </c>
      <c r="AB4" s="83" t="s">
        <v>55</v>
      </c>
      <c r="AC4" s="83" t="s">
        <v>56</v>
      </c>
      <c r="AD4" s="83" t="s">
        <v>2911</v>
      </c>
      <c r="AE4" s="83" t="s">
        <v>58</v>
      </c>
      <c r="AF4" s="83" t="s">
        <v>59</v>
      </c>
      <c r="AG4" s="83" t="s">
        <v>55</v>
      </c>
      <c r="AH4" s="85">
        <v>0</v>
      </c>
      <c r="AI4" s="85">
        <v>0</v>
      </c>
      <c r="AJ4" s="85">
        <f t="shared" si="2"/>
        <v>0</v>
      </c>
      <c r="AK4" s="87" t="e">
        <f t="shared" si="3"/>
        <v>#DIV/0!</v>
      </c>
      <c r="AL4" s="85">
        <f t="shared" si="4"/>
        <v>1939.8199999999997</v>
      </c>
    </row>
    <row r="5" spans="1:39" s="88" customFormat="1" x14ac:dyDescent="0.2">
      <c r="A5" s="83" t="s">
        <v>39</v>
      </c>
      <c r="B5" s="83" t="s">
        <v>40</v>
      </c>
      <c r="C5" s="83" t="s">
        <v>2901</v>
      </c>
      <c r="D5" s="83" t="s">
        <v>2902</v>
      </c>
      <c r="E5" s="83" t="s">
        <v>2903</v>
      </c>
      <c r="F5" s="83" t="s">
        <v>2912</v>
      </c>
      <c r="G5" s="83" t="s">
        <v>2912</v>
      </c>
      <c r="H5" s="83" t="s">
        <v>2905</v>
      </c>
      <c r="I5" s="83" t="s">
        <v>2913</v>
      </c>
      <c r="J5" s="83" t="s">
        <v>2914</v>
      </c>
      <c r="K5" s="83" t="s">
        <v>2915</v>
      </c>
      <c r="L5" s="84">
        <v>43498</v>
      </c>
      <c r="M5" s="84">
        <v>43498</v>
      </c>
      <c r="N5" s="84">
        <v>43476</v>
      </c>
      <c r="O5" s="83" t="s">
        <v>50</v>
      </c>
      <c r="P5" s="83" t="s">
        <v>2916</v>
      </c>
      <c r="Q5" s="83" t="s">
        <v>52</v>
      </c>
      <c r="R5" s="83" t="s">
        <v>2917</v>
      </c>
      <c r="S5" s="85">
        <v>1815</v>
      </c>
      <c r="T5" s="85">
        <v>1754.5</v>
      </c>
      <c r="U5" s="85">
        <f t="shared" si="0"/>
        <v>60.5</v>
      </c>
      <c r="V5" s="86">
        <f t="shared" si="1"/>
        <v>3.3333333333333333E-2</v>
      </c>
      <c r="W5" s="85">
        <v>1754.5</v>
      </c>
      <c r="X5" s="85">
        <v>0</v>
      </c>
      <c r="Y5" s="85">
        <v>0</v>
      </c>
      <c r="Z5" s="85" t="s">
        <v>54</v>
      </c>
      <c r="AA5" s="85">
        <v>0</v>
      </c>
      <c r="AB5" s="83" t="s">
        <v>2918</v>
      </c>
      <c r="AC5" s="83" t="s">
        <v>99</v>
      </c>
      <c r="AD5" s="83" t="s">
        <v>2911</v>
      </c>
      <c r="AE5" s="83" t="s">
        <v>58</v>
      </c>
      <c r="AF5" s="83" t="s">
        <v>68</v>
      </c>
      <c r="AG5" s="83" t="s">
        <v>2919</v>
      </c>
      <c r="AH5" s="85">
        <v>1815</v>
      </c>
      <c r="AI5" s="85">
        <v>1754.5</v>
      </c>
      <c r="AJ5" s="85">
        <f t="shared" si="2"/>
        <v>60.5</v>
      </c>
      <c r="AK5" s="87">
        <f t="shared" si="3"/>
        <v>3.3333333333333333E-2</v>
      </c>
      <c r="AL5" s="85">
        <f t="shared" si="4"/>
        <v>0</v>
      </c>
    </row>
    <row r="6" spans="1:39" s="88" customFormat="1" x14ac:dyDescent="0.2">
      <c r="A6" s="83" t="s">
        <v>39</v>
      </c>
      <c r="B6" s="83" t="s">
        <v>40</v>
      </c>
      <c r="C6" s="83" t="s">
        <v>2901</v>
      </c>
      <c r="D6" s="83" t="s">
        <v>2902</v>
      </c>
      <c r="E6" s="83" t="s">
        <v>2903</v>
      </c>
      <c r="F6" s="83" t="s">
        <v>2912</v>
      </c>
      <c r="G6" s="83" t="s">
        <v>2912</v>
      </c>
      <c r="H6" s="83" t="s">
        <v>2905</v>
      </c>
      <c r="I6" s="83" t="s">
        <v>2913</v>
      </c>
      <c r="J6" s="83" t="s">
        <v>2914</v>
      </c>
      <c r="K6" s="83" t="s">
        <v>2920</v>
      </c>
      <c r="L6" s="84">
        <v>43499</v>
      </c>
      <c r="M6" s="84">
        <v>43499</v>
      </c>
      <c r="N6" s="84">
        <v>43476</v>
      </c>
      <c r="O6" s="83" t="s">
        <v>50</v>
      </c>
      <c r="P6" s="83" t="s">
        <v>2916</v>
      </c>
      <c r="Q6" s="83" t="s">
        <v>52</v>
      </c>
      <c r="R6" s="83" t="s">
        <v>2917</v>
      </c>
      <c r="S6" s="85">
        <v>0</v>
      </c>
      <c r="T6" s="85">
        <v>0</v>
      </c>
      <c r="U6" s="85">
        <f t="shared" si="0"/>
        <v>0</v>
      </c>
      <c r="V6" s="86" t="e">
        <f t="shared" si="1"/>
        <v>#DIV/0!</v>
      </c>
      <c r="W6" s="85">
        <v>0</v>
      </c>
      <c r="X6" s="85">
        <v>0</v>
      </c>
      <c r="Y6" s="85">
        <v>0</v>
      </c>
      <c r="Z6" s="85" t="s">
        <v>54</v>
      </c>
      <c r="AA6" s="85">
        <v>0</v>
      </c>
      <c r="AB6" s="83" t="s">
        <v>2918</v>
      </c>
      <c r="AC6" s="83" t="s">
        <v>99</v>
      </c>
      <c r="AD6" s="83" t="s">
        <v>2911</v>
      </c>
      <c r="AE6" s="83" t="s">
        <v>58</v>
      </c>
      <c r="AF6" s="83" t="s">
        <v>68</v>
      </c>
      <c r="AG6" s="83" t="s">
        <v>2919</v>
      </c>
      <c r="AH6" s="85">
        <v>0</v>
      </c>
      <c r="AI6" s="85">
        <v>0</v>
      </c>
      <c r="AJ6" s="85">
        <f t="shared" si="2"/>
        <v>0</v>
      </c>
      <c r="AK6" s="87" t="e">
        <f t="shared" si="3"/>
        <v>#DIV/0!</v>
      </c>
      <c r="AL6" s="85">
        <f t="shared" si="4"/>
        <v>0</v>
      </c>
    </row>
    <row r="7" spans="1:39" s="88" customFormat="1" x14ac:dyDescent="0.2">
      <c r="A7" s="83" t="s">
        <v>39</v>
      </c>
      <c r="B7" s="83" t="s">
        <v>40</v>
      </c>
      <c r="C7" s="83" t="s">
        <v>2901</v>
      </c>
      <c r="D7" s="83" t="s">
        <v>2902</v>
      </c>
      <c r="E7" s="83" t="s">
        <v>2903</v>
      </c>
      <c r="F7" s="83" t="s">
        <v>2921</v>
      </c>
      <c r="G7" s="83" t="s">
        <v>2912</v>
      </c>
      <c r="H7" s="83" t="s">
        <v>2905</v>
      </c>
      <c r="I7" s="83" t="s">
        <v>2913</v>
      </c>
      <c r="J7" s="83" t="s">
        <v>94</v>
      </c>
      <c r="K7" s="83" t="s">
        <v>2922</v>
      </c>
      <c r="L7" s="84">
        <v>43501</v>
      </c>
      <c r="M7" s="84">
        <v>43501</v>
      </c>
      <c r="N7" s="84">
        <v>43500</v>
      </c>
      <c r="O7" s="83" t="s">
        <v>50</v>
      </c>
      <c r="P7" s="83" t="s">
        <v>2923</v>
      </c>
      <c r="Q7" s="83" t="s">
        <v>52</v>
      </c>
      <c r="R7" s="83" t="s">
        <v>2924</v>
      </c>
      <c r="S7" s="85">
        <v>0</v>
      </c>
      <c r="T7" s="85">
        <v>0</v>
      </c>
      <c r="U7" s="85">
        <f t="shared" si="0"/>
        <v>0</v>
      </c>
      <c r="V7" s="86" t="e">
        <f t="shared" si="1"/>
        <v>#DIV/0!</v>
      </c>
      <c r="W7" s="85">
        <v>0</v>
      </c>
      <c r="X7" s="85">
        <v>0</v>
      </c>
      <c r="Y7" s="85">
        <v>0</v>
      </c>
      <c r="Z7" s="85" t="s">
        <v>54</v>
      </c>
      <c r="AA7" s="85">
        <v>0</v>
      </c>
      <c r="AB7" s="83" t="s">
        <v>2925</v>
      </c>
      <c r="AC7" s="83" t="s">
        <v>99</v>
      </c>
      <c r="AD7" s="83" t="s">
        <v>2911</v>
      </c>
      <c r="AE7" s="83" t="s">
        <v>58</v>
      </c>
      <c r="AF7" s="83" t="s">
        <v>68</v>
      </c>
      <c r="AG7" s="83" t="s">
        <v>2926</v>
      </c>
      <c r="AH7" s="85">
        <v>0</v>
      </c>
      <c r="AI7" s="85">
        <v>0</v>
      </c>
      <c r="AJ7" s="85">
        <f t="shared" si="2"/>
        <v>0</v>
      </c>
      <c r="AK7" s="87" t="e">
        <f t="shared" si="3"/>
        <v>#DIV/0!</v>
      </c>
      <c r="AL7" s="85">
        <f t="shared" si="4"/>
        <v>0</v>
      </c>
    </row>
    <row r="8" spans="1:39" s="88" customFormat="1" x14ac:dyDescent="0.2">
      <c r="A8" s="83" t="s">
        <v>39</v>
      </c>
      <c r="B8" s="83" t="s">
        <v>40</v>
      </c>
      <c r="C8" s="83" t="s">
        <v>2901</v>
      </c>
      <c r="D8" s="83" t="s">
        <v>2927</v>
      </c>
      <c r="E8" s="83" t="s">
        <v>2903</v>
      </c>
      <c r="F8" s="83" t="s">
        <v>2928</v>
      </c>
      <c r="G8" s="83" t="s">
        <v>2929</v>
      </c>
      <c r="H8" s="83" t="s">
        <v>2930</v>
      </c>
      <c r="I8" s="83" t="s">
        <v>2931</v>
      </c>
      <c r="J8" s="83" t="s">
        <v>309</v>
      </c>
      <c r="K8" s="83" t="s">
        <v>2932</v>
      </c>
      <c r="L8" s="84">
        <v>43497</v>
      </c>
      <c r="M8" s="84">
        <v>43497</v>
      </c>
      <c r="N8" s="84">
        <v>43494</v>
      </c>
      <c r="O8" s="83" t="s">
        <v>50</v>
      </c>
      <c r="P8" s="83" t="s">
        <v>2933</v>
      </c>
      <c r="Q8" s="83" t="s">
        <v>52</v>
      </c>
      <c r="R8" s="83" t="s">
        <v>2934</v>
      </c>
      <c r="S8" s="85">
        <v>8227.2000000000007</v>
      </c>
      <c r="T8" s="85">
        <v>6856</v>
      </c>
      <c r="U8" s="85">
        <f t="shared" si="0"/>
        <v>1371.2000000000007</v>
      </c>
      <c r="V8" s="86">
        <f t="shared" si="1"/>
        <v>0.16666666666666674</v>
      </c>
      <c r="W8" s="85">
        <v>6856</v>
      </c>
      <c r="X8" s="85">
        <v>0</v>
      </c>
      <c r="Y8" s="85">
        <v>0</v>
      </c>
      <c r="Z8" s="85" t="s">
        <v>54</v>
      </c>
      <c r="AA8" s="85">
        <v>0</v>
      </c>
      <c r="AB8" s="83" t="s">
        <v>2935</v>
      </c>
      <c r="AC8" s="83" t="s">
        <v>56</v>
      </c>
      <c r="AD8" s="83" t="s">
        <v>2911</v>
      </c>
      <c r="AE8" s="83" t="s">
        <v>58</v>
      </c>
      <c r="AF8" s="83" t="s">
        <v>59</v>
      </c>
      <c r="AG8" s="83" t="s">
        <v>2936</v>
      </c>
      <c r="AH8" s="85">
        <v>8227.2000000000007</v>
      </c>
      <c r="AI8" s="85">
        <v>6856</v>
      </c>
      <c r="AJ8" s="85">
        <f t="shared" si="2"/>
        <v>1371.2000000000007</v>
      </c>
      <c r="AK8" s="87">
        <f t="shared" si="3"/>
        <v>0.16666666666666674</v>
      </c>
      <c r="AL8" s="85">
        <f t="shared" si="4"/>
        <v>0</v>
      </c>
    </row>
    <row r="9" spans="1:39" s="88" customFormat="1" x14ac:dyDescent="0.2">
      <c r="A9" s="83" t="s">
        <v>39</v>
      </c>
      <c r="B9" s="83" t="s">
        <v>40</v>
      </c>
      <c r="C9" s="83" t="s">
        <v>2901</v>
      </c>
      <c r="D9" s="83" t="s">
        <v>2927</v>
      </c>
      <c r="E9" s="83" t="s">
        <v>2903</v>
      </c>
      <c r="F9" s="83" t="s">
        <v>2928</v>
      </c>
      <c r="G9" s="83" t="s">
        <v>2929</v>
      </c>
      <c r="H9" s="83" t="s">
        <v>2930</v>
      </c>
      <c r="I9" s="83" t="s">
        <v>2931</v>
      </c>
      <c r="J9" s="83" t="s">
        <v>309</v>
      </c>
      <c r="K9" s="83" t="s">
        <v>2932</v>
      </c>
      <c r="L9" s="84">
        <v>43497</v>
      </c>
      <c r="M9" s="84">
        <v>43497</v>
      </c>
      <c r="N9" s="84">
        <v>43494</v>
      </c>
      <c r="O9" s="83" t="s">
        <v>50</v>
      </c>
      <c r="P9" s="83" t="s">
        <v>2933</v>
      </c>
      <c r="Q9" s="83" t="s">
        <v>52</v>
      </c>
      <c r="R9" s="83" t="s">
        <v>2934</v>
      </c>
      <c r="S9" s="85">
        <v>1969.68</v>
      </c>
      <c r="T9" s="85">
        <v>1678.24</v>
      </c>
      <c r="U9" s="85">
        <f t="shared" si="0"/>
        <v>291.44000000000005</v>
      </c>
      <c r="V9" s="86">
        <f t="shared" si="1"/>
        <v>0.14796312091304173</v>
      </c>
      <c r="W9" s="85">
        <v>1678.24</v>
      </c>
      <c r="X9" s="85">
        <v>0</v>
      </c>
      <c r="Y9" s="85">
        <v>0</v>
      </c>
      <c r="Z9" s="85" t="s">
        <v>54</v>
      </c>
      <c r="AA9" s="85">
        <v>0</v>
      </c>
      <c r="AB9" s="83" t="s">
        <v>55</v>
      </c>
      <c r="AC9" s="83" t="s">
        <v>56</v>
      </c>
      <c r="AD9" s="83" t="s">
        <v>2911</v>
      </c>
      <c r="AE9" s="83" t="s">
        <v>58</v>
      </c>
      <c r="AF9" s="83" t="s">
        <v>59</v>
      </c>
      <c r="AG9" s="83" t="s">
        <v>2936</v>
      </c>
      <c r="AH9" s="85">
        <v>1969.68</v>
      </c>
      <c r="AI9" s="85">
        <v>1678.24</v>
      </c>
      <c r="AJ9" s="85">
        <f t="shared" si="2"/>
        <v>291.44000000000005</v>
      </c>
      <c r="AK9" s="87">
        <f t="shared" si="3"/>
        <v>0.14796312091304173</v>
      </c>
      <c r="AL9" s="85">
        <f t="shared" si="4"/>
        <v>0</v>
      </c>
    </row>
    <row r="10" spans="1:39" s="88" customFormat="1" x14ac:dyDescent="0.2">
      <c r="A10" s="83" t="s">
        <v>39</v>
      </c>
      <c r="B10" s="83" t="s">
        <v>40</v>
      </c>
      <c r="C10" s="83" t="s">
        <v>2901</v>
      </c>
      <c r="D10" s="83" t="s">
        <v>2927</v>
      </c>
      <c r="E10" s="83" t="s">
        <v>2903</v>
      </c>
      <c r="F10" s="83" t="s">
        <v>2928</v>
      </c>
      <c r="G10" s="83" t="s">
        <v>2929</v>
      </c>
      <c r="H10" s="83" t="s">
        <v>2930</v>
      </c>
      <c r="I10" s="83" t="s">
        <v>2931</v>
      </c>
      <c r="J10" s="83" t="s">
        <v>309</v>
      </c>
      <c r="K10" s="83" t="s">
        <v>2932</v>
      </c>
      <c r="L10" s="84">
        <v>43497</v>
      </c>
      <c r="M10" s="84">
        <v>43497</v>
      </c>
      <c r="N10" s="84">
        <v>43494</v>
      </c>
      <c r="O10" s="83" t="s">
        <v>50</v>
      </c>
      <c r="P10" s="83" t="s">
        <v>2933</v>
      </c>
      <c r="Q10" s="83" t="s">
        <v>52</v>
      </c>
      <c r="R10" s="83" t="s">
        <v>2934</v>
      </c>
      <c r="S10" s="85">
        <v>6975.2</v>
      </c>
      <c r="T10" s="85">
        <v>6906.28</v>
      </c>
      <c r="U10" s="85">
        <f t="shared" si="0"/>
        <v>68.920000000000073</v>
      </c>
      <c r="V10" s="86">
        <f t="shared" si="1"/>
        <v>9.8807202660855711E-3</v>
      </c>
      <c r="W10" s="85">
        <v>6906.28</v>
      </c>
      <c r="X10" s="85">
        <v>0</v>
      </c>
      <c r="Y10" s="85">
        <v>0</v>
      </c>
      <c r="Z10" s="85" t="s">
        <v>54</v>
      </c>
      <c r="AA10" s="85">
        <v>0</v>
      </c>
      <c r="AB10" s="83" t="s">
        <v>2937</v>
      </c>
      <c r="AC10" s="83" t="s">
        <v>56</v>
      </c>
      <c r="AD10" s="83" t="s">
        <v>2911</v>
      </c>
      <c r="AE10" s="83" t="s">
        <v>58</v>
      </c>
      <c r="AF10" s="83" t="s">
        <v>59</v>
      </c>
      <c r="AG10" s="83" t="s">
        <v>2936</v>
      </c>
      <c r="AH10" s="85">
        <v>6975.2</v>
      </c>
      <c r="AI10" s="85">
        <v>6906.28</v>
      </c>
      <c r="AJ10" s="85">
        <f t="shared" si="2"/>
        <v>68.920000000000073</v>
      </c>
      <c r="AK10" s="87">
        <f t="shared" si="3"/>
        <v>9.8807202660855711E-3</v>
      </c>
      <c r="AL10" s="85">
        <f t="shared" si="4"/>
        <v>0</v>
      </c>
    </row>
    <row r="11" spans="1:39" s="88" customFormat="1" x14ac:dyDescent="0.2">
      <c r="A11" s="83" t="s">
        <v>39</v>
      </c>
      <c r="B11" s="83" t="s">
        <v>40</v>
      </c>
      <c r="C11" s="83" t="s">
        <v>2901</v>
      </c>
      <c r="D11" s="83" t="s">
        <v>2927</v>
      </c>
      <c r="E11" s="83" t="s">
        <v>2903</v>
      </c>
      <c r="F11" s="83" t="s">
        <v>2928</v>
      </c>
      <c r="G11" s="83" t="s">
        <v>2929</v>
      </c>
      <c r="H11" s="83" t="s">
        <v>2930</v>
      </c>
      <c r="I11" s="83" t="s">
        <v>2931</v>
      </c>
      <c r="J11" s="83" t="s">
        <v>309</v>
      </c>
      <c r="K11" s="83" t="s">
        <v>2932</v>
      </c>
      <c r="L11" s="84">
        <v>43497</v>
      </c>
      <c r="M11" s="84">
        <v>43497</v>
      </c>
      <c r="N11" s="84">
        <v>43494</v>
      </c>
      <c r="O11" s="83" t="s">
        <v>50</v>
      </c>
      <c r="P11" s="83" t="s">
        <v>2933</v>
      </c>
      <c r="Q11" s="83" t="s">
        <v>52</v>
      </c>
      <c r="R11" s="83" t="s">
        <v>2934</v>
      </c>
      <c r="S11" s="85">
        <v>34368</v>
      </c>
      <c r="T11" s="85">
        <v>22912</v>
      </c>
      <c r="U11" s="85">
        <f t="shared" si="0"/>
        <v>11456</v>
      </c>
      <c r="V11" s="86">
        <f t="shared" si="1"/>
        <v>0.33333333333333331</v>
      </c>
      <c r="W11" s="85">
        <v>22912</v>
      </c>
      <c r="X11" s="85">
        <v>0</v>
      </c>
      <c r="Y11" s="85">
        <v>0</v>
      </c>
      <c r="Z11" s="85" t="s">
        <v>54</v>
      </c>
      <c r="AA11" s="85">
        <v>0</v>
      </c>
      <c r="AB11" s="83" t="s">
        <v>2938</v>
      </c>
      <c r="AC11" s="83" t="s">
        <v>56</v>
      </c>
      <c r="AD11" s="83" t="s">
        <v>2911</v>
      </c>
      <c r="AE11" s="83" t="s">
        <v>58</v>
      </c>
      <c r="AF11" s="83" t="s">
        <v>59</v>
      </c>
      <c r="AG11" s="83" t="s">
        <v>2936</v>
      </c>
      <c r="AH11" s="85">
        <v>0</v>
      </c>
      <c r="AI11" s="85">
        <v>0</v>
      </c>
      <c r="AJ11" s="85">
        <f t="shared" si="2"/>
        <v>0</v>
      </c>
      <c r="AK11" s="87" t="e">
        <f t="shared" si="3"/>
        <v>#DIV/0!</v>
      </c>
      <c r="AL11" s="85">
        <f t="shared" si="4"/>
        <v>11456</v>
      </c>
    </row>
    <row r="12" spans="1:39" s="88" customFormat="1" x14ac:dyDescent="0.2">
      <c r="A12" s="83" t="s">
        <v>39</v>
      </c>
      <c r="B12" s="83" t="s">
        <v>40</v>
      </c>
      <c r="C12" s="83" t="s">
        <v>2901</v>
      </c>
      <c r="D12" s="83" t="s">
        <v>2927</v>
      </c>
      <c r="E12" s="83" t="s">
        <v>2903</v>
      </c>
      <c r="F12" s="83" t="s">
        <v>2928</v>
      </c>
      <c r="G12" s="83" t="s">
        <v>2939</v>
      </c>
      <c r="H12" s="83" t="s">
        <v>2930</v>
      </c>
      <c r="I12" s="83" t="s">
        <v>2931</v>
      </c>
      <c r="J12" s="83" t="s">
        <v>309</v>
      </c>
      <c r="K12" s="83" t="s">
        <v>2940</v>
      </c>
      <c r="L12" s="84">
        <v>43497</v>
      </c>
      <c r="M12" s="84">
        <v>43497</v>
      </c>
      <c r="N12" s="84">
        <v>43357</v>
      </c>
      <c r="O12" s="83" t="s">
        <v>50</v>
      </c>
      <c r="P12" s="83" t="s">
        <v>2941</v>
      </c>
      <c r="Q12" s="83" t="s">
        <v>52</v>
      </c>
      <c r="R12" s="83" t="s">
        <v>2942</v>
      </c>
      <c r="S12" s="85">
        <v>-5040</v>
      </c>
      <c r="T12" s="85">
        <v>0</v>
      </c>
      <c r="U12" s="85">
        <f t="shared" si="0"/>
        <v>-5040</v>
      </c>
      <c r="V12" s="86">
        <f t="shared" si="1"/>
        <v>1</v>
      </c>
      <c r="W12" s="85">
        <v>0</v>
      </c>
      <c r="X12" s="85">
        <v>0</v>
      </c>
      <c r="Y12" s="85">
        <v>0</v>
      </c>
      <c r="Z12" s="85" t="s">
        <v>54</v>
      </c>
      <c r="AA12" s="85">
        <v>0</v>
      </c>
      <c r="AB12" s="83" t="s">
        <v>2943</v>
      </c>
      <c r="AC12" s="83" t="s">
        <v>99</v>
      </c>
      <c r="AD12" s="83" t="s">
        <v>2911</v>
      </c>
      <c r="AE12" s="83" t="s">
        <v>67</v>
      </c>
      <c r="AF12" s="83" t="s">
        <v>59</v>
      </c>
      <c r="AG12" s="83" t="s">
        <v>55</v>
      </c>
      <c r="AH12" s="85">
        <v>0</v>
      </c>
      <c r="AI12" s="85">
        <v>0</v>
      </c>
      <c r="AJ12" s="85">
        <f t="shared" si="2"/>
        <v>0</v>
      </c>
      <c r="AK12" s="87" t="e">
        <f t="shared" si="3"/>
        <v>#DIV/0!</v>
      </c>
      <c r="AL12" s="85">
        <f t="shared" si="4"/>
        <v>-5040</v>
      </c>
    </row>
    <row r="13" spans="1:39" s="88" customFormat="1" x14ac:dyDescent="0.2">
      <c r="A13" s="83" t="s">
        <v>39</v>
      </c>
      <c r="B13" s="83" t="s">
        <v>40</v>
      </c>
      <c r="C13" s="83" t="s">
        <v>2901</v>
      </c>
      <c r="D13" s="83" t="s">
        <v>2944</v>
      </c>
      <c r="E13" s="83" t="s">
        <v>2903</v>
      </c>
      <c r="F13" s="83" t="s">
        <v>251</v>
      </c>
      <c r="G13" s="83" t="s">
        <v>251</v>
      </c>
      <c r="H13" s="83" t="s">
        <v>2945</v>
      </c>
      <c r="I13" s="83" t="s">
        <v>2562</v>
      </c>
      <c r="J13" s="83" t="s">
        <v>2914</v>
      </c>
      <c r="K13" s="83" t="s">
        <v>2946</v>
      </c>
      <c r="L13" s="84">
        <v>43500</v>
      </c>
      <c r="M13" s="84">
        <v>43500</v>
      </c>
      <c r="N13" s="84">
        <v>43490</v>
      </c>
      <c r="O13" s="83" t="s">
        <v>50</v>
      </c>
      <c r="P13" s="83" t="s">
        <v>2947</v>
      </c>
      <c r="Q13" s="83" t="s">
        <v>52</v>
      </c>
      <c r="R13" s="83" t="s">
        <v>2948</v>
      </c>
      <c r="S13" s="85">
        <v>23270.400000000001</v>
      </c>
      <c r="T13" s="85">
        <v>21351.200000000001</v>
      </c>
      <c r="U13" s="85">
        <f t="shared" ref="U13:U24" si="5">S13-T13</f>
        <v>1919.2000000000007</v>
      </c>
      <c r="V13" s="86">
        <f t="shared" si="1"/>
        <v>8.2473872387238745E-2</v>
      </c>
      <c r="W13" s="85">
        <v>21373.37</v>
      </c>
      <c r="X13" s="85">
        <v>-22.17</v>
      </c>
      <c r="Y13" s="85">
        <v>0</v>
      </c>
      <c r="Z13" s="85" t="s">
        <v>54</v>
      </c>
      <c r="AA13" s="85">
        <v>0</v>
      </c>
      <c r="AB13" s="83" t="s">
        <v>2949</v>
      </c>
      <c r="AC13" s="83" t="s">
        <v>99</v>
      </c>
      <c r="AD13" s="83" t="s">
        <v>2911</v>
      </c>
      <c r="AE13" s="83" t="s">
        <v>58</v>
      </c>
      <c r="AF13" s="83" t="s">
        <v>68</v>
      </c>
      <c r="AG13" s="83" t="s">
        <v>2950</v>
      </c>
      <c r="AH13" s="85">
        <v>23270.400000000001</v>
      </c>
      <c r="AI13" s="85">
        <v>21351.200000000001</v>
      </c>
      <c r="AJ13" s="85">
        <f t="shared" ref="AJ13:AJ24" si="6">AH13-AI13</f>
        <v>1919.2000000000007</v>
      </c>
      <c r="AK13" s="87">
        <f t="shared" ref="AK13:AK24" si="7">AJ13/AH13</f>
        <v>8.2473872387238745E-2</v>
      </c>
      <c r="AL13" s="85">
        <f t="shared" ref="AL13:AL24" si="8">U13-AJ13</f>
        <v>0</v>
      </c>
    </row>
    <row r="14" spans="1:39" s="88" customFormat="1" x14ac:dyDescent="0.2">
      <c r="A14" s="83" t="s">
        <v>39</v>
      </c>
      <c r="B14" s="83" t="s">
        <v>40</v>
      </c>
      <c r="C14" s="83" t="s">
        <v>2901</v>
      </c>
      <c r="D14" s="83" t="s">
        <v>2944</v>
      </c>
      <c r="E14" s="83" t="s">
        <v>2903</v>
      </c>
      <c r="F14" s="83" t="s">
        <v>251</v>
      </c>
      <c r="G14" s="83" t="s">
        <v>251</v>
      </c>
      <c r="H14" s="83" t="s">
        <v>2945</v>
      </c>
      <c r="I14" s="83" t="s">
        <v>2562</v>
      </c>
      <c r="J14" s="83" t="s">
        <v>2914</v>
      </c>
      <c r="K14" s="83" t="s">
        <v>2951</v>
      </c>
      <c r="L14" s="84">
        <v>43501</v>
      </c>
      <c r="M14" s="84">
        <v>43501</v>
      </c>
      <c r="N14" s="84">
        <v>43490</v>
      </c>
      <c r="O14" s="83" t="s">
        <v>50</v>
      </c>
      <c r="P14" s="83" t="s">
        <v>2947</v>
      </c>
      <c r="Q14" s="83" t="s">
        <v>52</v>
      </c>
      <c r="R14" s="83" t="s">
        <v>2948</v>
      </c>
      <c r="S14" s="85">
        <v>0</v>
      </c>
      <c r="T14" s="85">
        <v>0</v>
      </c>
      <c r="U14" s="85">
        <f t="shared" si="5"/>
        <v>0</v>
      </c>
      <c r="V14" s="86" t="e">
        <f t="shared" si="1"/>
        <v>#DIV/0!</v>
      </c>
      <c r="W14" s="85">
        <v>0</v>
      </c>
      <c r="X14" s="85">
        <v>0</v>
      </c>
      <c r="Y14" s="85">
        <v>0</v>
      </c>
      <c r="Z14" s="85" t="s">
        <v>54</v>
      </c>
      <c r="AA14" s="85">
        <v>0</v>
      </c>
      <c r="AB14" s="83" t="s">
        <v>2949</v>
      </c>
      <c r="AC14" s="83" t="s">
        <v>99</v>
      </c>
      <c r="AD14" s="83" t="s">
        <v>2911</v>
      </c>
      <c r="AE14" s="83" t="s">
        <v>58</v>
      </c>
      <c r="AF14" s="83" t="s">
        <v>68</v>
      </c>
      <c r="AG14" s="83" t="s">
        <v>2950</v>
      </c>
      <c r="AH14" s="85">
        <v>0</v>
      </c>
      <c r="AI14" s="85">
        <v>0</v>
      </c>
      <c r="AJ14" s="85">
        <f t="shared" si="6"/>
        <v>0</v>
      </c>
      <c r="AK14" s="87" t="e">
        <f t="shared" si="7"/>
        <v>#DIV/0!</v>
      </c>
      <c r="AL14" s="85">
        <f t="shared" si="8"/>
        <v>0</v>
      </c>
    </row>
    <row r="15" spans="1:39" s="88" customFormat="1" x14ac:dyDescent="0.2">
      <c r="A15" s="83" t="s">
        <v>39</v>
      </c>
      <c r="B15" s="83" t="s">
        <v>40</v>
      </c>
      <c r="C15" s="83" t="s">
        <v>2901</v>
      </c>
      <c r="D15" s="83" t="s">
        <v>2944</v>
      </c>
      <c r="E15" s="83" t="s">
        <v>2903</v>
      </c>
      <c r="F15" s="83" t="s">
        <v>2952</v>
      </c>
      <c r="G15" s="83" t="s">
        <v>2952</v>
      </c>
      <c r="H15" s="83" t="s">
        <v>2945</v>
      </c>
      <c r="I15" s="83" t="s">
        <v>2562</v>
      </c>
      <c r="J15" s="83" t="s">
        <v>2914</v>
      </c>
      <c r="K15" s="83" t="s">
        <v>2953</v>
      </c>
      <c r="L15" s="84">
        <v>43498</v>
      </c>
      <c r="M15" s="84">
        <v>43498</v>
      </c>
      <c r="N15" s="84">
        <v>43453</v>
      </c>
      <c r="O15" s="83" t="s">
        <v>50</v>
      </c>
      <c r="P15" s="83" t="s">
        <v>2954</v>
      </c>
      <c r="Q15" s="83" t="s">
        <v>52</v>
      </c>
      <c r="R15" s="83" t="s">
        <v>2955</v>
      </c>
      <c r="S15" s="85">
        <v>3894</v>
      </c>
      <c r="T15" s="85">
        <v>3764.2</v>
      </c>
      <c r="U15" s="85">
        <f t="shared" si="5"/>
        <v>129.80000000000018</v>
      </c>
      <c r="V15" s="86">
        <f t="shared" si="1"/>
        <v>3.3333333333333381E-2</v>
      </c>
      <c r="W15" s="85">
        <v>3764.2</v>
      </c>
      <c r="X15" s="85">
        <v>0</v>
      </c>
      <c r="Y15" s="85">
        <v>0</v>
      </c>
      <c r="Z15" s="85" t="s">
        <v>54</v>
      </c>
      <c r="AA15" s="85">
        <v>0</v>
      </c>
      <c r="AB15" s="83" t="s">
        <v>2956</v>
      </c>
      <c r="AC15" s="83" t="s">
        <v>99</v>
      </c>
      <c r="AD15" s="83" t="s">
        <v>2911</v>
      </c>
      <c r="AE15" s="83" t="s">
        <v>58</v>
      </c>
      <c r="AF15" s="83" t="s">
        <v>68</v>
      </c>
      <c r="AG15" s="83" t="s">
        <v>2957</v>
      </c>
      <c r="AH15" s="85">
        <v>3894</v>
      </c>
      <c r="AI15" s="85">
        <v>3764.2</v>
      </c>
      <c r="AJ15" s="85">
        <f t="shared" si="6"/>
        <v>129.80000000000018</v>
      </c>
      <c r="AK15" s="87">
        <f t="shared" si="7"/>
        <v>3.3333333333333381E-2</v>
      </c>
      <c r="AL15" s="85">
        <f t="shared" si="8"/>
        <v>0</v>
      </c>
    </row>
    <row r="16" spans="1:39" s="88" customFormat="1" x14ac:dyDescent="0.2">
      <c r="A16" s="83" t="s">
        <v>39</v>
      </c>
      <c r="B16" s="83" t="s">
        <v>40</v>
      </c>
      <c r="C16" s="83" t="s">
        <v>2901</v>
      </c>
      <c r="D16" s="83" t="s">
        <v>2944</v>
      </c>
      <c r="E16" s="83" t="s">
        <v>2903</v>
      </c>
      <c r="F16" s="83" t="s">
        <v>2958</v>
      </c>
      <c r="G16" s="83" t="s">
        <v>2958</v>
      </c>
      <c r="H16" s="83" t="s">
        <v>2945</v>
      </c>
      <c r="I16" s="83" t="s">
        <v>2562</v>
      </c>
      <c r="J16" s="83" t="s">
        <v>94</v>
      </c>
      <c r="K16" s="83" t="s">
        <v>2959</v>
      </c>
      <c r="L16" s="84">
        <v>43500</v>
      </c>
      <c r="M16" s="84">
        <v>43500</v>
      </c>
      <c r="N16" s="84">
        <v>43497</v>
      </c>
      <c r="O16" s="83" t="s">
        <v>50</v>
      </c>
      <c r="P16" s="83" t="s">
        <v>2960</v>
      </c>
      <c r="Q16" s="83" t="s">
        <v>52</v>
      </c>
      <c r="R16" s="83" t="s">
        <v>2961</v>
      </c>
      <c r="S16" s="85">
        <v>1058.4000000000001</v>
      </c>
      <c r="T16" s="85">
        <v>1123.2</v>
      </c>
      <c r="U16" s="85">
        <f t="shared" si="5"/>
        <v>-64.799999999999955</v>
      </c>
      <c r="V16" s="86">
        <f t="shared" si="1"/>
        <v>-6.1224489795918317E-2</v>
      </c>
      <c r="W16" s="85">
        <v>1123.2</v>
      </c>
      <c r="X16" s="85">
        <v>0</v>
      </c>
      <c r="Y16" s="85">
        <v>0</v>
      </c>
      <c r="Z16" s="85" t="s">
        <v>54</v>
      </c>
      <c r="AA16" s="85">
        <v>0</v>
      </c>
      <c r="AB16" s="83" t="s">
        <v>2962</v>
      </c>
      <c r="AC16" s="83" t="s">
        <v>99</v>
      </c>
      <c r="AD16" s="83" t="s">
        <v>2911</v>
      </c>
      <c r="AE16" s="83" t="s">
        <v>58</v>
      </c>
      <c r="AF16" s="83" t="s">
        <v>68</v>
      </c>
      <c r="AG16" s="83" t="s">
        <v>2963</v>
      </c>
      <c r="AH16" s="85">
        <v>1058.4000000000001</v>
      </c>
      <c r="AI16" s="85">
        <v>1123.2</v>
      </c>
      <c r="AJ16" s="85">
        <f t="shared" si="6"/>
        <v>-64.799999999999955</v>
      </c>
      <c r="AK16" s="87">
        <f t="shared" si="7"/>
        <v>-6.1224489795918317E-2</v>
      </c>
      <c r="AL16" s="85">
        <f t="shared" si="8"/>
        <v>0</v>
      </c>
    </row>
    <row r="17" spans="1:38" s="88" customFormat="1" x14ac:dyDescent="0.2">
      <c r="A17" s="83" t="s">
        <v>39</v>
      </c>
      <c r="B17" s="83" t="s">
        <v>40</v>
      </c>
      <c r="C17" s="83" t="s">
        <v>2901</v>
      </c>
      <c r="D17" s="83" t="s">
        <v>2944</v>
      </c>
      <c r="E17" s="83" t="s">
        <v>2903</v>
      </c>
      <c r="F17" s="83" t="s">
        <v>2958</v>
      </c>
      <c r="G17" s="83" t="s">
        <v>2958</v>
      </c>
      <c r="H17" s="83" t="s">
        <v>2945</v>
      </c>
      <c r="I17" s="83" t="s">
        <v>2562</v>
      </c>
      <c r="J17" s="83" t="s">
        <v>94</v>
      </c>
      <c r="K17" s="83" t="s">
        <v>2964</v>
      </c>
      <c r="L17" s="84">
        <v>43501</v>
      </c>
      <c r="M17" s="84">
        <v>43501</v>
      </c>
      <c r="N17" s="84">
        <v>43497</v>
      </c>
      <c r="O17" s="83" t="s">
        <v>50</v>
      </c>
      <c r="P17" s="83" t="s">
        <v>2960</v>
      </c>
      <c r="Q17" s="83" t="s">
        <v>52</v>
      </c>
      <c r="R17" s="83" t="s">
        <v>2961</v>
      </c>
      <c r="S17" s="85">
        <v>0</v>
      </c>
      <c r="T17" s="85">
        <v>0</v>
      </c>
      <c r="U17" s="85">
        <f t="shared" si="5"/>
        <v>0</v>
      </c>
      <c r="V17" s="86" t="e">
        <f t="shared" si="1"/>
        <v>#DIV/0!</v>
      </c>
      <c r="W17" s="85">
        <v>0</v>
      </c>
      <c r="X17" s="85">
        <v>0</v>
      </c>
      <c r="Y17" s="85">
        <v>0</v>
      </c>
      <c r="Z17" s="85" t="s">
        <v>54</v>
      </c>
      <c r="AA17" s="85">
        <v>0</v>
      </c>
      <c r="AB17" s="83" t="s">
        <v>2962</v>
      </c>
      <c r="AC17" s="83" t="s">
        <v>99</v>
      </c>
      <c r="AD17" s="83" t="s">
        <v>2911</v>
      </c>
      <c r="AE17" s="83" t="s">
        <v>58</v>
      </c>
      <c r="AF17" s="83" t="s">
        <v>68</v>
      </c>
      <c r="AG17" s="83" t="s">
        <v>2963</v>
      </c>
      <c r="AH17" s="85">
        <v>0</v>
      </c>
      <c r="AI17" s="85">
        <v>0</v>
      </c>
      <c r="AJ17" s="85">
        <f t="shared" si="6"/>
        <v>0</v>
      </c>
      <c r="AK17" s="87" t="e">
        <f t="shared" si="7"/>
        <v>#DIV/0!</v>
      </c>
      <c r="AL17" s="85">
        <f t="shared" si="8"/>
        <v>0</v>
      </c>
    </row>
    <row r="18" spans="1:38" s="88" customFormat="1" x14ac:dyDescent="0.2">
      <c r="A18" s="83" t="s">
        <v>39</v>
      </c>
      <c r="B18" s="83" t="s">
        <v>40</v>
      </c>
      <c r="C18" s="83" t="s">
        <v>2901</v>
      </c>
      <c r="D18" s="83" t="s">
        <v>2944</v>
      </c>
      <c r="E18" s="83" t="s">
        <v>2903</v>
      </c>
      <c r="F18" s="83" t="s">
        <v>2965</v>
      </c>
      <c r="G18" s="83" t="s">
        <v>2965</v>
      </c>
      <c r="H18" s="83" t="s">
        <v>2945</v>
      </c>
      <c r="I18" s="83" t="s">
        <v>2562</v>
      </c>
      <c r="J18" s="83" t="s">
        <v>2914</v>
      </c>
      <c r="K18" s="83" t="s">
        <v>2966</v>
      </c>
      <c r="L18" s="84">
        <v>43500</v>
      </c>
      <c r="M18" s="84">
        <v>43500</v>
      </c>
      <c r="N18" s="84">
        <v>43490</v>
      </c>
      <c r="O18" s="83" t="s">
        <v>50</v>
      </c>
      <c r="P18" s="83" t="s">
        <v>2967</v>
      </c>
      <c r="Q18" s="83" t="s">
        <v>52</v>
      </c>
      <c r="R18" s="83" t="s">
        <v>2968</v>
      </c>
      <c r="S18" s="85">
        <v>381490.55</v>
      </c>
      <c r="T18" s="85">
        <v>334725.25</v>
      </c>
      <c r="U18" s="85">
        <f t="shared" si="5"/>
        <v>46765.299999999988</v>
      </c>
      <c r="V18" s="86">
        <f t="shared" si="1"/>
        <v>0.1225857363963537</v>
      </c>
      <c r="W18" s="85">
        <v>332804.38</v>
      </c>
      <c r="X18" s="85">
        <v>1920.87</v>
      </c>
      <c r="Y18" s="85">
        <v>0</v>
      </c>
      <c r="Z18" s="85" t="s">
        <v>54</v>
      </c>
      <c r="AA18" s="85">
        <v>0</v>
      </c>
      <c r="AB18" s="83" t="s">
        <v>2969</v>
      </c>
      <c r="AC18" s="83" t="s">
        <v>99</v>
      </c>
      <c r="AD18" s="83" t="s">
        <v>2911</v>
      </c>
      <c r="AE18" s="83" t="s">
        <v>58</v>
      </c>
      <c r="AF18" s="83" t="s">
        <v>68</v>
      </c>
      <c r="AG18" s="83" t="s">
        <v>2970</v>
      </c>
      <c r="AH18" s="85">
        <v>381490.55</v>
      </c>
      <c r="AI18" s="85">
        <v>334725.25</v>
      </c>
      <c r="AJ18" s="85">
        <f t="shared" si="6"/>
        <v>46765.299999999988</v>
      </c>
      <c r="AK18" s="87">
        <f t="shared" si="7"/>
        <v>0.1225857363963537</v>
      </c>
      <c r="AL18" s="85">
        <f t="shared" si="8"/>
        <v>0</v>
      </c>
    </row>
    <row r="19" spans="1:38" s="88" customFormat="1" x14ac:dyDescent="0.2">
      <c r="A19" s="83" t="s">
        <v>39</v>
      </c>
      <c r="B19" s="83" t="s">
        <v>40</v>
      </c>
      <c r="C19" s="83" t="s">
        <v>2901</v>
      </c>
      <c r="D19" s="83" t="s">
        <v>2944</v>
      </c>
      <c r="E19" s="83" t="s">
        <v>2903</v>
      </c>
      <c r="F19" s="83" t="s">
        <v>2965</v>
      </c>
      <c r="G19" s="83" t="s">
        <v>2965</v>
      </c>
      <c r="H19" s="83" t="s">
        <v>2945</v>
      </c>
      <c r="I19" s="83" t="s">
        <v>2562</v>
      </c>
      <c r="J19" s="83" t="s">
        <v>2914</v>
      </c>
      <c r="K19" s="83" t="s">
        <v>2966</v>
      </c>
      <c r="L19" s="84">
        <v>43500</v>
      </c>
      <c r="M19" s="84">
        <v>43500</v>
      </c>
      <c r="N19" s="84">
        <v>43490</v>
      </c>
      <c r="O19" s="83" t="s">
        <v>50</v>
      </c>
      <c r="P19" s="83" t="s">
        <v>2967</v>
      </c>
      <c r="Q19" s="83" t="s">
        <v>52</v>
      </c>
      <c r="R19" s="83" t="s">
        <v>2968</v>
      </c>
      <c r="S19" s="85">
        <v>4109.78</v>
      </c>
      <c r="T19" s="85">
        <v>3761.6</v>
      </c>
      <c r="U19" s="85">
        <f t="shared" si="5"/>
        <v>348.17999999999984</v>
      </c>
      <c r="V19" s="86">
        <f t="shared" si="1"/>
        <v>8.4719863350349617E-2</v>
      </c>
      <c r="W19" s="85">
        <v>3761.6</v>
      </c>
      <c r="X19" s="85">
        <v>0</v>
      </c>
      <c r="Y19" s="85">
        <v>0</v>
      </c>
      <c r="Z19" s="85" t="s">
        <v>54</v>
      </c>
      <c r="AA19" s="85">
        <v>0</v>
      </c>
      <c r="AB19" s="83" t="s">
        <v>2971</v>
      </c>
      <c r="AC19" s="83" t="s">
        <v>109</v>
      </c>
      <c r="AD19" s="83" t="s">
        <v>2911</v>
      </c>
      <c r="AE19" s="83" t="s">
        <v>58</v>
      </c>
      <c r="AF19" s="83" t="s">
        <v>68</v>
      </c>
      <c r="AG19" s="83" t="s">
        <v>2970</v>
      </c>
      <c r="AH19" s="85">
        <v>4109.78</v>
      </c>
      <c r="AI19" s="85">
        <v>3761.6</v>
      </c>
      <c r="AJ19" s="85">
        <f t="shared" si="6"/>
        <v>348.17999999999984</v>
      </c>
      <c r="AK19" s="87">
        <f t="shared" si="7"/>
        <v>8.4719863350349617E-2</v>
      </c>
      <c r="AL19" s="85">
        <f t="shared" si="8"/>
        <v>0</v>
      </c>
    </row>
    <row r="20" spans="1:38" s="88" customFormat="1" x14ac:dyDescent="0.2">
      <c r="A20" s="83" t="s">
        <v>39</v>
      </c>
      <c r="B20" s="83" t="s">
        <v>40</v>
      </c>
      <c r="C20" s="83" t="s">
        <v>2901</v>
      </c>
      <c r="D20" s="83" t="s">
        <v>2944</v>
      </c>
      <c r="E20" s="83" t="s">
        <v>2903</v>
      </c>
      <c r="F20" s="83" t="s">
        <v>2965</v>
      </c>
      <c r="G20" s="83" t="s">
        <v>2965</v>
      </c>
      <c r="H20" s="83" t="s">
        <v>2945</v>
      </c>
      <c r="I20" s="83" t="s">
        <v>2562</v>
      </c>
      <c r="J20" s="83" t="s">
        <v>2914</v>
      </c>
      <c r="K20" s="83" t="s">
        <v>2972</v>
      </c>
      <c r="L20" s="84">
        <v>43501</v>
      </c>
      <c r="M20" s="84">
        <v>43501</v>
      </c>
      <c r="N20" s="84">
        <v>43490</v>
      </c>
      <c r="O20" s="83" t="s">
        <v>50</v>
      </c>
      <c r="P20" s="83" t="s">
        <v>2967</v>
      </c>
      <c r="Q20" s="83" t="s">
        <v>52</v>
      </c>
      <c r="R20" s="83" t="s">
        <v>2968</v>
      </c>
      <c r="S20" s="85">
        <v>0</v>
      </c>
      <c r="T20" s="85">
        <v>0</v>
      </c>
      <c r="U20" s="85">
        <f t="shared" si="5"/>
        <v>0</v>
      </c>
      <c r="V20" s="86" t="e">
        <f t="shared" si="1"/>
        <v>#DIV/0!</v>
      </c>
      <c r="W20" s="85">
        <v>0</v>
      </c>
      <c r="X20" s="85">
        <v>0</v>
      </c>
      <c r="Y20" s="85">
        <v>0</v>
      </c>
      <c r="Z20" s="85" t="s">
        <v>54</v>
      </c>
      <c r="AA20" s="85">
        <v>0</v>
      </c>
      <c r="AB20" s="83" t="s">
        <v>2969</v>
      </c>
      <c r="AC20" s="83" t="s">
        <v>99</v>
      </c>
      <c r="AD20" s="83" t="s">
        <v>2911</v>
      </c>
      <c r="AE20" s="83" t="s">
        <v>58</v>
      </c>
      <c r="AF20" s="83" t="s">
        <v>68</v>
      </c>
      <c r="AG20" s="83" t="s">
        <v>2970</v>
      </c>
      <c r="AH20" s="85">
        <v>0</v>
      </c>
      <c r="AI20" s="85">
        <v>0</v>
      </c>
      <c r="AJ20" s="85">
        <f t="shared" si="6"/>
        <v>0</v>
      </c>
      <c r="AK20" s="87" t="e">
        <f t="shared" si="7"/>
        <v>#DIV/0!</v>
      </c>
      <c r="AL20" s="85">
        <f t="shared" si="8"/>
        <v>0</v>
      </c>
    </row>
    <row r="21" spans="1:38" s="88" customFormat="1" x14ac:dyDescent="0.2">
      <c r="A21" s="83" t="s">
        <v>39</v>
      </c>
      <c r="B21" s="83" t="s">
        <v>40</v>
      </c>
      <c r="C21" s="83" t="s">
        <v>2901</v>
      </c>
      <c r="D21" s="83" t="s">
        <v>2944</v>
      </c>
      <c r="E21" s="83" t="s">
        <v>2903</v>
      </c>
      <c r="F21" s="83" t="s">
        <v>118</v>
      </c>
      <c r="G21" s="83" t="s">
        <v>2952</v>
      </c>
      <c r="H21" s="83" t="s">
        <v>2945</v>
      </c>
      <c r="I21" s="83" t="s">
        <v>2562</v>
      </c>
      <c r="J21" s="83" t="s">
        <v>309</v>
      </c>
      <c r="K21" s="83" t="s">
        <v>2973</v>
      </c>
      <c r="L21" s="84">
        <v>43498</v>
      </c>
      <c r="M21" s="84">
        <v>43498</v>
      </c>
      <c r="N21" s="84">
        <v>43472</v>
      </c>
      <c r="O21" s="83" t="s">
        <v>50</v>
      </c>
      <c r="P21" s="83" t="s">
        <v>2974</v>
      </c>
      <c r="Q21" s="83" t="s">
        <v>52</v>
      </c>
      <c r="R21" s="83" t="s">
        <v>2975</v>
      </c>
      <c r="S21" s="85">
        <v>0</v>
      </c>
      <c r="T21" s="85">
        <v>0</v>
      </c>
      <c r="U21" s="85">
        <f t="shared" si="5"/>
        <v>0</v>
      </c>
      <c r="V21" s="86" t="e">
        <f t="shared" si="1"/>
        <v>#DIV/0!</v>
      </c>
      <c r="W21" s="85">
        <v>0</v>
      </c>
      <c r="X21" s="85">
        <v>0</v>
      </c>
      <c r="Y21" s="85">
        <v>0</v>
      </c>
      <c r="Z21" s="85" t="s">
        <v>54</v>
      </c>
      <c r="AA21" s="85">
        <v>0</v>
      </c>
      <c r="AB21" s="83" t="s">
        <v>2976</v>
      </c>
      <c r="AC21" s="83" t="s">
        <v>99</v>
      </c>
      <c r="AD21" s="83" t="s">
        <v>2911</v>
      </c>
      <c r="AE21" s="83" t="s">
        <v>58</v>
      </c>
      <c r="AF21" s="83" t="s">
        <v>68</v>
      </c>
      <c r="AG21" s="83" t="s">
        <v>2977</v>
      </c>
      <c r="AH21" s="85">
        <v>0</v>
      </c>
      <c r="AI21" s="85">
        <v>0</v>
      </c>
      <c r="AJ21" s="85">
        <f t="shared" si="6"/>
        <v>0</v>
      </c>
      <c r="AK21" s="87" t="e">
        <f t="shared" si="7"/>
        <v>#DIV/0!</v>
      </c>
      <c r="AL21" s="85">
        <f t="shared" si="8"/>
        <v>0</v>
      </c>
    </row>
    <row r="22" spans="1:38" s="88" customFormat="1" x14ac:dyDescent="0.2">
      <c r="A22" s="83" t="s">
        <v>39</v>
      </c>
      <c r="B22" s="83" t="s">
        <v>40</v>
      </c>
      <c r="C22" s="83" t="s">
        <v>2901</v>
      </c>
      <c r="D22" s="83" t="s">
        <v>2944</v>
      </c>
      <c r="E22" s="83" t="s">
        <v>2903</v>
      </c>
      <c r="F22" s="83" t="s">
        <v>118</v>
      </c>
      <c r="G22" s="83" t="s">
        <v>2952</v>
      </c>
      <c r="H22" s="83" t="s">
        <v>2945</v>
      </c>
      <c r="I22" s="83" t="s">
        <v>2562</v>
      </c>
      <c r="J22" s="83" t="s">
        <v>309</v>
      </c>
      <c r="K22" s="83" t="s">
        <v>2978</v>
      </c>
      <c r="L22" s="84">
        <v>43497</v>
      </c>
      <c r="M22" s="84">
        <v>43497</v>
      </c>
      <c r="N22" s="84">
        <v>43472</v>
      </c>
      <c r="O22" s="83" t="s">
        <v>50</v>
      </c>
      <c r="P22" s="83" t="s">
        <v>2974</v>
      </c>
      <c r="Q22" s="83" t="s">
        <v>52</v>
      </c>
      <c r="R22" s="83" t="s">
        <v>2975</v>
      </c>
      <c r="S22" s="85">
        <v>286652.79999999999</v>
      </c>
      <c r="T22" s="85">
        <v>255940</v>
      </c>
      <c r="U22" s="85">
        <f t="shared" si="5"/>
        <v>30712.799999999988</v>
      </c>
      <c r="V22" s="86">
        <f t="shared" si="1"/>
        <v>0.10714285714285711</v>
      </c>
      <c r="W22" s="85">
        <v>255811.84</v>
      </c>
      <c r="X22" s="85">
        <v>128.16</v>
      </c>
      <c r="Y22" s="85">
        <v>0</v>
      </c>
      <c r="Z22" s="85" t="s">
        <v>54</v>
      </c>
      <c r="AA22" s="85">
        <v>0</v>
      </c>
      <c r="AB22" s="83" t="s">
        <v>2976</v>
      </c>
      <c r="AC22" s="83" t="s">
        <v>99</v>
      </c>
      <c r="AD22" s="83" t="s">
        <v>2911</v>
      </c>
      <c r="AE22" s="83" t="s">
        <v>58</v>
      </c>
      <c r="AF22" s="83" t="s">
        <v>68</v>
      </c>
      <c r="AG22" s="83" t="s">
        <v>2977</v>
      </c>
      <c r="AH22" s="85">
        <v>286652.79999999999</v>
      </c>
      <c r="AI22" s="85">
        <v>255940</v>
      </c>
      <c r="AJ22" s="85">
        <f t="shared" si="6"/>
        <v>30712.799999999988</v>
      </c>
      <c r="AK22" s="87">
        <f t="shared" si="7"/>
        <v>0.10714285714285711</v>
      </c>
      <c r="AL22" s="85">
        <f t="shared" si="8"/>
        <v>0</v>
      </c>
    </row>
    <row r="23" spans="1:38" s="88" customFormat="1" x14ac:dyDescent="0.2">
      <c r="A23" s="83" t="s">
        <v>39</v>
      </c>
      <c r="B23" s="83" t="s">
        <v>40</v>
      </c>
      <c r="C23" s="83" t="s">
        <v>2901</v>
      </c>
      <c r="D23" s="83" t="s">
        <v>2944</v>
      </c>
      <c r="E23" s="83" t="s">
        <v>2903</v>
      </c>
      <c r="F23" s="83" t="s">
        <v>118</v>
      </c>
      <c r="G23" s="83" t="s">
        <v>2979</v>
      </c>
      <c r="H23" s="83" t="s">
        <v>2945</v>
      </c>
      <c r="I23" s="83" t="s">
        <v>2562</v>
      </c>
      <c r="J23" s="83" t="s">
        <v>309</v>
      </c>
      <c r="K23" s="83" t="s">
        <v>2980</v>
      </c>
      <c r="L23" s="84">
        <v>43497</v>
      </c>
      <c r="M23" s="84">
        <v>43497</v>
      </c>
      <c r="N23" s="84">
        <v>43490</v>
      </c>
      <c r="O23" s="83" t="s">
        <v>50</v>
      </c>
      <c r="P23" s="83" t="s">
        <v>2981</v>
      </c>
      <c r="Q23" s="83" t="s">
        <v>52</v>
      </c>
      <c r="R23" s="83" t="s">
        <v>2982</v>
      </c>
      <c r="S23" s="85">
        <v>0</v>
      </c>
      <c r="T23" s="85">
        <v>0</v>
      </c>
      <c r="U23" s="85">
        <f t="shared" si="5"/>
        <v>0</v>
      </c>
      <c r="V23" s="86" t="e">
        <f t="shared" si="1"/>
        <v>#DIV/0!</v>
      </c>
      <c r="W23" s="85">
        <v>0</v>
      </c>
      <c r="X23" s="85">
        <v>0</v>
      </c>
      <c r="Y23" s="85">
        <v>0</v>
      </c>
      <c r="Z23" s="85" t="s">
        <v>54</v>
      </c>
      <c r="AA23" s="85">
        <v>0</v>
      </c>
      <c r="AB23" s="83" t="s">
        <v>2983</v>
      </c>
      <c r="AC23" s="83" t="s">
        <v>99</v>
      </c>
      <c r="AD23" s="83" t="s">
        <v>2911</v>
      </c>
      <c r="AE23" s="83" t="s">
        <v>58</v>
      </c>
      <c r="AF23" s="83" t="s">
        <v>68</v>
      </c>
      <c r="AG23" s="83" t="s">
        <v>2984</v>
      </c>
      <c r="AH23" s="85">
        <v>0</v>
      </c>
      <c r="AI23" s="85">
        <v>0</v>
      </c>
      <c r="AJ23" s="85">
        <f t="shared" si="6"/>
        <v>0</v>
      </c>
      <c r="AK23" s="87" t="e">
        <f t="shared" si="7"/>
        <v>#DIV/0!</v>
      </c>
      <c r="AL23" s="85">
        <f t="shared" si="8"/>
        <v>0</v>
      </c>
    </row>
    <row r="24" spans="1:38" s="88" customFormat="1" x14ac:dyDescent="0.2">
      <c r="A24" s="83" t="s">
        <v>39</v>
      </c>
      <c r="B24" s="83" t="s">
        <v>40</v>
      </c>
      <c r="C24" s="83" t="s">
        <v>2901</v>
      </c>
      <c r="D24" s="83" t="s">
        <v>2944</v>
      </c>
      <c r="E24" s="83" t="s">
        <v>2903</v>
      </c>
      <c r="F24" s="83" t="s">
        <v>146</v>
      </c>
      <c r="G24" s="83" t="s">
        <v>146</v>
      </c>
      <c r="H24" s="83" t="s">
        <v>2945</v>
      </c>
      <c r="I24" s="83" t="s">
        <v>2562</v>
      </c>
      <c r="J24" s="83" t="s">
        <v>94</v>
      </c>
      <c r="K24" s="83" t="s">
        <v>2985</v>
      </c>
      <c r="L24" s="84">
        <v>43498</v>
      </c>
      <c r="M24" s="84">
        <v>43498</v>
      </c>
      <c r="N24" s="84">
        <v>43307</v>
      </c>
      <c r="O24" s="83" t="s">
        <v>50</v>
      </c>
      <c r="P24" s="83" t="s">
        <v>2986</v>
      </c>
      <c r="Q24" s="83" t="s">
        <v>52</v>
      </c>
      <c r="R24" s="83" t="s">
        <v>2987</v>
      </c>
      <c r="S24" s="85">
        <v>7212.8</v>
      </c>
      <c r="T24" s="85">
        <v>6440</v>
      </c>
      <c r="U24" s="85">
        <f t="shared" si="5"/>
        <v>772.80000000000018</v>
      </c>
      <c r="V24" s="86">
        <f t="shared" si="1"/>
        <v>0.10714285714285716</v>
      </c>
      <c r="W24" s="85">
        <v>6440</v>
      </c>
      <c r="X24" s="85">
        <v>0</v>
      </c>
      <c r="Y24" s="85">
        <v>0</v>
      </c>
      <c r="Z24" s="85" t="s">
        <v>54</v>
      </c>
      <c r="AA24" s="85">
        <v>0</v>
      </c>
      <c r="AB24" s="83" t="s">
        <v>2988</v>
      </c>
      <c r="AC24" s="83" t="s">
        <v>99</v>
      </c>
      <c r="AD24" s="83" t="s">
        <v>2911</v>
      </c>
      <c r="AE24" s="83" t="s">
        <v>58</v>
      </c>
      <c r="AF24" s="83" t="s">
        <v>68</v>
      </c>
      <c r="AG24" s="83" t="s">
        <v>2989</v>
      </c>
      <c r="AH24" s="85">
        <v>7212.8</v>
      </c>
      <c r="AI24" s="85">
        <v>6440</v>
      </c>
      <c r="AJ24" s="85">
        <f t="shared" si="6"/>
        <v>772.80000000000018</v>
      </c>
      <c r="AK24" s="87">
        <f t="shared" si="7"/>
        <v>0.10714285714285716</v>
      </c>
      <c r="AL24" s="85">
        <f t="shared" si="8"/>
        <v>0</v>
      </c>
    </row>
    <row r="25" spans="1:38" s="88" customFormat="1" x14ac:dyDescent="0.2">
      <c r="A25" s="83" t="s">
        <v>39</v>
      </c>
      <c r="B25" s="83" t="s">
        <v>40</v>
      </c>
      <c r="C25" s="83" t="s">
        <v>2901</v>
      </c>
      <c r="D25" s="83" t="s">
        <v>2990</v>
      </c>
      <c r="E25" s="83" t="s">
        <v>2903</v>
      </c>
      <c r="F25" s="83" t="s">
        <v>2991</v>
      </c>
      <c r="G25" s="83" t="s">
        <v>2991</v>
      </c>
      <c r="H25" s="83" t="s">
        <v>2992</v>
      </c>
      <c r="I25" s="83" t="s">
        <v>2931</v>
      </c>
      <c r="J25" s="83" t="s">
        <v>309</v>
      </c>
      <c r="K25" s="83" t="s">
        <v>2993</v>
      </c>
      <c r="L25" s="84">
        <v>43498</v>
      </c>
      <c r="M25" s="84">
        <v>43498</v>
      </c>
      <c r="N25" s="84">
        <v>43462</v>
      </c>
      <c r="O25" s="83" t="s">
        <v>50</v>
      </c>
      <c r="P25" s="83" t="s">
        <v>2994</v>
      </c>
      <c r="Q25" s="83" t="s">
        <v>52</v>
      </c>
      <c r="R25" s="83" t="s">
        <v>2995</v>
      </c>
      <c r="S25" s="85">
        <v>0</v>
      </c>
      <c r="T25" s="85">
        <v>0</v>
      </c>
      <c r="U25" s="85">
        <f t="shared" ref="U25:U40" si="9">S25-T25</f>
        <v>0</v>
      </c>
      <c r="V25" s="86" t="e">
        <f t="shared" si="1"/>
        <v>#DIV/0!</v>
      </c>
      <c r="W25" s="85">
        <v>0</v>
      </c>
      <c r="X25" s="85">
        <v>0</v>
      </c>
      <c r="Y25" s="85">
        <v>0</v>
      </c>
      <c r="Z25" s="85" t="s">
        <v>54</v>
      </c>
      <c r="AA25" s="85">
        <v>0</v>
      </c>
      <c r="AB25" s="83" t="s">
        <v>2996</v>
      </c>
      <c r="AC25" s="83" t="s">
        <v>99</v>
      </c>
      <c r="AD25" s="83" t="s">
        <v>2911</v>
      </c>
      <c r="AE25" s="83" t="s">
        <v>58</v>
      </c>
      <c r="AF25" s="83" t="s">
        <v>68</v>
      </c>
      <c r="AG25" s="83" t="s">
        <v>2997</v>
      </c>
      <c r="AH25" s="85">
        <v>0</v>
      </c>
      <c r="AI25" s="85">
        <v>0</v>
      </c>
      <c r="AJ25" s="85">
        <f t="shared" ref="AJ25:AJ40" si="10">AH25-AI25</f>
        <v>0</v>
      </c>
      <c r="AK25" s="87" t="e">
        <f t="shared" ref="AK25:AK40" si="11">AJ25/AH25</f>
        <v>#DIV/0!</v>
      </c>
      <c r="AL25" s="85">
        <f t="shared" ref="AL25:AL40" si="12">U25-AJ25</f>
        <v>0</v>
      </c>
    </row>
    <row r="26" spans="1:38" s="88" customFormat="1" x14ac:dyDescent="0.2">
      <c r="A26" s="83" t="s">
        <v>39</v>
      </c>
      <c r="B26" s="83" t="s">
        <v>40</v>
      </c>
      <c r="C26" s="83" t="s">
        <v>2901</v>
      </c>
      <c r="D26" s="83" t="s">
        <v>2990</v>
      </c>
      <c r="E26" s="83" t="s">
        <v>2903</v>
      </c>
      <c r="F26" s="83" t="s">
        <v>2991</v>
      </c>
      <c r="G26" s="83" t="s">
        <v>2991</v>
      </c>
      <c r="H26" s="83" t="s">
        <v>2992</v>
      </c>
      <c r="I26" s="83" t="s">
        <v>2931</v>
      </c>
      <c r="J26" s="83" t="s">
        <v>309</v>
      </c>
      <c r="K26" s="83" t="s">
        <v>2998</v>
      </c>
      <c r="L26" s="84">
        <v>43497</v>
      </c>
      <c r="M26" s="84">
        <v>43497</v>
      </c>
      <c r="N26" s="84">
        <v>43462</v>
      </c>
      <c r="O26" s="83" t="s">
        <v>50</v>
      </c>
      <c r="P26" s="83" t="s">
        <v>2994</v>
      </c>
      <c r="Q26" s="83" t="s">
        <v>52</v>
      </c>
      <c r="R26" s="83" t="s">
        <v>2995</v>
      </c>
      <c r="S26" s="85">
        <v>18548.400000000001</v>
      </c>
      <c r="T26" s="85">
        <v>14071.2</v>
      </c>
      <c r="U26" s="85">
        <f t="shared" si="9"/>
        <v>4477.2000000000007</v>
      </c>
      <c r="V26" s="86">
        <f t="shared" si="1"/>
        <v>0.2413793103448276</v>
      </c>
      <c r="W26" s="85">
        <v>14071.2</v>
      </c>
      <c r="X26" s="85">
        <v>0</v>
      </c>
      <c r="Y26" s="85">
        <v>0</v>
      </c>
      <c r="Z26" s="85" t="s">
        <v>54</v>
      </c>
      <c r="AA26" s="85">
        <v>0</v>
      </c>
      <c r="AB26" s="83" t="s">
        <v>2996</v>
      </c>
      <c r="AC26" s="83" t="s">
        <v>99</v>
      </c>
      <c r="AD26" s="83" t="s">
        <v>2911</v>
      </c>
      <c r="AE26" s="83" t="s">
        <v>58</v>
      </c>
      <c r="AF26" s="83" t="s">
        <v>68</v>
      </c>
      <c r="AG26" s="83" t="s">
        <v>2997</v>
      </c>
      <c r="AH26" s="85">
        <v>18548.400000000001</v>
      </c>
      <c r="AI26" s="85">
        <v>14071.2</v>
      </c>
      <c r="AJ26" s="85">
        <f t="shared" si="10"/>
        <v>4477.2000000000007</v>
      </c>
      <c r="AK26" s="87">
        <f t="shared" si="11"/>
        <v>0.2413793103448276</v>
      </c>
      <c r="AL26" s="85">
        <f t="shared" si="12"/>
        <v>0</v>
      </c>
    </row>
    <row r="27" spans="1:38" s="88" customFormat="1" x14ac:dyDescent="0.2">
      <c r="A27" s="83" t="s">
        <v>39</v>
      </c>
      <c r="B27" s="83" t="s">
        <v>40</v>
      </c>
      <c r="C27" s="83" t="s">
        <v>2901</v>
      </c>
      <c r="D27" s="83" t="s">
        <v>2990</v>
      </c>
      <c r="E27" s="83" t="s">
        <v>2903</v>
      </c>
      <c r="F27" s="83" t="s">
        <v>2928</v>
      </c>
      <c r="G27" s="83" t="s">
        <v>2939</v>
      </c>
      <c r="H27" s="83" t="s">
        <v>2992</v>
      </c>
      <c r="I27" s="83" t="s">
        <v>2931</v>
      </c>
      <c r="J27" s="83" t="s">
        <v>309</v>
      </c>
      <c r="K27" s="83" t="s">
        <v>2999</v>
      </c>
      <c r="L27" s="84">
        <v>43500</v>
      </c>
      <c r="M27" s="84">
        <v>43500</v>
      </c>
      <c r="N27" s="84">
        <v>43489</v>
      </c>
      <c r="O27" s="83" t="s">
        <v>50</v>
      </c>
      <c r="P27" s="83" t="s">
        <v>3000</v>
      </c>
      <c r="Q27" s="83" t="s">
        <v>52</v>
      </c>
      <c r="R27" s="83" t="s">
        <v>3001</v>
      </c>
      <c r="S27" s="85">
        <v>119877.38</v>
      </c>
      <c r="T27" s="85">
        <v>108045</v>
      </c>
      <c r="U27" s="85">
        <f t="shared" si="9"/>
        <v>11832.380000000005</v>
      </c>
      <c r="V27" s="86">
        <f t="shared" si="1"/>
        <v>9.8704025730292105E-2</v>
      </c>
      <c r="W27" s="85">
        <v>103247.9</v>
      </c>
      <c r="X27" s="85">
        <v>4797.1000000000004</v>
      </c>
      <c r="Y27" s="85">
        <v>0</v>
      </c>
      <c r="Z27" s="85" t="s">
        <v>54</v>
      </c>
      <c r="AA27" s="85">
        <v>0</v>
      </c>
      <c r="AB27" s="83" t="s">
        <v>3002</v>
      </c>
      <c r="AC27" s="83" t="s">
        <v>99</v>
      </c>
      <c r="AD27" s="83" t="s">
        <v>2911</v>
      </c>
      <c r="AE27" s="83" t="s">
        <v>58</v>
      </c>
      <c r="AF27" s="83" t="s">
        <v>68</v>
      </c>
      <c r="AG27" s="83" t="s">
        <v>3003</v>
      </c>
      <c r="AH27" s="85">
        <v>119877.38</v>
      </c>
      <c r="AI27" s="85">
        <v>108045</v>
      </c>
      <c r="AJ27" s="85">
        <f t="shared" si="10"/>
        <v>11832.380000000005</v>
      </c>
      <c r="AK27" s="87">
        <f t="shared" si="11"/>
        <v>9.8704025730292105E-2</v>
      </c>
      <c r="AL27" s="85">
        <f t="shared" si="12"/>
        <v>0</v>
      </c>
    </row>
    <row r="28" spans="1:38" s="88" customFormat="1" x14ac:dyDescent="0.2">
      <c r="A28" s="83" t="s">
        <v>39</v>
      </c>
      <c r="B28" s="83" t="s">
        <v>40</v>
      </c>
      <c r="C28" s="83" t="s">
        <v>2901</v>
      </c>
      <c r="D28" s="83" t="s">
        <v>2990</v>
      </c>
      <c r="E28" s="83" t="s">
        <v>2903</v>
      </c>
      <c r="F28" s="83" t="s">
        <v>2928</v>
      </c>
      <c r="G28" s="83" t="s">
        <v>2939</v>
      </c>
      <c r="H28" s="83" t="s">
        <v>2992</v>
      </c>
      <c r="I28" s="83" t="s">
        <v>2931</v>
      </c>
      <c r="J28" s="83" t="s">
        <v>309</v>
      </c>
      <c r="K28" s="83" t="s">
        <v>3004</v>
      </c>
      <c r="L28" s="84">
        <v>43501</v>
      </c>
      <c r="M28" s="84">
        <v>43501</v>
      </c>
      <c r="N28" s="84">
        <v>43489</v>
      </c>
      <c r="O28" s="83" t="s">
        <v>50</v>
      </c>
      <c r="P28" s="83" t="s">
        <v>3000</v>
      </c>
      <c r="Q28" s="83" t="s">
        <v>52</v>
      </c>
      <c r="R28" s="83" t="s">
        <v>3001</v>
      </c>
      <c r="S28" s="85">
        <v>0</v>
      </c>
      <c r="T28" s="85">
        <v>0</v>
      </c>
      <c r="U28" s="85">
        <f t="shared" si="9"/>
        <v>0</v>
      </c>
      <c r="V28" s="86" t="e">
        <f t="shared" si="1"/>
        <v>#DIV/0!</v>
      </c>
      <c r="W28" s="85">
        <v>0</v>
      </c>
      <c r="X28" s="85">
        <v>0</v>
      </c>
      <c r="Y28" s="85">
        <v>0</v>
      </c>
      <c r="Z28" s="85" t="s">
        <v>54</v>
      </c>
      <c r="AA28" s="85">
        <v>0</v>
      </c>
      <c r="AB28" s="83" t="s">
        <v>3002</v>
      </c>
      <c r="AC28" s="83" t="s">
        <v>99</v>
      </c>
      <c r="AD28" s="83" t="s">
        <v>2911</v>
      </c>
      <c r="AE28" s="83" t="s">
        <v>58</v>
      </c>
      <c r="AF28" s="83" t="s">
        <v>68</v>
      </c>
      <c r="AG28" s="83" t="s">
        <v>3003</v>
      </c>
      <c r="AH28" s="85">
        <v>0</v>
      </c>
      <c r="AI28" s="85">
        <v>0</v>
      </c>
      <c r="AJ28" s="85">
        <f t="shared" si="10"/>
        <v>0</v>
      </c>
      <c r="AK28" s="87" t="e">
        <f t="shared" si="11"/>
        <v>#DIV/0!</v>
      </c>
      <c r="AL28" s="85">
        <f t="shared" si="12"/>
        <v>0</v>
      </c>
    </row>
    <row r="29" spans="1:38" s="88" customFormat="1" x14ac:dyDescent="0.2">
      <c r="A29" s="83" t="s">
        <v>39</v>
      </c>
      <c r="B29" s="83" t="s">
        <v>40</v>
      </c>
      <c r="C29" s="83" t="s">
        <v>2901</v>
      </c>
      <c r="D29" s="83" t="s">
        <v>2990</v>
      </c>
      <c r="E29" s="83" t="s">
        <v>2903</v>
      </c>
      <c r="F29" s="83" t="s">
        <v>2928</v>
      </c>
      <c r="G29" s="83" t="s">
        <v>2939</v>
      </c>
      <c r="H29" s="83" t="s">
        <v>2992</v>
      </c>
      <c r="I29" s="83" t="s">
        <v>2931</v>
      </c>
      <c r="J29" s="83" t="s">
        <v>309</v>
      </c>
      <c r="K29" s="83" t="s">
        <v>3005</v>
      </c>
      <c r="L29" s="84">
        <v>43497</v>
      </c>
      <c r="M29" s="84">
        <v>43497</v>
      </c>
      <c r="N29" s="84">
        <v>43489</v>
      </c>
      <c r="O29" s="83" t="s">
        <v>50</v>
      </c>
      <c r="P29" s="83" t="s">
        <v>3006</v>
      </c>
      <c r="Q29" s="83" t="s">
        <v>52</v>
      </c>
      <c r="R29" s="83" t="s">
        <v>3001</v>
      </c>
      <c r="S29" s="85">
        <v>15462.16</v>
      </c>
      <c r="T29" s="85">
        <v>13930</v>
      </c>
      <c r="U29" s="85">
        <f t="shared" si="9"/>
        <v>1532.1599999999999</v>
      </c>
      <c r="V29" s="86">
        <f t="shared" si="1"/>
        <v>9.9090942015863229E-2</v>
      </c>
      <c r="W29" s="85">
        <v>12339.94</v>
      </c>
      <c r="X29" s="85">
        <v>1590.06</v>
      </c>
      <c r="Y29" s="85">
        <v>0</v>
      </c>
      <c r="Z29" s="85" t="s">
        <v>54</v>
      </c>
      <c r="AA29" s="85">
        <v>0</v>
      </c>
      <c r="AB29" s="83" t="s">
        <v>3002</v>
      </c>
      <c r="AC29" s="83" t="s">
        <v>99</v>
      </c>
      <c r="AD29" s="83" t="s">
        <v>2911</v>
      </c>
      <c r="AE29" s="83" t="s">
        <v>58</v>
      </c>
      <c r="AF29" s="83" t="s">
        <v>68</v>
      </c>
      <c r="AG29" s="83" t="s">
        <v>3003</v>
      </c>
      <c r="AH29" s="85">
        <v>15462.16</v>
      </c>
      <c r="AI29" s="85">
        <v>13930</v>
      </c>
      <c r="AJ29" s="85">
        <f t="shared" si="10"/>
        <v>1532.1599999999999</v>
      </c>
      <c r="AK29" s="87">
        <f t="shared" si="11"/>
        <v>9.9090942015863229E-2</v>
      </c>
      <c r="AL29" s="85">
        <f t="shared" si="12"/>
        <v>0</v>
      </c>
    </row>
    <row r="30" spans="1:38" s="88" customFormat="1" x14ac:dyDescent="0.2">
      <c r="A30" s="83" t="s">
        <v>39</v>
      </c>
      <c r="B30" s="83" t="s">
        <v>40</v>
      </c>
      <c r="C30" s="83" t="s">
        <v>2901</v>
      </c>
      <c r="D30" s="83" t="s">
        <v>2990</v>
      </c>
      <c r="E30" s="83" t="s">
        <v>2903</v>
      </c>
      <c r="F30" s="83" t="s">
        <v>2928</v>
      </c>
      <c r="G30" s="83" t="s">
        <v>2939</v>
      </c>
      <c r="H30" s="83" t="s">
        <v>2992</v>
      </c>
      <c r="I30" s="83" t="s">
        <v>2931</v>
      </c>
      <c r="J30" s="83" t="s">
        <v>309</v>
      </c>
      <c r="K30" s="83" t="s">
        <v>3007</v>
      </c>
      <c r="L30" s="84">
        <v>43498</v>
      </c>
      <c r="M30" s="84">
        <v>43498</v>
      </c>
      <c r="N30" s="84">
        <v>43489</v>
      </c>
      <c r="O30" s="83" t="s">
        <v>50</v>
      </c>
      <c r="P30" s="83" t="s">
        <v>3008</v>
      </c>
      <c r="Q30" s="83" t="s">
        <v>52</v>
      </c>
      <c r="R30" s="83" t="s">
        <v>3001</v>
      </c>
      <c r="S30" s="85">
        <v>93240</v>
      </c>
      <c r="T30" s="85">
        <v>84000</v>
      </c>
      <c r="U30" s="85">
        <f t="shared" si="9"/>
        <v>9240</v>
      </c>
      <c r="V30" s="86">
        <f t="shared" si="1"/>
        <v>9.90990990990991E-2</v>
      </c>
      <c r="W30" s="85">
        <v>84000</v>
      </c>
      <c r="X30" s="85">
        <v>0</v>
      </c>
      <c r="Y30" s="85">
        <v>0</v>
      </c>
      <c r="Z30" s="85" t="s">
        <v>54</v>
      </c>
      <c r="AA30" s="85">
        <v>0</v>
      </c>
      <c r="AB30" s="83" t="s">
        <v>3002</v>
      </c>
      <c r="AC30" s="83" t="s">
        <v>99</v>
      </c>
      <c r="AD30" s="83" t="s">
        <v>2911</v>
      </c>
      <c r="AE30" s="83" t="s">
        <v>58</v>
      </c>
      <c r="AF30" s="83" t="s">
        <v>68</v>
      </c>
      <c r="AG30" s="83" t="s">
        <v>3003</v>
      </c>
      <c r="AH30" s="85">
        <v>93240</v>
      </c>
      <c r="AI30" s="85">
        <v>84000</v>
      </c>
      <c r="AJ30" s="85">
        <f t="shared" si="10"/>
        <v>9240</v>
      </c>
      <c r="AK30" s="87">
        <f t="shared" si="11"/>
        <v>9.90990990990991E-2</v>
      </c>
      <c r="AL30" s="85">
        <f t="shared" si="12"/>
        <v>0</v>
      </c>
    </row>
    <row r="31" spans="1:38" s="88" customFormat="1" x14ac:dyDescent="0.2">
      <c r="A31" s="83" t="s">
        <v>39</v>
      </c>
      <c r="B31" s="83" t="s">
        <v>40</v>
      </c>
      <c r="C31" s="83" t="s">
        <v>2901</v>
      </c>
      <c r="D31" s="83" t="s">
        <v>2990</v>
      </c>
      <c r="E31" s="83" t="s">
        <v>2903</v>
      </c>
      <c r="F31" s="83" t="s">
        <v>2928</v>
      </c>
      <c r="G31" s="83" t="s">
        <v>2939</v>
      </c>
      <c r="H31" s="83" t="s">
        <v>2992</v>
      </c>
      <c r="I31" s="83" t="s">
        <v>2931</v>
      </c>
      <c r="J31" s="83" t="s">
        <v>309</v>
      </c>
      <c r="K31" s="83" t="s">
        <v>3009</v>
      </c>
      <c r="L31" s="84">
        <v>43498</v>
      </c>
      <c r="M31" s="84">
        <v>43498</v>
      </c>
      <c r="N31" s="84">
        <v>43489</v>
      </c>
      <c r="O31" s="83" t="s">
        <v>50</v>
      </c>
      <c r="P31" s="83" t="s">
        <v>3010</v>
      </c>
      <c r="Q31" s="83" t="s">
        <v>52</v>
      </c>
      <c r="R31" s="83" t="s">
        <v>3001</v>
      </c>
      <c r="S31" s="85">
        <v>0</v>
      </c>
      <c r="T31" s="85">
        <v>0</v>
      </c>
      <c r="U31" s="85">
        <f t="shared" si="9"/>
        <v>0</v>
      </c>
      <c r="V31" s="86" t="e">
        <f t="shared" si="1"/>
        <v>#DIV/0!</v>
      </c>
      <c r="W31" s="85">
        <v>0</v>
      </c>
      <c r="X31" s="85">
        <v>0</v>
      </c>
      <c r="Y31" s="85">
        <v>0</v>
      </c>
      <c r="Z31" s="85" t="s">
        <v>54</v>
      </c>
      <c r="AA31" s="85">
        <v>0</v>
      </c>
      <c r="AB31" s="83" t="s">
        <v>3002</v>
      </c>
      <c r="AC31" s="83" t="s">
        <v>99</v>
      </c>
      <c r="AD31" s="83" t="s">
        <v>2911</v>
      </c>
      <c r="AE31" s="83" t="s">
        <v>58</v>
      </c>
      <c r="AF31" s="83" t="s">
        <v>68</v>
      </c>
      <c r="AG31" s="83" t="s">
        <v>3003</v>
      </c>
      <c r="AH31" s="85">
        <v>0</v>
      </c>
      <c r="AI31" s="85">
        <v>0</v>
      </c>
      <c r="AJ31" s="85">
        <f t="shared" si="10"/>
        <v>0</v>
      </c>
      <c r="AK31" s="87" t="e">
        <f t="shared" si="11"/>
        <v>#DIV/0!</v>
      </c>
      <c r="AL31" s="85">
        <f t="shared" si="12"/>
        <v>0</v>
      </c>
    </row>
    <row r="32" spans="1:38" s="88" customFormat="1" x14ac:dyDescent="0.2">
      <c r="A32" s="83" t="s">
        <v>39</v>
      </c>
      <c r="B32" s="83" t="s">
        <v>40</v>
      </c>
      <c r="C32" s="83" t="s">
        <v>2901</v>
      </c>
      <c r="D32" s="83" t="s">
        <v>2990</v>
      </c>
      <c r="E32" s="83" t="s">
        <v>2903</v>
      </c>
      <c r="F32" s="83" t="s">
        <v>2928</v>
      </c>
      <c r="G32" s="83" t="s">
        <v>2939</v>
      </c>
      <c r="H32" s="83" t="s">
        <v>2992</v>
      </c>
      <c r="I32" s="83" t="s">
        <v>2931</v>
      </c>
      <c r="J32" s="83" t="s">
        <v>309</v>
      </c>
      <c r="K32" s="83" t="s">
        <v>3011</v>
      </c>
      <c r="L32" s="84">
        <v>43497</v>
      </c>
      <c r="M32" s="84">
        <v>43497</v>
      </c>
      <c r="N32" s="84">
        <v>43489</v>
      </c>
      <c r="O32" s="83" t="s">
        <v>50</v>
      </c>
      <c r="P32" s="83" t="s">
        <v>3010</v>
      </c>
      <c r="Q32" s="83" t="s">
        <v>52</v>
      </c>
      <c r="R32" s="83" t="s">
        <v>3001</v>
      </c>
      <c r="S32" s="85">
        <v>18524.580000000002</v>
      </c>
      <c r="T32" s="85">
        <v>15826.8</v>
      </c>
      <c r="U32" s="85">
        <f t="shared" si="9"/>
        <v>2697.7800000000025</v>
      </c>
      <c r="V32" s="86">
        <f t="shared" si="1"/>
        <v>0.14563245158594701</v>
      </c>
      <c r="W32" s="85">
        <v>13992.34</v>
      </c>
      <c r="X32" s="85">
        <v>1834.46</v>
      </c>
      <c r="Y32" s="85">
        <v>0</v>
      </c>
      <c r="Z32" s="85" t="s">
        <v>54</v>
      </c>
      <c r="AA32" s="85">
        <v>0</v>
      </c>
      <c r="AB32" s="83" t="s">
        <v>3002</v>
      </c>
      <c r="AC32" s="83" t="s">
        <v>99</v>
      </c>
      <c r="AD32" s="83" t="s">
        <v>2911</v>
      </c>
      <c r="AE32" s="83" t="s">
        <v>58</v>
      </c>
      <c r="AF32" s="83" t="s">
        <v>68</v>
      </c>
      <c r="AG32" s="83" t="s">
        <v>3003</v>
      </c>
      <c r="AH32" s="85">
        <v>18524.580000000002</v>
      </c>
      <c r="AI32" s="85">
        <v>15826.8</v>
      </c>
      <c r="AJ32" s="85">
        <f t="shared" si="10"/>
        <v>2697.7800000000025</v>
      </c>
      <c r="AK32" s="87">
        <f t="shared" si="11"/>
        <v>0.14563245158594701</v>
      </c>
      <c r="AL32" s="85">
        <f t="shared" si="12"/>
        <v>0</v>
      </c>
    </row>
    <row r="33" spans="1:38" s="88" customFormat="1" x14ac:dyDescent="0.2">
      <c r="A33" s="83" t="s">
        <v>39</v>
      </c>
      <c r="B33" s="83" t="s">
        <v>40</v>
      </c>
      <c r="C33" s="83" t="s">
        <v>2901</v>
      </c>
      <c r="D33" s="83" t="s">
        <v>2990</v>
      </c>
      <c r="E33" s="83" t="s">
        <v>2903</v>
      </c>
      <c r="F33" s="83" t="s">
        <v>2939</v>
      </c>
      <c r="G33" s="83" t="s">
        <v>2939</v>
      </c>
      <c r="H33" s="83" t="s">
        <v>2992</v>
      </c>
      <c r="I33" s="83" t="s">
        <v>2931</v>
      </c>
      <c r="J33" s="83" t="s">
        <v>94</v>
      </c>
      <c r="K33" s="83" t="s">
        <v>3012</v>
      </c>
      <c r="L33" s="84">
        <v>43498</v>
      </c>
      <c r="M33" s="84">
        <v>43498</v>
      </c>
      <c r="N33" s="84">
        <v>43494</v>
      </c>
      <c r="O33" s="83" t="s">
        <v>50</v>
      </c>
      <c r="P33" s="83" t="s">
        <v>3013</v>
      </c>
      <c r="Q33" s="83" t="s">
        <v>52</v>
      </c>
      <c r="R33" s="83" t="s">
        <v>3014</v>
      </c>
      <c r="S33" s="85">
        <v>2730</v>
      </c>
      <c r="T33" s="85">
        <v>2437.5</v>
      </c>
      <c r="U33" s="85">
        <f t="shared" si="9"/>
        <v>292.5</v>
      </c>
      <c r="V33" s="86">
        <f t="shared" si="1"/>
        <v>0.10714285714285714</v>
      </c>
      <c r="W33" s="85">
        <v>2437.5</v>
      </c>
      <c r="X33" s="85">
        <v>0</v>
      </c>
      <c r="Y33" s="85">
        <v>0</v>
      </c>
      <c r="Z33" s="85" t="s">
        <v>54</v>
      </c>
      <c r="AA33" s="85">
        <v>0</v>
      </c>
      <c r="AB33" s="83" t="s">
        <v>3015</v>
      </c>
      <c r="AC33" s="83" t="s">
        <v>99</v>
      </c>
      <c r="AD33" s="83" t="s">
        <v>2911</v>
      </c>
      <c r="AE33" s="83" t="s">
        <v>58</v>
      </c>
      <c r="AF33" s="83" t="s">
        <v>68</v>
      </c>
      <c r="AG33" s="83" t="s">
        <v>3016</v>
      </c>
      <c r="AH33" s="85">
        <v>2730</v>
      </c>
      <c r="AI33" s="85">
        <v>2437.5</v>
      </c>
      <c r="AJ33" s="85">
        <f t="shared" si="10"/>
        <v>292.5</v>
      </c>
      <c r="AK33" s="87">
        <f t="shared" si="11"/>
        <v>0.10714285714285714</v>
      </c>
      <c r="AL33" s="85">
        <f t="shared" si="12"/>
        <v>0</v>
      </c>
    </row>
    <row r="34" spans="1:38" s="88" customFormat="1" x14ac:dyDescent="0.2">
      <c r="A34" s="83" t="s">
        <v>39</v>
      </c>
      <c r="B34" s="83" t="s">
        <v>40</v>
      </c>
      <c r="C34" s="83" t="s">
        <v>2901</v>
      </c>
      <c r="D34" s="83" t="s">
        <v>2990</v>
      </c>
      <c r="E34" s="83" t="s">
        <v>2903</v>
      </c>
      <c r="F34" s="83" t="s">
        <v>2939</v>
      </c>
      <c r="G34" s="83" t="s">
        <v>2939</v>
      </c>
      <c r="H34" s="83" t="s">
        <v>2992</v>
      </c>
      <c r="I34" s="83" t="s">
        <v>2931</v>
      </c>
      <c r="J34" s="83" t="s">
        <v>94</v>
      </c>
      <c r="K34" s="83" t="s">
        <v>3017</v>
      </c>
      <c r="L34" s="84">
        <v>43499</v>
      </c>
      <c r="M34" s="84">
        <v>43499</v>
      </c>
      <c r="N34" s="84">
        <v>43494</v>
      </c>
      <c r="O34" s="83" t="s">
        <v>50</v>
      </c>
      <c r="P34" s="83" t="s">
        <v>3013</v>
      </c>
      <c r="Q34" s="83" t="s">
        <v>52</v>
      </c>
      <c r="R34" s="83" t="s">
        <v>3014</v>
      </c>
      <c r="S34" s="85">
        <v>0</v>
      </c>
      <c r="T34" s="85">
        <v>0</v>
      </c>
      <c r="U34" s="85">
        <f t="shared" si="9"/>
        <v>0</v>
      </c>
      <c r="V34" s="86" t="e">
        <f t="shared" si="1"/>
        <v>#DIV/0!</v>
      </c>
      <c r="W34" s="85">
        <v>0</v>
      </c>
      <c r="X34" s="85">
        <v>0</v>
      </c>
      <c r="Y34" s="85">
        <v>0</v>
      </c>
      <c r="Z34" s="85" t="s">
        <v>54</v>
      </c>
      <c r="AA34" s="85">
        <v>0</v>
      </c>
      <c r="AB34" s="83" t="s">
        <v>3015</v>
      </c>
      <c r="AC34" s="83" t="s">
        <v>99</v>
      </c>
      <c r="AD34" s="83" t="s">
        <v>2911</v>
      </c>
      <c r="AE34" s="83" t="s">
        <v>58</v>
      </c>
      <c r="AF34" s="83" t="s">
        <v>68</v>
      </c>
      <c r="AG34" s="83" t="s">
        <v>3016</v>
      </c>
      <c r="AH34" s="85">
        <v>0</v>
      </c>
      <c r="AI34" s="85">
        <v>0</v>
      </c>
      <c r="AJ34" s="85">
        <f t="shared" si="10"/>
        <v>0</v>
      </c>
      <c r="AK34" s="87" t="e">
        <f t="shared" si="11"/>
        <v>#DIV/0!</v>
      </c>
      <c r="AL34" s="85">
        <f t="shared" si="12"/>
        <v>0</v>
      </c>
    </row>
    <row r="35" spans="1:38" s="88" customFormat="1" x14ac:dyDescent="0.2">
      <c r="A35" s="83" t="s">
        <v>39</v>
      </c>
      <c r="B35" s="83" t="s">
        <v>40</v>
      </c>
      <c r="C35" s="83" t="s">
        <v>2901</v>
      </c>
      <c r="D35" s="83" t="s">
        <v>2990</v>
      </c>
      <c r="E35" s="83" t="s">
        <v>2903</v>
      </c>
      <c r="F35" s="83" t="s">
        <v>2939</v>
      </c>
      <c r="G35" s="83" t="s">
        <v>2939</v>
      </c>
      <c r="H35" s="83" t="s">
        <v>2992</v>
      </c>
      <c r="I35" s="83" t="s">
        <v>2931</v>
      </c>
      <c r="J35" s="83" t="s">
        <v>94</v>
      </c>
      <c r="K35" s="83" t="s">
        <v>3018</v>
      </c>
      <c r="L35" s="84">
        <v>43497</v>
      </c>
      <c r="M35" s="84">
        <v>43497</v>
      </c>
      <c r="N35" s="84">
        <v>43494</v>
      </c>
      <c r="O35" s="83" t="s">
        <v>50</v>
      </c>
      <c r="P35" s="83" t="s">
        <v>3019</v>
      </c>
      <c r="Q35" s="83" t="s">
        <v>52</v>
      </c>
      <c r="R35" s="83" t="s">
        <v>3020</v>
      </c>
      <c r="S35" s="85">
        <v>2730</v>
      </c>
      <c r="T35" s="85">
        <v>2437.5</v>
      </c>
      <c r="U35" s="85">
        <f t="shared" si="9"/>
        <v>292.5</v>
      </c>
      <c r="V35" s="86">
        <f t="shared" si="1"/>
        <v>0.10714285714285714</v>
      </c>
      <c r="W35" s="85">
        <v>2437.5</v>
      </c>
      <c r="X35" s="85">
        <v>0</v>
      </c>
      <c r="Y35" s="85">
        <v>0</v>
      </c>
      <c r="Z35" s="85" t="s">
        <v>54</v>
      </c>
      <c r="AA35" s="85">
        <v>0</v>
      </c>
      <c r="AB35" s="83" t="s">
        <v>3021</v>
      </c>
      <c r="AC35" s="83" t="s">
        <v>99</v>
      </c>
      <c r="AD35" s="83" t="s">
        <v>2911</v>
      </c>
      <c r="AE35" s="83" t="s">
        <v>58</v>
      </c>
      <c r="AF35" s="83" t="s">
        <v>68</v>
      </c>
      <c r="AG35" s="83" t="s">
        <v>3022</v>
      </c>
      <c r="AH35" s="85">
        <v>2730</v>
      </c>
      <c r="AI35" s="85">
        <v>2437.5</v>
      </c>
      <c r="AJ35" s="85">
        <f t="shared" si="10"/>
        <v>292.5</v>
      </c>
      <c r="AK35" s="87">
        <f t="shared" si="11"/>
        <v>0.10714285714285714</v>
      </c>
      <c r="AL35" s="85">
        <f t="shared" si="12"/>
        <v>0</v>
      </c>
    </row>
    <row r="36" spans="1:38" s="88" customFormat="1" x14ac:dyDescent="0.2">
      <c r="A36" s="83" t="s">
        <v>39</v>
      </c>
      <c r="B36" s="83" t="s">
        <v>40</v>
      </c>
      <c r="C36" s="83" t="s">
        <v>2901</v>
      </c>
      <c r="D36" s="83" t="s">
        <v>2990</v>
      </c>
      <c r="E36" s="83" t="s">
        <v>2903</v>
      </c>
      <c r="F36" s="83" t="s">
        <v>2939</v>
      </c>
      <c r="G36" s="83" t="s">
        <v>2939</v>
      </c>
      <c r="H36" s="83" t="s">
        <v>2992</v>
      </c>
      <c r="I36" s="83" t="s">
        <v>2931</v>
      </c>
      <c r="J36" s="83" t="s">
        <v>94</v>
      </c>
      <c r="K36" s="83" t="s">
        <v>3023</v>
      </c>
      <c r="L36" s="84">
        <v>43498</v>
      </c>
      <c r="M36" s="84">
        <v>43498</v>
      </c>
      <c r="N36" s="84">
        <v>43494</v>
      </c>
      <c r="O36" s="83" t="s">
        <v>50</v>
      </c>
      <c r="P36" s="83" t="s">
        <v>3019</v>
      </c>
      <c r="Q36" s="83" t="s">
        <v>52</v>
      </c>
      <c r="R36" s="83" t="s">
        <v>3020</v>
      </c>
      <c r="S36" s="85">
        <v>0</v>
      </c>
      <c r="T36" s="85">
        <v>0</v>
      </c>
      <c r="U36" s="85">
        <f t="shared" si="9"/>
        <v>0</v>
      </c>
      <c r="V36" s="86" t="e">
        <f t="shared" si="1"/>
        <v>#DIV/0!</v>
      </c>
      <c r="W36" s="85">
        <v>0</v>
      </c>
      <c r="X36" s="85">
        <v>0</v>
      </c>
      <c r="Y36" s="85">
        <v>0</v>
      </c>
      <c r="Z36" s="85" t="s">
        <v>54</v>
      </c>
      <c r="AA36" s="85">
        <v>0</v>
      </c>
      <c r="AB36" s="83" t="s">
        <v>3021</v>
      </c>
      <c r="AC36" s="83" t="s">
        <v>99</v>
      </c>
      <c r="AD36" s="83" t="s">
        <v>2911</v>
      </c>
      <c r="AE36" s="83" t="s">
        <v>58</v>
      </c>
      <c r="AF36" s="83" t="s">
        <v>68</v>
      </c>
      <c r="AG36" s="83" t="s">
        <v>3022</v>
      </c>
      <c r="AH36" s="85">
        <v>0</v>
      </c>
      <c r="AI36" s="85">
        <v>0</v>
      </c>
      <c r="AJ36" s="85">
        <f t="shared" si="10"/>
        <v>0</v>
      </c>
      <c r="AK36" s="87" t="e">
        <f t="shared" si="11"/>
        <v>#DIV/0!</v>
      </c>
      <c r="AL36" s="85">
        <f t="shared" si="12"/>
        <v>0</v>
      </c>
    </row>
    <row r="37" spans="1:38" s="88" customFormat="1" x14ac:dyDescent="0.2">
      <c r="A37" s="83" t="s">
        <v>39</v>
      </c>
      <c r="B37" s="83" t="s">
        <v>40</v>
      </c>
      <c r="C37" s="83" t="s">
        <v>2901</v>
      </c>
      <c r="D37" s="83" t="s">
        <v>2990</v>
      </c>
      <c r="E37" s="83" t="s">
        <v>2903</v>
      </c>
      <c r="F37" s="83" t="s">
        <v>3024</v>
      </c>
      <c r="G37" s="83" t="s">
        <v>3024</v>
      </c>
      <c r="H37" s="83" t="s">
        <v>2992</v>
      </c>
      <c r="I37" s="83" t="s">
        <v>2931</v>
      </c>
      <c r="J37" s="83" t="s">
        <v>2914</v>
      </c>
      <c r="K37" s="83" t="s">
        <v>3025</v>
      </c>
      <c r="L37" s="84">
        <v>43498</v>
      </c>
      <c r="M37" s="84">
        <v>43498</v>
      </c>
      <c r="N37" s="84">
        <v>43453</v>
      </c>
      <c r="O37" s="83" t="s">
        <v>50</v>
      </c>
      <c r="P37" s="83" t="s">
        <v>3026</v>
      </c>
      <c r="Q37" s="83" t="s">
        <v>52</v>
      </c>
      <c r="R37" s="83" t="s">
        <v>3027</v>
      </c>
      <c r="S37" s="85">
        <v>458.2</v>
      </c>
      <c r="T37" s="85">
        <v>395</v>
      </c>
      <c r="U37" s="85">
        <f t="shared" si="9"/>
        <v>63.199999999999989</v>
      </c>
      <c r="V37" s="86">
        <f t="shared" si="1"/>
        <v>0.13793103448275859</v>
      </c>
      <c r="W37" s="85">
        <v>395</v>
      </c>
      <c r="X37" s="85">
        <v>0</v>
      </c>
      <c r="Y37" s="85">
        <v>0</v>
      </c>
      <c r="Z37" s="85" t="s">
        <v>54</v>
      </c>
      <c r="AA37" s="85">
        <v>0</v>
      </c>
      <c r="AB37" s="83" t="s">
        <v>3028</v>
      </c>
      <c r="AC37" s="83" t="s">
        <v>99</v>
      </c>
      <c r="AD37" s="83" t="s">
        <v>2911</v>
      </c>
      <c r="AE37" s="83" t="s">
        <v>58</v>
      </c>
      <c r="AF37" s="83" t="s">
        <v>68</v>
      </c>
      <c r="AG37" s="83" t="s">
        <v>3029</v>
      </c>
      <c r="AH37" s="85">
        <v>458.2</v>
      </c>
      <c r="AI37" s="85">
        <v>395</v>
      </c>
      <c r="AJ37" s="85">
        <f t="shared" si="10"/>
        <v>63.199999999999989</v>
      </c>
      <c r="AK37" s="87">
        <f t="shared" si="11"/>
        <v>0.13793103448275859</v>
      </c>
      <c r="AL37" s="85">
        <f t="shared" si="12"/>
        <v>0</v>
      </c>
    </row>
    <row r="38" spans="1:38" s="88" customFormat="1" x14ac:dyDescent="0.2">
      <c r="A38" s="83" t="s">
        <v>39</v>
      </c>
      <c r="B38" s="83" t="s">
        <v>40</v>
      </c>
      <c r="C38" s="83" t="s">
        <v>2901</v>
      </c>
      <c r="D38" s="83" t="s">
        <v>2990</v>
      </c>
      <c r="E38" s="83" t="s">
        <v>2903</v>
      </c>
      <c r="F38" s="83" t="s">
        <v>3024</v>
      </c>
      <c r="G38" s="83" t="s">
        <v>3024</v>
      </c>
      <c r="H38" s="83" t="s">
        <v>2992</v>
      </c>
      <c r="I38" s="83" t="s">
        <v>2931</v>
      </c>
      <c r="J38" s="83" t="s">
        <v>94</v>
      </c>
      <c r="K38" s="83" t="s">
        <v>3030</v>
      </c>
      <c r="L38" s="84">
        <v>43497</v>
      </c>
      <c r="M38" s="84">
        <v>43497</v>
      </c>
      <c r="N38" s="84">
        <v>43494</v>
      </c>
      <c r="O38" s="83" t="s">
        <v>50</v>
      </c>
      <c r="P38" s="83" t="s">
        <v>3031</v>
      </c>
      <c r="Q38" s="83" t="s">
        <v>52</v>
      </c>
      <c r="R38" s="83" t="s">
        <v>3032</v>
      </c>
      <c r="S38" s="85">
        <v>0</v>
      </c>
      <c r="T38" s="85">
        <v>0</v>
      </c>
      <c r="U38" s="85">
        <f t="shared" si="9"/>
        <v>0</v>
      </c>
      <c r="V38" s="86" t="e">
        <f t="shared" si="1"/>
        <v>#DIV/0!</v>
      </c>
      <c r="W38" s="85">
        <v>0</v>
      </c>
      <c r="X38" s="85">
        <v>0</v>
      </c>
      <c r="Y38" s="85">
        <v>0</v>
      </c>
      <c r="Z38" s="85" t="s">
        <v>54</v>
      </c>
      <c r="AA38" s="85">
        <v>0</v>
      </c>
      <c r="AB38" s="83" t="s">
        <v>3033</v>
      </c>
      <c r="AC38" s="83" t="s">
        <v>99</v>
      </c>
      <c r="AD38" s="83" t="s">
        <v>2911</v>
      </c>
      <c r="AE38" s="83" t="s">
        <v>58</v>
      </c>
      <c r="AF38" s="83" t="s">
        <v>68</v>
      </c>
      <c r="AG38" s="83" t="s">
        <v>3034</v>
      </c>
      <c r="AH38" s="85">
        <v>0</v>
      </c>
      <c r="AI38" s="85">
        <v>0</v>
      </c>
      <c r="AJ38" s="85">
        <f t="shared" si="10"/>
        <v>0</v>
      </c>
      <c r="AK38" s="87" t="e">
        <f t="shared" si="11"/>
        <v>#DIV/0!</v>
      </c>
      <c r="AL38" s="85">
        <f t="shared" si="12"/>
        <v>0</v>
      </c>
    </row>
    <row r="39" spans="1:38" s="88" customFormat="1" x14ac:dyDescent="0.2">
      <c r="A39" s="83" t="s">
        <v>39</v>
      </c>
      <c r="B39" s="83" t="s">
        <v>40</v>
      </c>
      <c r="C39" s="83" t="s">
        <v>2901</v>
      </c>
      <c r="D39" s="83" t="s">
        <v>2990</v>
      </c>
      <c r="E39" s="83" t="s">
        <v>2903</v>
      </c>
      <c r="F39" s="83" t="s">
        <v>3035</v>
      </c>
      <c r="G39" s="83" t="s">
        <v>3035</v>
      </c>
      <c r="H39" s="83" t="s">
        <v>2992</v>
      </c>
      <c r="I39" s="83" t="s">
        <v>2931</v>
      </c>
      <c r="J39" s="83" t="s">
        <v>94</v>
      </c>
      <c r="K39" s="83" t="s">
        <v>3036</v>
      </c>
      <c r="L39" s="84">
        <v>43500</v>
      </c>
      <c r="M39" s="84">
        <v>43500</v>
      </c>
      <c r="N39" s="84">
        <v>43497</v>
      </c>
      <c r="O39" s="83" t="s">
        <v>50</v>
      </c>
      <c r="P39" s="83" t="s">
        <v>3037</v>
      </c>
      <c r="Q39" s="83" t="s">
        <v>52</v>
      </c>
      <c r="R39" s="83" t="s">
        <v>3038</v>
      </c>
      <c r="S39" s="85">
        <v>1106</v>
      </c>
      <c r="T39" s="85">
        <v>1053</v>
      </c>
      <c r="U39" s="85">
        <f t="shared" si="9"/>
        <v>53</v>
      </c>
      <c r="V39" s="86">
        <f t="shared" si="1"/>
        <v>4.7920433996383363E-2</v>
      </c>
      <c r="W39" s="85">
        <v>1053</v>
      </c>
      <c r="X39" s="85">
        <v>0</v>
      </c>
      <c r="Y39" s="85">
        <v>0</v>
      </c>
      <c r="Z39" s="85" t="s">
        <v>54</v>
      </c>
      <c r="AA39" s="85">
        <v>0</v>
      </c>
      <c r="AB39" s="83" t="s">
        <v>3039</v>
      </c>
      <c r="AC39" s="83" t="s">
        <v>99</v>
      </c>
      <c r="AD39" s="83" t="s">
        <v>2911</v>
      </c>
      <c r="AE39" s="83" t="s">
        <v>58</v>
      </c>
      <c r="AF39" s="83" t="s">
        <v>68</v>
      </c>
      <c r="AG39" s="83" t="s">
        <v>3040</v>
      </c>
      <c r="AH39" s="85">
        <v>1106</v>
      </c>
      <c r="AI39" s="85">
        <v>1053</v>
      </c>
      <c r="AJ39" s="85">
        <f t="shared" si="10"/>
        <v>53</v>
      </c>
      <c r="AK39" s="87">
        <f t="shared" si="11"/>
        <v>4.7920433996383363E-2</v>
      </c>
      <c r="AL39" s="85">
        <f t="shared" si="12"/>
        <v>0</v>
      </c>
    </row>
    <row r="40" spans="1:38" s="88" customFormat="1" x14ac:dyDescent="0.2">
      <c r="A40" s="83" t="s">
        <v>39</v>
      </c>
      <c r="B40" s="83" t="s">
        <v>40</v>
      </c>
      <c r="C40" s="83" t="s">
        <v>2901</v>
      </c>
      <c r="D40" s="83" t="s">
        <v>2990</v>
      </c>
      <c r="E40" s="83" t="s">
        <v>2903</v>
      </c>
      <c r="F40" s="83" t="s">
        <v>3035</v>
      </c>
      <c r="G40" s="83" t="s">
        <v>3035</v>
      </c>
      <c r="H40" s="83" t="s">
        <v>2992</v>
      </c>
      <c r="I40" s="83" t="s">
        <v>2931</v>
      </c>
      <c r="J40" s="83" t="s">
        <v>94</v>
      </c>
      <c r="K40" s="83" t="s">
        <v>3041</v>
      </c>
      <c r="L40" s="84">
        <v>43501</v>
      </c>
      <c r="M40" s="84">
        <v>43501</v>
      </c>
      <c r="N40" s="84">
        <v>43497</v>
      </c>
      <c r="O40" s="83" t="s">
        <v>50</v>
      </c>
      <c r="P40" s="83" t="s">
        <v>3037</v>
      </c>
      <c r="Q40" s="83" t="s">
        <v>52</v>
      </c>
      <c r="R40" s="83" t="s">
        <v>3038</v>
      </c>
      <c r="S40" s="85">
        <v>0</v>
      </c>
      <c r="T40" s="85">
        <v>0</v>
      </c>
      <c r="U40" s="85">
        <f t="shared" si="9"/>
        <v>0</v>
      </c>
      <c r="V40" s="86" t="e">
        <f t="shared" si="1"/>
        <v>#DIV/0!</v>
      </c>
      <c r="W40" s="85">
        <v>0</v>
      </c>
      <c r="X40" s="85">
        <v>0</v>
      </c>
      <c r="Y40" s="85">
        <v>0</v>
      </c>
      <c r="Z40" s="85" t="s">
        <v>54</v>
      </c>
      <c r="AA40" s="85">
        <v>0</v>
      </c>
      <c r="AB40" s="83" t="s">
        <v>3039</v>
      </c>
      <c r="AC40" s="83" t="s">
        <v>99</v>
      </c>
      <c r="AD40" s="83" t="s">
        <v>2911</v>
      </c>
      <c r="AE40" s="83" t="s">
        <v>58</v>
      </c>
      <c r="AF40" s="83" t="s">
        <v>68</v>
      </c>
      <c r="AG40" s="83" t="s">
        <v>3040</v>
      </c>
      <c r="AH40" s="85">
        <v>0</v>
      </c>
      <c r="AI40" s="85">
        <v>0</v>
      </c>
      <c r="AJ40" s="85">
        <f t="shared" si="10"/>
        <v>0</v>
      </c>
      <c r="AK40" s="87" t="e">
        <f t="shared" si="11"/>
        <v>#DIV/0!</v>
      </c>
      <c r="AL40" s="85">
        <f t="shared" si="12"/>
        <v>0</v>
      </c>
    </row>
    <row r="41" spans="1:38" s="88" customFormat="1" x14ac:dyDescent="0.2">
      <c r="A41" s="83" t="s">
        <v>39</v>
      </c>
      <c r="B41" s="83" t="s">
        <v>40</v>
      </c>
      <c r="C41" s="83" t="s">
        <v>2901</v>
      </c>
      <c r="D41" s="83" t="s">
        <v>3042</v>
      </c>
      <c r="E41" s="83" t="s">
        <v>2903</v>
      </c>
      <c r="F41" s="83" t="s">
        <v>118</v>
      </c>
      <c r="G41" s="83" t="s">
        <v>3043</v>
      </c>
      <c r="H41" s="83" t="s">
        <v>3044</v>
      </c>
      <c r="I41" s="83" t="s">
        <v>2552</v>
      </c>
      <c r="J41" s="83" t="s">
        <v>309</v>
      </c>
      <c r="K41" s="83" t="s">
        <v>3045</v>
      </c>
      <c r="L41" s="84">
        <v>43498</v>
      </c>
      <c r="M41" s="84">
        <v>43498</v>
      </c>
      <c r="N41" s="84">
        <v>43495</v>
      </c>
      <c r="O41" s="83" t="s">
        <v>50</v>
      </c>
      <c r="P41" s="83" t="s">
        <v>3046</v>
      </c>
      <c r="Q41" s="83" t="s">
        <v>52</v>
      </c>
      <c r="R41" s="83" t="s">
        <v>3047</v>
      </c>
      <c r="S41" s="85">
        <v>251080.64</v>
      </c>
      <c r="T41" s="85">
        <v>214037.98</v>
      </c>
      <c r="U41" s="85">
        <f t="shared" ref="U41:U65" si="13">S41-T41</f>
        <v>37042.660000000003</v>
      </c>
      <c r="V41" s="86">
        <f t="shared" si="1"/>
        <v>0.1475329201008887</v>
      </c>
      <c r="W41" s="85">
        <v>214037.98</v>
      </c>
      <c r="X41" s="85">
        <v>0</v>
      </c>
      <c r="Y41" s="85">
        <v>0</v>
      </c>
      <c r="Z41" s="85" t="s">
        <v>54</v>
      </c>
      <c r="AA41" s="85">
        <v>0</v>
      </c>
      <c r="AB41" s="83" t="s">
        <v>3048</v>
      </c>
      <c r="AC41" s="83" t="s">
        <v>660</v>
      </c>
      <c r="AD41" s="83" t="s">
        <v>2911</v>
      </c>
      <c r="AE41" s="83" t="s">
        <v>58</v>
      </c>
      <c r="AF41" s="83" t="s">
        <v>68</v>
      </c>
      <c r="AG41" s="83" t="s">
        <v>3049</v>
      </c>
      <c r="AH41" s="85">
        <v>251080.64</v>
      </c>
      <c r="AI41" s="85">
        <v>214037.98</v>
      </c>
      <c r="AJ41" s="85">
        <f t="shared" ref="AJ41:AJ65" si="14">AH41-AI41</f>
        <v>37042.660000000003</v>
      </c>
      <c r="AK41" s="87">
        <f t="shared" ref="AK41:AK65" si="15">AJ41/AH41</f>
        <v>0.1475329201008887</v>
      </c>
      <c r="AL41" s="85">
        <f t="shared" ref="AL41:AL65" si="16">U41-AJ41</f>
        <v>0</v>
      </c>
    </row>
    <row r="42" spans="1:38" s="88" customFormat="1" x14ac:dyDescent="0.2">
      <c r="A42" s="83" t="s">
        <v>39</v>
      </c>
      <c r="B42" s="83" t="s">
        <v>40</v>
      </c>
      <c r="C42" s="83" t="s">
        <v>2901</v>
      </c>
      <c r="D42" s="83" t="s">
        <v>3042</v>
      </c>
      <c r="E42" s="83" t="s">
        <v>2903</v>
      </c>
      <c r="F42" s="83" t="s">
        <v>118</v>
      </c>
      <c r="G42" s="83" t="s">
        <v>3043</v>
      </c>
      <c r="H42" s="83" t="s">
        <v>3044</v>
      </c>
      <c r="I42" s="83" t="s">
        <v>2552</v>
      </c>
      <c r="J42" s="83" t="s">
        <v>309</v>
      </c>
      <c r="K42" s="83" t="s">
        <v>3050</v>
      </c>
      <c r="L42" s="84">
        <v>43500</v>
      </c>
      <c r="M42" s="84">
        <v>43500</v>
      </c>
      <c r="N42" s="84">
        <v>43489</v>
      </c>
      <c r="O42" s="83" t="s">
        <v>50</v>
      </c>
      <c r="P42" s="83" t="s">
        <v>3051</v>
      </c>
      <c r="Q42" s="83" t="s">
        <v>52</v>
      </c>
      <c r="R42" s="83" t="s">
        <v>3052</v>
      </c>
      <c r="S42" s="85">
        <v>60618</v>
      </c>
      <c r="T42" s="85">
        <v>50514.96</v>
      </c>
      <c r="U42" s="85">
        <f t="shared" si="13"/>
        <v>10103.040000000001</v>
      </c>
      <c r="V42" s="86">
        <f t="shared" si="1"/>
        <v>0.16666732653667229</v>
      </c>
      <c r="W42" s="85">
        <v>50514.96</v>
      </c>
      <c r="X42" s="85">
        <v>0</v>
      </c>
      <c r="Y42" s="85">
        <v>0</v>
      </c>
      <c r="Z42" s="85" t="s">
        <v>54</v>
      </c>
      <c r="AA42" s="85">
        <v>0</v>
      </c>
      <c r="AB42" s="83" t="s">
        <v>3053</v>
      </c>
      <c r="AC42" s="83" t="s">
        <v>845</v>
      </c>
      <c r="AD42" s="83" t="s">
        <v>2911</v>
      </c>
      <c r="AE42" s="83" t="s">
        <v>58</v>
      </c>
      <c r="AF42" s="83" t="s">
        <v>68</v>
      </c>
      <c r="AG42" s="83" t="s">
        <v>3054</v>
      </c>
      <c r="AH42" s="85">
        <v>60618</v>
      </c>
      <c r="AI42" s="85">
        <v>50514.96</v>
      </c>
      <c r="AJ42" s="85">
        <f t="shared" si="14"/>
        <v>10103.040000000001</v>
      </c>
      <c r="AK42" s="87">
        <f t="shared" si="15"/>
        <v>0.16666732653667229</v>
      </c>
      <c r="AL42" s="85">
        <f t="shared" si="16"/>
        <v>0</v>
      </c>
    </row>
    <row r="43" spans="1:38" s="88" customFormat="1" x14ac:dyDescent="0.2">
      <c r="A43" s="83" t="s">
        <v>39</v>
      </c>
      <c r="B43" s="83" t="s">
        <v>40</v>
      </c>
      <c r="C43" s="83" t="s">
        <v>2901</v>
      </c>
      <c r="D43" s="83" t="s">
        <v>3042</v>
      </c>
      <c r="E43" s="83" t="s">
        <v>2903</v>
      </c>
      <c r="F43" s="83" t="s">
        <v>118</v>
      </c>
      <c r="G43" s="83" t="s">
        <v>3043</v>
      </c>
      <c r="H43" s="83" t="s">
        <v>3044</v>
      </c>
      <c r="I43" s="83" t="s">
        <v>2552</v>
      </c>
      <c r="J43" s="83" t="s">
        <v>309</v>
      </c>
      <c r="K43" s="83" t="s">
        <v>3055</v>
      </c>
      <c r="L43" s="84">
        <v>43499</v>
      </c>
      <c r="M43" s="84">
        <v>43499</v>
      </c>
      <c r="N43" s="84">
        <v>43489</v>
      </c>
      <c r="O43" s="83" t="s">
        <v>50</v>
      </c>
      <c r="P43" s="83" t="s">
        <v>3051</v>
      </c>
      <c r="Q43" s="83" t="s">
        <v>52</v>
      </c>
      <c r="R43" s="83" t="s">
        <v>3052</v>
      </c>
      <c r="S43" s="85">
        <v>64978.77</v>
      </c>
      <c r="T43" s="85">
        <v>56571.27</v>
      </c>
      <c r="U43" s="85">
        <f t="shared" si="13"/>
        <v>8407.5</v>
      </c>
      <c r="V43" s="86">
        <f t="shared" si="1"/>
        <v>0.12938841409278753</v>
      </c>
      <c r="W43" s="85">
        <v>56571.27</v>
      </c>
      <c r="X43" s="85">
        <v>0</v>
      </c>
      <c r="Y43" s="85">
        <v>0</v>
      </c>
      <c r="Z43" s="85" t="s">
        <v>54</v>
      </c>
      <c r="AA43" s="85">
        <v>0</v>
      </c>
      <c r="AB43" s="83" t="s">
        <v>3056</v>
      </c>
      <c r="AC43" s="83" t="s">
        <v>660</v>
      </c>
      <c r="AD43" s="83" t="s">
        <v>2911</v>
      </c>
      <c r="AE43" s="83" t="s">
        <v>58</v>
      </c>
      <c r="AF43" s="83" t="s">
        <v>68</v>
      </c>
      <c r="AG43" s="83" t="s">
        <v>3054</v>
      </c>
      <c r="AH43" s="85">
        <v>64978.77</v>
      </c>
      <c r="AI43" s="85">
        <v>56571.27</v>
      </c>
      <c r="AJ43" s="85">
        <f t="shared" si="14"/>
        <v>8407.5</v>
      </c>
      <c r="AK43" s="87">
        <f t="shared" si="15"/>
        <v>0.12938841409278753</v>
      </c>
      <c r="AL43" s="85">
        <f t="shared" si="16"/>
        <v>0</v>
      </c>
    </row>
    <row r="44" spans="1:38" s="88" customFormat="1" x14ac:dyDescent="0.2">
      <c r="A44" s="83" t="s">
        <v>39</v>
      </c>
      <c r="B44" s="83" t="s">
        <v>40</v>
      </c>
      <c r="C44" s="83" t="s">
        <v>2901</v>
      </c>
      <c r="D44" s="83" t="s">
        <v>3042</v>
      </c>
      <c r="E44" s="83" t="s">
        <v>2903</v>
      </c>
      <c r="F44" s="83" t="s">
        <v>118</v>
      </c>
      <c r="G44" s="83" t="s">
        <v>3043</v>
      </c>
      <c r="H44" s="83" t="s">
        <v>3044</v>
      </c>
      <c r="I44" s="83" t="s">
        <v>2552</v>
      </c>
      <c r="J44" s="83" t="s">
        <v>309</v>
      </c>
      <c r="K44" s="83" t="s">
        <v>3057</v>
      </c>
      <c r="L44" s="84">
        <v>43501</v>
      </c>
      <c r="M44" s="84">
        <v>43501</v>
      </c>
      <c r="N44" s="84">
        <v>43489</v>
      </c>
      <c r="O44" s="83" t="s">
        <v>50</v>
      </c>
      <c r="P44" s="83" t="s">
        <v>3051</v>
      </c>
      <c r="Q44" s="83" t="s">
        <v>52</v>
      </c>
      <c r="R44" s="83" t="s">
        <v>3052</v>
      </c>
      <c r="S44" s="85">
        <v>684</v>
      </c>
      <c r="T44" s="85">
        <v>600</v>
      </c>
      <c r="U44" s="85">
        <f t="shared" si="13"/>
        <v>84</v>
      </c>
      <c r="V44" s="86">
        <f t="shared" si="1"/>
        <v>0.12280701754385964</v>
      </c>
      <c r="W44" s="85">
        <v>600</v>
      </c>
      <c r="X44" s="85">
        <v>0</v>
      </c>
      <c r="Y44" s="85">
        <v>0</v>
      </c>
      <c r="Z44" s="85" t="s">
        <v>54</v>
      </c>
      <c r="AA44" s="85">
        <v>0</v>
      </c>
      <c r="AB44" s="83" t="s">
        <v>3058</v>
      </c>
      <c r="AC44" s="83" t="s">
        <v>99</v>
      </c>
      <c r="AD44" s="83" t="s">
        <v>2911</v>
      </c>
      <c r="AE44" s="83" t="s">
        <v>58</v>
      </c>
      <c r="AF44" s="83" t="s">
        <v>68</v>
      </c>
      <c r="AG44" s="83" t="s">
        <v>3054</v>
      </c>
      <c r="AH44" s="85">
        <v>684</v>
      </c>
      <c r="AI44" s="85">
        <v>600</v>
      </c>
      <c r="AJ44" s="85">
        <f t="shared" si="14"/>
        <v>84</v>
      </c>
      <c r="AK44" s="87">
        <f t="shared" si="15"/>
        <v>0.12280701754385964</v>
      </c>
      <c r="AL44" s="85">
        <f t="shared" si="16"/>
        <v>0</v>
      </c>
    </row>
    <row r="45" spans="1:38" s="88" customFormat="1" x14ac:dyDescent="0.2">
      <c r="A45" s="83" t="s">
        <v>39</v>
      </c>
      <c r="B45" s="83" t="s">
        <v>40</v>
      </c>
      <c r="C45" s="83" t="s">
        <v>2901</v>
      </c>
      <c r="D45" s="83" t="s">
        <v>3042</v>
      </c>
      <c r="E45" s="83" t="s">
        <v>2903</v>
      </c>
      <c r="F45" s="83" t="s">
        <v>118</v>
      </c>
      <c r="G45" s="83" t="s">
        <v>3043</v>
      </c>
      <c r="H45" s="83" t="s">
        <v>3044</v>
      </c>
      <c r="I45" s="83" t="s">
        <v>2552</v>
      </c>
      <c r="J45" s="83" t="s">
        <v>309</v>
      </c>
      <c r="K45" s="83" t="s">
        <v>3050</v>
      </c>
      <c r="L45" s="84">
        <v>43500</v>
      </c>
      <c r="M45" s="84">
        <v>43500</v>
      </c>
      <c r="N45" s="84">
        <v>43489</v>
      </c>
      <c r="O45" s="83" t="s">
        <v>50</v>
      </c>
      <c r="P45" s="83" t="s">
        <v>3051</v>
      </c>
      <c r="Q45" s="83" t="s">
        <v>52</v>
      </c>
      <c r="R45" s="83" t="s">
        <v>3052</v>
      </c>
      <c r="S45" s="85">
        <v>197840.64000000001</v>
      </c>
      <c r="T45" s="85">
        <v>164704.79999999999</v>
      </c>
      <c r="U45" s="85">
        <f t="shared" si="13"/>
        <v>33135.840000000026</v>
      </c>
      <c r="V45" s="86">
        <f t="shared" si="1"/>
        <v>0.16748752935696135</v>
      </c>
      <c r="W45" s="85">
        <v>176590.35</v>
      </c>
      <c r="X45" s="85">
        <v>-11885.55</v>
      </c>
      <c r="Y45" s="85">
        <v>0</v>
      </c>
      <c r="Z45" s="85" t="s">
        <v>54</v>
      </c>
      <c r="AA45" s="85">
        <v>0</v>
      </c>
      <c r="AB45" s="83" t="s">
        <v>3058</v>
      </c>
      <c r="AC45" s="83" t="s">
        <v>99</v>
      </c>
      <c r="AD45" s="83" t="s">
        <v>2911</v>
      </c>
      <c r="AE45" s="83" t="s">
        <v>58</v>
      </c>
      <c r="AF45" s="83" t="s">
        <v>68</v>
      </c>
      <c r="AG45" s="83" t="s">
        <v>3054</v>
      </c>
      <c r="AH45" s="85">
        <v>197840.64000000001</v>
      </c>
      <c r="AI45" s="85">
        <v>164704.79999999999</v>
      </c>
      <c r="AJ45" s="85">
        <f t="shared" si="14"/>
        <v>33135.840000000026</v>
      </c>
      <c r="AK45" s="87">
        <f t="shared" si="15"/>
        <v>0.16748752935696135</v>
      </c>
      <c r="AL45" s="85">
        <f t="shared" si="16"/>
        <v>0</v>
      </c>
    </row>
    <row r="46" spans="1:38" s="88" customFormat="1" x14ac:dyDescent="0.2">
      <c r="A46" s="83" t="s">
        <v>39</v>
      </c>
      <c r="B46" s="83" t="s">
        <v>40</v>
      </c>
      <c r="C46" s="83" t="s">
        <v>2901</v>
      </c>
      <c r="D46" s="83" t="s">
        <v>3042</v>
      </c>
      <c r="E46" s="83" t="s">
        <v>2903</v>
      </c>
      <c r="F46" s="83" t="s">
        <v>978</v>
      </c>
      <c r="G46" s="83" t="s">
        <v>978</v>
      </c>
      <c r="H46" s="83" t="s">
        <v>3044</v>
      </c>
      <c r="I46" s="83" t="s">
        <v>3059</v>
      </c>
      <c r="J46" s="83" t="s">
        <v>94</v>
      </c>
      <c r="K46" s="83" t="s">
        <v>3060</v>
      </c>
      <c r="L46" s="84">
        <v>43497</v>
      </c>
      <c r="M46" s="84">
        <v>43497</v>
      </c>
      <c r="N46" s="84">
        <v>43468</v>
      </c>
      <c r="O46" s="83" t="s">
        <v>50</v>
      </c>
      <c r="P46" s="83" t="s">
        <v>3061</v>
      </c>
      <c r="Q46" s="83" t="s">
        <v>52</v>
      </c>
      <c r="R46" s="83" t="s">
        <v>3062</v>
      </c>
      <c r="S46" s="85">
        <v>6412.5</v>
      </c>
      <c r="T46" s="85">
        <v>5625</v>
      </c>
      <c r="U46" s="85">
        <f t="shared" si="13"/>
        <v>787.5</v>
      </c>
      <c r="V46" s="86">
        <f t="shared" si="1"/>
        <v>0.12280701754385964</v>
      </c>
      <c r="W46" s="85">
        <v>6168.75</v>
      </c>
      <c r="X46" s="85">
        <v>-543.75</v>
      </c>
      <c r="Y46" s="85">
        <v>0</v>
      </c>
      <c r="Z46" s="85" t="s">
        <v>54</v>
      </c>
      <c r="AA46" s="85">
        <v>0</v>
      </c>
      <c r="AB46" s="83" t="s">
        <v>3063</v>
      </c>
      <c r="AC46" s="83" t="s">
        <v>99</v>
      </c>
      <c r="AD46" s="83" t="s">
        <v>2911</v>
      </c>
      <c r="AE46" s="83" t="s">
        <v>58</v>
      </c>
      <c r="AF46" s="83" t="s">
        <v>68</v>
      </c>
      <c r="AG46" s="83" t="s">
        <v>3064</v>
      </c>
      <c r="AH46" s="85">
        <v>6412.5</v>
      </c>
      <c r="AI46" s="85">
        <v>5625</v>
      </c>
      <c r="AJ46" s="85">
        <f t="shared" si="14"/>
        <v>787.5</v>
      </c>
      <c r="AK46" s="87">
        <f t="shared" si="15"/>
        <v>0.12280701754385964</v>
      </c>
      <c r="AL46" s="85">
        <f t="shared" si="16"/>
        <v>0</v>
      </c>
    </row>
    <row r="47" spans="1:38" s="88" customFormat="1" x14ac:dyDescent="0.2">
      <c r="A47" s="83" t="s">
        <v>39</v>
      </c>
      <c r="B47" s="83" t="s">
        <v>40</v>
      </c>
      <c r="C47" s="83" t="s">
        <v>2901</v>
      </c>
      <c r="D47" s="83" t="s">
        <v>3042</v>
      </c>
      <c r="E47" s="83" t="s">
        <v>2903</v>
      </c>
      <c r="F47" s="83" t="s">
        <v>3065</v>
      </c>
      <c r="G47" s="83" t="s">
        <v>3065</v>
      </c>
      <c r="H47" s="83" t="s">
        <v>3044</v>
      </c>
      <c r="I47" s="83" t="s">
        <v>3059</v>
      </c>
      <c r="J47" s="83" t="s">
        <v>94</v>
      </c>
      <c r="K47" s="83" t="s">
        <v>3066</v>
      </c>
      <c r="L47" s="84">
        <v>43500</v>
      </c>
      <c r="M47" s="84">
        <v>43500</v>
      </c>
      <c r="N47" s="84">
        <v>43462</v>
      </c>
      <c r="O47" s="83" t="s">
        <v>50</v>
      </c>
      <c r="P47" s="83" t="s">
        <v>3067</v>
      </c>
      <c r="Q47" s="83" t="s">
        <v>52</v>
      </c>
      <c r="R47" s="83" t="s">
        <v>3068</v>
      </c>
      <c r="S47" s="85">
        <v>1084.26</v>
      </c>
      <c r="T47" s="85">
        <v>980</v>
      </c>
      <c r="U47" s="85">
        <f t="shared" si="13"/>
        <v>104.25999999999999</v>
      </c>
      <c r="V47" s="86">
        <f t="shared" si="1"/>
        <v>9.6157748141589644E-2</v>
      </c>
      <c r="W47" s="85">
        <v>980</v>
      </c>
      <c r="X47" s="85">
        <v>0</v>
      </c>
      <c r="Y47" s="85">
        <v>0</v>
      </c>
      <c r="Z47" s="85" t="s">
        <v>54</v>
      </c>
      <c r="AA47" s="85">
        <v>0</v>
      </c>
      <c r="AB47" s="83" t="s">
        <v>3069</v>
      </c>
      <c r="AC47" s="83" t="s">
        <v>99</v>
      </c>
      <c r="AD47" s="83" t="s">
        <v>2911</v>
      </c>
      <c r="AE47" s="83" t="s">
        <v>58</v>
      </c>
      <c r="AF47" s="83" t="s">
        <v>68</v>
      </c>
      <c r="AG47" s="83" t="s">
        <v>3070</v>
      </c>
      <c r="AH47" s="85">
        <v>1084.26</v>
      </c>
      <c r="AI47" s="85">
        <v>980</v>
      </c>
      <c r="AJ47" s="85">
        <f t="shared" si="14"/>
        <v>104.25999999999999</v>
      </c>
      <c r="AK47" s="87">
        <f t="shared" si="15"/>
        <v>9.6157748141589644E-2</v>
      </c>
      <c r="AL47" s="85">
        <f t="shared" si="16"/>
        <v>0</v>
      </c>
    </row>
    <row r="48" spans="1:38" s="88" customFormat="1" x14ac:dyDescent="0.2">
      <c r="A48" s="83" t="s">
        <v>39</v>
      </c>
      <c r="B48" s="83" t="s">
        <v>40</v>
      </c>
      <c r="C48" s="83" t="s">
        <v>2901</v>
      </c>
      <c r="D48" s="83" t="s">
        <v>3042</v>
      </c>
      <c r="E48" s="83" t="s">
        <v>2903</v>
      </c>
      <c r="F48" s="83" t="s">
        <v>3065</v>
      </c>
      <c r="G48" s="83" t="s">
        <v>3065</v>
      </c>
      <c r="H48" s="83" t="s">
        <v>3044</v>
      </c>
      <c r="I48" s="83" t="s">
        <v>3059</v>
      </c>
      <c r="J48" s="83" t="s">
        <v>94</v>
      </c>
      <c r="K48" s="83" t="s">
        <v>3071</v>
      </c>
      <c r="L48" s="84">
        <v>43497</v>
      </c>
      <c r="M48" s="84">
        <v>43497</v>
      </c>
      <c r="N48" s="84">
        <v>43462</v>
      </c>
      <c r="O48" s="83" t="s">
        <v>50</v>
      </c>
      <c r="P48" s="83" t="s">
        <v>3067</v>
      </c>
      <c r="Q48" s="83" t="s">
        <v>52</v>
      </c>
      <c r="R48" s="83" t="s">
        <v>3068</v>
      </c>
      <c r="S48" s="85">
        <v>0</v>
      </c>
      <c r="T48" s="85">
        <v>0</v>
      </c>
      <c r="U48" s="85">
        <f t="shared" si="13"/>
        <v>0</v>
      </c>
      <c r="V48" s="86" t="e">
        <f t="shared" si="1"/>
        <v>#DIV/0!</v>
      </c>
      <c r="W48" s="85">
        <v>0</v>
      </c>
      <c r="X48" s="85">
        <v>0</v>
      </c>
      <c r="Y48" s="85">
        <v>0</v>
      </c>
      <c r="Z48" s="85" t="s">
        <v>54</v>
      </c>
      <c r="AA48" s="85">
        <v>0</v>
      </c>
      <c r="AB48" s="83" t="s">
        <v>3069</v>
      </c>
      <c r="AC48" s="83" t="s">
        <v>99</v>
      </c>
      <c r="AD48" s="83" t="s">
        <v>2911</v>
      </c>
      <c r="AE48" s="83" t="s">
        <v>58</v>
      </c>
      <c r="AF48" s="83" t="s">
        <v>68</v>
      </c>
      <c r="AG48" s="83" t="s">
        <v>3070</v>
      </c>
      <c r="AH48" s="85">
        <v>0</v>
      </c>
      <c r="AI48" s="85">
        <v>0</v>
      </c>
      <c r="AJ48" s="85">
        <f t="shared" si="14"/>
        <v>0</v>
      </c>
      <c r="AK48" s="87" t="e">
        <f t="shared" si="15"/>
        <v>#DIV/0!</v>
      </c>
      <c r="AL48" s="85">
        <f t="shared" si="16"/>
        <v>0</v>
      </c>
    </row>
    <row r="49" spans="1:38" s="88" customFormat="1" x14ac:dyDescent="0.2">
      <c r="A49" s="83" t="s">
        <v>39</v>
      </c>
      <c r="B49" s="83" t="s">
        <v>40</v>
      </c>
      <c r="C49" s="83" t="s">
        <v>2901</v>
      </c>
      <c r="D49" s="83" t="s">
        <v>3042</v>
      </c>
      <c r="E49" s="83" t="s">
        <v>2903</v>
      </c>
      <c r="F49" s="83" t="s">
        <v>3043</v>
      </c>
      <c r="G49" s="83" t="s">
        <v>3043</v>
      </c>
      <c r="H49" s="83" t="s">
        <v>3044</v>
      </c>
      <c r="I49" s="83" t="s">
        <v>2552</v>
      </c>
      <c r="J49" s="83" t="s">
        <v>2914</v>
      </c>
      <c r="K49" s="83" t="s">
        <v>3072</v>
      </c>
      <c r="L49" s="84">
        <v>43500</v>
      </c>
      <c r="M49" s="84">
        <v>43500</v>
      </c>
      <c r="N49" s="84">
        <v>43487</v>
      </c>
      <c r="O49" s="83" t="s">
        <v>50</v>
      </c>
      <c r="P49" s="83" t="s">
        <v>3073</v>
      </c>
      <c r="Q49" s="83" t="s">
        <v>52</v>
      </c>
      <c r="R49" s="83" t="s">
        <v>3074</v>
      </c>
      <c r="S49" s="85">
        <v>5340.2</v>
      </c>
      <c r="T49" s="85">
        <v>4691.3999999999996</v>
      </c>
      <c r="U49" s="85">
        <f t="shared" si="13"/>
        <v>648.80000000000018</v>
      </c>
      <c r="V49" s="86">
        <f t="shared" si="1"/>
        <v>0.12149357701958732</v>
      </c>
      <c r="W49" s="85">
        <v>4396.04</v>
      </c>
      <c r="X49" s="85">
        <v>295.36</v>
      </c>
      <c r="Y49" s="85">
        <v>0</v>
      </c>
      <c r="Z49" s="85" t="s">
        <v>54</v>
      </c>
      <c r="AA49" s="85">
        <v>0</v>
      </c>
      <c r="AB49" s="83" t="s">
        <v>3075</v>
      </c>
      <c r="AC49" s="83" t="s">
        <v>99</v>
      </c>
      <c r="AD49" s="83" t="s">
        <v>2911</v>
      </c>
      <c r="AE49" s="83" t="s">
        <v>58</v>
      </c>
      <c r="AF49" s="83" t="s">
        <v>68</v>
      </c>
      <c r="AG49" s="83" t="s">
        <v>3076</v>
      </c>
      <c r="AH49" s="85">
        <v>5340.2</v>
      </c>
      <c r="AI49" s="85">
        <v>4691.3999999999996</v>
      </c>
      <c r="AJ49" s="85">
        <f t="shared" si="14"/>
        <v>648.80000000000018</v>
      </c>
      <c r="AK49" s="87">
        <f t="shared" si="15"/>
        <v>0.12149357701958732</v>
      </c>
      <c r="AL49" s="85">
        <f t="shared" si="16"/>
        <v>0</v>
      </c>
    </row>
    <row r="50" spans="1:38" s="88" customFormat="1" x14ac:dyDescent="0.2">
      <c r="A50" s="83" t="s">
        <v>39</v>
      </c>
      <c r="B50" s="83" t="s">
        <v>40</v>
      </c>
      <c r="C50" s="83" t="s">
        <v>2901</v>
      </c>
      <c r="D50" s="83" t="s">
        <v>3042</v>
      </c>
      <c r="E50" s="83" t="s">
        <v>2903</v>
      </c>
      <c r="F50" s="83" t="s">
        <v>3043</v>
      </c>
      <c r="G50" s="83" t="s">
        <v>3043</v>
      </c>
      <c r="H50" s="83" t="s">
        <v>3044</v>
      </c>
      <c r="I50" s="83" t="s">
        <v>2552</v>
      </c>
      <c r="J50" s="83" t="s">
        <v>2914</v>
      </c>
      <c r="K50" s="83" t="s">
        <v>3077</v>
      </c>
      <c r="L50" s="84">
        <v>43501</v>
      </c>
      <c r="M50" s="84">
        <v>43501</v>
      </c>
      <c r="N50" s="84">
        <v>43487</v>
      </c>
      <c r="O50" s="83" t="s">
        <v>50</v>
      </c>
      <c r="P50" s="83" t="s">
        <v>3073</v>
      </c>
      <c r="Q50" s="83" t="s">
        <v>52</v>
      </c>
      <c r="R50" s="83" t="s">
        <v>3074</v>
      </c>
      <c r="S50" s="85">
        <v>0</v>
      </c>
      <c r="T50" s="85">
        <v>0</v>
      </c>
      <c r="U50" s="85">
        <f t="shared" si="13"/>
        <v>0</v>
      </c>
      <c r="V50" s="86" t="e">
        <f t="shared" si="1"/>
        <v>#DIV/0!</v>
      </c>
      <c r="W50" s="85">
        <v>0</v>
      </c>
      <c r="X50" s="85">
        <v>0</v>
      </c>
      <c r="Y50" s="85">
        <v>0</v>
      </c>
      <c r="Z50" s="85" t="s">
        <v>54</v>
      </c>
      <c r="AA50" s="85">
        <v>0</v>
      </c>
      <c r="AB50" s="83" t="s">
        <v>3075</v>
      </c>
      <c r="AC50" s="83" t="s">
        <v>99</v>
      </c>
      <c r="AD50" s="83" t="s">
        <v>2911</v>
      </c>
      <c r="AE50" s="83" t="s">
        <v>58</v>
      </c>
      <c r="AF50" s="83" t="s">
        <v>68</v>
      </c>
      <c r="AG50" s="83" t="s">
        <v>3076</v>
      </c>
      <c r="AH50" s="85">
        <v>0</v>
      </c>
      <c r="AI50" s="85">
        <v>0</v>
      </c>
      <c r="AJ50" s="85">
        <f t="shared" si="14"/>
        <v>0</v>
      </c>
      <c r="AK50" s="87" t="e">
        <f t="shared" si="15"/>
        <v>#DIV/0!</v>
      </c>
      <c r="AL50" s="85">
        <f t="shared" si="16"/>
        <v>0</v>
      </c>
    </row>
    <row r="51" spans="1:38" s="88" customFormat="1" x14ac:dyDescent="0.2">
      <c r="A51" s="83" t="s">
        <v>39</v>
      </c>
      <c r="B51" s="83" t="s">
        <v>40</v>
      </c>
      <c r="C51" s="83" t="s">
        <v>2901</v>
      </c>
      <c r="D51" s="83" t="s">
        <v>3042</v>
      </c>
      <c r="E51" s="83" t="s">
        <v>2903</v>
      </c>
      <c r="F51" s="83" t="s">
        <v>3043</v>
      </c>
      <c r="G51" s="83" t="s">
        <v>3043</v>
      </c>
      <c r="H51" s="83" t="s">
        <v>3044</v>
      </c>
      <c r="I51" s="83" t="s">
        <v>2552</v>
      </c>
      <c r="J51" s="83" t="s">
        <v>2914</v>
      </c>
      <c r="K51" s="83" t="s">
        <v>3078</v>
      </c>
      <c r="L51" s="84">
        <v>43497</v>
      </c>
      <c r="M51" s="84">
        <v>43497</v>
      </c>
      <c r="N51" s="84">
        <v>43487</v>
      </c>
      <c r="O51" s="83" t="s">
        <v>50</v>
      </c>
      <c r="P51" s="83" t="s">
        <v>3073</v>
      </c>
      <c r="Q51" s="83" t="s">
        <v>52</v>
      </c>
      <c r="R51" s="83" t="s">
        <v>3074</v>
      </c>
      <c r="S51" s="85">
        <v>1154.2</v>
      </c>
      <c r="T51" s="85">
        <v>995</v>
      </c>
      <c r="U51" s="85">
        <f t="shared" si="13"/>
        <v>159.20000000000005</v>
      </c>
      <c r="V51" s="86">
        <f t="shared" si="1"/>
        <v>0.13793103448275865</v>
      </c>
      <c r="W51" s="85">
        <v>881.42</v>
      </c>
      <c r="X51" s="85">
        <v>113.58</v>
      </c>
      <c r="Y51" s="85">
        <v>0</v>
      </c>
      <c r="Z51" s="85" t="s">
        <v>54</v>
      </c>
      <c r="AA51" s="85">
        <v>0</v>
      </c>
      <c r="AB51" s="83" t="s">
        <v>3075</v>
      </c>
      <c r="AC51" s="83" t="s">
        <v>99</v>
      </c>
      <c r="AD51" s="83" t="s">
        <v>2911</v>
      </c>
      <c r="AE51" s="83" t="s">
        <v>58</v>
      </c>
      <c r="AF51" s="83" t="s">
        <v>68</v>
      </c>
      <c r="AG51" s="83" t="s">
        <v>3076</v>
      </c>
      <c r="AH51" s="85">
        <v>1154.2</v>
      </c>
      <c r="AI51" s="85">
        <v>995</v>
      </c>
      <c r="AJ51" s="85">
        <f t="shared" si="14"/>
        <v>159.20000000000005</v>
      </c>
      <c r="AK51" s="87">
        <f t="shared" si="15"/>
        <v>0.13793103448275865</v>
      </c>
      <c r="AL51" s="85">
        <f t="shared" si="16"/>
        <v>0</v>
      </c>
    </row>
    <row r="52" spans="1:38" s="88" customFormat="1" x14ac:dyDescent="0.2">
      <c r="A52" s="83" t="s">
        <v>39</v>
      </c>
      <c r="B52" s="83" t="s">
        <v>40</v>
      </c>
      <c r="C52" s="83" t="s">
        <v>2901</v>
      </c>
      <c r="D52" s="83" t="s">
        <v>3042</v>
      </c>
      <c r="E52" s="83" t="s">
        <v>2903</v>
      </c>
      <c r="F52" s="83" t="s">
        <v>3043</v>
      </c>
      <c r="G52" s="83" t="s">
        <v>3043</v>
      </c>
      <c r="H52" s="83" t="s">
        <v>3044</v>
      </c>
      <c r="I52" s="83" t="s">
        <v>2552</v>
      </c>
      <c r="J52" s="83" t="s">
        <v>2914</v>
      </c>
      <c r="K52" s="83" t="s">
        <v>3079</v>
      </c>
      <c r="L52" s="84">
        <v>43501</v>
      </c>
      <c r="M52" s="84">
        <v>43501</v>
      </c>
      <c r="N52" s="84">
        <v>43490</v>
      </c>
      <c r="O52" s="83" t="s">
        <v>50</v>
      </c>
      <c r="P52" s="83" t="s">
        <v>3080</v>
      </c>
      <c r="Q52" s="83" t="s">
        <v>52</v>
      </c>
      <c r="R52" s="83" t="s">
        <v>3081</v>
      </c>
      <c r="S52" s="85">
        <v>563.6</v>
      </c>
      <c r="T52" s="85">
        <v>536.76</v>
      </c>
      <c r="U52" s="85">
        <f t="shared" si="13"/>
        <v>26.840000000000032</v>
      </c>
      <c r="V52" s="86">
        <f t="shared" si="1"/>
        <v>4.7622427253371243E-2</v>
      </c>
      <c r="W52" s="85">
        <v>536.76</v>
      </c>
      <c r="X52" s="85">
        <v>0</v>
      </c>
      <c r="Y52" s="85">
        <v>0</v>
      </c>
      <c r="Z52" s="85" t="s">
        <v>54</v>
      </c>
      <c r="AA52" s="85">
        <v>0</v>
      </c>
      <c r="AB52" s="83" t="s">
        <v>3082</v>
      </c>
      <c r="AC52" s="83" t="s">
        <v>137</v>
      </c>
      <c r="AD52" s="83" t="s">
        <v>2911</v>
      </c>
      <c r="AE52" s="83" t="s">
        <v>58</v>
      </c>
      <c r="AF52" s="83" t="s">
        <v>68</v>
      </c>
      <c r="AG52" s="83" t="s">
        <v>3083</v>
      </c>
      <c r="AH52" s="85">
        <v>563.6</v>
      </c>
      <c r="AI52" s="85">
        <v>536.76</v>
      </c>
      <c r="AJ52" s="85">
        <f t="shared" si="14"/>
        <v>26.840000000000032</v>
      </c>
      <c r="AK52" s="87">
        <f t="shared" si="15"/>
        <v>4.7622427253371243E-2</v>
      </c>
      <c r="AL52" s="85">
        <f t="shared" si="16"/>
        <v>0</v>
      </c>
    </row>
    <row r="53" spans="1:38" s="88" customFormat="1" x14ac:dyDescent="0.2">
      <c r="A53" s="83" t="s">
        <v>39</v>
      </c>
      <c r="B53" s="83" t="s">
        <v>40</v>
      </c>
      <c r="C53" s="83" t="s">
        <v>2901</v>
      </c>
      <c r="D53" s="83" t="s">
        <v>3042</v>
      </c>
      <c r="E53" s="83" t="s">
        <v>2903</v>
      </c>
      <c r="F53" s="83" t="s">
        <v>3043</v>
      </c>
      <c r="G53" s="83" t="s">
        <v>3043</v>
      </c>
      <c r="H53" s="83" t="s">
        <v>3044</v>
      </c>
      <c r="I53" s="83" t="s">
        <v>2552</v>
      </c>
      <c r="J53" s="83" t="s">
        <v>2914</v>
      </c>
      <c r="K53" s="83" t="s">
        <v>3084</v>
      </c>
      <c r="L53" s="84">
        <v>43500</v>
      </c>
      <c r="M53" s="84">
        <v>43500</v>
      </c>
      <c r="N53" s="84">
        <v>43490</v>
      </c>
      <c r="O53" s="83" t="s">
        <v>50</v>
      </c>
      <c r="P53" s="83" t="s">
        <v>3080</v>
      </c>
      <c r="Q53" s="83" t="s">
        <v>52</v>
      </c>
      <c r="R53" s="83" t="s">
        <v>3081</v>
      </c>
      <c r="S53" s="85">
        <v>855</v>
      </c>
      <c r="T53" s="85">
        <v>750</v>
      </c>
      <c r="U53" s="85">
        <f t="shared" si="13"/>
        <v>105</v>
      </c>
      <c r="V53" s="86">
        <f t="shared" si="1"/>
        <v>0.12280701754385964</v>
      </c>
      <c r="W53" s="85">
        <v>766</v>
      </c>
      <c r="X53" s="85">
        <v>-16</v>
      </c>
      <c r="Y53" s="85">
        <v>0</v>
      </c>
      <c r="Z53" s="85" t="s">
        <v>54</v>
      </c>
      <c r="AA53" s="85">
        <v>0</v>
      </c>
      <c r="AB53" s="83" t="s">
        <v>3085</v>
      </c>
      <c r="AC53" s="83" t="s">
        <v>99</v>
      </c>
      <c r="AD53" s="83" t="s">
        <v>2911</v>
      </c>
      <c r="AE53" s="83" t="s">
        <v>58</v>
      </c>
      <c r="AF53" s="83" t="s">
        <v>68</v>
      </c>
      <c r="AG53" s="83" t="s">
        <v>3083</v>
      </c>
      <c r="AH53" s="85">
        <v>855</v>
      </c>
      <c r="AI53" s="85">
        <v>750</v>
      </c>
      <c r="AJ53" s="85">
        <f t="shared" si="14"/>
        <v>105</v>
      </c>
      <c r="AK53" s="87">
        <f t="shared" si="15"/>
        <v>0.12280701754385964</v>
      </c>
      <c r="AL53" s="85">
        <f t="shared" si="16"/>
        <v>0</v>
      </c>
    </row>
    <row r="54" spans="1:38" s="88" customFormat="1" x14ac:dyDescent="0.2">
      <c r="A54" s="83" t="s">
        <v>39</v>
      </c>
      <c r="B54" s="83" t="s">
        <v>40</v>
      </c>
      <c r="C54" s="83" t="s">
        <v>2901</v>
      </c>
      <c r="D54" s="83" t="s">
        <v>3042</v>
      </c>
      <c r="E54" s="83" t="s">
        <v>2903</v>
      </c>
      <c r="F54" s="83" t="s">
        <v>3043</v>
      </c>
      <c r="G54" s="83" t="s">
        <v>3043</v>
      </c>
      <c r="H54" s="83" t="s">
        <v>3044</v>
      </c>
      <c r="I54" s="83" t="s">
        <v>2552</v>
      </c>
      <c r="J54" s="83" t="s">
        <v>2914</v>
      </c>
      <c r="K54" s="83" t="s">
        <v>3086</v>
      </c>
      <c r="L54" s="84">
        <v>43501</v>
      </c>
      <c r="M54" s="84">
        <v>43501</v>
      </c>
      <c r="N54" s="84">
        <v>43490</v>
      </c>
      <c r="O54" s="83" t="s">
        <v>50</v>
      </c>
      <c r="P54" s="83" t="s">
        <v>3087</v>
      </c>
      <c r="Q54" s="83" t="s">
        <v>52</v>
      </c>
      <c r="R54" s="83" t="s">
        <v>3088</v>
      </c>
      <c r="S54" s="85">
        <v>4.84</v>
      </c>
      <c r="T54" s="85">
        <v>4.5999999999999996</v>
      </c>
      <c r="U54" s="85">
        <f t="shared" si="13"/>
        <v>0.24000000000000021</v>
      </c>
      <c r="V54" s="86">
        <f t="shared" si="1"/>
        <v>4.9586776859504175E-2</v>
      </c>
      <c r="W54" s="85">
        <v>4.5999999999999996</v>
      </c>
      <c r="X54" s="85">
        <v>0</v>
      </c>
      <c r="Y54" s="85">
        <v>0</v>
      </c>
      <c r="Z54" s="85" t="s">
        <v>54</v>
      </c>
      <c r="AA54" s="85">
        <v>0</v>
      </c>
      <c r="AB54" s="83" t="s">
        <v>3089</v>
      </c>
      <c r="AC54" s="83" t="s">
        <v>137</v>
      </c>
      <c r="AD54" s="83" t="s">
        <v>2911</v>
      </c>
      <c r="AE54" s="83" t="s">
        <v>58</v>
      </c>
      <c r="AF54" s="83" t="s">
        <v>68</v>
      </c>
      <c r="AG54" s="83" t="s">
        <v>3090</v>
      </c>
      <c r="AH54" s="85">
        <v>4.84</v>
      </c>
      <c r="AI54" s="85">
        <v>4.5999999999999996</v>
      </c>
      <c r="AJ54" s="85">
        <f t="shared" si="14"/>
        <v>0.24000000000000021</v>
      </c>
      <c r="AK54" s="87">
        <f t="shared" si="15"/>
        <v>4.9586776859504175E-2</v>
      </c>
      <c r="AL54" s="85">
        <f t="shared" si="16"/>
        <v>0</v>
      </c>
    </row>
    <row r="55" spans="1:38" s="88" customFormat="1" x14ac:dyDescent="0.2">
      <c r="A55" s="83" t="s">
        <v>39</v>
      </c>
      <c r="B55" s="83" t="s">
        <v>40</v>
      </c>
      <c r="C55" s="83" t="s">
        <v>2901</v>
      </c>
      <c r="D55" s="83" t="s">
        <v>3042</v>
      </c>
      <c r="E55" s="83" t="s">
        <v>2903</v>
      </c>
      <c r="F55" s="83" t="s">
        <v>3043</v>
      </c>
      <c r="G55" s="83" t="s">
        <v>3043</v>
      </c>
      <c r="H55" s="83" t="s">
        <v>3044</v>
      </c>
      <c r="I55" s="83" t="s">
        <v>2552</v>
      </c>
      <c r="J55" s="83" t="s">
        <v>2914</v>
      </c>
      <c r="K55" s="83" t="s">
        <v>3091</v>
      </c>
      <c r="L55" s="84">
        <v>43500</v>
      </c>
      <c r="M55" s="84">
        <v>43500</v>
      </c>
      <c r="N55" s="84">
        <v>43490</v>
      </c>
      <c r="O55" s="83" t="s">
        <v>50</v>
      </c>
      <c r="P55" s="83" t="s">
        <v>3087</v>
      </c>
      <c r="Q55" s="83" t="s">
        <v>52</v>
      </c>
      <c r="R55" s="83" t="s">
        <v>3088</v>
      </c>
      <c r="S55" s="85">
        <v>290</v>
      </c>
      <c r="T55" s="85">
        <v>250</v>
      </c>
      <c r="U55" s="85">
        <f t="shared" si="13"/>
        <v>40</v>
      </c>
      <c r="V55" s="86">
        <f t="shared" si="1"/>
        <v>0.13793103448275862</v>
      </c>
      <c r="W55" s="85">
        <v>250</v>
      </c>
      <c r="X55" s="85">
        <v>0</v>
      </c>
      <c r="Y55" s="85">
        <v>0</v>
      </c>
      <c r="Z55" s="85" t="s">
        <v>54</v>
      </c>
      <c r="AA55" s="85">
        <v>0</v>
      </c>
      <c r="AB55" s="83" t="s">
        <v>3092</v>
      </c>
      <c r="AC55" s="83" t="s">
        <v>99</v>
      </c>
      <c r="AD55" s="83" t="s">
        <v>2911</v>
      </c>
      <c r="AE55" s="83" t="s">
        <v>58</v>
      </c>
      <c r="AF55" s="83" t="s">
        <v>68</v>
      </c>
      <c r="AG55" s="83" t="s">
        <v>3090</v>
      </c>
      <c r="AH55" s="85">
        <v>290</v>
      </c>
      <c r="AI55" s="85">
        <v>250</v>
      </c>
      <c r="AJ55" s="85">
        <f t="shared" si="14"/>
        <v>40</v>
      </c>
      <c r="AK55" s="87">
        <f t="shared" si="15"/>
        <v>0.13793103448275862</v>
      </c>
      <c r="AL55" s="85">
        <f t="shared" si="16"/>
        <v>0</v>
      </c>
    </row>
    <row r="56" spans="1:38" s="88" customFormat="1" x14ac:dyDescent="0.2">
      <c r="A56" s="83" t="s">
        <v>39</v>
      </c>
      <c r="B56" s="83" t="s">
        <v>40</v>
      </c>
      <c r="C56" s="83" t="s">
        <v>2901</v>
      </c>
      <c r="D56" s="83" t="s">
        <v>3042</v>
      </c>
      <c r="E56" s="83" t="s">
        <v>2903</v>
      </c>
      <c r="F56" s="83" t="s">
        <v>3093</v>
      </c>
      <c r="G56" s="83" t="s">
        <v>3093</v>
      </c>
      <c r="H56" s="83" t="s">
        <v>3044</v>
      </c>
      <c r="I56" s="83" t="s">
        <v>3059</v>
      </c>
      <c r="J56" s="83" t="s">
        <v>94</v>
      </c>
      <c r="K56" s="83" t="s">
        <v>3094</v>
      </c>
      <c r="L56" s="84">
        <v>43500</v>
      </c>
      <c r="M56" s="84">
        <v>43500</v>
      </c>
      <c r="N56" s="84">
        <v>43493</v>
      </c>
      <c r="O56" s="83" t="s">
        <v>50</v>
      </c>
      <c r="P56" s="83" t="s">
        <v>3095</v>
      </c>
      <c r="Q56" s="83" t="s">
        <v>52</v>
      </c>
      <c r="R56" s="83" t="s">
        <v>3096</v>
      </c>
      <c r="S56" s="85">
        <v>1026</v>
      </c>
      <c r="T56" s="85">
        <v>900</v>
      </c>
      <c r="U56" s="85">
        <f t="shared" si="13"/>
        <v>126</v>
      </c>
      <c r="V56" s="86">
        <f t="shared" si="1"/>
        <v>0.12280701754385964</v>
      </c>
      <c r="W56" s="85">
        <v>900.82</v>
      </c>
      <c r="X56" s="85">
        <v>-0.82</v>
      </c>
      <c r="Y56" s="85">
        <v>0</v>
      </c>
      <c r="Z56" s="85" t="s">
        <v>54</v>
      </c>
      <c r="AA56" s="85">
        <v>0</v>
      </c>
      <c r="AB56" s="83" t="s">
        <v>3097</v>
      </c>
      <c r="AC56" s="83" t="s">
        <v>99</v>
      </c>
      <c r="AD56" s="83" t="s">
        <v>2911</v>
      </c>
      <c r="AE56" s="83" t="s">
        <v>58</v>
      </c>
      <c r="AF56" s="83" t="s">
        <v>68</v>
      </c>
      <c r="AG56" s="83" t="s">
        <v>3098</v>
      </c>
      <c r="AH56" s="85">
        <v>1026</v>
      </c>
      <c r="AI56" s="85">
        <v>900</v>
      </c>
      <c r="AJ56" s="85">
        <f t="shared" si="14"/>
        <v>126</v>
      </c>
      <c r="AK56" s="87">
        <f t="shared" si="15"/>
        <v>0.12280701754385964</v>
      </c>
      <c r="AL56" s="85">
        <f t="shared" si="16"/>
        <v>0</v>
      </c>
    </row>
    <row r="57" spans="1:38" s="88" customFormat="1" x14ac:dyDescent="0.2">
      <c r="A57" s="83" t="s">
        <v>39</v>
      </c>
      <c r="B57" s="83" t="s">
        <v>40</v>
      </c>
      <c r="C57" s="83" t="s">
        <v>2901</v>
      </c>
      <c r="D57" s="83" t="s">
        <v>3042</v>
      </c>
      <c r="E57" s="83" t="s">
        <v>2903</v>
      </c>
      <c r="F57" s="83" t="s">
        <v>3093</v>
      </c>
      <c r="G57" s="83" t="s">
        <v>3093</v>
      </c>
      <c r="H57" s="83" t="s">
        <v>3044</v>
      </c>
      <c r="I57" s="83" t="s">
        <v>3059</v>
      </c>
      <c r="J57" s="83" t="s">
        <v>94</v>
      </c>
      <c r="K57" s="83" t="s">
        <v>3099</v>
      </c>
      <c r="L57" s="84">
        <v>43501</v>
      </c>
      <c r="M57" s="84">
        <v>43501</v>
      </c>
      <c r="N57" s="84">
        <v>43493</v>
      </c>
      <c r="O57" s="83" t="s">
        <v>50</v>
      </c>
      <c r="P57" s="83" t="s">
        <v>3095</v>
      </c>
      <c r="Q57" s="83" t="s">
        <v>52</v>
      </c>
      <c r="R57" s="83" t="s">
        <v>3096</v>
      </c>
      <c r="S57" s="85">
        <v>285</v>
      </c>
      <c r="T57" s="85">
        <v>250</v>
      </c>
      <c r="U57" s="85">
        <f t="shared" si="13"/>
        <v>35</v>
      </c>
      <c r="V57" s="86">
        <f t="shared" si="1"/>
        <v>0.12280701754385964</v>
      </c>
      <c r="W57" s="85">
        <v>250</v>
      </c>
      <c r="X57" s="85">
        <v>0</v>
      </c>
      <c r="Y57" s="85">
        <v>0</v>
      </c>
      <c r="Z57" s="85" t="s">
        <v>54</v>
      </c>
      <c r="AA57" s="85">
        <v>0</v>
      </c>
      <c r="AB57" s="83" t="s">
        <v>3097</v>
      </c>
      <c r="AC57" s="83" t="s">
        <v>99</v>
      </c>
      <c r="AD57" s="83" t="s">
        <v>2911</v>
      </c>
      <c r="AE57" s="83" t="s">
        <v>58</v>
      </c>
      <c r="AF57" s="83" t="s">
        <v>68</v>
      </c>
      <c r="AG57" s="83" t="s">
        <v>3098</v>
      </c>
      <c r="AH57" s="85">
        <v>285</v>
      </c>
      <c r="AI57" s="85">
        <v>250</v>
      </c>
      <c r="AJ57" s="85">
        <f t="shared" si="14"/>
        <v>35</v>
      </c>
      <c r="AK57" s="87">
        <f t="shared" si="15"/>
        <v>0.12280701754385964</v>
      </c>
      <c r="AL57" s="85">
        <f t="shared" si="16"/>
        <v>0</v>
      </c>
    </row>
    <row r="58" spans="1:38" s="88" customFormat="1" x14ac:dyDescent="0.2">
      <c r="A58" s="83" t="s">
        <v>39</v>
      </c>
      <c r="B58" s="83" t="s">
        <v>40</v>
      </c>
      <c r="C58" s="83" t="s">
        <v>2901</v>
      </c>
      <c r="D58" s="83" t="s">
        <v>3042</v>
      </c>
      <c r="E58" s="83" t="s">
        <v>2903</v>
      </c>
      <c r="F58" s="83" t="s">
        <v>3100</v>
      </c>
      <c r="G58" s="83" t="s">
        <v>3100</v>
      </c>
      <c r="H58" s="83" t="s">
        <v>3044</v>
      </c>
      <c r="I58" s="83" t="s">
        <v>3059</v>
      </c>
      <c r="J58" s="83" t="s">
        <v>94</v>
      </c>
      <c r="K58" s="83" t="s">
        <v>3101</v>
      </c>
      <c r="L58" s="84">
        <v>43501</v>
      </c>
      <c r="M58" s="84">
        <v>43501</v>
      </c>
      <c r="N58" s="84">
        <v>43500</v>
      </c>
      <c r="O58" s="83" t="s">
        <v>50</v>
      </c>
      <c r="P58" s="83" t="s">
        <v>3102</v>
      </c>
      <c r="Q58" s="83" t="s">
        <v>52</v>
      </c>
      <c r="R58" s="83" t="s">
        <v>3103</v>
      </c>
      <c r="S58" s="85">
        <v>10660</v>
      </c>
      <c r="T58" s="85">
        <v>10020.4</v>
      </c>
      <c r="U58" s="85">
        <f t="shared" si="13"/>
        <v>639.60000000000036</v>
      </c>
      <c r="V58" s="86">
        <f t="shared" si="1"/>
        <v>6.0000000000000032E-2</v>
      </c>
      <c r="W58" s="85">
        <v>10020.4</v>
      </c>
      <c r="X58" s="85">
        <v>0</v>
      </c>
      <c r="Y58" s="85">
        <v>0</v>
      </c>
      <c r="Z58" s="85" t="s">
        <v>54</v>
      </c>
      <c r="AA58" s="85">
        <v>0</v>
      </c>
      <c r="AB58" s="83" t="s">
        <v>3104</v>
      </c>
      <c r="AC58" s="83" t="s">
        <v>109</v>
      </c>
      <c r="AD58" s="83" t="s">
        <v>2911</v>
      </c>
      <c r="AE58" s="83" t="s">
        <v>58</v>
      </c>
      <c r="AF58" s="83" t="s">
        <v>68</v>
      </c>
      <c r="AG58" s="83" t="s">
        <v>3105</v>
      </c>
      <c r="AH58" s="85">
        <v>10660</v>
      </c>
      <c r="AI58" s="85">
        <v>10020.4</v>
      </c>
      <c r="AJ58" s="85">
        <f t="shared" si="14"/>
        <v>639.60000000000036</v>
      </c>
      <c r="AK58" s="87">
        <f t="shared" si="15"/>
        <v>6.0000000000000032E-2</v>
      </c>
      <c r="AL58" s="85">
        <f t="shared" si="16"/>
        <v>0</v>
      </c>
    </row>
    <row r="59" spans="1:38" s="88" customFormat="1" x14ac:dyDescent="0.2">
      <c r="A59" s="83" t="s">
        <v>39</v>
      </c>
      <c r="B59" s="83" t="s">
        <v>40</v>
      </c>
      <c r="C59" s="83" t="s">
        <v>2901</v>
      </c>
      <c r="D59" s="83" t="s">
        <v>3042</v>
      </c>
      <c r="E59" s="83" t="s">
        <v>2903</v>
      </c>
      <c r="F59" s="83" t="s">
        <v>3106</v>
      </c>
      <c r="G59" s="83" t="s">
        <v>3106</v>
      </c>
      <c r="H59" s="83" t="s">
        <v>3044</v>
      </c>
      <c r="I59" s="83" t="s">
        <v>3059</v>
      </c>
      <c r="J59" s="83" t="s">
        <v>2914</v>
      </c>
      <c r="K59" s="83" t="s">
        <v>3107</v>
      </c>
      <c r="L59" s="84">
        <v>43501</v>
      </c>
      <c r="M59" s="84">
        <v>43501</v>
      </c>
      <c r="N59" s="84">
        <v>43481</v>
      </c>
      <c r="O59" s="83" t="s">
        <v>50</v>
      </c>
      <c r="P59" s="83" t="s">
        <v>3108</v>
      </c>
      <c r="Q59" s="83" t="s">
        <v>52</v>
      </c>
      <c r="R59" s="83" t="s">
        <v>3109</v>
      </c>
      <c r="S59" s="85">
        <v>19.920000000000002</v>
      </c>
      <c r="T59" s="85">
        <v>18.100000000000001</v>
      </c>
      <c r="U59" s="85">
        <f t="shared" si="13"/>
        <v>1.8200000000000003</v>
      </c>
      <c r="V59" s="86">
        <f t="shared" si="1"/>
        <v>9.136546184738957E-2</v>
      </c>
      <c r="W59" s="85">
        <v>18.100000000000001</v>
      </c>
      <c r="X59" s="85">
        <v>0</v>
      </c>
      <c r="Y59" s="85">
        <v>0</v>
      </c>
      <c r="Z59" s="85" t="s">
        <v>54</v>
      </c>
      <c r="AA59" s="85">
        <v>0</v>
      </c>
      <c r="AB59" s="83" t="s">
        <v>3110</v>
      </c>
      <c r="AC59" s="83" t="s">
        <v>137</v>
      </c>
      <c r="AD59" s="83" t="s">
        <v>2911</v>
      </c>
      <c r="AE59" s="83" t="s">
        <v>58</v>
      </c>
      <c r="AF59" s="83" t="s">
        <v>68</v>
      </c>
      <c r="AG59" s="83" t="s">
        <v>3111</v>
      </c>
      <c r="AH59" s="85">
        <v>19.920000000000002</v>
      </c>
      <c r="AI59" s="85">
        <v>18.100000000000001</v>
      </c>
      <c r="AJ59" s="85">
        <f t="shared" si="14"/>
        <v>1.8200000000000003</v>
      </c>
      <c r="AK59" s="87">
        <f t="shared" si="15"/>
        <v>9.136546184738957E-2</v>
      </c>
      <c r="AL59" s="85">
        <f t="shared" si="16"/>
        <v>0</v>
      </c>
    </row>
    <row r="60" spans="1:38" s="88" customFormat="1" x14ac:dyDescent="0.2">
      <c r="A60" s="83" t="s">
        <v>39</v>
      </c>
      <c r="B60" s="83" t="s">
        <v>40</v>
      </c>
      <c r="C60" s="83" t="s">
        <v>2901</v>
      </c>
      <c r="D60" s="83" t="s">
        <v>3042</v>
      </c>
      <c r="E60" s="83" t="s">
        <v>2903</v>
      </c>
      <c r="F60" s="83" t="s">
        <v>3043</v>
      </c>
      <c r="G60" s="83" t="s">
        <v>3043</v>
      </c>
      <c r="H60" s="83" t="s">
        <v>3044</v>
      </c>
      <c r="I60" s="83" t="s">
        <v>2552</v>
      </c>
      <c r="J60" s="83" t="s">
        <v>2914</v>
      </c>
      <c r="K60" s="83" t="s">
        <v>3112</v>
      </c>
      <c r="L60" s="84">
        <v>43497</v>
      </c>
      <c r="M60" s="84">
        <v>43497</v>
      </c>
      <c r="N60" s="84">
        <v>43473</v>
      </c>
      <c r="O60" s="83" t="s">
        <v>50</v>
      </c>
      <c r="P60" s="83" t="s">
        <v>3113</v>
      </c>
      <c r="Q60" s="83" t="s">
        <v>52</v>
      </c>
      <c r="R60" s="83" t="s">
        <v>3114</v>
      </c>
      <c r="S60" s="85">
        <v>4524</v>
      </c>
      <c r="T60" s="85">
        <v>3750</v>
      </c>
      <c r="U60" s="85">
        <f t="shared" si="13"/>
        <v>774</v>
      </c>
      <c r="V60" s="86">
        <f t="shared" si="1"/>
        <v>0.17108753315649866</v>
      </c>
      <c r="W60" s="85">
        <v>3790.68</v>
      </c>
      <c r="X60" s="85">
        <v>-40.68</v>
      </c>
      <c r="Y60" s="85">
        <v>0</v>
      </c>
      <c r="Z60" s="85" t="s">
        <v>54</v>
      </c>
      <c r="AA60" s="85">
        <v>0</v>
      </c>
      <c r="AB60" s="83" t="s">
        <v>3115</v>
      </c>
      <c r="AC60" s="83" t="s">
        <v>99</v>
      </c>
      <c r="AD60" s="83" t="s">
        <v>2911</v>
      </c>
      <c r="AE60" s="83" t="s">
        <v>58</v>
      </c>
      <c r="AF60" s="83" t="s">
        <v>68</v>
      </c>
      <c r="AG60" s="83" t="s">
        <v>3116</v>
      </c>
      <c r="AH60" s="85">
        <v>4524</v>
      </c>
      <c r="AI60" s="85">
        <v>3750</v>
      </c>
      <c r="AJ60" s="85">
        <f t="shared" si="14"/>
        <v>774</v>
      </c>
      <c r="AK60" s="87">
        <f t="shared" si="15"/>
        <v>0.17108753315649866</v>
      </c>
      <c r="AL60" s="85">
        <f t="shared" si="16"/>
        <v>0</v>
      </c>
    </row>
    <row r="61" spans="1:38" s="88" customFormat="1" x14ac:dyDescent="0.2">
      <c r="A61" s="83" t="s">
        <v>39</v>
      </c>
      <c r="B61" s="83" t="s">
        <v>40</v>
      </c>
      <c r="C61" s="83" t="s">
        <v>2901</v>
      </c>
      <c r="D61" s="83" t="s">
        <v>3042</v>
      </c>
      <c r="E61" s="83" t="s">
        <v>2903</v>
      </c>
      <c r="F61" s="83" t="s">
        <v>3106</v>
      </c>
      <c r="G61" s="83" t="s">
        <v>3106</v>
      </c>
      <c r="H61" s="83" t="s">
        <v>3044</v>
      </c>
      <c r="I61" s="83" t="s">
        <v>3059</v>
      </c>
      <c r="J61" s="83" t="s">
        <v>2914</v>
      </c>
      <c r="K61" s="83" t="s">
        <v>3117</v>
      </c>
      <c r="L61" s="84">
        <v>43501</v>
      </c>
      <c r="M61" s="84">
        <v>43501</v>
      </c>
      <c r="N61" s="84">
        <v>43453</v>
      </c>
      <c r="O61" s="83" t="s">
        <v>50</v>
      </c>
      <c r="P61" s="83" t="s">
        <v>3118</v>
      </c>
      <c r="Q61" s="83" t="s">
        <v>52</v>
      </c>
      <c r="R61" s="83" t="s">
        <v>3119</v>
      </c>
      <c r="S61" s="85">
        <v>0</v>
      </c>
      <c r="T61" s="85">
        <v>0</v>
      </c>
      <c r="U61" s="85">
        <f t="shared" si="13"/>
        <v>0</v>
      </c>
      <c r="V61" s="86" t="e">
        <f t="shared" si="1"/>
        <v>#DIV/0!</v>
      </c>
      <c r="W61" s="85">
        <v>0</v>
      </c>
      <c r="X61" s="85">
        <v>0</v>
      </c>
      <c r="Y61" s="85">
        <v>0</v>
      </c>
      <c r="Z61" s="85" t="s">
        <v>54</v>
      </c>
      <c r="AA61" s="85">
        <v>0</v>
      </c>
      <c r="AB61" s="83" t="s">
        <v>3120</v>
      </c>
      <c r="AC61" s="83" t="s">
        <v>99</v>
      </c>
      <c r="AD61" s="83" t="s">
        <v>2911</v>
      </c>
      <c r="AE61" s="83" t="s">
        <v>58</v>
      </c>
      <c r="AF61" s="83" t="s">
        <v>68</v>
      </c>
      <c r="AG61" s="83" t="s">
        <v>3121</v>
      </c>
      <c r="AH61" s="85">
        <v>0</v>
      </c>
      <c r="AI61" s="85">
        <v>0</v>
      </c>
      <c r="AJ61" s="85">
        <f t="shared" si="14"/>
        <v>0</v>
      </c>
      <c r="AK61" s="87" t="e">
        <f t="shared" si="15"/>
        <v>#DIV/0!</v>
      </c>
      <c r="AL61" s="85">
        <f t="shared" si="16"/>
        <v>0</v>
      </c>
    </row>
    <row r="62" spans="1:38" s="88" customFormat="1" x14ac:dyDescent="0.2">
      <c r="A62" s="83" t="s">
        <v>39</v>
      </c>
      <c r="B62" s="83" t="s">
        <v>40</v>
      </c>
      <c r="C62" s="83" t="s">
        <v>2901</v>
      </c>
      <c r="D62" s="83" t="s">
        <v>3042</v>
      </c>
      <c r="E62" s="83" t="s">
        <v>2903</v>
      </c>
      <c r="F62" s="83" t="s">
        <v>3106</v>
      </c>
      <c r="G62" s="83" t="s">
        <v>3106</v>
      </c>
      <c r="H62" s="83" t="s">
        <v>3044</v>
      </c>
      <c r="I62" s="83" t="s">
        <v>3059</v>
      </c>
      <c r="J62" s="83" t="s">
        <v>2914</v>
      </c>
      <c r="K62" s="83" t="s">
        <v>3122</v>
      </c>
      <c r="L62" s="84">
        <v>43500</v>
      </c>
      <c r="M62" s="84">
        <v>43500</v>
      </c>
      <c r="N62" s="84">
        <v>43453</v>
      </c>
      <c r="O62" s="83" t="s">
        <v>50</v>
      </c>
      <c r="P62" s="83" t="s">
        <v>3118</v>
      </c>
      <c r="Q62" s="83" t="s">
        <v>52</v>
      </c>
      <c r="R62" s="83" t="s">
        <v>3119</v>
      </c>
      <c r="S62" s="85">
        <v>8568.01</v>
      </c>
      <c r="T62" s="85">
        <v>7318.51</v>
      </c>
      <c r="U62" s="85">
        <f t="shared" si="13"/>
        <v>1249.5</v>
      </c>
      <c r="V62" s="86">
        <f t="shared" si="1"/>
        <v>0.14583316312656031</v>
      </c>
      <c r="W62" s="85">
        <v>5950.98</v>
      </c>
      <c r="X62" s="85">
        <v>1367.53</v>
      </c>
      <c r="Y62" s="85">
        <v>0</v>
      </c>
      <c r="Z62" s="85" t="s">
        <v>54</v>
      </c>
      <c r="AA62" s="85">
        <v>0</v>
      </c>
      <c r="AB62" s="83" t="s">
        <v>3120</v>
      </c>
      <c r="AC62" s="83" t="s">
        <v>99</v>
      </c>
      <c r="AD62" s="83" t="s">
        <v>2911</v>
      </c>
      <c r="AE62" s="83" t="s">
        <v>58</v>
      </c>
      <c r="AF62" s="83" t="s">
        <v>68</v>
      </c>
      <c r="AG62" s="83" t="s">
        <v>3121</v>
      </c>
      <c r="AH62" s="85">
        <v>8568.01</v>
      </c>
      <c r="AI62" s="85">
        <v>7318.51</v>
      </c>
      <c r="AJ62" s="85">
        <f t="shared" si="14"/>
        <v>1249.5</v>
      </c>
      <c r="AK62" s="87">
        <f t="shared" si="15"/>
        <v>0.14583316312656031</v>
      </c>
      <c r="AL62" s="85">
        <f t="shared" si="16"/>
        <v>0</v>
      </c>
    </row>
    <row r="63" spans="1:38" s="88" customFormat="1" x14ac:dyDescent="0.2">
      <c r="A63" s="83" t="s">
        <v>39</v>
      </c>
      <c r="B63" s="83" t="s">
        <v>40</v>
      </c>
      <c r="C63" s="83" t="s">
        <v>2901</v>
      </c>
      <c r="D63" s="83" t="s">
        <v>3042</v>
      </c>
      <c r="E63" s="83" t="s">
        <v>2903</v>
      </c>
      <c r="F63" s="83" t="s">
        <v>3106</v>
      </c>
      <c r="G63" s="83" t="s">
        <v>3106</v>
      </c>
      <c r="H63" s="83" t="s">
        <v>3044</v>
      </c>
      <c r="I63" s="83" t="s">
        <v>3059</v>
      </c>
      <c r="J63" s="83" t="s">
        <v>94</v>
      </c>
      <c r="K63" s="83" t="s">
        <v>3123</v>
      </c>
      <c r="L63" s="84">
        <v>43498</v>
      </c>
      <c r="M63" s="84">
        <v>43498</v>
      </c>
      <c r="N63" s="84">
        <v>43496</v>
      </c>
      <c r="O63" s="83" t="s">
        <v>50</v>
      </c>
      <c r="P63" s="83" t="s">
        <v>3124</v>
      </c>
      <c r="Q63" s="83" t="s">
        <v>52</v>
      </c>
      <c r="R63" s="83" t="s">
        <v>3125</v>
      </c>
      <c r="S63" s="85">
        <v>6956.78</v>
      </c>
      <c r="T63" s="85">
        <v>6625.5</v>
      </c>
      <c r="U63" s="85">
        <f t="shared" si="13"/>
        <v>331.27999999999975</v>
      </c>
      <c r="V63" s="86">
        <f t="shared" ref="V63:V114" si="17">U63/S63</f>
        <v>4.7619732117445107E-2</v>
      </c>
      <c r="W63" s="85">
        <v>6625.5</v>
      </c>
      <c r="X63" s="85">
        <v>0</v>
      </c>
      <c r="Y63" s="85">
        <v>0</v>
      </c>
      <c r="Z63" s="85" t="s">
        <v>54</v>
      </c>
      <c r="AA63" s="85">
        <v>0</v>
      </c>
      <c r="AB63" s="83" t="s">
        <v>3126</v>
      </c>
      <c r="AC63" s="83" t="s">
        <v>154</v>
      </c>
      <c r="AD63" s="83" t="s">
        <v>2911</v>
      </c>
      <c r="AE63" s="83" t="s">
        <v>58</v>
      </c>
      <c r="AF63" s="83" t="s">
        <v>68</v>
      </c>
      <c r="AG63" s="83" t="s">
        <v>3127</v>
      </c>
      <c r="AH63" s="85">
        <v>6956.78</v>
      </c>
      <c r="AI63" s="85">
        <v>6625.5</v>
      </c>
      <c r="AJ63" s="85">
        <f t="shared" si="14"/>
        <v>331.27999999999975</v>
      </c>
      <c r="AK63" s="87">
        <f t="shared" si="15"/>
        <v>4.7619732117445107E-2</v>
      </c>
      <c r="AL63" s="85">
        <f t="shared" si="16"/>
        <v>0</v>
      </c>
    </row>
    <row r="64" spans="1:38" s="88" customFormat="1" x14ac:dyDescent="0.2">
      <c r="A64" s="83" t="s">
        <v>39</v>
      </c>
      <c r="B64" s="83" t="s">
        <v>40</v>
      </c>
      <c r="C64" s="83" t="s">
        <v>2901</v>
      </c>
      <c r="D64" s="83" t="s">
        <v>3042</v>
      </c>
      <c r="E64" s="83" t="s">
        <v>2903</v>
      </c>
      <c r="F64" s="83" t="s">
        <v>3043</v>
      </c>
      <c r="G64" s="83" t="s">
        <v>3043</v>
      </c>
      <c r="H64" s="83" t="s">
        <v>3044</v>
      </c>
      <c r="I64" s="83" t="s">
        <v>2552</v>
      </c>
      <c r="J64" s="83" t="s">
        <v>2914</v>
      </c>
      <c r="K64" s="83" t="s">
        <v>3128</v>
      </c>
      <c r="L64" s="84">
        <v>43497</v>
      </c>
      <c r="M64" s="84">
        <v>43497</v>
      </c>
      <c r="N64" s="84">
        <v>43474</v>
      </c>
      <c r="O64" s="83" t="s">
        <v>50</v>
      </c>
      <c r="P64" s="83" t="s">
        <v>3129</v>
      </c>
      <c r="Q64" s="83" t="s">
        <v>52</v>
      </c>
      <c r="R64" s="83" t="s">
        <v>3130</v>
      </c>
      <c r="S64" s="85">
        <v>2378</v>
      </c>
      <c r="T64" s="85">
        <v>2050</v>
      </c>
      <c r="U64" s="85">
        <f t="shared" si="13"/>
        <v>328</v>
      </c>
      <c r="V64" s="86">
        <f t="shared" si="17"/>
        <v>0.13793103448275862</v>
      </c>
      <c r="W64" s="85">
        <v>1722</v>
      </c>
      <c r="X64" s="85">
        <v>328</v>
      </c>
      <c r="Y64" s="85">
        <v>0</v>
      </c>
      <c r="Z64" s="85" t="s">
        <v>54</v>
      </c>
      <c r="AA64" s="85">
        <v>0</v>
      </c>
      <c r="AB64" s="83" t="s">
        <v>3131</v>
      </c>
      <c r="AC64" s="83" t="s">
        <v>99</v>
      </c>
      <c r="AD64" s="83" t="s">
        <v>2911</v>
      </c>
      <c r="AE64" s="83" t="s">
        <v>58</v>
      </c>
      <c r="AF64" s="83" t="s">
        <v>68</v>
      </c>
      <c r="AG64" s="83" t="s">
        <v>3132</v>
      </c>
      <c r="AH64" s="85">
        <v>2378</v>
      </c>
      <c r="AI64" s="85">
        <v>2050</v>
      </c>
      <c r="AJ64" s="85">
        <f t="shared" si="14"/>
        <v>328</v>
      </c>
      <c r="AK64" s="87">
        <f t="shared" si="15"/>
        <v>0.13793103448275862</v>
      </c>
      <c r="AL64" s="85">
        <f t="shared" si="16"/>
        <v>0</v>
      </c>
    </row>
    <row r="65" spans="1:38" s="88" customFormat="1" x14ac:dyDescent="0.2">
      <c r="A65" s="83" t="s">
        <v>39</v>
      </c>
      <c r="B65" s="83" t="s">
        <v>40</v>
      </c>
      <c r="C65" s="83" t="s">
        <v>2901</v>
      </c>
      <c r="D65" s="83" t="s">
        <v>3042</v>
      </c>
      <c r="E65" s="83" t="s">
        <v>2903</v>
      </c>
      <c r="F65" s="83" t="s">
        <v>3106</v>
      </c>
      <c r="G65" s="83" t="s">
        <v>3106</v>
      </c>
      <c r="H65" s="83" t="s">
        <v>3044</v>
      </c>
      <c r="I65" s="83" t="s">
        <v>3059</v>
      </c>
      <c r="J65" s="83" t="s">
        <v>2914</v>
      </c>
      <c r="K65" s="83" t="s">
        <v>3133</v>
      </c>
      <c r="L65" s="84">
        <v>43497</v>
      </c>
      <c r="M65" s="84">
        <v>43497</v>
      </c>
      <c r="N65" s="84">
        <v>43483</v>
      </c>
      <c r="O65" s="83" t="s">
        <v>50</v>
      </c>
      <c r="P65" s="83" t="s">
        <v>3134</v>
      </c>
      <c r="Q65" s="83" t="s">
        <v>52</v>
      </c>
      <c r="R65" s="83" t="s">
        <v>3135</v>
      </c>
      <c r="S65" s="85">
        <v>609</v>
      </c>
      <c r="T65" s="85">
        <v>580</v>
      </c>
      <c r="U65" s="85">
        <f t="shared" si="13"/>
        <v>29</v>
      </c>
      <c r="V65" s="86">
        <f t="shared" si="17"/>
        <v>4.7619047619047616E-2</v>
      </c>
      <c r="W65" s="85">
        <v>505.42</v>
      </c>
      <c r="X65" s="85">
        <v>74.58</v>
      </c>
      <c r="Y65" s="85">
        <v>0</v>
      </c>
      <c r="Z65" s="85" t="s">
        <v>54</v>
      </c>
      <c r="AA65" s="85">
        <v>0</v>
      </c>
      <c r="AB65" s="83" t="s">
        <v>3136</v>
      </c>
      <c r="AC65" s="83" t="s">
        <v>99</v>
      </c>
      <c r="AD65" s="83" t="s">
        <v>2911</v>
      </c>
      <c r="AE65" s="83" t="s">
        <v>58</v>
      </c>
      <c r="AF65" s="83" t="s">
        <v>68</v>
      </c>
      <c r="AG65" s="83" t="s">
        <v>3137</v>
      </c>
      <c r="AH65" s="85">
        <v>609</v>
      </c>
      <c r="AI65" s="85">
        <v>580</v>
      </c>
      <c r="AJ65" s="85">
        <f t="shared" si="14"/>
        <v>29</v>
      </c>
      <c r="AK65" s="87">
        <f t="shared" si="15"/>
        <v>4.7619047619047616E-2</v>
      </c>
      <c r="AL65" s="85">
        <f t="shared" si="16"/>
        <v>0</v>
      </c>
    </row>
    <row r="66" spans="1:38" s="88" customFormat="1" x14ac:dyDescent="0.2">
      <c r="A66" s="83" t="s">
        <v>39</v>
      </c>
      <c r="B66" s="83" t="s">
        <v>40</v>
      </c>
      <c r="C66" s="83" t="s">
        <v>2901</v>
      </c>
      <c r="D66" s="83" t="s">
        <v>3138</v>
      </c>
      <c r="E66" s="83" t="s">
        <v>2903</v>
      </c>
      <c r="F66" s="83" t="s">
        <v>118</v>
      </c>
      <c r="G66" s="83" t="s">
        <v>3139</v>
      </c>
      <c r="H66" s="83" t="s">
        <v>3140</v>
      </c>
      <c r="I66" s="83" t="s">
        <v>3059</v>
      </c>
      <c r="J66" s="83" t="s">
        <v>309</v>
      </c>
      <c r="K66" s="83" t="s">
        <v>3141</v>
      </c>
      <c r="L66" s="84">
        <v>43500</v>
      </c>
      <c r="M66" s="84">
        <v>43500</v>
      </c>
      <c r="N66" s="84">
        <v>43144</v>
      </c>
      <c r="O66" s="83" t="s">
        <v>50</v>
      </c>
      <c r="P66" s="83" t="s">
        <v>3142</v>
      </c>
      <c r="Q66" s="83" t="s">
        <v>52</v>
      </c>
      <c r="R66" s="83" t="s">
        <v>3143</v>
      </c>
      <c r="S66" s="85">
        <v>2081.16</v>
      </c>
      <c r="T66" s="85">
        <v>1884.78</v>
      </c>
      <c r="U66" s="85">
        <f>S66-T66</f>
        <v>196.37999999999988</v>
      </c>
      <c r="V66" s="86">
        <f t="shared" si="17"/>
        <v>9.4360837225393485E-2</v>
      </c>
      <c r="W66" s="85">
        <v>1884.78</v>
      </c>
      <c r="X66" s="85">
        <v>0</v>
      </c>
      <c r="Y66" s="85">
        <v>0</v>
      </c>
      <c r="Z66" s="85" t="s">
        <v>54</v>
      </c>
      <c r="AA66" s="85">
        <v>0</v>
      </c>
      <c r="AB66" s="83" t="s">
        <v>3144</v>
      </c>
      <c r="AC66" s="83" t="s">
        <v>845</v>
      </c>
      <c r="AD66" s="83" t="s">
        <v>2911</v>
      </c>
      <c r="AE66" s="83" t="s">
        <v>58</v>
      </c>
      <c r="AF66" s="83" t="s">
        <v>68</v>
      </c>
      <c r="AG66" s="83" t="s">
        <v>55</v>
      </c>
      <c r="AH66" s="85">
        <v>0</v>
      </c>
      <c r="AI66" s="85">
        <v>0</v>
      </c>
      <c r="AJ66" s="85">
        <f>AH66-AI66</f>
        <v>0</v>
      </c>
      <c r="AK66" s="87" t="e">
        <f>AJ66/AH66</f>
        <v>#DIV/0!</v>
      </c>
      <c r="AL66" s="85">
        <f>U66-AJ66</f>
        <v>196.37999999999988</v>
      </c>
    </row>
    <row r="67" spans="1:38" s="88" customFormat="1" x14ac:dyDescent="0.2">
      <c r="A67" s="83" t="s">
        <v>39</v>
      </c>
      <c r="B67" s="83" t="s">
        <v>40</v>
      </c>
      <c r="C67" s="83" t="s">
        <v>2901</v>
      </c>
      <c r="D67" s="83" t="s">
        <v>3145</v>
      </c>
      <c r="E67" s="83" t="s">
        <v>2903</v>
      </c>
      <c r="F67" s="83" t="s">
        <v>407</v>
      </c>
      <c r="G67" s="83" t="s">
        <v>3146</v>
      </c>
      <c r="H67" s="83" t="s">
        <v>3147</v>
      </c>
      <c r="I67" s="83" t="s">
        <v>3148</v>
      </c>
      <c r="J67" s="83" t="s">
        <v>94</v>
      </c>
      <c r="K67" s="83" t="s">
        <v>3149</v>
      </c>
      <c r="L67" s="84">
        <v>43500</v>
      </c>
      <c r="M67" s="84">
        <v>43500</v>
      </c>
      <c r="N67" s="84">
        <v>43371</v>
      </c>
      <c r="O67" s="83" t="s">
        <v>50</v>
      </c>
      <c r="P67" s="83" t="s">
        <v>3150</v>
      </c>
      <c r="Q67" s="83" t="s">
        <v>52</v>
      </c>
      <c r="R67" s="83" t="s">
        <v>3151</v>
      </c>
      <c r="S67" s="85">
        <v>72900</v>
      </c>
      <c r="T67" s="85">
        <v>67500</v>
      </c>
      <c r="U67" s="85">
        <f t="shared" ref="U67:U76" si="18">S67-T67</f>
        <v>5400</v>
      </c>
      <c r="V67" s="86">
        <f t="shared" si="17"/>
        <v>7.407407407407407E-2</v>
      </c>
      <c r="W67" s="85">
        <v>67500</v>
      </c>
      <c r="X67" s="85">
        <v>0</v>
      </c>
      <c r="Y67" s="85">
        <v>0</v>
      </c>
      <c r="Z67" s="85" t="s">
        <v>54</v>
      </c>
      <c r="AA67" s="85">
        <v>0</v>
      </c>
      <c r="AB67" s="83" t="s">
        <v>3152</v>
      </c>
      <c r="AC67" s="83" t="s">
        <v>99</v>
      </c>
      <c r="AD67" s="83" t="s">
        <v>2911</v>
      </c>
      <c r="AE67" s="83" t="s">
        <v>58</v>
      </c>
      <c r="AF67" s="83" t="s">
        <v>68</v>
      </c>
      <c r="AG67" s="83" t="s">
        <v>3153</v>
      </c>
      <c r="AH67" s="85">
        <v>72900</v>
      </c>
      <c r="AI67" s="85">
        <v>67500</v>
      </c>
      <c r="AJ67" s="85">
        <f t="shared" ref="AJ67:AJ76" si="19">AH67-AI67</f>
        <v>5400</v>
      </c>
      <c r="AK67" s="87">
        <f t="shared" ref="AK67:AK76" si="20">AJ67/AH67</f>
        <v>7.407407407407407E-2</v>
      </c>
      <c r="AL67" s="85">
        <f t="shared" ref="AL67:AL76" si="21">U67-AJ67</f>
        <v>0</v>
      </c>
    </row>
    <row r="68" spans="1:38" s="88" customFormat="1" x14ac:dyDescent="0.2">
      <c r="A68" s="83" t="s">
        <v>39</v>
      </c>
      <c r="B68" s="83" t="s">
        <v>40</v>
      </c>
      <c r="C68" s="83" t="s">
        <v>2901</v>
      </c>
      <c r="D68" s="83" t="s">
        <v>3145</v>
      </c>
      <c r="E68" s="83" t="s">
        <v>2903</v>
      </c>
      <c r="F68" s="83" t="s">
        <v>3154</v>
      </c>
      <c r="G68" s="83" t="s">
        <v>3154</v>
      </c>
      <c r="H68" s="83" t="s">
        <v>3147</v>
      </c>
      <c r="I68" s="83" t="s">
        <v>3148</v>
      </c>
      <c r="J68" s="83" t="s">
        <v>2914</v>
      </c>
      <c r="K68" s="83" t="s">
        <v>3155</v>
      </c>
      <c r="L68" s="84">
        <v>43498</v>
      </c>
      <c r="M68" s="84">
        <v>43498</v>
      </c>
      <c r="N68" s="84">
        <v>43473</v>
      </c>
      <c r="O68" s="83" t="s">
        <v>50</v>
      </c>
      <c r="P68" s="83" t="s">
        <v>3156</v>
      </c>
      <c r="Q68" s="83" t="s">
        <v>52</v>
      </c>
      <c r="R68" s="83" t="s">
        <v>3157</v>
      </c>
      <c r="S68" s="85">
        <v>0</v>
      </c>
      <c r="T68" s="85">
        <v>0</v>
      </c>
      <c r="U68" s="85">
        <f t="shared" si="18"/>
        <v>0</v>
      </c>
      <c r="V68" s="86" t="e">
        <f t="shared" si="17"/>
        <v>#DIV/0!</v>
      </c>
      <c r="W68" s="85">
        <v>0</v>
      </c>
      <c r="X68" s="85">
        <v>0</v>
      </c>
      <c r="Y68" s="85">
        <v>0</v>
      </c>
      <c r="Z68" s="85" t="s">
        <v>54</v>
      </c>
      <c r="AA68" s="85">
        <v>0</v>
      </c>
      <c r="AB68" s="83" t="s">
        <v>3158</v>
      </c>
      <c r="AC68" s="83" t="s">
        <v>99</v>
      </c>
      <c r="AD68" s="83" t="s">
        <v>2911</v>
      </c>
      <c r="AE68" s="83" t="s">
        <v>58</v>
      </c>
      <c r="AF68" s="83" t="s">
        <v>68</v>
      </c>
      <c r="AG68" s="83" t="s">
        <v>3159</v>
      </c>
      <c r="AH68" s="85">
        <v>0</v>
      </c>
      <c r="AI68" s="85">
        <v>0</v>
      </c>
      <c r="AJ68" s="85">
        <f t="shared" si="19"/>
        <v>0</v>
      </c>
      <c r="AK68" s="87" t="e">
        <f t="shared" si="20"/>
        <v>#DIV/0!</v>
      </c>
      <c r="AL68" s="85">
        <f t="shared" si="21"/>
        <v>0</v>
      </c>
    </row>
    <row r="69" spans="1:38" s="88" customFormat="1" x14ac:dyDescent="0.2">
      <c r="A69" s="83" t="s">
        <v>39</v>
      </c>
      <c r="B69" s="83" t="s">
        <v>40</v>
      </c>
      <c r="C69" s="83" t="s">
        <v>2901</v>
      </c>
      <c r="D69" s="83" t="s">
        <v>3145</v>
      </c>
      <c r="E69" s="83" t="s">
        <v>2903</v>
      </c>
      <c r="F69" s="83" t="s">
        <v>3154</v>
      </c>
      <c r="G69" s="83" t="s">
        <v>3154</v>
      </c>
      <c r="H69" s="83" t="s">
        <v>3147</v>
      </c>
      <c r="I69" s="83" t="s">
        <v>3148</v>
      </c>
      <c r="J69" s="83" t="s">
        <v>2914</v>
      </c>
      <c r="K69" s="83" t="s">
        <v>3160</v>
      </c>
      <c r="L69" s="84">
        <v>43497</v>
      </c>
      <c r="M69" s="84">
        <v>43497</v>
      </c>
      <c r="N69" s="84">
        <v>43473</v>
      </c>
      <c r="O69" s="83" t="s">
        <v>50</v>
      </c>
      <c r="P69" s="83" t="s">
        <v>3156</v>
      </c>
      <c r="Q69" s="83" t="s">
        <v>52</v>
      </c>
      <c r="R69" s="83" t="s">
        <v>3157</v>
      </c>
      <c r="S69" s="85">
        <v>18086.599999999999</v>
      </c>
      <c r="T69" s="85">
        <v>16443.2</v>
      </c>
      <c r="U69" s="85">
        <f t="shared" si="18"/>
        <v>1643.3999999999978</v>
      </c>
      <c r="V69" s="86">
        <f t="shared" si="17"/>
        <v>9.0862848738845217E-2</v>
      </c>
      <c r="W69" s="85">
        <v>16477.099999999999</v>
      </c>
      <c r="X69" s="85">
        <v>-33.9</v>
      </c>
      <c r="Y69" s="85">
        <v>0</v>
      </c>
      <c r="Z69" s="85" t="s">
        <v>54</v>
      </c>
      <c r="AA69" s="85">
        <v>0</v>
      </c>
      <c r="AB69" s="83" t="s">
        <v>3158</v>
      </c>
      <c r="AC69" s="83" t="s">
        <v>99</v>
      </c>
      <c r="AD69" s="83" t="s">
        <v>2911</v>
      </c>
      <c r="AE69" s="83" t="s">
        <v>58</v>
      </c>
      <c r="AF69" s="83" t="s">
        <v>68</v>
      </c>
      <c r="AG69" s="83" t="s">
        <v>3159</v>
      </c>
      <c r="AH69" s="85">
        <v>18086.599999999999</v>
      </c>
      <c r="AI69" s="85">
        <v>16443.2</v>
      </c>
      <c r="AJ69" s="85">
        <f t="shared" si="19"/>
        <v>1643.3999999999978</v>
      </c>
      <c r="AK69" s="87">
        <f t="shared" si="20"/>
        <v>9.0862848738845217E-2</v>
      </c>
      <c r="AL69" s="85">
        <f t="shared" si="21"/>
        <v>0</v>
      </c>
    </row>
    <row r="70" spans="1:38" s="88" customFormat="1" x14ac:dyDescent="0.2">
      <c r="A70" s="83" t="s">
        <v>39</v>
      </c>
      <c r="B70" s="83" t="s">
        <v>40</v>
      </c>
      <c r="C70" s="83" t="s">
        <v>2901</v>
      </c>
      <c r="D70" s="83" t="s">
        <v>3145</v>
      </c>
      <c r="E70" s="83" t="s">
        <v>2903</v>
      </c>
      <c r="F70" s="83" t="s">
        <v>3154</v>
      </c>
      <c r="G70" s="83" t="s">
        <v>3154</v>
      </c>
      <c r="H70" s="83" t="s">
        <v>3147</v>
      </c>
      <c r="I70" s="83" t="s">
        <v>3148</v>
      </c>
      <c r="J70" s="83" t="s">
        <v>2914</v>
      </c>
      <c r="K70" s="83" t="s">
        <v>3161</v>
      </c>
      <c r="L70" s="84">
        <v>43497</v>
      </c>
      <c r="M70" s="84">
        <v>43497</v>
      </c>
      <c r="N70" s="84">
        <v>43473</v>
      </c>
      <c r="O70" s="83" t="s">
        <v>50</v>
      </c>
      <c r="P70" s="83" t="s">
        <v>3162</v>
      </c>
      <c r="Q70" s="83" t="s">
        <v>52</v>
      </c>
      <c r="R70" s="83" t="s">
        <v>3163</v>
      </c>
      <c r="S70" s="85">
        <v>13984.88</v>
      </c>
      <c r="T70" s="85">
        <v>12486.5</v>
      </c>
      <c r="U70" s="85">
        <f t="shared" si="18"/>
        <v>1498.3799999999992</v>
      </c>
      <c r="V70" s="86">
        <f t="shared" si="17"/>
        <v>0.1071428571428571</v>
      </c>
      <c r="W70" s="85">
        <v>11073.94</v>
      </c>
      <c r="X70" s="85">
        <v>1412.56</v>
      </c>
      <c r="Y70" s="85">
        <v>0</v>
      </c>
      <c r="Z70" s="85" t="s">
        <v>54</v>
      </c>
      <c r="AA70" s="85">
        <v>0</v>
      </c>
      <c r="AB70" s="83" t="s">
        <v>3164</v>
      </c>
      <c r="AC70" s="83" t="s">
        <v>99</v>
      </c>
      <c r="AD70" s="83" t="s">
        <v>2911</v>
      </c>
      <c r="AE70" s="83" t="s">
        <v>58</v>
      </c>
      <c r="AF70" s="83" t="s">
        <v>68</v>
      </c>
      <c r="AG70" s="83" t="s">
        <v>3165</v>
      </c>
      <c r="AH70" s="85">
        <v>13984.88</v>
      </c>
      <c r="AI70" s="85">
        <v>12486.5</v>
      </c>
      <c r="AJ70" s="85">
        <f t="shared" si="19"/>
        <v>1498.3799999999992</v>
      </c>
      <c r="AK70" s="87">
        <f t="shared" si="20"/>
        <v>0.1071428571428571</v>
      </c>
      <c r="AL70" s="85">
        <f t="shared" si="21"/>
        <v>0</v>
      </c>
    </row>
    <row r="71" spans="1:38" s="88" customFormat="1" x14ac:dyDescent="0.2">
      <c r="A71" s="83" t="s">
        <v>39</v>
      </c>
      <c r="B71" s="83" t="s">
        <v>40</v>
      </c>
      <c r="C71" s="83" t="s">
        <v>2901</v>
      </c>
      <c r="D71" s="83" t="s">
        <v>3145</v>
      </c>
      <c r="E71" s="83" t="s">
        <v>2903</v>
      </c>
      <c r="F71" s="83" t="s">
        <v>3154</v>
      </c>
      <c r="G71" s="83" t="s">
        <v>3154</v>
      </c>
      <c r="H71" s="83" t="s">
        <v>3147</v>
      </c>
      <c r="I71" s="83" t="s">
        <v>3148</v>
      </c>
      <c r="J71" s="83" t="s">
        <v>2914</v>
      </c>
      <c r="K71" s="83" t="s">
        <v>3166</v>
      </c>
      <c r="L71" s="84">
        <v>43498</v>
      </c>
      <c r="M71" s="84">
        <v>43498</v>
      </c>
      <c r="N71" s="84">
        <v>43473</v>
      </c>
      <c r="O71" s="83" t="s">
        <v>50</v>
      </c>
      <c r="P71" s="83" t="s">
        <v>3162</v>
      </c>
      <c r="Q71" s="83" t="s">
        <v>52</v>
      </c>
      <c r="R71" s="83" t="s">
        <v>3163</v>
      </c>
      <c r="S71" s="85">
        <v>0</v>
      </c>
      <c r="T71" s="85">
        <v>0</v>
      </c>
      <c r="U71" s="85">
        <f t="shared" si="18"/>
        <v>0</v>
      </c>
      <c r="V71" s="86" t="e">
        <f t="shared" si="17"/>
        <v>#DIV/0!</v>
      </c>
      <c r="W71" s="85">
        <v>0</v>
      </c>
      <c r="X71" s="85">
        <v>0</v>
      </c>
      <c r="Y71" s="85">
        <v>0</v>
      </c>
      <c r="Z71" s="85" t="s">
        <v>54</v>
      </c>
      <c r="AA71" s="85">
        <v>0</v>
      </c>
      <c r="AB71" s="83" t="s">
        <v>3164</v>
      </c>
      <c r="AC71" s="83" t="s">
        <v>99</v>
      </c>
      <c r="AD71" s="83" t="s">
        <v>2911</v>
      </c>
      <c r="AE71" s="83" t="s">
        <v>58</v>
      </c>
      <c r="AF71" s="83" t="s">
        <v>68</v>
      </c>
      <c r="AG71" s="83" t="s">
        <v>3165</v>
      </c>
      <c r="AH71" s="85">
        <v>0</v>
      </c>
      <c r="AI71" s="85">
        <v>0</v>
      </c>
      <c r="AJ71" s="85">
        <f t="shared" si="19"/>
        <v>0</v>
      </c>
      <c r="AK71" s="87" t="e">
        <f t="shared" si="20"/>
        <v>#DIV/0!</v>
      </c>
      <c r="AL71" s="85">
        <f t="shared" si="21"/>
        <v>0</v>
      </c>
    </row>
    <row r="72" spans="1:38" s="88" customFormat="1" x14ac:dyDescent="0.2">
      <c r="A72" s="83" t="s">
        <v>39</v>
      </c>
      <c r="B72" s="83" t="s">
        <v>40</v>
      </c>
      <c r="C72" s="83" t="s">
        <v>2901</v>
      </c>
      <c r="D72" s="83" t="s">
        <v>3145</v>
      </c>
      <c r="E72" s="83" t="s">
        <v>2903</v>
      </c>
      <c r="F72" s="83" t="s">
        <v>3167</v>
      </c>
      <c r="G72" s="83" t="s">
        <v>3167</v>
      </c>
      <c r="H72" s="83" t="s">
        <v>3147</v>
      </c>
      <c r="I72" s="83" t="s">
        <v>3148</v>
      </c>
      <c r="J72" s="83" t="s">
        <v>2914</v>
      </c>
      <c r="K72" s="83" t="s">
        <v>3168</v>
      </c>
      <c r="L72" s="84">
        <v>43500</v>
      </c>
      <c r="M72" s="84">
        <v>43500</v>
      </c>
      <c r="N72" s="84">
        <v>43452</v>
      </c>
      <c r="O72" s="83" t="s">
        <v>50</v>
      </c>
      <c r="P72" s="83" t="s">
        <v>3169</v>
      </c>
      <c r="Q72" s="83" t="s">
        <v>52</v>
      </c>
      <c r="R72" s="83" t="s">
        <v>3170</v>
      </c>
      <c r="S72" s="85">
        <v>1120</v>
      </c>
      <c r="T72" s="85">
        <v>1000</v>
      </c>
      <c r="U72" s="85">
        <f t="shared" si="18"/>
        <v>120</v>
      </c>
      <c r="V72" s="86">
        <f t="shared" si="17"/>
        <v>0.10714285714285714</v>
      </c>
      <c r="W72" s="85">
        <v>1000</v>
      </c>
      <c r="X72" s="85">
        <v>0</v>
      </c>
      <c r="Y72" s="85">
        <v>0</v>
      </c>
      <c r="Z72" s="85" t="s">
        <v>54</v>
      </c>
      <c r="AA72" s="85">
        <v>0</v>
      </c>
      <c r="AB72" s="83" t="s">
        <v>3171</v>
      </c>
      <c r="AC72" s="83" t="s">
        <v>99</v>
      </c>
      <c r="AD72" s="83" t="s">
        <v>2911</v>
      </c>
      <c r="AE72" s="83" t="s">
        <v>58</v>
      </c>
      <c r="AF72" s="83" t="s">
        <v>68</v>
      </c>
      <c r="AG72" s="83" t="s">
        <v>3172</v>
      </c>
      <c r="AH72" s="85">
        <v>1120</v>
      </c>
      <c r="AI72" s="85">
        <v>1000</v>
      </c>
      <c r="AJ72" s="85">
        <f t="shared" si="19"/>
        <v>120</v>
      </c>
      <c r="AK72" s="87">
        <f t="shared" si="20"/>
        <v>0.10714285714285714</v>
      </c>
      <c r="AL72" s="85">
        <f t="shared" si="21"/>
        <v>0</v>
      </c>
    </row>
    <row r="73" spans="1:38" s="88" customFormat="1" x14ac:dyDescent="0.2">
      <c r="A73" s="83" t="s">
        <v>39</v>
      </c>
      <c r="B73" s="83" t="s">
        <v>40</v>
      </c>
      <c r="C73" s="83" t="s">
        <v>2901</v>
      </c>
      <c r="D73" s="83" t="s">
        <v>3145</v>
      </c>
      <c r="E73" s="83" t="s">
        <v>2903</v>
      </c>
      <c r="F73" s="83" t="s">
        <v>3167</v>
      </c>
      <c r="G73" s="83" t="s">
        <v>3167</v>
      </c>
      <c r="H73" s="83" t="s">
        <v>3147</v>
      </c>
      <c r="I73" s="83" t="s">
        <v>3148</v>
      </c>
      <c r="J73" s="83" t="s">
        <v>2914</v>
      </c>
      <c r="K73" s="83" t="s">
        <v>3173</v>
      </c>
      <c r="L73" s="84">
        <v>43498</v>
      </c>
      <c r="M73" s="84">
        <v>43498</v>
      </c>
      <c r="N73" s="84">
        <v>43446</v>
      </c>
      <c r="O73" s="83" t="s">
        <v>50</v>
      </c>
      <c r="P73" s="83" t="s">
        <v>3174</v>
      </c>
      <c r="Q73" s="83" t="s">
        <v>52</v>
      </c>
      <c r="R73" s="83" t="s">
        <v>3175</v>
      </c>
      <c r="S73" s="85">
        <v>837.2</v>
      </c>
      <c r="T73" s="85">
        <v>747.5</v>
      </c>
      <c r="U73" s="85">
        <f t="shared" si="18"/>
        <v>89.700000000000045</v>
      </c>
      <c r="V73" s="86">
        <f t="shared" si="17"/>
        <v>0.10714285714285719</v>
      </c>
      <c r="W73" s="85">
        <v>747.5</v>
      </c>
      <c r="X73" s="85">
        <v>0</v>
      </c>
      <c r="Y73" s="85">
        <v>0</v>
      </c>
      <c r="Z73" s="85" t="s">
        <v>54</v>
      </c>
      <c r="AA73" s="85">
        <v>0</v>
      </c>
      <c r="AB73" s="83" t="s">
        <v>3176</v>
      </c>
      <c r="AC73" s="83" t="s">
        <v>99</v>
      </c>
      <c r="AD73" s="83" t="s">
        <v>2911</v>
      </c>
      <c r="AE73" s="83" t="s">
        <v>58</v>
      </c>
      <c r="AF73" s="83" t="s">
        <v>68</v>
      </c>
      <c r="AG73" s="83" t="s">
        <v>3177</v>
      </c>
      <c r="AH73" s="85">
        <v>837.2</v>
      </c>
      <c r="AI73" s="85">
        <v>747.5</v>
      </c>
      <c r="AJ73" s="85">
        <f t="shared" si="19"/>
        <v>89.700000000000045</v>
      </c>
      <c r="AK73" s="87">
        <f t="shared" si="20"/>
        <v>0.10714285714285719</v>
      </c>
      <c r="AL73" s="85">
        <f t="shared" si="21"/>
        <v>0</v>
      </c>
    </row>
    <row r="74" spans="1:38" s="88" customFormat="1" x14ac:dyDescent="0.2">
      <c r="A74" s="83" t="s">
        <v>39</v>
      </c>
      <c r="B74" s="83" t="s">
        <v>40</v>
      </c>
      <c r="C74" s="83" t="s">
        <v>2901</v>
      </c>
      <c r="D74" s="83" t="s">
        <v>3145</v>
      </c>
      <c r="E74" s="83" t="s">
        <v>2903</v>
      </c>
      <c r="F74" s="83" t="s">
        <v>3178</v>
      </c>
      <c r="G74" s="83" t="s">
        <v>3179</v>
      </c>
      <c r="H74" s="83" t="s">
        <v>3147</v>
      </c>
      <c r="I74" s="83" t="s">
        <v>3148</v>
      </c>
      <c r="J74" s="83" t="s">
        <v>94</v>
      </c>
      <c r="K74" s="83" t="s">
        <v>3180</v>
      </c>
      <c r="L74" s="84">
        <v>43497</v>
      </c>
      <c r="M74" s="84">
        <v>43497</v>
      </c>
      <c r="N74" s="84">
        <v>43494</v>
      </c>
      <c r="O74" s="83" t="s">
        <v>50</v>
      </c>
      <c r="P74" s="83" t="s">
        <v>3181</v>
      </c>
      <c r="Q74" s="83" t="s">
        <v>52</v>
      </c>
      <c r="R74" s="83" t="s">
        <v>3182</v>
      </c>
      <c r="S74" s="85">
        <v>0</v>
      </c>
      <c r="T74" s="85">
        <v>0</v>
      </c>
      <c r="U74" s="85">
        <f t="shared" si="18"/>
        <v>0</v>
      </c>
      <c r="V74" s="86" t="e">
        <f t="shared" si="17"/>
        <v>#DIV/0!</v>
      </c>
      <c r="W74" s="85">
        <v>0</v>
      </c>
      <c r="X74" s="85">
        <v>0</v>
      </c>
      <c r="Y74" s="85">
        <v>0</v>
      </c>
      <c r="Z74" s="85" t="s">
        <v>54</v>
      </c>
      <c r="AA74" s="85">
        <v>0</v>
      </c>
      <c r="AB74" s="83" t="s">
        <v>3183</v>
      </c>
      <c r="AC74" s="83" t="s">
        <v>99</v>
      </c>
      <c r="AD74" s="83" t="s">
        <v>2911</v>
      </c>
      <c r="AE74" s="83" t="s">
        <v>58</v>
      </c>
      <c r="AF74" s="83" t="s">
        <v>68</v>
      </c>
      <c r="AG74" s="83" t="s">
        <v>3184</v>
      </c>
      <c r="AH74" s="85">
        <v>0</v>
      </c>
      <c r="AI74" s="85">
        <v>0</v>
      </c>
      <c r="AJ74" s="85">
        <f t="shared" si="19"/>
        <v>0</v>
      </c>
      <c r="AK74" s="87" t="e">
        <f t="shared" si="20"/>
        <v>#DIV/0!</v>
      </c>
      <c r="AL74" s="85">
        <f t="shared" si="21"/>
        <v>0</v>
      </c>
    </row>
    <row r="75" spans="1:38" s="88" customFormat="1" x14ac:dyDescent="0.2">
      <c r="A75" s="83" t="s">
        <v>39</v>
      </c>
      <c r="B75" s="83" t="s">
        <v>40</v>
      </c>
      <c r="C75" s="83" t="s">
        <v>2901</v>
      </c>
      <c r="D75" s="83" t="s">
        <v>3145</v>
      </c>
      <c r="E75" s="83" t="s">
        <v>2903</v>
      </c>
      <c r="F75" s="83" t="s">
        <v>3178</v>
      </c>
      <c r="G75" s="83" t="s">
        <v>3179</v>
      </c>
      <c r="H75" s="83" t="s">
        <v>3147</v>
      </c>
      <c r="I75" s="83" t="s">
        <v>3148</v>
      </c>
      <c r="J75" s="83" t="s">
        <v>94</v>
      </c>
      <c r="K75" s="83" t="s">
        <v>3185</v>
      </c>
      <c r="L75" s="84">
        <v>43500</v>
      </c>
      <c r="M75" s="84">
        <v>43500</v>
      </c>
      <c r="N75" s="84">
        <v>43489</v>
      </c>
      <c r="O75" s="83" t="s">
        <v>50</v>
      </c>
      <c r="P75" s="83" t="s">
        <v>3186</v>
      </c>
      <c r="Q75" s="83" t="s">
        <v>52</v>
      </c>
      <c r="R75" s="83" t="s">
        <v>3187</v>
      </c>
      <c r="S75" s="85">
        <v>1074.5999999999999</v>
      </c>
      <c r="T75" s="85">
        <v>995</v>
      </c>
      <c r="U75" s="85">
        <f t="shared" si="18"/>
        <v>79.599999999999909</v>
      </c>
      <c r="V75" s="86">
        <f t="shared" si="17"/>
        <v>7.4074074074074001E-2</v>
      </c>
      <c r="W75" s="85">
        <v>995</v>
      </c>
      <c r="X75" s="85">
        <v>0</v>
      </c>
      <c r="Y75" s="85">
        <v>0</v>
      </c>
      <c r="Z75" s="85" t="s">
        <v>54</v>
      </c>
      <c r="AA75" s="85">
        <v>0</v>
      </c>
      <c r="AB75" s="83" t="s">
        <v>3188</v>
      </c>
      <c r="AC75" s="83" t="s">
        <v>99</v>
      </c>
      <c r="AD75" s="83" t="s">
        <v>2911</v>
      </c>
      <c r="AE75" s="83" t="s">
        <v>58</v>
      </c>
      <c r="AF75" s="83" t="s">
        <v>68</v>
      </c>
      <c r="AG75" s="83" t="s">
        <v>3189</v>
      </c>
      <c r="AH75" s="85">
        <v>1074.5999999999999</v>
      </c>
      <c r="AI75" s="85">
        <v>995</v>
      </c>
      <c r="AJ75" s="85">
        <f t="shared" si="19"/>
        <v>79.599999999999909</v>
      </c>
      <c r="AK75" s="87">
        <f t="shared" si="20"/>
        <v>7.4074074074074001E-2</v>
      </c>
      <c r="AL75" s="85">
        <f t="shared" si="21"/>
        <v>0</v>
      </c>
    </row>
    <row r="76" spans="1:38" s="88" customFormat="1" x14ac:dyDescent="0.2">
      <c r="A76" s="83" t="s">
        <v>39</v>
      </c>
      <c r="B76" s="83" t="s">
        <v>40</v>
      </c>
      <c r="C76" s="83" t="s">
        <v>2901</v>
      </c>
      <c r="D76" s="83" t="s">
        <v>3145</v>
      </c>
      <c r="E76" s="83" t="s">
        <v>2903</v>
      </c>
      <c r="F76" s="83" t="s">
        <v>3178</v>
      </c>
      <c r="G76" s="83" t="s">
        <v>3179</v>
      </c>
      <c r="H76" s="83" t="s">
        <v>3147</v>
      </c>
      <c r="I76" s="83" t="s">
        <v>3148</v>
      </c>
      <c r="J76" s="83" t="s">
        <v>94</v>
      </c>
      <c r="K76" s="83" t="s">
        <v>3190</v>
      </c>
      <c r="L76" s="84">
        <v>43501</v>
      </c>
      <c r="M76" s="84">
        <v>43501</v>
      </c>
      <c r="N76" s="84">
        <v>43489</v>
      </c>
      <c r="O76" s="83" t="s">
        <v>50</v>
      </c>
      <c r="P76" s="83" t="s">
        <v>3186</v>
      </c>
      <c r="Q76" s="83" t="s">
        <v>52</v>
      </c>
      <c r="R76" s="83" t="s">
        <v>3187</v>
      </c>
      <c r="S76" s="85">
        <v>0</v>
      </c>
      <c r="T76" s="85">
        <v>0</v>
      </c>
      <c r="U76" s="85">
        <f t="shared" si="18"/>
        <v>0</v>
      </c>
      <c r="V76" s="86" t="e">
        <f t="shared" si="17"/>
        <v>#DIV/0!</v>
      </c>
      <c r="W76" s="85">
        <v>0</v>
      </c>
      <c r="X76" s="85">
        <v>0</v>
      </c>
      <c r="Y76" s="85">
        <v>0</v>
      </c>
      <c r="Z76" s="85" t="s">
        <v>54</v>
      </c>
      <c r="AA76" s="85">
        <v>0</v>
      </c>
      <c r="AB76" s="83" t="s">
        <v>3188</v>
      </c>
      <c r="AC76" s="83" t="s">
        <v>99</v>
      </c>
      <c r="AD76" s="83" t="s">
        <v>2911</v>
      </c>
      <c r="AE76" s="83" t="s">
        <v>58</v>
      </c>
      <c r="AF76" s="83" t="s">
        <v>68</v>
      </c>
      <c r="AG76" s="83" t="s">
        <v>3189</v>
      </c>
      <c r="AH76" s="85">
        <v>0</v>
      </c>
      <c r="AI76" s="85">
        <v>0</v>
      </c>
      <c r="AJ76" s="85">
        <f t="shared" si="19"/>
        <v>0</v>
      </c>
      <c r="AK76" s="87" t="e">
        <f t="shared" si="20"/>
        <v>#DIV/0!</v>
      </c>
      <c r="AL76" s="85">
        <f t="shared" si="21"/>
        <v>0</v>
      </c>
    </row>
    <row r="77" spans="1:38" s="88" customFormat="1" x14ac:dyDescent="0.2">
      <c r="A77" s="83" t="s">
        <v>39</v>
      </c>
      <c r="B77" s="83" t="s">
        <v>40</v>
      </c>
      <c r="C77" s="83" t="s">
        <v>3191</v>
      </c>
      <c r="D77" s="83" t="s">
        <v>3192</v>
      </c>
      <c r="E77" s="83" t="s">
        <v>2903</v>
      </c>
      <c r="F77" s="83" t="s">
        <v>3193</v>
      </c>
      <c r="G77" s="83" t="s">
        <v>3193</v>
      </c>
      <c r="H77" s="83" t="s">
        <v>3194</v>
      </c>
      <c r="I77" s="83" t="s">
        <v>3195</v>
      </c>
      <c r="J77" s="83" t="s">
        <v>94</v>
      </c>
      <c r="K77" s="83" t="s">
        <v>3196</v>
      </c>
      <c r="L77" s="84">
        <v>43501</v>
      </c>
      <c r="M77" s="84">
        <v>43501</v>
      </c>
      <c r="N77" s="84">
        <v>43475</v>
      </c>
      <c r="O77" s="83" t="s">
        <v>50</v>
      </c>
      <c r="P77" s="83" t="s">
        <v>3197</v>
      </c>
      <c r="Q77" s="83" t="s">
        <v>52</v>
      </c>
      <c r="R77" s="83" t="s">
        <v>3198</v>
      </c>
      <c r="S77" s="85">
        <v>3534</v>
      </c>
      <c r="T77" s="85">
        <v>3100</v>
      </c>
      <c r="U77" s="85">
        <f t="shared" ref="U77:U95" si="22">S77-T77</f>
        <v>434</v>
      </c>
      <c r="V77" s="86">
        <f t="shared" si="17"/>
        <v>0.12280701754385964</v>
      </c>
      <c r="W77" s="85">
        <v>3100</v>
      </c>
      <c r="X77" s="85">
        <v>0</v>
      </c>
      <c r="Y77" s="85">
        <v>0</v>
      </c>
      <c r="Z77" s="85" t="s">
        <v>54</v>
      </c>
      <c r="AA77" s="85">
        <v>0</v>
      </c>
      <c r="AB77" s="83" t="s">
        <v>3199</v>
      </c>
      <c r="AC77" s="83" t="s">
        <v>99</v>
      </c>
      <c r="AD77" s="83" t="s">
        <v>3200</v>
      </c>
      <c r="AE77" s="83" t="s">
        <v>58</v>
      </c>
      <c r="AF77" s="83" t="s">
        <v>68</v>
      </c>
      <c r="AG77" s="83" t="s">
        <v>3201</v>
      </c>
      <c r="AH77" s="85">
        <v>3534</v>
      </c>
      <c r="AI77" s="85">
        <v>3100</v>
      </c>
      <c r="AJ77" s="85">
        <f t="shared" ref="AJ77:AJ95" si="23">AH77-AI77</f>
        <v>434</v>
      </c>
      <c r="AK77" s="87">
        <f t="shared" ref="AK77:AK95" si="24">AJ77/AH77</f>
        <v>0.12280701754385964</v>
      </c>
      <c r="AL77" s="85">
        <f t="shared" ref="AL77:AL95" si="25">U77-AJ77</f>
        <v>0</v>
      </c>
    </row>
    <row r="78" spans="1:38" s="88" customFormat="1" x14ac:dyDescent="0.2">
      <c r="A78" s="83" t="s">
        <v>39</v>
      </c>
      <c r="B78" s="83" t="s">
        <v>40</v>
      </c>
      <c r="C78" s="83" t="s">
        <v>2901</v>
      </c>
      <c r="D78" s="83" t="s">
        <v>3202</v>
      </c>
      <c r="E78" s="83" t="s">
        <v>2903</v>
      </c>
      <c r="F78" s="83" t="s">
        <v>3203</v>
      </c>
      <c r="G78" s="83" t="s">
        <v>3203</v>
      </c>
      <c r="H78" s="83" t="s">
        <v>3204</v>
      </c>
      <c r="I78" s="83" t="s">
        <v>347</v>
      </c>
      <c r="J78" s="83" t="s">
        <v>94</v>
      </c>
      <c r="K78" s="83" t="s">
        <v>3205</v>
      </c>
      <c r="L78" s="84">
        <v>43501</v>
      </c>
      <c r="M78" s="84">
        <v>43501</v>
      </c>
      <c r="N78" s="84">
        <v>43482</v>
      </c>
      <c r="O78" s="83" t="s">
        <v>50</v>
      </c>
      <c r="P78" s="83" t="s">
        <v>3206</v>
      </c>
      <c r="Q78" s="83" t="s">
        <v>52</v>
      </c>
      <c r="R78" s="83" t="s">
        <v>3207</v>
      </c>
      <c r="S78" s="85">
        <v>28246.02</v>
      </c>
      <c r="T78" s="85">
        <v>25678.2</v>
      </c>
      <c r="U78" s="85">
        <f t="shared" si="22"/>
        <v>2567.8199999999997</v>
      </c>
      <c r="V78" s="86">
        <f t="shared" si="17"/>
        <v>9.0909090909090898E-2</v>
      </c>
      <c r="W78" s="85">
        <v>24105.42</v>
      </c>
      <c r="X78" s="85">
        <v>1572.78</v>
      </c>
      <c r="Y78" s="85">
        <v>0</v>
      </c>
      <c r="Z78" s="85" t="s">
        <v>54</v>
      </c>
      <c r="AA78" s="85">
        <v>0</v>
      </c>
      <c r="AB78" s="83" t="s">
        <v>3208</v>
      </c>
      <c r="AC78" s="83" t="s">
        <v>109</v>
      </c>
      <c r="AD78" s="83" t="s">
        <v>2911</v>
      </c>
      <c r="AE78" s="83" t="s">
        <v>58</v>
      </c>
      <c r="AF78" s="83" t="s">
        <v>68</v>
      </c>
      <c r="AG78" s="83" t="s">
        <v>3209</v>
      </c>
      <c r="AH78" s="85">
        <v>28246.02</v>
      </c>
      <c r="AI78" s="85">
        <v>25678.2</v>
      </c>
      <c r="AJ78" s="85">
        <f t="shared" si="23"/>
        <v>2567.8199999999997</v>
      </c>
      <c r="AK78" s="87">
        <f t="shared" si="24"/>
        <v>9.0909090909090898E-2</v>
      </c>
      <c r="AL78" s="85">
        <f t="shared" si="25"/>
        <v>0</v>
      </c>
    </row>
    <row r="79" spans="1:38" s="88" customFormat="1" x14ac:dyDescent="0.2">
      <c r="A79" s="83" t="s">
        <v>39</v>
      </c>
      <c r="B79" s="83" t="s">
        <v>40</v>
      </c>
      <c r="C79" s="83" t="s">
        <v>2901</v>
      </c>
      <c r="D79" s="83" t="s">
        <v>3202</v>
      </c>
      <c r="E79" s="83" t="s">
        <v>2903</v>
      </c>
      <c r="F79" s="83" t="s">
        <v>3203</v>
      </c>
      <c r="G79" s="83" t="s">
        <v>3203</v>
      </c>
      <c r="H79" s="83" t="s">
        <v>3204</v>
      </c>
      <c r="I79" s="83" t="s">
        <v>347</v>
      </c>
      <c r="J79" s="83" t="s">
        <v>94</v>
      </c>
      <c r="K79" s="83" t="s">
        <v>3210</v>
      </c>
      <c r="L79" s="84">
        <v>43497</v>
      </c>
      <c r="M79" s="84">
        <v>43497</v>
      </c>
      <c r="N79" s="84">
        <v>43482</v>
      </c>
      <c r="O79" s="83" t="s">
        <v>50</v>
      </c>
      <c r="P79" s="83" t="s">
        <v>3206</v>
      </c>
      <c r="Q79" s="83" t="s">
        <v>52</v>
      </c>
      <c r="R79" s="83" t="s">
        <v>3207</v>
      </c>
      <c r="S79" s="85">
        <v>8252.5300000000007</v>
      </c>
      <c r="T79" s="85">
        <v>7502.3</v>
      </c>
      <c r="U79" s="85">
        <f t="shared" si="22"/>
        <v>750.23000000000047</v>
      </c>
      <c r="V79" s="86">
        <f t="shared" si="17"/>
        <v>9.0909090909090953E-2</v>
      </c>
      <c r="W79" s="85">
        <v>984.46</v>
      </c>
      <c r="X79" s="85">
        <v>6517.84</v>
      </c>
      <c r="Y79" s="85">
        <v>0</v>
      </c>
      <c r="Z79" s="85" t="s">
        <v>54</v>
      </c>
      <c r="AA79" s="85">
        <v>0</v>
      </c>
      <c r="AB79" s="83" t="s">
        <v>3211</v>
      </c>
      <c r="AC79" s="83" t="s">
        <v>99</v>
      </c>
      <c r="AD79" s="83" t="s">
        <v>2911</v>
      </c>
      <c r="AE79" s="83" t="s">
        <v>58</v>
      </c>
      <c r="AF79" s="83" t="s">
        <v>68</v>
      </c>
      <c r="AG79" s="83" t="s">
        <v>3209</v>
      </c>
      <c r="AH79" s="85">
        <v>8252.5300000000007</v>
      </c>
      <c r="AI79" s="85">
        <v>7502.3</v>
      </c>
      <c r="AJ79" s="85">
        <f t="shared" si="23"/>
        <v>750.23000000000047</v>
      </c>
      <c r="AK79" s="87">
        <f t="shared" si="24"/>
        <v>9.0909090909090953E-2</v>
      </c>
      <c r="AL79" s="85">
        <f t="shared" si="25"/>
        <v>0</v>
      </c>
    </row>
    <row r="80" spans="1:38" s="88" customFormat="1" x14ac:dyDescent="0.2">
      <c r="A80" s="83" t="s">
        <v>39</v>
      </c>
      <c r="B80" s="83" t="s">
        <v>40</v>
      </c>
      <c r="C80" s="83" t="s">
        <v>2901</v>
      </c>
      <c r="D80" s="83" t="s">
        <v>3202</v>
      </c>
      <c r="E80" s="83" t="s">
        <v>2903</v>
      </c>
      <c r="F80" s="83" t="s">
        <v>3212</v>
      </c>
      <c r="G80" s="83" t="s">
        <v>3213</v>
      </c>
      <c r="H80" s="83" t="s">
        <v>3204</v>
      </c>
      <c r="I80" s="83" t="s">
        <v>3214</v>
      </c>
      <c r="J80" s="83" t="s">
        <v>94</v>
      </c>
      <c r="K80" s="83" t="s">
        <v>55</v>
      </c>
      <c r="L80" s="84">
        <v>43501</v>
      </c>
      <c r="M80" s="84">
        <v>43501</v>
      </c>
      <c r="N80" s="84">
        <v>43500</v>
      </c>
      <c r="O80" s="83" t="s">
        <v>50</v>
      </c>
      <c r="P80" s="83" t="s">
        <v>3215</v>
      </c>
      <c r="Q80" s="83" t="s">
        <v>52</v>
      </c>
      <c r="R80" s="83" t="s">
        <v>3216</v>
      </c>
      <c r="S80" s="85">
        <v>0</v>
      </c>
      <c r="T80" s="85">
        <v>31030.44</v>
      </c>
      <c r="U80" s="85">
        <f t="shared" si="22"/>
        <v>-31030.44</v>
      </c>
      <c r="V80" s="86" t="e">
        <f t="shared" si="17"/>
        <v>#DIV/0!</v>
      </c>
      <c r="W80" s="85">
        <v>32508.080000000002</v>
      </c>
      <c r="X80" s="85">
        <v>-1477.64</v>
      </c>
      <c r="Y80" s="85">
        <v>0</v>
      </c>
      <c r="Z80" s="85" t="s">
        <v>54</v>
      </c>
      <c r="AA80" s="85">
        <v>0</v>
      </c>
      <c r="AB80" s="83" t="s">
        <v>3217</v>
      </c>
      <c r="AC80" s="83" t="s">
        <v>391</v>
      </c>
      <c r="AD80" s="83" t="s">
        <v>3218</v>
      </c>
      <c r="AE80" s="83" t="s">
        <v>58</v>
      </c>
      <c r="AF80" s="83" t="s">
        <v>59</v>
      </c>
      <c r="AG80" s="83" t="s">
        <v>55</v>
      </c>
      <c r="AH80" s="85">
        <v>0</v>
      </c>
      <c r="AI80" s="85">
        <v>0</v>
      </c>
      <c r="AJ80" s="85">
        <f t="shared" si="23"/>
        <v>0</v>
      </c>
      <c r="AK80" s="87" t="e">
        <f t="shared" si="24"/>
        <v>#DIV/0!</v>
      </c>
      <c r="AL80" s="85">
        <f t="shared" si="25"/>
        <v>-31030.44</v>
      </c>
    </row>
    <row r="81" spans="1:39" s="88" customFormat="1" x14ac:dyDescent="0.2">
      <c r="A81" s="83" t="s">
        <v>39</v>
      </c>
      <c r="B81" s="83" t="s">
        <v>40</v>
      </c>
      <c r="C81" s="83" t="s">
        <v>3191</v>
      </c>
      <c r="D81" s="83" t="s">
        <v>3219</v>
      </c>
      <c r="E81" s="83" t="s">
        <v>2903</v>
      </c>
      <c r="F81" s="83" t="s">
        <v>3220</v>
      </c>
      <c r="G81" s="83" t="s">
        <v>3220</v>
      </c>
      <c r="H81" s="83" t="s">
        <v>3221</v>
      </c>
      <c r="I81" s="83" t="s">
        <v>347</v>
      </c>
      <c r="J81" s="83" t="s">
        <v>94</v>
      </c>
      <c r="K81" s="83" t="s">
        <v>3222</v>
      </c>
      <c r="L81" s="84">
        <v>43500</v>
      </c>
      <c r="M81" s="84">
        <v>43500</v>
      </c>
      <c r="N81" s="84">
        <v>43369</v>
      </c>
      <c r="O81" s="83" t="s">
        <v>50</v>
      </c>
      <c r="P81" s="83" t="s">
        <v>3223</v>
      </c>
      <c r="Q81" s="83" t="s">
        <v>52</v>
      </c>
      <c r="R81" s="83" t="s">
        <v>3224</v>
      </c>
      <c r="S81" s="85">
        <v>51.18</v>
      </c>
      <c r="T81" s="85">
        <v>47.4</v>
      </c>
      <c r="U81" s="85">
        <f t="shared" si="22"/>
        <v>3.7800000000000011</v>
      </c>
      <c r="V81" s="86">
        <f t="shared" si="17"/>
        <v>7.385697538100823E-2</v>
      </c>
      <c r="W81" s="85">
        <v>47.4</v>
      </c>
      <c r="X81" s="85">
        <v>0</v>
      </c>
      <c r="Y81" s="85">
        <v>0</v>
      </c>
      <c r="Z81" s="85" t="s">
        <v>54</v>
      </c>
      <c r="AA81" s="85">
        <v>0</v>
      </c>
      <c r="AB81" s="83" t="s">
        <v>3225</v>
      </c>
      <c r="AC81" s="83" t="s">
        <v>137</v>
      </c>
      <c r="AD81" s="83" t="s">
        <v>3200</v>
      </c>
      <c r="AE81" s="83" t="s">
        <v>58</v>
      </c>
      <c r="AF81" s="83" t="s">
        <v>59</v>
      </c>
      <c r="AG81" s="83" t="s">
        <v>3226</v>
      </c>
      <c r="AH81" s="85">
        <v>51.18</v>
      </c>
      <c r="AI81" s="85">
        <v>47.4</v>
      </c>
      <c r="AJ81" s="85">
        <f t="shared" si="23"/>
        <v>3.7800000000000011</v>
      </c>
      <c r="AK81" s="87">
        <f t="shared" si="24"/>
        <v>7.385697538100823E-2</v>
      </c>
      <c r="AL81" s="85">
        <f t="shared" si="25"/>
        <v>0</v>
      </c>
    </row>
    <row r="82" spans="1:39" s="88" customFormat="1" x14ac:dyDescent="0.2">
      <c r="A82" s="83" t="s">
        <v>39</v>
      </c>
      <c r="B82" s="83" t="s">
        <v>40</v>
      </c>
      <c r="C82" s="83" t="s">
        <v>3191</v>
      </c>
      <c r="D82" s="83" t="s">
        <v>3219</v>
      </c>
      <c r="E82" s="83" t="s">
        <v>2903</v>
      </c>
      <c r="F82" s="83" t="s">
        <v>2928</v>
      </c>
      <c r="G82" s="83" t="s">
        <v>3227</v>
      </c>
      <c r="H82" s="83" t="s">
        <v>3221</v>
      </c>
      <c r="I82" s="83" t="s">
        <v>3214</v>
      </c>
      <c r="J82" s="83" t="s">
        <v>309</v>
      </c>
      <c r="K82" s="83" t="s">
        <v>3228</v>
      </c>
      <c r="L82" s="84">
        <v>43498</v>
      </c>
      <c r="M82" s="84">
        <v>43498</v>
      </c>
      <c r="N82" s="84">
        <v>43447</v>
      </c>
      <c r="O82" s="83" t="s">
        <v>50</v>
      </c>
      <c r="P82" s="83" t="s">
        <v>3229</v>
      </c>
      <c r="Q82" s="83" t="s">
        <v>52</v>
      </c>
      <c r="R82" s="83" t="s">
        <v>3230</v>
      </c>
      <c r="S82" s="85">
        <v>4001.23</v>
      </c>
      <c r="T82" s="85">
        <v>3604.7</v>
      </c>
      <c r="U82" s="85">
        <f t="shared" si="22"/>
        <v>396.5300000000002</v>
      </c>
      <c r="V82" s="86">
        <f t="shared" si="17"/>
        <v>9.9102026126966003E-2</v>
      </c>
      <c r="W82" s="85">
        <v>2976.1</v>
      </c>
      <c r="X82" s="85">
        <v>628.6</v>
      </c>
      <c r="Y82" s="85">
        <v>0</v>
      </c>
      <c r="Z82" s="85" t="s">
        <v>54</v>
      </c>
      <c r="AA82" s="85">
        <v>0</v>
      </c>
      <c r="AB82" s="83" t="s">
        <v>3231</v>
      </c>
      <c r="AC82" s="83" t="s">
        <v>99</v>
      </c>
      <c r="AD82" s="83" t="s">
        <v>3200</v>
      </c>
      <c r="AE82" s="83" t="s">
        <v>58</v>
      </c>
      <c r="AF82" s="83" t="s">
        <v>68</v>
      </c>
      <c r="AG82" s="83" t="s">
        <v>3232</v>
      </c>
      <c r="AH82" s="85">
        <v>4001.23</v>
      </c>
      <c r="AI82" s="85">
        <v>3604.7</v>
      </c>
      <c r="AJ82" s="85">
        <f t="shared" si="23"/>
        <v>396.5300000000002</v>
      </c>
      <c r="AK82" s="87">
        <f t="shared" si="24"/>
        <v>9.9102026126966003E-2</v>
      </c>
      <c r="AL82" s="85">
        <f t="shared" si="25"/>
        <v>0</v>
      </c>
    </row>
    <row r="83" spans="1:39" s="88" customFormat="1" x14ac:dyDescent="0.2">
      <c r="A83" s="83" t="s">
        <v>39</v>
      </c>
      <c r="B83" s="83" t="s">
        <v>40</v>
      </c>
      <c r="C83" s="83" t="s">
        <v>3191</v>
      </c>
      <c r="D83" s="83" t="s">
        <v>3219</v>
      </c>
      <c r="E83" s="83" t="s">
        <v>2903</v>
      </c>
      <c r="F83" s="83" t="s">
        <v>2928</v>
      </c>
      <c r="G83" s="83" t="s">
        <v>3227</v>
      </c>
      <c r="H83" s="83" t="s">
        <v>3221</v>
      </c>
      <c r="I83" s="83" t="s">
        <v>3214</v>
      </c>
      <c r="J83" s="83" t="s">
        <v>309</v>
      </c>
      <c r="K83" s="83" t="s">
        <v>3233</v>
      </c>
      <c r="L83" s="84">
        <v>43499</v>
      </c>
      <c r="M83" s="84">
        <v>43499</v>
      </c>
      <c r="N83" s="84">
        <v>43447</v>
      </c>
      <c r="O83" s="83" t="s">
        <v>50</v>
      </c>
      <c r="P83" s="83" t="s">
        <v>3229</v>
      </c>
      <c r="Q83" s="83" t="s">
        <v>52</v>
      </c>
      <c r="R83" s="83" t="s">
        <v>3230</v>
      </c>
      <c r="S83" s="85">
        <v>0</v>
      </c>
      <c r="T83" s="85">
        <v>0</v>
      </c>
      <c r="U83" s="85">
        <f t="shared" si="22"/>
        <v>0</v>
      </c>
      <c r="V83" s="86" t="e">
        <f t="shared" si="17"/>
        <v>#DIV/0!</v>
      </c>
      <c r="W83" s="85">
        <v>0</v>
      </c>
      <c r="X83" s="85">
        <v>0</v>
      </c>
      <c r="Y83" s="85">
        <v>0</v>
      </c>
      <c r="Z83" s="85" t="s">
        <v>54</v>
      </c>
      <c r="AA83" s="85">
        <v>0</v>
      </c>
      <c r="AB83" s="83" t="s">
        <v>3231</v>
      </c>
      <c r="AC83" s="83" t="s">
        <v>99</v>
      </c>
      <c r="AD83" s="83" t="s">
        <v>3200</v>
      </c>
      <c r="AE83" s="83" t="s">
        <v>58</v>
      </c>
      <c r="AF83" s="83" t="s">
        <v>68</v>
      </c>
      <c r="AG83" s="83" t="s">
        <v>3232</v>
      </c>
      <c r="AH83" s="85">
        <v>0</v>
      </c>
      <c r="AI83" s="85">
        <v>0</v>
      </c>
      <c r="AJ83" s="85">
        <f t="shared" si="23"/>
        <v>0</v>
      </c>
      <c r="AK83" s="87" t="e">
        <f t="shared" si="24"/>
        <v>#DIV/0!</v>
      </c>
      <c r="AL83" s="85">
        <f t="shared" si="25"/>
        <v>0</v>
      </c>
    </row>
    <row r="84" spans="1:39" s="95" customFormat="1" x14ac:dyDescent="0.2">
      <c r="A84" s="89" t="s">
        <v>39</v>
      </c>
      <c r="B84" s="89" t="s">
        <v>40</v>
      </c>
      <c r="C84" s="89" t="s">
        <v>3234</v>
      </c>
      <c r="D84" s="89" t="s">
        <v>3234</v>
      </c>
      <c r="E84" s="89" t="s">
        <v>2903</v>
      </c>
      <c r="F84" s="89" t="s">
        <v>118</v>
      </c>
      <c r="G84" s="89" t="s">
        <v>118</v>
      </c>
      <c r="H84" s="89" t="s">
        <v>3235</v>
      </c>
      <c r="I84" s="89" t="s">
        <v>55</v>
      </c>
      <c r="J84" s="89" t="s">
        <v>55</v>
      </c>
      <c r="K84" s="89" t="s">
        <v>3236</v>
      </c>
      <c r="L84" s="90">
        <v>43500</v>
      </c>
      <c r="M84" s="90">
        <v>43500</v>
      </c>
      <c r="N84" s="91" t="s">
        <v>54</v>
      </c>
      <c r="O84" s="89" t="s">
        <v>50</v>
      </c>
      <c r="P84" s="89" t="s">
        <v>3237</v>
      </c>
      <c r="Q84" s="89" t="s">
        <v>52</v>
      </c>
      <c r="R84" s="89" t="s">
        <v>55</v>
      </c>
      <c r="S84" s="92">
        <v>0</v>
      </c>
      <c r="T84" s="92">
        <v>0</v>
      </c>
      <c r="U84" s="92">
        <f t="shared" si="22"/>
        <v>0</v>
      </c>
      <c r="V84" s="93" t="e">
        <f t="shared" si="17"/>
        <v>#DIV/0!</v>
      </c>
      <c r="W84" s="92">
        <v>0</v>
      </c>
      <c r="X84" s="92">
        <v>0</v>
      </c>
      <c r="Y84" s="92">
        <v>0</v>
      </c>
      <c r="Z84" s="92" t="s">
        <v>54</v>
      </c>
      <c r="AA84" s="92">
        <v>0</v>
      </c>
      <c r="AB84" s="89" t="s">
        <v>55</v>
      </c>
      <c r="AC84" s="89" t="s">
        <v>56</v>
      </c>
      <c r="AD84" s="89" t="s">
        <v>3238</v>
      </c>
      <c r="AE84" s="89" t="s">
        <v>58</v>
      </c>
      <c r="AF84" s="89" t="s">
        <v>56</v>
      </c>
      <c r="AG84" s="89" t="s">
        <v>55</v>
      </c>
      <c r="AH84" s="92">
        <v>0</v>
      </c>
      <c r="AI84" s="92">
        <v>0</v>
      </c>
      <c r="AJ84" s="92">
        <f t="shared" si="23"/>
        <v>0</v>
      </c>
      <c r="AK84" s="94" t="e">
        <f t="shared" si="24"/>
        <v>#DIV/0!</v>
      </c>
      <c r="AL84" s="92">
        <f t="shared" si="25"/>
        <v>0</v>
      </c>
      <c r="AM84" s="95" t="s">
        <v>3239</v>
      </c>
    </row>
    <row r="85" spans="1:39" s="88" customFormat="1" x14ac:dyDescent="0.2">
      <c r="A85" s="83" t="s">
        <v>39</v>
      </c>
      <c r="B85" s="83" t="s">
        <v>40</v>
      </c>
      <c r="C85" s="83" t="s">
        <v>3191</v>
      </c>
      <c r="D85" s="83" t="s">
        <v>3240</v>
      </c>
      <c r="E85" s="83" t="s">
        <v>2903</v>
      </c>
      <c r="F85" s="83" t="s">
        <v>3241</v>
      </c>
      <c r="G85" s="83" t="s">
        <v>3241</v>
      </c>
      <c r="H85" s="83" t="s">
        <v>3242</v>
      </c>
      <c r="I85" s="83" t="s">
        <v>3243</v>
      </c>
      <c r="J85" s="83" t="s">
        <v>94</v>
      </c>
      <c r="K85" s="83" t="s">
        <v>3244</v>
      </c>
      <c r="L85" s="84">
        <v>43501</v>
      </c>
      <c r="M85" s="84">
        <v>43501</v>
      </c>
      <c r="N85" s="84">
        <v>43452</v>
      </c>
      <c r="O85" s="83" t="s">
        <v>50</v>
      </c>
      <c r="P85" s="83" t="s">
        <v>3245</v>
      </c>
      <c r="Q85" s="83" t="s">
        <v>52</v>
      </c>
      <c r="R85" s="83" t="s">
        <v>3246</v>
      </c>
      <c r="S85" s="85">
        <v>0</v>
      </c>
      <c r="T85" s="85">
        <v>1815</v>
      </c>
      <c r="U85" s="85">
        <f t="shared" si="22"/>
        <v>-1815</v>
      </c>
      <c r="V85" s="86" t="e">
        <f t="shared" si="17"/>
        <v>#DIV/0!</v>
      </c>
      <c r="W85" s="85">
        <v>1815</v>
      </c>
      <c r="X85" s="85">
        <v>0</v>
      </c>
      <c r="Y85" s="85">
        <v>0</v>
      </c>
      <c r="Z85" s="85" t="s">
        <v>54</v>
      </c>
      <c r="AA85" s="85">
        <v>0</v>
      </c>
      <c r="AB85" s="83" t="s">
        <v>3247</v>
      </c>
      <c r="AC85" s="83" t="s">
        <v>99</v>
      </c>
      <c r="AD85" s="83" t="s">
        <v>3200</v>
      </c>
      <c r="AE85" s="83" t="s">
        <v>58</v>
      </c>
      <c r="AF85" s="83" t="s">
        <v>68</v>
      </c>
      <c r="AG85" s="83" t="s">
        <v>3248</v>
      </c>
      <c r="AH85" s="85">
        <v>0</v>
      </c>
      <c r="AI85" s="85">
        <v>1815</v>
      </c>
      <c r="AJ85" s="85">
        <f t="shared" si="23"/>
        <v>-1815</v>
      </c>
      <c r="AK85" s="87" t="e">
        <f t="shared" si="24"/>
        <v>#DIV/0!</v>
      </c>
      <c r="AL85" s="85">
        <f t="shared" si="25"/>
        <v>0</v>
      </c>
    </row>
    <row r="86" spans="1:39" s="88" customFormat="1" x14ac:dyDescent="0.2">
      <c r="A86" s="83" t="s">
        <v>39</v>
      </c>
      <c r="B86" s="83" t="s">
        <v>40</v>
      </c>
      <c r="C86" s="83" t="s">
        <v>3249</v>
      </c>
      <c r="D86" s="83" t="s">
        <v>3250</v>
      </c>
      <c r="E86" s="83" t="s">
        <v>2903</v>
      </c>
      <c r="F86" s="83" t="s">
        <v>3251</v>
      </c>
      <c r="G86" s="83" t="s">
        <v>3251</v>
      </c>
      <c r="H86" s="83" t="s">
        <v>3252</v>
      </c>
      <c r="I86" s="83" t="s">
        <v>3253</v>
      </c>
      <c r="J86" s="83" t="s">
        <v>191</v>
      </c>
      <c r="K86" s="83" t="s">
        <v>3254</v>
      </c>
      <c r="L86" s="84">
        <v>43497</v>
      </c>
      <c r="M86" s="84">
        <v>43497</v>
      </c>
      <c r="N86" s="84">
        <v>43490</v>
      </c>
      <c r="O86" s="83" t="s">
        <v>50</v>
      </c>
      <c r="P86" s="83" t="s">
        <v>3255</v>
      </c>
      <c r="Q86" s="83" t="s">
        <v>52</v>
      </c>
      <c r="R86" s="83" t="s">
        <v>3256</v>
      </c>
      <c r="S86" s="85">
        <v>10026</v>
      </c>
      <c r="T86" s="85">
        <v>9456</v>
      </c>
      <c r="U86" s="85">
        <f t="shared" si="22"/>
        <v>570</v>
      </c>
      <c r="V86" s="86">
        <f t="shared" si="17"/>
        <v>5.6852184320766011E-2</v>
      </c>
      <c r="W86" s="85">
        <v>9456</v>
      </c>
      <c r="X86" s="85">
        <v>0</v>
      </c>
      <c r="Y86" s="85">
        <v>0</v>
      </c>
      <c r="Z86" s="85" t="s">
        <v>54</v>
      </c>
      <c r="AA86" s="85">
        <v>0</v>
      </c>
      <c r="AB86" s="83" t="s">
        <v>3257</v>
      </c>
      <c r="AC86" s="83" t="s">
        <v>3258</v>
      </c>
      <c r="AD86" s="83" t="s">
        <v>3259</v>
      </c>
      <c r="AE86" s="83" t="s">
        <v>58</v>
      </c>
      <c r="AF86" s="83" t="s">
        <v>68</v>
      </c>
      <c r="AG86" s="83" t="s">
        <v>3260</v>
      </c>
      <c r="AH86" s="85">
        <v>10026</v>
      </c>
      <c r="AI86" s="85">
        <v>9456</v>
      </c>
      <c r="AJ86" s="85">
        <f t="shared" si="23"/>
        <v>570</v>
      </c>
      <c r="AK86" s="87">
        <f t="shared" si="24"/>
        <v>5.6852184320766011E-2</v>
      </c>
      <c r="AL86" s="85">
        <f t="shared" si="25"/>
        <v>0</v>
      </c>
    </row>
    <row r="87" spans="1:39" s="88" customFormat="1" x14ac:dyDescent="0.2">
      <c r="A87" s="83" t="s">
        <v>39</v>
      </c>
      <c r="B87" s="83" t="s">
        <v>40</v>
      </c>
      <c r="C87" s="83" t="s">
        <v>3249</v>
      </c>
      <c r="D87" s="83" t="s">
        <v>3250</v>
      </c>
      <c r="E87" s="83" t="s">
        <v>2903</v>
      </c>
      <c r="F87" s="83" t="s">
        <v>3261</v>
      </c>
      <c r="G87" s="83" t="s">
        <v>3261</v>
      </c>
      <c r="H87" s="83" t="s">
        <v>3252</v>
      </c>
      <c r="I87" s="83" t="s">
        <v>3262</v>
      </c>
      <c r="J87" s="83" t="s">
        <v>48</v>
      </c>
      <c r="K87" s="83" t="s">
        <v>3263</v>
      </c>
      <c r="L87" s="84">
        <v>43497</v>
      </c>
      <c r="M87" s="84">
        <v>43497</v>
      </c>
      <c r="N87" s="84">
        <v>43447</v>
      </c>
      <c r="O87" s="83" t="s">
        <v>50</v>
      </c>
      <c r="P87" s="83" t="s">
        <v>3264</v>
      </c>
      <c r="Q87" s="83" t="s">
        <v>52</v>
      </c>
      <c r="R87" s="83" t="s">
        <v>3265</v>
      </c>
      <c r="S87" s="85">
        <v>0</v>
      </c>
      <c r="T87" s="85">
        <v>0</v>
      </c>
      <c r="U87" s="85">
        <f t="shared" si="22"/>
        <v>0</v>
      </c>
      <c r="V87" s="86" t="e">
        <f t="shared" si="17"/>
        <v>#DIV/0!</v>
      </c>
      <c r="W87" s="85">
        <v>0</v>
      </c>
      <c r="X87" s="85">
        <v>0</v>
      </c>
      <c r="Y87" s="85">
        <v>0</v>
      </c>
      <c r="Z87" s="85" t="s">
        <v>54</v>
      </c>
      <c r="AA87" s="85">
        <v>0</v>
      </c>
      <c r="AB87" s="83" t="s">
        <v>3266</v>
      </c>
      <c r="AC87" s="83" t="s">
        <v>99</v>
      </c>
      <c r="AD87" s="83" t="s">
        <v>3259</v>
      </c>
      <c r="AE87" s="83" t="s">
        <v>58</v>
      </c>
      <c r="AF87" s="83" t="s">
        <v>68</v>
      </c>
      <c r="AG87" s="83" t="s">
        <v>3267</v>
      </c>
      <c r="AH87" s="85">
        <v>0</v>
      </c>
      <c r="AI87" s="85">
        <v>0</v>
      </c>
      <c r="AJ87" s="85">
        <f t="shared" si="23"/>
        <v>0</v>
      </c>
      <c r="AK87" s="87" t="e">
        <f t="shared" si="24"/>
        <v>#DIV/0!</v>
      </c>
      <c r="AL87" s="85">
        <f t="shared" si="25"/>
        <v>0</v>
      </c>
    </row>
    <row r="88" spans="1:39" s="88" customFormat="1" x14ac:dyDescent="0.2">
      <c r="A88" s="83" t="s">
        <v>39</v>
      </c>
      <c r="B88" s="83" t="s">
        <v>40</v>
      </c>
      <c r="C88" s="83" t="s">
        <v>3249</v>
      </c>
      <c r="D88" s="83" t="s">
        <v>3268</v>
      </c>
      <c r="E88" s="83" t="s">
        <v>2903</v>
      </c>
      <c r="F88" s="83" t="s">
        <v>3269</v>
      </c>
      <c r="G88" s="83" t="s">
        <v>3269</v>
      </c>
      <c r="H88" s="83" t="s">
        <v>3270</v>
      </c>
      <c r="I88" s="83" t="s">
        <v>3253</v>
      </c>
      <c r="J88" s="83" t="s">
        <v>191</v>
      </c>
      <c r="K88" s="83" t="s">
        <v>3271</v>
      </c>
      <c r="L88" s="84">
        <v>43497</v>
      </c>
      <c r="M88" s="84">
        <v>43497</v>
      </c>
      <c r="N88" s="84">
        <v>43474</v>
      </c>
      <c r="O88" s="83" t="s">
        <v>50</v>
      </c>
      <c r="P88" s="83" t="s">
        <v>3272</v>
      </c>
      <c r="Q88" s="83" t="s">
        <v>52</v>
      </c>
      <c r="R88" s="83" t="s">
        <v>3273</v>
      </c>
      <c r="S88" s="85">
        <v>7327.8</v>
      </c>
      <c r="T88" s="85">
        <v>6366.6</v>
      </c>
      <c r="U88" s="85">
        <f t="shared" si="22"/>
        <v>961.19999999999982</v>
      </c>
      <c r="V88" s="86">
        <f t="shared" si="17"/>
        <v>0.13117170228445096</v>
      </c>
      <c r="W88" s="85">
        <v>6358.26</v>
      </c>
      <c r="X88" s="85">
        <v>8.34</v>
      </c>
      <c r="Y88" s="85">
        <v>0</v>
      </c>
      <c r="Z88" s="85" t="s">
        <v>54</v>
      </c>
      <c r="AA88" s="85">
        <v>0</v>
      </c>
      <c r="AB88" s="83" t="s">
        <v>3274</v>
      </c>
      <c r="AC88" s="83" t="s">
        <v>99</v>
      </c>
      <c r="AD88" s="83" t="s">
        <v>3259</v>
      </c>
      <c r="AE88" s="83" t="s">
        <v>58</v>
      </c>
      <c r="AF88" s="83" t="s">
        <v>68</v>
      </c>
      <c r="AG88" s="83" t="s">
        <v>3275</v>
      </c>
      <c r="AH88" s="85">
        <v>7327.8</v>
      </c>
      <c r="AI88" s="85">
        <v>6366.6</v>
      </c>
      <c r="AJ88" s="85">
        <f t="shared" si="23"/>
        <v>961.19999999999982</v>
      </c>
      <c r="AK88" s="87">
        <f t="shared" si="24"/>
        <v>0.13117170228445096</v>
      </c>
      <c r="AL88" s="85">
        <f t="shared" si="25"/>
        <v>0</v>
      </c>
    </row>
    <row r="89" spans="1:39" s="88" customFormat="1" x14ac:dyDescent="0.2">
      <c r="A89" s="83" t="s">
        <v>39</v>
      </c>
      <c r="B89" s="83" t="s">
        <v>40</v>
      </c>
      <c r="C89" s="83" t="s">
        <v>3249</v>
      </c>
      <c r="D89" s="83" t="s">
        <v>3268</v>
      </c>
      <c r="E89" s="83" t="s">
        <v>2903</v>
      </c>
      <c r="F89" s="83" t="s">
        <v>3269</v>
      </c>
      <c r="G89" s="83" t="s">
        <v>3269</v>
      </c>
      <c r="H89" s="83" t="s">
        <v>3270</v>
      </c>
      <c r="I89" s="83" t="s">
        <v>3253</v>
      </c>
      <c r="J89" s="83" t="s">
        <v>191</v>
      </c>
      <c r="K89" s="83" t="s">
        <v>3276</v>
      </c>
      <c r="L89" s="84">
        <v>43498</v>
      </c>
      <c r="M89" s="84">
        <v>43498</v>
      </c>
      <c r="N89" s="84">
        <v>43474</v>
      </c>
      <c r="O89" s="83" t="s">
        <v>50</v>
      </c>
      <c r="P89" s="83" t="s">
        <v>3272</v>
      </c>
      <c r="Q89" s="83" t="s">
        <v>52</v>
      </c>
      <c r="R89" s="83" t="s">
        <v>3273</v>
      </c>
      <c r="S89" s="85">
        <v>0</v>
      </c>
      <c r="T89" s="85">
        <v>0</v>
      </c>
      <c r="U89" s="85">
        <f t="shared" si="22"/>
        <v>0</v>
      </c>
      <c r="V89" s="86" t="e">
        <f t="shared" si="17"/>
        <v>#DIV/0!</v>
      </c>
      <c r="W89" s="85">
        <v>0</v>
      </c>
      <c r="X89" s="85">
        <v>0</v>
      </c>
      <c r="Y89" s="85">
        <v>0</v>
      </c>
      <c r="Z89" s="85" t="s">
        <v>54</v>
      </c>
      <c r="AA89" s="85">
        <v>0</v>
      </c>
      <c r="AB89" s="83" t="s">
        <v>3274</v>
      </c>
      <c r="AC89" s="83" t="s">
        <v>99</v>
      </c>
      <c r="AD89" s="83" t="s">
        <v>3259</v>
      </c>
      <c r="AE89" s="83" t="s">
        <v>58</v>
      </c>
      <c r="AF89" s="83" t="s">
        <v>68</v>
      </c>
      <c r="AG89" s="83" t="s">
        <v>3275</v>
      </c>
      <c r="AH89" s="85">
        <v>0</v>
      </c>
      <c r="AI89" s="85">
        <v>0</v>
      </c>
      <c r="AJ89" s="85">
        <f t="shared" si="23"/>
        <v>0</v>
      </c>
      <c r="AK89" s="87" t="e">
        <f t="shared" si="24"/>
        <v>#DIV/0!</v>
      </c>
      <c r="AL89" s="85">
        <f t="shared" si="25"/>
        <v>0</v>
      </c>
    </row>
    <row r="90" spans="1:39" s="88" customFormat="1" x14ac:dyDescent="0.2">
      <c r="A90" s="83" t="s">
        <v>39</v>
      </c>
      <c r="B90" s="83" t="s">
        <v>40</v>
      </c>
      <c r="C90" s="83" t="s">
        <v>3249</v>
      </c>
      <c r="D90" s="83" t="s">
        <v>3268</v>
      </c>
      <c r="E90" s="83" t="s">
        <v>2903</v>
      </c>
      <c r="F90" s="83" t="s">
        <v>3277</v>
      </c>
      <c r="G90" s="83" t="s">
        <v>3278</v>
      </c>
      <c r="H90" s="83" t="s">
        <v>3270</v>
      </c>
      <c r="I90" s="83" t="s">
        <v>1151</v>
      </c>
      <c r="J90" s="83" t="s">
        <v>191</v>
      </c>
      <c r="K90" s="83" t="s">
        <v>3279</v>
      </c>
      <c r="L90" s="84">
        <v>43497</v>
      </c>
      <c r="M90" s="84">
        <v>43497</v>
      </c>
      <c r="N90" s="84">
        <v>43441</v>
      </c>
      <c r="O90" s="83" t="s">
        <v>50</v>
      </c>
      <c r="P90" s="83" t="s">
        <v>3280</v>
      </c>
      <c r="Q90" s="83" t="s">
        <v>52</v>
      </c>
      <c r="R90" s="83" t="s">
        <v>3281</v>
      </c>
      <c r="S90" s="85">
        <v>5876.16</v>
      </c>
      <c r="T90" s="85">
        <v>5250</v>
      </c>
      <c r="U90" s="85">
        <f t="shared" si="22"/>
        <v>626.15999999999985</v>
      </c>
      <c r="V90" s="86">
        <f t="shared" si="17"/>
        <v>0.10655938572128736</v>
      </c>
      <c r="W90" s="85">
        <v>5250</v>
      </c>
      <c r="X90" s="85">
        <v>0</v>
      </c>
      <c r="Y90" s="85">
        <v>0</v>
      </c>
      <c r="Z90" s="85" t="s">
        <v>54</v>
      </c>
      <c r="AA90" s="85">
        <v>0</v>
      </c>
      <c r="AB90" s="83" t="s">
        <v>3282</v>
      </c>
      <c r="AC90" s="83" t="s">
        <v>99</v>
      </c>
      <c r="AD90" s="83" t="s">
        <v>3259</v>
      </c>
      <c r="AE90" s="83" t="s">
        <v>58</v>
      </c>
      <c r="AF90" s="83" t="s">
        <v>68</v>
      </c>
      <c r="AG90" s="83" t="s">
        <v>3283</v>
      </c>
      <c r="AH90" s="85">
        <v>5876.16</v>
      </c>
      <c r="AI90" s="85">
        <v>5250</v>
      </c>
      <c r="AJ90" s="85">
        <f t="shared" si="23"/>
        <v>626.15999999999985</v>
      </c>
      <c r="AK90" s="87">
        <f t="shared" si="24"/>
        <v>0.10655938572128736</v>
      </c>
      <c r="AL90" s="85">
        <f t="shared" si="25"/>
        <v>0</v>
      </c>
    </row>
    <row r="91" spans="1:39" s="88" customFormat="1" x14ac:dyDescent="0.2">
      <c r="A91" s="83" t="s">
        <v>39</v>
      </c>
      <c r="B91" s="83" t="s">
        <v>40</v>
      </c>
      <c r="C91" s="83" t="s">
        <v>3191</v>
      </c>
      <c r="D91" s="83" t="s">
        <v>3284</v>
      </c>
      <c r="E91" s="83" t="s">
        <v>2903</v>
      </c>
      <c r="F91" s="83" t="s">
        <v>3285</v>
      </c>
      <c r="G91" s="83" t="s">
        <v>3285</v>
      </c>
      <c r="H91" s="83" t="s">
        <v>3286</v>
      </c>
      <c r="I91" s="83" t="s">
        <v>3243</v>
      </c>
      <c r="J91" s="83" t="s">
        <v>2914</v>
      </c>
      <c r="K91" s="83" t="s">
        <v>3287</v>
      </c>
      <c r="L91" s="84">
        <v>43500</v>
      </c>
      <c r="M91" s="84">
        <v>43500</v>
      </c>
      <c r="N91" s="84">
        <v>43462</v>
      </c>
      <c r="O91" s="83" t="s">
        <v>50</v>
      </c>
      <c r="P91" s="83" t="s">
        <v>3288</v>
      </c>
      <c r="Q91" s="83" t="s">
        <v>52</v>
      </c>
      <c r="R91" s="83" t="s">
        <v>3289</v>
      </c>
      <c r="S91" s="85">
        <v>116280</v>
      </c>
      <c r="T91" s="85">
        <v>90106.8</v>
      </c>
      <c r="U91" s="85">
        <f t="shared" si="22"/>
        <v>26173.199999999997</v>
      </c>
      <c r="V91" s="86">
        <f t="shared" si="17"/>
        <v>0.22508771929824559</v>
      </c>
      <c r="W91" s="85">
        <v>90106.8</v>
      </c>
      <c r="X91" s="85">
        <v>0</v>
      </c>
      <c r="Y91" s="85">
        <v>0</v>
      </c>
      <c r="Z91" s="85" t="s">
        <v>54</v>
      </c>
      <c r="AA91" s="85">
        <v>0</v>
      </c>
      <c r="AB91" s="83" t="s">
        <v>3290</v>
      </c>
      <c r="AC91" s="83" t="s">
        <v>99</v>
      </c>
      <c r="AD91" s="83" t="s">
        <v>3200</v>
      </c>
      <c r="AE91" s="83" t="s">
        <v>58</v>
      </c>
      <c r="AF91" s="83" t="s">
        <v>68</v>
      </c>
      <c r="AG91" s="83" t="s">
        <v>55</v>
      </c>
      <c r="AH91" s="85">
        <v>0</v>
      </c>
      <c r="AI91" s="85">
        <v>0</v>
      </c>
      <c r="AJ91" s="85">
        <f t="shared" si="23"/>
        <v>0</v>
      </c>
      <c r="AK91" s="87" t="e">
        <f t="shared" si="24"/>
        <v>#DIV/0!</v>
      </c>
      <c r="AL91" s="85">
        <f t="shared" si="25"/>
        <v>26173.199999999997</v>
      </c>
    </row>
    <row r="92" spans="1:39" s="88" customFormat="1" x14ac:dyDescent="0.2">
      <c r="A92" s="83" t="s">
        <v>39</v>
      </c>
      <c r="B92" s="83" t="s">
        <v>40</v>
      </c>
      <c r="C92" s="83" t="s">
        <v>3191</v>
      </c>
      <c r="D92" s="83" t="s">
        <v>3284</v>
      </c>
      <c r="E92" s="83" t="s">
        <v>2903</v>
      </c>
      <c r="F92" s="83" t="s">
        <v>3285</v>
      </c>
      <c r="G92" s="83" t="s">
        <v>3285</v>
      </c>
      <c r="H92" s="83" t="s">
        <v>3286</v>
      </c>
      <c r="I92" s="83" t="s">
        <v>3243</v>
      </c>
      <c r="J92" s="83" t="s">
        <v>2914</v>
      </c>
      <c r="K92" s="83" t="s">
        <v>3291</v>
      </c>
      <c r="L92" s="84">
        <v>43501</v>
      </c>
      <c r="M92" s="84">
        <v>43501</v>
      </c>
      <c r="N92" s="84">
        <v>43462</v>
      </c>
      <c r="O92" s="83" t="s">
        <v>50</v>
      </c>
      <c r="P92" s="83" t="s">
        <v>3288</v>
      </c>
      <c r="Q92" s="83" t="s">
        <v>52</v>
      </c>
      <c r="R92" s="83" t="s">
        <v>3289</v>
      </c>
      <c r="S92" s="85">
        <v>174041.14</v>
      </c>
      <c r="T92" s="85">
        <v>139986.32999999999</v>
      </c>
      <c r="U92" s="85">
        <f t="shared" si="22"/>
        <v>34054.810000000027</v>
      </c>
      <c r="V92" s="86">
        <f t="shared" si="17"/>
        <v>0.19567103502080038</v>
      </c>
      <c r="W92" s="85">
        <v>139986.32999999999</v>
      </c>
      <c r="X92" s="85">
        <v>0</v>
      </c>
      <c r="Y92" s="85">
        <v>0</v>
      </c>
      <c r="Z92" s="85" t="s">
        <v>54</v>
      </c>
      <c r="AA92" s="85">
        <v>0</v>
      </c>
      <c r="AB92" s="83" t="s">
        <v>3290</v>
      </c>
      <c r="AC92" s="83" t="s">
        <v>99</v>
      </c>
      <c r="AD92" s="83" t="s">
        <v>3200</v>
      </c>
      <c r="AE92" s="83" t="s">
        <v>58</v>
      </c>
      <c r="AF92" s="83" t="s">
        <v>68</v>
      </c>
      <c r="AG92" s="83" t="s">
        <v>55</v>
      </c>
      <c r="AH92" s="85">
        <v>0</v>
      </c>
      <c r="AI92" s="85">
        <v>0</v>
      </c>
      <c r="AJ92" s="85">
        <f t="shared" si="23"/>
        <v>0</v>
      </c>
      <c r="AK92" s="87" t="e">
        <f t="shared" si="24"/>
        <v>#DIV/0!</v>
      </c>
      <c r="AL92" s="85">
        <f t="shared" si="25"/>
        <v>34054.810000000027</v>
      </c>
    </row>
    <row r="93" spans="1:39" s="88" customFormat="1" x14ac:dyDescent="0.2">
      <c r="A93" s="83" t="s">
        <v>39</v>
      </c>
      <c r="B93" s="83" t="s">
        <v>40</v>
      </c>
      <c r="C93" s="83" t="s">
        <v>3191</v>
      </c>
      <c r="D93" s="83" t="s">
        <v>3284</v>
      </c>
      <c r="E93" s="83" t="s">
        <v>2903</v>
      </c>
      <c r="F93" s="83" t="s">
        <v>3292</v>
      </c>
      <c r="G93" s="83" t="s">
        <v>3292</v>
      </c>
      <c r="H93" s="83" t="s">
        <v>3286</v>
      </c>
      <c r="I93" s="83" t="s">
        <v>3243</v>
      </c>
      <c r="J93" s="83" t="s">
        <v>2914</v>
      </c>
      <c r="K93" s="83" t="s">
        <v>3293</v>
      </c>
      <c r="L93" s="84">
        <v>43501</v>
      </c>
      <c r="M93" s="84">
        <v>43501</v>
      </c>
      <c r="N93" s="84">
        <v>43455</v>
      </c>
      <c r="O93" s="83" t="s">
        <v>50</v>
      </c>
      <c r="P93" s="83" t="s">
        <v>3294</v>
      </c>
      <c r="Q93" s="83" t="s">
        <v>52</v>
      </c>
      <c r="R93" s="83" t="s">
        <v>3295</v>
      </c>
      <c r="S93" s="85">
        <v>179780</v>
      </c>
      <c r="T93" s="85">
        <v>132755</v>
      </c>
      <c r="U93" s="85">
        <f t="shared" si="22"/>
        <v>47025</v>
      </c>
      <c r="V93" s="86">
        <f t="shared" si="17"/>
        <v>0.26156969629547222</v>
      </c>
      <c r="W93" s="85">
        <v>132755</v>
      </c>
      <c r="X93" s="85">
        <v>0</v>
      </c>
      <c r="Y93" s="85">
        <v>0</v>
      </c>
      <c r="Z93" s="85" t="s">
        <v>54</v>
      </c>
      <c r="AA93" s="85">
        <v>0</v>
      </c>
      <c r="AB93" s="83" t="s">
        <v>3296</v>
      </c>
      <c r="AC93" s="83" t="s">
        <v>3297</v>
      </c>
      <c r="AD93" s="83" t="s">
        <v>3200</v>
      </c>
      <c r="AE93" s="83" t="s">
        <v>58</v>
      </c>
      <c r="AF93" s="83" t="s">
        <v>68</v>
      </c>
      <c r="AG93" s="83" t="s">
        <v>3298</v>
      </c>
      <c r="AH93" s="85">
        <v>179780</v>
      </c>
      <c r="AI93" s="85">
        <v>132755</v>
      </c>
      <c r="AJ93" s="85">
        <f t="shared" si="23"/>
        <v>47025</v>
      </c>
      <c r="AK93" s="87">
        <f t="shared" si="24"/>
        <v>0.26156969629547222</v>
      </c>
      <c r="AL93" s="85">
        <f t="shared" si="25"/>
        <v>0</v>
      </c>
    </row>
    <row r="94" spans="1:39" s="88" customFormat="1" x14ac:dyDescent="0.2">
      <c r="A94" s="83" t="s">
        <v>39</v>
      </c>
      <c r="B94" s="83" t="s">
        <v>40</v>
      </c>
      <c r="C94" s="83" t="s">
        <v>3191</v>
      </c>
      <c r="D94" s="83" t="s">
        <v>3284</v>
      </c>
      <c r="E94" s="83" t="s">
        <v>2903</v>
      </c>
      <c r="F94" s="83" t="s">
        <v>3299</v>
      </c>
      <c r="G94" s="83" t="s">
        <v>3299</v>
      </c>
      <c r="H94" s="83" t="s">
        <v>3286</v>
      </c>
      <c r="I94" s="83" t="s">
        <v>3243</v>
      </c>
      <c r="J94" s="83" t="s">
        <v>436</v>
      </c>
      <c r="K94" s="83" t="s">
        <v>3300</v>
      </c>
      <c r="L94" s="84">
        <v>43497</v>
      </c>
      <c r="M94" s="84">
        <v>43497</v>
      </c>
      <c r="N94" s="84">
        <v>43461</v>
      </c>
      <c r="O94" s="83" t="s">
        <v>50</v>
      </c>
      <c r="P94" s="83" t="s">
        <v>3301</v>
      </c>
      <c r="Q94" s="83" t="s">
        <v>52</v>
      </c>
      <c r="R94" s="83" t="s">
        <v>3302</v>
      </c>
      <c r="S94" s="85">
        <v>1184.5999999999999</v>
      </c>
      <c r="T94" s="85">
        <v>938.55</v>
      </c>
      <c r="U94" s="85">
        <f t="shared" si="22"/>
        <v>246.04999999999995</v>
      </c>
      <c r="V94" s="86">
        <f t="shared" si="17"/>
        <v>0.20770724295120713</v>
      </c>
      <c r="W94" s="85">
        <v>938.55</v>
      </c>
      <c r="X94" s="85">
        <v>0</v>
      </c>
      <c r="Y94" s="85">
        <v>0</v>
      </c>
      <c r="Z94" s="85" t="s">
        <v>54</v>
      </c>
      <c r="AA94" s="85">
        <v>0</v>
      </c>
      <c r="AB94" s="83" t="s">
        <v>3303</v>
      </c>
      <c r="AC94" s="83" t="s">
        <v>99</v>
      </c>
      <c r="AD94" s="83" t="s">
        <v>3200</v>
      </c>
      <c r="AE94" s="83" t="s">
        <v>58</v>
      </c>
      <c r="AF94" s="83" t="s">
        <v>68</v>
      </c>
      <c r="AG94" s="83" t="s">
        <v>3304</v>
      </c>
      <c r="AH94" s="85">
        <v>1184.5999999999999</v>
      </c>
      <c r="AI94" s="85">
        <v>938.55</v>
      </c>
      <c r="AJ94" s="85">
        <f t="shared" si="23"/>
        <v>246.04999999999995</v>
      </c>
      <c r="AK94" s="87">
        <f t="shared" si="24"/>
        <v>0.20770724295120713</v>
      </c>
      <c r="AL94" s="85">
        <f t="shared" si="25"/>
        <v>0</v>
      </c>
    </row>
    <row r="95" spans="1:39" s="88" customFormat="1" x14ac:dyDescent="0.2">
      <c r="A95" s="83" t="s">
        <v>39</v>
      </c>
      <c r="B95" s="83" t="s">
        <v>40</v>
      </c>
      <c r="C95" s="83" t="s">
        <v>3191</v>
      </c>
      <c r="D95" s="83" t="s">
        <v>3284</v>
      </c>
      <c r="E95" s="83" t="s">
        <v>2903</v>
      </c>
      <c r="F95" s="83" t="s">
        <v>3299</v>
      </c>
      <c r="G95" s="83" t="s">
        <v>3299</v>
      </c>
      <c r="H95" s="83" t="s">
        <v>3286</v>
      </c>
      <c r="I95" s="83" t="s">
        <v>3243</v>
      </c>
      <c r="J95" s="83" t="s">
        <v>436</v>
      </c>
      <c r="K95" s="83" t="s">
        <v>3305</v>
      </c>
      <c r="L95" s="84">
        <v>43498</v>
      </c>
      <c r="M95" s="84">
        <v>43498</v>
      </c>
      <c r="N95" s="84">
        <v>43461</v>
      </c>
      <c r="O95" s="83" t="s">
        <v>50</v>
      </c>
      <c r="P95" s="83" t="s">
        <v>3301</v>
      </c>
      <c r="Q95" s="83" t="s">
        <v>52</v>
      </c>
      <c r="R95" s="83" t="s">
        <v>3302</v>
      </c>
      <c r="S95" s="85">
        <v>0</v>
      </c>
      <c r="T95" s="85">
        <v>0</v>
      </c>
      <c r="U95" s="85">
        <f t="shared" si="22"/>
        <v>0</v>
      </c>
      <c r="V95" s="86" t="e">
        <f t="shared" si="17"/>
        <v>#DIV/0!</v>
      </c>
      <c r="W95" s="85">
        <v>0</v>
      </c>
      <c r="X95" s="85">
        <v>0</v>
      </c>
      <c r="Y95" s="85">
        <v>0</v>
      </c>
      <c r="Z95" s="85" t="s">
        <v>54</v>
      </c>
      <c r="AA95" s="85">
        <v>0</v>
      </c>
      <c r="AB95" s="83" t="s">
        <v>3303</v>
      </c>
      <c r="AC95" s="83" t="s">
        <v>99</v>
      </c>
      <c r="AD95" s="83" t="s">
        <v>3200</v>
      </c>
      <c r="AE95" s="83" t="s">
        <v>58</v>
      </c>
      <c r="AF95" s="83" t="s">
        <v>68</v>
      </c>
      <c r="AG95" s="83" t="s">
        <v>3304</v>
      </c>
      <c r="AH95" s="85">
        <v>0</v>
      </c>
      <c r="AI95" s="85">
        <v>0</v>
      </c>
      <c r="AJ95" s="85">
        <f t="shared" si="23"/>
        <v>0</v>
      </c>
      <c r="AK95" s="87" t="e">
        <f t="shared" si="24"/>
        <v>#DIV/0!</v>
      </c>
      <c r="AL95" s="85">
        <f t="shared" si="25"/>
        <v>0</v>
      </c>
    </row>
    <row r="96" spans="1:39" s="88" customFormat="1" x14ac:dyDescent="0.2">
      <c r="A96" s="83" t="s">
        <v>39</v>
      </c>
      <c r="B96" s="83" t="s">
        <v>40</v>
      </c>
      <c r="C96" s="83" t="s">
        <v>3191</v>
      </c>
      <c r="D96" s="83" t="s">
        <v>3306</v>
      </c>
      <c r="E96" s="83" t="s">
        <v>2903</v>
      </c>
      <c r="F96" s="83" t="s">
        <v>3307</v>
      </c>
      <c r="G96" s="83" t="s">
        <v>3307</v>
      </c>
      <c r="H96" s="83" t="s">
        <v>3308</v>
      </c>
      <c r="I96" s="83" t="s">
        <v>3243</v>
      </c>
      <c r="J96" s="83" t="s">
        <v>94</v>
      </c>
      <c r="K96" s="83" t="s">
        <v>3309</v>
      </c>
      <c r="L96" s="84">
        <v>43498</v>
      </c>
      <c r="M96" s="84">
        <v>43498</v>
      </c>
      <c r="N96" s="84">
        <v>43495</v>
      </c>
      <c r="O96" s="83" t="s">
        <v>50</v>
      </c>
      <c r="P96" s="83" t="s">
        <v>3310</v>
      </c>
      <c r="Q96" s="83" t="s">
        <v>52</v>
      </c>
      <c r="R96" s="83" t="s">
        <v>3311</v>
      </c>
      <c r="S96" s="85">
        <v>21224.04</v>
      </c>
      <c r="T96" s="85">
        <v>20428.21</v>
      </c>
      <c r="U96" s="85">
        <f t="shared" ref="U96:U112" si="26">S96-T96</f>
        <v>795.83000000000175</v>
      </c>
      <c r="V96" s="86">
        <f t="shared" si="17"/>
        <v>3.7496631178606979E-2</v>
      </c>
      <c r="W96" s="85">
        <v>18671.75</v>
      </c>
      <c r="X96" s="85">
        <v>1756.46</v>
      </c>
      <c r="Y96" s="85">
        <v>0</v>
      </c>
      <c r="Z96" s="85" t="s">
        <v>54</v>
      </c>
      <c r="AA96" s="85">
        <v>0</v>
      </c>
      <c r="AB96" s="83" t="s">
        <v>3312</v>
      </c>
      <c r="AC96" s="83" t="s">
        <v>99</v>
      </c>
      <c r="AD96" s="83" t="s">
        <v>3200</v>
      </c>
      <c r="AE96" s="83" t="s">
        <v>58</v>
      </c>
      <c r="AF96" s="83" t="s">
        <v>68</v>
      </c>
      <c r="AG96" s="83" t="s">
        <v>3313</v>
      </c>
      <c r="AH96" s="85">
        <v>21224.04</v>
      </c>
      <c r="AI96" s="85">
        <v>20428.21</v>
      </c>
      <c r="AJ96" s="85">
        <f t="shared" ref="AJ96:AJ112" si="27">AH96-AI96</f>
        <v>795.83000000000175</v>
      </c>
      <c r="AK96" s="87">
        <f t="shared" ref="AK96:AK112" si="28">AJ96/AH96</f>
        <v>3.7496631178606979E-2</v>
      </c>
      <c r="AL96" s="85">
        <f t="shared" ref="AL96:AL112" si="29">U96-AJ96</f>
        <v>0</v>
      </c>
    </row>
    <row r="97" spans="1:38" s="88" customFormat="1" x14ac:dyDescent="0.2">
      <c r="A97" s="83" t="s">
        <v>39</v>
      </c>
      <c r="B97" s="83" t="s">
        <v>40</v>
      </c>
      <c r="C97" s="83" t="s">
        <v>3191</v>
      </c>
      <c r="D97" s="83" t="s">
        <v>3306</v>
      </c>
      <c r="E97" s="83" t="s">
        <v>2903</v>
      </c>
      <c r="F97" s="83" t="s">
        <v>3314</v>
      </c>
      <c r="G97" s="83" t="s">
        <v>3314</v>
      </c>
      <c r="H97" s="83" t="s">
        <v>3308</v>
      </c>
      <c r="I97" s="83" t="s">
        <v>3243</v>
      </c>
      <c r="J97" s="83" t="s">
        <v>94</v>
      </c>
      <c r="K97" s="83" t="s">
        <v>3315</v>
      </c>
      <c r="L97" s="84">
        <v>43499</v>
      </c>
      <c r="M97" s="84">
        <v>43499</v>
      </c>
      <c r="N97" s="84">
        <v>43445</v>
      </c>
      <c r="O97" s="83" t="s">
        <v>50</v>
      </c>
      <c r="P97" s="83" t="s">
        <v>3316</v>
      </c>
      <c r="Q97" s="83" t="s">
        <v>52</v>
      </c>
      <c r="R97" s="83" t="s">
        <v>3317</v>
      </c>
      <c r="S97" s="85">
        <v>0</v>
      </c>
      <c r="T97" s="85">
        <v>0</v>
      </c>
      <c r="U97" s="85">
        <f t="shared" si="26"/>
        <v>0</v>
      </c>
      <c r="V97" s="86" t="e">
        <f t="shared" si="17"/>
        <v>#DIV/0!</v>
      </c>
      <c r="W97" s="85">
        <v>0</v>
      </c>
      <c r="X97" s="85">
        <v>0</v>
      </c>
      <c r="Y97" s="85">
        <v>0</v>
      </c>
      <c r="Z97" s="85" t="s">
        <v>54</v>
      </c>
      <c r="AA97" s="85">
        <v>0</v>
      </c>
      <c r="AB97" s="83" t="s">
        <v>3318</v>
      </c>
      <c r="AC97" s="83" t="s">
        <v>99</v>
      </c>
      <c r="AD97" s="83" t="s">
        <v>3200</v>
      </c>
      <c r="AE97" s="83" t="s">
        <v>58</v>
      </c>
      <c r="AF97" s="83" t="s">
        <v>68</v>
      </c>
      <c r="AG97" s="83" t="s">
        <v>3319</v>
      </c>
      <c r="AH97" s="85">
        <v>0</v>
      </c>
      <c r="AI97" s="85">
        <v>0</v>
      </c>
      <c r="AJ97" s="85">
        <f t="shared" si="27"/>
        <v>0</v>
      </c>
      <c r="AK97" s="87" t="e">
        <f t="shared" si="28"/>
        <v>#DIV/0!</v>
      </c>
      <c r="AL97" s="85">
        <f t="shared" si="29"/>
        <v>0</v>
      </c>
    </row>
    <row r="98" spans="1:38" s="88" customFormat="1" x14ac:dyDescent="0.2">
      <c r="A98" s="83" t="s">
        <v>39</v>
      </c>
      <c r="B98" s="83" t="s">
        <v>40</v>
      </c>
      <c r="C98" s="83" t="s">
        <v>3191</v>
      </c>
      <c r="D98" s="83" t="s">
        <v>3306</v>
      </c>
      <c r="E98" s="83" t="s">
        <v>2903</v>
      </c>
      <c r="F98" s="83" t="s">
        <v>3314</v>
      </c>
      <c r="G98" s="83" t="s">
        <v>3314</v>
      </c>
      <c r="H98" s="83" t="s">
        <v>3308</v>
      </c>
      <c r="I98" s="83" t="s">
        <v>3243</v>
      </c>
      <c r="J98" s="83" t="s">
        <v>94</v>
      </c>
      <c r="K98" s="83" t="s">
        <v>3320</v>
      </c>
      <c r="L98" s="84">
        <v>43498</v>
      </c>
      <c r="M98" s="84">
        <v>43498</v>
      </c>
      <c r="N98" s="84">
        <v>43445</v>
      </c>
      <c r="O98" s="83" t="s">
        <v>50</v>
      </c>
      <c r="P98" s="83" t="s">
        <v>3316</v>
      </c>
      <c r="Q98" s="83" t="s">
        <v>52</v>
      </c>
      <c r="R98" s="83" t="s">
        <v>3317</v>
      </c>
      <c r="S98" s="85">
        <v>3326.52</v>
      </c>
      <c r="T98" s="85">
        <v>2644.74</v>
      </c>
      <c r="U98" s="85">
        <f t="shared" si="26"/>
        <v>681.7800000000002</v>
      </c>
      <c r="V98" s="86">
        <f t="shared" si="17"/>
        <v>0.20495292377619861</v>
      </c>
      <c r="W98" s="85">
        <v>2644.74</v>
      </c>
      <c r="X98" s="85">
        <v>0</v>
      </c>
      <c r="Y98" s="85">
        <v>0</v>
      </c>
      <c r="Z98" s="85" t="s">
        <v>54</v>
      </c>
      <c r="AA98" s="85">
        <v>0</v>
      </c>
      <c r="AB98" s="83" t="s">
        <v>3318</v>
      </c>
      <c r="AC98" s="83" t="s">
        <v>99</v>
      </c>
      <c r="AD98" s="83" t="s">
        <v>3200</v>
      </c>
      <c r="AE98" s="83" t="s">
        <v>58</v>
      </c>
      <c r="AF98" s="83" t="s">
        <v>68</v>
      </c>
      <c r="AG98" s="83" t="s">
        <v>3319</v>
      </c>
      <c r="AH98" s="85">
        <v>3326.52</v>
      </c>
      <c r="AI98" s="85">
        <v>2644.74</v>
      </c>
      <c r="AJ98" s="85">
        <f t="shared" si="27"/>
        <v>681.7800000000002</v>
      </c>
      <c r="AK98" s="87">
        <f t="shared" si="28"/>
        <v>0.20495292377619861</v>
      </c>
      <c r="AL98" s="85">
        <f t="shared" si="29"/>
        <v>0</v>
      </c>
    </row>
    <row r="99" spans="1:38" s="88" customFormat="1" x14ac:dyDescent="0.2">
      <c r="A99" s="83" t="s">
        <v>39</v>
      </c>
      <c r="B99" s="83" t="s">
        <v>40</v>
      </c>
      <c r="C99" s="83" t="s">
        <v>3191</v>
      </c>
      <c r="D99" s="83" t="s">
        <v>3306</v>
      </c>
      <c r="E99" s="83" t="s">
        <v>2903</v>
      </c>
      <c r="F99" s="83" t="s">
        <v>3314</v>
      </c>
      <c r="G99" s="83" t="s">
        <v>3314</v>
      </c>
      <c r="H99" s="83" t="s">
        <v>3308</v>
      </c>
      <c r="I99" s="83" t="s">
        <v>3243</v>
      </c>
      <c r="J99" s="83" t="s">
        <v>94</v>
      </c>
      <c r="K99" s="83" t="s">
        <v>3321</v>
      </c>
      <c r="L99" s="84">
        <v>43497</v>
      </c>
      <c r="M99" s="84">
        <v>43497</v>
      </c>
      <c r="N99" s="84">
        <v>43472</v>
      </c>
      <c r="O99" s="83" t="s">
        <v>50</v>
      </c>
      <c r="P99" s="83" t="s">
        <v>3322</v>
      </c>
      <c r="Q99" s="83" t="s">
        <v>52</v>
      </c>
      <c r="R99" s="83" t="s">
        <v>3323</v>
      </c>
      <c r="S99" s="85">
        <v>614.79999999999995</v>
      </c>
      <c r="T99" s="85">
        <v>500</v>
      </c>
      <c r="U99" s="85">
        <f t="shared" si="26"/>
        <v>114.79999999999995</v>
      </c>
      <c r="V99" s="86">
        <f t="shared" si="17"/>
        <v>0.18672739102147035</v>
      </c>
      <c r="W99" s="85">
        <v>500</v>
      </c>
      <c r="X99" s="85">
        <v>0</v>
      </c>
      <c r="Y99" s="85">
        <v>0</v>
      </c>
      <c r="Z99" s="85" t="s">
        <v>54</v>
      </c>
      <c r="AA99" s="85">
        <v>0</v>
      </c>
      <c r="AB99" s="83" t="s">
        <v>3324</v>
      </c>
      <c r="AC99" s="83" t="s">
        <v>99</v>
      </c>
      <c r="AD99" s="83" t="s">
        <v>3200</v>
      </c>
      <c r="AE99" s="83" t="s">
        <v>58</v>
      </c>
      <c r="AF99" s="83" t="s">
        <v>68</v>
      </c>
      <c r="AG99" s="83" t="s">
        <v>3325</v>
      </c>
      <c r="AH99" s="85">
        <v>614.79999999999995</v>
      </c>
      <c r="AI99" s="85">
        <v>500</v>
      </c>
      <c r="AJ99" s="85">
        <f t="shared" si="27"/>
        <v>114.79999999999995</v>
      </c>
      <c r="AK99" s="87">
        <f t="shared" si="28"/>
        <v>0.18672739102147035</v>
      </c>
      <c r="AL99" s="85">
        <f t="shared" si="29"/>
        <v>0</v>
      </c>
    </row>
    <row r="100" spans="1:38" s="88" customFormat="1" x14ac:dyDescent="0.2">
      <c r="A100" s="83" t="s">
        <v>39</v>
      </c>
      <c r="B100" s="83" t="s">
        <v>40</v>
      </c>
      <c r="C100" s="83" t="s">
        <v>3191</v>
      </c>
      <c r="D100" s="83" t="s">
        <v>3306</v>
      </c>
      <c r="E100" s="83" t="s">
        <v>2903</v>
      </c>
      <c r="F100" s="83" t="s">
        <v>3314</v>
      </c>
      <c r="G100" s="83" t="s">
        <v>3314</v>
      </c>
      <c r="H100" s="83" t="s">
        <v>3308</v>
      </c>
      <c r="I100" s="83" t="s">
        <v>3243</v>
      </c>
      <c r="J100" s="83" t="s">
        <v>94</v>
      </c>
      <c r="K100" s="83" t="s">
        <v>3326</v>
      </c>
      <c r="L100" s="84">
        <v>43500</v>
      </c>
      <c r="M100" s="84">
        <v>43500</v>
      </c>
      <c r="N100" s="84">
        <v>43472</v>
      </c>
      <c r="O100" s="83" t="s">
        <v>50</v>
      </c>
      <c r="P100" s="83" t="s">
        <v>3322</v>
      </c>
      <c r="Q100" s="83" t="s">
        <v>52</v>
      </c>
      <c r="R100" s="83" t="s">
        <v>3323</v>
      </c>
      <c r="S100" s="85">
        <v>614.79999999999995</v>
      </c>
      <c r="T100" s="85">
        <v>500</v>
      </c>
      <c r="U100" s="85">
        <f t="shared" si="26"/>
        <v>114.79999999999995</v>
      </c>
      <c r="V100" s="86">
        <f t="shared" si="17"/>
        <v>0.18672739102147035</v>
      </c>
      <c r="W100" s="85">
        <v>500</v>
      </c>
      <c r="X100" s="85">
        <v>0</v>
      </c>
      <c r="Y100" s="85">
        <v>0</v>
      </c>
      <c r="Z100" s="85" t="s">
        <v>54</v>
      </c>
      <c r="AA100" s="85">
        <v>0</v>
      </c>
      <c r="AB100" s="83" t="s">
        <v>3324</v>
      </c>
      <c r="AC100" s="83" t="s">
        <v>99</v>
      </c>
      <c r="AD100" s="83" t="s">
        <v>3200</v>
      </c>
      <c r="AE100" s="83" t="s">
        <v>58</v>
      </c>
      <c r="AF100" s="83" t="s">
        <v>68</v>
      </c>
      <c r="AG100" s="83" t="s">
        <v>3325</v>
      </c>
      <c r="AH100" s="85">
        <v>614.79999999999995</v>
      </c>
      <c r="AI100" s="85">
        <v>500</v>
      </c>
      <c r="AJ100" s="85">
        <f t="shared" si="27"/>
        <v>114.79999999999995</v>
      </c>
      <c r="AK100" s="87">
        <f t="shared" si="28"/>
        <v>0.18672739102147035</v>
      </c>
      <c r="AL100" s="85">
        <f t="shared" si="29"/>
        <v>0</v>
      </c>
    </row>
    <row r="101" spans="1:38" s="88" customFormat="1" x14ac:dyDescent="0.2">
      <c r="A101" s="83" t="s">
        <v>39</v>
      </c>
      <c r="B101" s="83" t="s">
        <v>40</v>
      </c>
      <c r="C101" s="83" t="s">
        <v>3191</v>
      </c>
      <c r="D101" s="83" t="s">
        <v>3306</v>
      </c>
      <c r="E101" s="83" t="s">
        <v>2903</v>
      </c>
      <c r="F101" s="83" t="s">
        <v>3314</v>
      </c>
      <c r="G101" s="83" t="s">
        <v>3314</v>
      </c>
      <c r="H101" s="83" t="s">
        <v>3308</v>
      </c>
      <c r="I101" s="83" t="s">
        <v>3243</v>
      </c>
      <c r="J101" s="83" t="s">
        <v>94</v>
      </c>
      <c r="K101" s="83" t="s">
        <v>3327</v>
      </c>
      <c r="L101" s="84">
        <v>43498</v>
      </c>
      <c r="M101" s="84">
        <v>43498</v>
      </c>
      <c r="N101" s="84">
        <v>43480</v>
      </c>
      <c r="O101" s="83" t="s">
        <v>50</v>
      </c>
      <c r="P101" s="83" t="s">
        <v>3328</v>
      </c>
      <c r="Q101" s="83" t="s">
        <v>52</v>
      </c>
      <c r="R101" s="83" t="s">
        <v>3329</v>
      </c>
      <c r="S101" s="85">
        <v>8091.41</v>
      </c>
      <c r="T101" s="85">
        <v>6923.82</v>
      </c>
      <c r="U101" s="85">
        <f t="shared" si="26"/>
        <v>1167.5900000000001</v>
      </c>
      <c r="V101" s="86">
        <f t="shared" si="17"/>
        <v>0.14429994277882349</v>
      </c>
      <c r="W101" s="85">
        <v>6798.58</v>
      </c>
      <c r="X101" s="85">
        <v>125.24</v>
      </c>
      <c r="Y101" s="85">
        <v>0</v>
      </c>
      <c r="Z101" s="85" t="s">
        <v>54</v>
      </c>
      <c r="AA101" s="85">
        <v>0</v>
      </c>
      <c r="AB101" s="83" t="s">
        <v>3330</v>
      </c>
      <c r="AC101" s="83" t="s">
        <v>99</v>
      </c>
      <c r="AD101" s="83" t="s">
        <v>3200</v>
      </c>
      <c r="AE101" s="83" t="s">
        <v>58</v>
      </c>
      <c r="AF101" s="83" t="s">
        <v>68</v>
      </c>
      <c r="AG101" s="83" t="s">
        <v>3331</v>
      </c>
      <c r="AH101" s="85">
        <v>8091.41</v>
      </c>
      <c r="AI101" s="85">
        <v>6923.82</v>
      </c>
      <c r="AJ101" s="85">
        <f t="shared" si="27"/>
        <v>1167.5900000000001</v>
      </c>
      <c r="AK101" s="87">
        <f t="shared" si="28"/>
        <v>0.14429994277882349</v>
      </c>
      <c r="AL101" s="85">
        <f t="shared" si="29"/>
        <v>0</v>
      </c>
    </row>
    <row r="102" spans="1:38" s="88" customFormat="1" x14ac:dyDescent="0.2">
      <c r="A102" s="83" t="s">
        <v>39</v>
      </c>
      <c r="B102" s="83" t="s">
        <v>40</v>
      </c>
      <c r="C102" s="83" t="s">
        <v>3191</v>
      </c>
      <c r="D102" s="83" t="s">
        <v>3306</v>
      </c>
      <c r="E102" s="83" t="s">
        <v>2903</v>
      </c>
      <c r="F102" s="83" t="s">
        <v>3314</v>
      </c>
      <c r="G102" s="83" t="s">
        <v>3314</v>
      </c>
      <c r="H102" s="83" t="s">
        <v>3308</v>
      </c>
      <c r="I102" s="83" t="s">
        <v>3243</v>
      </c>
      <c r="J102" s="83" t="s">
        <v>94</v>
      </c>
      <c r="K102" s="83" t="s">
        <v>3332</v>
      </c>
      <c r="L102" s="84">
        <v>43497</v>
      </c>
      <c r="M102" s="84">
        <v>43497</v>
      </c>
      <c r="N102" s="84">
        <v>43480</v>
      </c>
      <c r="O102" s="83" t="s">
        <v>50</v>
      </c>
      <c r="P102" s="83" t="s">
        <v>3328</v>
      </c>
      <c r="Q102" s="83" t="s">
        <v>52</v>
      </c>
      <c r="R102" s="83" t="s">
        <v>3329</v>
      </c>
      <c r="S102" s="85">
        <v>2204</v>
      </c>
      <c r="T102" s="85">
        <v>1810</v>
      </c>
      <c r="U102" s="85">
        <f t="shared" si="26"/>
        <v>394</v>
      </c>
      <c r="V102" s="86">
        <f t="shared" si="17"/>
        <v>0.17876588021778583</v>
      </c>
      <c r="W102" s="85">
        <v>1256.29</v>
      </c>
      <c r="X102" s="85">
        <v>553.71</v>
      </c>
      <c r="Y102" s="85">
        <v>0</v>
      </c>
      <c r="Z102" s="85" t="s">
        <v>54</v>
      </c>
      <c r="AA102" s="85">
        <v>0</v>
      </c>
      <c r="AB102" s="83" t="s">
        <v>3330</v>
      </c>
      <c r="AC102" s="83" t="s">
        <v>99</v>
      </c>
      <c r="AD102" s="83" t="s">
        <v>3200</v>
      </c>
      <c r="AE102" s="83" t="s">
        <v>58</v>
      </c>
      <c r="AF102" s="83" t="s">
        <v>68</v>
      </c>
      <c r="AG102" s="83" t="s">
        <v>3331</v>
      </c>
      <c r="AH102" s="85">
        <v>2204</v>
      </c>
      <c r="AI102" s="85">
        <v>1810</v>
      </c>
      <c r="AJ102" s="85">
        <f t="shared" si="27"/>
        <v>394</v>
      </c>
      <c r="AK102" s="87">
        <f t="shared" si="28"/>
        <v>0.17876588021778583</v>
      </c>
      <c r="AL102" s="85">
        <f t="shared" si="29"/>
        <v>0</v>
      </c>
    </row>
    <row r="103" spans="1:38" s="88" customFormat="1" x14ac:dyDescent="0.2">
      <c r="A103" s="83" t="s">
        <v>39</v>
      </c>
      <c r="B103" s="83" t="s">
        <v>40</v>
      </c>
      <c r="C103" s="83" t="s">
        <v>3191</v>
      </c>
      <c r="D103" s="83" t="s">
        <v>3306</v>
      </c>
      <c r="E103" s="83" t="s">
        <v>2903</v>
      </c>
      <c r="F103" s="83" t="s">
        <v>3314</v>
      </c>
      <c r="G103" s="83" t="s">
        <v>3314</v>
      </c>
      <c r="H103" s="83" t="s">
        <v>3308</v>
      </c>
      <c r="I103" s="83" t="s">
        <v>3243</v>
      </c>
      <c r="J103" s="83" t="s">
        <v>94</v>
      </c>
      <c r="K103" s="83" t="s">
        <v>3333</v>
      </c>
      <c r="L103" s="84">
        <v>43499</v>
      </c>
      <c r="M103" s="84">
        <v>43499</v>
      </c>
      <c r="N103" s="84">
        <v>43480</v>
      </c>
      <c r="O103" s="83" t="s">
        <v>50</v>
      </c>
      <c r="P103" s="83" t="s">
        <v>3328</v>
      </c>
      <c r="Q103" s="83" t="s">
        <v>52</v>
      </c>
      <c r="R103" s="83" t="s">
        <v>3329</v>
      </c>
      <c r="S103" s="85">
        <v>0</v>
      </c>
      <c r="T103" s="85">
        <v>0</v>
      </c>
      <c r="U103" s="85">
        <f t="shared" si="26"/>
        <v>0</v>
      </c>
      <c r="V103" s="86" t="e">
        <f t="shared" si="17"/>
        <v>#DIV/0!</v>
      </c>
      <c r="W103" s="85">
        <v>0</v>
      </c>
      <c r="X103" s="85">
        <v>0</v>
      </c>
      <c r="Y103" s="85">
        <v>0</v>
      </c>
      <c r="Z103" s="85" t="s">
        <v>54</v>
      </c>
      <c r="AA103" s="85">
        <v>0</v>
      </c>
      <c r="AB103" s="83" t="s">
        <v>3330</v>
      </c>
      <c r="AC103" s="83" t="s">
        <v>99</v>
      </c>
      <c r="AD103" s="83" t="s">
        <v>3200</v>
      </c>
      <c r="AE103" s="83" t="s">
        <v>58</v>
      </c>
      <c r="AF103" s="83" t="s">
        <v>68</v>
      </c>
      <c r="AG103" s="83" t="s">
        <v>3331</v>
      </c>
      <c r="AH103" s="85">
        <v>0</v>
      </c>
      <c r="AI103" s="85">
        <v>0</v>
      </c>
      <c r="AJ103" s="85">
        <f t="shared" si="27"/>
        <v>0</v>
      </c>
      <c r="AK103" s="87" t="e">
        <f t="shared" si="28"/>
        <v>#DIV/0!</v>
      </c>
      <c r="AL103" s="85">
        <f t="shared" si="29"/>
        <v>0</v>
      </c>
    </row>
    <row r="104" spans="1:38" s="88" customFormat="1" x14ac:dyDescent="0.2">
      <c r="A104" s="83" t="s">
        <v>39</v>
      </c>
      <c r="B104" s="83" t="s">
        <v>40</v>
      </c>
      <c r="C104" s="83" t="s">
        <v>3191</v>
      </c>
      <c r="D104" s="83" t="s">
        <v>3306</v>
      </c>
      <c r="E104" s="83" t="s">
        <v>2903</v>
      </c>
      <c r="F104" s="83" t="s">
        <v>3314</v>
      </c>
      <c r="G104" s="83" t="s">
        <v>3314</v>
      </c>
      <c r="H104" s="83" t="s">
        <v>3308</v>
      </c>
      <c r="I104" s="83" t="s">
        <v>3243</v>
      </c>
      <c r="J104" s="83" t="s">
        <v>94</v>
      </c>
      <c r="K104" s="83" t="s">
        <v>3334</v>
      </c>
      <c r="L104" s="84">
        <v>43500</v>
      </c>
      <c r="M104" s="84">
        <v>43500</v>
      </c>
      <c r="N104" s="84">
        <v>43493</v>
      </c>
      <c r="O104" s="83" t="s">
        <v>50</v>
      </c>
      <c r="P104" s="83" t="s">
        <v>3335</v>
      </c>
      <c r="Q104" s="83" t="s">
        <v>52</v>
      </c>
      <c r="R104" s="83" t="s">
        <v>3336</v>
      </c>
      <c r="S104" s="85">
        <v>8816</v>
      </c>
      <c r="T104" s="85">
        <v>7240</v>
      </c>
      <c r="U104" s="85">
        <f t="shared" si="26"/>
        <v>1576</v>
      </c>
      <c r="V104" s="86">
        <f t="shared" si="17"/>
        <v>0.17876588021778583</v>
      </c>
      <c r="W104" s="85">
        <v>5366.81</v>
      </c>
      <c r="X104" s="85">
        <v>1873.19</v>
      </c>
      <c r="Y104" s="85">
        <v>0</v>
      </c>
      <c r="Z104" s="85" t="s">
        <v>54</v>
      </c>
      <c r="AA104" s="85">
        <v>0</v>
      </c>
      <c r="AB104" s="83" t="s">
        <v>3337</v>
      </c>
      <c r="AC104" s="83" t="s">
        <v>99</v>
      </c>
      <c r="AD104" s="83" t="s">
        <v>3200</v>
      </c>
      <c r="AE104" s="83" t="s">
        <v>58</v>
      </c>
      <c r="AF104" s="83" t="s">
        <v>68</v>
      </c>
      <c r="AG104" s="83" t="s">
        <v>3338</v>
      </c>
      <c r="AH104" s="85">
        <v>8816</v>
      </c>
      <c r="AI104" s="85">
        <v>7240</v>
      </c>
      <c r="AJ104" s="85">
        <f t="shared" si="27"/>
        <v>1576</v>
      </c>
      <c r="AK104" s="87">
        <f t="shared" si="28"/>
        <v>0.17876588021778583</v>
      </c>
      <c r="AL104" s="85">
        <f t="shared" si="29"/>
        <v>0</v>
      </c>
    </row>
    <row r="105" spans="1:38" s="88" customFormat="1" x14ac:dyDescent="0.2">
      <c r="A105" s="83" t="s">
        <v>39</v>
      </c>
      <c r="B105" s="83" t="s">
        <v>40</v>
      </c>
      <c r="C105" s="83" t="s">
        <v>3191</v>
      </c>
      <c r="D105" s="83" t="s">
        <v>3306</v>
      </c>
      <c r="E105" s="83" t="s">
        <v>2903</v>
      </c>
      <c r="F105" s="83" t="s">
        <v>3314</v>
      </c>
      <c r="G105" s="83" t="s">
        <v>3314</v>
      </c>
      <c r="H105" s="83" t="s">
        <v>3308</v>
      </c>
      <c r="I105" s="83" t="s">
        <v>3243</v>
      </c>
      <c r="J105" s="83" t="s">
        <v>94</v>
      </c>
      <c r="K105" s="83" t="s">
        <v>3339</v>
      </c>
      <c r="L105" s="84">
        <v>43497</v>
      </c>
      <c r="M105" s="84">
        <v>43497</v>
      </c>
      <c r="N105" s="84">
        <v>43495</v>
      </c>
      <c r="O105" s="83" t="s">
        <v>50</v>
      </c>
      <c r="P105" s="83" t="s">
        <v>3340</v>
      </c>
      <c r="Q105" s="83" t="s">
        <v>52</v>
      </c>
      <c r="R105" s="83" t="s">
        <v>3341</v>
      </c>
      <c r="S105" s="85">
        <v>174.5</v>
      </c>
      <c r="T105" s="85">
        <v>154.41</v>
      </c>
      <c r="U105" s="85">
        <f t="shared" si="26"/>
        <v>20.090000000000003</v>
      </c>
      <c r="V105" s="86">
        <f t="shared" si="17"/>
        <v>0.11512893982808024</v>
      </c>
      <c r="W105" s="85">
        <v>154.41</v>
      </c>
      <c r="X105" s="85">
        <v>0</v>
      </c>
      <c r="Y105" s="85">
        <v>0</v>
      </c>
      <c r="Z105" s="85" t="s">
        <v>54</v>
      </c>
      <c r="AA105" s="85">
        <v>0</v>
      </c>
      <c r="AB105" s="83" t="s">
        <v>3342</v>
      </c>
      <c r="AC105" s="83" t="s">
        <v>99</v>
      </c>
      <c r="AD105" s="83" t="s">
        <v>3200</v>
      </c>
      <c r="AE105" s="83" t="s">
        <v>58</v>
      </c>
      <c r="AF105" s="83" t="s">
        <v>68</v>
      </c>
      <c r="AG105" s="83" t="s">
        <v>3343</v>
      </c>
      <c r="AH105" s="85">
        <v>174.5</v>
      </c>
      <c r="AI105" s="85">
        <v>154.41</v>
      </c>
      <c r="AJ105" s="85">
        <f t="shared" si="27"/>
        <v>20.090000000000003</v>
      </c>
      <c r="AK105" s="87">
        <f t="shared" si="28"/>
        <v>0.11512893982808024</v>
      </c>
      <c r="AL105" s="85">
        <f t="shared" si="29"/>
        <v>0</v>
      </c>
    </row>
    <row r="106" spans="1:38" s="88" customFormat="1" x14ac:dyDescent="0.2">
      <c r="A106" s="83" t="s">
        <v>39</v>
      </c>
      <c r="B106" s="83" t="s">
        <v>40</v>
      </c>
      <c r="C106" s="83" t="s">
        <v>3191</v>
      </c>
      <c r="D106" s="83" t="s">
        <v>3306</v>
      </c>
      <c r="E106" s="83" t="s">
        <v>2903</v>
      </c>
      <c r="F106" s="83" t="s">
        <v>3314</v>
      </c>
      <c r="G106" s="83" t="s">
        <v>3314</v>
      </c>
      <c r="H106" s="83" t="s">
        <v>3308</v>
      </c>
      <c r="I106" s="83" t="s">
        <v>3243</v>
      </c>
      <c r="J106" s="83" t="s">
        <v>94</v>
      </c>
      <c r="K106" s="83" t="s">
        <v>3344</v>
      </c>
      <c r="L106" s="84">
        <v>43498</v>
      </c>
      <c r="M106" s="84">
        <v>43498</v>
      </c>
      <c r="N106" s="84">
        <v>43495</v>
      </c>
      <c r="O106" s="83" t="s">
        <v>50</v>
      </c>
      <c r="P106" s="83" t="s">
        <v>3340</v>
      </c>
      <c r="Q106" s="83" t="s">
        <v>52</v>
      </c>
      <c r="R106" s="83" t="s">
        <v>3341</v>
      </c>
      <c r="S106" s="85">
        <v>0</v>
      </c>
      <c r="T106" s="85">
        <v>0</v>
      </c>
      <c r="U106" s="85">
        <f t="shared" si="26"/>
        <v>0</v>
      </c>
      <c r="V106" s="86" t="e">
        <f t="shared" si="17"/>
        <v>#DIV/0!</v>
      </c>
      <c r="W106" s="85">
        <v>0</v>
      </c>
      <c r="X106" s="85">
        <v>0</v>
      </c>
      <c r="Y106" s="85">
        <v>0</v>
      </c>
      <c r="Z106" s="85" t="s">
        <v>54</v>
      </c>
      <c r="AA106" s="85">
        <v>0</v>
      </c>
      <c r="AB106" s="83" t="s">
        <v>3342</v>
      </c>
      <c r="AC106" s="83" t="s">
        <v>99</v>
      </c>
      <c r="AD106" s="83" t="s">
        <v>3200</v>
      </c>
      <c r="AE106" s="83" t="s">
        <v>58</v>
      </c>
      <c r="AF106" s="83" t="s">
        <v>68</v>
      </c>
      <c r="AG106" s="83" t="s">
        <v>3343</v>
      </c>
      <c r="AH106" s="85">
        <v>0</v>
      </c>
      <c r="AI106" s="85">
        <v>0</v>
      </c>
      <c r="AJ106" s="85">
        <f t="shared" si="27"/>
        <v>0</v>
      </c>
      <c r="AK106" s="87" t="e">
        <f t="shared" si="28"/>
        <v>#DIV/0!</v>
      </c>
      <c r="AL106" s="85">
        <f t="shared" si="29"/>
        <v>0</v>
      </c>
    </row>
    <row r="107" spans="1:38" s="88" customFormat="1" x14ac:dyDescent="0.2">
      <c r="A107" s="83" t="s">
        <v>39</v>
      </c>
      <c r="B107" s="83" t="s">
        <v>40</v>
      </c>
      <c r="C107" s="83" t="s">
        <v>3191</v>
      </c>
      <c r="D107" s="83" t="s">
        <v>3306</v>
      </c>
      <c r="E107" s="83" t="s">
        <v>2903</v>
      </c>
      <c r="F107" s="83" t="s">
        <v>3345</v>
      </c>
      <c r="G107" s="83" t="s">
        <v>3345</v>
      </c>
      <c r="H107" s="83" t="s">
        <v>3308</v>
      </c>
      <c r="I107" s="83" t="s">
        <v>3243</v>
      </c>
      <c r="J107" s="83" t="s">
        <v>94</v>
      </c>
      <c r="K107" s="83" t="s">
        <v>3346</v>
      </c>
      <c r="L107" s="84">
        <v>43500</v>
      </c>
      <c r="M107" s="84">
        <v>43500</v>
      </c>
      <c r="N107" s="84">
        <v>43276</v>
      </c>
      <c r="O107" s="83" t="s">
        <v>50</v>
      </c>
      <c r="P107" s="83" t="s">
        <v>3347</v>
      </c>
      <c r="Q107" s="83" t="s">
        <v>52</v>
      </c>
      <c r="R107" s="83" t="s">
        <v>3348</v>
      </c>
      <c r="S107" s="85">
        <v>2157.58</v>
      </c>
      <c r="T107" s="85">
        <v>1797.98</v>
      </c>
      <c r="U107" s="85">
        <f t="shared" si="26"/>
        <v>359.59999999999991</v>
      </c>
      <c r="V107" s="86">
        <f t="shared" si="17"/>
        <v>0.16666821160744905</v>
      </c>
      <c r="W107" s="85">
        <v>1797.98</v>
      </c>
      <c r="X107" s="85">
        <v>0</v>
      </c>
      <c r="Y107" s="85">
        <v>0</v>
      </c>
      <c r="Z107" s="85" t="s">
        <v>54</v>
      </c>
      <c r="AA107" s="85">
        <v>0</v>
      </c>
      <c r="AB107" s="83" t="s">
        <v>3349</v>
      </c>
      <c r="AC107" s="83" t="s">
        <v>321</v>
      </c>
      <c r="AD107" s="83" t="s">
        <v>3200</v>
      </c>
      <c r="AE107" s="83" t="s">
        <v>58</v>
      </c>
      <c r="AF107" s="83" t="s">
        <v>68</v>
      </c>
      <c r="AG107" s="83" t="s">
        <v>3350</v>
      </c>
      <c r="AH107" s="85">
        <v>2157.58</v>
      </c>
      <c r="AI107" s="85">
        <v>1797.98</v>
      </c>
      <c r="AJ107" s="85">
        <f t="shared" si="27"/>
        <v>359.59999999999991</v>
      </c>
      <c r="AK107" s="87">
        <f t="shared" si="28"/>
        <v>0.16666821160744905</v>
      </c>
      <c r="AL107" s="85">
        <f t="shared" si="29"/>
        <v>0</v>
      </c>
    </row>
    <row r="108" spans="1:38" s="88" customFormat="1" x14ac:dyDescent="0.2">
      <c r="A108" s="83" t="s">
        <v>39</v>
      </c>
      <c r="B108" s="83" t="s">
        <v>40</v>
      </c>
      <c r="C108" s="83" t="s">
        <v>3191</v>
      </c>
      <c r="D108" s="83" t="s">
        <v>3306</v>
      </c>
      <c r="E108" s="83" t="s">
        <v>2903</v>
      </c>
      <c r="F108" s="83" t="s">
        <v>3345</v>
      </c>
      <c r="G108" s="83" t="s">
        <v>3345</v>
      </c>
      <c r="H108" s="83" t="s">
        <v>3308</v>
      </c>
      <c r="I108" s="83" t="s">
        <v>3243</v>
      </c>
      <c r="J108" s="83" t="s">
        <v>94</v>
      </c>
      <c r="K108" s="83" t="s">
        <v>3351</v>
      </c>
      <c r="L108" s="84">
        <v>43498</v>
      </c>
      <c r="M108" s="84">
        <v>43498</v>
      </c>
      <c r="N108" s="84">
        <v>43474</v>
      </c>
      <c r="O108" s="83" t="s">
        <v>50</v>
      </c>
      <c r="P108" s="83" t="s">
        <v>3352</v>
      </c>
      <c r="Q108" s="83" t="s">
        <v>52</v>
      </c>
      <c r="R108" s="83" t="s">
        <v>3353</v>
      </c>
      <c r="S108" s="85">
        <v>0</v>
      </c>
      <c r="T108" s="85">
        <v>0</v>
      </c>
      <c r="U108" s="85">
        <f t="shared" si="26"/>
        <v>0</v>
      </c>
      <c r="V108" s="86" t="e">
        <f t="shared" si="17"/>
        <v>#DIV/0!</v>
      </c>
      <c r="W108" s="85">
        <v>0</v>
      </c>
      <c r="X108" s="85">
        <v>0</v>
      </c>
      <c r="Y108" s="85">
        <v>0</v>
      </c>
      <c r="Z108" s="85" t="s">
        <v>54</v>
      </c>
      <c r="AA108" s="85">
        <v>0</v>
      </c>
      <c r="AB108" s="83" t="s">
        <v>3354</v>
      </c>
      <c r="AC108" s="83" t="s">
        <v>99</v>
      </c>
      <c r="AD108" s="83" t="s">
        <v>3200</v>
      </c>
      <c r="AE108" s="83" t="s">
        <v>58</v>
      </c>
      <c r="AF108" s="83" t="s">
        <v>68</v>
      </c>
      <c r="AG108" s="83" t="s">
        <v>3355</v>
      </c>
      <c r="AH108" s="85">
        <v>0</v>
      </c>
      <c r="AI108" s="85">
        <v>0</v>
      </c>
      <c r="AJ108" s="85">
        <f t="shared" si="27"/>
        <v>0</v>
      </c>
      <c r="AK108" s="87" t="e">
        <f t="shared" si="28"/>
        <v>#DIV/0!</v>
      </c>
      <c r="AL108" s="85">
        <f t="shared" si="29"/>
        <v>0</v>
      </c>
    </row>
    <row r="109" spans="1:38" s="88" customFormat="1" x14ac:dyDescent="0.2">
      <c r="A109" s="83" t="s">
        <v>39</v>
      </c>
      <c r="B109" s="83" t="s">
        <v>40</v>
      </c>
      <c r="C109" s="83" t="s">
        <v>3191</v>
      </c>
      <c r="D109" s="83" t="s">
        <v>3306</v>
      </c>
      <c r="E109" s="83" t="s">
        <v>2903</v>
      </c>
      <c r="F109" s="83" t="s">
        <v>3345</v>
      </c>
      <c r="G109" s="83" t="s">
        <v>3345</v>
      </c>
      <c r="H109" s="83" t="s">
        <v>3308</v>
      </c>
      <c r="I109" s="83" t="s">
        <v>3243</v>
      </c>
      <c r="J109" s="83" t="s">
        <v>94</v>
      </c>
      <c r="K109" s="83" t="s">
        <v>3356</v>
      </c>
      <c r="L109" s="84">
        <v>43497</v>
      </c>
      <c r="M109" s="84">
        <v>43497</v>
      </c>
      <c r="N109" s="84">
        <v>43474</v>
      </c>
      <c r="O109" s="83" t="s">
        <v>50</v>
      </c>
      <c r="P109" s="83" t="s">
        <v>3352</v>
      </c>
      <c r="Q109" s="83" t="s">
        <v>52</v>
      </c>
      <c r="R109" s="83" t="s">
        <v>3353</v>
      </c>
      <c r="S109" s="85">
        <v>10968.79</v>
      </c>
      <c r="T109" s="85">
        <v>9124.7099999999991</v>
      </c>
      <c r="U109" s="85">
        <f t="shared" si="26"/>
        <v>1844.0800000000017</v>
      </c>
      <c r="V109" s="86">
        <f t="shared" si="17"/>
        <v>0.16812064047173861</v>
      </c>
      <c r="W109" s="85">
        <v>8344.73</v>
      </c>
      <c r="X109" s="85">
        <v>779.98</v>
      </c>
      <c r="Y109" s="85">
        <v>0</v>
      </c>
      <c r="Z109" s="85" t="s">
        <v>54</v>
      </c>
      <c r="AA109" s="85">
        <v>0</v>
      </c>
      <c r="AB109" s="83" t="s">
        <v>3354</v>
      </c>
      <c r="AC109" s="83" t="s">
        <v>99</v>
      </c>
      <c r="AD109" s="83" t="s">
        <v>3200</v>
      </c>
      <c r="AE109" s="83" t="s">
        <v>58</v>
      </c>
      <c r="AF109" s="83" t="s">
        <v>68</v>
      </c>
      <c r="AG109" s="83" t="s">
        <v>3355</v>
      </c>
      <c r="AH109" s="85">
        <v>10968.79</v>
      </c>
      <c r="AI109" s="85">
        <v>9124.7099999999991</v>
      </c>
      <c r="AJ109" s="85">
        <f t="shared" si="27"/>
        <v>1844.0800000000017</v>
      </c>
      <c r="AK109" s="87">
        <f t="shared" si="28"/>
        <v>0.16812064047173861</v>
      </c>
      <c r="AL109" s="85">
        <f t="shared" si="29"/>
        <v>0</v>
      </c>
    </row>
    <row r="110" spans="1:38" s="88" customFormat="1" x14ac:dyDescent="0.2">
      <c r="A110" s="83" t="s">
        <v>39</v>
      </c>
      <c r="B110" s="83" t="s">
        <v>40</v>
      </c>
      <c r="C110" s="83" t="s">
        <v>3191</v>
      </c>
      <c r="D110" s="83" t="s">
        <v>3306</v>
      </c>
      <c r="E110" s="83" t="s">
        <v>2903</v>
      </c>
      <c r="F110" s="83" t="s">
        <v>3345</v>
      </c>
      <c r="G110" s="83" t="s">
        <v>3345</v>
      </c>
      <c r="H110" s="83" t="s">
        <v>3308</v>
      </c>
      <c r="I110" s="83" t="s">
        <v>3243</v>
      </c>
      <c r="J110" s="83" t="s">
        <v>94</v>
      </c>
      <c r="K110" s="83" t="s">
        <v>3357</v>
      </c>
      <c r="L110" s="84">
        <v>43499</v>
      </c>
      <c r="M110" s="84">
        <v>43499</v>
      </c>
      <c r="N110" s="84">
        <v>43475</v>
      </c>
      <c r="O110" s="83" t="s">
        <v>50</v>
      </c>
      <c r="P110" s="83" t="s">
        <v>3358</v>
      </c>
      <c r="Q110" s="83" t="s">
        <v>52</v>
      </c>
      <c r="R110" s="83" t="s">
        <v>3359</v>
      </c>
      <c r="S110" s="85">
        <v>0</v>
      </c>
      <c r="T110" s="85">
        <v>0</v>
      </c>
      <c r="U110" s="85">
        <f t="shared" si="26"/>
        <v>0</v>
      </c>
      <c r="V110" s="86" t="e">
        <f t="shared" si="17"/>
        <v>#DIV/0!</v>
      </c>
      <c r="W110" s="85">
        <v>0</v>
      </c>
      <c r="X110" s="85">
        <v>0</v>
      </c>
      <c r="Y110" s="85">
        <v>0</v>
      </c>
      <c r="Z110" s="85" t="s">
        <v>54</v>
      </c>
      <c r="AA110" s="85">
        <v>0</v>
      </c>
      <c r="AB110" s="83" t="s">
        <v>3360</v>
      </c>
      <c r="AC110" s="83" t="s">
        <v>99</v>
      </c>
      <c r="AD110" s="83" t="s">
        <v>3200</v>
      </c>
      <c r="AE110" s="83" t="s">
        <v>58</v>
      </c>
      <c r="AF110" s="83" t="s">
        <v>68</v>
      </c>
      <c r="AG110" s="83" t="s">
        <v>3361</v>
      </c>
      <c r="AH110" s="85">
        <v>0</v>
      </c>
      <c r="AI110" s="85">
        <v>0</v>
      </c>
      <c r="AJ110" s="85">
        <f t="shared" si="27"/>
        <v>0</v>
      </c>
      <c r="AK110" s="87" t="e">
        <f t="shared" si="28"/>
        <v>#DIV/0!</v>
      </c>
      <c r="AL110" s="85">
        <f t="shared" si="29"/>
        <v>0</v>
      </c>
    </row>
    <row r="111" spans="1:38" s="88" customFormat="1" x14ac:dyDescent="0.2">
      <c r="A111" s="83" t="s">
        <v>39</v>
      </c>
      <c r="B111" s="83" t="s">
        <v>40</v>
      </c>
      <c r="C111" s="83" t="s">
        <v>3191</v>
      </c>
      <c r="D111" s="83" t="s">
        <v>3306</v>
      </c>
      <c r="E111" s="83" t="s">
        <v>2903</v>
      </c>
      <c r="F111" s="83" t="s">
        <v>3345</v>
      </c>
      <c r="G111" s="83" t="s">
        <v>3345</v>
      </c>
      <c r="H111" s="83" t="s">
        <v>3308</v>
      </c>
      <c r="I111" s="83" t="s">
        <v>3243</v>
      </c>
      <c r="J111" s="83" t="s">
        <v>94</v>
      </c>
      <c r="K111" s="83" t="s">
        <v>3362</v>
      </c>
      <c r="L111" s="84">
        <v>43498</v>
      </c>
      <c r="M111" s="84">
        <v>43498</v>
      </c>
      <c r="N111" s="84">
        <v>43475</v>
      </c>
      <c r="O111" s="83" t="s">
        <v>50</v>
      </c>
      <c r="P111" s="83" t="s">
        <v>3358</v>
      </c>
      <c r="Q111" s="83" t="s">
        <v>52</v>
      </c>
      <c r="R111" s="83" t="s">
        <v>3359</v>
      </c>
      <c r="S111" s="85">
        <v>16225.82</v>
      </c>
      <c r="T111" s="85">
        <v>13358.43</v>
      </c>
      <c r="U111" s="85">
        <f t="shared" si="26"/>
        <v>2867.3899999999994</v>
      </c>
      <c r="V111" s="86">
        <f t="shared" si="17"/>
        <v>0.17671772520587553</v>
      </c>
      <c r="W111" s="85">
        <v>13358.43</v>
      </c>
      <c r="X111" s="85">
        <v>0</v>
      </c>
      <c r="Y111" s="85">
        <v>0</v>
      </c>
      <c r="Z111" s="85" t="s">
        <v>54</v>
      </c>
      <c r="AA111" s="85">
        <v>0</v>
      </c>
      <c r="AB111" s="83" t="s">
        <v>3360</v>
      </c>
      <c r="AC111" s="83" t="s">
        <v>99</v>
      </c>
      <c r="AD111" s="83" t="s">
        <v>3200</v>
      </c>
      <c r="AE111" s="83" t="s">
        <v>58</v>
      </c>
      <c r="AF111" s="83" t="s">
        <v>68</v>
      </c>
      <c r="AG111" s="83" t="s">
        <v>3361</v>
      </c>
      <c r="AH111" s="85">
        <v>16225.82</v>
      </c>
      <c r="AI111" s="85">
        <v>13358.43</v>
      </c>
      <c r="AJ111" s="85">
        <f t="shared" si="27"/>
        <v>2867.3899999999994</v>
      </c>
      <c r="AK111" s="87">
        <f t="shared" si="28"/>
        <v>0.17671772520587553</v>
      </c>
      <c r="AL111" s="85">
        <f t="shared" si="29"/>
        <v>0</v>
      </c>
    </row>
    <row r="112" spans="1:38" s="88" customFormat="1" x14ac:dyDescent="0.2">
      <c r="A112" s="83" t="s">
        <v>39</v>
      </c>
      <c r="B112" s="83" t="s">
        <v>40</v>
      </c>
      <c r="C112" s="83" t="s">
        <v>3191</v>
      </c>
      <c r="D112" s="83" t="s">
        <v>3306</v>
      </c>
      <c r="E112" s="83" t="s">
        <v>2903</v>
      </c>
      <c r="F112" s="83" t="s">
        <v>3345</v>
      </c>
      <c r="G112" s="83" t="s">
        <v>3345</v>
      </c>
      <c r="H112" s="83" t="s">
        <v>3308</v>
      </c>
      <c r="I112" s="83" t="s">
        <v>3243</v>
      </c>
      <c r="J112" s="83" t="s">
        <v>94</v>
      </c>
      <c r="K112" s="83" t="s">
        <v>3363</v>
      </c>
      <c r="L112" s="84">
        <v>43498</v>
      </c>
      <c r="M112" s="84">
        <v>43498</v>
      </c>
      <c r="N112" s="84">
        <v>43495</v>
      </c>
      <c r="O112" s="83" t="s">
        <v>50</v>
      </c>
      <c r="P112" s="83" t="s">
        <v>3364</v>
      </c>
      <c r="Q112" s="83" t="s">
        <v>52</v>
      </c>
      <c r="R112" s="83" t="s">
        <v>3365</v>
      </c>
      <c r="S112" s="85">
        <v>1280.25</v>
      </c>
      <c r="T112" s="85">
        <v>1052.6500000000001</v>
      </c>
      <c r="U112" s="85">
        <f t="shared" si="26"/>
        <v>227.59999999999991</v>
      </c>
      <c r="V112" s="86">
        <f t="shared" si="17"/>
        <v>0.1777777777777777</v>
      </c>
      <c r="W112" s="85">
        <v>1052.6500000000001</v>
      </c>
      <c r="X112" s="85">
        <v>0</v>
      </c>
      <c r="Y112" s="85">
        <v>0</v>
      </c>
      <c r="Z112" s="85" t="s">
        <v>54</v>
      </c>
      <c r="AA112" s="85">
        <v>0</v>
      </c>
      <c r="AB112" s="83" t="s">
        <v>3366</v>
      </c>
      <c r="AC112" s="83" t="s">
        <v>99</v>
      </c>
      <c r="AD112" s="83" t="s">
        <v>3200</v>
      </c>
      <c r="AE112" s="83" t="s">
        <v>58</v>
      </c>
      <c r="AF112" s="83" t="s">
        <v>68</v>
      </c>
      <c r="AG112" s="83" t="s">
        <v>3367</v>
      </c>
      <c r="AH112" s="85">
        <v>1280.25</v>
      </c>
      <c r="AI112" s="85">
        <v>1052.6500000000001</v>
      </c>
      <c r="AJ112" s="85">
        <f t="shared" si="27"/>
        <v>227.59999999999991</v>
      </c>
      <c r="AK112" s="87">
        <f t="shared" si="28"/>
        <v>0.1777777777777777</v>
      </c>
      <c r="AL112" s="85">
        <f t="shared" si="29"/>
        <v>0</v>
      </c>
    </row>
    <row r="113" spans="1:38" s="88" customFormat="1" x14ac:dyDescent="0.2">
      <c r="A113" s="83" t="s">
        <v>39</v>
      </c>
      <c r="B113" s="83" t="s">
        <v>40</v>
      </c>
      <c r="C113" s="83" t="s">
        <v>3191</v>
      </c>
      <c r="D113" s="83" t="s">
        <v>3368</v>
      </c>
      <c r="E113" s="83" t="s">
        <v>2903</v>
      </c>
      <c r="F113" s="83" t="s">
        <v>3369</v>
      </c>
      <c r="G113" s="83" t="s">
        <v>3369</v>
      </c>
      <c r="H113" s="83" t="s">
        <v>3370</v>
      </c>
      <c r="I113" s="83" t="s">
        <v>3195</v>
      </c>
      <c r="J113" s="83" t="s">
        <v>94</v>
      </c>
      <c r="K113" s="83" t="s">
        <v>3371</v>
      </c>
      <c r="L113" s="84">
        <v>43499</v>
      </c>
      <c r="M113" s="84">
        <v>43499</v>
      </c>
      <c r="N113" s="84">
        <v>43480</v>
      </c>
      <c r="O113" s="83" t="s">
        <v>50</v>
      </c>
      <c r="P113" s="83" t="s">
        <v>3372</v>
      </c>
      <c r="Q113" s="83" t="s">
        <v>52</v>
      </c>
      <c r="R113" s="83" t="s">
        <v>3373</v>
      </c>
      <c r="S113" s="85">
        <v>0</v>
      </c>
      <c r="T113" s="85">
        <v>0</v>
      </c>
      <c r="U113" s="85">
        <f t="shared" ref="U113:U120" si="30">S113-T113</f>
        <v>0</v>
      </c>
      <c r="V113" s="86" t="e">
        <f t="shared" si="17"/>
        <v>#DIV/0!</v>
      </c>
      <c r="W113" s="85">
        <v>0</v>
      </c>
      <c r="X113" s="85">
        <v>0</v>
      </c>
      <c r="Y113" s="85">
        <v>0</v>
      </c>
      <c r="Z113" s="85" t="s">
        <v>54</v>
      </c>
      <c r="AA113" s="85">
        <v>0</v>
      </c>
      <c r="AB113" s="83" t="s">
        <v>3374</v>
      </c>
      <c r="AC113" s="83" t="s">
        <v>99</v>
      </c>
      <c r="AD113" s="83" t="s">
        <v>3200</v>
      </c>
      <c r="AE113" s="83" t="s">
        <v>58</v>
      </c>
      <c r="AF113" s="83" t="s">
        <v>68</v>
      </c>
      <c r="AG113" s="83" t="s">
        <v>3375</v>
      </c>
      <c r="AH113" s="85">
        <v>0</v>
      </c>
      <c r="AI113" s="85">
        <v>0</v>
      </c>
      <c r="AJ113" s="85">
        <f t="shared" ref="AJ113:AJ120" si="31">AH113-AI113</f>
        <v>0</v>
      </c>
      <c r="AK113" s="87" t="e">
        <f t="shared" ref="AK113:AK120" si="32">AJ113/AH113</f>
        <v>#DIV/0!</v>
      </c>
      <c r="AL113" s="85">
        <f t="shared" ref="AL113:AL120" si="33">U113-AJ113</f>
        <v>0</v>
      </c>
    </row>
    <row r="114" spans="1:38" s="88" customFormat="1" x14ac:dyDescent="0.2">
      <c r="A114" s="83" t="s">
        <v>39</v>
      </c>
      <c r="B114" s="83" t="s">
        <v>40</v>
      </c>
      <c r="C114" s="83" t="s">
        <v>3191</v>
      </c>
      <c r="D114" s="83" t="s">
        <v>3368</v>
      </c>
      <c r="E114" s="83" t="s">
        <v>2903</v>
      </c>
      <c r="F114" s="83" t="s">
        <v>3369</v>
      </c>
      <c r="G114" s="83" t="s">
        <v>3369</v>
      </c>
      <c r="H114" s="83" t="s">
        <v>3370</v>
      </c>
      <c r="I114" s="83" t="s">
        <v>3195</v>
      </c>
      <c r="J114" s="83" t="s">
        <v>94</v>
      </c>
      <c r="K114" s="83" t="s">
        <v>3376</v>
      </c>
      <c r="L114" s="84">
        <v>43500</v>
      </c>
      <c r="M114" s="84">
        <v>43500</v>
      </c>
      <c r="N114" s="84">
        <v>43480</v>
      </c>
      <c r="O114" s="83" t="s">
        <v>50</v>
      </c>
      <c r="P114" s="83" t="s">
        <v>3372</v>
      </c>
      <c r="Q114" s="83" t="s">
        <v>52</v>
      </c>
      <c r="R114" s="83" t="s">
        <v>3373</v>
      </c>
      <c r="S114" s="85">
        <v>162.44999999999999</v>
      </c>
      <c r="T114" s="85">
        <v>150</v>
      </c>
      <c r="U114" s="85">
        <f t="shared" si="30"/>
        <v>12.449999999999989</v>
      </c>
      <c r="V114" s="86">
        <f t="shared" si="17"/>
        <v>7.663896583564167E-2</v>
      </c>
      <c r="W114" s="85">
        <v>150</v>
      </c>
      <c r="X114" s="85">
        <v>0</v>
      </c>
      <c r="Y114" s="85">
        <v>0</v>
      </c>
      <c r="Z114" s="85" t="s">
        <v>54</v>
      </c>
      <c r="AA114" s="85">
        <v>0</v>
      </c>
      <c r="AB114" s="83" t="s">
        <v>3374</v>
      </c>
      <c r="AC114" s="83" t="s">
        <v>99</v>
      </c>
      <c r="AD114" s="83" t="s">
        <v>3200</v>
      </c>
      <c r="AE114" s="83" t="s">
        <v>58</v>
      </c>
      <c r="AF114" s="83" t="s">
        <v>68</v>
      </c>
      <c r="AG114" s="83" t="s">
        <v>3375</v>
      </c>
      <c r="AH114" s="85">
        <v>162.44999999999999</v>
      </c>
      <c r="AI114" s="85">
        <v>150</v>
      </c>
      <c r="AJ114" s="85">
        <f t="shared" si="31"/>
        <v>12.449999999999989</v>
      </c>
      <c r="AK114" s="87">
        <f t="shared" si="32"/>
        <v>7.663896583564167E-2</v>
      </c>
      <c r="AL114" s="85">
        <f t="shared" si="33"/>
        <v>0</v>
      </c>
    </row>
    <row r="115" spans="1:38" s="88" customFormat="1" x14ac:dyDescent="0.2">
      <c r="A115" s="83" t="s">
        <v>39</v>
      </c>
      <c r="B115" s="83" t="s">
        <v>40</v>
      </c>
      <c r="C115" s="83" t="s">
        <v>3191</v>
      </c>
      <c r="D115" s="83" t="s">
        <v>3368</v>
      </c>
      <c r="E115" s="83" t="s">
        <v>2903</v>
      </c>
      <c r="F115" s="83" t="s">
        <v>3369</v>
      </c>
      <c r="G115" s="83" t="s">
        <v>3369</v>
      </c>
      <c r="H115" s="83" t="s">
        <v>3370</v>
      </c>
      <c r="I115" s="83" t="s">
        <v>3195</v>
      </c>
      <c r="J115" s="83" t="s">
        <v>94</v>
      </c>
      <c r="K115" s="83" t="s">
        <v>3377</v>
      </c>
      <c r="L115" s="84">
        <v>43498</v>
      </c>
      <c r="M115" s="84">
        <v>43498</v>
      </c>
      <c r="N115" s="84">
        <v>43480</v>
      </c>
      <c r="O115" s="83" t="s">
        <v>50</v>
      </c>
      <c r="P115" s="83" t="s">
        <v>3372</v>
      </c>
      <c r="Q115" s="83" t="s">
        <v>52</v>
      </c>
      <c r="R115" s="83" t="s">
        <v>3373</v>
      </c>
      <c r="S115" s="85">
        <v>28646.78</v>
      </c>
      <c r="T115" s="85">
        <v>25979.78</v>
      </c>
      <c r="U115" s="85">
        <f t="shared" si="30"/>
        <v>2667</v>
      </c>
      <c r="V115" s="86">
        <f t="shared" ref="V115:V175" si="34">U115/S115</f>
        <v>9.3099468771010219E-2</v>
      </c>
      <c r="W115" s="85">
        <v>24987.48</v>
      </c>
      <c r="X115" s="85">
        <v>992.3</v>
      </c>
      <c r="Y115" s="85">
        <v>0</v>
      </c>
      <c r="Z115" s="85" t="s">
        <v>54</v>
      </c>
      <c r="AA115" s="85">
        <v>0</v>
      </c>
      <c r="AB115" s="83" t="s">
        <v>3374</v>
      </c>
      <c r="AC115" s="83" t="s">
        <v>99</v>
      </c>
      <c r="AD115" s="83" t="s">
        <v>3200</v>
      </c>
      <c r="AE115" s="83" t="s">
        <v>58</v>
      </c>
      <c r="AF115" s="83" t="s">
        <v>68</v>
      </c>
      <c r="AG115" s="83" t="s">
        <v>3375</v>
      </c>
      <c r="AH115" s="85">
        <v>28646.78</v>
      </c>
      <c r="AI115" s="85">
        <v>25979.78</v>
      </c>
      <c r="AJ115" s="85">
        <f t="shared" si="31"/>
        <v>2667</v>
      </c>
      <c r="AK115" s="87">
        <f t="shared" si="32"/>
        <v>9.3099468771010219E-2</v>
      </c>
      <c r="AL115" s="85">
        <f t="shared" si="33"/>
        <v>0</v>
      </c>
    </row>
    <row r="116" spans="1:38" s="88" customFormat="1" x14ac:dyDescent="0.2">
      <c r="A116" s="83" t="s">
        <v>39</v>
      </c>
      <c r="B116" s="83" t="s">
        <v>40</v>
      </c>
      <c r="C116" s="83" t="s">
        <v>3191</v>
      </c>
      <c r="D116" s="83" t="s">
        <v>3368</v>
      </c>
      <c r="E116" s="83" t="s">
        <v>2903</v>
      </c>
      <c r="F116" s="83" t="s">
        <v>3369</v>
      </c>
      <c r="G116" s="83" t="s">
        <v>3369</v>
      </c>
      <c r="H116" s="83" t="s">
        <v>3370</v>
      </c>
      <c r="I116" s="83" t="s">
        <v>3195</v>
      </c>
      <c r="J116" s="83" t="s">
        <v>94</v>
      </c>
      <c r="K116" s="83" t="s">
        <v>3378</v>
      </c>
      <c r="L116" s="84">
        <v>43497</v>
      </c>
      <c r="M116" s="84">
        <v>43497</v>
      </c>
      <c r="N116" s="84">
        <v>43475</v>
      </c>
      <c r="O116" s="83" t="s">
        <v>50</v>
      </c>
      <c r="P116" s="83" t="s">
        <v>3379</v>
      </c>
      <c r="Q116" s="83" t="s">
        <v>52</v>
      </c>
      <c r="R116" s="83" t="s">
        <v>3380</v>
      </c>
      <c r="S116" s="85">
        <v>411.84</v>
      </c>
      <c r="T116" s="85">
        <v>396</v>
      </c>
      <c r="U116" s="85">
        <f t="shared" si="30"/>
        <v>15.839999999999975</v>
      </c>
      <c r="V116" s="86">
        <f t="shared" si="34"/>
        <v>3.8461538461538401E-2</v>
      </c>
      <c r="W116" s="85">
        <v>842.22</v>
      </c>
      <c r="X116" s="85">
        <v>-446.22</v>
      </c>
      <c r="Y116" s="85">
        <v>0</v>
      </c>
      <c r="Z116" s="85" t="s">
        <v>54</v>
      </c>
      <c r="AA116" s="85">
        <v>0</v>
      </c>
      <c r="AB116" s="83" t="s">
        <v>3381</v>
      </c>
      <c r="AC116" s="83" t="s">
        <v>99</v>
      </c>
      <c r="AD116" s="83" t="s">
        <v>3200</v>
      </c>
      <c r="AE116" s="83" t="s">
        <v>58</v>
      </c>
      <c r="AF116" s="83" t="s">
        <v>68</v>
      </c>
      <c r="AG116" s="83" t="s">
        <v>3382</v>
      </c>
      <c r="AH116" s="85">
        <v>411.84</v>
      </c>
      <c r="AI116" s="85">
        <v>396</v>
      </c>
      <c r="AJ116" s="85">
        <f t="shared" si="31"/>
        <v>15.839999999999975</v>
      </c>
      <c r="AK116" s="87">
        <f t="shared" si="32"/>
        <v>3.8461538461538401E-2</v>
      </c>
      <c r="AL116" s="85">
        <f t="shared" si="33"/>
        <v>0</v>
      </c>
    </row>
    <row r="117" spans="1:38" s="88" customFormat="1" x14ac:dyDescent="0.2">
      <c r="A117" s="83" t="s">
        <v>39</v>
      </c>
      <c r="B117" s="83" t="s">
        <v>40</v>
      </c>
      <c r="C117" s="83" t="s">
        <v>3191</v>
      </c>
      <c r="D117" s="83" t="s">
        <v>3368</v>
      </c>
      <c r="E117" s="83" t="s">
        <v>2903</v>
      </c>
      <c r="F117" s="83" t="s">
        <v>3369</v>
      </c>
      <c r="G117" s="83" t="s">
        <v>3369</v>
      </c>
      <c r="H117" s="83" t="s">
        <v>3370</v>
      </c>
      <c r="I117" s="83" t="s">
        <v>3195</v>
      </c>
      <c r="J117" s="83" t="s">
        <v>94</v>
      </c>
      <c r="K117" s="83" t="s">
        <v>3383</v>
      </c>
      <c r="L117" s="84">
        <v>43498</v>
      </c>
      <c r="M117" s="84">
        <v>43498</v>
      </c>
      <c r="N117" s="84">
        <v>43475</v>
      </c>
      <c r="O117" s="83" t="s">
        <v>50</v>
      </c>
      <c r="P117" s="83" t="s">
        <v>3379</v>
      </c>
      <c r="Q117" s="83" t="s">
        <v>52</v>
      </c>
      <c r="R117" s="83" t="s">
        <v>3380</v>
      </c>
      <c r="S117" s="85">
        <v>0</v>
      </c>
      <c r="T117" s="85">
        <v>0</v>
      </c>
      <c r="U117" s="85">
        <f t="shared" si="30"/>
        <v>0</v>
      </c>
      <c r="V117" s="86" t="e">
        <f t="shared" si="34"/>
        <v>#DIV/0!</v>
      </c>
      <c r="W117" s="85">
        <v>0</v>
      </c>
      <c r="X117" s="85">
        <v>0</v>
      </c>
      <c r="Y117" s="85">
        <v>0</v>
      </c>
      <c r="Z117" s="85" t="s">
        <v>54</v>
      </c>
      <c r="AA117" s="85">
        <v>0</v>
      </c>
      <c r="AB117" s="83" t="s">
        <v>3381</v>
      </c>
      <c r="AC117" s="83" t="s">
        <v>99</v>
      </c>
      <c r="AD117" s="83" t="s">
        <v>3200</v>
      </c>
      <c r="AE117" s="83" t="s">
        <v>58</v>
      </c>
      <c r="AF117" s="83" t="s">
        <v>68</v>
      </c>
      <c r="AG117" s="83" t="s">
        <v>3382</v>
      </c>
      <c r="AH117" s="85">
        <v>0</v>
      </c>
      <c r="AI117" s="85">
        <v>0</v>
      </c>
      <c r="AJ117" s="85">
        <f t="shared" si="31"/>
        <v>0</v>
      </c>
      <c r="AK117" s="87" t="e">
        <f t="shared" si="32"/>
        <v>#DIV/0!</v>
      </c>
      <c r="AL117" s="85">
        <f t="shared" si="33"/>
        <v>0</v>
      </c>
    </row>
    <row r="118" spans="1:38" s="88" customFormat="1" x14ac:dyDescent="0.2">
      <c r="A118" s="83" t="s">
        <v>39</v>
      </c>
      <c r="B118" s="83" t="s">
        <v>40</v>
      </c>
      <c r="C118" s="83" t="s">
        <v>3191</v>
      </c>
      <c r="D118" s="83" t="s">
        <v>3368</v>
      </c>
      <c r="E118" s="83" t="s">
        <v>2903</v>
      </c>
      <c r="F118" s="83" t="s">
        <v>3384</v>
      </c>
      <c r="G118" s="83" t="s">
        <v>3384</v>
      </c>
      <c r="H118" s="83" t="s">
        <v>3370</v>
      </c>
      <c r="I118" s="83" t="s">
        <v>3195</v>
      </c>
      <c r="J118" s="83" t="s">
        <v>94</v>
      </c>
      <c r="K118" s="83" t="s">
        <v>3385</v>
      </c>
      <c r="L118" s="84">
        <v>43500</v>
      </c>
      <c r="M118" s="84">
        <v>43500</v>
      </c>
      <c r="N118" s="84">
        <v>43321</v>
      </c>
      <c r="O118" s="83" t="s">
        <v>50</v>
      </c>
      <c r="P118" s="83" t="s">
        <v>3386</v>
      </c>
      <c r="Q118" s="83" t="s">
        <v>52</v>
      </c>
      <c r="R118" s="83" t="s">
        <v>3387</v>
      </c>
      <c r="S118" s="85">
        <v>0</v>
      </c>
      <c r="T118" s="85">
        <v>0</v>
      </c>
      <c r="U118" s="85">
        <f t="shared" si="30"/>
        <v>0</v>
      </c>
      <c r="V118" s="86" t="e">
        <f t="shared" si="34"/>
        <v>#DIV/0!</v>
      </c>
      <c r="W118" s="85">
        <v>0</v>
      </c>
      <c r="X118" s="85">
        <v>0</v>
      </c>
      <c r="Y118" s="85">
        <v>0</v>
      </c>
      <c r="Z118" s="85" t="s">
        <v>54</v>
      </c>
      <c r="AA118" s="85">
        <v>0</v>
      </c>
      <c r="AB118" s="83" t="s">
        <v>3388</v>
      </c>
      <c r="AC118" s="83" t="s">
        <v>3297</v>
      </c>
      <c r="AD118" s="83" t="s">
        <v>3200</v>
      </c>
      <c r="AE118" s="83" t="s">
        <v>58</v>
      </c>
      <c r="AF118" s="83" t="s">
        <v>59</v>
      </c>
      <c r="AG118" s="83" t="s">
        <v>3389</v>
      </c>
      <c r="AH118" s="85">
        <v>0</v>
      </c>
      <c r="AI118" s="85">
        <v>0</v>
      </c>
      <c r="AJ118" s="85">
        <f t="shared" si="31"/>
        <v>0</v>
      </c>
      <c r="AK118" s="87" t="e">
        <f t="shared" si="32"/>
        <v>#DIV/0!</v>
      </c>
      <c r="AL118" s="85">
        <f t="shared" si="33"/>
        <v>0</v>
      </c>
    </row>
    <row r="119" spans="1:38" s="88" customFormat="1" x14ac:dyDescent="0.2">
      <c r="A119" s="83" t="s">
        <v>39</v>
      </c>
      <c r="B119" s="83" t="s">
        <v>40</v>
      </c>
      <c r="C119" s="83" t="s">
        <v>3191</v>
      </c>
      <c r="D119" s="83" t="s">
        <v>3368</v>
      </c>
      <c r="E119" s="83" t="s">
        <v>2903</v>
      </c>
      <c r="F119" s="83" t="s">
        <v>3390</v>
      </c>
      <c r="G119" s="83" t="s">
        <v>3390</v>
      </c>
      <c r="H119" s="83" t="s">
        <v>3370</v>
      </c>
      <c r="I119" s="83" t="s">
        <v>3195</v>
      </c>
      <c r="J119" s="83" t="s">
        <v>94</v>
      </c>
      <c r="K119" s="83" t="s">
        <v>3391</v>
      </c>
      <c r="L119" s="84">
        <v>43498</v>
      </c>
      <c r="M119" s="84">
        <v>43498</v>
      </c>
      <c r="N119" s="84">
        <v>43476</v>
      </c>
      <c r="O119" s="83" t="s">
        <v>50</v>
      </c>
      <c r="P119" s="83" t="s">
        <v>3392</v>
      </c>
      <c r="Q119" s="83" t="s">
        <v>52</v>
      </c>
      <c r="R119" s="83" t="s">
        <v>3393</v>
      </c>
      <c r="S119" s="85">
        <v>0</v>
      </c>
      <c r="T119" s="85">
        <v>0</v>
      </c>
      <c r="U119" s="85">
        <f t="shared" si="30"/>
        <v>0</v>
      </c>
      <c r="V119" s="86" t="e">
        <f t="shared" si="34"/>
        <v>#DIV/0!</v>
      </c>
      <c r="W119" s="85">
        <v>0</v>
      </c>
      <c r="X119" s="85">
        <v>0</v>
      </c>
      <c r="Y119" s="85">
        <v>0</v>
      </c>
      <c r="Z119" s="85" t="s">
        <v>54</v>
      </c>
      <c r="AA119" s="85">
        <v>0</v>
      </c>
      <c r="AB119" s="83" t="s">
        <v>3394</v>
      </c>
      <c r="AC119" s="83" t="s">
        <v>99</v>
      </c>
      <c r="AD119" s="83" t="s">
        <v>3200</v>
      </c>
      <c r="AE119" s="83" t="s">
        <v>58</v>
      </c>
      <c r="AF119" s="83" t="s">
        <v>68</v>
      </c>
      <c r="AG119" s="83" t="s">
        <v>3395</v>
      </c>
      <c r="AH119" s="85">
        <v>0</v>
      </c>
      <c r="AI119" s="85">
        <v>0</v>
      </c>
      <c r="AJ119" s="85">
        <f t="shared" si="31"/>
        <v>0</v>
      </c>
      <c r="AK119" s="87" t="e">
        <f t="shared" si="32"/>
        <v>#DIV/0!</v>
      </c>
      <c r="AL119" s="85">
        <f t="shared" si="33"/>
        <v>0</v>
      </c>
    </row>
    <row r="120" spans="1:38" s="88" customFormat="1" x14ac:dyDescent="0.2">
      <c r="A120" s="83" t="s">
        <v>39</v>
      </c>
      <c r="B120" s="83" t="s">
        <v>40</v>
      </c>
      <c r="C120" s="83" t="s">
        <v>3191</v>
      </c>
      <c r="D120" s="83" t="s">
        <v>3368</v>
      </c>
      <c r="E120" s="83" t="s">
        <v>2903</v>
      </c>
      <c r="F120" s="83" t="s">
        <v>3390</v>
      </c>
      <c r="G120" s="83" t="s">
        <v>3390</v>
      </c>
      <c r="H120" s="83" t="s">
        <v>3370</v>
      </c>
      <c r="I120" s="83" t="s">
        <v>3195</v>
      </c>
      <c r="J120" s="83" t="s">
        <v>94</v>
      </c>
      <c r="K120" s="83" t="s">
        <v>3396</v>
      </c>
      <c r="L120" s="84">
        <v>43497</v>
      </c>
      <c r="M120" s="84">
        <v>43497</v>
      </c>
      <c r="N120" s="84">
        <v>43476</v>
      </c>
      <c r="O120" s="83" t="s">
        <v>50</v>
      </c>
      <c r="P120" s="83" t="s">
        <v>3392</v>
      </c>
      <c r="Q120" s="83" t="s">
        <v>52</v>
      </c>
      <c r="R120" s="83" t="s">
        <v>3393</v>
      </c>
      <c r="S120" s="85">
        <v>6419.25</v>
      </c>
      <c r="T120" s="85">
        <v>5563.35</v>
      </c>
      <c r="U120" s="85">
        <f t="shared" si="30"/>
        <v>855.89999999999964</v>
      </c>
      <c r="V120" s="86">
        <f t="shared" si="34"/>
        <v>0.13333333333333328</v>
      </c>
      <c r="W120" s="85">
        <v>5652.38</v>
      </c>
      <c r="X120" s="85">
        <v>-89.03</v>
      </c>
      <c r="Y120" s="85">
        <v>0</v>
      </c>
      <c r="Z120" s="85" t="s">
        <v>54</v>
      </c>
      <c r="AA120" s="85">
        <v>0</v>
      </c>
      <c r="AB120" s="83" t="s">
        <v>3394</v>
      </c>
      <c r="AC120" s="83" t="s">
        <v>99</v>
      </c>
      <c r="AD120" s="83" t="s">
        <v>3200</v>
      </c>
      <c r="AE120" s="83" t="s">
        <v>58</v>
      </c>
      <c r="AF120" s="83" t="s">
        <v>68</v>
      </c>
      <c r="AG120" s="83" t="s">
        <v>3395</v>
      </c>
      <c r="AH120" s="85">
        <v>6419.25</v>
      </c>
      <c r="AI120" s="85">
        <v>5563.35</v>
      </c>
      <c r="AJ120" s="85">
        <f t="shared" si="31"/>
        <v>855.89999999999964</v>
      </c>
      <c r="AK120" s="87">
        <f t="shared" si="32"/>
        <v>0.13333333333333328</v>
      </c>
      <c r="AL120" s="85">
        <f t="shared" si="33"/>
        <v>0</v>
      </c>
    </row>
    <row r="121" spans="1:38" s="88" customFormat="1" x14ac:dyDescent="0.2">
      <c r="A121" s="83" t="s">
        <v>39</v>
      </c>
      <c r="B121" s="83" t="s">
        <v>40</v>
      </c>
      <c r="C121" s="83" t="s">
        <v>3397</v>
      </c>
      <c r="D121" s="83" t="s">
        <v>3398</v>
      </c>
      <c r="E121" s="83" t="s">
        <v>2903</v>
      </c>
      <c r="F121" s="83" t="s">
        <v>1165</v>
      </c>
      <c r="G121" s="83" t="s">
        <v>2690</v>
      </c>
      <c r="H121" s="83" t="s">
        <v>3399</v>
      </c>
      <c r="I121" s="83" t="s">
        <v>1294</v>
      </c>
      <c r="J121" s="83" t="s">
        <v>302</v>
      </c>
      <c r="K121" s="83" t="s">
        <v>3400</v>
      </c>
      <c r="L121" s="84">
        <v>43500</v>
      </c>
      <c r="M121" s="84">
        <v>43500</v>
      </c>
      <c r="N121" s="84">
        <v>43452</v>
      </c>
      <c r="O121" s="83" t="s">
        <v>50</v>
      </c>
      <c r="P121" s="83" t="s">
        <v>3401</v>
      </c>
      <c r="Q121" s="83" t="s">
        <v>52</v>
      </c>
      <c r="R121" s="83" t="s">
        <v>3402</v>
      </c>
      <c r="S121" s="85">
        <v>42000</v>
      </c>
      <c r="T121" s="85">
        <v>35527.65</v>
      </c>
      <c r="U121" s="85">
        <f t="shared" ref="U121:U126" si="35">S121-T121</f>
        <v>6472.3499999999985</v>
      </c>
      <c r="V121" s="86">
        <f t="shared" si="34"/>
        <v>0.1541035714285714</v>
      </c>
      <c r="W121" s="85">
        <v>35527.65</v>
      </c>
      <c r="X121" s="85">
        <v>0</v>
      </c>
      <c r="Y121" s="85">
        <v>0</v>
      </c>
      <c r="Z121" s="85" t="s">
        <v>54</v>
      </c>
      <c r="AA121" s="85">
        <v>0</v>
      </c>
      <c r="AB121" s="83" t="s">
        <v>55</v>
      </c>
      <c r="AC121" s="83" t="s">
        <v>56</v>
      </c>
      <c r="AD121" s="83" t="s">
        <v>3403</v>
      </c>
      <c r="AE121" s="83" t="s">
        <v>58</v>
      </c>
      <c r="AF121" s="83" t="s">
        <v>59</v>
      </c>
      <c r="AG121" s="83" t="s">
        <v>3404</v>
      </c>
      <c r="AH121" s="85">
        <v>16800</v>
      </c>
      <c r="AI121" s="85">
        <v>17400</v>
      </c>
      <c r="AJ121" s="85">
        <f t="shared" ref="AJ121:AJ126" si="36">AH121-AI121</f>
        <v>-600</v>
      </c>
      <c r="AK121" s="87">
        <f t="shared" ref="AK121:AK126" si="37">AJ121/AH121</f>
        <v>-3.5714285714285712E-2</v>
      </c>
      <c r="AL121" s="85">
        <f t="shared" ref="AL121:AL126" si="38">U121-AJ121</f>
        <v>7072.3499999999985</v>
      </c>
    </row>
    <row r="122" spans="1:38" s="88" customFormat="1" x14ac:dyDescent="0.2">
      <c r="A122" s="83" t="s">
        <v>39</v>
      </c>
      <c r="B122" s="83" t="s">
        <v>40</v>
      </c>
      <c r="C122" s="83" t="s">
        <v>3397</v>
      </c>
      <c r="D122" s="83" t="s">
        <v>3398</v>
      </c>
      <c r="E122" s="83" t="s">
        <v>2903</v>
      </c>
      <c r="F122" s="83" t="s">
        <v>1165</v>
      </c>
      <c r="G122" s="83" t="s">
        <v>2690</v>
      </c>
      <c r="H122" s="83" t="s">
        <v>3399</v>
      </c>
      <c r="I122" s="83" t="s">
        <v>1294</v>
      </c>
      <c r="J122" s="83" t="s">
        <v>302</v>
      </c>
      <c r="K122" s="83" t="s">
        <v>3400</v>
      </c>
      <c r="L122" s="84">
        <v>43500</v>
      </c>
      <c r="M122" s="84">
        <v>43500</v>
      </c>
      <c r="N122" s="84">
        <v>43452</v>
      </c>
      <c r="O122" s="83" t="s">
        <v>50</v>
      </c>
      <c r="P122" s="83" t="s">
        <v>3401</v>
      </c>
      <c r="Q122" s="83" t="s">
        <v>52</v>
      </c>
      <c r="R122" s="83" t="s">
        <v>3402</v>
      </c>
      <c r="S122" s="85">
        <v>92549.88</v>
      </c>
      <c r="T122" s="85">
        <v>76068.55</v>
      </c>
      <c r="U122" s="85">
        <f t="shared" si="35"/>
        <v>16481.330000000002</v>
      </c>
      <c r="V122" s="86">
        <f t="shared" si="34"/>
        <v>0.17808051182778412</v>
      </c>
      <c r="W122" s="85">
        <v>76068.55</v>
      </c>
      <c r="X122" s="85">
        <v>0</v>
      </c>
      <c r="Y122" s="85">
        <v>0</v>
      </c>
      <c r="Z122" s="85" t="s">
        <v>54</v>
      </c>
      <c r="AA122" s="85">
        <v>0</v>
      </c>
      <c r="AB122" s="83" t="s">
        <v>3405</v>
      </c>
      <c r="AC122" s="83" t="s">
        <v>56</v>
      </c>
      <c r="AD122" s="83" t="s">
        <v>3403</v>
      </c>
      <c r="AE122" s="83" t="s">
        <v>58</v>
      </c>
      <c r="AF122" s="83" t="s">
        <v>59</v>
      </c>
      <c r="AG122" s="83" t="s">
        <v>3404</v>
      </c>
      <c r="AH122" s="85">
        <v>42000</v>
      </c>
      <c r="AI122" s="85">
        <v>0</v>
      </c>
      <c r="AJ122" s="85">
        <f t="shared" si="36"/>
        <v>42000</v>
      </c>
      <c r="AK122" s="87">
        <f t="shared" si="37"/>
        <v>1</v>
      </c>
      <c r="AL122" s="85">
        <f t="shared" si="38"/>
        <v>-25518.67</v>
      </c>
    </row>
    <row r="123" spans="1:38" s="88" customFormat="1" x14ac:dyDescent="0.2">
      <c r="A123" s="83" t="s">
        <v>39</v>
      </c>
      <c r="B123" s="83" t="s">
        <v>40</v>
      </c>
      <c r="C123" s="83" t="s">
        <v>3397</v>
      </c>
      <c r="D123" s="83" t="s">
        <v>3398</v>
      </c>
      <c r="E123" s="83" t="s">
        <v>2903</v>
      </c>
      <c r="F123" s="83" t="s">
        <v>1165</v>
      </c>
      <c r="G123" s="83" t="s">
        <v>2690</v>
      </c>
      <c r="H123" s="83" t="s">
        <v>3399</v>
      </c>
      <c r="I123" s="83" t="s">
        <v>1294</v>
      </c>
      <c r="J123" s="83" t="s">
        <v>302</v>
      </c>
      <c r="K123" s="83" t="s">
        <v>3406</v>
      </c>
      <c r="L123" s="84">
        <v>43500</v>
      </c>
      <c r="M123" s="84">
        <v>43500</v>
      </c>
      <c r="N123" s="84">
        <v>43467</v>
      </c>
      <c r="O123" s="83" t="s">
        <v>50</v>
      </c>
      <c r="P123" s="83" t="s">
        <v>3401</v>
      </c>
      <c r="Q123" s="83" t="s">
        <v>52</v>
      </c>
      <c r="R123" s="83" t="s">
        <v>3407</v>
      </c>
      <c r="S123" s="85">
        <v>65708.03</v>
      </c>
      <c r="T123" s="85">
        <v>54497.760000000002</v>
      </c>
      <c r="U123" s="85">
        <f t="shared" si="35"/>
        <v>11210.269999999997</v>
      </c>
      <c r="V123" s="86">
        <f t="shared" si="34"/>
        <v>0.17060730629117929</v>
      </c>
      <c r="W123" s="85">
        <v>54497.760000000002</v>
      </c>
      <c r="X123" s="85">
        <v>0</v>
      </c>
      <c r="Y123" s="85">
        <v>0</v>
      </c>
      <c r="Z123" s="85" t="s">
        <v>54</v>
      </c>
      <c r="AA123" s="85">
        <v>0</v>
      </c>
      <c r="AB123" s="83" t="s">
        <v>3405</v>
      </c>
      <c r="AC123" s="83" t="s">
        <v>56</v>
      </c>
      <c r="AD123" s="83" t="s">
        <v>3403</v>
      </c>
      <c r="AE123" s="83" t="s">
        <v>58</v>
      </c>
      <c r="AF123" s="83" t="s">
        <v>59</v>
      </c>
      <c r="AG123" s="83" t="s">
        <v>3408</v>
      </c>
      <c r="AH123" s="85">
        <v>65708.03</v>
      </c>
      <c r="AI123" s="85">
        <v>53084</v>
      </c>
      <c r="AJ123" s="85">
        <f t="shared" si="36"/>
        <v>12624.029999999999</v>
      </c>
      <c r="AK123" s="87">
        <f t="shared" si="37"/>
        <v>0.19212309363102195</v>
      </c>
      <c r="AL123" s="85">
        <f t="shared" si="38"/>
        <v>-1413.760000000002</v>
      </c>
    </row>
    <row r="124" spans="1:38" s="88" customFormat="1" x14ac:dyDescent="0.2">
      <c r="A124" s="83" t="s">
        <v>39</v>
      </c>
      <c r="B124" s="83" t="s">
        <v>40</v>
      </c>
      <c r="C124" s="83" t="s">
        <v>3397</v>
      </c>
      <c r="D124" s="83" t="s">
        <v>3398</v>
      </c>
      <c r="E124" s="83" t="s">
        <v>2903</v>
      </c>
      <c r="F124" s="83" t="s">
        <v>1165</v>
      </c>
      <c r="G124" s="83" t="s">
        <v>2690</v>
      </c>
      <c r="H124" s="83" t="s">
        <v>3399</v>
      </c>
      <c r="I124" s="83" t="s">
        <v>1294</v>
      </c>
      <c r="J124" s="83" t="s">
        <v>302</v>
      </c>
      <c r="K124" s="83" t="s">
        <v>3406</v>
      </c>
      <c r="L124" s="84">
        <v>43500</v>
      </c>
      <c r="M124" s="84">
        <v>43500</v>
      </c>
      <c r="N124" s="84">
        <v>43467</v>
      </c>
      <c r="O124" s="83" t="s">
        <v>50</v>
      </c>
      <c r="P124" s="83" t="s">
        <v>3401</v>
      </c>
      <c r="Q124" s="83" t="s">
        <v>52</v>
      </c>
      <c r="R124" s="83" t="s">
        <v>3407</v>
      </c>
      <c r="S124" s="85">
        <v>14000</v>
      </c>
      <c r="T124" s="85">
        <v>11842.55</v>
      </c>
      <c r="U124" s="85">
        <f t="shared" si="35"/>
        <v>2157.4500000000007</v>
      </c>
      <c r="V124" s="86">
        <f t="shared" si="34"/>
        <v>0.15410357142857148</v>
      </c>
      <c r="W124" s="85">
        <v>11842.55</v>
      </c>
      <c r="X124" s="85">
        <v>0</v>
      </c>
      <c r="Y124" s="85">
        <v>0</v>
      </c>
      <c r="Z124" s="85" t="s">
        <v>54</v>
      </c>
      <c r="AA124" s="85">
        <v>0</v>
      </c>
      <c r="AB124" s="83" t="s">
        <v>55</v>
      </c>
      <c r="AC124" s="83" t="s">
        <v>56</v>
      </c>
      <c r="AD124" s="83" t="s">
        <v>3403</v>
      </c>
      <c r="AE124" s="83" t="s">
        <v>58</v>
      </c>
      <c r="AF124" s="83" t="s">
        <v>59</v>
      </c>
      <c r="AG124" s="83" t="s">
        <v>3408</v>
      </c>
      <c r="AH124" s="85">
        <v>0</v>
      </c>
      <c r="AI124" s="85">
        <v>0</v>
      </c>
      <c r="AJ124" s="85">
        <f t="shared" si="36"/>
        <v>0</v>
      </c>
      <c r="AK124" s="87" t="e">
        <f t="shared" si="37"/>
        <v>#DIV/0!</v>
      </c>
      <c r="AL124" s="85">
        <f t="shared" si="38"/>
        <v>2157.4500000000007</v>
      </c>
    </row>
    <row r="125" spans="1:38" s="88" customFormat="1" x14ac:dyDescent="0.2">
      <c r="A125" s="83" t="s">
        <v>39</v>
      </c>
      <c r="B125" s="83" t="s">
        <v>40</v>
      </c>
      <c r="C125" s="83" t="s">
        <v>3397</v>
      </c>
      <c r="D125" s="83" t="s">
        <v>3398</v>
      </c>
      <c r="E125" s="83" t="s">
        <v>2903</v>
      </c>
      <c r="F125" s="83" t="s">
        <v>1165</v>
      </c>
      <c r="G125" s="83" t="s">
        <v>2690</v>
      </c>
      <c r="H125" s="83" t="s">
        <v>3399</v>
      </c>
      <c r="I125" s="83" t="s">
        <v>1294</v>
      </c>
      <c r="J125" s="83" t="s">
        <v>302</v>
      </c>
      <c r="K125" s="83" t="s">
        <v>3409</v>
      </c>
      <c r="L125" s="84">
        <v>43500</v>
      </c>
      <c r="M125" s="84">
        <v>43500</v>
      </c>
      <c r="N125" s="84">
        <v>43467</v>
      </c>
      <c r="O125" s="83" t="s">
        <v>50</v>
      </c>
      <c r="P125" s="83" t="s">
        <v>3401</v>
      </c>
      <c r="Q125" s="83" t="s">
        <v>52</v>
      </c>
      <c r="R125" s="83" t="s">
        <v>3410</v>
      </c>
      <c r="S125" s="85">
        <v>28000</v>
      </c>
      <c r="T125" s="85">
        <v>23685.1</v>
      </c>
      <c r="U125" s="85">
        <f t="shared" si="35"/>
        <v>4314.9000000000015</v>
      </c>
      <c r="V125" s="86">
        <f t="shared" si="34"/>
        <v>0.15410357142857148</v>
      </c>
      <c r="W125" s="85">
        <v>23685.1</v>
      </c>
      <c r="X125" s="85">
        <v>0</v>
      </c>
      <c r="Y125" s="85">
        <v>0</v>
      </c>
      <c r="Z125" s="85" t="s">
        <v>54</v>
      </c>
      <c r="AA125" s="85">
        <v>0</v>
      </c>
      <c r="AB125" s="83" t="s">
        <v>55</v>
      </c>
      <c r="AC125" s="83" t="s">
        <v>56</v>
      </c>
      <c r="AD125" s="83" t="s">
        <v>3403</v>
      </c>
      <c r="AE125" s="83" t="s">
        <v>58</v>
      </c>
      <c r="AF125" s="83" t="s">
        <v>59</v>
      </c>
      <c r="AG125" s="83" t="s">
        <v>3411</v>
      </c>
      <c r="AH125" s="85">
        <v>0</v>
      </c>
      <c r="AI125" s="85">
        <v>0</v>
      </c>
      <c r="AJ125" s="85">
        <f t="shared" si="36"/>
        <v>0</v>
      </c>
      <c r="AK125" s="87" t="e">
        <f t="shared" si="37"/>
        <v>#DIV/0!</v>
      </c>
      <c r="AL125" s="85">
        <f t="shared" si="38"/>
        <v>4314.9000000000015</v>
      </c>
    </row>
    <row r="126" spans="1:38" s="88" customFormat="1" x14ac:dyDescent="0.2">
      <c r="A126" s="83" t="s">
        <v>39</v>
      </c>
      <c r="B126" s="83" t="s">
        <v>40</v>
      </c>
      <c r="C126" s="83" t="s">
        <v>3397</v>
      </c>
      <c r="D126" s="83" t="s">
        <v>3398</v>
      </c>
      <c r="E126" s="83" t="s">
        <v>2903</v>
      </c>
      <c r="F126" s="83" t="s">
        <v>1165</v>
      </c>
      <c r="G126" s="83" t="s">
        <v>2690</v>
      </c>
      <c r="H126" s="83" t="s">
        <v>3399</v>
      </c>
      <c r="I126" s="83" t="s">
        <v>1294</v>
      </c>
      <c r="J126" s="83" t="s">
        <v>302</v>
      </c>
      <c r="K126" s="83" t="s">
        <v>3409</v>
      </c>
      <c r="L126" s="84">
        <v>43500</v>
      </c>
      <c r="M126" s="84">
        <v>43500</v>
      </c>
      <c r="N126" s="84">
        <v>43467</v>
      </c>
      <c r="O126" s="83" t="s">
        <v>50</v>
      </c>
      <c r="P126" s="83" t="s">
        <v>3401</v>
      </c>
      <c r="Q126" s="83" t="s">
        <v>52</v>
      </c>
      <c r="R126" s="83" t="s">
        <v>3410</v>
      </c>
      <c r="S126" s="85">
        <v>142770.48000000001</v>
      </c>
      <c r="T126" s="85">
        <v>118195.52</v>
      </c>
      <c r="U126" s="85">
        <f t="shared" si="35"/>
        <v>24574.960000000006</v>
      </c>
      <c r="V126" s="86">
        <f t="shared" si="34"/>
        <v>0.17212914042174549</v>
      </c>
      <c r="W126" s="85">
        <v>118195.52</v>
      </c>
      <c r="X126" s="85">
        <v>0</v>
      </c>
      <c r="Y126" s="85">
        <v>0</v>
      </c>
      <c r="Z126" s="85" t="s">
        <v>54</v>
      </c>
      <c r="AA126" s="85">
        <v>0</v>
      </c>
      <c r="AB126" s="83" t="s">
        <v>3405</v>
      </c>
      <c r="AC126" s="83" t="s">
        <v>56</v>
      </c>
      <c r="AD126" s="83" t="s">
        <v>3403</v>
      </c>
      <c r="AE126" s="83" t="s">
        <v>58</v>
      </c>
      <c r="AF126" s="83" t="s">
        <v>59</v>
      </c>
      <c r="AG126" s="83" t="s">
        <v>3411</v>
      </c>
      <c r="AH126" s="85">
        <v>142770.48000000001</v>
      </c>
      <c r="AI126" s="85">
        <v>115368</v>
      </c>
      <c r="AJ126" s="85">
        <f t="shared" si="36"/>
        <v>27402.48000000001</v>
      </c>
      <c r="AK126" s="87">
        <f t="shared" si="37"/>
        <v>0.19193379471722732</v>
      </c>
      <c r="AL126" s="85">
        <f t="shared" si="38"/>
        <v>-2827.5200000000041</v>
      </c>
    </row>
    <row r="127" spans="1:38" s="88" customFormat="1" x14ac:dyDescent="0.2">
      <c r="A127" s="83" t="s">
        <v>39</v>
      </c>
      <c r="B127" s="83" t="s">
        <v>40</v>
      </c>
      <c r="C127" s="83" t="s">
        <v>3412</v>
      </c>
      <c r="D127" s="83" t="s">
        <v>3413</v>
      </c>
      <c r="E127" s="83" t="s">
        <v>2903</v>
      </c>
      <c r="F127" s="83" t="s">
        <v>3414</v>
      </c>
      <c r="G127" s="83" t="s">
        <v>3415</v>
      </c>
      <c r="H127" s="83" t="s">
        <v>3416</v>
      </c>
      <c r="I127" s="83" t="s">
        <v>3417</v>
      </c>
      <c r="J127" s="83" t="s">
        <v>302</v>
      </c>
      <c r="K127" s="83" t="s">
        <v>3418</v>
      </c>
      <c r="L127" s="84">
        <v>43498</v>
      </c>
      <c r="M127" s="84">
        <v>43498</v>
      </c>
      <c r="N127" s="84">
        <v>43482</v>
      </c>
      <c r="O127" s="83" t="s">
        <v>50</v>
      </c>
      <c r="P127" s="83" t="s">
        <v>3419</v>
      </c>
      <c r="Q127" s="83" t="s">
        <v>52</v>
      </c>
      <c r="R127" s="83" t="s">
        <v>3420</v>
      </c>
      <c r="S127" s="85">
        <v>13384</v>
      </c>
      <c r="T127" s="85">
        <v>11950</v>
      </c>
      <c r="U127" s="85">
        <f t="shared" ref="U127:U149" si="39">S127-T127</f>
        <v>1434</v>
      </c>
      <c r="V127" s="86">
        <f t="shared" si="34"/>
        <v>0.10714285714285714</v>
      </c>
      <c r="W127" s="85">
        <v>11950</v>
      </c>
      <c r="X127" s="85">
        <v>0</v>
      </c>
      <c r="Y127" s="85">
        <v>0</v>
      </c>
      <c r="Z127" s="85" t="s">
        <v>54</v>
      </c>
      <c r="AA127" s="85">
        <v>0</v>
      </c>
      <c r="AB127" s="83" t="s">
        <v>3421</v>
      </c>
      <c r="AC127" s="83" t="s">
        <v>99</v>
      </c>
      <c r="AD127" s="83" t="s">
        <v>3422</v>
      </c>
      <c r="AE127" s="83" t="s">
        <v>58</v>
      </c>
      <c r="AF127" s="83" t="s">
        <v>68</v>
      </c>
      <c r="AG127" s="83" t="s">
        <v>3423</v>
      </c>
      <c r="AH127" s="85">
        <v>13384</v>
      </c>
      <c r="AI127" s="85">
        <v>11950</v>
      </c>
      <c r="AJ127" s="85">
        <f t="shared" ref="AJ127:AJ149" si="40">AH127-AI127</f>
        <v>1434</v>
      </c>
      <c r="AK127" s="87">
        <f t="shared" ref="AK127:AK149" si="41">AJ127/AH127</f>
        <v>0.10714285714285714</v>
      </c>
      <c r="AL127" s="85">
        <f t="shared" ref="AL127:AL149" si="42">U127-AJ127</f>
        <v>0</v>
      </c>
    </row>
    <row r="128" spans="1:38" s="88" customFormat="1" x14ac:dyDescent="0.2">
      <c r="A128" s="83" t="s">
        <v>39</v>
      </c>
      <c r="B128" s="83" t="s">
        <v>40</v>
      </c>
      <c r="C128" s="83" t="s">
        <v>3412</v>
      </c>
      <c r="D128" s="83" t="s">
        <v>3413</v>
      </c>
      <c r="E128" s="83" t="s">
        <v>2903</v>
      </c>
      <c r="F128" s="83" t="s">
        <v>3414</v>
      </c>
      <c r="G128" s="83" t="s">
        <v>3415</v>
      </c>
      <c r="H128" s="83" t="s">
        <v>3416</v>
      </c>
      <c r="I128" s="83" t="s">
        <v>3417</v>
      </c>
      <c r="J128" s="83" t="s">
        <v>302</v>
      </c>
      <c r="K128" s="83" t="s">
        <v>3424</v>
      </c>
      <c r="L128" s="84">
        <v>43498</v>
      </c>
      <c r="M128" s="84">
        <v>43498</v>
      </c>
      <c r="N128" s="84">
        <v>43482</v>
      </c>
      <c r="O128" s="83" t="s">
        <v>50</v>
      </c>
      <c r="P128" s="83" t="s">
        <v>3419</v>
      </c>
      <c r="Q128" s="83" t="s">
        <v>52</v>
      </c>
      <c r="R128" s="83" t="s">
        <v>3425</v>
      </c>
      <c r="S128" s="85">
        <v>13384</v>
      </c>
      <c r="T128" s="85">
        <v>11950</v>
      </c>
      <c r="U128" s="85">
        <f t="shared" si="39"/>
        <v>1434</v>
      </c>
      <c r="V128" s="86">
        <f t="shared" si="34"/>
        <v>0.10714285714285714</v>
      </c>
      <c r="W128" s="85">
        <v>11950</v>
      </c>
      <c r="X128" s="85">
        <v>0</v>
      </c>
      <c r="Y128" s="85">
        <v>0</v>
      </c>
      <c r="Z128" s="85" t="s">
        <v>54</v>
      </c>
      <c r="AA128" s="85">
        <v>0</v>
      </c>
      <c r="AB128" s="83" t="s">
        <v>3426</v>
      </c>
      <c r="AC128" s="83" t="s">
        <v>99</v>
      </c>
      <c r="AD128" s="83" t="s">
        <v>3422</v>
      </c>
      <c r="AE128" s="83" t="s">
        <v>58</v>
      </c>
      <c r="AF128" s="83" t="s">
        <v>68</v>
      </c>
      <c r="AG128" s="83" t="s">
        <v>3427</v>
      </c>
      <c r="AH128" s="85">
        <v>13384</v>
      </c>
      <c r="AI128" s="85">
        <v>11950</v>
      </c>
      <c r="AJ128" s="85">
        <f t="shared" si="40"/>
        <v>1434</v>
      </c>
      <c r="AK128" s="87">
        <f t="shared" si="41"/>
        <v>0.10714285714285714</v>
      </c>
      <c r="AL128" s="85">
        <f t="shared" si="42"/>
        <v>0</v>
      </c>
    </row>
    <row r="129" spans="1:38" s="88" customFormat="1" x14ac:dyDescent="0.2">
      <c r="A129" s="83" t="s">
        <v>39</v>
      </c>
      <c r="B129" s="83" t="s">
        <v>40</v>
      </c>
      <c r="C129" s="83" t="s">
        <v>3412</v>
      </c>
      <c r="D129" s="83" t="s">
        <v>3413</v>
      </c>
      <c r="E129" s="83" t="s">
        <v>2903</v>
      </c>
      <c r="F129" s="83" t="s">
        <v>3414</v>
      </c>
      <c r="G129" s="83" t="s">
        <v>3415</v>
      </c>
      <c r="H129" s="83" t="s">
        <v>3416</v>
      </c>
      <c r="I129" s="83" t="s">
        <v>3417</v>
      </c>
      <c r="J129" s="83" t="s">
        <v>302</v>
      </c>
      <c r="K129" s="83" t="s">
        <v>3428</v>
      </c>
      <c r="L129" s="84">
        <v>43500</v>
      </c>
      <c r="M129" s="84">
        <v>43500</v>
      </c>
      <c r="N129" s="84">
        <v>43482</v>
      </c>
      <c r="O129" s="83" t="s">
        <v>50</v>
      </c>
      <c r="P129" s="83" t="s">
        <v>3429</v>
      </c>
      <c r="Q129" s="83" t="s">
        <v>52</v>
      </c>
      <c r="R129" s="83" t="s">
        <v>3420</v>
      </c>
      <c r="S129" s="85">
        <v>1904.98</v>
      </c>
      <c r="T129" s="85">
        <v>1855.5</v>
      </c>
      <c r="U129" s="85">
        <f t="shared" si="39"/>
        <v>49.480000000000018</v>
      </c>
      <c r="V129" s="86">
        <f t="shared" si="34"/>
        <v>2.5974025974025983E-2</v>
      </c>
      <c r="W129" s="85">
        <v>1855.5</v>
      </c>
      <c r="X129" s="85">
        <v>0</v>
      </c>
      <c r="Y129" s="85">
        <v>0</v>
      </c>
      <c r="Z129" s="85" t="s">
        <v>54</v>
      </c>
      <c r="AA129" s="85">
        <v>0</v>
      </c>
      <c r="AB129" s="83" t="s">
        <v>3421</v>
      </c>
      <c r="AC129" s="83" t="s">
        <v>99</v>
      </c>
      <c r="AD129" s="83" t="s">
        <v>3422</v>
      </c>
      <c r="AE129" s="83" t="s">
        <v>58</v>
      </c>
      <c r="AF129" s="83" t="s">
        <v>68</v>
      </c>
      <c r="AG129" s="83" t="s">
        <v>3423</v>
      </c>
      <c r="AH129" s="85">
        <v>1904.98</v>
      </c>
      <c r="AI129" s="85">
        <v>1855.5</v>
      </c>
      <c r="AJ129" s="85">
        <f t="shared" si="40"/>
        <v>49.480000000000018</v>
      </c>
      <c r="AK129" s="87">
        <f t="shared" si="41"/>
        <v>2.5974025974025983E-2</v>
      </c>
      <c r="AL129" s="85">
        <f t="shared" si="42"/>
        <v>0</v>
      </c>
    </row>
    <row r="130" spans="1:38" s="88" customFormat="1" x14ac:dyDescent="0.2">
      <c r="A130" s="83" t="s">
        <v>39</v>
      </c>
      <c r="B130" s="83" t="s">
        <v>40</v>
      </c>
      <c r="C130" s="83" t="s">
        <v>3412</v>
      </c>
      <c r="D130" s="83" t="s">
        <v>3413</v>
      </c>
      <c r="E130" s="83" t="s">
        <v>2903</v>
      </c>
      <c r="F130" s="83" t="s">
        <v>3414</v>
      </c>
      <c r="G130" s="83" t="s">
        <v>3415</v>
      </c>
      <c r="H130" s="83" t="s">
        <v>3416</v>
      </c>
      <c r="I130" s="83" t="s">
        <v>3417</v>
      </c>
      <c r="J130" s="83" t="s">
        <v>302</v>
      </c>
      <c r="K130" s="83" t="s">
        <v>3430</v>
      </c>
      <c r="L130" s="84">
        <v>43500</v>
      </c>
      <c r="M130" s="84">
        <v>43500</v>
      </c>
      <c r="N130" s="84">
        <v>43482</v>
      </c>
      <c r="O130" s="83" t="s">
        <v>50</v>
      </c>
      <c r="P130" s="83" t="s">
        <v>3429</v>
      </c>
      <c r="Q130" s="83" t="s">
        <v>52</v>
      </c>
      <c r="R130" s="83" t="s">
        <v>3425</v>
      </c>
      <c r="S130" s="85">
        <v>1904.98</v>
      </c>
      <c r="T130" s="85">
        <v>1855.5</v>
      </c>
      <c r="U130" s="85">
        <f t="shared" si="39"/>
        <v>49.480000000000018</v>
      </c>
      <c r="V130" s="86">
        <f t="shared" si="34"/>
        <v>2.5974025974025983E-2</v>
      </c>
      <c r="W130" s="85">
        <v>1855.5</v>
      </c>
      <c r="X130" s="85">
        <v>0</v>
      </c>
      <c r="Y130" s="85">
        <v>0</v>
      </c>
      <c r="Z130" s="85" t="s">
        <v>54</v>
      </c>
      <c r="AA130" s="85">
        <v>0</v>
      </c>
      <c r="AB130" s="83" t="s">
        <v>3426</v>
      </c>
      <c r="AC130" s="83" t="s">
        <v>99</v>
      </c>
      <c r="AD130" s="83" t="s">
        <v>3422</v>
      </c>
      <c r="AE130" s="83" t="s">
        <v>58</v>
      </c>
      <c r="AF130" s="83" t="s">
        <v>68</v>
      </c>
      <c r="AG130" s="83" t="s">
        <v>3427</v>
      </c>
      <c r="AH130" s="85">
        <v>1904.98</v>
      </c>
      <c r="AI130" s="85">
        <v>1855.5</v>
      </c>
      <c r="AJ130" s="85">
        <f t="shared" si="40"/>
        <v>49.480000000000018</v>
      </c>
      <c r="AK130" s="87">
        <f t="shared" si="41"/>
        <v>2.5974025974025983E-2</v>
      </c>
      <c r="AL130" s="85">
        <f t="shared" si="42"/>
        <v>0</v>
      </c>
    </row>
    <row r="131" spans="1:38" s="88" customFormat="1" x14ac:dyDescent="0.2">
      <c r="A131" s="83" t="s">
        <v>39</v>
      </c>
      <c r="B131" s="83" t="s">
        <v>40</v>
      </c>
      <c r="C131" s="83" t="s">
        <v>3412</v>
      </c>
      <c r="D131" s="83" t="s">
        <v>3413</v>
      </c>
      <c r="E131" s="83" t="s">
        <v>2903</v>
      </c>
      <c r="F131" s="83" t="s">
        <v>3414</v>
      </c>
      <c r="G131" s="83" t="s">
        <v>3415</v>
      </c>
      <c r="H131" s="83" t="s">
        <v>3416</v>
      </c>
      <c r="I131" s="83" t="s">
        <v>3417</v>
      </c>
      <c r="J131" s="83" t="s">
        <v>302</v>
      </c>
      <c r="K131" s="83" t="s">
        <v>3431</v>
      </c>
      <c r="L131" s="84">
        <v>43501</v>
      </c>
      <c r="M131" s="84">
        <v>43501</v>
      </c>
      <c r="N131" s="84">
        <v>43482</v>
      </c>
      <c r="O131" s="83" t="s">
        <v>50</v>
      </c>
      <c r="P131" s="83" t="s">
        <v>3432</v>
      </c>
      <c r="Q131" s="83" t="s">
        <v>52</v>
      </c>
      <c r="R131" s="83" t="s">
        <v>3420</v>
      </c>
      <c r="S131" s="85">
        <v>0</v>
      </c>
      <c r="T131" s="85">
        <v>0</v>
      </c>
      <c r="U131" s="85">
        <f t="shared" si="39"/>
        <v>0</v>
      </c>
      <c r="V131" s="86" t="e">
        <f t="shared" si="34"/>
        <v>#DIV/0!</v>
      </c>
      <c r="W131" s="85">
        <v>0</v>
      </c>
      <c r="X131" s="85">
        <v>0</v>
      </c>
      <c r="Y131" s="85">
        <v>0</v>
      </c>
      <c r="Z131" s="85" t="s">
        <v>54</v>
      </c>
      <c r="AA131" s="85">
        <v>0</v>
      </c>
      <c r="AB131" s="83" t="s">
        <v>3421</v>
      </c>
      <c r="AC131" s="83" t="s">
        <v>99</v>
      </c>
      <c r="AD131" s="83" t="s">
        <v>3422</v>
      </c>
      <c r="AE131" s="83" t="s">
        <v>58</v>
      </c>
      <c r="AF131" s="83" t="s">
        <v>68</v>
      </c>
      <c r="AG131" s="83" t="s">
        <v>3423</v>
      </c>
      <c r="AH131" s="85">
        <v>0</v>
      </c>
      <c r="AI131" s="85">
        <v>0</v>
      </c>
      <c r="AJ131" s="85">
        <f t="shared" si="40"/>
        <v>0</v>
      </c>
      <c r="AK131" s="87" t="e">
        <f t="shared" si="41"/>
        <v>#DIV/0!</v>
      </c>
      <c r="AL131" s="85">
        <f t="shared" si="42"/>
        <v>0</v>
      </c>
    </row>
    <row r="132" spans="1:38" s="88" customFormat="1" x14ac:dyDescent="0.2">
      <c r="A132" s="83" t="s">
        <v>39</v>
      </c>
      <c r="B132" s="83" t="s">
        <v>40</v>
      </c>
      <c r="C132" s="83" t="s">
        <v>3412</v>
      </c>
      <c r="D132" s="83" t="s">
        <v>3413</v>
      </c>
      <c r="E132" s="83" t="s">
        <v>2903</v>
      </c>
      <c r="F132" s="83" t="s">
        <v>3414</v>
      </c>
      <c r="G132" s="83" t="s">
        <v>3415</v>
      </c>
      <c r="H132" s="83" t="s">
        <v>3416</v>
      </c>
      <c r="I132" s="83" t="s">
        <v>3417</v>
      </c>
      <c r="J132" s="83" t="s">
        <v>302</v>
      </c>
      <c r="K132" s="83" t="s">
        <v>3433</v>
      </c>
      <c r="L132" s="84">
        <v>43501</v>
      </c>
      <c r="M132" s="84">
        <v>43501</v>
      </c>
      <c r="N132" s="84">
        <v>43482</v>
      </c>
      <c r="O132" s="83" t="s">
        <v>50</v>
      </c>
      <c r="P132" s="83" t="s">
        <v>3434</v>
      </c>
      <c r="Q132" s="83" t="s">
        <v>52</v>
      </c>
      <c r="R132" s="83" t="s">
        <v>3425</v>
      </c>
      <c r="S132" s="85">
        <v>0</v>
      </c>
      <c r="T132" s="85">
        <v>0</v>
      </c>
      <c r="U132" s="85">
        <f t="shared" si="39"/>
        <v>0</v>
      </c>
      <c r="V132" s="86" t="e">
        <f t="shared" si="34"/>
        <v>#DIV/0!</v>
      </c>
      <c r="W132" s="85">
        <v>0</v>
      </c>
      <c r="X132" s="85">
        <v>0</v>
      </c>
      <c r="Y132" s="85">
        <v>0</v>
      </c>
      <c r="Z132" s="85" t="s">
        <v>54</v>
      </c>
      <c r="AA132" s="85">
        <v>0</v>
      </c>
      <c r="AB132" s="83" t="s">
        <v>3426</v>
      </c>
      <c r="AC132" s="83" t="s">
        <v>99</v>
      </c>
      <c r="AD132" s="83" t="s">
        <v>3422</v>
      </c>
      <c r="AE132" s="83" t="s">
        <v>58</v>
      </c>
      <c r="AF132" s="83" t="s">
        <v>68</v>
      </c>
      <c r="AG132" s="83" t="s">
        <v>3427</v>
      </c>
      <c r="AH132" s="85">
        <v>0</v>
      </c>
      <c r="AI132" s="85">
        <v>0</v>
      </c>
      <c r="AJ132" s="85">
        <f t="shared" si="40"/>
        <v>0</v>
      </c>
      <c r="AK132" s="87" t="e">
        <f t="shared" si="41"/>
        <v>#DIV/0!</v>
      </c>
      <c r="AL132" s="85">
        <f t="shared" si="42"/>
        <v>0</v>
      </c>
    </row>
    <row r="133" spans="1:38" s="88" customFormat="1" x14ac:dyDescent="0.2">
      <c r="A133" s="83" t="s">
        <v>39</v>
      </c>
      <c r="B133" s="83" t="s">
        <v>40</v>
      </c>
      <c r="C133" s="83" t="s">
        <v>3412</v>
      </c>
      <c r="D133" s="83" t="s">
        <v>3413</v>
      </c>
      <c r="E133" s="83" t="s">
        <v>2903</v>
      </c>
      <c r="F133" s="83" t="s">
        <v>3414</v>
      </c>
      <c r="G133" s="83" t="s">
        <v>3415</v>
      </c>
      <c r="H133" s="83" t="s">
        <v>3416</v>
      </c>
      <c r="I133" s="83" t="s">
        <v>3417</v>
      </c>
      <c r="J133" s="83" t="s">
        <v>302</v>
      </c>
      <c r="K133" s="83" t="s">
        <v>3435</v>
      </c>
      <c r="L133" s="84">
        <v>43501</v>
      </c>
      <c r="M133" s="84">
        <v>43501</v>
      </c>
      <c r="N133" s="84">
        <v>43482</v>
      </c>
      <c r="O133" s="83" t="s">
        <v>50</v>
      </c>
      <c r="P133" s="83" t="s">
        <v>3436</v>
      </c>
      <c r="Q133" s="83" t="s">
        <v>52</v>
      </c>
      <c r="R133" s="83" t="s">
        <v>3437</v>
      </c>
      <c r="S133" s="85">
        <v>0</v>
      </c>
      <c r="T133" s="85">
        <v>0</v>
      </c>
      <c r="U133" s="85">
        <f t="shared" si="39"/>
        <v>0</v>
      </c>
      <c r="V133" s="86" t="e">
        <f t="shared" si="34"/>
        <v>#DIV/0!</v>
      </c>
      <c r="W133" s="85">
        <v>0</v>
      </c>
      <c r="X133" s="85">
        <v>0</v>
      </c>
      <c r="Y133" s="85">
        <v>0</v>
      </c>
      <c r="Z133" s="85" t="s">
        <v>54</v>
      </c>
      <c r="AA133" s="85">
        <v>0</v>
      </c>
      <c r="AB133" s="83" t="s">
        <v>3438</v>
      </c>
      <c r="AC133" s="83" t="s">
        <v>99</v>
      </c>
      <c r="AD133" s="83" t="s">
        <v>3422</v>
      </c>
      <c r="AE133" s="83" t="s">
        <v>58</v>
      </c>
      <c r="AF133" s="83" t="s">
        <v>68</v>
      </c>
      <c r="AG133" s="83" t="s">
        <v>3439</v>
      </c>
      <c r="AH133" s="85">
        <v>0</v>
      </c>
      <c r="AI133" s="85">
        <v>0</v>
      </c>
      <c r="AJ133" s="85">
        <f t="shared" si="40"/>
        <v>0</v>
      </c>
      <c r="AK133" s="87" t="e">
        <f t="shared" si="41"/>
        <v>#DIV/0!</v>
      </c>
      <c r="AL133" s="85">
        <f t="shared" si="42"/>
        <v>0</v>
      </c>
    </row>
    <row r="134" spans="1:38" s="88" customFormat="1" x14ac:dyDescent="0.2">
      <c r="A134" s="83" t="s">
        <v>39</v>
      </c>
      <c r="B134" s="83" t="s">
        <v>40</v>
      </c>
      <c r="C134" s="83" t="s">
        <v>3412</v>
      </c>
      <c r="D134" s="83" t="s">
        <v>3413</v>
      </c>
      <c r="E134" s="83" t="s">
        <v>2903</v>
      </c>
      <c r="F134" s="83" t="s">
        <v>3414</v>
      </c>
      <c r="G134" s="83" t="s">
        <v>3415</v>
      </c>
      <c r="H134" s="83" t="s">
        <v>3416</v>
      </c>
      <c r="I134" s="83" t="s">
        <v>3417</v>
      </c>
      <c r="J134" s="83" t="s">
        <v>302</v>
      </c>
      <c r="K134" s="83" t="s">
        <v>3440</v>
      </c>
      <c r="L134" s="84">
        <v>43498</v>
      </c>
      <c r="M134" s="84">
        <v>43498</v>
      </c>
      <c r="N134" s="84">
        <v>43482</v>
      </c>
      <c r="O134" s="83" t="s">
        <v>50</v>
      </c>
      <c r="P134" s="83" t="s">
        <v>3436</v>
      </c>
      <c r="Q134" s="83" t="s">
        <v>52</v>
      </c>
      <c r="R134" s="83" t="s">
        <v>3437</v>
      </c>
      <c r="S134" s="85">
        <v>13384</v>
      </c>
      <c r="T134" s="85">
        <v>11950</v>
      </c>
      <c r="U134" s="85">
        <f t="shared" si="39"/>
        <v>1434</v>
      </c>
      <c r="V134" s="86">
        <f t="shared" si="34"/>
        <v>0.10714285714285714</v>
      </c>
      <c r="W134" s="85">
        <v>11950</v>
      </c>
      <c r="X134" s="85">
        <v>0</v>
      </c>
      <c r="Y134" s="85">
        <v>0</v>
      </c>
      <c r="Z134" s="85" t="s">
        <v>54</v>
      </c>
      <c r="AA134" s="85">
        <v>0</v>
      </c>
      <c r="AB134" s="83" t="s">
        <v>3438</v>
      </c>
      <c r="AC134" s="83" t="s">
        <v>99</v>
      </c>
      <c r="AD134" s="83" t="s">
        <v>3422</v>
      </c>
      <c r="AE134" s="83" t="s">
        <v>58</v>
      </c>
      <c r="AF134" s="83" t="s">
        <v>68</v>
      </c>
      <c r="AG134" s="83" t="s">
        <v>3439</v>
      </c>
      <c r="AH134" s="85">
        <v>13384</v>
      </c>
      <c r="AI134" s="85">
        <v>11950</v>
      </c>
      <c r="AJ134" s="85">
        <f t="shared" si="40"/>
        <v>1434</v>
      </c>
      <c r="AK134" s="87">
        <f t="shared" si="41"/>
        <v>0.10714285714285714</v>
      </c>
      <c r="AL134" s="85">
        <f t="shared" si="42"/>
        <v>0</v>
      </c>
    </row>
    <row r="135" spans="1:38" s="88" customFormat="1" x14ac:dyDescent="0.2">
      <c r="A135" s="83" t="s">
        <v>39</v>
      </c>
      <c r="B135" s="83" t="s">
        <v>40</v>
      </c>
      <c r="C135" s="83" t="s">
        <v>3412</v>
      </c>
      <c r="D135" s="83" t="s">
        <v>3413</v>
      </c>
      <c r="E135" s="83" t="s">
        <v>2903</v>
      </c>
      <c r="F135" s="83" t="s">
        <v>3414</v>
      </c>
      <c r="G135" s="83" t="s">
        <v>3415</v>
      </c>
      <c r="H135" s="83" t="s">
        <v>3416</v>
      </c>
      <c r="I135" s="83" t="s">
        <v>3417</v>
      </c>
      <c r="J135" s="83" t="s">
        <v>302</v>
      </c>
      <c r="K135" s="83" t="s">
        <v>3441</v>
      </c>
      <c r="L135" s="84">
        <v>43500</v>
      </c>
      <c r="M135" s="84">
        <v>43500</v>
      </c>
      <c r="N135" s="84">
        <v>43482</v>
      </c>
      <c r="O135" s="83" t="s">
        <v>50</v>
      </c>
      <c r="P135" s="83" t="s">
        <v>3436</v>
      </c>
      <c r="Q135" s="83" t="s">
        <v>52</v>
      </c>
      <c r="R135" s="83" t="s">
        <v>3437</v>
      </c>
      <c r="S135" s="85">
        <v>1904.98</v>
      </c>
      <c r="T135" s="85">
        <v>1855.5</v>
      </c>
      <c r="U135" s="85">
        <f t="shared" si="39"/>
        <v>49.480000000000018</v>
      </c>
      <c r="V135" s="86">
        <f t="shared" si="34"/>
        <v>2.5974025974025983E-2</v>
      </c>
      <c r="W135" s="85">
        <v>1855.5</v>
      </c>
      <c r="X135" s="85">
        <v>0</v>
      </c>
      <c r="Y135" s="85">
        <v>0</v>
      </c>
      <c r="Z135" s="85" t="s">
        <v>54</v>
      </c>
      <c r="AA135" s="85">
        <v>0</v>
      </c>
      <c r="AB135" s="83" t="s">
        <v>3438</v>
      </c>
      <c r="AC135" s="83" t="s">
        <v>99</v>
      </c>
      <c r="AD135" s="83" t="s">
        <v>3422</v>
      </c>
      <c r="AE135" s="83" t="s">
        <v>58</v>
      </c>
      <c r="AF135" s="83" t="s">
        <v>68</v>
      </c>
      <c r="AG135" s="83" t="s">
        <v>3439</v>
      </c>
      <c r="AH135" s="85">
        <v>1904.98</v>
      </c>
      <c r="AI135" s="85">
        <v>1855.5</v>
      </c>
      <c r="AJ135" s="85">
        <f t="shared" si="40"/>
        <v>49.480000000000018</v>
      </c>
      <c r="AK135" s="87">
        <f t="shared" si="41"/>
        <v>2.5974025974025983E-2</v>
      </c>
      <c r="AL135" s="85">
        <f t="shared" si="42"/>
        <v>0</v>
      </c>
    </row>
    <row r="136" spans="1:38" s="88" customFormat="1" x14ac:dyDescent="0.2">
      <c r="A136" s="83" t="s">
        <v>39</v>
      </c>
      <c r="B136" s="83" t="s">
        <v>40</v>
      </c>
      <c r="C136" s="83" t="s">
        <v>3412</v>
      </c>
      <c r="D136" s="83" t="s">
        <v>3413</v>
      </c>
      <c r="E136" s="83" t="s">
        <v>2903</v>
      </c>
      <c r="F136" s="83" t="s">
        <v>3414</v>
      </c>
      <c r="G136" s="83" t="s">
        <v>3415</v>
      </c>
      <c r="H136" s="83" t="s">
        <v>3416</v>
      </c>
      <c r="I136" s="83" t="s">
        <v>3417</v>
      </c>
      <c r="J136" s="83" t="s">
        <v>302</v>
      </c>
      <c r="K136" s="83" t="s">
        <v>3435</v>
      </c>
      <c r="L136" s="84">
        <v>43501</v>
      </c>
      <c r="M136" s="84">
        <v>43501</v>
      </c>
      <c r="N136" s="84">
        <v>43482</v>
      </c>
      <c r="O136" s="83" t="s">
        <v>50</v>
      </c>
      <c r="P136" s="83" t="s">
        <v>3436</v>
      </c>
      <c r="Q136" s="83" t="s">
        <v>52</v>
      </c>
      <c r="R136" s="83" t="s">
        <v>3437</v>
      </c>
      <c r="S136" s="85">
        <v>2982</v>
      </c>
      <c r="T136" s="85">
        <v>2813.2</v>
      </c>
      <c r="U136" s="85">
        <f t="shared" si="39"/>
        <v>168.80000000000018</v>
      </c>
      <c r="V136" s="86">
        <f t="shared" si="34"/>
        <v>5.6606304493628495E-2</v>
      </c>
      <c r="W136" s="85">
        <v>2813.2</v>
      </c>
      <c r="X136" s="85">
        <v>0</v>
      </c>
      <c r="Y136" s="85">
        <v>0</v>
      </c>
      <c r="Z136" s="85" t="s">
        <v>54</v>
      </c>
      <c r="AA136" s="85">
        <v>0</v>
      </c>
      <c r="AB136" s="83" t="s">
        <v>3442</v>
      </c>
      <c r="AC136" s="83" t="s">
        <v>3443</v>
      </c>
      <c r="AD136" s="83" t="s">
        <v>3422</v>
      </c>
      <c r="AE136" s="83" t="s">
        <v>58</v>
      </c>
      <c r="AF136" s="83" t="s">
        <v>68</v>
      </c>
      <c r="AG136" s="83" t="s">
        <v>3439</v>
      </c>
      <c r="AH136" s="85">
        <v>2982</v>
      </c>
      <c r="AI136" s="85">
        <v>2813.2</v>
      </c>
      <c r="AJ136" s="85">
        <f t="shared" si="40"/>
        <v>168.80000000000018</v>
      </c>
      <c r="AK136" s="87">
        <f t="shared" si="41"/>
        <v>5.6606304493628495E-2</v>
      </c>
      <c r="AL136" s="85">
        <f t="shared" si="42"/>
        <v>0</v>
      </c>
    </row>
    <row r="137" spans="1:38" s="88" customFormat="1" x14ac:dyDescent="0.2">
      <c r="A137" s="83" t="s">
        <v>39</v>
      </c>
      <c r="B137" s="83" t="s">
        <v>40</v>
      </c>
      <c r="C137" s="83" t="s">
        <v>3412</v>
      </c>
      <c r="D137" s="83" t="s">
        <v>3413</v>
      </c>
      <c r="E137" s="83" t="s">
        <v>2903</v>
      </c>
      <c r="F137" s="83" t="s">
        <v>3414</v>
      </c>
      <c r="G137" s="83" t="s">
        <v>3415</v>
      </c>
      <c r="H137" s="83" t="s">
        <v>3416</v>
      </c>
      <c r="I137" s="83" t="s">
        <v>3417</v>
      </c>
      <c r="J137" s="83" t="s">
        <v>302</v>
      </c>
      <c r="K137" s="83" t="s">
        <v>3444</v>
      </c>
      <c r="L137" s="84">
        <v>43501</v>
      </c>
      <c r="M137" s="84">
        <v>43501</v>
      </c>
      <c r="N137" s="84">
        <v>43482</v>
      </c>
      <c r="O137" s="83" t="s">
        <v>50</v>
      </c>
      <c r="P137" s="83" t="s">
        <v>3445</v>
      </c>
      <c r="Q137" s="83" t="s">
        <v>52</v>
      </c>
      <c r="R137" s="83" t="s">
        <v>3446</v>
      </c>
      <c r="S137" s="85">
        <v>11587.92</v>
      </c>
      <c r="T137" s="85">
        <v>10932</v>
      </c>
      <c r="U137" s="85">
        <f t="shared" si="39"/>
        <v>655.92000000000007</v>
      </c>
      <c r="V137" s="86">
        <f t="shared" si="34"/>
        <v>5.6603773584905669E-2</v>
      </c>
      <c r="W137" s="85">
        <v>10932</v>
      </c>
      <c r="X137" s="85">
        <v>0</v>
      </c>
      <c r="Y137" s="85">
        <v>0</v>
      </c>
      <c r="Z137" s="85" t="s">
        <v>54</v>
      </c>
      <c r="AA137" s="85">
        <v>0</v>
      </c>
      <c r="AB137" s="83" t="s">
        <v>3447</v>
      </c>
      <c r="AC137" s="83" t="s">
        <v>3448</v>
      </c>
      <c r="AD137" s="83" t="s">
        <v>3422</v>
      </c>
      <c r="AE137" s="83" t="s">
        <v>58</v>
      </c>
      <c r="AF137" s="83" t="s">
        <v>68</v>
      </c>
      <c r="AG137" s="83" t="s">
        <v>3449</v>
      </c>
      <c r="AH137" s="85">
        <v>11587.92</v>
      </c>
      <c r="AI137" s="85">
        <v>10932</v>
      </c>
      <c r="AJ137" s="85">
        <f t="shared" si="40"/>
        <v>655.92000000000007</v>
      </c>
      <c r="AK137" s="87">
        <f t="shared" si="41"/>
        <v>5.6603773584905669E-2</v>
      </c>
      <c r="AL137" s="85">
        <f t="shared" si="42"/>
        <v>0</v>
      </c>
    </row>
    <row r="138" spans="1:38" s="88" customFormat="1" x14ac:dyDescent="0.2">
      <c r="A138" s="83" t="s">
        <v>39</v>
      </c>
      <c r="B138" s="83" t="s">
        <v>40</v>
      </c>
      <c r="C138" s="83" t="s">
        <v>3412</v>
      </c>
      <c r="D138" s="83" t="s">
        <v>3413</v>
      </c>
      <c r="E138" s="83" t="s">
        <v>2903</v>
      </c>
      <c r="F138" s="83" t="s">
        <v>3414</v>
      </c>
      <c r="G138" s="83" t="s">
        <v>3415</v>
      </c>
      <c r="H138" s="83" t="s">
        <v>3416</v>
      </c>
      <c r="I138" s="83" t="s">
        <v>3417</v>
      </c>
      <c r="J138" s="83" t="s">
        <v>302</v>
      </c>
      <c r="K138" s="83" t="s">
        <v>3450</v>
      </c>
      <c r="L138" s="84">
        <v>43500</v>
      </c>
      <c r="M138" s="84">
        <v>43500</v>
      </c>
      <c r="N138" s="84">
        <v>43482</v>
      </c>
      <c r="O138" s="83" t="s">
        <v>50</v>
      </c>
      <c r="P138" s="83" t="s">
        <v>3445</v>
      </c>
      <c r="Q138" s="83" t="s">
        <v>52</v>
      </c>
      <c r="R138" s="83" t="s">
        <v>3446</v>
      </c>
      <c r="S138" s="85">
        <v>15507.73</v>
      </c>
      <c r="T138" s="85">
        <v>13961.75</v>
      </c>
      <c r="U138" s="85">
        <f t="shared" si="39"/>
        <v>1545.9799999999996</v>
      </c>
      <c r="V138" s="86">
        <f t="shared" si="34"/>
        <v>9.9690928330580922E-2</v>
      </c>
      <c r="W138" s="85">
        <v>13647.85</v>
      </c>
      <c r="X138" s="85">
        <v>313.89999999999998</v>
      </c>
      <c r="Y138" s="85">
        <v>0</v>
      </c>
      <c r="Z138" s="85" t="s">
        <v>54</v>
      </c>
      <c r="AA138" s="85">
        <v>0</v>
      </c>
      <c r="AB138" s="83" t="s">
        <v>3451</v>
      </c>
      <c r="AC138" s="83" t="s">
        <v>99</v>
      </c>
      <c r="AD138" s="83" t="s">
        <v>3422</v>
      </c>
      <c r="AE138" s="83" t="s">
        <v>58</v>
      </c>
      <c r="AF138" s="83" t="s">
        <v>68</v>
      </c>
      <c r="AG138" s="83" t="s">
        <v>3449</v>
      </c>
      <c r="AH138" s="85">
        <v>15507.73</v>
      </c>
      <c r="AI138" s="85">
        <v>13961.75</v>
      </c>
      <c r="AJ138" s="85">
        <f t="shared" si="40"/>
        <v>1545.9799999999996</v>
      </c>
      <c r="AK138" s="87">
        <f t="shared" si="41"/>
        <v>9.9690928330580922E-2</v>
      </c>
      <c r="AL138" s="85">
        <f t="shared" si="42"/>
        <v>0</v>
      </c>
    </row>
    <row r="139" spans="1:38" s="88" customFormat="1" x14ac:dyDescent="0.2">
      <c r="A139" s="83" t="s">
        <v>39</v>
      </c>
      <c r="B139" s="83" t="s">
        <v>40</v>
      </c>
      <c r="C139" s="83" t="s">
        <v>3412</v>
      </c>
      <c r="D139" s="83" t="s">
        <v>3413</v>
      </c>
      <c r="E139" s="83" t="s">
        <v>2903</v>
      </c>
      <c r="F139" s="83" t="s">
        <v>3414</v>
      </c>
      <c r="G139" s="83" t="s">
        <v>3415</v>
      </c>
      <c r="H139" s="83" t="s">
        <v>3416</v>
      </c>
      <c r="I139" s="83" t="s">
        <v>3417</v>
      </c>
      <c r="J139" s="83" t="s">
        <v>302</v>
      </c>
      <c r="K139" s="83" t="s">
        <v>3444</v>
      </c>
      <c r="L139" s="84">
        <v>43501</v>
      </c>
      <c r="M139" s="84">
        <v>43501</v>
      </c>
      <c r="N139" s="84">
        <v>43482</v>
      </c>
      <c r="O139" s="83" t="s">
        <v>50</v>
      </c>
      <c r="P139" s="83" t="s">
        <v>3445</v>
      </c>
      <c r="Q139" s="83" t="s">
        <v>52</v>
      </c>
      <c r="R139" s="83" t="s">
        <v>3446</v>
      </c>
      <c r="S139" s="85">
        <v>0</v>
      </c>
      <c r="T139" s="85">
        <v>0</v>
      </c>
      <c r="U139" s="85">
        <f t="shared" si="39"/>
        <v>0</v>
      </c>
      <c r="V139" s="86" t="e">
        <f t="shared" si="34"/>
        <v>#DIV/0!</v>
      </c>
      <c r="W139" s="85">
        <v>0</v>
      </c>
      <c r="X139" s="85">
        <v>0</v>
      </c>
      <c r="Y139" s="85">
        <v>0</v>
      </c>
      <c r="Z139" s="85" t="s">
        <v>54</v>
      </c>
      <c r="AA139" s="85">
        <v>0</v>
      </c>
      <c r="AB139" s="83" t="s">
        <v>3451</v>
      </c>
      <c r="AC139" s="83" t="s">
        <v>99</v>
      </c>
      <c r="AD139" s="83" t="s">
        <v>3422</v>
      </c>
      <c r="AE139" s="83" t="s">
        <v>58</v>
      </c>
      <c r="AF139" s="83" t="s">
        <v>68</v>
      </c>
      <c r="AG139" s="83" t="s">
        <v>3449</v>
      </c>
      <c r="AH139" s="85">
        <v>0</v>
      </c>
      <c r="AI139" s="85">
        <v>0</v>
      </c>
      <c r="AJ139" s="85">
        <f t="shared" si="40"/>
        <v>0</v>
      </c>
      <c r="AK139" s="87" t="e">
        <f t="shared" si="41"/>
        <v>#DIV/0!</v>
      </c>
      <c r="AL139" s="85">
        <f t="shared" si="42"/>
        <v>0</v>
      </c>
    </row>
    <row r="140" spans="1:38" s="88" customFormat="1" x14ac:dyDescent="0.2">
      <c r="A140" s="83" t="s">
        <v>39</v>
      </c>
      <c r="B140" s="83" t="s">
        <v>40</v>
      </c>
      <c r="C140" s="83" t="s">
        <v>3412</v>
      </c>
      <c r="D140" s="83" t="s">
        <v>3413</v>
      </c>
      <c r="E140" s="83" t="s">
        <v>2903</v>
      </c>
      <c r="F140" s="83" t="s">
        <v>3414</v>
      </c>
      <c r="G140" s="83" t="s">
        <v>3415</v>
      </c>
      <c r="H140" s="83" t="s">
        <v>3416</v>
      </c>
      <c r="I140" s="83" t="s">
        <v>3417</v>
      </c>
      <c r="J140" s="83" t="s">
        <v>302</v>
      </c>
      <c r="K140" s="83" t="s">
        <v>3452</v>
      </c>
      <c r="L140" s="84">
        <v>43501</v>
      </c>
      <c r="M140" s="84">
        <v>43501</v>
      </c>
      <c r="N140" s="84">
        <v>43482</v>
      </c>
      <c r="O140" s="83" t="s">
        <v>50</v>
      </c>
      <c r="P140" s="83" t="s">
        <v>3453</v>
      </c>
      <c r="Q140" s="83" t="s">
        <v>52</v>
      </c>
      <c r="R140" s="83" t="s">
        <v>3454</v>
      </c>
      <c r="S140" s="85">
        <v>5289.4</v>
      </c>
      <c r="T140" s="85">
        <v>4990</v>
      </c>
      <c r="U140" s="85">
        <f t="shared" si="39"/>
        <v>299.39999999999964</v>
      </c>
      <c r="V140" s="86">
        <f t="shared" si="34"/>
        <v>5.6603773584905592E-2</v>
      </c>
      <c r="W140" s="85">
        <v>4988.2700000000004</v>
      </c>
      <c r="X140" s="85">
        <v>1.73</v>
      </c>
      <c r="Y140" s="85">
        <v>0</v>
      </c>
      <c r="Z140" s="85" t="s">
        <v>54</v>
      </c>
      <c r="AA140" s="85">
        <v>0</v>
      </c>
      <c r="AB140" s="83" t="s">
        <v>3455</v>
      </c>
      <c r="AC140" s="83" t="s">
        <v>3456</v>
      </c>
      <c r="AD140" s="83" t="s">
        <v>3422</v>
      </c>
      <c r="AE140" s="83" t="s">
        <v>58</v>
      </c>
      <c r="AF140" s="83" t="s">
        <v>68</v>
      </c>
      <c r="AG140" s="83" t="s">
        <v>3457</v>
      </c>
      <c r="AH140" s="85">
        <v>5289.4</v>
      </c>
      <c r="AI140" s="85">
        <v>4990</v>
      </c>
      <c r="AJ140" s="85">
        <f t="shared" si="40"/>
        <v>299.39999999999964</v>
      </c>
      <c r="AK140" s="87">
        <f t="shared" si="41"/>
        <v>5.6603773584905592E-2</v>
      </c>
      <c r="AL140" s="85">
        <f t="shared" si="42"/>
        <v>0</v>
      </c>
    </row>
    <row r="141" spans="1:38" s="88" customFormat="1" x14ac:dyDescent="0.2">
      <c r="A141" s="83" t="s">
        <v>39</v>
      </c>
      <c r="B141" s="83" t="s">
        <v>40</v>
      </c>
      <c r="C141" s="83" t="s">
        <v>3412</v>
      </c>
      <c r="D141" s="83" t="s">
        <v>3413</v>
      </c>
      <c r="E141" s="83" t="s">
        <v>2903</v>
      </c>
      <c r="F141" s="83" t="s">
        <v>3414</v>
      </c>
      <c r="G141" s="83" t="s">
        <v>3415</v>
      </c>
      <c r="H141" s="83" t="s">
        <v>3416</v>
      </c>
      <c r="I141" s="83" t="s">
        <v>3417</v>
      </c>
      <c r="J141" s="83" t="s">
        <v>302</v>
      </c>
      <c r="K141" s="83" t="s">
        <v>3452</v>
      </c>
      <c r="L141" s="84">
        <v>43501</v>
      </c>
      <c r="M141" s="84">
        <v>43501</v>
      </c>
      <c r="N141" s="84">
        <v>43482</v>
      </c>
      <c r="O141" s="83" t="s">
        <v>50</v>
      </c>
      <c r="P141" s="83" t="s">
        <v>3453</v>
      </c>
      <c r="Q141" s="83" t="s">
        <v>52</v>
      </c>
      <c r="R141" s="83" t="s">
        <v>3454</v>
      </c>
      <c r="S141" s="85">
        <v>11587.92</v>
      </c>
      <c r="T141" s="85">
        <v>10932</v>
      </c>
      <c r="U141" s="85">
        <f t="shared" si="39"/>
        <v>655.92000000000007</v>
      </c>
      <c r="V141" s="86">
        <f t="shared" si="34"/>
        <v>5.6603773584905669E-2</v>
      </c>
      <c r="W141" s="85">
        <v>10932</v>
      </c>
      <c r="X141" s="85">
        <v>0</v>
      </c>
      <c r="Y141" s="85">
        <v>0</v>
      </c>
      <c r="Z141" s="85" t="s">
        <v>54</v>
      </c>
      <c r="AA141" s="85">
        <v>0</v>
      </c>
      <c r="AB141" s="83" t="s">
        <v>3458</v>
      </c>
      <c r="AC141" s="83" t="s">
        <v>3448</v>
      </c>
      <c r="AD141" s="83" t="s">
        <v>3422</v>
      </c>
      <c r="AE141" s="83" t="s">
        <v>58</v>
      </c>
      <c r="AF141" s="83" t="s">
        <v>68</v>
      </c>
      <c r="AG141" s="83" t="s">
        <v>3457</v>
      </c>
      <c r="AH141" s="85">
        <v>11587.92</v>
      </c>
      <c r="AI141" s="85">
        <v>10932</v>
      </c>
      <c r="AJ141" s="85">
        <f t="shared" si="40"/>
        <v>655.92000000000007</v>
      </c>
      <c r="AK141" s="87">
        <f t="shared" si="41"/>
        <v>5.6603773584905669E-2</v>
      </c>
      <c r="AL141" s="85">
        <f t="shared" si="42"/>
        <v>0</v>
      </c>
    </row>
    <row r="142" spans="1:38" s="88" customFormat="1" x14ac:dyDescent="0.2">
      <c r="A142" s="83" t="s">
        <v>39</v>
      </c>
      <c r="B142" s="83" t="s">
        <v>40</v>
      </c>
      <c r="C142" s="83" t="s">
        <v>3412</v>
      </c>
      <c r="D142" s="83" t="s">
        <v>3413</v>
      </c>
      <c r="E142" s="83" t="s">
        <v>2903</v>
      </c>
      <c r="F142" s="83" t="s">
        <v>3414</v>
      </c>
      <c r="G142" s="83" t="s">
        <v>3415</v>
      </c>
      <c r="H142" s="83" t="s">
        <v>3416</v>
      </c>
      <c r="I142" s="83" t="s">
        <v>3417</v>
      </c>
      <c r="J142" s="83" t="s">
        <v>302</v>
      </c>
      <c r="K142" s="83" t="s">
        <v>3459</v>
      </c>
      <c r="L142" s="84">
        <v>43500</v>
      </c>
      <c r="M142" s="84">
        <v>43500</v>
      </c>
      <c r="N142" s="84">
        <v>43482</v>
      </c>
      <c r="O142" s="83" t="s">
        <v>50</v>
      </c>
      <c r="P142" s="83" t="s">
        <v>3453</v>
      </c>
      <c r="Q142" s="83" t="s">
        <v>52</v>
      </c>
      <c r="R142" s="83" t="s">
        <v>3454</v>
      </c>
      <c r="S142" s="85">
        <v>15507.73</v>
      </c>
      <c r="T142" s="85">
        <v>13961.75</v>
      </c>
      <c r="U142" s="85">
        <f t="shared" si="39"/>
        <v>1545.9799999999996</v>
      </c>
      <c r="V142" s="86">
        <f t="shared" si="34"/>
        <v>9.9690928330580922E-2</v>
      </c>
      <c r="W142" s="85">
        <v>13647.85</v>
      </c>
      <c r="X142" s="85">
        <v>313.89999999999998</v>
      </c>
      <c r="Y142" s="85">
        <v>0</v>
      </c>
      <c r="Z142" s="85" t="s">
        <v>54</v>
      </c>
      <c r="AA142" s="85">
        <v>0</v>
      </c>
      <c r="AB142" s="83" t="s">
        <v>3460</v>
      </c>
      <c r="AC142" s="83" t="s">
        <v>99</v>
      </c>
      <c r="AD142" s="83" t="s">
        <v>3422</v>
      </c>
      <c r="AE142" s="83" t="s">
        <v>58</v>
      </c>
      <c r="AF142" s="83" t="s">
        <v>68</v>
      </c>
      <c r="AG142" s="83" t="s">
        <v>3457</v>
      </c>
      <c r="AH142" s="85">
        <v>15507.73</v>
      </c>
      <c r="AI142" s="85">
        <v>13961.75</v>
      </c>
      <c r="AJ142" s="85">
        <f t="shared" si="40"/>
        <v>1545.9799999999996</v>
      </c>
      <c r="AK142" s="87">
        <f t="shared" si="41"/>
        <v>9.9690928330580922E-2</v>
      </c>
      <c r="AL142" s="85">
        <f t="shared" si="42"/>
        <v>0</v>
      </c>
    </row>
    <row r="143" spans="1:38" s="88" customFormat="1" x14ac:dyDescent="0.2">
      <c r="A143" s="83" t="s">
        <v>39</v>
      </c>
      <c r="B143" s="83" t="s">
        <v>40</v>
      </c>
      <c r="C143" s="83" t="s">
        <v>3412</v>
      </c>
      <c r="D143" s="83" t="s">
        <v>3413</v>
      </c>
      <c r="E143" s="83" t="s">
        <v>2903</v>
      </c>
      <c r="F143" s="83" t="s">
        <v>3414</v>
      </c>
      <c r="G143" s="83" t="s">
        <v>3415</v>
      </c>
      <c r="H143" s="83" t="s">
        <v>3416</v>
      </c>
      <c r="I143" s="83" t="s">
        <v>3417</v>
      </c>
      <c r="J143" s="83" t="s">
        <v>302</v>
      </c>
      <c r="K143" s="83" t="s">
        <v>3452</v>
      </c>
      <c r="L143" s="84">
        <v>43501</v>
      </c>
      <c r="M143" s="84">
        <v>43501</v>
      </c>
      <c r="N143" s="84">
        <v>43482</v>
      </c>
      <c r="O143" s="83" t="s">
        <v>50</v>
      </c>
      <c r="P143" s="83" t="s">
        <v>3453</v>
      </c>
      <c r="Q143" s="83" t="s">
        <v>52</v>
      </c>
      <c r="R143" s="83" t="s">
        <v>3454</v>
      </c>
      <c r="S143" s="85">
        <v>0</v>
      </c>
      <c r="T143" s="85">
        <v>0</v>
      </c>
      <c r="U143" s="85">
        <f t="shared" si="39"/>
        <v>0</v>
      </c>
      <c r="V143" s="86" t="e">
        <f t="shared" si="34"/>
        <v>#DIV/0!</v>
      </c>
      <c r="W143" s="85">
        <v>0</v>
      </c>
      <c r="X143" s="85">
        <v>0</v>
      </c>
      <c r="Y143" s="85">
        <v>0</v>
      </c>
      <c r="Z143" s="85" t="s">
        <v>54</v>
      </c>
      <c r="AA143" s="85">
        <v>0</v>
      </c>
      <c r="AB143" s="83" t="s">
        <v>3460</v>
      </c>
      <c r="AC143" s="83" t="s">
        <v>99</v>
      </c>
      <c r="AD143" s="83" t="s">
        <v>3422</v>
      </c>
      <c r="AE143" s="83" t="s">
        <v>58</v>
      </c>
      <c r="AF143" s="83" t="s">
        <v>68</v>
      </c>
      <c r="AG143" s="83" t="s">
        <v>3457</v>
      </c>
      <c r="AH143" s="85">
        <v>0</v>
      </c>
      <c r="AI143" s="85">
        <v>0</v>
      </c>
      <c r="AJ143" s="85">
        <f t="shared" si="40"/>
        <v>0</v>
      </c>
      <c r="AK143" s="87" t="e">
        <f t="shared" si="41"/>
        <v>#DIV/0!</v>
      </c>
      <c r="AL143" s="85">
        <f t="shared" si="42"/>
        <v>0</v>
      </c>
    </row>
    <row r="144" spans="1:38" s="88" customFormat="1" x14ac:dyDescent="0.2">
      <c r="A144" s="83" t="s">
        <v>39</v>
      </c>
      <c r="B144" s="83" t="s">
        <v>40</v>
      </c>
      <c r="C144" s="83" t="s">
        <v>3412</v>
      </c>
      <c r="D144" s="83" t="s">
        <v>3413</v>
      </c>
      <c r="E144" s="83" t="s">
        <v>2903</v>
      </c>
      <c r="F144" s="83" t="s">
        <v>3414</v>
      </c>
      <c r="G144" s="83" t="s">
        <v>3415</v>
      </c>
      <c r="H144" s="83" t="s">
        <v>3416</v>
      </c>
      <c r="I144" s="83" t="s">
        <v>3417</v>
      </c>
      <c r="J144" s="83" t="s">
        <v>302</v>
      </c>
      <c r="K144" s="83" t="s">
        <v>3461</v>
      </c>
      <c r="L144" s="84">
        <v>43501</v>
      </c>
      <c r="M144" s="84">
        <v>43501</v>
      </c>
      <c r="N144" s="84">
        <v>43482</v>
      </c>
      <c r="O144" s="83" t="s">
        <v>50</v>
      </c>
      <c r="P144" s="83" t="s">
        <v>3462</v>
      </c>
      <c r="Q144" s="83" t="s">
        <v>52</v>
      </c>
      <c r="R144" s="83" t="s">
        <v>3420</v>
      </c>
      <c r="S144" s="85">
        <v>0</v>
      </c>
      <c r="T144" s="85">
        <v>0</v>
      </c>
      <c r="U144" s="85">
        <f t="shared" si="39"/>
        <v>0</v>
      </c>
      <c r="V144" s="86" t="e">
        <f t="shared" si="34"/>
        <v>#DIV/0!</v>
      </c>
      <c r="W144" s="85">
        <v>0</v>
      </c>
      <c r="X144" s="85">
        <v>0</v>
      </c>
      <c r="Y144" s="85">
        <v>0</v>
      </c>
      <c r="Z144" s="85" t="s">
        <v>54</v>
      </c>
      <c r="AA144" s="85">
        <v>0</v>
      </c>
      <c r="AB144" s="83" t="s">
        <v>3421</v>
      </c>
      <c r="AC144" s="83" t="s">
        <v>99</v>
      </c>
      <c r="AD144" s="83" t="s">
        <v>3422</v>
      </c>
      <c r="AE144" s="83" t="s">
        <v>58</v>
      </c>
      <c r="AF144" s="83" t="s">
        <v>68</v>
      </c>
      <c r="AG144" s="83" t="s">
        <v>3423</v>
      </c>
      <c r="AH144" s="85">
        <v>0</v>
      </c>
      <c r="AI144" s="85">
        <v>0</v>
      </c>
      <c r="AJ144" s="85">
        <f t="shared" si="40"/>
        <v>0</v>
      </c>
      <c r="AK144" s="87" t="e">
        <f t="shared" si="41"/>
        <v>#DIV/0!</v>
      </c>
      <c r="AL144" s="85">
        <f t="shared" si="42"/>
        <v>0</v>
      </c>
    </row>
    <row r="145" spans="1:38" s="88" customFormat="1" x14ac:dyDescent="0.2">
      <c r="A145" s="83" t="s">
        <v>39</v>
      </c>
      <c r="B145" s="83" t="s">
        <v>40</v>
      </c>
      <c r="C145" s="83" t="s">
        <v>3412</v>
      </c>
      <c r="D145" s="83" t="s">
        <v>3413</v>
      </c>
      <c r="E145" s="83" t="s">
        <v>2903</v>
      </c>
      <c r="F145" s="83" t="s">
        <v>3414</v>
      </c>
      <c r="G145" s="83" t="s">
        <v>3415</v>
      </c>
      <c r="H145" s="83" t="s">
        <v>3416</v>
      </c>
      <c r="I145" s="83" t="s">
        <v>3417</v>
      </c>
      <c r="J145" s="83" t="s">
        <v>302</v>
      </c>
      <c r="K145" s="83" t="s">
        <v>3463</v>
      </c>
      <c r="L145" s="84">
        <v>43501</v>
      </c>
      <c r="M145" s="84">
        <v>43501</v>
      </c>
      <c r="N145" s="84">
        <v>43482</v>
      </c>
      <c r="O145" s="83" t="s">
        <v>50</v>
      </c>
      <c r="P145" s="83" t="s">
        <v>3462</v>
      </c>
      <c r="Q145" s="83" t="s">
        <v>52</v>
      </c>
      <c r="R145" s="83" t="s">
        <v>3425</v>
      </c>
      <c r="S145" s="85">
        <v>0</v>
      </c>
      <c r="T145" s="85">
        <v>0</v>
      </c>
      <c r="U145" s="85">
        <f t="shared" si="39"/>
        <v>0</v>
      </c>
      <c r="V145" s="86" t="e">
        <f t="shared" si="34"/>
        <v>#DIV/0!</v>
      </c>
      <c r="W145" s="85">
        <v>0</v>
      </c>
      <c r="X145" s="85">
        <v>0</v>
      </c>
      <c r="Y145" s="85">
        <v>0</v>
      </c>
      <c r="Z145" s="85" t="s">
        <v>54</v>
      </c>
      <c r="AA145" s="85">
        <v>0</v>
      </c>
      <c r="AB145" s="83" t="s">
        <v>3426</v>
      </c>
      <c r="AC145" s="83" t="s">
        <v>99</v>
      </c>
      <c r="AD145" s="83" t="s">
        <v>3422</v>
      </c>
      <c r="AE145" s="83" t="s">
        <v>58</v>
      </c>
      <c r="AF145" s="83" t="s">
        <v>68</v>
      </c>
      <c r="AG145" s="83" t="s">
        <v>3427</v>
      </c>
      <c r="AH145" s="85">
        <v>0</v>
      </c>
      <c r="AI145" s="85">
        <v>0</v>
      </c>
      <c r="AJ145" s="85">
        <f t="shared" si="40"/>
        <v>0</v>
      </c>
      <c r="AK145" s="87" t="e">
        <f t="shared" si="41"/>
        <v>#DIV/0!</v>
      </c>
      <c r="AL145" s="85">
        <f t="shared" si="42"/>
        <v>0</v>
      </c>
    </row>
    <row r="146" spans="1:38" s="88" customFormat="1" x14ac:dyDescent="0.2">
      <c r="A146" s="83" t="s">
        <v>39</v>
      </c>
      <c r="B146" s="83" t="s">
        <v>40</v>
      </c>
      <c r="C146" s="83" t="s">
        <v>3412</v>
      </c>
      <c r="D146" s="83" t="s">
        <v>3413</v>
      </c>
      <c r="E146" s="83" t="s">
        <v>2903</v>
      </c>
      <c r="F146" s="83" t="s">
        <v>3464</v>
      </c>
      <c r="G146" s="83" t="s">
        <v>916</v>
      </c>
      <c r="H146" s="83" t="s">
        <v>3416</v>
      </c>
      <c r="I146" s="83" t="s">
        <v>3417</v>
      </c>
      <c r="J146" s="83" t="s">
        <v>302</v>
      </c>
      <c r="K146" s="83" t="s">
        <v>3465</v>
      </c>
      <c r="L146" s="84">
        <v>43501</v>
      </c>
      <c r="M146" s="84">
        <v>43501</v>
      </c>
      <c r="N146" s="84">
        <v>43490</v>
      </c>
      <c r="O146" s="83" t="s">
        <v>50</v>
      </c>
      <c r="P146" s="83" t="s">
        <v>3466</v>
      </c>
      <c r="Q146" s="83" t="s">
        <v>52</v>
      </c>
      <c r="R146" s="83" t="s">
        <v>3467</v>
      </c>
      <c r="S146" s="85">
        <v>6549.12</v>
      </c>
      <c r="T146" s="85">
        <v>6064</v>
      </c>
      <c r="U146" s="85">
        <f t="shared" si="39"/>
        <v>485.11999999999989</v>
      </c>
      <c r="V146" s="86">
        <f t="shared" si="34"/>
        <v>7.4074074074074056E-2</v>
      </c>
      <c r="W146" s="85">
        <v>6064</v>
      </c>
      <c r="X146" s="85">
        <v>0</v>
      </c>
      <c r="Y146" s="85">
        <v>0</v>
      </c>
      <c r="Z146" s="85" t="s">
        <v>54</v>
      </c>
      <c r="AA146" s="85">
        <v>0</v>
      </c>
      <c r="AB146" s="83" t="s">
        <v>3468</v>
      </c>
      <c r="AC146" s="83" t="s">
        <v>845</v>
      </c>
      <c r="AD146" s="83" t="s">
        <v>3422</v>
      </c>
      <c r="AE146" s="83" t="s">
        <v>58</v>
      </c>
      <c r="AF146" s="83" t="s">
        <v>68</v>
      </c>
      <c r="AG146" s="83" t="s">
        <v>3469</v>
      </c>
      <c r="AH146" s="85">
        <v>6549.12</v>
      </c>
      <c r="AI146" s="85">
        <v>6064</v>
      </c>
      <c r="AJ146" s="85">
        <f t="shared" si="40"/>
        <v>485.11999999999989</v>
      </c>
      <c r="AK146" s="87">
        <f t="shared" si="41"/>
        <v>7.4074074074074056E-2</v>
      </c>
      <c r="AL146" s="85">
        <f t="shared" si="42"/>
        <v>0</v>
      </c>
    </row>
    <row r="147" spans="1:38" s="88" customFormat="1" x14ac:dyDescent="0.2">
      <c r="A147" s="83" t="s">
        <v>39</v>
      </c>
      <c r="B147" s="83" t="s">
        <v>40</v>
      </c>
      <c r="C147" s="83" t="s">
        <v>3412</v>
      </c>
      <c r="D147" s="83" t="s">
        <v>3413</v>
      </c>
      <c r="E147" s="83" t="s">
        <v>2903</v>
      </c>
      <c r="F147" s="83" t="s">
        <v>978</v>
      </c>
      <c r="G147" s="83" t="s">
        <v>3415</v>
      </c>
      <c r="H147" s="83" t="s">
        <v>3416</v>
      </c>
      <c r="I147" s="83" t="s">
        <v>3417</v>
      </c>
      <c r="J147" s="83" t="s">
        <v>302</v>
      </c>
      <c r="K147" s="83" t="s">
        <v>3470</v>
      </c>
      <c r="L147" s="84">
        <v>43497</v>
      </c>
      <c r="M147" s="84">
        <v>43497</v>
      </c>
      <c r="N147" s="84">
        <v>43481</v>
      </c>
      <c r="O147" s="83" t="s">
        <v>50</v>
      </c>
      <c r="P147" s="83" t="s">
        <v>3471</v>
      </c>
      <c r="Q147" s="83" t="s">
        <v>52</v>
      </c>
      <c r="R147" s="83" t="s">
        <v>3472</v>
      </c>
      <c r="S147" s="85">
        <v>3266.75</v>
      </c>
      <c r="T147" s="85">
        <v>2461.25</v>
      </c>
      <c r="U147" s="85">
        <f t="shared" si="39"/>
        <v>805.5</v>
      </c>
      <c r="V147" s="86">
        <f t="shared" si="34"/>
        <v>0.24657534246575341</v>
      </c>
      <c r="W147" s="85">
        <v>2461.25</v>
      </c>
      <c r="X147" s="85">
        <v>0</v>
      </c>
      <c r="Y147" s="85">
        <v>0</v>
      </c>
      <c r="Z147" s="85" t="s">
        <v>54</v>
      </c>
      <c r="AA147" s="85">
        <v>0</v>
      </c>
      <c r="AB147" s="83" t="s">
        <v>3473</v>
      </c>
      <c r="AC147" s="83" t="s">
        <v>660</v>
      </c>
      <c r="AD147" s="83" t="s">
        <v>3422</v>
      </c>
      <c r="AE147" s="83" t="s">
        <v>58</v>
      </c>
      <c r="AF147" s="83" t="s">
        <v>68</v>
      </c>
      <c r="AG147" s="83" t="s">
        <v>3474</v>
      </c>
      <c r="AH147" s="85">
        <v>3266.75</v>
      </c>
      <c r="AI147" s="85">
        <v>2461.25</v>
      </c>
      <c r="AJ147" s="85">
        <f t="shared" si="40"/>
        <v>805.5</v>
      </c>
      <c r="AK147" s="87">
        <f t="shared" si="41"/>
        <v>0.24657534246575341</v>
      </c>
      <c r="AL147" s="85">
        <f t="shared" si="42"/>
        <v>0</v>
      </c>
    </row>
    <row r="148" spans="1:38" s="88" customFormat="1" x14ac:dyDescent="0.2">
      <c r="A148" s="83" t="s">
        <v>39</v>
      </c>
      <c r="B148" s="83" t="s">
        <v>40</v>
      </c>
      <c r="C148" s="83" t="s">
        <v>3412</v>
      </c>
      <c r="D148" s="83" t="s">
        <v>3413</v>
      </c>
      <c r="E148" s="83" t="s">
        <v>2903</v>
      </c>
      <c r="F148" s="83" t="s">
        <v>978</v>
      </c>
      <c r="G148" s="83" t="s">
        <v>3415</v>
      </c>
      <c r="H148" s="83" t="s">
        <v>3416</v>
      </c>
      <c r="I148" s="83" t="s">
        <v>3417</v>
      </c>
      <c r="J148" s="83" t="s">
        <v>302</v>
      </c>
      <c r="K148" s="83" t="s">
        <v>3475</v>
      </c>
      <c r="L148" s="84">
        <v>43500</v>
      </c>
      <c r="M148" s="84">
        <v>43500</v>
      </c>
      <c r="N148" s="84">
        <v>43481</v>
      </c>
      <c r="O148" s="83" t="s">
        <v>50</v>
      </c>
      <c r="P148" s="83" t="s">
        <v>3471</v>
      </c>
      <c r="Q148" s="83" t="s">
        <v>52</v>
      </c>
      <c r="R148" s="83" t="s">
        <v>3472</v>
      </c>
      <c r="S148" s="85">
        <v>560</v>
      </c>
      <c r="T148" s="85">
        <v>500</v>
      </c>
      <c r="U148" s="85">
        <f t="shared" si="39"/>
        <v>60</v>
      </c>
      <c r="V148" s="86">
        <f t="shared" si="34"/>
        <v>0.10714285714285714</v>
      </c>
      <c r="W148" s="85">
        <v>516</v>
      </c>
      <c r="X148" s="85">
        <v>-16</v>
      </c>
      <c r="Y148" s="85">
        <v>0</v>
      </c>
      <c r="Z148" s="85" t="s">
        <v>54</v>
      </c>
      <c r="AA148" s="85">
        <v>0</v>
      </c>
      <c r="AB148" s="83" t="s">
        <v>3476</v>
      </c>
      <c r="AC148" s="83" t="s">
        <v>99</v>
      </c>
      <c r="AD148" s="83" t="s">
        <v>3422</v>
      </c>
      <c r="AE148" s="83" t="s">
        <v>58</v>
      </c>
      <c r="AF148" s="83" t="s">
        <v>68</v>
      </c>
      <c r="AG148" s="83" t="s">
        <v>3474</v>
      </c>
      <c r="AH148" s="85">
        <v>560</v>
      </c>
      <c r="AI148" s="85">
        <v>500</v>
      </c>
      <c r="AJ148" s="85">
        <f t="shared" si="40"/>
        <v>60</v>
      </c>
      <c r="AK148" s="87">
        <f t="shared" si="41"/>
        <v>0.10714285714285714</v>
      </c>
      <c r="AL148" s="85">
        <f t="shared" si="42"/>
        <v>0</v>
      </c>
    </row>
    <row r="149" spans="1:38" s="88" customFormat="1" x14ac:dyDescent="0.2">
      <c r="A149" s="83" t="s">
        <v>39</v>
      </c>
      <c r="B149" s="83" t="s">
        <v>40</v>
      </c>
      <c r="C149" s="83" t="s">
        <v>3412</v>
      </c>
      <c r="D149" s="83" t="s">
        <v>3413</v>
      </c>
      <c r="E149" s="83" t="s">
        <v>2903</v>
      </c>
      <c r="F149" s="83" t="s">
        <v>3464</v>
      </c>
      <c r="G149" s="83" t="s">
        <v>3415</v>
      </c>
      <c r="H149" s="83" t="s">
        <v>3416</v>
      </c>
      <c r="I149" s="83" t="s">
        <v>3417</v>
      </c>
      <c r="J149" s="83" t="s">
        <v>302</v>
      </c>
      <c r="K149" s="83" t="s">
        <v>3477</v>
      </c>
      <c r="L149" s="84">
        <v>43501</v>
      </c>
      <c r="M149" s="84">
        <v>43501</v>
      </c>
      <c r="N149" s="84">
        <v>43483</v>
      </c>
      <c r="O149" s="83" t="s">
        <v>50</v>
      </c>
      <c r="P149" s="83" t="s">
        <v>3478</v>
      </c>
      <c r="Q149" s="83" t="s">
        <v>52</v>
      </c>
      <c r="R149" s="83" t="s">
        <v>3479</v>
      </c>
      <c r="S149" s="85">
        <v>212.4</v>
      </c>
      <c r="T149" s="85">
        <v>196.68</v>
      </c>
      <c r="U149" s="85">
        <f t="shared" si="39"/>
        <v>15.719999999999999</v>
      </c>
      <c r="V149" s="86">
        <f t="shared" si="34"/>
        <v>7.4011299435028238E-2</v>
      </c>
      <c r="W149" s="85">
        <v>196.68</v>
      </c>
      <c r="X149" s="85">
        <v>0</v>
      </c>
      <c r="Y149" s="85">
        <v>0</v>
      </c>
      <c r="Z149" s="85" t="s">
        <v>54</v>
      </c>
      <c r="AA149" s="85">
        <v>0</v>
      </c>
      <c r="AB149" s="83" t="s">
        <v>3480</v>
      </c>
      <c r="AC149" s="83" t="s">
        <v>137</v>
      </c>
      <c r="AD149" s="83" t="s">
        <v>3422</v>
      </c>
      <c r="AE149" s="83" t="s">
        <v>58</v>
      </c>
      <c r="AF149" s="83" t="s">
        <v>68</v>
      </c>
      <c r="AG149" s="83" t="s">
        <v>3481</v>
      </c>
      <c r="AH149" s="85">
        <v>212.4</v>
      </c>
      <c r="AI149" s="85">
        <v>196.68</v>
      </c>
      <c r="AJ149" s="85">
        <f t="shared" si="40"/>
        <v>15.719999999999999</v>
      </c>
      <c r="AK149" s="87">
        <f t="shared" si="41"/>
        <v>7.4011299435028238E-2</v>
      </c>
      <c r="AL149" s="85">
        <f t="shared" si="42"/>
        <v>0</v>
      </c>
    </row>
    <row r="150" spans="1:38" s="88" customFormat="1" x14ac:dyDescent="0.2">
      <c r="A150" s="83" t="s">
        <v>39</v>
      </c>
      <c r="B150" s="83" t="s">
        <v>40</v>
      </c>
      <c r="C150" s="83" t="s">
        <v>3412</v>
      </c>
      <c r="D150" s="83" t="s">
        <v>3482</v>
      </c>
      <c r="E150" s="83" t="s">
        <v>2903</v>
      </c>
      <c r="F150" s="83" t="s">
        <v>3414</v>
      </c>
      <c r="G150" s="83" t="s">
        <v>3415</v>
      </c>
      <c r="H150" s="83" t="s">
        <v>3483</v>
      </c>
      <c r="I150" s="83" t="s">
        <v>3417</v>
      </c>
      <c r="J150" s="83" t="s">
        <v>302</v>
      </c>
      <c r="K150" s="83" t="s">
        <v>3484</v>
      </c>
      <c r="L150" s="84">
        <v>43501</v>
      </c>
      <c r="M150" s="84">
        <v>43501</v>
      </c>
      <c r="N150" s="84">
        <v>43398</v>
      </c>
      <c r="O150" s="83" t="s">
        <v>50</v>
      </c>
      <c r="P150" s="83" t="s">
        <v>3485</v>
      </c>
      <c r="Q150" s="83" t="s">
        <v>52</v>
      </c>
      <c r="R150" s="83" t="s">
        <v>3486</v>
      </c>
      <c r="S150" s="85">
        <v>11925</v>
      </c>
      <c r="T150" s="85">
        <v>11250</v>
      </c>
      <c r="U150" s="85">
        <f t="shared" ref="U150:U178" si="43">S150-T150</f>
        <v>675</v>
      </c>
      <c r="V150" s="86">
        <f t="shared" si="34"/>
        <v>5.6603773584905662E-2</v>
      </c>
      <c r="W150" s="85">
        <v>11248.27</v>
      </c>
      <c r="X150" s="85">
        <v>1.73</v>
      </c>
      <c r="Y150" s="85">
        <v>0</v>
      </c>
      <c r="Z150" s="85" t="s">
        <v>54</v>
      </c>
      <c r="AA150" s="85">
        <v>0</v>
      </c>
      <c r="AB150" s="83" t="s">
        <v>3487</v>
      </c>
      <c r="AC150" s="83" t="s">
        <v>3456</v>
      </c>
      <c r="AD150" s="83" t="s">
        <v>3422</v>
      </c>
      <c r="AE150" s="83" t="s">
        <v>58</v>
      </c>
      <c r="AF150" s="83" t="s">
        <v>68</v>
      </c>
      <c r="AG150" s="83" t="s">
        <v>3488</v>
      </c>
      <c r="AH150" s="85">
        <v>11925</v>
      </c>
      <c r="AI150" s="85">
        <v>11250</v>
      </c>
      <c r="AJ150" s="85">
        <f t="shared" ref="AJ150:AJ178" si="44">AH150-AI150</f>
        <v>675</v>
      </c>
      <c r="AK150" s="87">
        <f t="shared" ref="AK150:AK178" si="45">AJ150/AH150</f>
        <v>5.6603773584905662E-2</v>
      </c>
      <c r="AL150" s="85">
        <f t="shared" ref="AL150:AL178" si="46">U150-AJ150</f>
        <v>0</v>
      </c>
    </row>
    <row r="151" spans="1:38" s="88" customFormat="1" x14ac:dyDescent="0.2">
      <c r="A151" s="83" t="s">
        <v>39</v>
      </c>
      <c r="B151" s="83" t="s">
        <v>40</v>
      </c>
      <c r="C151" s="83" t="s">
        <v>3412</v>
      </c>
      <c r="D151" s="83" t="s">
        <v>3482</v>
      </c>
      <c r="E151" s="83" t="s">
        <v>2903</v>
      </c>
      <c r="F151" s="83" t="s">
        <v>3414</v>
      </c>
      <c r="G151" s="83" t="s">
        <v>3415</v>
      </c>
      <c r="H151" s="83" t="s">
        <v>3483</v>
      </c>
      <c r="I151" s="83" t="s">
        <v>3417</v>
      </c>
      <c r="J151" s="83" t="s">
        <v>302</v>
      </c>
      <c r="K151" s="83" t="s">
        <v>3489</v>
      </c>
      <c r="L151" s="84">
        <v>43497</v>
      </c>
      <c r="M151" s="84">
        <v>43497</v>
      </c>
      <c r="N151" s="84">
        <v>43425</v>
      </c>
      <c r="O151" s="83" t="s">
        <v>50</v>
      </c>
      <c r="P151" s="83" t="s">
        <v>3490</v>
      </c>
      <c r="Q151" s="83" t="s">
        <v>52</v>
      </c>
      <c r="R151" s="83" t="s">
        <v>3491</v>
      </c>
      <c r="S151" s="85">
        <v>3764.06</v>
      </c>
      <c r="T151" s="85">
        <v>3551</v>
      </c>
      <c r="U151" s="85">
        <f t="shared" si="43"/>
        <v>213.05999999999995</v>
      </c>
      <c r="V151" s="86">
        <f t="shared" si="34"/>
        <v>5.6603773584905648E-2</v>
      </c>
      <c r="W151" s="85">
        <v>3551</v>
      </c>
      <c r="X151" s="85">
        <v>0</v>
      </c>
      <c r="Y151" s="85">
        <v>0</v>
      </c>
      <c r="Z151" s="85" t="s">
        <v>54</v>
      </c>
      <c r="AA151" s="85">
        <v>0</v>
      </c>
      <c r="AB151" s="83" t="s">
        <v>3492</v>
      </c>
      <c r="AC151" s="83" t="s">
        <v>3493</v>
      </c>
      <c r="AD151" s="83" t="s">
        <v>3422</v>
      </c>
      <c r="AE151" s="83" t="s">
        <v>58</v>
      </c>
      <c r="AF151" s="83" t="s">
        <v>68</v>
      </c>
      <c r="AG151" s="83" t="s">
        <v>3494</v>
      </c>
      <c r="AH151" s="85">
        <v>3764.06</v>
      </c>
      <c r="AI151" s="85">
        <v>3551</v>
      </c>
      <c r="AJ151" s="85">
        <f t="shared" si="44"/>
        <v>213.05999999999995</v>
      </c>
      <c r="AK151" s="87">
        <f t="shared" si="45"/>
        <v>5.6603773584905648E-2</v>
      </c>
      <c r="AL151" s="85">
        <f t="shared" si="46"/>
        <v>0</v>
      </c>
    </row>
    <row r="152" spans="1:38" s="88" customFormat="1" x14ac:dyDescent="0.2">
      <c r="A152" s="83" t="s">
        <v>39</v>
      </c>
      <c r="B152" s="83" t="s">
        <v>40</v>
      </c>
      <c r="C152" s="83" t="s">
        <v>3412</v>
      </c>
      <c r="D152" s="83" t="s">
        <v>3482</v>
      </c>
      <c r="E152" s="83" t="s">
        <v>2903</v>
      </c>
      <c r="F152" s="83" t="s">
        <v>3414</v>
      </c>
      <c r="G152" s="83" t="s">
        <v>3415</v>
      </c>
      <c r="H152" s="83" t="s">
        <v>3483</v>
      </c>
      <c r="I152" s="83" t="s">
        <v>3417</v>
      </c>
      <c r="J152" s="83" t="s">
        <v>302</v>
      </c>
      <c r="K152" s="83" t="s">
        <v>3495</v>
      </c>
      <c r="L152" s="84">
        <v>43501</v>
      </c>
      <c r="M152" s="84">
        <v>43501</v>
      </c>
      <c r="N152" s="84">
        <v>43446</v>
      </c>
      <c r="O152" s="83" t="s">
        <v>50</v>
      </c>
      <c r="P152" s="83" t="s">
        <v>3496</v>
      </c>
      <c r="Q152" s="83" t="s">
        <v>52</v>
      </c>
      <c r="R152" s="83" t="s">
        <v>3497</v>
      </c>
      <c r="S152" s="85">
        <v>0</v>
      </c>
      <c r="T152" s="85">
        <v>0</v>
      </c>
      <c r="U152" s="85">
        <f t="shared" si="43"/>
        <v>0</v>
      </c>
      <c r="V152" s="86" t="e">
        <f t="shared" si="34"/>
        <v>#DIV/0!</v>
      </c>
      <c r="W152" s="85">
        <v>0</v>
      </c>
      <c r="X152" s="85">
        <v>0</v>
      </c>
      <c r="Y152" s="85">
        <v>0</v>
      </c>
      <c r="Z152" s="85" t="s">
        <v>54</v>
      </c>
      <c r="AA152" s="85">
        <v>0</v>
      </c>
      <c r="AB152" s="83" t="s">
        <v>3498</v>
      </c>
      <c r="AC152" s="83" t="s">
        <v>99</v>
      </c>
      <c r="AD152" s="83" t="s">
        <v>3422</v>
      </c>
      <c r="AE152" s="83" t="s">
        <v>58</v>
      </c>
      <c r="AF152" s="83" t="s">
        <v>68</v>
      </c>
      <c r="AG152" s="83" t="s">
        <v>3499</v>
      </c>
      <c r="AH152" s="85">
        <v>0</v>
      </c>
      <c r="AI152" s="85">
        <v>0</v>
      </c>
      <c r="AJ152" s="85">
        <f t="shared" si="44"/>
        <v>0</v>
      </c>
      <c r="AK152" s="87" t="e">
        <f t="shared" si="45"/>
        <v>#DIV/0!</v>
      </c>
      <c r="AL152" s="85">
        <f t="shared" si="46"/>
        <v>0</v>
      </c>
    </row>
    <row r="153" spans="1:38" s="88" customFormat="1" x14ac:dyDescent="0.2">
      <c r="A153" s="83" t="s">
        <v>39</v>
      </c>
      <c r="B153" s="83" t="s">
        <v>40</v>
      </c>
      <c r="C153" s="83" t="s">
        <v>3412</v>
      </c>
      <c r="D153" s="83" t="s">
        <v>3482</v>
      </c>
      <c r="E153" s="83" t="s">
        <v>2903</v>
      </c>
      <c r="F153" s="83" t="s">
        <v>3414</v>
      </c>
      <c r="G153" s="83" t="s">
        <v>3415</v>
      </c>
      <c r="H153" s="83" t="s">
        <v>3483</v>
      </c>
      <c r="I153" s="83" t="s">
        <v>3417</v>
      </c>
      <c r="J153" s="83" t="s">
        <v>302</v>
      </c>
      <c r="K153" s="83" t="s">
        <v>3500</v>
      </c>
      <c r="L153" s="84">
        <v>43500</v>
      </c>
      <c r="M153" s="84">
        <v>43500</v>
      </c>
      <c r="N153" s="84">
        <v>43446</v>
      </c>
      <c r="O153" s="83" t="s">
        <v>50</v>
      </c>
      <c r="P153" s="83" t="s">
        <v>3496</v>
      </c>
      <c r="Q153" s="83" t="s">
        <v>52</v>
      </c>
      <c r="R153" s="83" t="s">
        <v>3497</v>
      </c>
      <c r="S153" s="85">
        <v>11587.92</v>
      </c>
      <c r="T153" s="85">
        <v>10932</v>
      </c>
      <c r="U153" s="85">
        <f t="shared" si="43"/>
        <v>655.92000000000007</v>
      </c>
      <c r="V153" s="86">
        <f t="shared" si="34"/>
        <v>5.6603773584905669E-2</v>
      </c>
      <c r="W153" s="85">
        <v>10932</v>
      </c>
      <c r="X153" s="85">
        <v>0</v>
      </c>
      <c r="Y153" s="85">
        <v>0</v>
      </c>
      <c r="Z153" s="85" t="s">
        <v>54</v>
      </c>
      <c r="AA153" s="85">
        <v>0</v>
      </c>
      <c r="AB153" s="83" t="s">
        <v>3501</v>
      </c>
      <c r="AC153" s="83" t="s">
        <v>3448</v>
      </c>
      <c r="AD153" s="83" t="s">
        <v>3422</v>
      </c>
      <c r="AE153" s="83" t="s">
        <v>58</v>
      </c>
      <c r="AF153" s="83" t="s">
        <v>68</v>
      </c>
      <c r="AG153" s="83" t="s">
        <v>3499</v>
      </c>
      <c r="AH153" s="85">
        <v>11587.92</v>
      </c>
      <c r="AI153" s="85">
        <v>10932</v>
      </c>
      <c r="AJ153" s="85">
        <f t="shared" si="44"/>
        <v>655.92000000000007</v>
      </c>
      <c r="AK153" s="87">
        <f t="shared" si="45"/>
        <v>5.6603773584905669E-2</v>
      </c>
      <c r="AL153" s="85">
        <f t="shared" si="46"/>
        <v>0</v>
      </c>
    </row>
    <row r="154" spans="1:38" s="88" customFormat="1" x14ac:dyDescent="0.2">
      <c r="A154" s="83" t="s">
        <v>39</v>
      </c>
      <c r="B154" s="83" t="s">
        <v>40</v>
      </c>
      <c r="C154" s="83" t="s">
        <v>3412</v>
      </c>
      <c r="D154" s="83" t="s">
        <v>3482</v>
      </c>
      <c r="E154" s="83" t="s">
        <v>2903</v>
      </c>
      <c r="F154" s="83" t="s">
        <v>3414</v>
      </c>
      <c r="G154" s="83" t="s">
        <v>3415</v>
      </c>
      <c r="H154" s="83" t="s">
        <v>3483</v>
      </c>
      <c r="I154" s="83" t="s">
        <v>3417</v>
      </c>
      <c r="J154" s="83" t="s">
        <v>302</v>
      </c>
      <c r="K154" s="83" t="s">
        <v>3500</v>
      </c>
      <c r="L154" s="84">
        <v>43500</v>
      </c>
      <c r="M154" s="84">
        <v>43500</v>
      </c>
      <c r="N154" s="84">
        <v>43446</v>
      </c>
      <c r="O154" s="83" t="s">
        <v>50</v>
      </c>
      <c r="P154" s="83" t="s">
        <v>3496</v>
      </c>
      <c r="Q154" s="83" t="s">
        <v>52</v>
      </c>
      <c r="R154" s="83" t="s">
        <v>3497</v>
      </c>
      <c r="S154" s="85">
        <v>15507.73</v>
      </c>
      <c r="T154" s="85">
        <v>13961.75</v>
      </c>
      <c r="U154" s="85">
        <f t="shared" si="43"/>
        <v>1545.9799999999996</v>
      </c>
      <c r="V154" s="86">
        <f t="shared" si="34"/>
        <v>9.9690928330580922E-2</v>
      </c>
      <c r="W154" s="85">
        <v>13647.85</v>
      </c>
      <c r="X154" s="85">
        <v>313.89999999999998</v>
      </c>
      <c r="Y154" s="85">
        <v>0</v>
      </c>
      <c r="Z154" s="85" t="s">
        <v>54</v>
      </c>
      <c r="AA154" s="85">
        <v>0</v>
      </c>
      <c r="AB154" s="83" t="s">
        <v>3498</v>
      </c>
      <c r="AC154" s="83" t="s">
        <v>99</v>
      </c>
      <c r="AD154" s="83" t="s">
        <v>3422</v>
      </c>
      <c r="AE154" s="83" t="s">
        <v>58</v>
      </c>
      <c r="AF154" s="83" t="s">
        <v>68</v>
      </c>
      <c r="AG154" s="83" t="s">
        <v>3499</v>
      </c>
      <c r="AH154" s="85">
        <v>15507.73</v>
      </c>
      <c r="AI154" s="85">
        <v>13961.75</v>
      </c>
      <c r="AJ154" s="85">
        <f t="shared" si="44"/>
        <v>1545.9799999999996</v>
      </c>
      <c r="AK154" s="87">
        <f t="shared" si="45"/>
        <v>9.9690928330580922E-2</v>
      </c>
      <c r="AL154" s="85">
        <f t="shared" si="46"/>
        <v>0</v>
      </c>
    </row>
    <row r="155" spans="1:38" s="88" customFormat="1" x14ac:dyDescent="0.2">
      <c r="A155" s="83" t="s">
        <v>39</v>
      </c>
      <c r="B155" s="83" t="s">
        <v>40</v>
      </c>
      <c r="C155" s="83" t="s">
        <v>3412</v>
      </c>
      <c r="D155" s="83" t="s">
        <v>3482</v>
      </c>
      <c r="E155" s="83" t="s">
        <v>2903</v>
      </c>
      <c r="F155" s="83" t="s">
        <v>3414</v>
      </c>
      <c r="G155" s="83" t="s">
        <v>3415</v>
      </c>
      <c r="H155" s="83" t="s">
        <v>3483</v>
      </c>
      <c r="I155" s="83" t="s">
        <v>3417</v>
      </c>
      <c r="J155" s="83" t="s">
        <v>302</v>
      </c>
      <c r="K155" s="83" t="s">
        <v>3495</v>
      </c>
      <c r="L155" s="84">
        <v>43501</v>
      </c>
      <c r="M155" s="84">
        <v>43501</v>
      </c>
      <c r="N155" s="84">
        <v>43446</v>
      </c>
      <c r="O155" s="83" t="s">
        <v>50</v>
      </c>
      <c r="P155" s="83" t="s">
        <v>3496</v>
      </c>
      <c r="Q155" s="83" t="s">
        <v>52</v>
      </c>
      <c r="R155" s="83" t="s">
        <v>3497</v>
      </c>
      <c r="S155" s="85">
        <v>5289.4</v>
      </c>
      <c r="T155" s="85">
        <v>4990</v>
      </c>
      <c r="U155" s="85">
        <f t="shared" si="43"/>
        <v>299.39999999999964</v>
      </c>
      <c r="V155" s="86">
        <f t="shared" si="34"/>
        <v>5.6603773584905592E-2</v>
      </c>
      <c r="W155" s="85">
        <v>4988.2700000000004</v>
      </c>
      <c r="X155" s="85">
        <v>1.73</v>
      </c>
      <c r="Y155" s="85">
        <v>0</v>
      </c>
      <c r="Z155" s="85" t="s">
        <v>54</v>
      </c>
      <c r="AA155" s="85">
        <v>0</v>
      </c>
      <c r="AB155" s="83" t="s">
        <v>3502</v>
      </c>
      <c r="AC155" s="83" t="s">
        <v>3456</v>
      </c>
      <c r="AD155" s="83" t="s">
        <v>3422</v>
      </c>
      <c r="AE155" s="83" t="s">
        <v>58</v>
      </c>
      <c r="AF155" s="83" t="s">
        <v>68</v>
      </c>
      <c r="AG155" s="83" t="s">
        <v>3499</v>
      </c>
      <c r="AH155" s="85">
        <v>5289.4</v>
      </c>
      <c r="AI155" s="85">
        <v>4990</v>
      </c>
      <c r="AJ155" s="85">
        <f t="shared" si="44"/>
        <v>299.39999999999964</v>
      </c>
      <c r="AK155" s="87">
        <f t="shared" si="45"/>
        <v>5.6603773584905592E-2</v>
      </c>
      <c r="AL155" s="85">
        <f t="shared" si="46"/>
        <v>0</v>
      </c>
    </row>
    <row r="156" spans="1:38" s="88" customFormat="1" x14ac:dyDescent="0.2">
      <c r="A156" s="83" t="s">
        <v>39</v>
      </c>
      <c r="B156" s="83" t="s">
        <v>40</v>
      </c>
      <c r="C156" s="83" t="s">
        <v>3412</v>
      </c>
      <c r="D156" s="83" t="s">
        <v>3482</v>
      </c>
      <c r="E156" s="83" t="s">
        <v>2903</v>
      </c>
      <c r="F156" s="83" t="s">
        <v>3414</v>
      </c>
      <c r="G156" s="83" t="s">
        <v>3415</v>
      </c>
      <c r="H156" s="83" t="s">
        <v>3483</v>
      </c>
      <c r="I156" s="83" t="s">
        <v>3417</v>
      </c>
      <c r="J156" s="83" t="s">
        <v>302</v>
      </c>
      <c r="K156" s="83" t="s">
        <v>3503</v>
      </c>
      <c r="L156" s="84">
        <v>43497</v>
      </c>
      <c r="M156" s="84">
        <v>43497</v>
      </c>
      <c r="N156" s="84">
        <v>43425</v>
      </c>
      <c r="O156" s="83" t="s">
        <v>50</v>
      </c>
      <c r="P156" s="83" t="s">
        <v>3504</v>
      </c>
      <c r="Q156" s="83" t="s">
        <v>52</v>
      </c>
      <c r="R156" s="83" t="s">
        <v>3505</v>
      </c>
      <c r="S156" s="85">
        <v>3764.06</v>
      </c>
      <c r="T156" s="85">
        <v>3551</v>
      </c>
      <c r="U156" s="85">
        <f t="shared" si="43"/>
        <v>213.05999999999995</v>
      </c>
      <c r="V156" s="86">
        <f t="shared" si="34"/>
        <v>5.6603773584905648E-2</v>
      </c>
      <c r="W156" s="85">
        <v>3551</v>
      </c>
      <c r="X156" s="85">
        <v>0</v>
      </c>
      <c r="Y156" s="85">
        <v>0</v>
      </c>
      <c r="Z156" s="85" t="s">
        <v>54</v>
      </c>
      <c r="AA156" s="85">
        <v>0</v>
      </c>
      <c r="AB156" s="83" t="s">
        <v>3506</v>
      </c>
      <c r="AC156" s="83" t="s">
        <v>3493</v>
      </c>
      <c r="AD156" s="83" t="s">
        <v>3422</v>
      </c>
      <c r="AE156" s="83" t="s">
        <v>58</v>
      </c>
      <c r="AF156" s="83" t="s">
        <v>68</v>
      </c>
      <c r="AG156" s="83" t="s">
        <v>3507</v>
      </c>
      <c r="AH156" s="85">
        <v>3764.06</v>
      </c>
      <c r="AI156" s="85">
        <v>3551</v>
      </c>
      <c r="AJ156" s="85">
        <f t="shared" si="44"/>
        <v>213.05999999999995</v>
      </c>
      <c r="AK156" s="87">
        <f t="shared" si="45"/>
        <v>5.6603773584905648E-2</v>
      </c>
      <c r="AL156" s="85">
        <f t="shared" si="46"/>
        <v>0</v>
      </c>
    </row>
    <row r="157" spans="1:38" s="88" customFormat="1" x14ac:dyDescent="0.2">
      <c r="A157" s="83" t="s">
        <v>39</v>
      </c>
      <c r="B157" s="83" t="s">
        <v>40</v>
      </c>
      <c r="C157" s="83" t="s">
        <v>3412</v>
      </c>
      <c r="D157" s="83" t="s">
        <v>3482</v>
      </c>
      <c r="E157" s="83" t="s">
        <v>2903</v>
      </c>
      <c r="F157" s="83" t="s">
        <v>3414</v>
      </c>
      <c r="G157" s="83" t="s">
        <v>3415</v>
      </c>
      <c r="H157" s="83" t="s">
        <v>3483</v>
      </c>
      <c r="I157" s="83" t="s">
        <v>3417</v>
      </c>
      <c r="J157" s="83" t="s">
        <v>302</v>
      </c>
      <c r="K157" s="83" t="s">
        <v>3508</v>
      </c>
      <c r="L157" s="84">
        <v>43500</v>
      </c>
      <c r="M157" s="84">
        <v>43500</v>
      </c>
      <c r="N157" s="84">
        <v>43446</v>
      </c>
      <c r="O157" s="83" t="s">
        <v>50</v>
      </c>
      <c r="P157" s="83" t="s">
        <v>3509</v>
      </c>
      <c r="Q157" s="83" t="s">
        <v>52</v>
      </c>
      <c r="R157" s="83" t="s">
        <v>3510</v>
      </c>
      <c r="S157" s="85">
        <v>11587.92</v>
      </c>
      <c r="T157" s="85">
        <v>10932</v>
      </c>
      <c r="U157" s="85">
        <f t="shared" si="43"/>
        <v>655.92000000000007</v>
      </c>
      <c r="V157" s="86">
        <f t="shared" si="34"/>
        <v>5.6603773584905669E-2</v>
      </c>
      <c r="W157" s="85">
        <v>10932</v>
      </c>
      <c r="X157" s="85">
        <v>0</v>
      </c>
      <c r="Y157" s="85">
        <v>0</v>
      </c>
      <c r="Z157" s="85" t="s">
        <v>54</v>
      </c>
      <c r="AA157" s="85">
        <v>0</v>
      </c>
      <c r="AB157" s="83" t="s">
        <v>3511</v>
      </c>
      <c r="AC157" s="83" t="s">
        <v>3448</v>
      </c>
      <c r="AD157" s="83" t="s">
        <v>3422</v>
      </c>
      <c r="AE157" s="83" t="s">
        <v>58</v>
      </c>
      <c r="AF157" s="83" t="s">
        <v>68</v>
      </c>
      <c r="AG157" s="83" t="s">
        <v>3512</v>
      </c>
      <c r="AH157" s="85">
        <v>11587.92</v>
      </c>
      <c r="AI157" s="85">
        <v>10932</v>
      </c>
      <c r="AJ157" s="85">
        <f t="shared" si="44"/>
        <v>655.92000000000007</v>
      </c>
      <c r="AK157" s="87">
        <f t="shared" si="45"/>
        <v>5.6603773584905669E-2</v>
      </c>
      <c r="AL157" s="85">
        <f t="shared" si="46"/>
        <v>0</v>
      </c>
    </row>
    <row r="158" spans="1:38" s="88" customFormat="1" x14ac:dyDescent="0.2">
      <c r="A158" s="83" t="s">
        <v>39</v>
      </c>
      <c r="B158" s="83" t="s">
        <v>40</v>
      </c>
      <c r="C158" s="83" t="s">
        <v>3412</v>
      </c>
      <c r="D158" s="83" t="s">
        <v>3482</v>
      </c>
      <c r="E158" s="83" t="s">
        <v>2903</v>
      </c>
      <c r="F158" s="83" t="s">
        <v>3414</v>
      </c>
      <c r="G158" s="83" t="s">
        <v>3415</v>
      </c>
      <c r="H158" s="83" t="s">
        <v>3483</v>
      </c>
      <c r="I158" s="83" t="s">
        <v>3417</v>
      </c>
      <c r="J158" s="83" t="s">
        <v>302</v>
      </c>
      <c r="K158" s="83" t="s">
        <v>3513</v>
      </c>
      <c r="L158" s="84">
        <v>43501</v>
      </c>
      <c r="M158" s="84">
        <v>43501</v>
      </c>
      <c r="N158" s="84">
        <v>43446</v>
      </c>
      <c r="O158" s="83" t="s">
        <v>50</v>
      </c>
      <c r="P158" s="83" t="s">
        <v>3509</v>
      </c>
      <c r="Q158" s="83" t="s">
        <v>52</v>
      </c>
      <c r="R158" s="83" t="s">
        <v>3510</v>
      </c>
      <c r="S158" s="85">
        <v>5289.4</v>
      </c>
      <c r="T158" s="85">
        <v>4990</v>
      </c>
      <c r="U158" s="85">
        <f t="shared" si="43"/>
        <v>299.39999999999964</v>
      </c>
      <c r="V158" s="86">
        <f t="shared" si="34"/>
        <v>5.6603773584905592E-2</v>
      </c>
      <c r="W158" s="85">
        <v>4988.2700000000004</v>
      </c>
      <c r="X158" s="85">
        <v>1.73</v>
      </c>
      <c r="Y158" s="85">
        <v>0</v>
      </c>
      <c r="Z158" s="85" t="s">
        <v>54</v>
      </c>
      <c r="AA158" s="85">
        <v>0</v>
      </c>
      <c r="AB158" s="83" t="s">
        <v>3514</v>
      </c>
      <c r="AC158" s="83" t="s">
        <v>3456</v>
      </c>
      <c r="AD158" s="83" t="s">
        <v>3422</v>
      </c>
      <c r="AE158" s="83" t="s">
        <v>58</v>
      </c>
      <c r="AF158" s="83" t="s">
        <v>68</v>
      </c>
      <c r="AG158" s="83" t="s">
        <v>3512</v>
      </c>
      <c r="AH158" s="85">
        <v>5289.4</v>
      </c>
      <c r="AI158" s="85">
        <v>4990</v>
      </c>
      <c r="AJ158" s="85">
        <f t="shared" si="44"/>
        <v>299.39999999999964</v>
      </c>
      <c r="AK158" s="87">
        <f t="shared" si="45"/>
        <v>5.6603773584905592E-2</v>
      </c>
      <c r="AL158" s="85">
        <f t="shared" si="46"/>
        <v>0</v>
      </c>
    </row>
    <row r="159" spans="1:38" s="88" customFormat="1" x14ac:dyDescent="0.2">
      <c r="A159" s="83" t="s">
        <v>39</v>
      </c>
      <c r="B159" s="83" t="s">
        <v>40</v>
      </c>
      <c r="C159" s="83" t="s">
        <v>3412</v>
      </c>
      <c r="D159" s="83" t="s">
        <v>3482</v>
      </c>
      <c r="E159" s="83" t="s">
        <v>2903</v>
      </c>
      <c r="F159" s="83" t="s">
        <v>3414</v>
      </c>
      <c r="G159" s="83" t="s">
        <v>3415</v>
      </c>
      <c r="H159" s="83" t="s">
        <v>3483</v>
      </c>
      <c r="I159" s="83" t="s">
        <v>3417</v>
      </c>
      <c r="J159" s="83" t="s">
        <v>302</v>
      </c>
      <c r="K159" s="83" t="s">
        <v>3508</v>
      </c>
      <c r="L159" s="84">
        <v>43500</v>
      </c>
      <c r="M159" s="84">
        <v>43500</v>
      </c>
      <c r="N159" s="84">
        <v>43446</v>
      </c>
      <c r="O159" s="83" t="s">
        <v>50</v>
      </c>
      <c r="P159" s="83" t="s">
        <v>3509</v>
      </c>
      <c r="Q159" s="83" t="s">
        <v>52</v>
      </c>
      <c r="R159" s="83" t="s">
        <v>3510</v>
      </c>
      <c r="S159" s="85">
        <v>15507.73</v>
      </c>
      <c r="T159" s="85">
        <v>13961.75</v>
      </c>
      <c r="U159" s="85">
        <f t="shared" si="43"/>
        <v>1545.9799999999996</v>
      </c>
      <c r="V159" s="86">
        <f t="shared" si="34"/>
        <v>9.9690928330580922E-2</v>
      </c>
      <c r="W159" s="85">
        <v>13647.85</v>
      </c>
      <c r="X159" s="85">
        <v>313.89999999999998</v>
      </c>
      <c r="Y159" s="85">
        <v>0</v>
      </c>
      <c r="Z159" s="85" t="s">
        <v>54</v>
      </c>
      <c r="AA159" s="85">
        <v>0</v>
      </c>
      <c r="AB159" s="83" t="s">
        <v>3515</v>
      </c>
      <c r="AC159" s="83" t="s">
        <v>99</v>
      </c>
      <c r="AD159" s="83" t="s">
        <v>3422</v>
      </c>
      <c r="AE159" s="83" t="s">
        <v>58</v>
      </c>
      <c r="AF159" s="83" t="s">
        <v>68</v>
      </c>
      <c r="AG159" s="83" t="s">
        <v>3512</v>
      </c>
      <c r="AH159" s="85">
        <v>15507.73</v>
      </c>
      <c r="AI159" s="85">
        <v>13961.75</v>
      </c>
      <c r="AJ159" s="85">
        <f t="shared" si="44"/>
        <v>1545.9799999999996</v>
      </c>
      <c r="AK159" s="87">
        <f t="shared" si="45"/>
        <v>9.9690928330580922E-2</v>
      </c>
      <c r="AL159" s="85">
        <f t="shared" si="46"/>
        <v>0</v>
      </c>
    </row>
    <row r="160" spans="1:38" s="88" customFormat="1" x14ac:dyDescent="0.2">
      <c r="A160" s="83" t="s">
        <v>39</v>
      </c>
      <c r="B160" s="83" t="s">
        <v>40</v>
      </c>
      <c r="C160" s="83" t="s">
        <v>3412</v>
      </c>
      <c r="D160" s="83" t="s">
        <v>3482</v>
      </c>
      <c r="E160" s="83" t="s">
        <v>2903</v>
      </c>
      <c r="F160" s="83" t="s">
        <v>3414</v>
      </c>
      <c r="G160" s="83" t="s">
        <v>3415</v>
      </c>
      <c r="H160" s="83" t="s">
        <v>3483</v>
      </c>
      <c r="I160" s="83" t="s">
        <v>3417</v>
      </c>
      <c r="J160" s="83" t="s">
        <v>302</v>
      </c>
      <c r="K160" s="83" t="s">
        <v>3513</v>
      </c>
      <c r="L160" s="84">
        <v>43501</v>
      </c>
      <c r="M160" s="84">
        <v>43501</v>
      </c>
      <c r="N160" s="84">
        <v>43446</v>
      </c>
      <c r="O160" s="83" t="s">
        <v>50</v>
      </c>
      <c r="P160" s="83" t="s">
        <v>3509</v>
      </c>
      <c r="Q160" s="83" t="s">
        <v>52</v>
      </c>
      <c r="R160" s="83" t="s">
        <v>3510</v>
      </c>
      <c r="S160" s="85">
        <v>0</v>
      </c>
      <c r="T160" s="85">
        <v>0</v>
      </c>
      <c r="U160" s="85">
        <f t="shared" si="43"/>
        <v>0</v>
      </c>
      <c r="V160" s="86" t="e">
        <f t="shared" si="34"/>
        <v>#DIV/0!</v>
      </c>
      <c r="W160" s="85">
        <v>0</v>
      </c>
      <c r="X160" s="85">
        <v>0</v>
      </c>
      <c r="Y160" s="85">
        <v>0</v>
      </c>
      <c r="Z160" s="85" t="s">
        <v>54</v>
      </c>
      <c r="AA160" s="85">
        <v>0</v>
      </c>
      <c r="AB160" s="83" t="s">
        <v>3515</v>
      </c>
      <c r="AC160" s="83" t="s">
        <v>99</v>
      </c>
      <c r="AD160" s="83" t="s">
        <v>3422</v>
      </c>
      <c r="AE160" s="83" t="s">
        <v>58</v>
      </c>
      <c r="AF160" s="83" t="s">
        <v>68</v>
      </c>
      <c r="AG160" s="83" t="s">
        <v>3512</v>
      </c>
      <c r="AH160" s="85">
        <v>0</v>
      </c>
      <c r="AI160" s="85">
        <v>0</v>
      </c>
      <c r="AJ160" s="85">
        <f t="shared" si="44"/>
        <v>0</v>
      </c>
      <c r="AK160" s="87" t="e">
        <f t="shared" si="45"/>
        <v>#DIV/0!</v>
      </c>
      <c r="AL160" s="85">
        <f t="shared" si="46"/>
        <v>0</v>
      </c>
    </row>
    <row r="161" spans="1:38" s="88" customFormat="1" x14ac:dyDescent="0.2">
      <c r="A161" s="83" t="s">
        <v>39</v>
      </c>
      <c r="B161" s="83" t="s">
        <v>40</v>
      </c>
      <c r="C161" s="83" t="s">
        <v>3412</v>
      </c>
      <c r="D161" s="83" t="s">
        <v>3482</v>
      </c>
      <c r="E161" s="83" t="s">
        <v>2903</v>
      </c>
      <c r="F161" s="83" t="s">
        <v>3414</v>
      </c>
      <c r="G161" s="83" t="s">
        <v>3415</v>
      </c>
      <c r="H161" s="83" t="s">
        <v>3483</v>
      </c>
      <c r="I161" s="83" t="s">
        <v>3417</v>
      </c>
      <c r="J161" s="83" t="s">
        <v>302</v>
      </c>
      <c r="K161" s="83" t="s">
        <v>3516</v>
      </c>
      <c r="L161" s="84">
        <v>43497</v>
      </c>
      <c r="M161" s="84">
        <v>43497</v>
      </c>
      <c r="N161" s="84">
        <v>43425</v>
      </c>
      <c r="O161" s="83" t="s">
        <v>50</v>
      </c>
      <c r="P161" s="83" t="s">
        <v>3517</v>
      </c>
      <c r="Q161" s="83" t="s">
        <v>52</v>
      </c>
      <c r="R161" s="83" t="s">
        <v>3518</v>
      </c>
      <c r="S161" s="85">
        <v>3764.06</v>
      </c>
      <c r="T161" s="85">
        <v>3551</v>
      </c>
      <c r="U161" s="85">
        <f t="shared" si="43"/>
        <v>213.05999999999995</v>
      </c>
      <c r="V161" s="86">
        <f t="shared" si="34"/>
        <v>5.6603773584905648E-2</v>
      </c>
      <c r="W161" s="85">
        <v>3551</v>
      </c>
      <c r="X161" s="85">
        <v>0</v>
      </c>
      <c r="Y161" s="85">
        <v>0</v>
      </c>
      <c r="Z161" s="85" t="s">
        <v>54</v>
      </c>
      <c r="AA161" s="85">
        <v>0</v>
      </c>
      <c r="AB161" s="83" t="s">
        <v>3519</v>
      </c>
      <c r="AC161" s="83" t="s">
        <v>3493</v>
      </c>
      <c r="AD161" s="83" t="s">
        <v>3422</v>
      </c>
      <c r="AE161" s="83" t="s">
        <v>58</v>
      </c>
      <c r="AF161" s="83" t="s">
        <v>68</v>
      </c>
      <c r="AG161" s="83" t="s">
        <v>3520</v>
      </c>
      <c r="AH161" s="85">
        <v>3764.06</v>
      </c>
      <c r="AI161" s="85">
        <v>3551</v>
      </c>
      <c r="AJ161" s="85">
        <f t="shared" si="44"/>
        <v>213.05999999999995</v>
      </c>
      <c r="AK161" s="87">
        <f t="shared" si="45"/>
        <v>5.6603773584905648E-2</v>
      </c>
      <c r="AL161" s="85">
        <f t="shared" si="46"/>
        <v>0</v>
      </c>
    </row>
    <row r="162" spans="1:38" s="88" customFormat="1" x14ac:dyDescent="0.2">
      <c r="A162" s="83" t="s">
        <v>39</v>
      </c>
      <c r="B162" s="83" t="s">
        <v>40</v>
      </c>
      <c r="C162" s="83" t="s">
        <v>3412</v>
      </c>
      <c r="D162" s="83" t="s">
        <v>3482</v>
      </c>
      <c r="E162" s="83" t="s">
        <v>2903</v>
      </c>
      <c r="F162" s="83" t="s">
        <v>3414</v>
      </c>
      <c r="G162" s="83" t="s">
        <v>3415</v>
      </c>
      <c r="H162" s="83" t="s">
        <v>3483</v>
      </c>
      <c r="I162" s="83" t="s">
        <v>3417</v>
      </c>
      <c r="J162" s="83" t="s">
        <v>302</v>
      </c>
      <c r="K162" s="83" t="s">
        <v>3521</v>
      </c>
      <c r="L162" s="84">
        <v>43501</v>
      </c>
      <c r="M162" s="84">
        <v>43501</v>
      </c>
      <c r="N162" s="84">
        <v>43446</v>
      </c>
      <c r="O162" s="83" t="s">
        <v>50</v>
      </c>
      <c r="P162" s="83" t="s">
        <v>3522</v>
      </c>
      <c r="Q162" s="83" t="s">
        <v>52</v>
      </c>
      <c r="R162" s="83" t="s">
        <v>3523</v>
      </c>
      <c r="S162" s="85">
        <v>5289.4</v>
      </c>
      <c r="T162" s="85">
        <v>4990</v>
      </c>
      <c r="U162" s="85">
        <f t="shared" si="43"/>
        <v>299.39999999999964</v>
      </c>
      <c r="V162" s="86">
        <f t="shared" si="34"/>
        <v>5.6603773584905592E-2</v>
      </c>
      <c r="W162" s="85">
        <v>4988.2700000000004</v>
      </c>
      <c r="X162" s="85">
        <v>1.73</v>
      </c>
      <c r="Y162" s="85">
        <v>0</v>
      </c>
      <c r="Z162" s="85" t="s">
        <v>54</v>
      </c>
      <c r="AA162" s="85">
        <v>0</v>
      </c>
      <c r="AB162" s="83" t="s">
        <v>3524</v>
      </c>
      <c r="AC162" s="83" t="s">
        <v>3456</v>
      </c>
      <c r="AD162" s="83" t="s">
        <v>3422</v>
      </c>
      <c r="AE162" s="83" t="s">
        <v>58</v>
      </c>
      <c r="AF162" s="83" t="s">
        <v>68</v>
      </c>
      <c r="AG162" s="83" t="s">
        <v>3525</v>
      </c>
      <c r="AH162" s="85">
        <v>5289.4</v>
      </c>
      <c r="AI162" s="85">
        <v>4990</v>
      </c>
      <c r="AJ162" s="85">
        <f t="shared" si="44"/>
        <v>299.39999999999964</v>
      </c>
      <c r="AK162" s="87">
        <f t="shared" si="45"/>
        <v>5.6603773584905592E-2</v>
      </c>
      <c r="AL162" s="85">
        <f t="shared" si="46"/>
        <v>0</v>
      </c>
    </row>
    <row r="163" spans="1:38" s="88" customFormat="1" x14ac:dyDescent="0.2">
      <c r="A163" s="83" t="s">
        <v>39</v>
      </c>
      <c r="B163" s="83" t="s">
        <v>40</v>
      </c>
      <c r="C163" s="83" t="s">
        <v>3412</v>
      </c>
      <c r="D163" s="83" t="s">
        <v>3482</v>
      </c>
      <c r="E163" s="83" t="s">
        <v>2903</v>
      </c>
      <c r="F163" s="83" t="s">
        <v>3414</v>
      </c>
      <c r="G163" s="83" t="s">
        <v>3415</v>
      </c>
      <c r="H163" s="83" t="s">
        <v>3483</v>
      </c>
      <c r="I163" s="83" t="s">
        <v>3417</v>
      </c>
      <c r="J163" s="83" t="s">
        <v>302</v>
      </c>
      <c r="K163" s="83" t="s">
        <v>3521</v>
      </c>
      <c r="L163" s="84">
        <v>43501</v>
      </c>
      <c r="M163" s="84">
        <v>43501</v>
      </c>
      <c r="N163" s="84">
        <v>43446</v>
      </c>
      <c r="O163" s="83" t="s">
        <v>50</v>
      </c>
      <c r="P163" s="83" t="s">
        <v>3522</v>
      </c>
      <c r="Q163" s="83" t="s">
        <v>52</v>
      </c>
      <c r="R163" s="83" t="s">
        <v>3523</v>
      </c>
      <c r="S163" s="85">
        <v>11587.92</v>
      </c>
      <c r="T163" s="85">
        <v>10932</v>
      </c>
      <c r="U163" s="85">
        <f t="shared" si="43"/>
        <v>655.92000000000007</v>
      </c>
      <c r="V163" s="86">
        <f t="shared" si="34"/>
        <v>5.6603773584905669E-2</v>
      </c>
      <c r="W163" s="85">
        <v>10932</v>
      </c>
      <c r="X163" s="85">
        <v>0</v>
      </c>
      <c r="Y163" s="85">
        <v>0</v>
      </c>
      <c r="Z163" s="85" t="s">
        <v>54</v>
      </c>
      <c r="AA163" s="85">
        <v>0</v>
      </c>
      <c r="AB163" s="83" t="s">
        <v>3526</v>
      </c>
      <c r="AC163" s="83" t="s">
        <v>3448</v>
      </c>
      <c r="AD163" s="83" t="s">
        <v>3422</v>
      </c>
      <c r="AE163" s="83" t="s">
        <v>58</v>
      </c>
      <c r="AF163" s="83" t="s">
        <v>68</v>
      </c>
      <c r="AG163" s="83" t="s">
        <v>3525</v>
      </c>
      <c r="AH163" s="85">
        <v>11587.92</v>
      </c>
      <c r="AI163" s="85">
        <v>10932</v>
      </c>
      <c r="AJ163" s="85">
        <f t="shared" si="44"/>
        <v>655.92000000000007</v>
      </c>
      <c r="AK163" s="87">
        <f t="shared" si="45"/>
        <v>5.6603773584905669E-2</v>
      </c>
      <c r="AL163" s="85">
        <f t="shared" si="46"/>
        <v>0</v>
      </c>
    </row>
    <row r="164" spans="1:38" s="88" customFormat="1" x14ac:dyDescent="0.2">
      <c r="A164" s="83" t="s">
        <v>39</v>
      </c>
      <c r="B164" s="83" t="s">
        <v>40</v>
      </c>
      <c r="C164" s="83" t="s">
        <v>3412</v>
      </c>
      <c r="D164" s="83" t="s">
        <v>3482</v>
      </c>
      <c r="E164" s="83" t="s">
        <v>2903</v>
      </c>
      <c r="F164" s="83" t="s">
        <v>3414</v>
      </c>
      <c r="G164" s="83" t="s">
        <v>3415</v>
      </c>
      <c r="H164" s="83" t="s">
        <v>3483</v>
      </c>
      <c r="I164" s="83" t="s">
        <v>3417</v>
      </c>
      <c r="J164" s="83" t="s">
        <v>302</v>
      </c>
      <c r="K164" s="83" t="s">
        <v>3527</v>
      </c>
      <c r="L164" s="84">
        <v>43500</v>
      </c>
      <c r="M164" s="84">
        <v>43500</v>
      </c>
      <c r="N164" s="84">
        <v>43446</v>
      </c>
      <c r="O164" s="83" t="s">
        <v>50</v>
      </c>
      <c r="P164" s="83" t="s">
        <v>3522</v>
      </c>
      <c r="Q164" s="83" t="s">
        <v>52</v>
      </c>
      <c r="R164" s="83" t="s">
        <v>3523</v>
      </c>
      <c r="S164" s="85">
        <v>15507.73</v>
      </c>
      <c r="T164" s="85">
        <v>13961.75</v>
      </c>
      <c r="U164" s="85">
        <f t="shared" si="43"/>
        <v>1545.9799999999996</v>
      </c>
      <c r="V164" s="86">
        <f t="shared" si="34"/>
        <v>9.9690928330580922E-2</v>
      </c>
      <c r="W164" s="85">
        <v>13647.85</v>
      </c>
      <c r="X164" s="85">
        <v>313.89999999999998</v>
      </c>
      <c r="Y164" s="85">
        <v>0</v>
      </c>
      <c r="Z164" s="85" t="s">
        <v>54</v>
      </c>
      <c r="AA164" s="85">
        <v>0</v>
      </c>
      <c r="AB164" s="83" t="s">
        <v>3528</v>
      </c>
      <c r="AC164" s="83" t="s">
        <v>99</v>
      </c>
      <c r="AD164" s="83" t="s">
        <v>3422</v>
      </c>
      <c r="AE164" s="83" t="s">
        <v>58</v>
      </c>
      <c r="AF164" s="83" t="s">
        <v>68</v>
      </c>
      <c r="AG164" s="83" t="s">
        <v>3525</v>
      </c>
      <c r="AH164" s="85">
        <v>15507.73</v>
      </c>
      <c r="AI164" s="85">
        <v>13961.75</v>
      </c>
      <c r="AJ164" s="85">
        <f t="shared" si="44"/>
        <v>1545.9799999999996</v>
      </c>
      <c r="AK164" s="87">
        <f t="shared" si="45"/>
        <v>9.9690928330580922E-2</v>
      </c>
      <c r="AL164" s="85">
        <f t="shared" si="46"/>
        <v>0</v>
      </c>
    </row>
    <row r="165" spans="1:38" s="88" customFormat="1" x14ac:dyDescent="0.2">
      <c r="A165" s="83" t="s">
        <v>39</v>
      </c>
      <c r="B165" s="83" t="s">
        <v>40</v>
      </c>
      <c r="C165" s="83" t="s">
        <v>3412</v>
      </c>
      <c r="D165" s="83" t="s">
        <v>3482</v>
      </c>
      <c r="E165" s="83" t="s">
        <v>2903</v>
      </c>
      <c r="F165" s="83" t="s">
        <v>3414</v>
      </c>
      <c r="G165" s="83" t="s">
        <v>3415</v>
      </c>
      <c r="H165" s="83" t="s">
        <v>3483</v>
      </c>
      <c r="I165" s="83" t="s">
        <v>3417</v>
      </c>
      <c r="J165" s="83" t="s">
        <v>302</v>
      </c>
      <c r="K165" s="83" t="s">
        <v>3521</v>
      </c>
      <c r="L165" s="84">
        <v>43501</v>
      </c>
      <c r="M165" s="84">
        <v>43501</v>
      </c>
      <c r="N165" s="84">
        <v>43446</v>
      </c>
      <c r="O165" s="83" t="s">
        <v>50</v>
      </c>
      <c r="P165" s="83" t="s">
        <v>3522</v>
      </c>
      <c r="Q165" s="83" t="s">
        <v>52</v>
      </c>
      <c r="R165" s="83" t="s">
        <v>3523</v>
      </c>
      <c r="S165" s="85">
        <v>0</v>
      </c>
      <c r="T165" s="85">
        <v>0</v>
      </c>
      <c r="U165" s="85">
        <f t="shared" si="43"/>
        <v>0</v>
      </c>
      <c r="V165" s="86" t="e">
        <f t="shared" si="34"/>
        <v>#DIV/0!</v>
      </c>
      <c r="W165" s="85">
        <v>0</v>
      </c>
      <c r="X165" s="85">
        <v>0</v>
      </c>
      <c r="Y165" s="85">
        <v>0</v>
      </c>
      <c r="Z165" s="85" t="s">
        <v>54</v>
      </c>
      <c r="AA165" s="85">
        <v>0</v>
      </c>
      <c r="AB165" s="83" t="s">
        <v>3528</v>
      </c>
      <c r="AC165" s="83" t="s">
        <v>99</v>
      </c>
      <c r="AD165" s="83" t="s">
        <v>3422</v>
      </c>
      <c r="AE165" s="83" t="s">
        <v>58</v>
      </c>
      <c r="AF165" s="83" t="s">
        <v>68</v>
      </c>
      <c r="AG165" s="83" t="s">
        <v>3525</v>
      </c>
      <c r="AH165" s="85">
        <v>0</v>
      </c>
      <c r="AI165" s="85">
        <v>0</v>
      </c>
      <c r="AJ165" s="85">
        <f t="shared" si="44"/>
        <v>0</v>
      </c>
      <c r="AK165" s="87" t="e">
        <f t="shared" si="45"/>
        <v>#DIV/0!</v>
      </c>
      <c r="AL165" s="85">
        <f t="shared" si="46"/>
        <v>0</v>
      </c>
    </row>
    <row r="166" spans="1:38" s="88" customFormat="1" x14ac:dyDescent="0.2">
      <c r="A166" s="83" t="s">
        <v>39</v>
      </c>
      <c r="B166" s="83" t="s">
        <v>40</v>
      </c>
      <c r="C166" s="83" t="s">
        <v>3412</v>
      </c>
      <c r="D166" s="83" t="s">
        <v>3482</v>
      </c>
      <c r="E166" s="83" t="s">
        <v>2903</v>
      </c>
      <c r="F166" s="83" t="s">
        <v>3414</v>
      </c>
      <c r="G166" s="83" t="s">
        <v>3415</v>
      </c>
      <c r="H166" s="83" t="s">
        <v>3483</v>
      </c>
      <c r="I166" s="83" t="s">
        <v>3417</v>
      </c>
      <c r="J166" s="83" t="s">
        <v>302</v>
      </c>
      <c r="K166" s="83" t="s">
        <v>3529</v>
      </c>
      <c r="L166" s="84">
        <v>43497</v>
      </c>
      <c r="M166" s="84">
        <v>43497</v>
      </c>
      <c r="N166" s="84">
        <v>43425</v>
      </c>
      <c r="O166" s="83" t="s">
        <v>50</v>
      </c>
      <c r="P166" s="83" t="s">
        <v>3530</v>
      </c>
      <c r="Q166" s="83" t="s">
        <v>52</v>
      </c>
      <c r="R166" s="83" t="s">
        <v>3531</v>
      </c>
      <c r="S166" s="85">
        <v>3764.06</v>
      </c>
      <c r="T166" s="85">
        <v>3551</v>
      </c>
      <c r="U166" s="85">
        <f t="shared" si="43"/>
        <v>213.05999999999995</v>
      </c>
      <c r="V166" s="86">
        <f t="shared" si="34"/>
        <v>5.6603773584905648E-2</v>
      </c>
      <c r="W166" s="85">
        <v>3551</v>
      </c>
      <c r="X166" s="85">
        <v>0</v>
      </c>
      <c r="Y166" s="85">
        <v>0</v>
      </c>
      <c r="Z166" s="85" t="s">
        <v>54</v>
      </c>
      <c r="AA166" s="85">
        <v>0</v>
      </c>
      <c r="AB166" s="83" t="s">
        <v>3532</v>
      </c>
      <c r="AC166" s="83" t="s">
        <v>3493</v>
      </c>
      <c r="AD166" s="83" t="s">
        <v>3422</v>
      </c>
      <c r="AE166" s="83" t="s">
        <v>58</v>
      </c>
      <c r="AF166" s="83" t="s">
        <v>68</v>
      </c>
      <c r="AG166" s="83" t="s">
        <v>3533</v>
      </c>
      <c r="AH166" s="85">
        <v>3764.06</v>
      </c>
      <c r="AI166" s="85">
        <v>3551</v>
      </c>
      <c r="AJ166" s="85">
        <f t="shared" si="44"/>
        <v>213.05999999999995</v>
      </c>
      <c r="AK166" s="87">
        <f t="shared" si="45"/>
        <v>5.6603773584905648E-2</v>
      </c>
      <c r="AL166" s="85">
        <f t="shared" si="46"/>
        <v>0</v>
      </c>
    </row>
    <row r="167" spans="1:38" s="88" customFormat="1" x14ac:dyDescent="0.2">
      <c r="A167" s="83" t="s">
        <v>39</v>
      </c>
      <c r="B167" s="83" t="s">
        <v>40</v>
      </c>
      <c r="C167" s="83" t="s">
        <v>3412</v>
      </c>
      <c r="D167" s="83" t="s">
        <v>3482</v>
      </c>
      <c r="E167" s="83" t="s">
        <v>2903</v>
      </c>
      <c r="F167" s="83" t="s">
        <v>3414</v>
      </c>
      <c r="G167" s="83" t="s">
        <v>3415</v>
      </c>
      <c r="H167" s="83" t="s">
        <v>3483</v>
      </c>
      <c r="I167" s="83" t="s">
        <v>3417</v>
      </c>
      <c r="J167" s="83" t="s">
        <v>302</v>
      </c>
      <c r="K167" s="83" t="s">
        <v>3534</v>
      </c>
      <c r="L167" s="84">
        <v>43500</v>
      </c>
      <c r="M167" s="84">
        <v>43500</v>
      </c>
      <c r="N167" s="84">
        <v>43446</v>
      </c>
      <c r="O167" s="83" t="s">
        <v>50</v>
      </c>
      <c r="P167" s="83" t="s">
        <v>3535</v>
      </c>
      <c r="Q167" s="83" t="s">
        <v>52</v>
      </c>
      <c r="R167" s="83" t="s">
        <v>3536</v>
      </c>
      <c r="S167" s="85">
        <v>15507.73</v>
      </c>
      <c r="T167" s="85">
        <v>13961.75</v>
      </c>
      <c r="U167" s="85">
        <f t="shared" si="43"/>
        <v>1545.9799999999996</v>
      </c>
      <c r="V167" s="86">
        <f t="shared" si="34"/>
        <v>9.9690928330580922E-2</v>
      </c>
      <c r="W167" s="85">
        <v>13647.85</v>
      </c>
      <c r="X167" s="85">
        <v>313.89999999999998</v>
      </c>
      <c r="Y167" s="85">
        <v>0</v>
      </c>
      <c r="Z167" s="85" t="s">
        <v>54</v>
      </c>
      <c r="AA167" s="85">
        <v>0</v>
      </c>
      <c r="AB167" s="83" t="s">
        <v>3537</v>
      </c>
      <c r="AC167" s="83" t="s">
        <v>99</v>
      </c>
      <c r="AD167" s="83" t="s">
        <v>3422</v>
      </c>
      <c r="AE167" s="83" t="s">
        <v>58</v>
      </c>
      <c r="AF167" s="83" t="s">
        <v>68</v>
      </c>
      <c r="AG167" s="83" t="s">
        <v>3538</v>
      </c>
      <c r="AH167" s="85">
        <v>15507.73</v>
      </c>
      <c r="AI167" s="85">
        <v>13961.75</v>
      </c>
      <c r="AJ167" s="85">
        <f t="shared" si="44"/>
        <v>1545.9799999999996</v>
      </c>
      <c r="AK167" s="87">
        <f t="shared" si="45"/>
        <v>9.9690928330580922E-2</v>
      </c>
      <c r="AL167" s="85">
        <f t="shared" si="46"/>
        <v>0</v>
      </c>
    </row>
    <row r="168" spans="1:38" s="88" customFormat="1" x14ac:dyDescent="0.2">
      <c r="A168" s="83" t="s">
        <v>39</v>
      </c>
      <c r="B168" s="83" t="s">
        <v>40</v>
      </c>
      <c r="C168" s="83" t="s">
        <v>3412</v>
      </c>
      <c r="D168" s="83" t="s">
        <v>3482</v>
      </c>
      <c r="E168" s="83" t="s">
        <v>2903</v>
      </c>
      <c r="F168" s="83" t="s">
        <v>3414</v>
      </c>
      <c r="G168" s="83" t="s">
        <v>3415</v>
      </c>
      <c r="H168" s="83" t="s">
        <v>3483</v>
      </c>
      <c r="I168" s="83" t="s">
        <v>3417</v>
      </c>
      <c r="J168" s="83" t="s">
        <v>302</v>
      </c>
      <c r="K168" s="83" t="s">
        <v>3534</v>
      </c>
      <c r="L168" s="84">
        <v>43500</v>
      </c>
      <c r="M168" s="84">
        <v>43500</v>
      </c>
      <c r="N168" s="84">
        <v>43446</v>
      </c>
      <c r="O168" s="83" t="s">
        <v>50</v>
      </c>
      <c r="P168" s="83" t="s">
        <v>3535</v>
      </c>
      <c r="Q168" s="83" t="s">
        <v>52</v>
      </c>
      <c r="R168" s="83" t="s">
        <v>3536</v>
      </c>
      <c r="S168" s="85">
        <v>11587.92</v>
      </c>
      <c r="T168" s="85">
        <v>10932</v>
      </c>
      <c r="U168" s="85">
        <f t="shared" si="43"/>
        <v>655.92000000000007</v>
      </c>
      <c r="V168" s="86">
        <f t="shared" si="34"/>
        <v>5.6603773584905669E-2</v>
      </c>
      <c r="W168" s="85">
        <v>10932</v>
      </c>
      <c r="X168" s="85">
        <v>0</v>
      </c>
      <c r="Y168" s="85">
        <v>0</v>
      </c>
      <c r="Z168" s="85" t="s">
        <v>54</v>
      </c>
      <c r="AA168" s="85">
        <v>0</v>
      </c>
      <c r="AB168" s="83" t="s">
        <v>3539</v>
      </c>
      <c r="AC168" s="83" t="s">
        <v>3448</v>
      </c>
      <c r="AD168" s="83" t="s">
        <v>3422</v>
      </c>
      <c r="AE168" s="83" t="s">
        <v>58</v>
      </c>
      <c r="AF168" s="83" t="s">
        <v>68</v>
      </c>
      <c r="AG168" s="83" t="s">
        <v>3538</v>
      </c>
      <c r="AH168" s="85">
        <v>11587.92</v>
      </c>
      <c r="AI168" s="85">
        <v>10932</v>
      </c>
      <c r="AJ168" s="85">
        <f t="shared" si="44"/>
        <v>655.92000000000007</v>
      </c>
      <c r="AK168" s="87">
        <f t="shared" si="45"/>
        <v>5.6603773584905669E-2</v>
      </c>
      <c r="AL168" s="85">
        <f t="shared" si="46"/>
        <v>0</v>
      </c>
    </row>
    <row r="169" spans="1:38" s="88" customFormat="1" x14ac:dyDescent="0.2">
      <c r="A169" s="83" t="s">
        <v>39</v>
      </c>
      <c r="B169" s="83" t="s">
        <v>40</v>
      </c>
      <c r="C169" s="83" t="s">
        <v>3412</v>
      </c>
      <c r="D169" s="83" t="s">
        <v>3482</v>
      </c>
      <c r="E169" s="83" t="s">
        <v>2903</v>
      </c>
      <c r="F169" s="83" t="s">
        <v>3414</v>
      </c>
      <c r="G169" s="83" t="s">
        <v>3415</v>
      </c>
      <c r="H169" s="83" t="s">
        <v>3483</v>
      </c>
      <c r="I169" s="83" t="s">
        <v>3417</v>
      </c>
      <c r="J169" s="83" t="s">
        <v>302</v>
      </c>
      <c r="K169" s="83" t="s">
        <v>3540</v>
      </c>
      <c r="L169" s="84">
        <v>43501</v>
      </c>
      <c r="M169" s="84">
        <v>43501</v>
      </c>
      <c r="N169" s="84">
        <v>43446</v>
      </c>
      <c r="O169" s="83" t="s">
        <v>50</v>
      </c>
      <c r="P169" s="83" t="s">
        <v>3535</v>
      </c>
      <c r="Q169" s="83" t="s">
        <v>52</v>
      </c>
      <c r="R169" s="83" t="s">
        <v>3536</v>
      </c>
      <c r="S169" s="85">
        <v>0</v>
      </c>
      <c r="T169" s="85">
        <v>0</v>
      </c>
      <c r="U169" s="85">
        <f t="shared" si="43"/>
        <v>0</v>
      </c>
      <c r="V169" s="86" t="e">
        <f t="shared" si="34"/>
        <v>#DIV/0!</v>
      </c>
      <c r="W169" s="85">
        <v>0</v>
      </c>
      <c r="X169" s="85">
        <v>0</v>
      </c>
      <c r="Y169" s="85">
        <v>0</v>
      </c>
      <c r="Z169" s="85" t="s">
        <v>54</v>
      </c>
      <c r="AA169" s="85">
        <v>0</v>
      </c>
      <c r="AB169" s="83" t="s">
        <v>3537</v>
      </c>
      <c r="AC169" s="83" t="s">
        <v>99</v>
      </c>
      <c r="AD169" s="83" t="s">
        <v>3422</v>
      </c>
      <c r="AE169" s="83" t="s">
        <v>58</v>
      </c>
      <c r="AF169" s="83" t="s">
        <v>68</v>
      </c>
      <c r="AG169" s="83" t="s">
        <v>3538</v>
      </c>
      <c r="AH169" s="85">
        <v>0</v>
      </c>
      <c r="AI169" s="85">
        <v>0</v>
      </c>
      <c r="AJ169" s="85">
        <f t="shared" si="44"/>
        <v>0</v>
      </c>
      <c r="AK169" s="87" t="e">
        <f t="shared" si="45"/>
        <v>#DIV/0!</v>
      </c>
      <c r="AL169" s="85">
        <f t="shared" si="46"/>
        <v>0</v>
      </c>
    </row>
    <row r="170" spans="1:38" s="88" customFormat="1" x14ac:dyDescent="0.2">
      <c r="A170" s="83" t="s">
        <v>39</v>
      </c>
      <c r="B170" s="83" t="s">
        <v>40</v>
      </c>
      <c r="C170" s="83" t="s">
        <v>3412</v>
      </c>
      <c r="D170" s="83" t="s">
        <v>3482</v>
      </c>
      <c r="E170" s="83" t="s">
        <v>2903</v>
      </c>
      <c r="F170" s="83" t="s">
        <v>3414</v>
      </c>
      <c r="G170" s="83" t="s">
        <v>3415</v>
      </c>
      <c r="H170" s="83" t="s">
        <v>3483</v>
      </c>
      <c r="I170" s="83" t="s">
        <v>3417</v>
      </c>
      <c r="J170" s="83" t="s">
        <v>302</v>
      </c>
      <c r="K170" s="83" t="s">
        <v>3540</v>
      </c>
      <c r="L170" s="84">
        <v>43501</v>
      </c>
      <c r="M170" s="84">
        <v>43501</v>
      </c>
      <c r="N170" s="84">
        <v>43446</v>
      </c>
      <c r="O170" s="83" t="s">
        <v>50</v>
      </c>
      <c r="P170" s="83" t="s">
        <v>3535</v>
      </c>
      <c r="Q170" s="83" t="s">
        <v>52</v>
      </c>
      <c r="R170" s="83" t="s">
        <v>3536</v>
      </c>
      <c r="S170" s="85">
        <v>5289.4</v>
      </c>
      <c r="T170" s="85">
        <v>4990</v>
      </c>
      <c r="U170" s="85">
        <f t="shared" si="43"/>
        <v>299.39999999999964</v>
      </c>
      <c r="V170" s="86">
        <f t="shared" si="34"/>
        <v>5.6603773584905592E-2</v>
      </c>
      <c r="W170" s="85">
        <v>4988.2700000000004</v>
      </c>
      <c r="X170" s="85">
        <v>1.73</v>
      </c>
      <c r="Y170" s="85">
        <v>0</v>
      </c>
      <c r="Z170" s="85" t="s">
        <v>54</v>
      </c>
      <c r="AA170" s="85">
        <v>0</v>
      </c>
      <c r="AB170" s="83" t="s">
        <v>3541</v>
      </c>
      <c r="AC170" s="83" t="s">
        <v>3456</v>
      </c>
      <c r="AD170" s="83" t="s">
        <v>3422</v>
      </c>
      <c r="AE170" s="83" t="s">
        <v>58</v>
      </c>
      <c r="AF170" s="83" t="s">
        <v>68</v>
      </c>
      <c r="AG170" s="83" t="s">
        <v>3538</v>
      </c>
      <c r="AH170" s="85">
        <v>5289.4</v>
      </c>
      <c r="AI170" s="85">
        <v>4990</v>
      </c>
      <c r="AJ170" s="85">
        <f t="shared" si="44"/>
        <v>299.39999999999964</v>
      </c>
      <c r="AK170" s="87">
        <f t="shared" si="45"/>
        <v>5.6603773584905592E-2</v>
      </c>
      <c r="AL170" s="85">
        <f t="shared" si="46"/>
        <v>0</v>
      </c>
    </row>
    <row r="171" spans="1:38" s="88" customFormat="1" x14ac:dyDescent="0.2">
      <c r="A171" s="83" t="s">
        <v>39</v>
      </c>
      <c r="B171" s="83" t="s">
        <v>40</v>
      </c>
      <c r="C171" s="83" t="s">
        <v>3412</v>
      </c>
      <c r="D171" s="83" t="s">
        <v>3482</v>
      </c>
      <c r="E171" s="83" t="s">
        <v>2903</v>
      </c>
      <c r="F171" s="83" t="s">
        <v>3414</v>
      </c>
      <c r="G171" s="83" t="s">
        <v>3415</v>
      </c>
      <c r="H171" s="83" t="s">
        <v>3483</v>
      </c>
      <c r="I171" s="83" t="s">
        <v>3417</v>
      </c>
      <c r="J171" s="83" t="s">
        <v>302</v>
      </c>
      <c r="K171" s="83" t="s">
        <v>3542</v>
      </c>
      <c r="L171" s="84">
        <v>43497</v>
      </c>
      <c r="M171" s="84">
        <v>43497</v>
      </c>
      <c r="N171" s="84">
        <v>43425</v>
      </c>
      <c r="O171" s="83" t="s">
        <v>50</v>
      </c>
      <c r="P171" s="83" t="s">
        <v>3543</v>
      </c>
      <c r="Q171" s="83" t="s">
        <v>52</v>
      </c>
      <c r="R171" s="83" t="s">
        <v>3544</v>
      </c>
      <c r="S171" s="85">
        <v>3764.06</v>
      </c>
      <c r="T171" s="85">
        <v>3551</v>
      </c>
      <c r="U171" s="85">
        <f t="shared" si="43"/>
        <v>213.05999999999995</v>
      </c>
      <c r="V171" s="86">
        <f t="shared" si="34"/>
        <v>5.6603773584905648E-2</v>
      </c>
      <c r="W171" s="85">
        <v>3551</v>
      </c>
      <c r="X171" s="85">
        <v>0</v>
      </c>
      <c r="Y171" s="85">
        <v>0</v>
      </c>
      <c r="Z171" s="85" t="s">
        <v>54</v>
      </c>
      <c r="AA171" s="85">
        <v>0</v>
      </c>
      <c r="AB171" s="83" t="s">
        <v>3545</v>
      </c>
      <c r="AC171" s="83" t="s">
        <v>3493</v>
      </c>
      <c r="AD171" s="83" t="s">
        <v>3422</v>
      </c>
      <c r="AE171" s="83" t="s">
        <v>58</v>
      </c>
      <c r="AF171" s="83" t="s">
        <v>68</v>
      </c>
      <c r="AG171" s="83" t="s">
        <v>3546</v>
      </c>
      <c r="AH171" s="85">
        <v>3764.06</v>
      </c>
      <c r="AI171" s="85">
        <v>3551</v>
      </c>
      <c r="AJ171" s="85">
        <f t="shared" si="44"/>
        <v>213.05999999999995</v>
      </c>
      <c r="AK171" s="87">
        <f t="shared" si="45"/>
        <v>5.6603773584905648E-2</v>
      </c>
      <c r="AL171" s="85">
        <f t="shared" si="46"/>
        <v>0</v>
      </c>
    </row>
    <row r="172" spans="1:38" s="88" customFormat="1" x14ac:dyDescent="0.2">
      <c r="A172" s="83" t="s">
        <v>39</v>
      </c>
      <c r="B172" s="83" t="s">
        <v>40</v>
      </c>
      <c r="C172" s="83" t="s">
        <v>3412</v>
      </c>
      <c r="D172" s="83" t="s">
        <v>3482</v>
      </c>
      <c r="E172" s="83" t="s">
        <v>2903</v>
      </c>
      <c r="F172" s="83" t="s">
        <v>3414</v>
      </c>
      <c r="G172" s="83" t="s">
        <v>3415</v>
      </c>
      <c r="H172" s="83" t="s">
        <v>3483</v>
      </c>
      <c r="I172" s="83" t="s">
        <v>3417</v>
      </c>
      <c r="J172" s="83" t="s">
        <v>302</v>
      </c>
      <c r="K172" s="83" t="s">
        <v>3547</v>
      </c>
      <c r="L172" s="84">
        <v>43500</v>
      </c>
      <c r="M172" s="84">
        <v>43500</v>
      </c>
      <c r="N172" s="84">
        <v>43446</v>
      </c>
      <c r="O172" s="83" t="s">
        <v>50</v>
      </c>
      <c r="P172" s="83" t="s">
        <v>3548</v>
      </c>
      <c r="Q172" s="83" t="s">
        <v>52</v>
      </c>
      <c r="R172" s="83" t="s">
        <v>3549</v>
      </c>
      <c r="S172" s="85">
        <v>15507.73</v>
      </c>
      <c r="T172" s="85">
        <v>13961.75</v>
      </c>
      <c r="U172" s="85">
        <f t="shared" si="43"/>
        <v>1545.9799999999996</v>
      </c>
      <c r="V172" s="86">
        <f t="shared" si="34"/>
        <v>9.9690928330580922E-2</v>
      </c>
      <c r="W172" s="85">
        <v>13647.85</v>
      </c>
      <c r="X172" s="85">
        <v>313.89999999999998</v>
      </c>
      <c r="Y172" s="85">
        <v>0</v>
      </c>
      <c r="Z172" s="85" t="s">
        <v>54</v>
      </c>
      <c r="AA172" s="85">
        <v>0</v>
      </c>
      <c r="AB172" s="83" t="s">
        <v>3550</v>
      </c>
      <c r="AC172" s="83" t="s">
        <v>99</v>
      </c>
      <c r="AD172" s="83" t="s">
        <v>3422</v>
      </c>
      <c r="AE172" s="83" t="s">
        <v>58</v>
      </c>
      <c r="AF172" s="83" t="s">
        <v>68</v>
      </c>
      <c r="AG172" s="83" t="s">
        <v>3551</v>
      </c>
      <c r="AH172" s="85">
        <v>15507.73</v>
      </c>
      <c r="AI172" s="85">
        <v>13961.75</v>
      </c>
      <c r="AJ172" s="85">
        <f t="shared" si="44"/>
        <v>1545.9799999999996</v>
      </c>
      <c r="AK172" s="87">
        <f t="shared" si="45"/>
        <v>9.9690928330580922E-2</v>
      </c>
      <c r="AL172" s="85">
        <f t="shared" si="46"/>
        <v>0</v>
      </c>
    </row>
    <row r="173" spans="1:38" s="88" customFormat="1" x14ac:dyDescent="0.2">
      <c r="A173" s="83" t="s">
        <v>39</v>
      </c>
      <c r="B173" s="83" t="s">
        <v>40</v>
      </c>
      <c r="C173" s="83" t="s">
        <v>3412</v>
      </c>
      <c r="D173" s="83" t="s">
        <v>3482</v>
      </c>
      <c r="E173" s="83" t="s">
        <v>2903</v>
      </c>
      <c r="F173" s="83" t="s">
        <v>3414</v>
      </c>
      <c r="G173" s="83" t="s">
        <v>3415</v>
      </c>
      <c r="H173" s="83" t="s">
        <v>3483</v>
      </c>
      <c r="I173" s="83" t="s">
        <v>3417</v>
      </c>
      <c r="J173" s="83" t="s">
        <v>302</v>
      </c>
      <c r="K173" s="83" t="s">
        <v>3552</v>
      </c>
      <c r="L173" s="84">
        <v>43501</v>
      </c>
      <c r="M173" s="84">
        <v>43501</v>
      </c>
      <c r="N173" s="84">
        <v>43446</v>
      </c>
      <c r="O173" s="83" t="s">
        <v>50</v>
      </c>
      <c r="P173" s="83" t="s">
        <v>3548</v>
      </c>
      <c r="Q173" s="83" t="s">
        <v>52</v>
      </c>
      <c r="R173" s="83" t="s">
        <v>3549</v>
      </c>
      <c r="S173" s="85">
        <v>5289.4</v>
      </c>
      <c r="T173" s="85">
        <v>4990</v>
      </c>
      <c r="U173" s="85">
        <f t="shared" si="43"/>
        <v>299.39999999999964</v>
      </c>
      <c r="V173" s="86">
        <f t="shared" si="34"/>
        <v>5.6603773584905592E-2</v>
      </c>
      <c r="W173" s="85">
        <v>4988.2700000000004</v>
      </c>
      <c r="X173" s="85">
        <v>1.73</v>
      </c>
      <c r="Y173" s="85">
        <v>0</v>
      </c>
      <c r="Z173" s="85" t="s">
        <v>54</v>
      </c>
      <c r="AA173" s="85">
        <v>0</v>
      </c>
      <c r="AB173" s="83" t="s">
        <v>3553</v>
      </c>
      <c r="AC173" s="83" t="s">
        <v>3456</v>
      </c>
      <c r="AD173" s="83" t="s">
        <v>3422</v>
      </c>
      <c r="AE173" s="83" t="s">
        <v>58</v>
      </c>
      <c r="AF173" s="83" t="s">
        <v>68</v>
      </c>
      <c r="AG173" s="83" t="s">
        <v>3551</v>
      </c>
      <c r="AH173" s="85">
        <v>5289.4</v>
      </c>
      <c r="AI173" s="85">
        <v>4990</v>
      </c>
      <c r="AJ173" s="85">
        <f t="shared" si="44"/>
        <v>299.39999999999964</v>
      </c>
      <c r="AK173" s="87">
        <f t="shared" si="45"/>
        <v>5.6603773584905592E-2</v>
      </c>
      <c r="AL173" s="85">
        <f t="shared" si="46"/>
        <v>0</v>
      </c>
    </row>
    <row r="174" spans="1:38" s="88" customFormat="1" x14ac:dyDescent="0.2">
      <c r="A174" s="83" t="s">
        <v>39</v>
      </c>
      <c r="B174" s="83" t="s">
        <v>40</v>
      </c>
      <c r="C174" s="83" t="s">
        <v>3412</v>
      </c>
      <c r="D174" s="83" t="s">
        <v>3482</v>
      </c>
      <c r="E174" s="83" t="s">
        <v>2903</v>
      </c>
      <c r="F174" s="83" t="s">
        <v>3414</v>
      </c>
      <c r="G174" s="83" t="s">
        <v>3415</v>
      </c>
      <c r="H174" s="83" t="s">
        <v>3483</v>
      </c>
      <c r="I174" s="83" t="s">
        <v>3417</v>
      </c>
      <c r="J174" s="83" t="s">
        <v>302</v>
      </c>
      <c r="K174" s="83" t="s">
        <v>3552</v>
      </c>
      <c r="L174" s="84">
        <v>43501</v>
      </c>
      <c r="M174" s="84">
        <v>43501</v>
      </c>
      <c r="N174" s="84">
        <v>43446</v>
      </c>
      <c r="O174" s="83" t="s">
        <v>50</v>
      </c>
      <c r="P174" s="83" t="s">
        <v>3548</v>
      </c>
      <c r="Q174" s="83" t="s">
        <v>52</v>
      </c>
      <c r="R174" s="83" t="s">
        <v>3549</v>
      </c>
      <c r="S174" s="85">
        <v>0</v>
      </c>
      <c r="T174" s="85">
        <v>0</v>
      </c>
      <c r="U174" s="85">
        <f t="shared" si="43"/>
        <v>0</v>
      </c>
      <c r="V174" s="86" t="e">
        <f t="shared" si="34"/>
        <v>#DIV/0!</v>
      </c>
      <c r="W174" s="85">
        <v>0</v>
      </c>
      <c r="X174" s="85">
        <v>0</v>
      </c>
      <c r="Y174" s="85">
        <v>0</v>
      </c>
      <c r="Z174" s="85" t="s">
        <v>54</v>
      </c>
      <c r="AA174" s="85">
        <v>0</v>
      </c>
      <c r="AB174" s="83" t="s">
        <v>3550</v>
      </c>
      <c r="AC174" s="83" t="s">
        <v>99</v>
      </c>
      <c r="AD174" s="83" t="s">
        <v>3422</v>
      </c>
      <c r="AE174" s="83" t="s">
        <v>58</v>
      </c>
      <c r="AF174" s="83" t="s">
        <v>68</v>
      </c>
      <c r="AG174" s="83" t="s">
        <v>3551</v>
      </c>
      <c r="AH174" s="85">
        <v>0</v>
      </c>
      <c r="AI174" s="85">
        <v>0</v>
      </c>
      <c r="AJ174" s="85">
        <f t="shared" si="44"/>
        <v>0</v>
      </c>
      <c r="AK174" s="87" t="e">
        <f t="shared" si="45"/>
        <v>#DIV/0!</v>
      </c>
      <c r="AL174" s="85">
        <f t="shared" si="46"/>
        <v>0</v>
      </c>
    </row>
    <row r="175" spans="1:38" s="88" customFormat="1" x14ac:dyDescent="0.2">
      <c r="A175" s="83" t="s">
        <v>39</v>
      </c>
      <c r="B175" s="83" t="s">
        <v>40</v>
      </c>
      <c r="C175" s="83" t="s">
        <v>3412</v>
      </c>
      <c r="D175" s="83" t="s">
        <v>3482</v>
      </c>
      <c r="E175" s="83" t="s">
        <v>2903</v>
      </c>
      <c r="F175" s="83" t="s">
        <v>3414</v>
      </c>
      <c r="G175" s="83" t="s">
        <v>3415</v>
      </c>
      <c r="H175" s="83" t="s">
        <v>3483</v>
      </c>
      <c r="I175" s="83" t="s">
        <v>3417</v>
      </c>
      <c r="J175" s="83" t="s">
        <v>302</v>
      </c>
      <c r="K175" s="83" t="s">
        <v>3552</v>
      </c>
      <c r="L175" s="84">
        <v>43501</v>
      </c>
      <c r="M175" s="84">
        <v>43501</v>
      </c>
      <c r="N175" s="84">
        <v>43446</v>
      </c>
      <c r="O175" s="83" t="s">
        <v>50</v>
      </c>
      <c r="P175" s="83" t="s">
        <v>3548</v>
      </c>
      <c r="Q175" s="83" t="s">
        <v>52</v>
      </c>
      <c r="R175" s="83" t="s">
        <v>3549</v>
      </c>
      <c r="S175" s="85">
        <v>11587.92</v>
      </c>
      <c r="T175" s="85">
        <v>10932</v>
      </c>
      <c r="U175" s="85">
        <f t="shared" si="43"/>
        <v>655.92000000000007</v>
      </c>
      <c r="V175" s="86">
        <f t="shared" si="34"/>
        <v>5.6603773584905669E-2</v>
      </c>
      <c r="W175" s="85">
        <v>10932</v>
      </c>
      <c r="X175" s="85">
        <v>0</v>
      </c>
      <c r="Y175" s="85">
        <v>0</v>
      </c>
      <c r="Z175" s="85" t="s">
        <v>54</v>
      </c>
      <c r="AA175" s="85">
        <v>0</v>
      </c>
      <c r="AB175" s="83" t="s">
        <v>3554</v>
      </c>
      <c r="AC175" s="83" t="s">
        <v>3448</v>
      </c>
      <c r="AD175" s="83" t="s">
        <v>3422</v>
      </c>
      <c r="AE175" s="83" t="s">
        <v>58</v>
      </c>
      <c r="AF175" s="83" t="s">
        <v>68</v>
      </c>
      <c r="AG175" s="83" t="s">
        <v>3551</v>
      </c>
      <c r="AH175" s="85">
        <v>11587.92</v>
      </c>
      <c r="AI175" s="85">
        <v>10932</v>
      </c>
      <c r="AJ175" s="85">
        <f t="shared" si="44"/>
        <v>655.92000000000007</v>
      </c>
      <c r="AK175" s="87">
        <f t="shared" si="45"/>
        <v>5.6603773584905669E-2</v>
      </c>
      <c r="AL175" s="85">
        <f t="shared" si="46"/>
        <v>0</v>
      </c>
    </row>
    <row r="176" spans="1:38" s="88" customFormat="1" x14ac:dyDescent="0.2">
      <c r="A176" s="83" t="s">
        <v>39</v>
      </c>
      <c r="B176" s="83" t="s">
        <v>40</v>
      </c>
      <c r="C176" s="83" t="s">
        <v>3412</v>
      </c>
      <c r="D176" s="83" t="s">
        <v>3482</v>
      </c>
      <c r="E176" s="83" t="s">
        <v>2903</v>
      </c>
      <c r="F176" s="83" t="s">
        <v>3555</v>
      </c>
      <c r="G176" s="83" t="s">
        <v>3415</v>
      </c>
      <c r="H176" s="83" t="s">
        <v>3483</v>
      </c>
      <c r="I176" s="83" t="s">
        <v>3417</v>
      </c>
      <c r="J176" s="83" t="s">
        <v>302</v>
      </c>
      <c r="K176" s="83" t="s">
        <v>3556</v>
      </c>
      <c r="L176" s="84">
        <v>43498</v>
      </c>
      <c r="M176" s="84">
        <v>43498</v>
      </c>
      <c r="N176" s="84">
        <v>43332</v>
      </c>
      <c r="O176" s="83" t="s">
        <v>50</v>
      </c>
      <c r="P176" s="83" t="s">
        <v>3557</v>
      </c>
      <c r="Q176" s="83" t="s">
        <v>52</v>
      </c>
      <c r="R176" s="83" t="s">
        <v>3558</v>
      </c>
      <c r="S176" s="85">
        <v>3983.08</v>
      </c>
      <c r="T176" s="85">
        <v>3757.62</v>
      </c>
      <c r="U176" s="85">
        <f t="shared" si="43"/>
        <v>225.46000000000004</v>
      </c>
      <c r="V176" s="86">
        <f t="shared" ref="V176:V233" si="47">U176/S176</f>
        <v>5.6604436767526647E-2</v>
      </c>
      <c r="W176" s="85">
        <v>3757.62</v>
      </c>
      <c r="X176" s="85">
        <v>0</v>
      </c>
      <c r="Y176" s="85">
        <v>0</v>
      </c>
      <c r="Z176" s="85" t="s">
        <v>54</v>
      </c>
      <c r="AA176" s="85">
        <v>0</v>
      </c>
      <c r="AB176" s="83" t="s">
        <v>3559</v>
      </c>
      <c r="AC176" s="83" t="s">
        <v>660</v>
      </c>
      <c r="AD176" s="83" t="s">
        <v>3422</v>
      </c>
      <c r="AE176" s="83" t="s">
        <v>58</v>
      </c>
      <c r="AF176" s="83" t="s">
        <v>68</v>
      </c>
      <c r="AG176" s="83" t="s">
        <v>3560</v>
      </c>
      <c r="AH176" s="85">
        <v>3983.08</v>
      </c>
      <c r="AI176" s="85">
        <v>3757.62</v>
      </c>
      <c r="AJ176" s="85">
        <f t="shared" si="44"/>
        <v>225.46000000000004</v>
      </c>
      <c r="AK176" s="87">
        <f t="shared" si="45"/>
        <v>5.6604436767526647E-2</v>
      </c>
      <c r="AL176" s="85">
        <f t="shared" si="46"/>
        <v>0</v>
      </c>
    </row>
    <row r="177" spans="1:38" s="88" customFormat="1" x14ac:dyDescent="0.2">
      <c r="A177" s="83" t="s">
        <v>39</v>
      </c>
      <c r="B177" s="83" t="s">
        <v>40</v>
      </c>
      <c r="C177" s="83" t="s">
        <v>3412</v>
      </c>
      <c r="D177" s="83" t="s">
        <v>3482</v>
      </c>
      <c r="E177" s="83" t="s">
        <v>2903</v>
      </c>
      <c r="F177" s="83" t="s">
        <v>3414</v>
      </c>
      <c r="G177" s="83" t="s">
        <v>3415</v>
      </c>
      <c r="H177" s="83" t="s">
        <v>3483</v>
      </c>
      <c r="I177" s="83" t="s">
        <v>3417</v>
      </c>
      <c r="J177" s="83" t="s">
        <v>302</v>
      </c>
      <c r="K177" s="83" t="s">
        <v>3561</v>
      </c>
      <c r="L177" s="84">
        <v>43501</v>
      </c>
      <c r="M177" s="84">
        <v>43501</v>
      </c>
      <c r="N177" s="84">
        <v>43368</v>
      </c>
      <c r="O177" s="83" t="s">
        <v>50</v>
      </c>
      <c r="P177" s="83" t="s">
        <v>3562</v>
      </c>
      <c r="Q177" s="83" t="s">
        <v>52</v>
      </c>
      <c r="R177" s="83" t="s">
        <v>3563</v>
      </c>
      <c r="S177" s="85">
        <v>13202.64</v>
      </c>
      <c r="T177" s="85">
        <v>12574.05</v>
      </c>
      <c r="U177" s="85">
        <f t="shared" si="43"/>
        <v>628.59000000000015</v>
      </c>
      <c r="V177" s="86">
        <f t="shared" si="47"/>
        <v>4.7610932358982762E-2</v>
      </c>
      <c r="W177" s="85">
        <v>12562.69</v>
      </c>
      <c r="X177" s="85">
        <v>11.36</v>
      </c>
      <c r="Y177" s="85">
        <v>0</v>
      </c>
      <c r="Z177" s="85" t="s">
        <v>54</v>
      </c>
      <c r="AA177" s="85">
        <v>0</v>
      </c>
      <c r="AB177" s="83" t="s">
        <v>3564</v>
      </c>
      <c r="AC177" s="83" t="s">
        <v>3456</v>
      </c>
      <c r="AD177" s="83" t="s">
        <v>3422</v>
      </c>
      <c r="AE177" s="83" t="s">
        <v>58</v>
      </c>
      <c r="AF177" s="83" t="s">
        <v>68</v>
      </c>
      <c r="AG177" s="83" t="s">
        <v>3565</v>
      </c>
      <c r="AH177" s="85">
        <v>13202.64</v>
      </c>
      <c r="AI177" s="85">
        <v>12574.05</v>
      </c>
      <c r="AJ177" s="85">
        <f t="shared" si="44"/>
        <v>628.59000000000015</v>
      </c>
      <c r="AK177" s="87">
        <f t="shared" si="45"/>
        <v>4.7610932358982762E-2</v>
      </c>
      <c r="AL177" s="85">
        <f t="shared" si="46"/>
        <v>0</v>
      </c>
    </row>
    <row r="178" spans="1:38" s="88" customFormat="1" x14ac:dyDescent="0.2">
      <c r="A178" s="83" t="s">
        <v>39</v>
      </c>
      <c r="B178" s="83" t="s">
        <v>40</v>
      </c>
      <c r="C178" s="83" t="s">
        <v>3412</v>
      </c>
      <c r="D178" s="83" t="s">
        <v>3482</v>
      </c>
      <c r="E178" s="83" t="s">
        <v>2903</v>
      </c>
      <c r="F178" s="83" t="s">
        <v>3414</v>
      </c>
      <c r="G178" s="83" t="s">
        <v>3415</v>
      </c>
      <c r="H178" s="83" t="s">
        <v>3483</v>
      </c>
      <c r="I178" s="83" t="s">
        <v>3417</v>
      </c>
      <c r="J178" s="83" t="s">
        <v>302</v>
      </c>
      <c r="K178" s="83" t="s">
        <v>3566</v>
      </c>
      <c r="L178" s="84">
        <v>43501</v>
      </c>
      <c r="M178" s="84">
        <v>43501</v>
      </c>
      <c r="N178" s="84">
        <v>43398</v>
      </c>
      <c r="O178" s="83" t="s">
        <v>50</v>
      </c>
      <c r="P178" s="83" t="s">
        <v>3567</v>
      </c>
      <c r="Q178" s="83" t="s">
        <v>52</v>
      </c>
      <c r="R178" s="83" t="s">
        <v>3568</v>
      </c>
      <c r="S178" s="85">
        <v>6551.77</v>
      </c>
      <c r="T178" s="85">
        <v>6239.78</v>
      </c>
      <c r="U178" s="85">
        <f t="shared" si="43"/>
        <v>311.99000000000069</v>
      </c>
      <c r="V178" s="86">
        <f t="shared" si="47"/>
        <v>4.7619192981438706E-2</v>
      </c>
      <c r="W178" s="85">
        <v>6263.24</v>
      </c>
      <c r="X178" s="85">
        <v>-23.46</v>
      </c>
      <c r="Y178" s="85">
        <v>0</v>
      </c>
      <c r="Z178" s="85" t="s">
        <v>54</v>
      </c>
      <c r="AA178" s="85">
        <v>0</v>
      </c>
      <c r="AB178" s="83" t="s">
        <v>3569</v>
      </c>
      <c r="AC178" s="83" t="s">
        <v>3456</v>
      </c>
      <c r="AD178" s="83" t="s">
        <v>3422</v>
      </c>
      <c r="AE178" s="83" t="s">
        <v>58</v>
      </c>
      <c r="AF178" s="83" t="s">
        <v>68</v>
      </c>
      <c r="AG178" s="83" t="s">
        <v>3570</v>
      </c>
      <c r="AH178" s="85">
        <v>6551.77</v>
      </c>
      <c r="AI178" s="85">
        <v>6239.78</v>
      </c>
      <c r="AJ178" s="85">
        <f t="shared" si="44"/>
        <v>311.99000000000069</v>
      </c>
      <c r="AK178" s="87">
        <f t="shared" si="45"/>
        <v>4.7619192981438706E-2</v>
      </c>
      <c r="AL178" s="85">
        <f t="shared" si="46"/>
        <v>0</v>
      </c>
    </row>
    <row r="179" spans="1:38" s="88" customFormat="1" x14ac:dyDescent="0.2">
      <c r="A179" s="83" t="s">
        <v>39</v>
      </c>
      <c r="B179" s="83" t="s">
        <v>40</v>
      </c>
      <c r="C179" s="83" t="s">
        <v>3571</v>
      </c>
      <c r="D179" s="83" t="s">
        <v>3572</v>
      </c>
      <c r="E179" s="83" t="s">
        <v>2903</v>
      </c>
      <c r="F179" s="83" t="s">
        <v>1503</v>
      </c>
      <c r="G179" s="83" t="s">
        <v>3573</v>
      </c>
      <c r="H179" s="83" t="s">
        <v>3574</v>
      </c>
      <c r="I179" s="83" t="s">
        <v>3575</v>
      </c>
      <c r="J179" s="83" t="s">
        <v>302</v>
      </c>
      <c r="K179" s="83" t="s">
        <v>3576</v>
      </c>
      <c r="L179" s="84">
        <v>43497</v>
      </c>
      <c r="M179" s="84">
        <v>43497</v>
      </c>
      <c r="N179" s="84">
        <v>43483</v>
      </c>
      <c r="O179" s="83" t="s">
        <v>50</v>
      </c>
      <c r="P179" s="83" t="s">
        <v>3577</v>
      </c>
      <c r="Q179" s="83" t="s">
        <v>52</v>
      </c>
      <c r="R179" s="83" t="s">
        <v>3578</v>
      </c>
      <c r="S179" s="85">
        <v>7779.52</v>
      </c>
      <c r="T179" s="85">
        <v>7193.9</v>
      </c>
      <c r="U179" s="85">
        <f t="shared" ref="U179:U203" si="48">S179-T179</f>
        <v>585.6200000000008</v>
      </c>
      <c r="V179" s="86">
        <f t="shared" si="47"/>
        <v>7.5277137921105769E-2</v>
      </c>
      <c r="W179" s="85">
        <v>7119.54</v>
      </c>
      <c r="X179" s="85">
        <v>74.36</v>
      </c>
      <c r="Y179" s="85">
        <v>0</v>
      </c>
      <c r="Z179" s="85" t="s">
        <v>54</v>
      </c>
      <c r="AA179" s="85">
        <v>0</v>
      </c>
      <c r="AB179" s="83" t="s">
        <v>3579</v>
      </c>
      <c r="AC179" s="83" t="s">
        <v>99</v>
      </c>
      <c r="AD179" s="83" t="s">
        <v>3580</v>
      </c>
      <c r="AE179" s="83" t="s">
        <v>58</v>
      </c>
      <c r="AF179" s="83" t="s">
        <v>68</v>
      </c>
      <c r="AG179" s="83" t="s">
        <v>3581</v>
      </c>
      <c r="AH179" s="85">
        <v>7779.52</v>
      </c>
      <c r="AI179" s="85">
        <v>7193.9</v>
      </c>
      <c r="AJ179" s="85">
        <f t="shared" ref="AJ179:AJ203" si="49">AH179-AI179</f>
        <v>585.6200000000008</v>
      </c>
      <c r="AK179" s="87">
        <f t="shared" ref="AK179:AK203" si="50">AJ179/AH179</f>
        <v>7.5277137921105769E-2</v>
      </c>
      <c r="AL179" s="85">
        <f t="shared" ref="AL179:AL203" si="51">U179-AJ179</f>
        <v>0</v>
      </c>
    </row>
    <row r="180" spans="1:38" s="88" customFormat="1" x14ac:dyDescent="0.2">
      <c r="A180" s="83" t="s">
        <v>39</v>
      </c>
      <c r="B180" s="83" t="s">
        <v>40</v>
      </c>
      <c r="C180" s="83" t="s">
        <v>3571</v>
      </c>
      <c r="D180" s="83" t="s">
        <v>3572</v>
      </c>
      <c r="E180" s="83" t="s">
        <v>2903</v>
      </c>
      <c r="F180" s="83" t="s">
        <v>1503</v>
      </c>
      <c r="G180" s="83" t="s">
        <v>3573</v>
      </c>
      <c r="H180" s="83" t="s">
        <v>3574</v>
      </c>
      <c r="I180" s="83" t="s">
        <v>3575</v>
      </c>
      <c r="J180" s="83" t="s">
        <v>302</v>
      </c>
      <c r="K180" s="83" t="s">
        <v>3582</v>
      </c>
      <c r="L180" s="84">
        <v>43498</v>
      </c>
      <c r="M180" s="84">
        <v>43498</v>
      </c>
      <c r="N180" s="84">
        <v>43483</v>
      </c>
      <c r="O180" s="83" t="s">
        <v>50</v>
      </c>
      <c r="P180" s="83" t="s">
        <v>3577</v>
      </c>
      <c r="Q180" s="83" t="s">
        <v>52</v>
      </c>
      <c r="R180" s="83" t="s">
        <v>3578</v>
      </c>
      <c r="S180" s="85">
        <v>0</v>
      </c>
      <c r="T180" s="85">
        <v>0</v>
      </c>
      <c r="U180" s="85">
        <f t="shared" si="48"/>
        <v>0</v>
      </c>
      <c r="V180" s="86" t="e">
        <f t="shared" si="47"/>
        <v>#DIV/0!</v>
      </c>
      <c r="W180" s="85">
        <v>0</v>
      </c>
      <c r="X180" s="85">
        <v>0</v>
      </c>
      <c r="Y180" s="85">
        <v>0</v>
      </c>
      <c r="Z180" s="85" t="s">
        <v>54</v>
      </c>
      <c r="AA180" s="85">
        <v>0</v>
      </c>
      <c r="AB180" s="83" t="s">
        <v>3579</v>
      </c>
      <c r="AC180" s="83" t="s">
        <v>99</v>
      </c>
      <c r="AD180" s="83" t="s">
        <v>3580</v>
      </c>
      <c r="AE180" s="83" t="s">
        <v>58</v>
      </c>
      <c r="AF180" s="83" t="s">
        <v>68</v>
      </c>
      <c r="AG180" s="83" t="s">
        <v>3581</v>
      </c>
      <c r="AH180" s="85">
        <v>0</v>
      </c>
      <c r="AI180" s="85">
        <v>0</v>
      </c>
      <c r="AJ180" s="85">
        <f t="shared" si="49"/>
        <v>0</v>
      </c>
      <c r="AK180" s="87" t="e">
        <f t="shared" si="50"/>
        <v>#DIV/0!</v>
      </c>
      <c r="AL180" s="85">
        <f t="shared" si="51"/>
        <v>0</v>
      </c>
    </row>
    <row r="181" spans="1:38" s="88" customFormat="1" x14ac:dyDescent="0.2">
      <c r="A181" s="83" t="s">
        <v>39</v>
      </c>
      <c r="B181" s="83" t="s">
        <v>40</v>
      </c>
      <c r="C181" s="83" t="s">
        <v>3571</v>
      </c>
      <c r="D181" s="83" t="s">
        <v>3572</v>
      </c>
      <c r="E181" s="83" t="s">
        <v>2903</v>
      </c>
      <c r="F181" s="83" t="s">
        <v>3583</v>
      </c>
      <c r="G181" s="83" t="s">
        <v>3583</v>
      </c>
      <c r="H181" s="83" t="s">
        <v>3574</v>
      </c>
      <c r="I181" s="83" t="s">
        <v>3575</v>
      </c>
      <c r="J181" s="83" t="s">
        <v>302</v>
      </c>
      <c r="K181" s="83" t="s">
        <v>3584</v>
      </c>
      <c r="L181" s="84">
        <v>43497</v>
      </c>
      <c r="M181" s="84">
        <v>43497</v>
      </c>
      <c r="N181" s="84">
        <v>43474</v>
      </c>
      <c r="O181" s="83" t="s">
        <v>50</v>
      </c>
      <c r="P181" s="83" t="s">
        <v>3585</v>
      </c>
      <c r="Q181" s="83" t="s">
        <v>52</v>
      </c>
      <c r="R181" s="83" t="s">
        <v>3586</v>
      </c>
      <c r="S181" s="85">
        <v>5208.76</v>
      </c>
      <c r="T181" s="85">
        <v>4490</v>
      </c>
      <c r="U181" s="85">
        <f t="shared" si="48"/>
        <v>718.76000000000022</v>
      </c>
      <c r="V181" s="86">
        <f t="shared" si="47"/>
        <v>0.13799061580875299</v>
      </c>
      <c r="W181" s="85">
        <v>4609.3999999999996</v>
      </c>
      <c r="X181" s="85">
        <v>-119.4</v>
      </c>
      <c r="Y181" s="85">
        <v>0</v>
      </c>
      <c r="Z181" s="85" t="s">
        <v>54</v>
      </c>
      <c r="AA181" s="85">
        <v>0</v>
      </c>
      <c r="AB181" s="83" t="s">
        <v>3587</v>
      </c>
      <c r="AC181" s="83" t="s">
        <v>99</v>
      </c>
      <c r="AD181" s="83" t="s">
        <v>3580</v>
      </c>
      <c r="AE181" s="83" t="s">
        <v>58</v>
      </c>
      <c r="AF181" s="83" t="s">
        <v>68</v>
      </c>
      <c r="AG181" s="83" t="s">
        <v>3588</v>
      </c>
      <c r="AH181" s="85">
        <v>5208.76</v>
      </c>
      <c r="AI181" s="85">
        <v>4490</v>
      </c>
      <c r="AJ181" s="85">
        <f t="shared" si="49"/>
        <v>718.76000000000022</v>
      </c>
      <c r="AK181" s="87">
        <f t="shared" si="50"/>
        <v>0.13799061580875299</v>
      </c>
      <c r="AL181" s="85">
        <f t="shared" si="51"/>
        <v>0</v>
      </c>
    </row>
    <row r="182" spans="1:38" s="88" customFormat="1" x14ac:dyDescent="0.2">
      <c r="A182" s="83" t="s">
        <v>39</v>
      </c>
      <c r="B182" s="83" t="s">
        <v>40</v>
      </c>
      <c r="C182" s="83" t="s">
        <v>3571</v>
      </c>
      <c r="D182" s="83" t="s">
        <v>3572</v>
      </c>
      <c r="E182" s="83" t="s">
        <v>2903</v>
      </c>
      <c r="F182" s="83" t="s">
        <v>3589</v>
      </c>
      <c r="G182" s="83" t="s">
        <v>3589</v>
      </c>
      <c r="H182" s="83" t="s">
        <v>3574</v>
      </c>
      <c r="I182" s="83" t="s">
        <v>3575</v>
      </c>
      <c r="J182" s="83" t="s">
        <v>302</v>
      </c>
      <c r="K182" s="83" t="s">
        <v>3590</v>
      </c>
      <c r="L182" s="84">
        <v>43498</v>
      </c>
      <c r="M182" s="84">
        <v>43498</v>
      </c>
      <c r="N182" s="84">
        <v>43412</v>
      </c>
      <c r="O182" s="83" t="s">
        <v>50</v>
      </c>
      <c r="P182" s="83" t="s">
        <v>3591</v>
      </c>
      <c r="Q182" s="83" t="s">
        <v>52</v>
      </c>
      <c r="R182" s="83" t="s">
        <v>3592</v>
      </c>
      <c r="S182" s="85">
        <v>15549.55</v>
      </c>
      <c r="T182" s="85">
        <v>11872.55</v>
      </c>
      <c r="U182" s="85">
        <f t="shared" si="48"/>
        <v>3677</v>
      </c>
      <c r="V182" s="86">
        <f t="shared" si="47"/>
        <v>0.23646986568743147</v>
      </c>
      <c r="W182" s="85">
        <v>12770.55</v>
      </c>
      <c r="X182" s="85">
        <v>-898</v>
      </c>
      <c r="Y182" s="85">
        <v>0</v>
      </c>
      <c r="Z182" s="85" t="s">
        <v>54</v>
      </c>
      <c r="AA182" s="85">
        <v>0</v>
      </c>
      <c r="AB182" s="83" t="s">
        <v>3593</v>
      </c>
      <c r="AC182" s="83" t="s">
        <v>99</v>
      </c>
      <c r="AD182" s="83" t="s">
        <v>3580</v>
      </c>
      <c r="AE182" s="83" t="s">
        <v>58</v>
      </c>
      <c r="AF182" s="83" t="s">
        <v>68</v>
      </c>
      <c r="AG182" s="83" t="s">
        <v>3594</v>
      </c>
      <c r="AH182" s="85">
        <v>15549.55</v>
      </c>
      <c r="AI182" s="85">
        <v>11872.55</v>
      </c>
      <c r="AJ182" s="85">
        <f t="shared" si="49"/>
        <v>3677</v>
      </c>
      <c r="AK182" s="87">
        <f t="shared" si="50"/>
        <v>0.23646986568743147</v>
      </c>
      <c r="AL182" s="85">
        <f t="shared" si="51"/>
        <v>0</v>
      </c>
    </row>
    <row r="183" spans="1:38" s="88" customFormat="1" x14ac:dyDescent="0.2">
      <c r="A183" s="83" t="s">
        <v>39</v>
      </c>
      <c r="B183" s="83" t="s">
        <v>40</v>
      </c>
      <c r="C183" s="83" t="s">
        <v>3571</v>
      </c>
      <c r="D183" s="83" t="s">
        <v>3572</v>
      </c>
      <c r="E183" s="83" t="s">
        <v>2903</v>
      </c>
      <c r="F183" s="83" t="s">
        <v>3589</v>
      </c>
      <c r="G183" s="83" t="s">
        <v>3589</v>
      </c>
      <c r="H183" s="83" t="s">
        <v>3574</v>
      </c>
      <c r="I183" s="83" t="s">
        <v>3575</v>
      </c>
      <c r="J183" s="83" t="s">
        <v>302</v>
      </c>
      <c r="K183" s="83" t="s">
        <v>3595</v>
      </c>
      <c r="L183" s="84">
        <v>43499</v>
      </c>
      <c r="M183" s="84">
        <v>43499</v>
      </c>
      <c r="N183" s="84">
        <v>43412</v>
      </c>
      <c r="O183" s="83" t="s">
        <v>50</v>
      </c>
      <c r="P183" s="83" t="s">
        <v>3591</v>
      </c>
      <c r="Q183" s="83" t="s">
        <v>52</v>
      </c>
      <c r="R183" s="83" t="s">
        <v>3592</v>
      </c>
      <c r="S183" s="85">
        <v>0</v>
      </c>
      <c r="T183" s="85">
        <v>0</v>
      </c>
      <c r="U183" s="85">
        <f t="shared" si="48"/>
        <v>0</v>
      </c>
      <c r="V183" s="86" t="e">
        <f t="shared" si="47"/>
        <v>#DIV/0!</v>
      </c>
      <c r="W183" s="85">
        <v>0</v>
      </c>
      <c r="X183" s="85">
        <v>0</v>
      </c>
      <c r="Y183" s="85">
        <v>0</v>
      </c>
      <c r="Z183" s="85" t="s">
        <v>54</v>
      </c>
      <c r="AA183" s="85">
        <v>0</v>
      </c>
      <c r="AB183" s="83" t="s">
        <v>3593</v>
      </c>
      <c r="AC183" s="83" t="s">
        <v>99</v>
      </c>
      <c r="AD183" s="83" t="s">
        <v>3580</v>
      </c>
      <c r="AE183" s="83" t="s">
        <v>58</v>
      </c>
      <c r="AF183" s="83" t="s">
        <v>68</v>
      </c>
      <c r="AG183" s="83" t="s">
        <v>3594</v>
      </c>
      <c r="AH183" s="85">
        <v>0</v>
      </c>
      <c r="AI183" s="85">
        <v>0</v>
      </c>
      <c r="AJ183" s="85">
        <f t="shared" si="49"/>
        <v>0</v>
      </c>
      <c r="AK183" s="87" t="e">
        <f t="shared" si="50"/>
        <v>#DIV/0!</v>
      </c>
      <c r="AL183" s="85">
        <f t="shared" si="51"/>
        <v>0</v>
      </c>
    </row>
    <row r="184" spans="1:38" s="88" customFormat="1" x14ac:dyDescent="0.2">
      <c r="A184" s="83" t="s">
        <v>39</v>
      </c>
      <c r="B184" s="83" t="s">
        <v>40</v>
      </c>
      <c r="C184" s="83" t="s">
        <v>3571</v>
      </c>
      <c r="D184" s="83" t="s">
        <v>3572</v>
      </c>
      <c r="E184" s="83" t="s">
        <v>2903</v>
      </c>
      <c r="F184" s="83" t="s">
        <v>3589</v>
      </c>
      <c r="G184" s="83" t="s">
        <v>3589</v>
      </c>
      <c r="H184" s="83" t="s">
        <v>3574</v>
      </c>
      <c r="I184" s="83" t="s">
        <v>3575</v>
      </c>
      <c r="J184" s="83" t="s">
        <v>302</v>
      </c>
      <c r="K184" s="83" t="s">
        <v>3596</v>
      </c>
      <c r="L184" s="84">
        <v>43498</v>
      </c>
      <c r="M184" s="84">
        <v>43498</v>
      </c>
      <c r="N184" s="84">
        <v>43444</v>
      </c>
      <c r="O184" s="83" t="s">
        <v>50</v>
      </c>
      <c r="P184" s="83" t="s">
        <v>3597</v>
      </c>
      <c r="Q184" s="83" t="s">
        <v>52</v>
      </c>
      <c r="R184" s="83" t="s">
        <v>3598</v>
      </c>
      <c r="S184" s="85">
        <v>2846.22</v>
      </c>
      <c r="T184" s="85">
        <v>2610.16</v>
      </c>
      <c r="U184" s="85">
        <f t="shared" si="48"/>
        <v>236.05999999999995</v>
      </c>
      <c r="V184" s="86">
        <f t="shared" si="47"/>
        <v>8.2938072250212547E-2</v>
      </c>
      <c r="W184" s="85">
        <v>2610.16</v>
      </c>
      <c r="X184" s="85">
        <v>0</v>
      </c>
      <c r="Y184" s="85">
        <v>0</v>
      </c>
      <c r="Z184" s="85" t="s">
        <v>54</v>
      </c>
      <c r="AA184" s="85">
        <v>0</v>
      </c>
      <c r="AB184" s="83" t="s">
        <v>3599</v>
      </c>
      <c r="AC184" s="83" t="s">
        <v>99</v>
      </c>
      <c r="AD184" s="83" t="s">
        <v>3580</v>
      </c>
      <c r="AE184" s="83" t="s">
        <v>58</v>
      </c>
      <c r="AF184" s="83" t="s">
        <v>68</v>
      </c>
      <c r="AG184" s="83" t="s">
        <v>3600</v>
      </c>
      <c r="AH184" s="85">
        <v>2846.22</v>
      </c>
      <c r="AI184" s="85">
        <v>2610.16</v>
      </c>
      <c r="AJ184" s="85">
        <f t="shared" si="49"/>
        <v>236.05999999999995</v>
      </c>
      <c r="AK184" s="87">
        <f t="shared" si="50"/>
        <v>8.2938072250212547E-2</v>
      </c>
      <c r="AL184" s="85">
        <f t="shared" si="51"/>
        <v>0</v>
      </c>
    </row>
    <row r="185" spans="1:38" s="88" customFormat="1" x14ac:dyDescent="0.2">
      <c r="A185" s="83" t="s">
        <v>39</v>
      </c>
      <c r="B185" s="83" t="s">
        <v>40</v>
      </c>
      <c r="C185" s="83" t="s">
        <v>3571</v>
      </c>
      <c r="D185" s="83" t="s">
        <v>3572</v>
      </c>
      <c r="E185" s="83" t="s">
        <v>2903</v>
      </c>
      <c r="F185" s="83" t="s">
        <v>3589</v>
      </c>
      <c r="G185" s="83" t="s">
        <v>3589</v>
      </c>
      <c r="H185" s="83" t="s">
        <v>3574</v>
      </c>
      <c r="I185" s="83" t="s">
        <v>3575</v>
      </c>
      <c r="J185" s="83" t="s">
        <v>302</v>
      </c>
      <c r="K185" s="83" t="s">
        <v>3601</v>
      </c>
      <c r="L185" s="84">
        <v>43498</v>
      </c>
      <c r="M185" s="84">
        <v>43498</v>
      </c>
      <c r="N185" s="84">
        <v>43444</v>
      </c>
      <c r="O185" s="83" t="s">
        <v>50</v>
      </c>
      <c r="P185" s="83" t="s">
        <v>3602</v>
      </c>
      <c r="Q185" s="83" t="s">
        <v>52</v>
      </c>
      <c r="R185" s="83" t="s">
        <v>3603</v>
      </c>
      <c r="S185" s="85">
        <v>2830.68</v>
      </c>
      <c r="T185" s="85">
        <v>2610.16</v>
      </c>
      <c r="U185" s="85">
        <f t="shared" si="48"/>
        <v>220.51999999999998</v>
      </c>
      <c r="V185" s="86">
        <f t="shared" si="47"/>
        <v>7.7903542611669277E-2</v>
      </c>
      <c r="W185" s="85">
        <v>2610.16</v>
      </c>
      <c r="X185" s="85">
        <v>0</v>
      </c>
      <c r="Y185" s="85">
        <v>0</v>
      </c>
      <c r="Z185" s="85" t="s">
        <v>54</v>
      </c>
      <c r="AA185" s="85">
        <v>0</v>
      </c>
      <c r="AB185" s="83" t="s">
        <v>3604</v>
      </c>
      <c r="AC185" s="83" t="s">
        <v>99</v>
      </c>
      <c r="AD185" s="83" t="s">
        <v>3580</v>
      </c>
      <c r="AE185" s="83" t="s">
        <v>58</v>
      </c>
      <c r="AF185" s="83" t="s">
        <v>68</v>
      </c>
      <c r="AG185" s="83" t="s">
        <v>3605</v>
      </c>
      <c r="AH185" s="85">
        <v>2830.68</v>
      </c>
      <c r="AI185" s="85">
        <v>2610.16</v>
      </c>
      <c r="AJ185" s="85">
        <f t="shared" si="49"/>
        <v>220.51999999999998</v>
      </c>
      <c r="AK185" s="87">
        <f t="shared" si="50"/>
        <v>7.7903542611669277E-2</v>
      </c>
      <c r="AL185" s="85">
        <f t="shared" si="51"/>
        <v>0</v>
      </c>
    </row>
    <row r="186" spans="1:38" s="88" customFormat="1" x14ac:dyDescent="0.2">
      <c r="A186" s="83" t="s">
        <v>39</v>
      </c>
      <c r="B186" s="83" t="s">
        <v>40</v>
      </c>
      <c r="C186" s="83" t="s">
        <v>3571</v>
      </c>
      <c r="D186" s="83" t="s">
        <v>3572</v>
      </c>
      <c r="E186" s="83" t="s">
        <v>2903</v>
      </c>
      <c r="F186" s="83" t="s">
        <v>3589</v>
      </c>
      <c r="G186" s="83" t="s">
        <v>3589</v>
      </c>
      <c r="H186" s="83" t="s">
        <v>3574</v>
      </c>
      <c r="I186" s="83" t="s">
        <v>3575</v>
      </c>
      <c r="J186" s="83" t="s">
        <v>302</v>
      </c>
      <c r="K186" s="83" t="s">
        <v>3606</v>
      </c>
      <c r="L186" s="84">
        <v>43498</v>
      </c>
      <c r="M186" s="84">
        <v>43498</v>
      </c>
      <c r="N186" s="84">
        <v>43487</v>
      </c>
      <c r="O186" s="83" t="s">
        <v>50</v>
      </c>
      <c r="P186" s="83" t="s">
        <v>3607</v>
      </c>
      <c r="Q186" s="83" t="s">
        <v>52</v>
      </c>
      <c r="R186" s="83" t="s">
        <v>3608</v>
      </c>
      <c r="S186" s="85">
        <v>1455.21</v>
      </c>
      <c r="T186" s="85">
        <v>1305.08</v>
      </c>
      <c r="U186" s="85">
        <f t="shared" si="48"/>
        <v>150.13000000000011</v>
      </c>
      <c r="V186" s="86">
        <f t="shared" si="47"/>
        <v>0.1031672404670117</v>
      </c>
      <c r="W186" s="85">
        <v>1305.08</v>
      </c>
      <c r="X186" s="85">
        <v>0</v>
      </c>
      <c r="Y186" s="85">
        <v>0</v>
      </c>
      <c r="Z186" s="85" t="s">
        <v>54</v>
      </c>
      <c r="AA186" s="85">
        <v>0</v>
      </c>
      <c r="AB186" s="83" t="s">
        <v>3609</v>
      </c>
      <c r="AC186" s="83" t="s">
        <v>99</v>
      </c>
      <c r="AD186" s="83" t="s">
        <v>3580</v>
      </c>
      <c r="AE186" s="83" t="s">
        <v>58</v>
      </c>
      <c r="AF186" s="83" t="s">
        <v>68</v>
      </c>
      <c r="AG186" s="83" t="s">
        <v>3610</v>
      </c>
      <c r="AH186" s="85">
        <v>1455.21</v>
      </c>
      <c r="AI186" s="85">
        <v>1305.08</v>
      </c>
      <c r="AJ186" s="85">
        <f t="shared" si="49"/>
        <v>150.13000000000011</v>
      </c>
      <c r="AK186" s="87">
        <f t="shared" si="50"/>
        <v>0.1031672404670117</v>
      </c>
      <c r="AL186" s="85">
        <f t="shared" si="51"/>
        <v>0</v>
      </c>
    </row>
    <row r="187" spans="1:38" s="88" customFormat="1" x14ac:dyDescent="0.2">
      <c r="A187" s="83" t="s">
        <v>39</v>
      </c>
      <c r="B187" s="83" t="s">
        <v>40</v>
      </c>
      <c r="C187" s="83" t="s">
        <v>3571</v>
      </c>
      <c r="D187" s="83" t="s">
        <v>3572</v>
      </c>
      <c r="E187" s="83" t="s">
        <v>2903</v>
      </c>
      <c r="F187" s="83" t="s">
        <v>3589</v>
      </c>
      <c r="G187" s="83" t="s">
        <v>3589</v>
      </c>
      <c r="H187" s="83" t="s">
        <v>3574</v>
      </c>
      <c r="I187" s="83" t="s">
        <v>3575</v>
      </c>
      <c r="J187" s="83" t="s">
        <v>302</v>
      </c>
      <c r="K187" s="83" t="s">
        <v>3611</v>
      </c>
      <c r="L187" s="84">
        <v>43500</v>
      </c>
      <c r="M187" s="84">
        <v>43500</v>
      </c>
      <c r="N187" s="84">
        <v>43487</v>
      </c>
      <c r="O187" s="83" t="s">
        <v>50</v>
      </c>
      <c r="P187" s="83" t="s">
        <v>3612</v>
      </c>
      <c r="Q187" s="83" t="s">
        <v>52</v>
      </c>
      <c r="R187" s="83" t="s">
        <v>3613</v>
      </c>
      <c r="S187" s="85">
        <v>1462.06</v>
      </c>
      <c r="T187" s="85">
        <v>1305.08</v>
      </c>
      <c r="U187" s="85">
        <f t="shared" si="48"/>
        <v>156.98000000000002</v>
      </c>
      <c r="V187" s="86">
        <f t="shared" si="47"/>
        <v>0.10736905462156138</v>
      </c>
      <c r="W187" s="85">
        <v>1144.58</v>
      </c>
      <c r="X187" s="85">
        <v>160.5</v>
      </c>
      <c r="Y187" s="85">
        <v>0</v>
      </c>
      <c r="Z187" s="85" t="s">
        <v>54</v>
      </c>
      <c r="AA187" s="85">
        <v>0</v>
      </c>
      <c r="AB187" s="83" t="s">
        <v>3614</v>
      </c>
      <c r="AC187" s="83" t="s">
        <v>99</v>
      </c>
      <c r="AD187" s="83" t="s">
        <v>3580</v>
      </c>
      <c r="AE187" s="83" t="s">
        <v>58</v>
      </c>
      <c r="AF187" s="83" t="s">
        <v>68</v>
      </c>
      <c r="AG187" s="83" t="s">
        <v>3615</v>
      </c>
      <c r="AH187" s="85">
        <v>1462.06</v>
      </c>
      <c r="AI187" s="85">
        <v>1305.08</v>
      </c>
      <c r="AJ187" s="85">
        <f t="shared" si="49"/>
        <v>156.98000000000002</v>
      </c>
      <c r="AK187" s="87">
        <f t="shared" si="50"/>
        <v>0.10736905462156138</v>
      </c>
      <c r="AL187" s="85">
        <f t="shared" si="51"/>
        <v>0</v>
      </c>
    </row>
    <row r="188" spans="1:38" s="88" customFormat="1" x14ac:dyDescent="0.2">
      <c r="A188" s="83" t="s">
        <v>39</v>
      </c>
      <c r="B188" s="83" t="s">
        <v>40</v>
      </c>
      <c r="C188" s="83" t="s">
        <v>3571</v>
      </c>
      <c r="D188" s="83" t="s">
        <v>3572</v>
      </c>
      <c r="E188" s="83" t="s">
        <v>2903</v>
      </c>
      <c r="F188" s="83" t="s">
        <v>3589</v>
      </c>
      <c r="G188" s="83" t="s">
        <v>3589</v>
      </c>
      <c r="H188" s="83" t="s">
        <v>3574</v>
      </c>
      <c r="I188" s="83" t="s">
        <v>3575</v>
      </c>
      <c r="J188" s="83" t="s">
        <v>302</v>
      </c>
      <c r="K188" s="83" t="s">
        <v>3616</v>
      </c>
      <c r="L188" s="84">
        <v>43498</v>
      </c>
      <c r="M188" s="84">
        <v>43498</v>
      </c>
      <c r="N188" s="84">
        <v>43487</v>
      </c>
      <c r="O188" s="83" t="s">
        <v>50</v>
      </c>
      <c r="P188" s="83" t="s">
        <v>3617</v>
      </c>
      <c r="Q188" s="83" t="s">
        <v>52</v>
      </c>
      <c r="R188" s="83" t="s">
        <v>3618</v>
      </c>
      <c r="S188" s="85">
        <v>5848.24</v>
      </c>
      <c r="T188" s="85">
        <v>5220.32</v>
      </c>
      <c r="U188" s="85">
        <f t="shared" si="48"/>
        <v>627.92000000000007</v>
      </c>
      <c r="V188" s="86">
        <f t="shared" si="47"/>
        <v>0.10736905462156138</v>
      </c>
      <c r="W188" s="85">
        <v>5220.32</v>
      </c>
      <c r="X188" s="85">
        <v>0</v>
      </c>
      <c r="Y188" s="85">
        <v>0</v>
      </c>
      <c r="Z188" s="85" t="s">
        <v>54</v>
      </c>
      <c r="AA188" s="85">
        <v>0</v>
      </c>
      <c r="AB188" s="83" t="s">
        <v>3619</v>
      </c>
      <c r="AC188" s="83" t="s">
        <v>99</v>
      </c>
      <c r="AD188" s="83" t="s">
        <v>3580</v>
      </c>
      <c r="AE188" s="83" t="s">
        <v>58</v>
      </c>
      <c r="AF188" s="83" t="s">
        <v>68</v>
      </c>
      <c r="AG188" s="83" t="s">
        <v>3620</v>
      </c>
      <c r="AH188" s="85">
        <v>5848.24</v>
      </c>
      <c r="AI188" s="85">
        <v>5220.32</v>
      </c>
      <c r="AJ188" s="85">
        <f t="shared" si="49"/>
        <v>627.92000000000007</v>
      </c>
      <c r="AK188" s="87">
        <f t="shared" si="50"/>
        <v>0.10736905462156138</v>
      </c>
      <c r="AL188" s="85">
        <f t="shared" si="51"/>
        <v>0</v>
      </c>
    </row>
    <row r="189" spans="1:38" s="88" customFormat="1" x14ac:dyDescent="0.2">
      <c r="A189" s="83" t="s">
        <v>39</v>
      </c>
      <c r="B189" s="83" t="s">
        <v>40</v>
      </c>
      <c r="C189" s="83" t="s">
        <v>3571</v>
      </c>
      <c r="D189" s="83" t="s">
        <v>3572</v>
      </c>
      <c r="E189" s="83" t="s">
        <v>2903</v>
      </c>
      <c r="F189" s="83" t="s">
        <v>785</v>
      </c>
      <c r="G189" s="83" t="s">
        <v>785</v>
      </c>
      <c r="H189" s="83" t="s">
        <v>3574</v>
      </c>
      <c r="I189" s="83" t="s">
        <v>3575</v>
      </c>
      <c r="J189" s="83" t="s">
        <v>302</v>
      </c>
      <c r="K189" s="83" t="s">
        <v>3621</v>
      </c>
      <c r="L189" s="84">
        <v>43501</v>
      </c>
      <c r="M189" s="84">
        <v>43501</v>
      </c>
      <c r="N189" s="84">
        <v>43483</v>
      </c>
      <c r="O189" s="83" t="s">
        <v>50</v>
      </c>
      <c r="P189" s="83" t="s">
        <v>3622</v>
      </c>
      <c r="Q189" s="83" t="s">
        <v>52</v>
      </c>
      <c r="R189" s="83" t="s">
        <v>3623</v>
      </c>
      <c r="S189" s="85">
        <v>18186.27</v>
      </c>
      <c r="T189" s="85">
        <v>13278.95</v>
      </c>
      <c r="U189" s="85">
        <f t="shared" si="48"/>
        <v>4907.32</v>
      </c>
      <c r="V189" s="86">
        <f t="shared" si="47"/>
        <v>0.26983653052550083</v>
      </c>
      <c r="W189" s="85">
        <v>13278.95</v>
      </c>
      <c r="X189" s="85">
        <v>0</v>
      </c>
      <c r="Y189" s="85">
        <v>0</v>
      </c>
      <c r="Z189" s="85" t="s">
        <v>54</v>
      </c>
      <c r="AA189" s="85">
        <v>0</v>
      </c>
      <c r="AB189" s="83" t="s">
        <v>3624</v>
      </c>
      <c r="AC189" s="83" t="s">
        <v>998</v>
      </c>
      <c r="AD189" s="83" t="s">
        <v>3580</v>
      </c>
      <c r="AE189" s="83" t="s">
        <v>58</v>
      </c>
      <c r="AF189" s="83" t="s">
        <v>68</v>
      </c>
      <c r="AG189" s="83" t="s">
        <v>3625</v>
      </c>
      <c r="AH189" s="85">
        <v>18186.27</v>
      </c>
      <c r="AI189" s="85">
        <v>13278.95</v>
      </c>
      <c r="AJ189" s="85">
        <f t="shared" si="49"/>
        <v>4907.32</v>
      </c>
      <c r="AK189" s="87">
        <f t="shared" si="50"/>
        <v>0.26983653052550083</v>
      </c>
      <c r="AL189" s="85">
        <f t="shared" si="51"/>
        <v>0</v>
      </c>
    </row>
    <row r="190" spans="1:38" s="88" customFormat="1" x14ac:dyDescent="0.2">
      <c r="A190" s="83" t="s">
        <v>39</v>
      </c>
      <c r="B190" s="83" t="s">
        <v>40</v>
      </c>
      <c r="C190" s="83" t="s">
        <v>3571</v>
      </c>
      <c r="D190" s="83" t="s">
        <v>3572</v>
      </c>
      <c r="E190" s="83" t="s">
        <v>2903</v>
      </c>
      <c r="F190" s="83" t="s">
        <v>3626</v>
      </c>
      <c r="G190" s="83" t="s">
        <v>3626</v>
      </c>
      <c r="H190" s="83" t="s">
        <v>3574</v>
      </c>
      <c r="I190" s="83" t="s">
        <v>3575</v>
      </c>
      <c r="J190" s="83" t="s">
        <v>302</v>
      </c>
      <c r="K190" s="83" t="s">
        <v>3627</v>
      </c>
      <c r="L190" s="84">
        <v>43498</v>
      </c>
      <c r="M190" s="84">
        <v>43498</v>
      </c>
      <c r="N190" s="84">
        <v>43483</v>
      </c>
      <c r="O190" s="83" t="s">
        <v>50</v>
      </c>
      <c r="P190" s="83" t="s">
        <v>3628</v>
      </c>
      <c r="Q190" s="83" t="s">
        <v>52</v>
      </c>
      <c r="R190" s="83" t="s">
        <v>3629</v>
      </c>
      <c r="S190" s="85">
        <v>17830.400000000001</v>
      </c>
      <c r="T190" s="85">
        <v>3502.4</v>
      </c>
      <c r="U190" s="85">
        <f t="shared" si="48"/>
        <v>14328.000000000002</v>
      </c>
      <c r="V190" s="86">
        <f t="shared" si="47"/>
        <v>0.8035714285714286</v>
      </c>
      <c r="W190" s="85">
        <v>3502.4</v>
      </c>
      <c r="X190" s="85">
        <v>0</v>
      </c>
      <c r="Y190" s="85">
        <v>0</v>
      </c>
      <c r="Z190" s="85" t="s">
        <v>54</v>
      </c>
      <c r="AA190" s="85">
        <v>0</v>
      </c>
      <c r="AB190" s="83" t="s">
        <v>3630</v>
      </c>
      <c r="AC190" s="83" t="s">
        <v>99</v>
      </c>
      <c r="AD190" s="83" t="s">
        <v>3580</v>
      </c>
      <c r="AE190" s="83" t="s">
        <v>58</v>
      </c>
      <c r="AF190" s="83" t="s">
        <v>68</v>
      </c>
      <c r="AG190" s="83" t="s">
        <v>3631</v>
      </c>
      <c r="AH190" s="85">
        <v>17830.400000000001</v>
      </c>
      <c r="AI190" s="85">
        <v>3502.4</v>
      </c>
      <c r="AJ190" s="85">
        <f t="shared" si="49"/>
        <v>14328.000000000002</v>
      </c>
      <c r="AK190" s="87">
        <f t="shared" si="50"/>
        <v>0.8035714285714286</v>
      </c>
      <c r="AL190" s="85">
        <f t="shared" si="51"/>
        <v>0</v>
      </c>
    </row>
    <row r="191" spans="1:38" s="88" customFormat="1" x14ac:dyDescent="0.2">
      <c r="A191" s="83" t="s">
        <v>39</v>
      </c>
      <c r="B191" s="83" t="s">
        <v>40</v>
      </c>
      <c r="C191" s="83" t="s">
        <v>3571</v>
      </c>
      <c r="D191" s="83" t="s">
        <v>3572</v>
      </c>
      <c r="E191" s="83" t="s">
        <v>2903</v>
      </c>
      <c r="F191" s="83" t="s">
        <v>3626</v>
      </c>
      <c r="G191" s="83" t="s">
        <v>3626</v>
      </c>
      <c r="H191" s="83" t="s">
        <v>3574</v>
      </c>
      <c r="I191" s="83" t="s">
        <v>3575</v>
      </c>
      <c r="J191" s="83" t="s">
        <v>302</v>
      </c>
      <c r="K191" s="83" t="s">
        <v>3632</v>
      </c>
      <c r="L191" s="84">
        <v>43500</v>
      </c>
      <c r="M191" s="84">
        <v>43500</v>
      </c>
      <c r="N191" s="84">
        <v>43483</v>
      </c>
      <c r="O191" s="83" t="s">
        <v>50</v>
      </c>
      <c r="P191" s="83" t="s">
        <v>3628</v>
      </c>
      <c r="Q191" s="83" t="s">
        <v>52</v>
      </c>
      <c r="R191" s="83" t="s">
        <v>3629</v>
      </c>
      <c r="S191" s="85">
        <v>17772.34</v>
      </c>
      <c r="T191" s="85">
        <v>15975.74</v>
      </c>
      <c r="U191" s="85">
        <f t="shared" si="48"/>
        <v>1796.6000000000004</v>
      </c>
      <c r="V191" s="86">
        <f t="shared" si="47"/>
        <v>0.10108967080305691</v>
      </c>
      <c r="W191" s="85">
        <v>16193.95</v>
      </c>
      <c r="X191" s="85">
        <v>-218.21</v>
      </c>
      <c r="Y191" s="85">
        <v>0</v>
      </c>
      <c r="Z191" s="85" t="s">
        <v>54</v>
      </c>
      <c r="AA191" s="85">
        <v>0</v>
      </c>
      <c r="AB191" s="83" t="s">
        <v>3630</v>
      </c>
      <c r="AC191" s="83" t="s">
        <v>99</v>
      </c>
      <c r="AD191" s="83" t="s">
        <v>3580</v>
      </c>
      <c r="AE191" s="83" t="s">
        <v>58</v>
      </c>
      <c r="AF191" s="83" t="s">
        <v>68</v>
      </c>
      <c r="AG191" s="83" t="s">
        <v>3631</v>
      </c>
      <c r="AH191" s="85">
        <v>17772.34</v>
      </c>
      <c r="AI191" s="85">
        <v>15975.74</v>
      </c>
      <c r="AJ191" s="85">
        <f t="shared" si="49"/>
        <v>1796.6000000000004</v>
      </c>
      <c r="AK191" s="87">
        <f t="shared" si="50"/>
        <v>0.10108967080305691</v>
      </c>
      <c r="AL191" s="85">
        <f t="shared" si="51"/>
        <v>0</v>
      </c>
    </row>
    <row r="192" spans="1:38" s="88" customFormat="1" x14ac:dyDescent="0.2">
      <c r="A192" s="83" t="s">
        <v>39</v>
      </c>
      <c r="B192" s="83" t="s">
        <v>40</v>
      </c>
      <c r="C192" s="83" t="s">
        <v>3571</v>
      </c>
      <c r="D192" s="83" t="s">
        <v>3572</v>
      </c>
      <c r="E192" s="83" t="s">
        <v>2903</v>
      </c>
      <c r="F192" s="83" t="s">
        <v>3626</v>
      </c>
      <c r="G192" s="83" t="s">
        <v>3626</v>
      </c>
      <c r="H192" s="83" t="s">
        <v>3574</v>
      </c>
      <c r="I192" s="83" t="s">
        <v>3575</v>
      </c>
      <c r="J192" s="83" t="s">
        <v>302</v>
      </c>
      <c r="K192" s="83" t="s">
        <v>3633</v>
      </c>
      <c r="L192" s="84">
        <v>43501</v>
      </c>
      <c r="M192" s="84">
        <v>43501</v>
      </c>
      <c r="N192" s="84">
        <v>43483</v>
      </c>
      <c r="O192" s="83" t="s">
        <v>50</v>
      </c>
      <c r="P192" s="83" t="s">
        <v>3628</v>
      </c>
      <c r="Q192" s="83" t="s">
        <v>52</v>
      </c>
      <c r="R192" s="83" t="s">
        <v>3629</v>
      </c>
      <c r="S192" s="85">
        <v>0</v>
      </c>
      <c r="T192" s="85">
        <v>0</v>
      </c>
      <c r="U192" s="85">
        <f t="shared" si="48"/>
        <v>0</v>
      </c>
      <c r="V192" s="86" t="e">
        <f t="shared" si="47"/>
        <v>#DIV/0!</v>
      </c>
      <c r="W192" s="85">
        <v>0</v>
      </c>
      <c r="X192" s="85">
        <v>0</v>
      </c>
      <c r="Y192" s="85">
        <v>0</v>
      </c>
      <c r="Z192" s="85" t="s">
        <v>54</v>
      </c>
      <c r="AA192" s="85">
        <v>0</v>
      </c>
      <c r="AB192" s="83" t="s">
        <v>3630</v>
      </c>
      <c r="AC192" s="83" t="s">
        <v>99</v>
      </c>
      <c r="AD192" s="83" t="s">
        <v>3580</v>
      </c>
      <c r="AE192" s="83" t="s">
        <v>58</v>
      </c>
      <c r="AF192" s="83" t="s">
        <v>68</v>
      </c>
      <c r="AG192" s="83" t="s">
        <v>3631</v>
      </c>
      <c r="AH192" s="85">
        <v>0</v>
      </c>
      <c r="AI192" s="85">
        <v>0</v>
      </c>
      <c r="AJ192" s="85">
        <f t="shared" si="49"/>
        <v>0</v>
      </c>
      <c r="AK192" s="87" t="e">
        <f t="shared" si="50"/>
        <v>#DIV/0!</v>
      </c>
      <c r="AL192" s="85">
        <f t="shared" si="51"/>
        <v>0</v>
      </c>
    </row>
    <row r="193" spans="1:38" s="88" customFormat="1" x14ac:dyDescent="0.2">
      <c r="A193" s="83" t="s">
        <v>39</v>
      </c>
      <c r="B193" s="83" t="s">
        <v>40</v>
      </c>
      <c r="C193" s="83" t="s">
        <v>3571</v>
      </c>
      <c r="D193" s="83" t="s">
        <v>3572</v>
      </c>
      <c r="E193" s="83" t="s">
        <v>2903</v>
      </c>
      <c r="F193" s="83" t="s">
        <v>3634</v>
      </c>
      <c r="G193" s="83" t="s">
        <v>3635</v>
      </c>
      <c r="H193" s="83" t="s">
        <v>3574</v>
      </c>
      <c r="I193" s="83" t="s">
        <v>3575</v>
      </c>
      <c r="J193" s="83" t="s">
        <v>2149</v>
      </c>
      <c r="K193" s="83" t="s">
        <v>3636</v>
      </c>
      <c r="L193" s="84">
        <v>43497</v>
      </c>
      <c r="M193" s="84">
        <v>43497</v>
      </c>
      <c r="N193" s="84">
        <v>43497</v>
      </c>
      <c r="O193" s="83" t="s">
        <v>50</v>
      </c>
      <c r="P193" s="83" t="s">
        <v>3637</v>
      </c>
      <c r="Q193" s="83" t="s">
        <v>52</v>
      </c>
      <c r="R193" s="83" t="s">
        <v>3638</v>
      </c>
      <c r="S193" s="85">
        <v>-42240.01</v>
      </c>
      <c r="T193" s="85">
        <v>-38400</v>
      </c>
      <c r="U193" s="85">
        <f t="shared" si="48"/>
        <v>-3840.010000000002</v>
      </c>
      <c r="V193" s="86">
        <f t="shared" si="47"/>
        <v>9.0909306129425674E-2</v>
      </c>
      <c r="W193" s="85">
        <v>-38400</v>
      </c>
      <c r="X193" s="85">
        <v>0</v>
      </c>
      <c r="Y193" s="85">
        <v>0</v>
      </c>
      <c r="Z193" s="85" t="s">
        <v>54</v>
      </c>
      <c r="AA193" s="85">
        <v>0</v>
      </c>
      <c r="AB193" s="83" t="s">
        <v>55</v>
      </c>
      <c r="AC193" s="83" t="s">
        <v>56</v>
      </c>
      <c r="AD193" s="83" t="s">
        <v>3580</v>
      </c>
      <c r="AE193" s="83" t="s">
        <v>58</v>
      </c>
      <c r="AF193" s="83" t="s">
        <v>68</v>
      </c>
      <c r="AG193" s="83" t="s">
        <v>55</v>
      </c>
      <c r="AH193" s="85">
        <v>0</v>
      </c>
      <c r="AI193" s="85">
        <v>0</v>
      </c>
      <c r="AJ193" s="85">
        <f t="shared" si="49"/>
        <v>0</v>
      </c>
      <c r="AK193" s="87" t="e">
        <f t="shared" si="50"/>
        <v>#DIV/0!</v>
      </c>
      <c r="AL193" s="85">
        <f t="shared" si="51"/>
        <v>-3840.010000000002</v>
      </c>
    </row>
    <row r="194" spans="1:38" s="88" customFormat="1" x14ac:dyDescent="0.2">
      <c r="A194" s="83" t="s">
        <v>39</v>
      </c>
      <c r="B194" s="83" t="s">
        <v>40</v>
      </c>
      <c r="C194" s="83" t="s">
        <v>3571</v>
      </c>
      <c r="D194" s="83" t="s">
        <v>3572</v>
      </c>
      <c r="E194" s="83" t="s">
        <v>2903</v>
      </c>
      <c r="F194" s="83" t="s">
        <v>3634</v>
      </c>
      <c r="G194" s="83" t="s">
        <v>3635</v>
      </c>
      <c r="H194" s="83" t="s">
        <v>3574</v>
      </c>
      <c r="I194" s="83" t="s">
        <v>3575</v>
      </c>
      <c r="J194" s="83" t="s">
        <v>302</v>
      </c>
      <c r="K194" s="83" t="s">
        <v>3639</v>
      </c>
      <c r="L194" s="84">
        <v>43501</v>
      </c>
      <c r="M194" s="84">
        <v>43501</v>
      </c>
      <c r="N194" s="84">
        <v>43257</v>
      </c>
      <c r="O194" s="83" t="s">
        <v>50</v>
      </c>
      <c r="P194" s="83" t="s">
        <v>3640</v>
      </c>
      <c r="Q194" s="83" t="s">
        <v>52</v>
      </c>
      <c r="R194" s="83" t="s">
        <v>3641</v>
      </c>
      <c r="S194" s="85">
        <v>-3294.5</v>
      </c>
      <c r="T194" s="85">
        <v>0</v>
      </c>
      <c r="U194" s="85">
        <f t="shared" si="48"/>
        <v>-3294.5</v>
      </c>
      <c r="V194" s="86">
        <f t="shared" si="47"/>
        <v>1</v>
      </c>
      <c r="W194" s="85">
        <v>0</v>
      </c>
      <c r="X194" s="85">
        <v>0</v>
      </c>
      <c r="Y194" s="85">
        <v>0</v>
      </c>
      <c r="Z194" s="85" t="s">
        <v>54</v>
      </c>
      <c r="AA194" s="85">
        <v>0</v>
      </c>
      <c r="AB194" s="83" t="s">
        <v>55</v>
      </c>
      <c r="AC194" s="83" t="s">
        <v>56</v>
      </c>
      <c r="AD194" s="83" t="s">
        <v>3580</v>
      </c>
      <c r="AE194" s="83" t="s">
        <v>58</v>
      </c>
      <c r="AF194" s="83" t="s">
        <v>59</v>
      </c>
      <c r="AG194" s="83" t="s">
        <v>55</v>
      </c>
      <c r="AH194" s="85">
        <v>0</v>
      </c>
      <c r="AI194" s="85">
        <v>0</v>
      </c>
      <c r="AJ194" s="85">
        <f t="shared" si="49"/>
        <v>0</v>
      </c>
      <c r="AK194" s="87" t="e">
        <f t="shared" si="50"/>
        <v>#DIV/0!</v>
      </c>
      <c r="AL194" s="85">
        <f t="shared" si="51"/>
        <v>-3294.5</v>
      </c>
    </row>
    <row r="195" spans="1:38" s="88" customFormat="1" x14ac:dyDescent="0.2">
      <c r="A195" s="83" t="s">
        <v>39</v>
      </c>
      <c r="B195" s="83" t="s">
        <v>40</v>
      </c>
      <c r="C195" s="83" t="s">
        <v>3571</v>
      </c>
      <c r="D195" s="83" t="s">
        <v>3572</v>
      </c>
      <c r="E195" s="83" t="s">
        <v>2903</v>
      </c>
      <c r="F195" s="83" t="s">
        <v>3642</v>
      </c>
      <c r="G195" s="83" t="s">
        <v>3642</v>
      </c>
      <c r="H195" s="83" t="s">
        <v>3574</v>
      </c>
      <c r="I195" s="83" t="s">
        <v>3575</v>
      </c>
      <c r="J195" s="83" t="s">
        <v>302</v>
      </c>
      <c r="K195" s="83" t="s">
        <v>3643</v>
      </c>
      <c r="L195" s="84">
        <v>43500</v>
      </c>
      <c r="M195" s="84">
        <v>43500</v>
      </c>
      <c r="N195" s="84">
        <v>43476</v>
      </c>
      <c r="O195" s="83" t="s">
        <v>50</v>
      </c>
      <c r="P195" s="83" t="s">
        <v>3644</v>
      </c>
      <c r="Q195" s="83" t="s">
        <v>52</v>
      </c>
      <c r="R195" s="83" t="s">
        <v>3645</v>
      </c>
      <c r="S195" s="85">
        <v>2728.88</v>
      </c>
      <c r="T195" s="85">
        <v>2658</v>
      </c>
      <c r="U195" s="85">
        <f t="shared" si="48"/>
        <v>70.880000000000109</v>
      </c>
      <c r="V195" s="86">
        <f t="shared" si="47"/>
        <v>2.5974025974026014E-2</v>
      </c>
      <c r="W195" s="85">
        <v>2658</v>
      </c>
      <c r="X195" s="85">
        <v>0</v>
      </c>
      <c r="Y195" s="85">
        <v>0</v>
      </c>
      <c r="Z195" s="85" t="s">
        <v>54</v>
      </c>
      <c r="AA195" s="85">
        <v>0</v>
      </c>
      <c r="AB195" s="83" t="s">
        <v>3646</v>
      </c>
      <c r="AC195" s="83" t="s">
        <v>99</v>
      </c>
      <c r="AD195" s="83" t="s">
        <v>3580</v>
      </c>
      <c r="AE195" s="83" t="s">
        <v>58</v>
      </c>
      <c r="AF195" s="83" t="s">
        <v>68</v>
      </c>
      <c r="AG195" s="83" t="s">
        <v>3647</v>
      </c>
      <c r="AH195" s="85">
        <v>2728.88</v>
      </c>
      <c r="AI195" s="85">
        <v>2658</v>
      </c>
      <c r="AJ195" s="85">
        <f t="shared" si="49"/>
        <v>70.880000000000109</v>
      </c>
      <c r="AK195" s="87">
        <f t="shared" si="50"/>
        <v>2.5974025974026014E-2</v>
      </c>
      <c r="AL195" s="85">
        <f t="shared" si="51"/>
        <v>0</v>
      </c>
    </row>
    <row r="196" spans="1:38" s="88" customFormat="1" x14ac:dyDescent="0.2">
      <c r="A196" s="83" t="s">
        <v>39</v>
      </c>
      <c r="B196" s="83" t="s">
        <v>40</v>
      </c>
      <c r="C196" s="83" t="s">
        <v>3571</v>
      </c>
      <c r="D196" s="83" t="s">
        <v>3572</v>
      </c>
      <c r="E196" s="83" t="s">
        <v>2903</v>
      </c>
      <c r="F196" s="83" t="s">
        <v>3642</v>
      </c>
      <c r="G196" s="83" t="s">
        <v>3642</v>
      </c>
      <c r="H196" s="83" t="s">
        <v>3574</v>
      </c>
      <c r="I196" s="83" t="s">
        <v>3575</v>
      </c>
      <c r="J196" s="83" t="s">
        <v>302</v>
      </c>
      <c r="K196" s="83" t="s">
        <v>3648</v>
      </c>
      <c r="L196" s="84">
        <v>43498</v>
      </c>
      <c r="M196" s="84">
        <v>43498</v>
      </c>
      <c r="N196" s="84">
        <v>43476</v>
      </c>
      <c r="O196" s="83" t="s">
        <v>50</v>
      </c>
      <c r="P196" s="83" t="s">
        <v>3644</v>
      </c>
      <c r="Q196" s="83" t="s">
        <v>52</v>
      </c>
      <c r="R196" s="83" t="s">
        <v>3645</v>
      </c>
      <c r="S196" s="85">
        <v>24181.200000000001</v>
      </c>
      <c r="T196" s="85">
        <v>17912</v>
      </c>
      <c r="U196" s="85">
        <f t="shared" si="48"/>
        <v>6269.2000000000007</v>
      </c>
      <c r="V196" s="86">
        <f t="shared" si="47"/>
        <v>0.2592592592592593</v>
      </c>
      <c r="W196" s="85">
        <v>17912</v>
      </c>
      <c r="X196" s="85">
        <v>0</v>
      </c>
      <c r="Y196" s="85">
        <v>0</v>
      </c>
      <c r="Z196" s="85" t="s">
        <v>54</v>
      </c>
      <c r="AA196" s="85">
        <v>0</v>
      </c>
      <c r="AB196" s="83" t="s">
        <v>3646</v>
      </c>
      <c r="AC196" s="83" t="s">
        <v>99</v>
      </c>
      <c r="AD196" s="83" t="s">
        <v>3580</v>
      </c>
      <c r="AE196" s="83" t="s">
        <v>58</v>
      </c>
      <c r="AF196" s="83" t="s">
        <v>68</v>
      </c>
      <c r="AG196" s="83" t="s">
        <v>3647</v>
      </c>
      <c r="AH196" s="85">
        <v>24181.200000000001</v>
      </c>
      <c r="AI196" s="85">
        <v>17912</v>
      </c>
      <c r="AJ196" s="85">
        <f t="shared" si="49"/>
        <v>6269.2000000000007</v>
      </c>
      <c r="AK196" s="87">
        <f t="shared" si="50"/>
        <v>0.2592592592592593</v>
      </c>
      <c r="AL196" s="85">
        <f t="shared" si="51"/>
        <v>0</v>
      </c>
    </row>
    <row r="197" spans="1:38" s="88" customFormat="1" x14ac:dyDescent="0.2">
      <c r="A197" s="83" t="s">
        <v>39</v>
      </c>
      <c r="B197" s="83" t="s">
        <v>40</v>
      </c>
      <c r="C197" s="83" t="s">
        <v>3571</v>
      </c>
      <c r="D197" s="83" t="s">
        <v>3572</v>
      </c>
      <c r="E197" s="83" t="s">
        <v>2903</v>
      </c>
      <c r="F197" s="83" t="s">
        <v>3642</v>
      </c>
      <c r="G197" s="83" t="s">
        <v>3642</v>
      </c>
      <c r="H197" s="83" t="s">
        <v>3574</v>
      </c>
      <c r="I197" s="83" t="s">
        <v>3575</v>
      </c>
      <c r="J197" s="83" t="s">
        <v>302</v>
      </c>
      <c r="K197" s="83" t="s">
        <v>3649</v>
      </c>
      <c r="L197" s="84">
        <v>43501</v>
      </c>
      <c r="M197" s="84">
        <v>43501</v>
      </c>
      <c r="N197" s="84">
        <v>43476</v>
      </c>
      <c r="O197" s="83" t="s">
        <v>50</v>
      </c>
      <c r="P197" s="83" t="s">
        <v>3644</v>
      </c>
      <c r="Q197" s="83" t="s">
        <v>52</v>
      </c>
      <c r="R197" s="83" t="s">
        <v>3645</v>
      </c>
      <c r="S197" s="85">
        <v>0</v>
      </c>
      <c r="T197" s="85">
        <v>0</v>
      </c>
      <c r="U197" s="85">
        <f t="shared" si="48"/>
        <v>0</v>
      </c>
      <c r="V197" s="86" t="e">
        <f t="shared" si="47"/>
        <v>#DIV/0!</v>
      </c>
      <c r="W197" s="85">
        <v>0</v>
      </c>
      <c r="X197" s="85">
        <v>0</v>
      </c>
      <c r="Y197" s="85">
        <v>0</v>
      </c>
      <c r="Z197" s="85" t="s">
        <v>54</v>
      </c>
      <c r="AA197" s="85">
        <v>0</v>
      </c>
      <c r="AB197" s="83" t="s">
        <v>3646</v>
      </c>
      <c r="AC197" s="83" t="s">
        <v>99</v>
      </c>
      <c r="AD197" s="83" t="s">
        <v>3580</v>
      </c>
      <c r="AE197" s="83" t="s">
        <v>58</v>
      </c>
      <c r="AF197" s="83" t="s">
        <v>68</v>
      </c>
      <c r="AG197" s="83" t="s">
        <v>3647</v>
      </c>
      <c r="AH197" s="85">
        <v>0</v>
      </c>
      <c r="AI197" s="85">
        <v>0</v>
      </c>
      <c r="AJ197" s="85">
        <f t="shared" si="49"/>
        <v>0</v>
      </c>
      <c r="AK197" s="87" t="e">
        <f t="shared" si="50"/>
        <v>#DIV/0!</v>
      </c>
      <c r="AL197" s="85">
        <f t="shared" si="51"/>
        <v>0</v>
      </c>
    </row>
    <row r="198" spans="1:38" s="88" customFormat="1" x14ac:dyDescent="0.2">
      <c r="A198" s="83" t="s">
        <v>39</v>
      </c>
      <c r="B198" s="83" t="s">
        <v>40</v>
      </c>
      <c r="C198" s="83" t="s">
        <v>3571</v>
      </c>
      <c r="D198" s="83" t="s">
        <v>3572</v>
      </c>
      <c r="E198" s="83" t="s">
        <v>2903</v>
      </c>
      <c r="F198" s="83" t="s">
        <v>3642</v>
      </c>
      <c r="G198" s="83" t="s">
        <v>3642</v>
      </c>
      <c r="H198" s="83" t="s">
        <v>3574</v>
      </c>
      <c r="I198" s="83" t="s">
        <v>3575</v>
      </c>
      <c r="J198" s="83" t="s">
        <v>302</v>
      </c>
      <c r="K198" s="83" t="s">
        <v>3650</v>
      </c>
      <c r="L198" s="84">
        <v>43497</v>
      </c>
      <c r="M198" s="84">
        <v>43497</v>
      </c>
      <c r="N198" s="84">
        <v>43473</v>
      </c>
      <c r="O198" s="83" t="s">
        <v>50</v>
      </c>
      <c r="P198" s="83" t="s">
        <v>3651</v>
      </c>
      <c r="Q198" s="83" t="s">
        <v>52</v>
      </c>
      <c r="R198" s="83" t="s">
        <v>3652</v>
      </c>
      <c r="S198" s="85">
        <v>110185.96</v>
      </c>
      <c r="T198" s="85">
        <v>97183.76</v>
      </c>
      <c r="U198" s="85">
        <f t="shared" si="48"/>
        <v>13002.200000000012</v>
      </c>
      <c r="V198" s="86">
        <f t="shared" si="47"/>
        <v>0.11800232987941486</v>
      </c>
      <c r="W198" s="85">
        <v>97453.86</v>
      </c>
      <c r="X198" s="85">
        <v>-270.10000000000002</v>
      </c>
      <c r="Y198" s="85">
        <v>0</v>
      </c>
      <c r="Z198" s="85" t="s">
        <v>54</v>
      </c>
      <c r="AA198" s="85">
        <v>0</v>
      </c>
      <c r="AB198" s="83" t="s">
        <v>3653</v>
      </c>
      <c r="AC198" s="83" t="s">
        <v>99</v>
      </c>
      <c r="AD198" s="83" t="s">
        <v>3580</v>
      </c>
      <c r="AE198" s="83" t="s">
        <v>58</v>
      </c>
      <c r="AF198" s="83" t="s">
        <v>68</v>
      </c>
      <c r="AG198" s="83" t="s">
        <v>3654</v>
      </c>
      <c r="AH198" s="85">
        <v>110185.96</v>
      </c>
      <c r="AI198" s="85">
        <v>97183.76</v>
      </c>
      <c r="AJ198" s="85">
        <f t="shared" si="49"/>
        <v>13002.200000000012</v>
      </c>
      <c r="AK198" s="87">
        <f t="shared" si="50"/>
        <v>0.11800232987941486</v>
      </c>
      <c r="AL198" s="85">
        <f t="shared" si="51"/>
        <v>0</v>
      </c>
    </row>
    <row r="199" spans="1:38" s="88" customFormat="1" x14ac:dyDescent="0.2">
      <c r="A199" s="83" t="s">
        <v>39</v>
      </c>
      <c r="B199" s="83" t="s">
        <v>40</v>
      </c>
      <c r="C199" s="83" t="s">
        <v>3571</v>
      </c>
      <c r="D199" s="83" t="s">
        <v>3572</v>
      </c>
      <c r="E199" s="83" t="s">
        <v>2903</v>
      </c>
      <c r="F199" s="83" t="s">
        <v>3642</v>
      </c>
      <c r="G199" s="83" t="s">
        <v>3642</v>
      </c>
      <c r="H199" s="83" t="s">
        <v>3574</v>
      </c>
      <c r="I199" s="83" t="s">
        <v>3575</v>
      </c>
      <c r="J199" s="83" t="s">
        <v>302</v>
      </c>
      <c r="K199" s="83" t="s">
        <v>3655</v>
      </c>
      <c r="L199" s="84">
        <v>43498</v>
      </c>
      <c r="M199" s="84">
        <v>43498</v>
      </c>
      <c r="N199" s="84">
        <v>43473</v>
      </c>
      <c r="O199" s="83" t="s">
        <v>50</v>
      </c>
      <c r="P199" s="83" t="s">
        <v>3651</v>
      </c>
      <c r="Q199" s="83" t="s">
        <v>52</v>
      </c>
      <c r="R199" s="83" t="s">
        <v>3652</v>
      </c>
      <c r="S199" s="85">
        <v>2469.5</v>
      </c>
      <c r="T199" s="85">
        <v>2245</v>
      </c>
      <c r="U199" s="85">
        <f t="shared" si="48"/>
        <v>224.5</v>
      </c>
      <c r="V199" s="86">
        <f t="shared" si="47"/>
        <v>9.0909090909090912E-2</v>
      </c>
      <c r="W199" s="85">
        <v>1975.6</v>
      </c>
      <c r="X199" s="85">
        <v>269.39999999999998</v>
      </c>
      <c r="Y199" s="85">
        <v>0</v>
      </c>
      <c r="Z199" s="85" t="s">
        <v>54</v>
      </c>
      <c r="AA199" s="85">
        <v>0</v>
      </c>
      <c r="AB199" s="83" t="s">
        <v>3653</v>
      </c>
      <c r="AC199" s="83" t="s">
        <v>99</v>
      </c>
      <c r="AD199" s="83" t="s">
        <v>3580</v>
      </c>
      <c r="AE199" s="83" t="s">
        <v>58</v>
      </c>
      <c r="AF199" s="83" t="s">
        <v>68</v>
      </c>
      <c r="AG199" s="83" t="s">
        <v>3654</v>
      </c>
      <c r="AH199" s="85">
        <v>2469.5</v>
      </c>
      <c r="AI199" s="85">
        <v>2245</v>
      </c>
      <c r="AJ199" s="85">
        <f t="shared" si="49"/>
        <v>224.5</v>
      </c>
      <c r="AK199" s="87">
        <f t="shared" si="50"/>
        <v>9.0909090909090912E-2</v>
      </c>
      <c r="AL199" s="85">
        <f t="shared" si="51"/>
        <v>0</v>
      </c>
    </row>
    <row r="200" spans="1:38" s="88" customFormat="1" x14ac:dyDescent="0.2">
      <c r="A200" s="83" t="s">
        <v>39</v>
      </c>
      <c r="B200" s="83" t="s">
        <v>40</v>
      </c>
      <c r="C200" s="83" t="s">
        <v>3571</v>
      </c>
      <c r="D200" s="83" t="s">
        <v>3572</v>
      </c>
      <c r="E200" s="83" t="s">
        <v>2903</v>
      </c>
      <c r="F200" s="83" t="s">
        <v>3642</v>
      </c>
      <c r="G200" s="83" t="s">
        <v>3642</v>
      </c>
      <c r="H200" s="83" t="s">
        <v>3574</v>
      </c>
      <c r="I200" s="83" t="s">
        <v>3575</v>
      </c>
      <c r="J200" s="83" t="s">
        <v>302</v>
      </c>
      <c r="K200" s="83" t="s">
        <v>3656</v>
      </c>
      <c r="L200" s="84">
        <v>43499</v>
      </c>
      <c r="M200" s="84">
        <v>43499</v>
      </c>
      <c r="N200" s="84">
        <v>43473</v>
      </c>
      <c r="O200" s="83" t="s">
        <v>50</v>
      </c>
      <c r="P200" s="83" t="s">
        <v>3651</v>
      </c>
      <c r="Q200" s="83" t="s">
        <v>52</v>
      </c>
      <c r="R200" s="83" t="s">
        <v>3652</v>
      </c>
      <c r="S200" s="85">
        <v>0</v>
      </c>
      <c r="T200" s="85">
        <v>0</v>
      </c>
      <c r="U200" s="85">
        <f t="shared" si="48"/>
        <v>0</v>
      </c>
      <c r="V200" s="86" t="e">
        <f t="shared" si="47"/>
        <v>#DIV/0!</v>
      </c>
      <c r="W200" s="85">
        <v>0</v>
      </c>
      <c r="X200" s="85">
        <v>0</v>
      </c>
      <c r="Y200" s="85">
        <v>0</v>
      </c>
      <c r="Z200" s="85" t="s">
        <v>54</v>
      </c>
      <c r="AA200" s="85">
        <v>0</v>
      </c>
      <c r="AB200" s="83" t="s">
        <v>3653</v>
      </c>
      <c r="AC200" s="83" t="s">
        <v>99</v>
      </c>
      <c r="AD200" s="83" t="s">
        <v>3580</v>
      </c>
      <c r="AE200" s="83" t="s">
        <v>58</v>
      </c>
      <c r="AF200" s="83" t="s">
        <v>68</v>
      </c>
      <c r="AG200" s="83" t="s">
        <v>3654</v>
      </c>
      <c r="AH200" s="85">
        <v>0</v>
      </c>
      <c r="AI200" s="85">
        <v>0</v>
      </c>
      <c r="AJ200" s="85">
        <f t="shared" si="49"/>
        <v>0</v>
      </c>
      <c r="AK200" s="87" t="e">
        <f t="shared" si="50"/>
        <v>#DIV/0!</v>
      </c>
      <c r="AL200" s="85">
        <f t="shared" si="51"/>
        <v>0</v>
      </c>
    </row>
    <row r="201" spans="1:38" s="88" customFormat="1" x14ac:dyDescent="0.2">
      <c r="A201" s="83" t="s">
        <v>39</v>
      </c>
      <c r="B201" s="83" t="s">
        <v>40</v>
      </c>
      <c r="C201" s="83" t="s">
        <v>3571</v>
      </c>
      <c r="D201" s="83" t="s">
        <v>3572</v>
      </c>
      <c r="E201" s="83" t="s">
        <v>2903</v>
      </c>
      <c r="F201" s="83" t="s">
        <v>3642</v>
      </c>
      <c r="G201" s="83" t="s">
        <v>3642</v>
      </c>
      <c r="H201" s="83" t="s">
        <v>3574</v>
      </c>
      <c r="I201" s="83" t="s">
        <v>3575</v>
      </c>
      <c r="J201" s="83" t="s">
        <v>302</v>
      </c>
      <c r="K201" s="83" t="s">
        <v>3657</v>
      </c>
      <c r="L201" s="84">
        <v>43501</v>
      </c>
      <c r="M201" s="84">
        <v>43501</v>
      </c>
      <c r="N201" s="84">
        <v>43473</v>
      </c>
      <c r="O201" s="83" t="s">
        <v>50</v>
      </c>
      <c r="P201" s="83" t="s">
        <v>3651</v>
      </c>
      <c r="Q201" s="83" t="s">
        <v>52</v>
      </c>
      <c r="R201" s="83" t="s">
        <v>3652</v>
      </c>
      <c r="S201" s="85">
        <v>9238.77</v>
      </c>
      <c r="T201" s="85">
        <v>9057.6</v>
      </c>
      <c r="U201" s="85">
        <f t="shared" si="48"/>
        <v>181.17000000000007</v>
      </c>
      <c r="V201" s="86">
        <f t="shared" si="47"/>
        <v>1.9609753246373714E-2</v>
      </c>
      <c r="W201" s="85">
        <v>9057.6</v>
      </c>
      <c r="X201" s="85">
        <v>0</v>
      </c>
      <c r="Y201" s="85">
        <v>0</v>
      </c>
      <c r="Z201" s="85" t="s">
        <v>54</v>
      </c>
      <c r="AA201" s="85">
        <v>0</v>
      </c>
      <c r="AB201" s="83" t="s">
        <v>3658</v>
      </c>
      <c r="AC201" s="83" t="s">
        <v>75</v>
      </c>
      <c r="AD201" s="83" t="s">
        <v>3580</v>
      </c>
      <c r="AE201" s="83" t="s">
        <v>58</v>
      </c>
      <c r="AF201" s="83" t="s">
        <v>68</v>
      </c>
      <c r="AG201" s="83" t="s">
        <v>3654</v>
      </c>
      <c r="AH201" s="85">
        <v>9238.77</v>
      </c>
      <c r="AI201" s="85">
        <v>9057.6</v>
      </c>
      <c r="AJ201" s="85">
        <f t="shared" si="49"/>
        <v>181.17000000000007</v>
      </c>
      <c r="AK201" s="87">
        <f t="shared" si="50"/>
        <v>1.9609753246373714E-2</v>
      </c>
      <c r="AL201" s="85">
        <f t="shared" si="51"/>
        <v>0</v>
      </c>
    </row>
    <row r="202" spans="1:38" s="88" customFormat="1" x14ac:dyDescent="0.2">
      <c r="A202" s="83" t="s">
        <v>39</v>
      </c>
      <c r="B202" s="83" t="s">
        <v>40</v>
      </c>
      <c r="C202" s="83" t="s">
        <v>3571</v>
      </c>
      <c r="D202" s="83" t="s">
        <v>3572</v>
      </c>
      <c r="E202" s="83" t="s">
        <v>2903</v>
      </c>
      <c r="F202" s="83" t="s">
        <v>3642</v>
      </c>
      <c r="G202" s="83" t="s">
        <v>3642</v>
      </c>
      <c r="H202" s="83" t="s">
        <v>3574</v>
      </c>
      <c r="I202" s="83" t="s">
        <v>3575</v>
      </c>
      <c r="J202" s="83" t="s">
        <v>302</v>
      </c>
      <c r="K202" s="83" t="s">
        <v>3659</v>
      </c>
      <c r="L202" s="84">
        <v>43500</v>
      </c>
      <c r="M202" s="84">
        <v>43500</v>
      </c>
      <c r="N202" s="84">
        <v>43473</v>
      </c>
      <c r="O202" s="83" t="s">
        <v>50</v>
      </c>
      <c r="P202" s="83" t="s">
        <v>3651</v>
      </c>
      <c r="Q202" s="83" t="s">
        <v>52</v>
      </c>
      <c r="R202" s="83" t="s">
        <v>3652</v>
      </c>
      <c r="S202" s="85">
        <v>6726.5</v>
      </c>
      <c r="T202" s="85">
        <v>5721.1</v>
      </c>
      <c r="U202" s="85">
        <f t="shared" si="48"/>
        <v>1005.3999999999996</v>
      </c>
      <c r="V202" s="86">
        <f t="shared" si="47"/>
        <v>0.14946852003270641</v>
      </c>
      <c r="W202" s="85">
        <v>5721.1</v>
      </c>
      <c r="X202" s="85">
        <v>0</v>
      </c>
      <c r="Y202" s="85">
        <v>0</v>
      </c>
      <c r="Z202" s="85" t="s">
        <v>54</v>
      </c>
      <c r="AA202" s="85">
        <v>0</v>
      </c>
      <c r="AB202" s="83" t="s">
        <v>3653</v>
      </c>
      <c r="AC202" s="83" t="s">
        <v>99</v>
      </c>
      <c r="AD202" s="83" t="s">
        <v>3580</v>
      </c>
      <c r="AE202" s="83" t="s">
        <v>58</v>
      </c>
      <c r="AF202" s="83" t="s">
        <v>68</v>
      </c>
      <c r="AG202" s="83" t="s">
        <v>3654</v>
      </c>
      <c r="AH202" s="85">
        <v>6726.5</v>
      </c>
      <c r="AI202" s="85">
        <v>5721.1</v>
      </c>
      <c r="AJ202" s="85">
        <f t="shared" si="49"/>
        <v>1005.3999999999996</v>
      </c>
      <c r="AK202" s="87">
        <f t="shared" si="50"/>
        <v>0.14946852003270641</v>
      </c>
      <c r="AL202" s="85">
        <f t="shared" si="51"/>
        <v>0</v>
      </c>
    </row>
    <row r="203" spans="1:38" s="88" customFormat="1" x14ac:dyDescent="0.2">
      <c r="A203" s="83" t="s">
        <v>39</v>
      </c>
      <c r="B203" s="83" t="s">
        <v>40</v>
      </c>
      <c r="C203" s="83" t="s">
        <v>3571</v>
      </c>
      <c r="D203" s="83" t="s">
        <v>3572</v>
      </c>
      <c r="E203" s="83" t="s">
        <v>2903</v>
      </c>
      <c r="F203" s="83" t="s">
        <v>3642</v>
      </c>
      <c r="G203" s="83" t="s">
        <v>3642</v>
      </c>
      <c r="H203" s="83" t="s">
        <v>3574</v>
      </c>
      <c r="I203" s="83" t="s">
        <v>3575</v>
      </c>
      <c r="J203" s="83" t="s">
        <v>302</v>
      </c>
      <c r="K203" s="83" t="s">
        <v>3657</v>
      </c>
      <c r="L203" s="84">
        <v>43501</v>
      </c>
      <c r="M203" s="84">
        <v>43501</v>
      </c>
      <c r="N203" s="84">
        <v>43473</v>
      </c>
      <c r="O203" s="83" t="s">
        <v>50</v>
      </c>
      <c r="P203" s="83" t="s">
        <v>3651</v>
      </c>
      <c r="Q203" s="83" t="s">
        <v>52</v>
      </c>
      <c r="R203" s="83" t="s">
        <v>3652</v>
      </c>
      <c r="S203" s="85">
        <v>0</v>
      </c>
      <c r="T203" s="85">
        <v>0</v>
      </c>
      <c r="U203" s="85">
        <f t="shared" si="48"/>
        <v>0</v>
      </c>
      <c r="V203" s="86" t="e">
        <f t="shared" si="47"/>
        <v>#DIV/0!</v>
      </c>
      <c r="W203" s="85">
        <v>0</v>
      </c>
      <c r="X203" s="85">
        <v>0</v>
      </c>
      <c r="Y203" s="85">
        <v>0</v>
      </c>
      <c r="Z203" s="85" t="s">
        <v>54</v>
      </c>
      <c r="AA203" s="85">
        <v>0</v>
      </c>
      <c r="AB203" s="83" t="s">
        <v>3653</v>
      </c>
      <c r="AC203" s="83" t="s">
        <v>99</v>
      </c>
      <c r="AD203" s="83" t="s">
        <v>3580</v>
      </c>
      <c r="AE203" s="83" t="s">
        <v>58</v>
      </c>
      <c r="AF203" s="83" t="s">
        <v>68</v>
      </c>
      <c r="AG203" s="83" t="s">
        <v>3654</v>
      </c>
      <c r="AH203" s="85">
        <v>0</v>
      </c>
      <c r="AI203" s="85">
        <v>0</v>
      </c>
      <c r="AJ203" s="85">
        <f t="shared" si="49"/>
        <v>0</v>
      </c>
      <c r="AK203" s="87" t="e">
        <f t="shared" si="50"/>
        <v>#DIV/0!</v>
      </c>
      <c r="AL203" s="85">
        <f t="shared" si="51"/>
        <v>0</v>
      </c>
    </row>
    <row r="204" spans="1:38" s="88" customFormat="1" x14ac:dyDescent="0.2">
      <c r="A204" s="83" t="s">
        <v>39</v>
      </c>
      <c r="B204" s="83" t="s">
        <v>40</v>
      </c>
      <c r="C204" s="83" t="s">
        <v>3571</v>
      </c>
      <c r="D204" s="83" t="s">
        <v>3660</v>
      </c>
      <c r="E204" s="83" t="s">
        <v>2903</v>
      </c>
      <c r="F204" s="83" t="s">
        <v>3661</v>
      </c>
      <c r="G204" s="83" t="s">
        <v>3662</v>
      </c>
      <c r="H204" s="83" t="s">
        <v>3663</v>
      </c>
      <c r="I204" s="83" t="s">
        <v>3664</v>
      </c>
      <c r="J204" s="83" t="s">
        <v>302</v>
      </c>
      <c r="K204" s="83" t="s">
        <v>3665</v>
      </c>
      <c r="L204" s="84">
        <v>43501</v>
      </c>
      <c r="M204" s="84">
        <v>43501</v>
      </c>
      <c r="N204" s="84">
        <v>43493</v>
      </c>
      <c r="O204" s="83" t="s">
        <v>50</v>
      </c>
      <c r="P204" s="83" t="s">
        <v>3666</v>
      </c>
      <c r="Q204" s="83" t="s">
        <v>52</v>
      </c>
      <c r="R204" s="83" t="s">
        <v>3667</v>
      </c>
      <c r="S204" s="85">
        <v>2539.34</v>
      </c>
      <c r="T204" s="85">
        <v>3106.36</v>
      </c>
      <c r="U204" s="85">
        <f t="shared" ref="U204:U210" si="52">S204-T204</f>
        <v>-567.02</v>
      </c>
      <c r="V204" s="86">
        <f t="shared" si="47"/>
        <v>-0.22329424181086421</v>
      </c>
      <c r="W204" s="85">
        <v>3106.36</v>
      </c>
      <c r="X204" s="85">
        <v>0</v>
      </c>
      <c r="Y204" s="85">
        <v>0</v>
      </c>
      <c r="Z204" s="85" t="s">
        <v>54</v>
      </c>
      <c r="AA204" s="85">
        <v>0</v>
      </c>
      <c r="AB204" s="83" t="s">
        <v>3668</v>
      </c>
      <c r="AC204" s="83" t="s">
        <v>75</v>
      </c>
      <c r="AD204" s="83" t="s">
        <v>3580</v>
      </c>
      <c r="AE204" s="83" t="s">
        <v>58</v>
      </c>
      <c r="AF204" s="83" t="s">
        <v>68</v>
      </c>
      <c r="AG204" s="83" t="s">
        <v>3669</v>
      </c>
      <c r="AH204" s="85">
        <v>2539.34</v>
      </c>
      <c r="AI204" s="85">
        <v>3106.36</v>
      </c>
      <c r="AJ204" s="85">
        <f t="shared" ref="AJ204:AJ210" si="53">AH204-AI204</f>
        <v>-567.02</v>
      </c>
      <c r="AK204" s="87">
        <f t="shared" ref="AK204:AK210" si="54">AJ204/AH204</f>
        <v>-0.22329424181086421</v>
      </c>
      <c r="AL204" s="85">
        <f t="shared" ref="AL204:AL210" si="55">U204-AJ204</f>
        <v>0</v>
      </c>
    </row>
    <row r="205" spans="1:38" s="88" customFormat="1" x14ac:dyDescent="0.2">
      <c r="A205" s="83" t="s">
        <v>39</v>
      </c>
      <c r="B205" s="83" t="s">
        <v>40</v>
      </c>
      <c r="C205" s="83" t="s">
        <v>3571</v>
      </c>
      <c r="D205" s="83" t="s">
        <v>3660</v>
      </c>
      <c r="E205" s="83" t="s">
        <v>2903</v>
      </c>
      <c r="F205" s="83" t="s">
        <v>3670</v>
      </c>
      <c r="G205" s="83" t="s">
        <v>3671</v>
      </c>
      <c r="H205" s="83" t="s">
        <v>3663</v>
      </c>
      <c r="I205" s="83" t="s">
        <v>3664</v>
      </c>
      <c r="J205" s="83" t="s">
        <v>302</v>
      </c>
      <c r="K205" s="83" t="s">
        <v>3672</v>
      </c>
      <c r="L205" s="84">
        <v>43500</v>
      </c>
      <c r="M205" s="84">
        <v>43500</v>
      </c>
      <c r="N205" s="84">
        <v>43467</v>
      </c>
      <c r="O205" s="83" t="s">
        <v>50</v>
      </c>
      <c r="P205" s="83" t="s">
        <v>3673</v>
      </c>
      <c r="Q205" s="83" t="s">
        <v>52</v>
      </c>
      <c r="R205" s="83" t="s">
        <v>3674</v>
      </c>
      <c r="S205" s="85">
        <v>12966.8</v>
      </c>
      <c r="T205" s="85">
        <v>8309</v>
      </c>
      <c r="U205" s="85">
        <f t="shared" si="52"/>
        <v>4657.7999999999993</v>
      </c>
      <c r="V205" s="86">
        <f t="shared" si="47"/>
        <v>0.35920967393651476</v>
      </c>
      <c r="W205" s="85">
        <v>8731.89</v>
      </c>
      <c r="X205" s="85">
        <v>-422.89</v>
      </c>
      <c r="Y205" s="85">
        <v>0</v>
      </c>
      <c r="Z205" s="85" t="s">
        <v>54</v>
      </c>
      <c r="AA205" s="85">
        <v>0</v>
      </c>
      <c r="AB205" s="83" t="s">
        <v>3675</v>
      </c>
      <c r="AC205" s="83" t="s">
        <v>99</v>
      </c>
      <c r="AD205" s="83" t="s">
        <v>3580</v>
      </c>
      <c r="AE205" s="83" t="s">
        <v>58</v>
      </c>
      <c r="AF205" s="83" t="s">
        <v>59</v>
      </c>
      <c r="AG205" s="83" t="s">
        <v>3676</v>
      </c>
      <c r="AH205" s="85">
        <v>12966.8</v>
      </c>
      <c r="AI205" s="85">
        <v>8309</v>
      </c>
      <c r="AJ205" s="85">
        <f t="shared" si="53"/>
        <v>4657.7999999999993</v>
      </c>
      <c r="AK205" s="87">
        <f t="shared" si="54"/>
        <v>0.35920967393651476</v>
      </c>
      <c r="AL205" s="85">
        <f t="shared" si="55"/>
        <v>0</v>
      </c>
    </row>
    <row r="206" spans="1:38" s="88" customFormat="1" x14ac:dyDescent="0.2">
      <c r="A206" s="83" t="s">
        <v>39</v>
      </c>
      <c r="B206" s="83" t="s">
        <v>40</v>
      </c>
      <c r="C206" s="83" t="s">
        <v>3571</v>
      </c>
      <c r="D206" s="83" t="s">
        <v>3660</v>
      </c>
      <c r="E206" s="83" t="s">
        <v>2903</v>
      </c>
      <c r="F206" s="83" t="s">
        <v>3670</v>
      </c>
      <c r="G206" s="83" t="s">
        <v>3671</v>
      </c>
      <c r="H206" s="83" t="s">
        <v>3663</v>
      </c>
      <c r="I206" s="83" t="s">
        <v>3664</v>
      </c>
      <c r="J206" s="83" t="s">
        <v>302</v>
      </c>
      <c r="K206" s="83" t="s">
        <v>3677</v>
      </c>
      <c r="L206" s="84">
        <v>43500</v>
      </c>
      <c r="M206" s="84">
        <v>43500</v>
      </c>
      <c r="N206" s="84">
        <v>43448</v>
      </c>
      <c r="O206" s="83" t="s">
        <v>50</v>
      </c>
      <c r="P206" s="83" t="s">
        <v>3678</v>
      </c>
      <c r="Q206" s="83" t="s">
        <v>52</v>
      </c>
      <c r="R206" s="83" t="s">
        <v>3679</v>
      </c>
      <c r="S206" s="85">
        <v>14829</v>
      </c>
      <c r="T206" s="85">
        <v>10547.17</v>
      </c>
      <c r="U206" s="85">
        <f t="shared" si="52"/>
        <v>4281.83</v>
      </c>
      <c r="V206" s="86">
        <f t="shared" si="47"/>
        <v>0.28874704969991233</v>
      </c>
      <c r="W206" s="85">
        <v>10552.17</v>
      </c>
      <c r="X206" s="85">
        <v>-5</v>
      </c>
      <c r="Y206" s="85">
        <v>0</v>
      </c>
      <c r="Z206" s="85" t="s">
        <v>54</v>
      </c>
      <c r="AA206" s="85">
        <v>0</v>
      </c>
      <c r="AB206" s="83" t="s">
        <v>3680</v>
      </c>
      <c r="AC206" s="83" t="s">
        <v>99</v>
      </c>
      <c r="AD206" s="83" t="s">
        <v>3580</v>
      </c>
      <c r="AE206" s="83" t="s">
        <v>58</v>
      </c>
      <c r="AF206" s="83" t="s">
        <v>59</v>
      </c>
      <c r="AG206" s="83" t="s">
        <v>3681</v>
      </c>
      <c r="AH206" s="85">
        <v>14829</v>
      </c>
      <c r="AI206" s="85">
        <v>10547.17</v>
      </c>
      <c r="AJ206" s="85">
        <f t="shared" si="53"/>
        <v>4281.83</v>
      </c>
      <c r="AK206" s="87">
        <f t="shared" si="54"/>
        <v>0.28874704969991233</v>
      </c>
      <c r="AL206" s="85">
        <f t="shared" si="55"/>
        <v>0</v>
      </c>
    </row>
    <row r="207" spans="1:38" s="88" customFormat="1" x14ac:dyDescent="0.2">
      <c r="A207" s="83" t="s">
        <v>39</v>
      </c>
      <c r="B207" s="83" t="s">
        <v>40</v>
      </c>
      <c r="C207" s="83" t="s">
        <v>3571</v>
      </c>
      <c r="D207" s="83" t="s">
        <v>3660</v>
      </c>
      <c r="E207" s="83" t="s">
        <v>2903</v>
      </c>
      <c r="F207" s="83" t="s">
        <v>3670</v>
      </c>
      <c r="G207" s="83" t="s">
        <v>3671</v>
      </c>
      <c r="H207" s="83" t="s">
        <v>3663</v>
      </c>
      <c r="I207" s="83" t="s">
        <v>3664</v>
      </c>
      <c r="J207" s="83" t="s">
        <v>302</v>
      </c>
      <c r="K207" s="83" t="s">
        <v>3682</v>
      </c>
      <c r="L207" s="84">
        <v>43501</v>
      </c>
      <c r="M207" s="84">
        <v>43501</v>
      </c>
      <c r="N207" s="84">
        <v>43448</v>
      </c>
      <c r="O207" s="83" t="s">
        <v>50</v>
      </c>
      <c r="P207" s="83" t="s">
        <v>3678</v>
      </c>
      <c r="Q207" s="83" t="s">
        <v>52</v>
      </c>
      <c r="R207" s="83" t="s">
        <v>3683</v>
      </c>
      <c r="S207" s="85">
        <v>539.4</v>
      </c>
      <c r="T207" s="85">
        <v>315</v>
      </c>
      <c r="U207" s="85">
        <f t="shared" si="52"/>
        <v>224.39999999999998</v>
      </c>
      <c r="V207" s="86">
        <f t="shared" si="47"/>
        <v>0.41601779755283647</v>
      </c>
      <c r="W207" s="85">
        <v>356.52</v>
      </c>
      <c r="X207" s="85">
        <v>-41.52</v>
      </c>
      <c r="Y207" s="85">
        <v>0</v>
      </c>
      <c r="Z207" s="85" t="s">
        <v>54</v>
      </c>
      <c r="AA207" s="85">
        <v>0</v>
      </c>
      <c r="AB207" s="83" t="s">
        <v>3684</v>
      </c>
      <c r="AC207" s="83" t="s">
        <v>99</v>
      </c>
      <c r="AD207" s="83" t="s">
        <v>3580</v>
      </c>
      <c r="AE207" s="83" t="s">
        <v>58</v>
      </c>
      <c r="AF207" s="83" t="s">
        <v>59</v>
      </c>
      <c r="AG207" s="83" t="s">
        <v>3685</v>
      </c>
      <c r="AH207" s="85">
        <v>539.4</v>
      </c>
      <c r="AI207" s="85">
        <v>315</v>
      </c>
      <c r="AJ207" s="85">
        <f t="shared" si="53"/>
        <v>224.39999999999998</v>
      </c>
      <c r="AK207" s="87">
        <f t="shared" si="54"/>
        <v>0.41601779755283647</v>
      </c>
      <c r="AL207" s="85">
        <f t="shared" si="55"/>
        <v>0</v>
      </c>
    </row>
    <row r="208" spans="1:38" s="88" customFormat="1" x14ac:dyDescent="0.2">
      <c r="A208" s="83" t="s">
        <v>39</v>
      </c>
      <c r="B208" s="83" t="s">
        <v>40</v>
      </c>
      <c r="C208" s="83" t="s">
        <v>3571</v>
      </c>
      <c r="D208" s="83" t="s">
        <v>3660</v>
      </c>
      <c r="E208" s="83" t="s">
        <v>2903</v>
      </c>
      <c r="F208" s="83" t="s">
        <v>3670</v>
      </c>
      <c r="G208" s="83" t="s">
        <v>3671</v>
      </c>
      <c r="H208" s="83" t="s">
        <v>3663</v>
      </c>
      <c r="I208" s="83" t="s">
        <v>3664</v>
      </c>
      <c r="J208" s="83" t="s">
        <v>302</v>
      </c>
      <c r="K208" s="83" t="s">
        <v>3686</v>
      </c>
      <c r="L208" s="84">
        <v>43500</v>
      </c>
      <c r="M208" s="84">
        <v>43500</v>
      </c>
      <c r="N208" s="84">
        <v>43448</v>
      </c>
      <c r="O208" s="83" t="s">
        <v>50</v>
      </c>
      <c r="P208" s="83" t="s">
        <v>3678</v>
      </c>
      <c r="Q208" s="83" t="s">
        <v>52</v>
      </c>
      <c r="R208" s="83" t="s">
        <v>3683</v>
      </c>
      <c r="S208" s="85">
        <v>50720.98</v>
      </c>
      <c r="T208" s="85">
        <v>30607.49</v>
      </c>
      <c r="U208" s="85">
        <f t="shared" si="52"/>
        <v>20113.490000000002</v>
      </c>
      <c r="V208" s="86">
        <f t="shared" si="47"/>
        <v>0.39655168334681229</v>
      </c>
      <c r="W208" s="85">
        <v>30607.49</v>
      </c>
      <c r="X208" s="85">
        <v>0</v>
      </c>
      <c r="Y208" s="85">
        <v>0</v>
      </c>
      <c r="Z208" s="85" t="s">
        <v>54</v>
      </c>
      <c r="AA208" s="85">
        <v>0</v>
      </c>
      <c r="AB208" s="83" t="s">
        <v>3684</v>
      </c>
      <c r="AC208" s="83" t="s">
        <v>99</v>
      </c>
      <c r="AD208" s="83" t="s">
        <v>3580</v>
      </c>
      <c r="AE208" s="83" t="s">
        <v>58</v>
      </c>
      <c r="AF208" s="83" t="s">
        <v>59</v>
      </c>
      <c r="AG208" s="83" t="s">
        <v>3685</v>
      </c>
      <c r="AH208" s="85">
        <v>50720.98</v>
      </c>
      <c r="AI208" s="85">
        <v>30607.49</v>
      </c>
      <c r="AJ208" s="85">
        <f t="shared" si="53"/>
        <v>20113.490000000002</v>
      </c>
      <c r="AK208" s="87">
        <f t="shared" si="54"/>
        <v>0.39655168334681229</v>
      </c>
      <c r="AL208" s="85">
        <f t="shared" si="55"/>
        <v>0</v>
      </c>
    </row>
    <row r="209" spans="1:38" s="88" customFormat="1" x14ac:dyDescent="0.2">
      <c r="A209" s="83" t="s">
        <v>39</v>
      </c>
      <c r="B209" s="83" t="s">
        <v>40</v>
      </c>
      <c r="C209" s="83" t="s">
        <v>3571</v>
      </c>
      <c r="D209" s="83" t="s">
        <v>3660</v>
      </c>
      <c r="E209" s="83" t="s">
        <v>2903</v>
      </c>
      <c r="F209" s="83" t="s">
        <v>3670</v>
      </c>
      <c r="G209" s="83" t="s">
        <v>3671</v>
      </c>
      <c r="H209" s="83" t="s">
        <v>3663</v>
      </c>
      <c r="I209" s="83" t="s">
        <v>3664</v>
      </c>
      <c r="J209" s="83" t="s">
        <v>302</v>
      </c>
      <c r="K209" s="83" t="s">
        <v>3682</v>
      </c>
      <c r="L209" s="84">
        <v>43501</v>
      </c>
      <c r="M209" s="84">
        <v>43501</v>
      </c>
      <c r="N209" s="84">
        <v>43448</v>
      </c>
      <c r="O209" s="83" t="s">
        <v>50</v>
      </c>
      <c r="P209" s="83" t="s">
        <v>3678</v>
      </c>
      <c r="Q209" s="83" t="s">
        <v>52</v>
      </c>
      <c r="R209" s="83" t="s">
        <v>3683</v>
      </c>
      <c r="S209" s="85">
        <v>0</v>
      </c>
      <c r="T209" s="85">
        <v>0</v>
      </c>
      <c r="U209" s="85">
        <f t="shared" si="52"/>
        <v>0</v>
      </c>
      <c r="V209" s="86" t="e">
        <f t="shared" si="47"/>
        <v>#DIV/0!</v>
      </c>
      <c r="W209" s="85">
        <v>0</v>
      </c>
      <c r="X209" s="85">
        <v>0</v>
      </c>
      <c r="Y209" s="85">
        <v>0</v>
      </c>
      <c r="Z209" s="85" t="s">
        <v>54</v>
      </c>
      <c r="AA209" s="85">
        <v>0</v>
      </c>
      <c r="AB209" s="83" t="s">
        <v>3684</v>
      </c>
      <c r="AC209" s="83" t="s">
        <v>99</v>
      </c>
      <c r="AD209" s="83" t="s">
        <v>3580</v>
      </c>
      <c r="AE209" s="83" t="s">
        <v>58</v>
      </c>
      <c r="AF209" s="83" t="s">
        <v>68</v>
      </c>
      <c r="AG209" s="83" t="s">
        <v>3685</v>
      </c>
      <c r="AH209" s="85">
        <v>0</v>
      </c>
      <c r="AI209" s="85">
        <v>0</v>
      </c>
      <c r="AJ209" s="85">
        <f t="shared" si="53"/>
        <v>0</v>
      </c>
      <c r="AK209" s="87" t="e">
        <f t="shared" si="54"/>
        <v>#DIV/0!</v>
      </c>
      <c r="AL209" s="85">
        <f t="shared" si="55"/>
        <v>0</v>
      </c>
    </row>
    <row r="210" spans="1:38" s="88" customFormat="1" x14ac:dyDescent="0.2">
      <c r="A210" s="83" t="s">
        <v>39</v>
      </c>
      <c r="B210" s="83" t="s">
        <v>40</v>
      </c>
      <c r="C210" s="83" t="s">
        <v>3571</v>
      </c>
      <c r="D210" s="83" t="s">
        <v>3660</v>
      </c>
      <c r="E210" s="83" t="s">
        <v>2903</v>
      </c>
      <c r="F210" s="83" t="s">
        <v>3670</v>
      </c>
      <c r="G210" s="83" t="s">
        <v>3671</v>
      </c>
      <c r="H210" s="83" t="s">
        <v>3663</v>
      </c>
      <c r="I210" s="83" t="s">
        <v>3664</v>
      </c>
      <c r="J210" s="83" t="s">
        <v>302</v>
      </c>
      <c r="K210" s="83" t="s">
        <v>3687</v>
      </c>
      <c r="L210" s="84">
        <v>43500</v>
      </c>
      <c r="M210" s="84">
        <v>43500</v>
      </c>
      <c r="N210" s="84">
        <v>43448</v>
      </c>
      <c r="O210" s="83" t="s">
        <v>50</v>
      </c>
      <c r="P210" s="83" t="s">
        <v>3678</v>
      </c>
      <c r="Q210" s="83" t="s">
        <v>52</v>
      </c>
      <c r="R210" s="83" t="s">
        <v>3688</v>
      </c>
      <c r="S210" s="85">
        <v>50720.98</v>
      </c>
      <c r="T210" s="85">
        <v>30607.49</v>
      </c>
      <c r="U210" s="85">
        <f t="shared" si="52"/>
        <v>20113.490000000002</v>
      </c>
      <c r="V210" s="86">
        <f t="shared" si="47"/>
        <v>0.39655168334681229</v>
      </c>
      <c r="W210" s="85">
        <v>30607.49</v>
      </c>
      <c r="X210" s="85">
        <v>0</v>
      </c>
      <c r="Y210" s="85">
        <v>0</v>
      </c>
      <c r="Z210" s="85" t="s">
        <v>54</v>
      </c>
      <c r="AA210" s="85">
        <v>0</v>
      </c>
      <c r="AB210" s="83" t="s">
        <v>3689</v>
      </c>
      <c r="AC210" s="83" t="s">
        <v>99</v>
      </c>
      <c r="AD210" s="83" t="s">
        <v>3580</v>
      </c>
      <c r="AE210" s="83" t="s">
        <v>58</v>
      </c>
      <c r="AF210" s="83" t="s">
        <v>59</v>
      </c>
      <c r="AG210" s="83" t="s">
        <v>3690</v>
      </c>
      <c r="AH210" s="85">
        <v>50720.98</v>
      </c>
      <c r="AI210" s="85">
        <v>30607.49</v>
      </c>
      <c r="AJ210" s="85">
        <f t="shared" si="53"/>
        <v>20113.490000000002</v>
      </c>
      <c r="AK210" s="87">
        <f t="shared" si="54"/>
        <v>0.39655168334681229</v>
      </c>
      <c r="AL210" s="85">
        <f t="shared" si="55"/>
        <v>0</v>
      </c>
    </row>
    <row r="211" spans="1:38" s="88" customFormat="1" x14ac:dyDescent="0.2">
      <c r="A211" s="83" t="s">
        <v>39</v>
      </c>
      <c r="B211" s="83" t="s">
        <v>40</v>
      </c>
      <c r="C211" s="83" t="s">
        <v>3571</v>
      </c>
      <c r="D211" s="83" t="s">
        <v>3691</v>
      </c>
      <c r="E211" s="83" t="s">
        <v>2903</v>
      </c>
      <c r="F211" s="83" t="s">
        <v>3692</v>
      </c>
      <c r="G211" s="83" t="s">
        <v>3692</v>
      </c>
      <c r="H211" s="83" t="s">
        <v>3693</v>
      </c>
      <c r="I211" s="83" t="s">
        <v>3694</v>
      </c>
      <c r="J211" s="83" t="s">
        <v>302</v>
      </c>
      <c r="K211" s="83" t="s">
        <v>3695</v>
      </c>
      <c r="L211" s="84">
        <v>43497</v>
      </c>
      <c r="M211" s="84">
        <v>43497</v>
      </c>
      <c r="N211" s="84">
        <v>43475</v>
      </c>
      <c r="O211" s="83" t="s">
        <v>50</v>
      </c>
      <c r="P211" s="83" t="s">
        <v>3696</v>
      </c>
      <c r="Q211" s="83" t="s">
        <v>52</v>
      </c>
      <c r="R211" s="83" t="s">
        <v>3697</v>
      </c>
      <c r="S211" s="85">
        <v>4634.2</v>
      </c>
      <c r="T211" s="85">
        <v>3995</v>
      </c>
      <c r="U211" s="85">
        <f t="shared" ref="U211:U218" si="56">S211-T211</f>
        <v>639.19999999999982</v>
      </c>
      <c r="V211" s="86">
        <f t="shared" si="47"/>
        <v>0.13793103448275859</v>
      </c>
      <c r="W211" s="85">
        <v>813.84</v>
      </c>
      <c r="X211" s="85">
        <v>3181.16</v>
      </c>
      <c r="Y211" s="85">
        <v>0</v>
      </c>
      <c r="Z211" s="85" t="s">
        <v>54</v>
      </c>
      <c r="AA211" s="85">
        <v>0</v>
      </c>
      <c r="AB211" s="83" t="s">
        <v>3698</v>
      </c>
      <c r="AC211" s="83" t="s">
        <v>99</v>
      </c>
      <c r="AD211" s="83" t="s">
        <v>3580</v>
      </c>
      <c r="AE211" s="83" t="s">
        <v>58</v>
      </c>
      <c r="AF211" s="83" t="s">
        <v>68</v>
      </c>
      <c r="AG211" s="83" t="s">
        <v>3699</v>
      </c>
      <c r="AH211" s="85">
        <v>4634.2</v>
      </c>
      <c r="AI211" s="85">
        <v>3995</v>
      </c>
      <c r="AJ211" s="85">
        <f t="shared" ref="AJ211:AJ218" si="57">AH211-AI211</f>
        <v>639.19999999999982</v>
      </c>
      <c r="AK211" s="87">
        <f t="shared" ref="AK211:AK218" si="58">AJ211/AH211</f>
        <v>0.13793103448275859</v>
      </c>
      <c r="AL211" s="85">
        <f t="shared" ref="AL211:AL218" si="59">U211-AJ211</f>
        <v>0</v>
      </c>
    </row>
    <row r="212" spans="1:38" s="88" customFormat="1" x14ac:dyDescent="0.2">
      <c r="A212" s="83" t="s">
        <v>39</v>
      </c>
      <c r="B212" s="83" t="s">
        <v>40</v>
      </c>
      <c r="C212" s="83" t="s">
        <v>3571</v>
      </c>
      <c r="D212" s="83" t="s">
        <v>3691</v>
      </c>
      <c r="E212" s="83" t="s">
        <v>2903</v>
      </c>
      <c r="F212" s="83" t="s">
        <v>916</v>
      </c>
      <c r="G212" s="83" t="s">
        <v>916</v>
      </c>
      <c r="H212" s="83" t="s">
        <v>3693</v>
      </c>
      <c r="I212" s="83" t="s">
        <v>3694</v>
      </c>
      <c r="J212" s="83" t="s">
        <v>302</v>
      </c>
      <c r="K212" s="83" t="s">
        <v>3700</v>
      </c>
      <c r="L212" s="84">
        <v>43497</v>
      </c>
      <c r="M212" s="84">
        <v>43497</v>
      </c>
      <c r="N212" s="84">
        <v>43471</v>
      </c>
      <c r="O212" s="83" t="s">
        <v>50</v>
      </c>
      <c r="P212" s="83" t="s">
        <v>3701</v>
      </c>
      <c r="Q212" s="83" t="s">
        <v>52</v>
      </c>
      <c r="R212" s="83" t="s">
        <v>3702</v>
      </c>
      <c r="S212" s="85">
        <v>21586.6</v>
      </c>
      <c r="T212" s="85">
        <v>19691.7</v>
      </c>
      <c r="U212" s="85">
        <f t="shared" si="56"/>
        <v>1894.8999999999978</v>
      </c>
      <c r="V212" s="86">
        <f t="shared" si="47"/>
        <v>8.7781308774888031E-2</v>
      </c>
      <c r="W212" s="85">
        <v>19429.87</v>
      </c>
      <c r="X212" s="85">
        <v>261.83</v>
      </c>
      <c r="Y212" s="85">
        <v>0</v>
      </c>
      <c r="Z212" s="85" t="s">
        <v>54</v>
      </c>
      <c r="AA212" s="85">
        <v>0</v>
      </c>
      <c r="AB212" s="83" t="s">
        <v>3703</v>
      </c>
      <c r="AC212" s="83" t="s">
        <v>99</v>
      </c>
      <c r="AD212" s="83" t="s">
        <v>3580</v>
      </c>
      <c r="AE212" s="83" t="s">
        <v>58</v>
      </c>
      <c r="AF212" s="83" t="s">
        <v>68</v>
      </c>
      <c r="AG212" s="83" t="s">
        <v>3704</v>
      </c>
      <c r="AH212" s="85">
        <v>21586.6</v>
      </c>
      <c r="AI212" s="85">
        <v>19691.7</v>
      </c>
      <c r="AJ212" s="85">
        <f t="shared" si="57"/>
        <v>1894.8999999999978</v>
      </c>
      <c r="AK212" s="87">
        <f t="shared" si="58"/>
        <v>8.7781308774888031E-2</v>
      </c>
      <c r="AL212" s="85">
        <f t="shared" si="59"/>
        <v>0</v>
      </c>
    </row>
    <row r="213" spans="1:38" s="88" customFormat="1" x14ac:dyDescent="0.2">
      <c r="A213" s="83" t="s">
        <v>39</v>
      </c>
      <c r="B213" s="83" t="s">
        <v>40</v>
      </c>
      <c r="C213" s="83" t="s">
        <v>3571</v>
      </c>
      <c r="D213" s="83" t="s">
        <v>3691</v>
      </c>
      <c r="E213" s="83" t="s">
        <v>2903</v>
      </c>
      <c r="F213" s="83" t="s">
        <v>916</v>
      </c>
      <c r="G213" s="83" t="s">
        <v>916</v>
      </c>
      <c r="H213" s="83" t="s">
        <v>3693</v>
      </c>
      <c r="I213" s="83" t="s">
        <v>3694</v>
      </c>
      <c r="J213" s="83" t="s">
        <v>302</v>
      </c>
      <c r="K213" s="83" t="s">
        <v>3705</v>
      </c>
      <c r="L213" s="84">
        <v>43498</v>
      </c>
      <c r="M213" s="84">
        <v>43498</v>
      </c>
      <c r="N213" s="84">
        <v>43471</v>
      </c>
      <c r="O213" s="83" t="s">
        <v>50</v>
      </c>
      <c r="P213" s="83" t="s">
        <v>3701</v>
      </c>
      <c r="Q213" s="83" t="s">
        <v>52</v>
      </c>
      <c r="R213" s="83" t="s">
        <v>3702</v>
      </c>
      <c r="S213" s="85">
        <v>0</v>
      </c>
      <c r="T213" s="85">
        <v>0</v>
      </c>
      <c r="U213" s="85">
        <f t="shared" si="56"/>
        <v>0</v>
      </c>
      <c r="V213" s="86" t="e">
        <f t="shared" si="47"/>
        <v>#DIV/0!</v>
      </c>
      <c r="W213" s="85">
        <v>0</v>
      </c>
      <c r="X213" s="85">
        <v>0</v>
      </c>
      <c r="Y213" s="85">
        <v>0</v>
      </c>
      <c r="Z213" s="85" t="s">
        <v>54</v>
      </c>
      <c r="AA213" s="85">
        <v>0</v>
      </c>
      <c r="AB213" s="83" t="s">
        <v>3703</v>
      </c>
      <c r="AC213" s="83" t="s">
        <v>99</v>
      </c>
      <c r="AD213" s="83" t="s">
        <v>3580</v>
      </c>
      <c r="AE213" s="83" t="s">
        <v>58</v>
      </c>
      <c r="AF213" s="83" t="s">
        <v>68</v>
      </c>
      <c r="AG213" s="83" t="s">
        <v>3704</v>
      </c>
      <c r="AH213" s="85">
        <v>0</v>
      </c>
      <c r="AI213" s="85">
        <v>0</v>
      </c>
      <c r="AJ213" s="85">
        <f t="shared" si="57"/>
        <v>0</v>
      </c>
      <c r="AK213" s="87" t="e">
        <f t="shared" si="58"/>
        <v>#DIV/0!</v>
      </c>
      <c r="AL213" s="85">
        <f t="shared" si="59"/>
        <v>0</v>
      </c>
    </row>
    <row r="214" spans="1:38" s="88" customFormat="1" x14ac:dyDescent="0.2">
      <c r="A214" s="83" t="s">
        <v>39</v>
      </c>
      <c r="B214" s="83" t="s">
        <v>40</v>
      </c>
      <c r="C214" s="83" t="s">
        <v>3571</v>
      </c>
      <c r="D214" s="83" t="s">
        <v>3706</v>
      </c>
      <c r="E214" s="83" t="s">
        <v>2903</v>
      </c>
      <c r="F214" s="83" t="s">
        <v>3707</v>
      </c>
      <c r="G214" s="83" t="s">
        <v>3707</v>
      </c>
      <c r="H214" s="83" t="s">
        <v>3708</v>
      </c>
      <c r="I214" s="83" t="s">
        <v>2130</v>
      </c>
      <c r="J214" s="83" t="s">
        <v>302</v>
      </c>
      <c r="K214" s="83" t="s">
        <v>3709</v>
      </c>
      <c r="L214" s="84">
        <v>43497</v>
      </c>
      <c r="M214" s="84">
        <v>43497</v>
      </c>
      <c r="N214" s="84">
        <v>43475</v>
      </c>
      <c r="O214" s="83" t="s">
        <v>50</v>
      </c>
      <c r="P214" s="83" t="s">
        <v>3710</v>
      </c>
      <c r="Q214" s="83" t="s">
        <v>52</v>
      </c>
      <c r="R214" s="83" t="s">
        <v>3711</v>
      </c>
      <c r="S214" s="85">
        <v>253.7</v>
      </c>
      <c r="T214" s="85">
        <v>241.6</v>
      </c>
      <c r="U214" s="85">
        <f t="shared" si="56"/>
        <v>12.099999999999994</v>
      </c>
      <c r="V214" s="86">
        <f t="shared" si="47"/>
        <v>4.769412692156088E-2</v>
      </c>
      <c r="W214" s="85">
        <v>241.6</v>
      </c>
      <c r="X214" s="85">
        <v>0</v>
      </c>
      <c r="Y214" s="85">
        <v>0</v>
      </c>
      <c r="Z214" s="85" t="s">
        <v>54</v>
      </c>
      <c r="AA214" s="85">
        <v>0</v>
      </c>
      <c r="AB214" s="83" t="s">
        <v>3712</v>
      </c>
      <c r="AC214" s="83" t="s">
        <v>99</v>
      </c>
      <c r="AD214" s="83" t="s">
        <v>3580</v>
      </c>
      <c r="AE214" s="83" t="s">
        <v>58</v>
      </c>
      <c r="AF214" s="83" t="s">
        <v>68</v>
      </c>
      <c r="AG214" s="83" t="s">
        <v>3713</v>
      </c>
      <c r="AH214" s="85">
        <v>253.7</v>
      </c>
      <c r="AI214" s="85">
        <v>241.6</v>
      </c>
      <c r="AJ214" s="85">
        <f t="shared" si="57"/>
        <v>12.099999999999994</v>
      </c>
      <c r="AK214" s="87">
        <f t="shared" si="58"/>
        <v>4.769412692156088E-2</v>
      </c>
      <c r="AL214" s="85">
        <f t="shared" si="59"/>
        <v>0</v>
      </c>
    </row>
    <row r="215" spans="1:38" s="88" customFormat="1" x14ac:dyDescent="0.2">
      <c r="A215" s="83" t="s">
        <v>39</v>
      </c>
      <c r="B215" s="83" t="s">
        <v>40</v>
      </c>
      <c r="C215" s="83" t="s">
        <v>3571</v>
      </c>
      <c r="D215" s="83" t="s">
        <v>3706</v>
      </c>
      <c r="E215" s="83" t="s">
        <v>2903</v>
      </c>
      <c r="F215" s="83" t="s">
        <v>3707</v>
      </c>
      <c r="G215" s="83" t="s">
        <v>3707</v>
      </c>
      <c r="H215" s="83" t="s">
        <v>3708</v>
      </c>
      <c r="I215" s="83" t="s">
        <v>2130</v>
      </c>
      <c r="J215" s="83" t="s">
        <v>302</v>
      </c>
      <c r="K215" s="83" t="s">
        <v>3714</v>
      </c>
      <c r="L215" s="84">
        <v>43498</v>
      </c>
      <c r="M215" s="84">
        <v>43498</v>
      </c>
      <c r="N215" s="84">
        <v>43475</v>
      </c>
      <c r="O215" s="83" t="s">
        <v>50</v>
      </c>
      <c r="P215" s="83" t="s">
        <v>3710</v>
      </c>
      <c r="Q215" s="83" t="s">
        <v>52</v>
      </c>
      <c r="R215" s="83" t="s">
        <v>3711</v>
      </c>
      <c r="S215" s="85">
        <v>33</v>
      </c>
      <c r="T215" s="85">
        <v>31</v>
      </c>
      <c r="U215" s="85">
        <f t="shared" si="56"/>
        <v>2</v>
      </c>
      <c r="V215" s="86">
        <f t="shared" si="47"/>
        <v>6.0606060606060608E-2</v>
      </c>
      <c r="W215" s="85">
        <v>31</v>
      </c>
      <c r="X215" s="85">
        <v>0</v>
      </c>
      <c r="Y215" s="85">
        <v>0</v>
      </c>
      <c r="Z215" s="85" t="s">
        <v>54</v>
      </c>
      <c r="AA215" s="85">
        <v>0</v>
      </c>
      <c r="AB215" s="83" t="s">
        <v>3712</v>
      </c>
      <c r="AC215" s="83" t="s">
        <v>99</v>
      </c>
      <c r="AD215" s="83" t="s">
        <v>3580</v>
      </c>
      <c r="AE215" s="83" t="s">
        <v>58</v>
      </c>
      <c r="AF215" s="83" t="s">
        <v>68</v>
      </c>
      <c r="AG215" s="83" t="s">
        <v>3713</v>
      </c>
      <c r="AH215" s="85">
        <v>33</v>
      </c>
      <c r="AI215" s="85">
        <v>31</v>
      </c>
      <c r="AJ215" s="85">
        <f t="shared" si="57"/>
        <v>2</v>
      </c>
      <c r="AK215" s="87">
        <f t="shared" si="58"/>
        <v>6.0606060606060608E-2</v>
      </c>
      <c r="AL215" s="85">
        <f t="shared" si="59"/>
        <v>0</v>
      </c>
    </row>
    <row r="216" spans="1:38" s="88" customFormat="1" x14ac:dyDescent="0.2">
      <c r="A216" s="83" t="s">
        <v>39</v>
      </c>
      <c r="B216" s="83" t="s">
        <v>40</v>
      </c>
      <c r="C216" s="83" t="s">
        <v>3571</v>
      </c>
      <c r="D216" s="83" t="s">
        <v>3706</v>
      </c>
      <c r="E216" s="83" t="s">
        <v>2903</v>
      </c>
      <c r="F216" s="83" t="s">
        <v>3715</v>
      </c>
      <c r="G216" s="83" t="s">
        <v>3716</v>
      </c>
      <c r="H216" s="83" t="s">
        <v>3708</v>
      </c>
      <c r="I216" s="83" t="s">
        <v>2130</v>
      </c>
      <c r="J216" s="83" t="s">
        <v>302</v>
      </c>
      <c r="K216" s="83" t="s">
        <v>3717</v>
      </c>
      <c r="L216" s="84">
        <v>43498</v>
      </c>
      <c r="M216" s="84">
        <v>43498</v>
      </c>
      <c r="N216" s="84">
        <v>43438</v>
      </c>
      <c r="O216" s="83" t="s">
        <v>50</v>
      </c>
      <c r="P216" s="83" t="s">
        <v>3718</v>
      </c>
      <c r="Q216" s="83" t="s">
        <v>52</v>
      </c>
      <c r="R216" s="83" t="s">
        <v>3719</v>
      </c>
      <c r="S216" s="85">
        <v>4382.82</v>
      </c>
      <c r="T216" s="85">
        <v>3933.3</v>
      </c>
      <c r="U216" s="85">
        <f t="shared" si="56"/>
        <v>449.51999999999953</v>
      </c>
      <c r="V216" s="86">
        <f t="shared" si="47"/>
        <v>0.10256410256410246</v>
      </c>
      <c r="W216" s="85">
        <v>3933.3</v>
      </c>
      <c r="X216" s="85">
        <v>0</v>
      </c>
      <c r="Y216" s="85">
        <v>0</v>
      </c>
      <c r="Z216" s="85" t="s">
        <v>54</v>
      </c>
      <c r="AA216" s="85">
        <v>0</v>
      </c>
      <c r="AB216" s="83" t="s">
        <v>3720</v>
      </c>
      <c r="AC216" s="83" t="s">
        <v>99</v>
      </c>
      <c r="AD216" s="83" t="s">
        <v>3580</v>
      </c>
      <c r="AE216" s="83" t="s">
        <v>58</v>
      </c>
      <c r="AF216" s="83" t="s">
        <v>68</v>
      </c>
      <c r="AG216" s="83" t="s">
        <v>3721</v>
      </c>
      <c r="AH216" s="85">
        <v>4382.82</v>
      </c>
      <c r="AI216" s="85">
        <v>3933.3</v>
      </c>
      <c r="AJ216" s="85">
        <f t="shared" si="57"/>
        <v>449.51999999999953</v>
      </c>
      <c r="AK216" s="87">
        <f t="shared" si="58"/>
        <v>0.10256410256410246</v>
      </c>
      <c r="AL216" s="85">
        <f t="shared" si="59"/>
        <v>0</v>
      </c>
    </row>
    <row r="217" spans="1:38" s="88" customFormat="1" x14ac:dyDescent="0.2">
      <c r="A217" s="83" t="s">
        <v>39</v>
      </c>
      <c r="B217" s="83" t="s">
        <v>40</v>
      </c>
      <c r="C217" s="83" t="s">
        <v>3571</v>
      </c>
      <c r="D217" s="83" t="s">
        <v>3706</v>
      </c>
      <c r="E217" s="83" t="s">
        <v>2903</v>
      </c>
      <c r="F217" s="83" t="s">
        <v>3662</v>
      </c>
      <c r="G217" s="83" t="s">
        <v>3662</v>
      </c>
      <c r="H217" s="83" t="s">
        <v>3708</v>
      </c>
      <c r="I217" s="83" t="s">
        <v>2130</v>
      </c>
      <c r="J217" s="83" t="s">
        <v>302</v>
      </c>
      <c r="K217" s="83" t="s">
        <v>3722</v>
      </c>
      <c r="L217" s="84">
        <v>43501</v>
      </c>
      <c r="M217" s="84">
        <v>43501</v>
      </c>
      <c r="N217" s="84">
        <v>43495</v>
      </c>
      <c r="O217" s="83" t="s">
        <v>50</v>
      </c>
      <c r="P217" s="83" t="s">
        <v>3723</v>
      </c>
      <c r="Q217" s="83" t="s">
        <v>52</v>
      </c>
      <c r="R217" s="83" t="s">
        <v>3724</v>
      </c>
      <c r="S217" s="85">
        <v>1157.0999999999999</v>
      </c>
      <c r="T217" s="85">
        <v>997.5</v>
      </c>
      <c r="U217" s="85">
        <f t="shared" si="56"/>
        <v>159.59999999999991</v>
      </c>
      <c r="V217" s="86">
        <f t="shared" si="47"/>
        <v>0.13793103448275856</v>
      </c>
      <c r="W217" s="85">
        <v>829.4</v>
      </c>
      <c r="X217" s="85">
        <v>168.1</v>
      </c>
      <c r="Y217" s="85">
        <v>0</v>
      </c>
      <c r="Z217" s="85" t="s">
        <v>54</v>
      </c>
      <c r="AA217" s="85">
        <v>0</v>
      </c>
      <c r="AB217" s="83" t="s">
        <v>3725</v>
      </c>
      <c r="AC217" s="83" t="s">
        <v>99</v>
      </c>
      <c r="AD217" s="83" t="s">
        <v>3580</v>
      </c>
      <c r="AE217" s="83" t="s">
        <v>58</v>
      </c>
      <c r="AF217" s="83" t="s">
        <v>68</v>
      </c>
      <c r="AG217" s="83" t="s">
        <v>3726</v>
      </c>
      <c r="AH217" s="85">
        <v>1157.0999999999999</v>
      </c>
      <c r="AI217" s="85">
        <v>997.5</v>
      </c>
      <c r="AJ217" s="85">
        <f t="shared" si="57"/>
        <v>159.59999999999991</v>
      </c>
      <c r="AK217" s="87">
        <f t="shared" si="58"/>
        <v>0.13793103448275856</v>
      </c>
      <c r="AL217" s="85">
        <f t="shared" si="59"/>
        <v>0</v>
      </c>
    </row>
    <row r="218" spans="1:38" s="88" customFormat="1" x14ac:dyDescent="0.2">
      <c r="A218" s="83" t="s">
        <v>39</v>
      </c>
      <c r="B218" s="83" t="s">
        <v>40</v>
      </c>
      <c r="C218" s="83" t="s">
        <v>3727</v>
      </c>
      <c r="D218" s="83" t="s">
        <v>3728</v>
      </c>
      <c r="E218" s="83" t="s">
        <v>2903</v>
      </c>
      <c r="F218" s="83" t="s">
        <v>2674</v>
      </c>
      <c r="G218" s="83" t="s">
        <v>3729</v>
      </c>
      <c r="H218" s="83" t="s">
        <v>3730</v>
      </c>
      <c r="I218" s="83" t="s">
        <v>3731</v>
      </c>
      <c r="J218" s="83" t="s">
        <v>302</v>
      </c>
      <c r="K218" s="83" t="s">
        <v>3732</v>
      </c>
      <c r="L218" s="84">
        <v>43501</v>
      </c>
      <c r="M218" s="84">
        <v>43501</v>
      </c>
      <c r="N218" s="84">
        <v>43434</v>
      </c>
      <c r="O218" s="83" t="s">
        <v>50</v>
      </c>
      <c r="P218" s="83" t="s">
        <v>3733</v>
      </c>
      <c r="Q218" s="83" t="s">
        <v>52</v>
      </c>
      <c r="R218" s="83" t="s">
        <v>3734</v>
      </c>
      <c r="S218" s="85">
        <v>-27.55</v>
      </c>
      <c r="T218" s="85">
        <v>0</v>
      </c>
      <c r="U218" s="85">
        <f t="shared" si="56"/>
        <v>-27.55</v>
      </c>
      <c r="V218" s="86">
        <f t="shared" si="47"/>
        <v>1</v>
      </c>
      <c r="W218" s="85">
        <v>0</v>
      </c>
      <c r="X218" s="85">
        <v>0</v>
      </c>
      <c r="Y218" s="85">
        <v>0</v>
      </c>
      <c r="Z218" s="85" t="s">
        <v>54</v>
      </c>
      <c r="AA218" s="85">
        <v>0</v>
      </c>
      <c r="AB218" s="83" t="s">
        <v>3735</v>
      </c>
      <c r="AC218" s="83" t="s">
        <v>99</v>
      </c>
      <c r="AD218" s="83" t="s">
        <v>3736</v>
      </c>
      <c r="AE218" s="83" t="s">
        <v>67</v>
      </c>
      <c r="AF218" s="83" t="s">
        <v>68</v>
      </c>
      <c r="AG218" s="83" t="s">
        <v>3737</v>
      </c>
      <c r="AH218" s="85">
        <v>0</v>
      </c>
      <c r="AI218" s="85">
        <v>0</v>
      </c>
      <c r="AJ218" s="85">
        <f t="shared" si="57"/>
        <v>0</v>
      </c>
      <c r="AK218" s="87" t="e">
        <f t="shared" si="58"/>
        <v>#DIV/0!</v>
      </c>
      <c r="AL218" s="85">
        <f t="shared" si="59"/>
        <v>-27.55</v>
      </c>
    </row>
    <row r="219" spans="1:38" s="88" customFormat="1" x14ac:dyDescent="0.2">
      <c r="A219" s="83" t="s">
        <v>39</v>
      </c>
      <c r="B219" s="83" t="s">
        <v>40</v>
      </c>
      <c r="C219" s="83" t="s">
        <v>3727</v>
      </c>
      <c r="D219" s="83" t="s">
        <v>3738</v>
      </c>
      <c r="E219" s="83" t="s">
        <v>2903</v>
      </c>
      <c r="F219" s="83" t="s">
        <v>2674</v>
      </c>
      <c r="G219" s="83" t="s">
        <v>3729</v>
      </c>
      <c r="H219" s="83" t="s">
        <v>3739</v>
      </c>
      <c r="I219" s="83" t="s">
        <v>3731</v>
      </c>
      <c r="J219" s="83" t="s">
        <v>48</v>
      </c>
      <c r="K219" s="83" t="s">
        <v>3740</v>
      </c>
      <c r="L219" s="84">
        <v>43497</v>
      </c>
      <c r="M219" s="84">
        <v>43497</v>
      </c>
      <c r="N219" s="84">
        <v>43475</v>
      </c>
      <c r="O219" s="83" t="s">
        <v>50</v>
      </c>
      <c r="P219" s="83" t="s">
        <v>3741</v>
      </c>
      <c r="Q219" s="83" t="s">
        <v>52</v>
      </c>
      <c r="R219" s="83" t="s">
        <v>3742</v>
      </c>
      <c r="S219" s="85">
        <v>0</v>
      </c>
      <c r="T219" s="85">
        <v>0</v>
      </c>
      <c r="U219" s="85">
        <f t="shared" ref="U219:U240" si="60">S219-T219</f>
        <v>0</v>
      </c>
      <c r="V219" s="86" t="e">
        <f t="shared" si="47"/>
        <v>#DIV/0!</v>
      </c>
      <c r="W219" s="85">
        <v>0</v>
      </c>
      <c r="X219" s="85">
        <v>0</v>
      </c>
      <c r="Y219" s="85">
        <v>0</v>
      </c>
      <c r="Z219" s="85" t="s">
        <v>54</v>
      </c>
      <c r="AA219" s="85">
        <v>0</v>
      </c>
      <c r="AB219" s="83" t="s">
        <v>3743</v>
      </c>
      <c r="AC219" s="83" t="s">
        <v>99</v>
      </c>
      <c r="AD219" s="83" t="s">
        <v>3736</v>
      </c>
      <c r="AE219" s="83" t="s">
        <v>58</v>
      </c>
      <c r="AF219" s="83" t="s">
        <v>68</v>
      </c>
      <c r="AG219" s="83" t="s">
        <v>3744</v>
      </c>
      <c r="AH219" s="85">
        <v>0</v>
      </c>
      <c r="AI219" s="85">
        <v>0</v>
      </c>
      <c r="AJ219" s="85">
        <f t="shared" ref="AJ219:AJ240" si="61">AH219-AI219</f>
        <v>0</v>
      </c>
      <c r="AK219" s="87" t="e">
        <f t="shared" ref="AK219:AK240" si="62">AJ219/AH219</f>
        <v>#DIV/0!</v>
      </c>
      <c r="AL219" s="85">
        <f t="shared" ref="AL219:AL240" si="63">U219-AJ219</f>
        <v>0</v>
      </c>
    </row>
    <row r="220" spans="1:38" s="88" customFormat="1" x14ac:dyDescent="0.2">
      <c r="A220" s="83" t="s">
        <v>39</v>
      </c>
      <c r="B220" s="83" t="s">
        <v>40</v>
      </c>
      <c r="C220" s="83" t="s">
        <v>3727</v>
      </c>
      <c r="D220" s="83" t="s">
        <v>3738</v>
      </c>
      <c r="E220" s="83" t="s">
        <v>2903</v>
      </c>
      <c r="F220" s="83" t="s">
        <v>2674</v>
      </c>
      <c r="G220" s="83" t="s">
        <v>3729</v>
      </c>
      <c r="H220" s="83" t="s">
        <v>56</v>
      </c>
      <c r="I220" s="83" t="s">
        <v>3731</v>
      </c>
      <c r="J220" s="83" t="s">
        <v>48</v>
      </c>
      <c r="K220" s="83" t="s">
        <v>3745</v>
      </c>
      <c r="L220" s="84">
        <v>43501</v>
      </c>
      <c r="M220" s="84">
        <v>43501</v>
      </c>
      <c r="N220" s="84">
        <v>43475</v>
      </c>
      <c r="O220" s="83" t="s">
        <v>50</v>
      </c>
      <c r="P220" s="83" t="s">
        <v>3746</v>
      </c>
      <c r="Q220" s="83" t="s">
        <v>52</v>
      </c>
      <c r="R220" s="83" t="s">
        <v>3747</v>
      </c>
      <c r="S220" s="85">
        <v>1563.39</v>
      </c>
      <c r="T220" s="85">
        <v>1421.25</v>
      </c>
      <c r="U220" s="85">
        <f t="shared" si="60"/>
        <v>142.1400000000001</v>
      </c>
      <c r="V220" s="86">
        <f t="shared" si="47"/>
        <v>9.0917813213593601E-2</v>
      </c>
      <c r="W220" s="85">
        <v>1421.25</v>
      </c>
      <c r="X220" s="85">
        <v>0</v>
      </c>
      <c r="Y220" s="85">
        <v>0</v>
      </c>
      <c r="Z220" s="85" t="s">
        <v>54</v>
      </c>
      <c r="AA220" s="85">
        <v>0</v>
      </c>
      <c r="AB220" s="83" t="s">
        <v>3748</v>
      </c>
      <c r="AC220" s="83" t="s">
        <v>3749</v>
      </c>
      <c r="AD220" s="83" t="s">
        <v>3736</v>
      </c>
      <c r="AE220" s="83" t="s">
        <v>58</v>
      </c>
      <c r="AF220" s="83" t="s">
        <v>68</v>
      </c>
      <c r="AG220" s="83" t="s">
        <v>3750</v>
      </c>
      <c r="AH220" s="85">
        <v>1563.39</v>
      </c>
      <c r="AI220" s="85">
        <v>1421.25</v>
      </c>
      <c r="AJ220" s="85">
        <f t="shared" si="61"/>
        <v>142.1400000000001</v>
      </c>
      <c r="AK220" s="87">
        <f t="shared" si="62"/>
        <v>9.0917813213593601E-2</v>
      </c>
      <c r="AL220" s="85">
        <f t="shared" si="63"/>
        <v>0</v>
      </c>
    </row>
    <row r="221" spans="1:38" s="88" customFormat="1" x14ac:dyDescent="0.2">
      <c r="A221" s="83" t="s">
        <v>39</v>
      </c>
      <c r="B221" s="83" t="s">
        <v>40</v>
      </c>
      <c r="C221" s="83" t="s">
        <v>3727</v>
      </c>
      <c r="D221" s="83" t="s">
        <v>3738</v>
      </c>
      <c r="E221" s="83" t="s">
        <v>2903</v>
      </c>
      <c r="F221" s="83" t="s">
        <v>2674</v>
      </c>
      <c r="G221" s="83" t="s">
        <v>3729</v>
      </c>
      <c r="H221" s="83" t="s">
        <v>3739</v>
      </c>
      <c r="I221" s="83" t="s">
        <v>3731</v>
      </c>
      <c r="J221" s="83" t="s">
        <v>48</v>
      </c>
      <c r="K221" s="83" t="s">
        <v>3751</v>
      </c>
      <c r="L221" s="84">
        <v>43497</v>
      </c>
      <c r="M221" s="84">
        <v>43497</v>
      </c>
      <c r="N221" s="84">
        <v>43480</v>
      </c>
      <c r="O221" s="83" t="s">
        <v>50</v>
      </c>
      <c r="P221" s="83" t="s">
        <v>3752</v>
      </c>
      <c r="Q221" s="83" t="s">
        <v>52</v>
      </c>
      <c r="R221" s="83" t="s">
        <v>3753</v>
      </c>
      <c r="S221" s="85">
        <v>3606.51</v>
      </c>
      <c r="T221" s="85">
        <v>3151.86</v>
      </c>
      <c r="U221" s="85">
        <f t="shared" si="60"/>
        <v>454.65000000000009</v>
      </c>
      <c r="V221" s="86">
        <f t="shared" si="47"/>
        <v>0.12606370147316937</v>
      </c>
      <c r="W221" s="85">
        <v>3377.69</v>
      </c>
      <c r="X221" s="85">
        <v>-225.83</v>
      </c>
      <c r="Y221" s="85">
        <v>0</v>
      </c>
      <c r="Z221" s="85" t="s">
        <v>54</v>
      </c>
      <c r="AA221" s="85">
        <v>0</v>
      </c>
      <c r="AB221" s="83" t="s">
        <v>3754</v>
      </c>
      <c r="AC221" s="83" t="s">
        <v>850</v>
      </c>
      <c r="AD221" s="83" t="s">
        <v>3736</v>
      </c>
      <c r="AE221" s="83" t="s">
        <v>58</v>
      </c>
      <c r="AF221" s="83" t="s">
        <v>68</v>
      </c>
      <c r="AG221" s="83" t="s">
        <v>3755</v>
      </c>
      <c r="AH221" s="85">
        <v>3606.51</v>
      </c>
      <c r="AI221" s="85">
        <v>3151.86</v>
      </c>
      <c r="AJ221" s="85">
        <f t="shared" si="61"/>
        <v>454.65000000000009</v>
      </c>
      <c r="AK221" s="87">
        <f t="shared" si="62"/>
        <v>0.12606370147316937</v>
      </c>
      <c r="AL221" s="85">
        <f t="shared" si="63"/>
        <v>0</v>
      </c>
    </row>
    <row r="222" spans="1:38" s="88" customFormat="1" x14ac:dyDescent="0.2">
      <c r="A222" s="83" t="s">
        <v>39</v>
      </c>
      <c r="B222" s="83" t="s">
        <v>40</v>
      </c>
      <c r="C222" s="83" t="s">
        <v>3727</v>
      </c>
      <c r="D222" s="83" t="s">
        <v>3738</v>
      </c>
      <c r="E222" s="83" t="s">
        <v>2903</v>
      </c>
      <c r="F222" s="83" t="s">
        <v>2674</v>
      </c>
      <c r="G222" s="83" t="s">
        <v>3729</v>
      </c>
      <c r="H222" s="83" t="s">
        <v>56</v>
      </c>
      <c r="I222" s="83" t="s">
        <v>3731</v>
      </c>
      <c r="J222" s="83" t="s">
        <v>48</v>
      </c>
      <c r="K222" s="83" t="s">
        <v>3756</v>
      </c>
      <c r="L222" s="84">
        <v>43501</v>
      </c>
      <c r="M222" s="84">
        <v>43501</v>
      </c>
      <c r="N222" s="84">
        <v>43482</v>
      </c>
      <c r="O222" s="83" t="s">
        <v>50</v>
      </c>
      <c r="P222" s="83" t="s">
        <v>3757</v>
      </c>
      <c r="Q222" s="83" t="s">
        <v>52</v>
      </c>
      <c r="R222" s="83" t="s">
        <v>3758</v>
      </c>
      <c r="S222" s="85">
        <v>0</v>
      </c>
      <c r="T222" s="85">
        <v>0</v>
      </c>
      <c r="U222" s="85">
        <f t="shared" si="60"/>
        <v>0</v>
      </c>
      <c r="V222" s="86" t="e">
        <f t="shared" si="47"/>
        <v>#DIV/0!</v>
      </c>
      <c r="W222" s="85">
        <v>0</v>
      </c>
      <c r="X222" s="85">
        <v>0</v>
      </c>
      <c r="Y222" s="85">
        <v>0</v>
      </c>
      <c r="Z222" s="85" t="s">
        <v>54</v>
      </c>
      <c r="AA222" s="85">
        <v>0</v>
      </c>
      <c r="AB222" s="83" t="s">
        <v>3759</v>
      </c>
      <c r="AC222" s="83" t="s">
        <v>99</v>
      </c>
      <c r="AD222" s="83" t="s">
        <v>3736</v>
      </c>
      <c r="AE222" s="83" t="s">
        <v>58</v>
      </c>
      <c r="AF222" s="83" t="s">
        <v>68</v>
      </c>
      <c r="AG222" s="83" t="s">
        <v>3760</v>
      </c>
      <c r="AH222" s="85">
        <v>0</v>
      </c>
      <c r="AI222" s="85">
        <v>0</v>
      </c>
      <c r="AJ222" s="85">
        <f t="shared" si="61"/>
        <v>0</v>
      </c>
      <c r="AK222" s="87" t="e">
        <f t="shared" si="62"/>
        <v>#DIV/0!</v>
      </c>
      <c r="AL222" s="85">
        <f t="shared" si="63"/>
        <v>0</v>
      </c>
    </row>
    <row r="223" spans="1:38" s="88" customFormat="1" x14ac:dyDescent="0.2">
      <c r="A223" s="83" t="s">
        <v>39</v>
      </c>
      <c r="B223" s="83" t="s">
        <v>40</v>
      </c>
      <c r="C223" s="83" t="s">
        <v>3727</v>
      </c>
      <c r="D223" s="83" t="s">
        <v>3738</v>
      </c>
      <c r="E223" s="83" t="s">
        <v>2903</v>
      </c>
      <c r="F223" s="83" t="s">
        <v>2674</v>
      </c>
      <c r="G223" s="83" t="s">
        <v>3729</v>
      </c>
      <c r="H223" s="83" t="s">
        <v>56</v>
      </c>
      <c r="I223" s="83" t="s">
        <v>3731</v>
      </c>
      <c r="J223" s="83" t="s">
        <v>48</v>
      </c>
      <c r="K223" s="83" t="s">
        <v>3761</v>
      </c>
      <c r="L223" s="84">
        <v>43500</v>
      </c>
      <c r="M223" s="84">
        <v>43500</v>
      </c>
      <c r="N223" s="84">
        <v>43482</v>
      </c>
      <c r="O223" s="83" t="s">
        <v>50</v>
      </c>
      <c r="P223" s="83" t="s">
        <v>3757</v>
      </c>
      <c r="Q223" s="83" t="s">
        <v>52</v>
      </c>
      <c r="R223" s="83" t="s">
        <v>3758</v>
      </c>
      <c r="S223" s="85">
        <v>3720.6</v>
      </c>
      <c r="T223" s="85">
        <v>3445</v>
      </c>
      <c r="U223" s="85">
        <f t="shared" si="60"/>
        <v>275.59999999999991</v>
      </c>
      <c r="V223" s="86">
        <f t="shared" si="47"/>
        <v>7.4074074074074056E-2</v>
      </c>
      <c r="W223" s="85">
        <v>3438.43</v>
      </c>
      <c r="X223" s="85">
        <v>6.57</v>
      </c>
      <c r="Y223" s="85">
        <v>0</v>
      </c>
      <c r="Z223" s="85" t="s">
        <v>54</v>
      </c>
      <c r="AA223" s="85">
        <v>0</v>
      </c>
      <c r="AB223" s="83" t="s">
        <v>3759</v>
      </c>
      <c r="AC223" s="83" t="s">
        <v>99</v>
      </c>
      <c r="AD223" s="83" t="s">
        <v>3736</v>
      </c>
      <c r="AE223" s="83" t="s">
        <v>58</v>
      </c>
      <c r="AF223" s="83" t="s">
        <v>68</v>
      </c>
      <c r="AG223" s="83" t="s">
        <v>3760</v>
      </c>
      <c r="AH223" s="85">
        <v>3720.6</v>
      </c>
      <c r="AI223" s="85">
        <v>3445</v>
      </c>
      <c r="AJ223" s="85">
        <f t="shared" si="61"/>
        <v>275.59999999999991</v>
      </c>
      <c r="AK223" s="87">
        <f t="shared" si="62"/>
        <v>7.4074074074074056E-2</v>
      </c>
      <c r="AL223" s="85">
        <f t="shared" si="63"/>
        <v>0</v>
      </c>
    </row>
    <row r="224" spans="1:38" s="88" customFormat="1" x14ac:dyDescent="0.2">
      <c r="A224" s="83" t="s">
        <v>39</v>
      </c>
      <c r="B224" s="83" t="s">
        <v>40</v>
      </c>
      <c r="C224" s="83" t="s">
        <v>3727</v>
      </c>
      <c r="D224" s="83" t="s">
        <v>3738</v>
      </c>
      <c r="E224" s="83" t="s">
        <v>2903</v>
      </c>
      <c r="F224" s="83" t="s">
        <v>2674</v>
      </c>
      <c r="G224" s="83" t="s">
        <v>3729</v>
      </c>
      <c r="H224" s="83" t="s">
        <v>3739</v>
      </c>
      <c r="I224" s="83" t="s">
        <v>3731</v>
      </c>
      <c r="J224" s="83" t="s">
        <v>48</v>
      </c>
      <c r="K224" s="83" t="s">
        <v>3762</v>
      </c>
      <c r="L224" s="84">
        <v>43497</v>
      </c>
      <c r="M224" s="84">
        <v>43497</v>
      </c>
      <c r="N224" s="84">
        <v>43483</v>
      </c>
      <c r="O224" s="83" t="s">
        <v>50</v>
      </c>
      <c r="P224" s="83" t="s">
        <v>3763</v>
      </c>
      <c r="Q224" s="83" t="s">
        <v>52</v>
      </c>
      <c r="R224" s="83" t="s">
        <v>3764</v>
      </c>
      <c r="S224" s="85">
        <v>0</v>
      </c>
      <c r="T224" s="85">
        <v>0</v>
      </c>
      <c r="U224" s="85">
        <f t="shared" si="60"/>
        <v>0</v>
      </c>
      <c r="V224" s="86" t="e">
        <f t="shared" si="47"/>
        <v>#DIV/0!</v>
      </c>
      <c r="W224" s="85">
        <v>0</v>
      </c>
      <c r="X224" s="85">
        <v>0</v>
      </c>
      <c r="Y224" s="85">
        <v>0</v>
      </c>
      <c r="Z224" s="85" t="s">
        <v>54</v>
      </c>
      <c r="AA224" s="85">
        <v>0</v>
      </c>
      <c r="AB224" s="83" t="s">
        <v>3765</v>
      </c>
      <c r="AC224" s="83" t="s">
        <v>99</v>
      </c>
      <c r="AD224" s="83" t="s">
        <v>3736</v>
      </c>
      <c r="AE224" s="83" t="s">
        <v>58</v>
      </c>
      <c r="AF224" s="83" t="s">
        <v>68</v>
      </c>
      <c r="AG224" s="83" t="s">
        <v>3766</v>
      </c>
      <c r="AH224" s="85">
        <v>0</v>
      </c>
      <c r="AI224" s="85">
        <v>0</v>
      </c>
      <c r="AJ224" s="85">
        <f t="shared" si="61"/>
        <v>0</v>
      </c>
      <c r="AK224" s="87" t="e">
        <f t="shared" si="62"/>
        <v>#DIV/0!</v>
      </c>
      <c r="AL224" s="85">
        <f t="shared" si="63"/>
        <v>0</v>
      </c>
    </row>
    <row r="225" spans="1:38" s="88" customFormat="1" x14ac:dyDescent="0.2">
      <c r="A225" s="83" t="s">
        <v>39</v>
      </c>
      <c r="B225" s="83" t="s">
        <v>40</v>
      </c>
      <c r="C225" s="83" t="s">
        <v>3727</v>
      </c>
      <c r="D225" s="83" t="s">
        <v>3738</v>
      </c>
      <c r="E225" s="83" t="s">
        <v>2903</v>
      </c>
      <c r="F225" s="83" t="s">
        <v>2674</v>
      </c>
      <c r="G225" s="83" t="s">
        <v>3729</v>
      </c>
      <c r="H225" s="83" t="s">
        <v>3739</v>
      </c>
      <c r="I225" s="83" t="s">
        <v>3731</v>
      </c>
      <c r="J225" s="83" t="s">
        <v>48</v>
      </c>
      <c r="K225" s="83" t="s">
        <v>3767</v>
      </c>
      <c r="L225" s="84">
        <v>43497</v>
      </c>
      <c r="M225" s="84">
        <v>43497</v>
      </c>
      <c r="N225" s="84">
        <v>43488</v>
      </c>
      <c r="O225" s="83" t="s">
        <v>50</v>
      </c>
      <c r="P225" s="83" t="s">
        <v>3768</v>
      </c>
      <c r="Q225" s="83" t="s">
        <v>52</v>
      </c>
      <c r="R225" s="83" t="s">
        <v>3769</v>
      </c>
      <c r="S225" s="85">
        <v>3076</v>
      </c>
      <c r="T225" s="85">
        <v>2500</v>
      </c>
      <c r="U225" s="85">
        <f t="shared" si="60"/>
        <v>576</v>
      </c>
      <c r="V225" s="86">
        <f t="shared" si="47"/>
        <v>0.18725617685305593</v>
      </c>
      <c r="W225" s="85">
        <v>2500</v>
      </c>
      <c r="X225" s="85">
        <v>0</v>
      </c>
      <c r="Y225" s="85">
        <v>0</v>
      </c>
      <c r="Z225" s="85" t="s">
        <v>54</v>
      </c>
      <c r="AA225" s="85">
        <v>0</v>
      </c>
      <c r="AB225" s="83" t="s">
        <v>3770</v>
      </c>
      <c r="AC225" s="83" t="s">
        <v>99</v>
      </c>
      <c r="AD225" s="83" t="s">
        <v>3736</v>
      </c>
      <c r="AE225" s="83" t="s">
        <v>58</v>
      </c>
      <c r="AF225" s="83" t="s">
        <v>68</v>
      </c>
      <c r="AG225" s="83" t="s">
        <v>3771</v>
      </c>
      <c r="AH225" s="85">
        <v>3076</v>
      </c>
      <c r="AI225" s="85">
        <v>2500</v>
      </c>
      <c r="AJ225" s="85">
        <f t="shared" si="61"/>
        <v>576</v>
      </c>
      <c r="AK225" s="87">
        <f t="shared" si="62"/>
        <v>0.18725617685305593</v>
      </c>
      <c r="AL225" s="85">
        <f t="shared" si="63"/>
        <v>0</v>
      </c>
    </row>
    <row r="226" spans="1:38" s="88" customFormat="1" x14ac:dyDescent="0.2">
      <c r="A226" s="83" t="s">
        <v>39</v>
      </c>
      <c r="B226" s="83" t="s">
        <v>40</v>
      </c>
      <c r="C226" s="83" t="s">
        <v>3727</v>
      </c>
      <c r="D226" s="83" t="s">
        <v>3738</v>
      </c>
      <c r="E226" s="83" t="s">
        <v>2903</v>
      </c>
      <c r="F226" s="83" t="s">
        <v>2674</v>
      </c>
      <c r="G226" s="83" t="s">
        <v>3729</v>
      </c>
      <c r="H226" s="83" t="s">
        <v>3739</v>
      </c>
      <c r="I226" s="83" t="s">
        <v>3731</v>
      </c>
      <c r="J226" s="83" t="s">
        <v>48</v>
      </c>
      <c r="K226" s="83" t="s">
        <v>3772</v>
      </c>
      <c r="L226" s="84">
        <v>43497</v>
      </c>
      <c r="M226" s="84">
        <v>43497</v>
      </c>
      <c r="N226" s="84">
        <v>43489</v>
      </c>
      <c r="O226" s="83" t="s">
        <v>50</v>
      </c>
      <c r="P226" s="83" t="s">
        <v>3773</v>
      </c>
      <c r="Q226" s="83" t="s">
        <v>52</v>
      </c>
      <c r="R226" s="83" t="s">
        <v>3774</v>
      </c>
      <c r="S226" s="85">
        <v>278.10000000000002</v>
      </c>
      <c r="T226" s="85">
        <v>206</v>
      </c>
      <c r="U226" s="85">
        <f t="shared" si="60"/>
        <v>72.100000000000023</v>
      </c>
      <c r="V226" s="86">
        <f t="shared" si="47"/>
        <v>0.2592592592592593</v>
      </c>
      <c r="W226" s="85">
        <v>206</v>
      </c>
      <c r="X226" s="85">
        <v>0</v>
      </c>
      <c r="Y226" s="85">
        <v>0</v>
      </c>
      <c r="Z226" s="85" t="s">
        <v>54</v>
      </c>
      <c r="AA226" s="85">
        <v>0</v>
      </c>
      <c r="AB226" s="83" t="s">
        <v>3775</v>
      </c>
      <c r="AC226" s="83" t="s">
        <v>99</v>
      </c>
      <c r="AD226" s="83" t="s">
        <v>3736</v>
      </c>
      <c r="AE226" s="83" t="s">
        <v>58</v>
      </c>
      <c r="AF226" s="83" t="s">
        <v>68</v>
      </c>
      <c r="AG226" s="83" t="s">
        <v>3776</v>
      </c>
      <c r="AH226" s="85">
        <v>278.10000000000002</v>
      </c>
      <c r="AI226" s="85">
        <v>206</v>
      </c>
      <c r="AJ226" s="85">
        <f t="shared" si="61"/>
        <v>72.100000000000023</v>
      </c>
      <c r="AK226" s="87">
        <f t="shared" si="62"/>
        <v>0.2592592592592593</v>
      </c>
      <c r="AL226" s="85">
        <f t="shared" si="63"/>
        <v>0</v>
      </c>
    </row>
    <row r="227" spans="1:38" s="88" customFormat="1" x14ac:dyDescent="0.2">
      <c r="A227" s="83" t="s">
        <v>39</v>
      </c>
      <c r="B227" s="83" t="s">
        <v>40</v>
      </c>
      <c r="C227" s="83" t="s">
        <v>3727</v>
      </c>
      <c r="D227" s="83" t="s">
        <v>3738</v>
      </c>
      <c r="E227" s="83" t="s">
        <v>2903</v>
      </c>
      <c r="F227" s="83" t="s">
        <v>2674</v>
      </c>
      <c r="G227" s="83" t="s">
        <v>3729</v>
      </c>
      <c r="H227" s="83" t="s">
        <v>56</v>
      </c>
      <c r="I227" s="83" t="s">
        <v>3731</v>
      </c>
      <c r="J227" s="83" t="s">
        <v>48</v>
      </c>
      <c r="K227" s="83" t="s">
        <v>3777</v>
      </c>
      <c r="L227" s="84">
        <v>43500</v>
      </c>
      <c r="M227" s="84">
        <v>43500</v>
      </c>
      <c r="N227" s="84">
        <v>43493</v>
      </c>
      <c r="O227" s="83" t="s">
        <v>50</v>
      </c>
      <c r="P227" s="83" t="s">
        <v>3778</v>
      </c>
      <c r="Q227" s="83" t="s">
        <v>52</v>
      </c>
      <c r="R227" s="83" t="s">
        <v>3779</v>
      </c>
      <c r="S227" s="85">
        <v>864.18</v>
      </c>
      <c r="T227" s="85">
        <v>839</v>
      </c>
      <c r="U227" s="85">
        <f t="shared" si="60"/>
        <v>25.17999999999995</v>
      </c>
      <c r="V227" s="86">
        <f t="shared" si="47"/>
        <v>2.9137448216806628E-2</v>
      </c>
      <c r="W227" s="85">
        <v>839</v>
      </c>
      <c r="X227" s="85">
        <v>0</v>
      </c>
      <c r="Y227" s="85">
        <v>0</v>
      </c>
      <c r="Z227" s="85" t="s">
        <v>54</v>
      </c>
      <c r="AA227" s="85">
        <v>0</v>
      </c>
      <c r="AB227" s="83" t="s">
        <v>3780</v>
      </c>
      <c r="AC227" s="83" t="s">
        <v>3781</v>
      </c>
      <c r="AD227" s="83" t="s">
        <v>3736</v>
      </c>
      <c r="AE227" s="83" t="s">
        <v>58</v>
      </c>
      <c r="AF227" s="83" t="s">
        <v>68</v>
      </c>
      <c r="AG227" s="83" t="s">
        <v>3782</v>
      </c>
      <c r="AH227" s="85">
        <v>864.18</v>
      </c>
      <c r="AI227" s="85">
        <v>839</v>
      </c>
      <c r="AJ227" s="85">
        <f t="shared" si="61"/>
        <v>25.17999999999995</v>
      </c>
      <c r="AK227" s="87">
        <f t="shared" si="62"/>
        <v>2.9137448216806628E-2</v>
      </c>
      <c r="AL227" s="85">
        <f t="shared" si="63"/>
        <v>0</v>
      </c>
    </row>
    <row r="228" spans="1:38" s="88" customFormat="1" x14ac:dyDescent="0.2">
      <c r="A228" s="83" t="s">
        <v>39</v>
      </c>
      <c r="B228" s="83" t="s">
        <v>40</v>
      </c>
      <c r="C228" s="83" t="s">
        <v>3727</v>
      </c>
      <c r="D228" s="83" t="s">
        <v>3738</v>
      </c>
      <c r="E228" s="83" t="s">
        <v>2903</v>
      </c>
      <c r="F228" s="83" t="s">
        <v>2674</v>
      </c>
      <c r="G228" s="83" t="s">
        <v>3729</v>
      </c>
      <c r="H228" s="83" t="s">
        <v>56</v>
      </c>
      <c r="I228" s="83" t="s">
        <v>3731</v>
      </c>
      <c r="J228" s="83" t="s">
        <v>48</v>
      </c>
      <c r="K228" s="83" t="s">
        <v>3783</v>
      </c>
      <c r="L228" s="84">
        <v>43500</v>
      </c>
      <c r="M228" s="84">
        <v>43500</v>
      </c>
      <c r="N228" s="84">
        <v>43493</v>
      </c>
      <c r="O228" s="83" t="s">
        <v>50</v>
      </c>
      <c r="P228" s="83" t="s">
        <v>3784</v>
      </c>
      <c r="Q228" s="83" t="s">
        <v>52</v>
      </c>
      <c r="R228" s="83" t="s">
        <v>3785</v>
      </c>
      <c r="S228" s="85">
        <v>432.09</v>
      </c>
      <c r="T228" s="85">
        <v>419.5</v>
      </c>
      <c r="U228" s="85">
        <f t="shared" si="60"/>
        <v>12.589999999999975</v>
      </c>
      <c r="V228" s="86">
        <f t="shared" si="47"/>
        <v>2.9137448216806628E-2</v>
      </c>
      <c r="W228" s="85">
        <v>419.5</v>
      </c>
      <c r="X228" s="85">
        <v>0</v>
      </c>
      <c r="Y228" s="85">
        <v>0</v>
      </c>
      <c r="Z228" s="85" t="s">
        <v>54</v>
      </c>
      <c r="AA228" s="85">
        <v>0</v>
      </c>
      <c r="AB228" s="83" t="s">
        <v>3786</v>
      </c>
      <c r="AC228" s="83" t="s">
        <v>3781</v>
      </c>
      <c r="AD228" s="83" t="s">
        <v>3736</v>
      </c>
      <c r="AE228" s="83" t="s">
        <v>58</v>
      </c>
      <c r="AF228" s="83" t="s">
        <v>68</v>
      </c>
      <c r="AG228" s="83" t="s">
        <v>3787</v>
      </c>
      <c r="AH228" s="85">
        <v>432.09</v>
      </c>
      <c r="AI228" s="85">
        <v>419.5</v>
      </c>
      <c r="AJ228" s="85">
        <f t="shared" si="61"/>
        <v>12.589999999999975</v>
      </c>
      <c r="AK228" s="87">
        <f t="shared" si="62"/>
        <v>2.9137448216806628E-2</v>
      </c>
      <c r="AL228" s="85">
        <f t="shared" si="63"/>
        <v>0</v>
      </c>
    </row>
    <row r="229" spans="1:38" s="88" customFormat="1" x14ac:dyDescent="0.2">
      <c r="A229" s="83" t="s">
        <v>39</v>
      </c>
      <c r="B229" s="83" t="s">
        <v>40</v>
      </c>
      <c r="C229" s="83" t="s">
        <v>3727</v>
      </c>
      <c r="D229" s="83" t="s">
        <v>3738</v>
      </c>
      <c r="E229" s="83" t="s">
        <v>2903</v>
      </c>
      <c r="F229" s="83" t="s">
        <v>2674</v>
      </c>
      <c r="G229" s="83" t="s">
        <v>3729</v>
      </c>
      <c r="H229" s="83" t="s">
        <v>3739</v>
      </c>
      <c r="I229" s="83" t="s">
        <v>3731</v>
      </c>
      <c r="J229" s="83" t="s">
        <v>48</v>
      </c>
      <c r="K229" s="83" t="s">
        <v>3788</v>
      </c>
      <c r="L229" s="84">
        <v>43499</v>
      </c>
      <c r="M229" s="84">
        <v>43499</v>
      </c>
      <c r="N229" s="84">
        <v>43493</v>
      </c>
      <c r="O229" s="83" t="s">
        <v>50</v>
      </c>
      <c r="P229" s="83" t="s">
        <v>3789</v>
      </c>
      <c r="Q229" s="83" t="s">
        <v>52</v>
      </c>
      <c r="R229" s="83" t="s">
        <v>3790</v>
      </c>
      <c r="S229" s="85">
        <v>0</v>
      </c>
      <c r="T229" s="85">
        <v>0</v>
      </c>
      <c r="U229" s="85">
        <f t="shared" si="60"/>
        <v>0</v>
      </c>
      <c r="V229" s="86" t="e">
        <f t="shared" si="47"/>
        <v>#DIV/0!</v>
      </c>
      <c r="W229" s="85">
        <v>0</v>
      </c>
      <c r="X229" s="85">
        <v>0</v>
      </c>
      <c r="Y229" s="85">
        <v>0</v>
      </c>
      <c r="Z229" s="85" t="s">
        <v>54</v>
      </c>
      <c r="AA229" s="85">
        <v>0</v>
      </c>
      <c r="AB229" s="83" t="s">
        <v>3791</v>
      </c>
      <c r="AC229" s="83" t="s">
        <v>99</v>
      </c>
      <c r="AD229" s="83" t="s">
        <v>3736</v>
      </c>
      <c r="AE229" s="83" t="s">
        <v>58</v>
      </c>
      <c r="AF229" s="83" t="s">
        <v>68</v>
      </c>
      <c r="AG229" s="83" t="s">
        <v>3792</v>
      </c>
      <c r="AH229" s="85">
        <v>0</v>
      </c>
      <c r="AI229" s="85">
        <v>0</v>
      </c>
      <c r="AJ229" s="85">
        <f t="shared" si="61"/>
        <v>0</v>
      </c>
      <c r="AK229" s="87" t="e">
        <f t="shared" si="62"/>
        <v>#DIV/0!</v>
      </c>
      <c r="AL229" s="85">
        <f t="shared" si="63"/>
        <v>0</v>
      </c>
    </row>
    <row r="230" spans="1:38" s="88" customFormat="1" x14ac:dyDescent="0.2">
      <c r="A230" s="83" t="s">
        <v>39</v>
      </c>
      <c r="B230" s="83" t="s">
        <v>40</v>
      </c>
      <c r="C230" s="83" t="s">
        <v>3727</v>
      </c>
      <c r="D230" s="83" t="s">
        <v>3738</v>
      </c>
      <c r="E230" s="83" t="s">
        <v>2903</v>
      </c>
      <c r="F230" s="83" t="s">
        <v>2674</v>
      </c>
      <c r="G230" s="83" t="s">
        <v>3729</v>
      </c>
      <c r="H230" s="83" t="s">
        <v>3739</v>
      </c>
      <c r="I230" s="83" t="s">
        <v>3731</v>
      </c>
      <c r="J230" s="83" t="s">
        <v>48</v>
      </c>
      <c r="K230" s="83" t="s">
        <v>3793</v>
      </c>
      <c r="L230" s="84">
        <v>43498</v>
      </c>
      <c r="M230" s="84">
        <v>43498</v>
      </c>
      <c r="N230" s="84">
        <v>43493</v>
      </c>
      <c r="O230" s="83" t="s">
        <v>50</v>
      </c>
      <c r="P230" s="83" t="s">
        <v>3789</v>
      </c>
      <c r="Q230" s="83" t="s">
        <v>52</v>
      </c>
      <c r="R230" s="83" t="s">
        <v>3790</v>
      </c>
      <c r="S230" s="85">
        <v>871.77</v>
      </c>
      <c r="T230" s="85">
        <v>801.95</v>
      </c>
      <c r="U230" s="85">
        <f t="shared" si="60"/>
        <v>69.819999999999936</v>
      </c>
      <c r="V230" s="86">
        <f t="shared" si="47"/>
        <v>8.0089931977471052E-2</v>
      </c>
      <c r="W230" s="85">
        <v>801.95</v>
      </c>
      <c r="X230" s="85">
        <v>0</v>
      </c>
      <c r="Y230" s="85">
        <v>0</v>
      </c>
      <c r="Z230" s="85" t="s">
        <v>54</v>
      </c>
      <c r="AA230" s="85">
        <v>0</v>
      </c>
      <c r="AB230" s="83" t="s">
        <v>3791</v>
      </c>
      <c r="AC230" s="83" t="s">
        <v>99</v>
      </c>
      <c r="AD230" s="83" t="s">
        <v>3736</v>
      </c>
      <c r="AE230" s="83" t="s">
        <v>58</v>
      </c>
      <c r="AF230" s="83" t="s">
        <v>68</v>
      </c>
      <c r="AG230" s="83" t="s">
        <v>3792</v>
      </c>
      <c r="AH230" s="85">
        <v>871.77</v>
      </c>
      <c r="AI230" s="85">
        <v>801.95</v>
      </c>
      <c r="AJ230" s="85">
        <f t="shared" si="61"/>
        <v>69.819999999999936</v>
      </c>
      <c r="AK230" s="87">
        <f t="shared" si="62"/>
        <v>8.0089931977471052E-2</v>
      </c>
      <c r="AL230" s="85">
        <f t="shared" si="63"/>
        <v>0</v>
      </c>
    </row>
    <row r="231" spans="1:38" s="88" customFormat="1" x14ac:dyDescent="0.2">
      <c r="A231" s="83" t="s">
        <v>39</v>
      </c>
      <c r="B231" s="83" t="s">
        <v>40</v>
      </c>
      <c r="C231" s="83" t="s">
        <v>3727</v>
      </c>
      <c r="D231" s="83" t="s">
        <v>3738</v>
      </c>
      <c r="E231" s="83" t="s">
        <v>2903</v>
      </c>
      <c r="F231" s="83" t="s">
        <v>2674</v>
      </c>
      <c r="G231" s="83" t="s">
        <v>3729</v>
      </c>
      <c r="H231" s="83" t="s">
        <v>3739</v>
      </c>
      <c r="I231" s="83" t="s">
        <v>3731</v>
      </c>
      <c r="J231" s="83" t="s">
        <v>48</v>
      </c>
      <c r="K231" s="83" t="s">
        <v>3794</v>
      </c>
      <c r="L231" s="84">
        <v>43498</v>
      </c>
      <c r="M231" s="84">
        <v>43498</v>
      </c>
      <c r="N231" s="84">
        <v>43494</v>
      </c>
      <c r="O231" s="83" t="s">
        <v>50</v>
      </c>
      <c r="P231" s="83" t="s">
        <v>3795</v>
      </c>
      <c r="Q231" s="83" t="s">
        <v>52</v>
      </c>
      <c r="R231" s="83" t="s">
        <v>3796</v>
      </c>
      <c r="S231" s="85">
        <v>98.65</v>
      </c>
      <c r="T231" s="85">
        <v>91.77</v>
      </c>
      <c r="U231" s="85">
        <f t="shared" si="60"/>
        <v>6.8800000000000097</v>
      </c>
      <c r="V231" s="86">
        <f t="shared" si="47"/>
        <v>6.9741510390268727E-2</v>
      </c>
      <c r="W231" s="85">
        <v>91.77</v>
      </c>
      <c r="X231" s="85">
        <v>0</v>
      </c>
      <c r="Y231" s="85">
        <v>0</v>
      </c>
      <c r="Z231" s="85" t="s">
        <v>54</v>
      </c>
      <c r="AA231" s="85">
        <v>0</v>
      </c>
      <c r="AB231" s="83" t="s">
        <v>3797</v>
      </c>
      <c r="AC231" s="83" t="s">
        <v>154</v>
      </c>
      <c r="AD231" s="83" t="s">
        <v>3736</v>
      </c>
      <c r="AE231" s="83" t="s">
        <v>58</v>
      </c>
      <c r="AF231" s="83" t="s">
        <v>68</v>
      </c>
      <c r="AG231" s="83" t="s">
        <v>3798</v>
      </c>
      <c r="AH231" s="85">
        <v>98.65</v>
      </c>
      <c r="AI231" s="85">
        <v>91.77</v>
      </c>
      <c r="AJ231" s="85">
        <f t="shared" si="61"/>
        <v>6.8800000000000097</v>
      </c>
      <c r="AK231" s="87">
        <f t="shared" si="62"/>
        <v>6.9741510390268727E-2</v>
      </c>
      <c r="AL231" s="85">
        <f t="shared" si="63"/>
        <v>0</v>
      </c>
    </row>
    <row r="232" spans="1:38" s="88" customFormat="1" x14ac:dyDescent="0.2">
      <c r="A232" s="83" t="s">
        <v>39</v>
      </c>
      <c r="B232" s="83" t="s">
        <v>40</v>
      </c>
      <c r="C232" s="83" t="s">
        <v>3727</v>
      </c>
      <c r="D232" s="83" t="s">
        <v>3738</v>
      </c>
      <c r="E232" s="83" t="s">
        <v>2903</v>
      </c>
      <c r="F232" s="83" t="s">
        <v>2674</v>
      </c>
      <c r="G232" s="83" t="s">
        <v>3729</v>
      </c>
      <c r="H232" s="83" t="s">
        <v>56</v>
      </c>
      <c r="I232" s="83" t="s">
        <v>3731</v>
      </c>
      <c r="J232" s="83" t="s">
        <v>48</v>
      </c>
      <c r="K232" s="83" t="s">
        <v>3799</v>
      </c>
      <c r="L232" s="84">
        <v>43500</v>
      </c>
      <c r="M232" s="84">
        <v>43500</v>
      </c>
      <c r="N232" s="84">
        <v>43496</v>
      </c>
      <c r="O232" s="83" t="s">
        <v>50</v>
      </c>
      <c r="P232" s="83" t="s">
        <v>3800</v>
      </c>
      <c r="Q232" s="83" t="s">
        <v>52</v>
      </c>
      <c r="R232" s="83" t="s">
        <v>3801</v>
      </c>
      <c r="S232" s="85">
        <v>664.2</v>
      </c>
      <c r="T232" s="85">
        <v>492</v>
      </c>
      <c r="U232" s="85">
        <f t="shared" si="60"/>
        <v>172.20000000000005</v>
      </c>
      <c r="V232" s="86">
        <f t="shared" si="47"/>
        <v>0.2592592592592593</v>
      </c>
      <c r="W232" s="85">
        <v>458.17</v>
      </c>
      <c r="X232" s="85">
        <v>33.83</v>
      </c>
      <c r="Y232" s="85">
        <v>0</v>
      </c>
      <c r="Z232" s="85" t="s">
        <v>54</v>
      </c>
      <c r="AA232" s="85">
        <v>0</v>
      </c>
      <c r="AB232" s="83" t="s">
        <v>3802</v>
      </c>
      <c r="AC232" s="83" t="s">
        <v>99</v>
      </c>
      <c r="AD232" s="83" t="s">
        <v>3736</v>
      </c>
      <c r="AE232" s="83" t="s">
        <v>58</v>
      </c>
      <c r="AF232" s="83" t="s">
        <v>68</v>
      </c>
      <c r="AG232" s="83" t="s">
        <v>3803</v>
      </c>
      <c r="AH232" s="85">
        <v>664.2</v>
      </c>
      <c r="AI232" s="85">
        <v>492</v>
      </c>
      <c r="AJ232" s="85">
        <f t="shared" si="61"/>
        <v>172.20000000000005</v>
      </c>
      <c r="AK232" s="87">
        <f t="shared" si="62"/>
        <v>0.2592592592592593</v>
      </c>
      <c r="AL232" s="85">
        <f t="shared" si="63"/>
        <v>0</v>
      </c>
    </row>
    <row r="233" spans="1:38" s="88" customFormat="1" x14ac:dyDescent="0.2">
      <c r="A233" s="83" t="s">
        <v>39</v>
      </c>
      <c r="B233" s="83" t="s">
        <v>40</v>
      </c>
      <c r="C233" s="83" t="s">
        <v>3727</v>
      </c>
      <c r="D233" s="83" t="s">
        <v>3738</v>
      </c>
      <c r="E233" s="83" t="s">
        <v>2903</v>
      </c>
      <c r="F233" s="83" t="s">
        <v>2674</v>
      </c>
      <c r="G233" s="83" t="s">
        <v>3729</v>
      </c>
      <c r="H233" s="83" t="s">
        <v>56</v>
      </c>
      <c r="I233" s="83" t="s">
        <v>3731</v>
      </c>
      <c r="J233" s="83" t="s">
        <v>48</v>
      </c>
      <c r="K233" s="83" t="s">
        <v>3804</v>
      </c>
      <c r="L233" s="84">
        <v>43501</v>
      </c>
      <c r="M233" s="84">
        <v>43501</v>
      </c>
      <c r="N233" s="84">
        <v>43496</v>
      </c>
      <c r="O233" s="83" t="s">
        <v>50</v>
      </c>
      <c r="P233" s="83" t="s">
        <v>3805</v>
      </c>
      <c r="Q233" s="83" t="s">
        <v>52</v>
      </c>
      <c r="R233" s="83" t="s">
        <v>3806</v>
      </c>
      <c r="S233" s="85">
        <v>0</v>
      </c>
      <c r="T233" s="85">
        <v>0</v>
      </c>
      <c r="U233" s="85">
        <f t="shared" si="60"/>
        <v>0</v>
      </c>
      <c r="V233" s="86" t="e">
        <f t="shared" si="47"/>
        <v>#DIV/0!</v>
      </c>
      <c r="W233" s="85">
        <v>0</v>
      </c>
      <c r="X233" s="85">
        <v>0</v>
      </c>
      <c r="Y233" s="85">
        <v>0</v>
      </c>
      <c r="Z233" s="85" t="s">
        <v>54</v>
      </c>
      <c r="AA233" s="85">
        <v>0</v>
      </c>
      <c r="AB233" s="83" t="s">
        <v>3807</v>
      </c>
      <c r="AC233" s="83" t="s">
        <v>99</v>
      </c>
      <c r="AD233" s="83" t="s">
        <v>3736</v>
      </c>
      <c r="AE233" s="83" t="s">
        <v>58</v>
      </c>
      <c r="AF233" s="83" t="s">
        <v>68</v>
      </c>
      <c r="AG233" s="83" t="s">
        <v>3808</v>
      </c>
      <c r="AH233" s="85">
        <v>0</v>
      </c>
      <c r="AI233" s="85">
        <v>0</v>
      </c>
      <c r="AJ233" s="85">
        <f t="shared" si="61"/>
        <v>0</v>
      </c>
      <c r="AK233" s="87" t="e">
        <f t="shared" si="62"/>
        <v>#DIV/0!</v>
      </c>
      <c r="AL233" s="85">
        <f t="shared" si="63"/>
        <v>0</v>
      </c>
    </row>
    <row r="234" spans="1:38" s="88" customFormat="1" x14ac:dyDescent="0.2">
      <c r="A234" s="83" t="s">
        <v>39</v>
      </c>
      <c r="B234" s="83" t="s">
        <v>40</v>
      </c>
      <c r="C234" s="83" t="s">
        <v>3727</v>
      </c>
      <c r="D234" s="83" t="s">
        <v>3738</v>
      </c>
      <c r="E234" s="83" t="s">
        <v>2903</v>
      </c>
      <c r="F234" s="83" t="s">
        <v>2674</v>
      </c>
      <c r="G234" s="83" t="s">
        <v>3729</v>
      </c>
      <c r="H234" s="83" t="s">
        <v>56</v>
      </c>
      <c r="I234" s="83" t="s">
        <v>3731</v>
      </c>
      <c r="J234" s="83" t="s">
        <v>48</v>
      </c>
      <c r="K234" s="83" t="s">
        <v>3809</v>
      </c>
      <c r="L234" s="84">
        <v>43500</v>
      </c>
      <c r="M234" s="84">
        <v>43500</v>
      </c>
      <c r="N234" s="84">
        <v>43496</v>
      </c>
      <c r="O234" s="83" t="s">
        <v>50</v>
      </c>
      <c r="P234" s="83" t="s">
        <v>3805</v>
      </c>
      <c r="Q234" s="83" t="s">
        <v>52</v>
      </c>
      <c r="R234" s="83" t="s">
        <v>3806</v>
      </c>
      <c r="S234" s="85">
        <v>175.5</v>
      </c>
      <c r="T234" s="85">
        <v>162.5</v>
      </c>
      <c r="U234" s="85">
        <f t="shared" si="60"/>
        <v>13</v>
      </c>
      <c r="V234" s="86">
        <f t="shared" ref="V234:V285" si="64">U234/S234</f>
        <v>7.407407407407407E-2</v>
      </c>
      <c r="W234" s="85">
        <v>146.33000000000001</v>
      </c>
      <c r="X234" s="85">
        <v>16.170000000000002</v>
      </c>
      <c r="Y234" s="85">
        <v>0</v>
      </c>
      <c r="Z234" s="85" t="s">
        <v>54</v>
      </c>
      <c r="AA234" s="85">
        <v>0</v>
      </c>
      <c r="AB234" s="83" t="s">
        <v>3807</v>
      </c>
      <c r="AC234" s="83" t="s">
        <v>99</v>
      </c>
      <c r="AD234" s="83" t="s">
        <v>3736</v>
      </c>
      <c r="AE234" s="83" t="s">
        <v>58</v>
      </c>
      <c r="AF234" s="83" t="s">
        <v>68</v>
      </c>
      <c r="AG234" s="83" t="s">
        <v>3808</v>
      </c>
      <c r="AH234" s="85">
        <v>175.5</v>
      </c>
      <c r="AI234" s="85">
        <v>162.5</v>
      </c>
      <c r="AJ234" s="85">
        <f t="shared" si="61"/>
        <v>13</v>
      </c>
      <c r="AK234" s="87">
        <f t="shared" si="62"/>
        <v>7.407407407407407E-2</v>
      </c>
      <c r="AL234" s="85">
        <f t="shared" si="63"/>
        <v>0</v>
      </c>
    </row>
    <row r="235" spans="1:38" s="88" customFormat="1" x14ac:dyDescent="0.2">
      <c r="A235" s="83" t="s">
        <v>39</v>
      </c>
      <c r="B235" s="83" t="s">
        <v>40</v>
      </c>
      <c r="C235" s="83" t="s">
        <v>3727</v>
      </c>
      <c r="D235" s="83" t="s">
        <v>3738</v>
      </c>
      <c r="E235" s="83" t="s">
        <v>2903</v>
      </c>
      <c r="F235" s="83" t="s">
        <v>2674</v>
      </c>
      <c r="G235" s="83" t="s">
        <v>3729</v>
      </c>
      <c r="H235" s="83" t="s">
        <v>56</v>
      </c>
      <c r="I235" s="83" t="s">
        <v>3731</v>
      </c>
      <c r="J235" s="83" t="s">
        <v>48</v>
      </c>
      <c r="K235" s="83" t="s">
        <v>3810</v>
      </c>
      <c r="L235" s="84">
        <v>43501</v>
      </c>
      <c r="M235" s="84">
        <v>43501</v>
      </c>
      <c r="N235" s="84">
        <v>43496</v>
      </c>
      <c r="O235" s="83" t="s">
        <v>50</v>
      </c>
      <c r="P235" s="83" t="s">
        <v>3811</v>
      </c>
      <c r="Q235" s="83" t="s">
        <v>52</v>
      </c>
      <c r="R235" s="83" t="s">
        <v>3812</v>
      </c>
      <c r="S235" s="85">
        <v>12.77</v>
      </c>
      <c r="T235" s="85">
        <v>11.88</v>
      </c>
      <c r="U235" s="85">
        <f t="shared" si="60"/>
        <v>0.88999999999999879</v>
      </c>
      <c r="V235" s="86">
        <f t="shared" si="64"/>
        <v>6.9694596711041418E-2</v>
      </c>
      <c r="W235" s="85">
        <v>11.88</v>
      </c>
      <c r="X235" s="85">
        <v>0</v>
      </c>
      <c r="Y235" s="85">
        <v>0</v>
      </c>
      <c r="Z235" s="85" t="s">
        <v>54</v>
      </c>
      <c r="AA235" s="85">
        <v>0</v>
      </c>
      <c r="AB235" s="83" t="s">
        <v>3813</v>
      </c>
      <c r="AC235" s="83" t="s">
        <v>154</v>
      </c>
      <c r="AD235" s="83" t="s">
        <v>3736</v>
      </c>
      <c r="AE235" s="83" t="s">
        <v>58</v>
      </c>
      <c r="AF235" s="83" t="s">
        <v>68</v>
      </c>
      <c r="AG235" s="83" t="s">
        <v>3814</v>
      </c>
      <c r="AH235" s="85">
        <v>12.77</v>
      </c>
      <c r="AI235" s="85">
        <v>11.88</v>
      </c>
      <c r="AJ235" s="85">
        <f t="shared" si="61"/>
        <v>0.88999999999999879</v>
      </c>
      <c r="AK235" s="87">
        <f t="shared" si="62"/>
        <v>6.9694596711041418E-2</v>
      </c>
      <c r="AL235" s="85">
        <f t="shared" si="63"/>
        <v>0</v>
      </c>
    </row>
    <row r="236" spans="1:38" s="88" customFormat="1" x14ac:dyDescent="0.2">
      <c r="A236" s="83" t="s">
        <v>39</v>
      </c>
      <c r="B236" s="83" t="s">
        <v>40</v>
      </c>
      <c r="C236" s="83" t="s">
        <v>3727</v>
      </c>
      <c r="D236" s="83" t="s">
        <v>3738</v>
      </c>
      <c r="E236" s="83" t="s">
        <v>2903</v>
      </c>
      <c r="F236" s="83" t="s">
        <v>2674</v>
      </c>
      <c r="G236" s="83" t="s">
        <v>3729</v>
      </c>
      <c r="H236" s="83" t="s">
        <v>3739</v>
      </c>
      <c r="I236" s="83" t="s">
        <v>3731</v>
      </c>
      <c r="J236" s="83" t="s">
        <v>48</v>
      </c>
      <c r="K236" s="83" t="s">
        <v>3815</v>
      </c>
      <c r="L236" s="84">
        <v>43497</v>
      </c>
      <c r="M236" s="84">
        <v>43497</v>
      </c>
      <c r="N236" s="84">
        <v>43488</v>
      </c>
      <c r="O236" s="83" t="s">
        <v>50</v>
      </c>
      <c r="P236" s="83" t="s">
        <v>3816</v>
      </c>
      <c r="Q236" s="83" t="s">
        <v>52</v>
      </c>
      <c r="R236" s="83" t="s">
        <v>3817</v>
      </c>
      <c r="S236" s="85">
        <v>5114.1499999999996</v>
      </c>
      <c r="T236" s="85">
        <v>4400.3999999999996</v>
      </c>
      <c r="U236" s="85">
        <f t="shared" si="60"/>
        <v>713.75</v>
      </c>
      <c r="V236" s="86">
        <f t="shared" si="64"/>
        <v>0.13956375937350293</v>
      </c>
      <c r="W236" s="85">
        <v>4454.7</v>
      </c>
      <c r="X236" s="85">
        <v>-54.3</v>
      </c>
      <c r="Y236" s="85">
        <v>0</v>
      </c>
      <c r="Z236" s="85" t="s">
        <v>54</v>
      </c>
      <c r="AA236" s="85">
        <v>0</v>
      </c>
      <c r="AB236" s="83" t="s">
        <v>3818</v>
      </c>
      <c r="AC236" s="83" t="s">
        <v>99</v>
      </c>
      <c r="AD236" s="83" t="s">
        <v>3736</v>
      </c>
      <c r="AE236" s="83" t="s">
        <v>58</v>
      </c>
      <c r="AF236" s="83" t="s">
        <v>68</v>
      </c>
      <c r="AG236" s="83" t="s">
        <v>3819</v>
      </c>
      <c r="AH236" s="85">
        <v>5114.1499999999996</v>
      </c>
      <c r="AI236" s="85">
        <v>4400.3999999999996</v>
      </c>
      <c r="AJ236" s="85">
        <f t="shared" si="61"/>
        <v>713.75</v>
      </c>
      <c r="AK236" s="87">
        <f t="shared" si="62"/>
        <v>0.13956375937350293</v>
      </c>
      <c r="AL236" s="85">
        <f t="shared" si="63"/>
        <v>0</v>
      </c>
    </row>
    <row r="237" spans="1:38" s="88" customFormat="1" x14ac:dyDescent="0.2">
      <c r="A237" s="83" t="s">
        <v>39</v>
      </c>
      <c r="B237" s="83" t="s">
        <v>40</v>
      </c>
      <c r="C237" s="83" t="s">
        <v>3727</v>
      </c>
      <c r="D237" s="83" t="s">
        <v>3738</v>
      </c>
      <c r="E237" s="83" t="s">
        <v>2903</v>
      </c>
      <c r="F237" s="83" t="s">
        <v>2674</v>
      </c>
      <c r="G237" s="83" t="s">
        <v>3729</v>
      </c>
      <c r="H237" s="83" t="s">
        <v>3739</v>
      </c>
      <c r="I237" s="83" t="s">
        <v>3731</v>
      </c>
      <c r="J237" s="83" t="s">
        <v>48</v>
      </c>
      <c r="K237" s="83" t="s">
        <v>3820</v>
      </c>
      <c r="L237" s="84">
        <v>43498</v>
      </c>
      <c r="M237" s="84">
        <v>43498</v>
      </c>
      <c r="N237" s="84">
        <v>43488</v>
      </c>
      <c r="O237" s="83" t="s">
        <v>50</v>
      </c>
      <c r="P237" s="83" t="s">
        <v>3816</v>
      </c>
      <c r="Q237" s="83" t="s">
        <v>52</v>
      </c>
      <c r="R237" s="83" t="s">
        <v>3817</v>
      </c>
      <c r="S237" s="85">
        <v>0</v>
      </c>
      <c r="T237" s="85">
        <v>0</v>
      </c>
      <c r="U237" s="85">
        <f t="shared" si="60"/>
        <v>0</v>
      </c>
      <c r="V237" s="86" t="e">
        <f t="shared" si="64"/>
        <v>#DIV/0!</v>
      </c>
      <c r="W237" s="85">
        <v>0</v>
      </c>
      <c r="X237" s="85">
        <v>0</v>
      </c>
      <c r="Y237" s="85">
        <v>0</v>
      </c>
      <c r="Z237" s="85" t="s">
        <v>54</v>
      </c>
      <c r="AA237" s="85">
        <v>0</v>
      </c>
      <c r="AB237" s="83" t="s">
        <v>3818</v>
      </c>
      <c r="AC237" s="83" t="s">
        <v>99</v>
      </c>
      <c r="AD237" s="83" t="s">
        <v>3736</v>
      </c>
      <c r="AE237" s="83" t="s">
        <v>58</v>
      </c>
      <c r="AF237" s="83" t="s">
        <v>68</v>
      </c>
      <c r="AG237" s="83" t="s">
        <v>3819</v>
      </c>
      <c r="AH237" s="85">
        <v>0</v>
      </c>
      <c r="AI237" s="85">
        <v>0</v>
      </c>
      <c r="AJ237" s="85">
        <f t="shared" si="61"/>
        <v>0</v>
      </c>
      <c r="AK237" s="87" t="e">
        <f t="shared" si="62"/>
        <v>#DIV/0!</v>
      </c>
      <c r="AL237" s="85">
        <f t="shared" si="63"/>
        <v>0</v>
      </c>
    </row>
    <row r="238" spans="1:38" s="88" customFormat="1" x14ac:dyDescent="0.2">
      <c r="A238" s="83" t="s">
        <v>39</v>
      </c>
      <c r="B238" s="83" t="s">
        <v>40</v>
      </c>
      <c r="C238" s="83" t="s">
        <v>3727</v>
      </c>
      <c r="D238" s="83" t="s">
        <v>3738</v>
      </c>
      <c r="E238" s="83" t="s">
        <v>2903</v>
      </c>
      <c r="F238" s="83" t="s">
        <v>2674</v>
      </c>
      <c r="G238" s="83" t="s">
        <v>3729</v>
      </c>
      <c r="H238" s="83" t="s">
        <v>56</v>
      </c>
      <c r="I238" s="83" t="s">
        <v>3731</v>
      </c>
      <c r="J238" s="83" t="s">
        <v>48</v>
      </c>
      <c r="K238" s="83" t="s">
        <v>3821</v>
      </c>
      <c r="L238" s="84">
        <v>43501</v>
      </c>
      <c r="M238" s="84">
        <v>43501</v>
      </c>
      <c r="N238" s="84">
        <v>43493</v>
      </c>
      <c r="O238" s="83" t="s">
        <v>50</v>
      </c>
      <c r="P238" s="83" t="s">
        <v>3822</v>
      </c>
      <c r="Q238" s="83" t="s">
        <v>52</v>
      </c>
      <c r="R238" s="83" t="s">
        <v>3823</v>
      </c>
      <c r="S238" s="85">
        <v>6177.04</v>
      </c>
      <c r="T238" s="85">
        <v>5707.6</v>
      </c>
      <c r="U238" s="85">
        <f t="shared" si="60"/>
        <v>469.4399999999996</v>
      </c>
      <c r="V238" s="86">
        <f t="shared" si="64"/>
        <v>7.59975651768484E-2</v>
      </c>
      <c r="W238" s="85">
        <v>5684.96</v>
      </c>
      <c r="X238" s="85">
        <v>22.64</v>
      </c>
      <c r="Y238" s="85">
        <v>0</v>
      </c>
      <c r="Z238" s="85" t="s">
        <v>54</v>
      </c>
      <c r="AA238" s="85">
        <v>0</v>
      </c>
      <c r="AB238" s="83" t="s">
        <v>3824</v>
      </c>
      <c r="AC238" s="83" t="s">
        <v>99</v>
      </c>
      <c r="AD238" s="83" t="s">
        <v>3736</v>
      </c>
      <c r="AE238" s="83" t="s">
        <v>58</v>
      </c>
      <c r="AF238" s="83" t="s">
        <v>68</v>
      </c>
      <c r="AG238" s="83" t="s">
        <v>3825</v>
      </c>
      <c r="AH238" s="85">
        <v>6177.04</v>
      </c>
      <c r="AI238" s="85">
        <v>5707.6</v>
      </c>
      <c r="AJ238" s="85">
        <f t="shared" si="61"/>
        <v>469.4399999999996</v>
      </c>
      <c r="AK238" s="87">
        <f t="shared" si="62"/>
        <v>7.59975651768484E-2</v>
      </c>
      <c r="AL238" s="85">
        <f t="shared" si="63"/>
        <v>0</v>
      </c>
    </row>
    <row r="239" spans="1:38" s="88" customFormat="1" x14ac:dyDescent="0.2">
      <c r="A239" s="83" t="s">
        <v>39</v>
      </c>
      <c r="B239" s="83" t="s">
        <v>40</v>
      </c>
      <c r="C239" s="83" t="s">
        <v>3727</v>
      </c>
      <c r="D239" s="83" t="s">
        <v>3738</v>
      </c>
      <c r="E239" s="83" t="s">
        <v>2903</v>
      </c>
      <c r="F239" s="83" t="s">
        <v>3729</v>
      </c>
      <c r="G239" s="83" t="s">
        <v>3729</v>
      </c>
      <c r="H239" s="83" t="s">
        <v>56</v>
      </c>
      <c r="I239" s="83" t="s">
        <v>3731</v>
      </c>
      <c r="J239" s="83" t="s">
        <v>48</v>
      </c>
      <c r="K239" s="83" t="s">
        <v>3826</v>
      </c>
      <c r="L239" s="84">
        <v>43501</v>
      </c>
      <c r="M239" s="84">
        <v>43501</v>
      </c>
      <c r="N239" s="84">
        <v>43482</v>
      </c>
      <c r="O239" s="83" t="s">
        <v>50</v>
      </c>
      <c r="P239" s="83" t="s">
        <v>3827</v>
      </c>
      <c r="Q239" s="83" t="s">
        <v>52</v>
      </c>
      <c r="R239" s="83" t="s">
        <v>3828</v>
      </c>
      <c r="S239" s="85">
        <v>0</v>
      </c>
      <c r="T239" s="85">
        <v>0</v>
      </c>
      <c r="U239" s="85">
        <f t="shared" si="60"/>
        <v>0</v>
      </c>
      <c r="V239" s="86" t="e">
        <f t="shared" si="64"/>
        <v>#DIV/0!</v>
      </c>
      <c r="W239" s="85">
        <v>0</v>
      </c>
      <c r="X239" s="85">
        <v>0</v>
      </c>
      <c r="Y239" s="85">
        <v>0</v>
      </c>
      <c r="Z239" s="85" t="s">
        <v>54</v>
      </c>
      <c r="AA239" s="85">
        <v>0</v>
      </c>
      <c r="AB239" s="83" t="s">
        <v>3829</v>
      </c>
      <c r="AC239" s="83" t="s">
        <v>99</v>
      </c>
      <c r="AD239" s="83" t="s">
        <v>3736</v>
      </c>
      <c r="AE239" s="83" t="s">
        <v>58</v>
      </c>
      <c r="AF239" s="83" t="s">
        <v>68</v>
      </c>
      <c r="AG239" s="83" t="s">
        <v>3830</v>
      </c>
      <c r="AH239" s="85">
        <v>0</v>
      </c>
      <c r="AI239" s="85">
        <v>0</v>
      </c>
      <c r="AJ239" s="85">
        <f t="shared" si="61"/>
        <v>0</v>
      </c>
      <c r="AK239" s="87" t="e">
        <f t="shared" si="62"/>
        <v>#DIV/0!</v>
      </c>
      <c r="AL239" s="85">
        <f t="shared" si="63"/>
        <v>0</v>
      </c>
    </row>
    <row r="240" spans="1:38" s="88" customFormat="1" x14ac:dyDescent="0.2">
      <c r="A240" s="83" t="s">
        <v>39</v>
      </c>
      <c r="B240" s="83" t="s">
        <v>40</v>
      </c>
      <c r="C240" s="83" t="s">
        <v>3727</v>
      </c>
      <c r="D240" s="83" t="s">
        <v>3738</v>
      </c>
      <c r="E240" s="83" t="s">
        <v>2903</v>
      </c>
      <c r="F240" s="83" t="s">
        <v>3729</v>
      </c>
      <c r="G240" s="83" t="s">
        <v>3729</v>
      </c>
      <c r="H240" s="83" t="s">
        <v>56</v>
      </c>
      <c r="I240" s="83" t="s">
        <v>3731</v>
      </c>
      <c r="J240" s="83" t="s">
        <v>48</v>
      </c>
      <c r="K240" s="83" t="s">
        <v>3831</v>
      </c>
      <c r="L240" s="84">
        <v>43500</v>
      </c>
      <c r="M240" s="84">
        <v>43500</v>
      </c>
      <c r="N240" s="84">
        <v>43482</v>
      </c>
      <c r="O240" s="83" t="s">
        <v>50</v>
      </c>
      <c r="P240" s="83" t="s">
        <v>3827</v>
      </c>
      <c r="Q240" s="83" t="s">
        <v>52</v>
      </c>
      <c r="R240" s="83" t="s">
        <v>3828</v>
      </c>
      <c r="S240" s="85">
        <v>3177.35</v>
      </c>
      <c r="T240" s="85">
        <v>2937.55</v>
      </c>
      <c r="U240" s="85">
        <f t="shared" si="60"/>
        <v>239.79999999999973</v>
      </c>
      <c r="V240" s="86">
        <f t="shared" si="64"/>
        <v>7.5471698113207461E-2</v>
      </c>
      <c r="W240" s="85">
        <v>2937.55</v>
      </c>
      <c r="X240" s="85">
        <v>0</v>
      </c>
      <c r="Y240" s="85">
        <v>0</v>
      </c>
      <c r="Z240" s="85" t="s">
        <v>54</v>
      </c>
      <c r="AA240" s="85">
        <v>0</v>
      </c>
      <c r="AB240" s="83" t="s">
        <v>3829</v>
      </c>
      <c r="AC240" s="83" t="s">
        <v>99</v>
      </c>
      <c r="AD240" s="83" t="s">
        <v>3736</v>
      </c>
      <c r="AE240" s="83" t="s">
        <v>58</v>
      </c>
      <c r="AF240" s="83" t="s">
        <v>68</v>
      </c>
      <c r="AG240" s="83" t="s">
        <v>3830</v>
      </c>
      <c r="AH240" s="85">
        <v>3177.35</v>
      </c>
      <c r="AI240" s="85">
        <v>2937.55</v>
      </c>
      <c r="AJ240" s="85">
        <f t="shared" si="61"/>
        <v>239.79999999999973</v>
      </c>
      <c r="AK240" s="87">
        <f t="shared" si="62"/>
        <v>7.5471698113207461E-2</v>
      </c>
      <c r="AL240" s="85">
        <f t="shared" si="63"/>
        <v>0</v>
      </c>
    </row>
    <row r="241" spans="1:38" s="88" customFormat="1" x14ac:dyDescent="0.2">
      <c r="A241" s="83" t="s">
        <v>39</v>
      </c>
      <c r="B241" s="83" t="s">
        <v>40</v>
      </c>
      <c r="C241" s="83" t="s">
        <v>3832</v>
      </c>
      <c r="D241" s="83" t="s">
        <v>3833</v>
      </c>
      <c r="E241" s="83" t="s">
        <v>2903</v>
      </c>
      <c r="F241" s="83" t="s">
        <v>3834</v>
      </c>
      <c r="G241" s="83" t="s">
        <v>3834</v>
      </c>
      <c r="H241" s="83" t="s">
        <v>3835</v>
      </c>
      <c r="I241" s="83" t="s">
        <v>3836</v>
      </c>
      <c r="J241" s="83" t="s">
        <v>3837</v>
      </c>
      <c r="K241" s="83" t="s">
        <v>3838</v>
      </c>
      <c r="L241" s="84">
        <v>43497</v>
      </c>
      <c r="M241" s="84">
        <v>43497</v>
      </c>
      <c r="N241" s="84">
        <v>43472</v>
      </c>
      <c r="O241" s="83" t="s">
        <v>50</v>
      </c>
      <c r="P241" s="83" t="s">
        <v>3839</v>
      </c>
      <c r="Q241" s="83" t="s">
        <v>52</v>
      </c>
      <c r="R241" s="83" t="s">
        <v>3840</v>
      </c>
      <c r="S241" s="85">
        <v>0</v>
      </c>
      <c r="T241" s="85">
        <v>0</v>
      </c>
      <c r="U241" s="85">
        <f t="shared" ref="U241:U247" si="65">S241-T241</f>
        <v>0</v>
      </c>
      <c r="V241" s="86" t="e">
        <f t="shared" si="64"/>
        <v>#DIV/0!</v>
      </c>
      <c r="W241" s="85">
        <v>0</v>
      </c>
      <c r="X241" s="85">
        <v>0</v>
      </c>
      <c r="Y241" s="85">
        <v>0</v>
      </c>
      <c r="Z241" s="85" t="s">
        <v>54</v>
      </c>
      <c r="AA241" s="85">
        <v>0</v>
      </c>
      <c r="AB241" s="83" t="s">
        <v>3841</v>
      </c>
      <c r="AC241" s="83" t="s">
        <v>99</v>
      </c>
      <c r="AD241" s="83" t="s">
        <v>3842</v>
      </c>
      <c r="AE241" s="83" t="s">
        <v>58</v>
      </c>
      <c r="AF241" s="83" t="s">
        <v>68</v>
      </c>
      <c r="AG241" s="83" t="s">
        <v>3843</v>
      </c>
      <c r="AH241" s="85">
        <v>0</v>
      </c>
      <c r="AI241" s="85">
        <v>0</v>
      </c>
      <c r="AJ241" s="85">
        <f t="shared" ref="AJ241:AJ247" si="66">AH241-AI241</f>
        <v>0</v>
      </c>
      <c r="AK241" s="87" t="e">
        <f t="shared" ref="AK241:AK247" si="67">AJ241/AH241</f>
        <v>#DIV/0!</v>
      </c>
      <c r="AL241" s="85">
        <f t="shared" ref="AL241:AL247" si="68">U241-AJ241</f>
        <v>0</v>
      </c>
    </row>
    <row r="242" spans="1:38" s="88" customFormat="1" x14ac:dyDescent="0.2">
      <c r="A242" s="83" t="s">
        <v>39</v>
      </c>
      <c r="B242" s="83" t="s">
        <v>40</v>
      </c>
      <c r="C242" s="83" t="s">
        <v>3832</v>
      </c>
      <c r="D242" s="83" t="s">
        <v>3833</v>
      </c>
      <c r="E242" s="83" t="s">
        <v>2903</v>
      </c>
      <c r="F242" s="83" t="s">
        <v>3834</v>
      </c>
      <c r="G242" s="83" t="s">
        <v>3834</v>
      </c>
      <c r="H242" s="83" t="s">
        <v>3835</v>
      </c>
      <c r="I242" s="83" t="s">
        <v>3836</v>
      </c>
      <c r="J242" s="83" t="s">
        <v>3837</v>
      </c>
      <c r="K242" s="83" t="s">
        <v>3844</v>
      </c>
      <c r="L242" s="84">
        <v>43501</v>
      </c>
      <c r="M242" s="84">
        <v>43501</v>
      </c>
      <c r="N242" s="84">
        <v>43479</v>
      </c>
      <c r="O242" s="83" t="s">
        <v>50</v>
      </c>
      <c r="P242" s="83" t="s">
        <v>3845</v>
      </c>
      <c r="Q242" s="83" t="s">
        <v>52</v>
      </c>
      <c r="R242" s="83" t="s">
        <v>3846</v>
      </c>
      <c r="S242" s="85">
        <v>2302.3000000000002</v>
      </c>
      <c r="T242" s="85">
        <v>2093</v>
      </c>
      <c r="U242" s="85">
        <f t="shared" si="65"/>
        <v>209.30000000000018</v>
      </c>
      <c r="V242" s="86">
        <f t="shared" si="64"/>
        <v>9.0909090909090981E-2</v>
      </c>
      <c r="W242" s="85">
        <v>2093</v>
      </c>
      <c r="X242" s="85">
        <v>0</v>
      </c>
      <c r="Y242" s="85">
        <v>0</v>
      </c>
      <c r="Z242" s="85" t="s">
        <v>54</v>
      </c>
      <c r="AA242" s="85">
        <v>0</v>
      </c>
      <c r="AB242" s="83" t="s">
        <v>3847</v>
      </c>
      <c r="AC242" s="83" t="s">
        <v>87</v>
      </c>
      <c r="AD242" s="83" t="s">
        <v>3842</v>
      </c>
      <c r="AE242" s="83" t="s">
        <v>58</v>
      </c>
      <c r="AF242" s="83" t="s">
        <v>68</v>
      </c>
      <c r="AG242" s="83" t="s">
        <v>3848</v>
      </c>
      <c r="AH242" s="85">
        <v>2302.3000000000002</v>
      </c>
      <c r="AI242" s="85">
        <v>2093</v>
      </c>
      <c r="AJ242" s="85">
        <f t="shared" si="66"/>
        <v>209.30000000000018</v>
      </c>
      <c r="AK242" s="87">
        <f t="shared" si="67"/>
        <v>9.0909090909090981E-2</v>
      </c>
      <c r="AL242" s="85">
        <f t="shared" si="68"/>
        <v>0</v>
      </c>
    </row>
    <row r="243" spans="1:38" s="88" customFormat="1" x14ac:dyDescent="0.2">
      <c r="A243" s="83" t="s">
        <v>39</v>
      </c>
      <c r="B243" s="83" t="s">
        <v>40</v>
      </c>
      <c r="C243" s="83" t="s">
        <v>3832</v>
      </c>
      <c r="D243" s="83" t="s">
        <v>3833</v>
      </c>
      <c r="E243" s="83" t="s">
        <v>2903</v>
      </c>
      <c r="F243" s="83" t="s">
        <v>3834</v>
      </c>
      <c r="G243" s="83" t="s">
        <v>3834</v>
      </c>
      <c r="H243" s="83" t="s">
        <v>3835</v>
      </c>
      <c r="I243" s="83" t="s">
        <v>3836</v>
      </c>
      <c r="J243" s="83" t="s">
        <v>3837</v>
      </c>
      <c r="K243" s="83" t="s">
        <v>3849</v>
      </c>
      <c r="L243" s="84">
        <v>43500</v>
      </c>
      <c r="M243" s="84">
        <v>43500</v>
      </c>
      <c r="N243" s="84">
        <v>43481</v>
      </c>
      <c r="O243" s="83" t="s">
        <v>50</v>
      </c>
      <c r="P243" s="83" t="s">
        <v>3850</v>
      </c>
      <c r="Q243" s="83" t="s">
        <v>52</v>
      </c>
      <c r="R243" s="83" t="s">
        <v>3851</v>
      </c>
      <c r="S243" s="85">
        <v>5400</v>
      </c>
      <c r="T243" s="85">
        <v>4680</v>
      </c>
      <c r="U243" s="85">
        <f t="shared" si="65"/>
        <v>720</v>
      </c>
      <c r="V243" s="86">
        <f t="shared" si="64"/>
        <v>0.13333333333333333</v>
      </c>
      <c r="W243" s="85">
        <v>4680</v>
      </c>
      <c r="X243" s="85">
        <v>0</v>
      </c>
      <c r="Y243" s="85">
        <v>0</v>
      </c>
      <c r="Z243" s="85" t="s">
        <v>54</v>
      </c>
      <c r="AA243" s="85">
        <v>0</v>
      </c>
      <c r="AB243" s="83" t="s">
        <v>3852</v>
      </c>
      <c r="AC243" s="83" t="s">
        <v>99</v>
      </c>
      <c r="AD243" s="83" t="s">
        <v>3842</v>
      </c>
      <c r="AE243" s="83" t="s">
        <v>58</v>
      </c>
      <c r="AF243" s="83" t="s">
        <v>68</v>
      </c>
      <c r="AG243" s="83" t="s">
        <v>3853</v>
      </c>
      <c r="AH243" s="85">
        <v>5400</v>
      </c>
      <c r="AI243" s="85">
        <v>4680</v>
      </c>
      <c r="AJ243" s="85">
        <f t="shared" si="66"/>
        <v>720</v>
      </c>
      <c r="AK243" s="87">
        <f t="shared" si="67"/>
        <v>0.13333333333333333</v>
      </c>
      <c r="AL243" s="85">
        <f t="shared" si="68"/>
        <v>0</v>
      </c>
    </row>
    <row r="244" spans="1:38" s="88" customFormat="1" x14ac:dyDescent="0.2">
      <c r="A244" s="83" t="s">
        <v>39</v>
      </c>
      <c r="B244" s="83" t="s">
        <v>40</v>
      </c>
      <c r="C244" s="83" t="s">
        <v>3832</v>
      </c>
      <c r="D244" s="83" t="s">
        <v>3833</v>
      </c>
      <c r="E244" s="83" t="s">
        <v>2903</v>
      </c>
      <c r="F244" s="83" t="s">
        <v>3834</v>
      </c>
      <c r="G244" s="83" t="s">
        <v>3834</v>
      </c>
      <c r="H244" s="83" t="s">
        <v>3835</v>
      </c>
      <c r="I244" s="83" t="s">
        <v>3836</v>
      </c>
      <c r="J244" s="83" t="s">
        <v>3837</v>
      </c>
      <c r="K244" s="83" t="s">
        <v>3854</v>
      </c>
      <c r="L244" s="84">
        <v>43501</v>
      </c>
      <c r="M244" s="84">
        <v>43501</v>
      </c>
      <c r="N244" s="84">
        <v>43497</v>
      </c>
      <c r="O244" s="83" t="s">
        <v>50</v>
      </c>
      <c r="P244" s="83" t="s">
        <v>3855</v>
      </c>
      <c r="Q244" s="83" t="s">
        <v>52</v>
      </c>
      <c r="R244" s="83" t="s">
        <v>3856</v>
      </c>
      <c r="S244" s="85">
        <v>13830.3</v>
      </c>
      <c r="T244" s="85">
        <v>12230.1</v>
      </c>
      <c r="U244" s="85">
        <f t="shared" si="65"/>
        <v>1600.1999999999989</v>
      </c>
      <c r="V244" s="86">
        <f t="shared" si="64"/>
        <v>0.11570247933884291</v>
      </c>
      <c r="W244" s="85">
        <v>12230.1</v>
      </c>
      <c r="X244" s="85">
        <v>0</v>
      </c>
      <c r="Y244" s="85">
        <v>0</v>
      </c>
      <c r="Z244" s="85" t="s">
        <v>54</v>
      </c>
      <c r="AA244" s="85">
        <v>0</v>
      </c>
      <c r="AB244" s="83" t="s">
        <v>3857</v>
      </c>
      <c r="AC244" s="83" t="s">
        <v>109</v>
      </c>
      <c r="AD244" s="83" t="s">
        <v>3842</v>
      </c>
      <c r="AE244" s="83" t="s">
        <v>58</v>
      </c>
      <c r="AF244" s="83" t="s">
        <v>68</v>
      </c>
      <c r="AG244" s="83" t="s">
        <v>3858</v>
      </c>
      <c r="AH244" s="85">
        <v>13830.3</v>
      </c>
      <c r="AI244" s="85">
        <v>12230.1</v>
      </c>
      <c r="AJ244" s="85">
        <f t="shared" si="66"/>
        <v>1600.1999999999989</v>
      </c>
      <c r="AK244" s="87">
        <f t="shared" si="67"/>
        <v>0.11570247933884291</v>
      </c>
      <c r="AL244" s="85">
        <f t="shared" si="68"/>
        <v>0</v>
      </c>
    </row>
    <row r="245" spans="1:38" s="88" customFormat="1" x14ac:dyDescent="0.2">
      <c r="A245" s="83" t="s">
        <v>39</v>
      </c>
      <c r="B245" s="83" t="s">
        <v>40</v>
      </c>
      <c r="C245" s="83" t="s">
        <v>3832</v>
      </c>
      <c r="D245" s="83" t="s">
        <v>3833</v>
      </c>
      <c r="E245" s="83" t="s">
        <v>2903</v>
      </c>
      <c r="F245" s="83" t="s">
        <v>3859</v>
      </c>
      <c r="G245" s="83" t="s">
        <v>3859</v>
      </c>
      <c r="H245" s="83" t="s">
        <v>3835</v>
      </c>
      <c r="I245" s="83" t="s">
        <v>3836</v>
      </c>
      <c r="J245" s="83" t="s">
        <v>3837</v>
      </c>
      <c r="K245" s="83" t="s">
        <v>3860</v>
      </c>
      <c r="L245" s="84">
        <v>43501</v>
      </c>
      <c r="M245" s="84">
        <v>43501</v>
      </c>
      <c r="N245" s="84">
        <v>43469</v>
      </c>
      <c r="O245" s="83" t="s">
        <v>50</v>
      </c>
      <c r="P245" s="83" t="s">
        <v>3861</v>
      </c>
      <c r="Q245" s="83" t="s">
        <v>52</v>
      </c>
      <c r="R245" s="83" t="s">
        <v>3862</v>
      </c>
      <c r="S245" s="85">
        <v>0</v>
      </c>
      <c r="T245" s="85">
        <v>0</v>
      </c>
      <c r="U245" s="85">
        <f t="shared" si="65"/>
        <v>0</v>
      </c>
      <c r="V245" s="86" t="e">
        <f t="shared" si="64"/>
        <v>#DIV/0!</v>
      </c>
      <c r="W245" s="85">
        <v>0</v>
      </c>
      <c r="X245" s="85">
        <v>0</v>
      </c>
      <c r="Y245" s="85">
        <v>0</v>
      </c>
      <c r="Z245" s="85" t="s">
        <v>54</v>
      </c>
      <c r="AA245" s="85">
        <v>0</v>
      </c>
      <c r="AB245" s="83" t="s">
        <v>3863</v>
      </c>
      <c r="AC245" s="83" t="s">
        <v>99</v>
      </c>
      <c r="AD245" s="83" t="s">
        <v>3842</v>
      </c>
      <c r="AE245" s="83" t="s">
        <v>58</v>
      </c>
      <c r="AF245" s="83" t="s">
        <v>68</v>
      </c>
      <c r="AG245" s="83" t="s">
        <v>3864</v>
      </c>
      <c r="AH245" s="85">
        <v>0</v>
      </c>
      <c r="AI245" s="85">
        <v>0</v>
      </c>
      <c r="AJ245" s="85">
        <f t="shared" si="66"/>
        <v>0</v>
      </c>
      <c r="AK245" s="87" t="e">
        <f t="shared" si="67"/>
        <v>#DIV/0!</v>
      </c>
      <c r="AL245" s="85">
        <f t="shared" si="68"/>
        <v>0</v>
      </c>
    </row>
    <row r="246" spans="1:38" s="88" customFormat="1" x14ac:dyDescent="0.2">
      <c r="A246" s="83" t="s">
        <v>39</v>
      </c>
      <c r="B246" s="83" t="s">
        <v>40</v>
      </c>
      <c r="C246" s="83" t="s">
        <v>3832</v>
      </c>
      <c r="D246" s="83" t="s">
        <v>3833</v>
      </c>
      <c r="E246" s="83" t="s">
        <v>2903</v>
      </c>
      <c r="F246" s="83" t="s">
        <v>3859</v>
      </c>
      <c r="G246" s="83" t="s">
        <v>3859</v>
      </c>
      <c r="H246" s="83" t="s">
        <v>3835</v>
      </c>
      <c r="I246" s="83" t="s">
        <v>3836</v>
      </c>
      <c r="J246" s="83" t="s">
        <v>3837</v>
      </c>
      <c r="K246" s="83" t="s">
        <v>3865</v>
      </c>
      <c r="L246" s="84">
        <v>43500</v>
      </c>
      <c r="M246" s="84">
        <v>43500</v>
      </c>
      <c r="N246" s="84">
        <v>43469</v>
      </c>
      <c r="O246" s="83" t="s">
        <v>50</v>
      </c>
      <c r="P246" s="83" t="s">
        <v>3861</v>
      </c>
      <c r="Q246" s="83" t="s">
        <v>52</v>
      </c>
      <c r="R246" s="83" t="s">
        <v>3862</v>
      </c>
      <c r="S246" s="85">
        <v>10884</v>
      </c>
      <c r="T246" s="85">
        <v>10002</v>
      </c>
      <c r="U246" s="85">
        <f t="shared" si="65"/>
        <v>882</v>
      </c>
      <c r="V246" s="86">
        <f t="shared" si="64"/>
        <v>8.1036383682469681E-2</v>
      </c>
      <c r="W246" s="85">
        <v>10002</v>
      </c>
      <c r="X246" s="85">
        <v>0</v>
      </c>
      <c r="Y246" s="85">
        <v>0</v>
      </c>
      <c r="Z246" s="85" t="s">
        <v>54</v>
      </c>
      <c r="AA246" s="85">
        <v>0</v>
      </c>
      <c r="AB246" s="83" t="s">
        <v>3863</v>
      </c>
      <c r="AC246" s="83" t="s">
        <v>99</v>
      </c>
      <c r="AD246" s="83" t="s">
        <v>3842</v>
      </c>
      <c r="AE246" s="83" t="s">
        <v>58</v>
      </c>
      <c r="AF246" s="83" t="s">
        <v>68</v>
      </c>
      <c r="AG246" s="83" t="s">
        <v>3864</v>
      </c>
      <c r="AH246" s="85">
        <v>10884</v>
      </c>
      <c r="AI246" s="85">
        <v>10002</v>
      </c>
      <c r="AJ246" s="85">
        <f t="shared" si="66"/>
        <v>882</v>
      </c>
      <c r="AK246" s="87">
        <f t="shared" si="67"/>
        <v>8.1036383682469681E-2</v>
      </c>
      <c r="AL246" s="85">
        <f t="shared" si="68"/>
        <v>0</v>
      </c>
    </row>
    <row r="247" spans="1:38" s="88" customFormat="1" x14ac:dyDescent="0.2">
      <c r="A247" s="83" t="s">
        <v>39</v>
      </c>
      <c r="B247" s="83" t="s">
        <v>40</v>
      </c>
      <c r="C247" s="83" t="s">
        <v>3832</v>
      </c>
      <c r="D247" s="83" t="s">
        <v>3833</v>
      </c>
      <c r="E247" s="83" t="s">
        <v>2903</v>
      </c>
      <c r="F247" s="83" t="s">
        <v>3859</v>
      </c>
      <c r="G247" s="83" t="s">
        <v>3859</v>
      </c>
      <c r="H247" s="83" t="s">
        <v>3835</v>
      </c>
      <c r="I247" s="83" t="s">
        <v>3836</v>
      </c>
      <c r="J247" s="83" t="s">
        <v>3837</v>
      </c>
      <c r="K247" s="83" t="s">
        <v>3866</v>
      </c>
      <c r="L247" s="84">
        <v>43498</v>
      </c>
      <c r="M247" s="84">
        <v>43498</v>
      </c>
      <c r="N247" s="84">
        <v>43469</v>
      </c>
      <c r="O247" s="83" t="s">
        <v>50</v>
      </c>
      <c r="P247" s="83" t="s">
        <v>3861</v>
      </c>
      <c r="Q247" s="83" t="s">
        <v>52</v>
      </c>
      <c r="R247" s="83" t="s">
        <v>3862</v>
      </c>
      <c r="S247" s="85">
        <v>44360</v>
      </c>
      <c r="T247" s="85">
        <v>38815</v>
      </c>
      <c r="U247" s="85">
        <f t="shared" si="65"/>
        <v>5545</v>
      </c>
      <c r="V247" s="86">
        <f t="shared" si="64"/>
        <v>0.125</v>
      </c>
      <c r="W247" s="85">
        <v>30510.78</v>
      </c>
      <c r="X247" s="85">
        <v>8304.2199999999993</v>
      </c>
      <c r="Y247" s="85">
        <v>0</v>
      </c>
      <c r="Z247" s="85" t="s">
        <v>54</v>
      </c>
      <c r="AA247" s="85">
        <v>0</v>
      </c>
      <c r="AB247" s="83" t="s">
        <v>3863</v>
      </c>
      <c r="AC247" s="83" t="s">
        <v>99</v>
      </c>
      <c r="AD247" s="83" t="s">
        <v>3842</v>
      </c>
      <c r="AE247" s="83" t="s">
        <v>58</v>
      </c>
      <c r="AF247" s="83" t="s">
        <v>68</v>
      </c>
      <c r="AG247" s="83" t="s">
        <v>3864</v>
      </c>
      <c r="AH247" s="85">
        <v>44360</v>
      </c>
      <c r="AI247" s="85">
        <v>38815</v>
      </c>
      <c r="AJ247" s="85">
        <f t="shared" si="66"/>
        <v>5545</v>
      </c>
      <c r="AK247" s="87">
        <f t="shared" si="67"/>
        <v>0.125</v>
      </c>
      <c r="AL247" s="85">
        <f t="shared" si="68"/>
        <v>0</v>
      </c>
    </row>
    <row r="248" spans="1:38" s="88" customFormat="1" x14ac:dyDescent="0.2">
      <c r="A248" s="83" t="s">
        <v>39</v>
      </c>
      <c r="B248" s="83" t="s">
        <v>40</v>
      </c>
      <c r="C248" s="83" t="s">
        <v>3867</v>
      </c>
      <c r="D248" s="83" t="s">
        <v>3868</v>
      </c>
      <c r="E248" s="83" t="s">
        <v>2903</v>
      </c>
      <c r="F248" s="83" t="s">
        <v>3869</v>
      </c>
      <c r="G248" s="83" t="s">
        <v>3869</v>
      </c>
      <c r="H248" s="83" t="s">
        <v>3870</v>
      </c>
      <c r="I248" s="83" t="s">
        <v>3871</v>
      </c>
      <c r="J248" s="83" t="s">
        <v>3872</v>
      </c>
      <c r="K248" s="83" t="s">
        <v>3873</v>
      </c>
      <c r="L248" s="84">
        <v>43501</v>
      </c>
      <c r="M248" s="84">
        <v>43501</v>
      </c>
      <c r="N248" s="84">
        <v>43490</v>
      </c>
      <c r="O248" s="83" t="s">
        <v>50</v>
      </c>
      <c r="P248" s="83" t="s">
        <v>3874</v>
      </c>
      <c r="Q248" s="83" t="s">
        <v>52</v>
      </c>
      <c r="R248" s="83" t="s">
        <v>3875</v>
      </c>
      <c r="S248" s="85">
        <v>3801.6</v>
      </c>
      <c r="T248" s="85">
        <v>4104</v>
      </c>
      <c r="U248" s="85">
        <f t="shared" ref="U248:U256" si="69">S248-T248</f>
        <v>-302.40000000000009</v>
      </c>
      <c r="V248" s="86">
        <f t="shared" si="64"/>
        <v>-7.9545454545454572E-2</v>
      </c>
      <c r="W248" s="85">
        <v>4104</v>
      </c>
      <c r="X248" s="85">
        <v>0</v>
      </c>
      <c r="Y248" s="85">
        <v>0</v>
      </c>
      <c r="Z248" s="85" t="s">
        <v>54</v>
      </c>
      <c r="AA248" s="85">
        <v>0</v>
      </c>
      <c r="AB248" s="83" t="s">
        <v>3876</v>
      </c>
      <c r="AC248" s="83" t="s">
        <v>3297</v>
      </c>
      <c r="AD248" s="83" t="s">
        <v>3877</v>
      </c>
      <c r="AE248" s="83" t="s">
        <v>58</v>
      </c>
      <c r="AF248" s="83" t="s">
        <v>68</v>
      </c>
      <c r="AG248" s="83" t="s">
        <v>3878</v>
      </c>
      <c r="AH248" s="85">
        <v>3801.6</v>
      </c>
      <c r="AI248" s="85">
        <v>4104</v>
      </c>
      <c r="AJ248" s="85">
        <f t="shared" ref="AJ248:AJ256" si="70">AH248-AI248</f>
        <v>-302.40000000000009</v>
      </c>
      <c r="AK248" s="87">
        <f t="shared" ref="AK248:AK256" si="71">AJ248/AH248</f>
        <v>-7.9545454545454572E-2</v>
      </c>
      <c r="AL248" s="85">
        <f t="shared" ref="AL248:AL256" si="72">U248-AJ248</f>
        <v>0</v>
      </c>
    </row>
    <row r="249" spans="1:38" s="88" customFormat="1" x14ac:dyDescent="0.2">
      <c r="A249" s="83" t="s">
        <v>39</v>
      </c>
      <c r="B249" s="83" t="s">
        <v>40</v>
      </c>
      <c r="C249" s="83" t="s">
        <v>3867</v>
      </c>
      <c r="D249" s="83" t="s">
        <v>3879</v>
      </c>
      <c r="E249" s="83" t="s">
        <v>2903</v>
      </c>
      <c r="F249" s="83" t="s">
        <v>3880</v>
      </c>
      <c r="G249" s="83" t="s">
        <v>3880</v>
      </c>
      <c r="H249" s="83" t="s">
        <v>3870</v>
      </c>
      <c r="I249" s="83" t="s">
        <v>3871</v>
      </c>
      <c r="J249" s="83" t="s">
        <v>3872</v>
      </c>
      <c r="K249" s="83" t="s">
        <v>3881</v>
      </c>
      <c r="L249" s="84">
        <v>43498</v>
      </c>
      <c r="M249" s="84">
        <v>43498</v>
      </c>
      <c r="N249" s="84">
        <v>43496</v>
      </c>
      <c r="O249" s="83" t="s">
        <v>50</v>
      </c>
      <c r="P249" s="83" t="s">
        <v>3419</v>
      </c>
      <c r="Q249" s="83" t="s">
        <v>52</v>
      </c>
      <c r="R249" s="83" t="s">
        <v>3882</v>
      </c>
      <c r="S249" s="85">
        <v>108074.89</v>
      </c>
      <c r="T249" s="85">
        <v>104020.07</v>
      </c>
      <c r="U249" s="85">
        <f t="shared" si="69"/>
        <v>4054.8199999999924</v>
      </c>
      <c r="V249" s="86">
        <f t="shared" si="64"/>
        <v>3.7518613250496879E-2</v>
      </c>
      <c r="W249" s="85">
        <v>104020.07</v>
      </c>
      <c r="X249" s="85">
        <v>0</v>
      </c>
      <c r="Y249" s="85">
        <v>0</v>
      </c>
      <c r="Z249" s="85" t="s">
        <v>54</v>
      </c>
      <c r="AA249" s="85">
        <v>0</v>
      </c>
      <c r="AB249" s="83" t="s">
        <v>3883</v>
      </c>
      <c r="AC249" s="83" t="s">
        <v>99</v>
      </c>
      <c r="AD249" s="83" t="s">
        <v>3877</v>
      </c>
      <c r="AE249" s="83" t="s">
        <v>58</v>
      </c>
      <c r="AF249" s="83" t="s">
        <v>68</v>
      </c>
      <c r="AG249" s="83" t="s">
        <v>3884</v>
      </c>
      <c r="AH249" s="85">
        <v>108074.89</v>
      </c>
      <c r="AI249" s="85">
        <v>104020.07</v>
      </c>
      <c r="AJ249" s="85">
        <f t="shared" si="70"/>
        <v>4054.8199999999924</v>
      </c>
      <c r="AK249" s="87">
        <f t="shared" si="71"/>
        <v>3.7518613250496879E-2</v>
      </c>
      <c r="AL249" s="85">
        <f t="shared" si="72"/>
        <v>0</v>
      </c>
    </row>
    <row r="250" spans="1:38" s="88" customFormat="1" x14ac:dyDescent="0.2">
      <c r="A250" s="83" t="s">
        <v>39</v>
      </c>
      <c r="B250" s="83" t="s">
        <v>40</v>
      </c>
      <c r="C250" s="83" t="s">
        <v>3867</v>
      </c>
      <c r="D250" s="83" t="s">
        <v>3879</v>
      </c>
      <c r="E250" s="83" t="s">
        <v>2903</v>
      </c>
      <c r="F250" s="83" t="s">
        <v>3885</v>
      </c>
      <c r="G250" s="83" t="s">
        <v>3885</v>
      </c>
      <c r="H250" s="83" t="s">
        <v>3870</v>
      </c>
      <c r="I250" s="83" t="s">
        <v>3871</v>
      </c>
      <c r="J250" s="83" t="s">
        <v>3872</v>
      </c>
      <c r="K250" s="83" t="s">
        <v>3886</v>
      </c>
      <c r="L250" s="84">
        <v>43497</v>
      </c>
      <c r="M250" s="84">
        <v>43497</v>
      </c>
      <c r="N250" s="84">
        <v>43489</v>
      </c>
      <c r="O250" s="83" t="s">
        <v>50</v>
      </c>
      <c r="P250" s="83" t="s">
        <v>3887</v>
      </c>
      <c r="Q250" s="83" t="s">
        <v>52</v>
      </c>
      <c r="R250" s="83" t="s">
        <v>3888</v>
      </c>
      <c r="S250" s="85">
        <v>20372.05</v>
      </c>
      <c r="T250" s="85">
        <v>17694.099999999999</v>
      </c>
      <c r="U250" s="85">
        <f t="shared" si="69"/>
        <v>2677.9500000000007</v>
      </c>
      <c r="V250" s="86">
        <f t="shared" si="64"/>
        <v>0.13145216117180161</v>
      </c>
      <c r="W250" s="85">
        <v>17694.099999999999</v>
      </c>
      <c r="X250" s="85">
        <v>0</v>
      </c>
      <c r="Y250" s="85">
        <v>0</v>
      </c>
      <c r="Z250" s="85" t="s">
        <v>54</v>
      </c>
      <c r="AA250" s="85">
        <v>0</v>
      </c>
      <c r="AB250" s="83" t="s">
        <v>3889</v>
      </c>
      <c r="AC250" s="83" t="s">
        <v>99</v>
      </c>
      <c r="AD250" s="83" t="s">
        <v>3877</v>
      </c>
      <c r="AE250" s="83" t="s">
        <v>58</v>
      </c>
      <c r="AF250" s="83" t="s">
        <v>68</v>
      </c>
      <c r="AG250" s="83" t="s">
        <v>3890</v>
      </c>
      <c r="AH250" s="85">
        <v>20372.05</v>
      </c>
      <c r="AI250" s="85">
        <v>17694.099999999999</v>
      </c>
      <c r="AJ250" s="85">
        <f t="shared" si="70"/>
        <v>2677.9500000000007</v>
      </c>
      <c r="AK250" s="87">
        <f t="shared" si="71"/>
        <v>0.13145216117180161</v>
      </c>
      <c r="AL250" s="85">
        <f t="shared" si="72"/>
        <v>0</v>
      </c>
    </row>
    <row r="251" spans="1:38" s="88" customFormat="1" x14ac:dyDescent="0.2">
      <c r="A251" s="83" t="s">
        <v>39</v>
      </c>
      <c r="B251" s="83" t="s">
        <v>40</v>
      </c>
      <c r="C251" s="83" t="s">
        <v>3867</v>
      </c>
      <c r="D251" s="83" t="s">
        <v>3879</v>
      </c>
      <c r="E251" s="83" t="s">
        <v>2903</v>
      </c>
      <c r="F251" s="83" t="s">
        <v>3885</v>
      </c>
      <c r="G251" s="83" t="s">
        <v>3885</v>
      </c>
      <c r="H251" s="83" t="s">
        <v>3870</v>
      </c>
      <c r="I251" s="83" t="s">
        <v>3871</v>
      </c>
      <c r="J251" s="83" t="s">
        <v>3872</v>
      </c>
      <c r="K251" s="83" t="s">
        <v>3891</v>
      </c>
      <c r="L251" s="84">
        <v>43498</v>
      </c>
      <c r="M251" s="84">
        <v>43498</v>
      </c>
      <c r="N251" s="84">
        <v>43489</v>
      </c>
      <c r="O251" s="83" t="s">
        <v>50</v>
      </c>
      <c r="P251" s="83" t="s">
        <v>3887</v>
      </c>
      <c r="Q251" s="83" t="s">
        <v>52</v>
      </c>
      <c r="R251" s="83" t="s">
        <v>3888</v>
      </c>
      <c r="S251" s="85">
        <v>0</v>
      </c>
      <c r="T251" s="85">
        <v>0</v>
      </c>
      <c r="U251" s="85">
        <f t="shared" si="69"/>
        <v>0</v>
      </c>
      <c r="V251" s="86" t="e">
        <f t="shared" si="64"/>
        <v>#DIV/0!</v>
      </c>
      <c r="W251" s="85">
        <v>0</v>
      </c>
      <c r="X251" s="85">
        <v>0</v>
      </c>
      <c r="Y251" s="85">
        <v>0</v>
      </c>
      <c r="Z251" s="85" t="s">
        <v>54</v>
      </c>
      <c r="AA251" s="85">
        <v>0</v>
      </c>
      <c r="AB251" s="83" t="s">
        <v>3889</v>
      </c>
      <c r="AC251" s="83" t="s">
        <v>99</v>
      </c>
      <c r="AD251" s="83" t="s">
        <v>3877</v>
      </c>
      <c r="AE251" s="83" t="s">
        <v>58</v>
      </c>
      <c r="AF251" s="83" t="s">
        <v>68</v>
      </c>
      <c r="AG251" s="83" t="s">
        <v>3890</v>
      </c>
      <c r="AH251" s="85">
        <v>0</v>
      </c>
      <c r="AI251" s="85">
        <v>0</v>
      </c>
      <c r="AJ251" s="85">
        <f t="shared" si="70"/>
        <v>0</v>
      </c>
      <c r="AK251" s="87" t="e">
        <f t="shared" si="71"/>
        <v>#DIV/0!</v>
      </c>
      <c r="AL251" s="85">
        <f t="shared" si="72"/>
        <v>0</v>
      </c>
    </row>
    <row r="252" spans="1:38" s="88" customFormat="1" x14ac:dyDescent="0.2">
      <c r="A252" s="83" t="s">
        <v>39</v>
      </c>
      <c r="B252" s="83" t="s">
        <v>40</v>
      </c>
      <c r="C252" s="83" t="s">
        <v>3191</v>
      </c>
      <c r="D252" s="83" t="s">
        <v>3892</v>
      </c>
      <c r="E252" s="83" t="s">
        <v>2903</v>
      </c>
      <c r="F252" s="83" t="s">
        <v>3893</v>
      </c>
      <c r="G252" s="83" t="s">
        <v>3893</v>
      </c>
      <c r="H252" s="83" t="s">
        <v>3194</v>
      </c>
      <c r="I252" s="83" t="s">
        <v>3243</v>
      </c>
      <c r="J252" s="83" t="s">
        <v>436</v>
      </c>
      <c r="K252" s="83" t="s">
        <v>3894</v>
      </c>
      <c r="L252" s="84">
        <v>43501</v>
      </c>
      <c r="M252" s="84">
        <v>43501</v>
      </c>
      <c r="N252" s="84">
        <v>43490</v>
      </c>
      <c r="O252" s="83" t="s">
        <v>50</v>
      </c>
      <c r="P252" s="83" t="s">
        <v>3895</v>
      </c>
      <c r="Q252" s="83" t="s">
        <v>52</v>
      </c>
      <c r="R252" s="83" t="s">
        <v>3896</v>
      </c>
      <c r="S252" s="85">
        <v>12441.6</v>
      </c>
      <c r="T252" s="85">
        <v>10751.16</v>
      </c>
      <c r="U252" s="85">
        <f t="shared" si="69"/>
        <v>1690.4400000000005</v>
      </c>
      <c r="V252" s="86">
        <f t="shared" si="64"/>
        <v>0.13586998456790128</v>
      </c>
      <c r="W252" s="85">
        <v>10751.16</v>
      </c>
      <c r="X252" s="85">
        <v>0</v>
      </c>
      <c r="Y252" s="85">
        <v>0</v>
      </c>
      <c r="Z252" s="85" t="s">
        <v>54</v>
      </c>
      <c r="AA252" s="85">
        <v>0</v>
      </c>
      <c r="AB252" s="83" t="s">
        <v>3897</v>
      </c>
      <c r="AC252" s="83" t="s">
        <v>99</v>
      </c>
      <c r="AD252" s="83" t="s">
        <v>3200</v>
      </c>
      <c r="AE252" s="83" t="s">
        <v>58</v>
      </c>
      <c r="AF252" s="83" t="s">
        <v>68</v>
      </c>
      <c r="AG252" s="83" t="s">
        <v>3898</v>
      </c>
      <c r="AH252" s="85">
        <v>12441.6</v>
      </c>
      <c r="AI252" s="85">
        <v>10751.16</v>
      </c>
      <c r="AJ252" s="85">
        <f t="shared" si="70"/>
        <v>1690.4400000000005</v>
      </c>
      <c r="AK252" s="87">
        <f t="shared" si="71"/>
        <v>0.13586998456790128</v>
      </c>
      <c r="AL252" s="85">
        <f t="shared" si="72"/>
        <v>0</v>
      </c>
    </row>
    <row r="253" spans="1:38" s="88" customFormat="1" x14ac:dyDescent="0.2">
      <c r="A253" s="83" t="s">
        <v>39</v>
      </c>
      <c r="B253" s="83" t="s">
        <v>40</v>
      </c>
      <c r="C253" s="83" t="s">
        <v>3191</v>
      </c>
      <c r="D253" s="83" t="s">
        <v>3892</v>
      </c>
      <c r="E253" s="83" t="s">
        <v>2903</v>
      </c>
      <c r="F253" s="83" t="s">
        <v>3899</v>
      </c>
      <c r="G253" s="83" t="s">
        <v>3899</v>
      </c>
      <c r="H253" s="83" t="s">
        <v>3194</v>
      </c>
      <c r="I253" s="83" t="s">
        <v>3243</v>
      </c>
      <c r="J253" s="83" t="s">
        <v>94</v>
      </c>
      <c r="K253" s="83" t="s">
        <v>3900</v>
      </c>
      <c r="L253" s="84">
        <v>43500</v>
      </c>
      <c r="M253" s="84">
        <v>43500</v>
      </c>
      <c r="N253" s="84">
        <v>43488</v>
      </c>
      <c r="O253" s="83" t="s">
        <v>50</v>
      </c>
      <c r="P253" s="83" t="s">
        <v>3901</v>
      </c>
      <c r="Q253" s="83" t="s">
        <v>52</v>
      </c>
      <c r="R253" s="83" t="s">
        <v>3902</v>
      </c>
      <c r="S253" s="85">
        <v>3096.81</v>
      </c>
      <c r="T253" s="85">
        <v>2984.35</v>
      </c>
      <c r="U253" s="85">
        <f t="shared" si="69"/>
        <v>112.46000000000004</v>
      </c>
      <c r="V253" s="86">
        <f t="shared" si="64"/>
        <v>3.6314788443591969E-2</v>
      </c>
      <c r="W253" s="85">
        <v>2984.35</v>
      </c>
      <c r="X253" s="85">
        <v>0</v>
      </c>
      <c r="Y253" s="85">
        <v>0</v>
      </c>
      <c r="Z253" s="85" t="s">
        <v>54</v>
      </c>
      <c r="AA253" s="85">
        <v>0</v>
      </c>
      <c r="AB253" s="83" t="s">
        <v>3903</v>
      </c>
      <c r="AC253" s="83" t="s">
        <v>109</v>
      </c>
      <c r="AD253" s="83" t="s">
        <v>3200</v>
      </c>
      <c r="AE253" s="83" t="s">
        <v>58</v>
      </c>
      <c r="AF253" s="83" t="s">
        <v>68</v>
      </c>
      <c r="AG253" s="83" t="s">
        <v>3904</v>
      </c>
      <c r="AH253" s="85">
        <v>3096.81</v>
      </c>
      <c r="AI253" s="85">
        <v>2984.35</v>
      </c>
      <c r="AJ253" s="85">
        <f t="shared" si="70"/>
        <v>112.46000000000004</v>
      </c>
      <c r="AK253" s="87">
        <f t="shared" si="71"/>
        <v>3.6314788443591969E-2</v>
      </c>
      <c r="AL253" s="85">
        <f t="shared" si="72"/>
        <v>0</v>
      </c>
    </row>
    <row r="254" spans="1:38" s="88" customFormat="1" x14ac:dyDescent="0.2">
      <c r="A254" s="83" t="s">
        <v>39</v>
      </c>
      <c r="B254" s="83" t="s">
        <v>40</v>
      </c>
      <c r="C254" s="83" t="s">
        <v>3191</v>
      </c>
      <c r="D254" s="83" t="s">
        <v>3892</v>
      </c>
      <c r="E254" s="83" t="s">
        <v>2903</v>
      </c>
      <c r="F254" s="83" t="s">
        <v>3899</v>
      </c>
      <c r="G254" s="83" t="s">
        <v>3899</v>
      </c>
      <c r="H254" s="83" t="s">
        <v>3194</v>
      </c>
      <c r="I254" s="83" t="s">
        <v>3243</v>
      </c>
      <c r="J254" s="83" t="s">
        <v>94</v>
      </c>
      <c r="K254" s="83" t="s">
        <v>3905</v>
      </c>
      <c r="L254" s="84">
        <v>43497</v>
      </c>
      <c r="M254" s="84">
        <v>43497</v>
      </c>
      <c r="N254" s="84">
        <v>43488</v>
      </c>
      <c r="O254" s="83" t="s">
        <v>50</v>
      </c>
      <c r="P254" s="83" t="s">
        <v>3901</v>
      </c>
      <c r="Q254" s="83" t="s">
        <v>52</v>
      </c>
      <c r="R254" s="83" t="s">
        <v>3902</v>
      </c>
      <c r="S254" s="85">
        <v>1940.85</v>
      </c>
      <c r="T254" s="85">
        <v>1642.5</v>
      </c>
      <c r="U254" s="85">
        <f t="shared" si="69"/>
        <v>298.34999999999991</v>
      </c>
      <c r="V254" s="86">
        <f t="shared" si="64"/>
        <v>0.15372130767447248</v>
      </c>
      <c r="W254" s="85">
        <v>1292.32</v>
      </c>
      <c r="X254" s="85">
        <v>350.18</v>
      </c>
      <c r="Y254" s="85">
        <v>0</v>
      </c>
      <c r="Z254" s="85" t="s">
        <v>54</v>
      </c>
      <c r="AA254" s="85">
        <v>0</v>
      </c>
      <c r="AB254" s="83" t="s">
        <v>3906</v>
      </c>
      <c r="AC254" s="83" t="s">
        <v>99</v>
      </c>
      <c r="AD254" s="83" t="s">
        <v>3200</v>
      </c>
      <c r="AE254" s="83" t="s">
        <v>58</v>
      </c>
      <c r="AF254" s="83" t="s">
        <v>68</v>
      </c>
      <c r="AG254" s="83" t="s">
        <v>3904</v>
      </c>
      <c r="AH254" s="85">
        <v>1940.85</v>
      </c>
      <c r="AI254" s="85">
        <v>1642.5</v>
      </c>
      <c r="AJ254" s="85">
        <f t="shared" si="70"/>
        <v>298.34999999999991</v>
      </c>
      <c r="AK254" s="87">
        <f t="shared" si="71"/>
        <v>0.15372130767447248</v>
      </c>
      <c r="AL254" s="85">
        <f t="shared" si="72"/>
        <v>0</v>
      </c>
    </row>
    <row r="255" spans="1:38" s="88" customFormat="1" x14ac:dyDescent="0.2">
      <c r="A255" s="83" t="s">
        <v>39</v>
      </c>
      <c r="B255" s="83" t="s">
        <v>40</v>
      </c>
      <c r="C255" s="83" t="s">
        <v>3191</v>
      </c>
      <c r="D255" s="83" t="s">
        <v>3892</v>
      </c>
      <c r="E255" s="83" t="s">
        <v>2903</v>
      </c>
      <c r="F255" s="83" t="s">
        <v>3907</v>
      </c>
      <c r="G255" s="83" t="s">
        <v>3907</v>
      </c>
      <c r="H255" s="83" t="s">
        <v>3194</v>
      </c>
      <c r="I255" s="83" t="s">
        <v>3243</v>
      </c>
      <c r="J255" s="83" t="s">
        <v>94</v>
      </c>
      <c r="K255" s="83" t="s">
        <v>3908</v>
      </c>
      <c r="L255" s="84">
        <v>43500</v>
      </c>
      <c r="M255" s="84">
        <v>43500</v>
      </c>
      <c r="N255" s="84">
        <v>43480</v>
      </c>
      <c r="O255" s="83" t="s">
        <v>50</v>
      </c>
      <c r="P255" s="83" t="s">
        <v>3909</v>
      </c>
      <c r="Q255" s="83" t="s">
        <v>52</v>
      </c>
      <c r="R255" s="83" t="s">
        <v>3910</v>
      </c>
      <c r="S255" s="85">
        <v>1938</v>
      </c>
      <c r="T255" s="85">
        <v>1436</v>
      </c>
      <c r="U255" s="85">
        <f t="shared" si="69"/>
        <v>502</v>
      </c>
      <c r="V255" s="86">
        <f t="shared" si="64"/>
        <v>0.25902992776057793</v>
      </c>
      <c r="W255" s="85">
        <v>1331.18</v>
      </c>
      <c r="X255" s="85">
        <v>104.82</v>
      </c>
      <c r="Y255" s="85">
        <v>0</v>
      </c>
      <c r="Z255" s="85" t="s">
        <v>54</v>
      </c>
      <c r="AA255" s="85">
        <v>0</v>
      </c>
      <c r="AB255" s="83" t="s">
        <v>3911</v>
      </c>
      <c r="AC255" s="83" t="s">
        <v>99</v>
      </c>
      <c r="AD255" s="83" t="s">
        <v>3200</v>
      </c>
      <c r="AE255" s="83" t="s">
        <v>58</v>
      </c>
      <c r="AF255" s="83" t="s">
        <v>68</v>
      </c>
      <c r="AG255" s="83" t="s">
        <v>3912</v>
      </c>
      <c r="AH255" s="85">
        <v>1938</v>
      </c>
      <c r="AI255" s="85">
        <v>1436</v>
      </c>
      <c r="AJ255" s="85">
        <f t="shared" si="70"/>
        <v>502</v>
      </c>
      <c r="AK255" s="87">
        <f t="shared" si="71"/>
        <v>0.25902992776057793</v>
      </c>
      <c r="AL255" s="85">
        <f t="shared" si="72"/>
        <v>0</v>
      </c>
    </row>
    <row r="256" spans="1:38" s="88" customFormat="1" x14ac:dyDescent="0.2">
      <c r="A256" s="83" t="s">
        <v>39</v>
      </c>
      <c r="B256" s="83" t="s">
        <v>40</v>
      </c>
      <c r="C256" s="83" t="s">
        <v>3191</v>
      </c>
      <c r="D256" s="83" t="s">
        <v>3892</v>
      </c>
      <c r="E256" s="83" t="s">
        <v>2903</v>
      </c>
      <c r="F256" s="83" t="s">
        <v>3907</v>
      </c>
      <c r="G256" s="83" t="s">
        <v>3907</v>
      </c>
      <c r="H256" s="83" t="s">
        <v>3194</v>
      </c>
      <c r="I256" s="83" t="s">
        <v>3243</v>
      </c>
      <c r="J256" s="83" t="s">
        <v>94</v>
      </c>
      <c r="K256" s="83" t="s">
        <v>3913</v>
      </c>
      <c r="L256" s="84">
        <v>43501</v>
      </c>
      <c r="M256" s="84">
        <v>43501</v>
      </c>
      <c r="N256" s="84">
        <v>43480</v>
      </c>
      <c r="O256" s="83" t="s">
        <v>50</v>
      </c>
      <c r="P256" s="83" t="s">
        <v>3909</v>
      </c>
      <c r="Q256" s="83" t="s">
        <v>52</v>
      </c>
      <c r="R256" s="83" t="s">
        <v>3910</v>
      </c>
      <c r="S256" s="85">
        <v>0</v>
      </c>
      <c r="T256" s="85">
        <v>0</v>
      </c>
      <c r="U256" s="85">
        <f t="shared" si="69"/>
        <v>0</v>
      </c>
      <c r="V256" s="86" t="e">
        <f t="shared" si="64"/>
        <v>#DIV/0!</v>
      </c>
      <c r="W256" s="85">
        <v>0</v>
      </c>
      <c r="X256" s="85">
        <v>0</v>
      </c>
      <c r="Y256" s="85">
        <v>0</v>
      </c>
      <c r="Z256" s="85" t="s">
        <v>54</v>
      </c>
      <c r="AA256" s="85">
        <v>0</v>
      </c>
      <c r="AB256" s="83" t="s">
        <v>3911</v>
      </c>
      <c r="AC256" s="83" t="s">
        <v>99</v>
      </c>
      <c r="AD256" s="83" t="s">
        <v>3200</v>
      </c>
      <c r="AE256" s="83" t="s">
        <v>58</v>
      </c>
      <c r="AF256" s="83" t="s">
        <v>68</v>
      </c>
      <c r="AG256" s="83" t="s">
        <v>3912</v>
      </c>
      <c r="AH256" s="85">
        <v>0</v>
      </c>
      <c r="AI256" s="85">
        <v>0</v>
      </c>
      <c r="AJ256" s="85">
        <f t="shared" si="70"/>
        <v>0</v>
      </c>
      <c r="AK256" s="87" t="e">
        <f t="shared" si="71"/>
        <v>#DIV/0!</v>
      </c>
      <c r="AL256" s="85">
        <f t="shared" si="72"/>
        <v>0</v>
      </c>
    </row>
    <row r="257" spans="1:38" s="88" customFormat="1" x14ac:dyDescent="0.2">
      <c r="A257" s="83" t="s">
        <v>39</v>
      </c>
      <c r="B257" s="83" t="s">
        <v>40</v>
      </c>
      <c r="C257" s="83" t="s">
        <v>3191</v>
      </c>
      <c r="D257" s="83" t="s">
        <v>3914</v>
      </c>
      <c r="E257" s="83" t="s">
        <v>2903</v>
      </c>
      <c r="F257" s="83" t="s">
        <v>3915</v>
      </c>
      <c r="G257" s="83" t="s">
        <v>3915</v>
      </c>
      <c r="H257" s="83" t="s">
        <v>3916</v>
      </c>
      <c r="I257" s="83" t="s">
        <v>3243</v>
      </c>
      <c r="J257" s="83" t="s">
        <v>94</v>
      </c>
      <c r="K257" s="83" t="s">
        <v>3917</v>
      </c>
      <c r="L257" s="84">
        <v>43501</v>
      </c>
      <c r="M257" s="84">
        <v>43501</v>
      </c>
      <c r="N257" s="84">
        <v>43488</v>
      </c>
      <c r="O257" s="83" t="s">
        <v>50</v>
      </c>
      <c r="P257" s="83" t="s">
        <v>3918</v>
      </c>
      <c r="Q257" s="83" t="s">
        <v>52</v>
      </c>
      <c r="R257" s="83" t="s">
        <v>3919</v>
      </c>
      <c r="S257" s="85">
        <v>0</v>
      </c>
      <c r="T257" s="85">
        <v>0</v>
      </c>
      <c r="U257" s="85">
        <f t="shared" ref="U257:U266" si="73">S257-T257</f>
        <v>0</v>
      </c>
      <c r="V257" s="86" t="e">
        <f t="shared" si="64"/>
        <v>#DIV/0!</v>
      </c>
      <c r="W257" s="85">
        <v>0</v>
      </c>
      <c r="X257" s="85">
        <v>0</v>
      </c>
      <c r="Y257" s="85">
        <v>0</v>
      </c>
      <c r="Z257" s="85" t="s">
        <v>54</v>
      </c>
      <c r="AA257" s="85">
        <v>0</v>
      </c>
      <c r="AB257" s="83" t="s">
        <v>3920</v>
      </c>
      <c r="AC257" s="83" t="s">
        <v>99</v>
      </c>
      <c r="AD257" s="83" t="s">
        <v>3200</v>
      </c>
      <c r="AE257" s="83" t="s">
        <v>58</v>
      </c>
      <c r="AF257" s="83" t="s">
        <v>68</v>
      </c>
      <c r="AG257" s="83" t="s">
        <v>3921</v>
      </c>
      <c r="AH257" s="85">
        <v>0</v>
      </c>
      <c r="AI257" s="85">
        <v>0</v>
      </c>
      <c r="AJ257" s="85">
        <f t="shared" ref="AJ257:AJ266" si="74">AH257-AI257</f>
        <v>0</v>
      </c>
      <c r="AK257" s="87" t="e">
        <f t="shared" ref="AK257:AK266" si="75">AJ257/AH257</f>
        <v>#DIV/0!</v>
      </c>
      <c r="AL257" s="85">
        <f t="shared" ref="AL257:AL266" si="76">U257-AJ257</f>
        <v>0</v>
      </c>
    </row>
    <row r="258" spans="1:38" s="88" customFormat="1" x14ac:dyDescent="0.2">
      <c r="A258" s="83" t="s">
        <v>39</v>
      </c>
      <c r="B258" s="83" t="s">
        <v>40</v>
      </c>
      <c r="C258" s="83" t="s">
        <v>3191</v>
      </c>
      <c r="D258" s="83" t="s">
        <v>3914</v>
      </c>
      <c r="E258" s="83" t="s">
        <v>2903</v>
      </c>
      <c r="F258" s="83" t="s">
        <v>3915</v>
      </c>
      <c r="G258" s="83" t="s">
        <v>3915</v>
      </c>
      <c r="H258" s="83" t="s">
        <v>3916</v>
      </c>
      <c r="I258" s="83" t="s">
        <v>3243</v>
      </c>
      <c r="J258" s="83" t="s">
        <v>94</v>
      </c>
      <c r="K258" s="83" t="s">
        <v>3922</v>
      </c>
      <c r="L258" s="84">
        <v>43500</v>
      </c>
      <c r="M258" s="84">
        <v>43500</v>
      </c>
      <c r="N258" s="84">
        <v>43488</v>
      </c>
      <c r="O258" s="83" t="s">
        <v>50</v>
      </c>
      <c r="P258" s="83" t="s">
        <v>3918</v>
      </c>
      <c r="Q258" s="83" t="s">
        <v>52</v>
      </c>
      <c r="R258" s="83" t="s">
        <v>3919</v>
      </c>
      <c r="S258" s="85">
        <v>4180.68</v>
      </c>
      <c r="T258" s="85">
        <v>3741.75</v>
      </c>
      <c r="U258" s="85">
        <f t="shared" si="73"/>
        <v>438.93000000000029</v>
      </c>
      <c r="V258" s="86">
        <f t="shared" si="64"/>
        <v>0.10499009730474475</v>
      </c>
      <c r="W258" s="85">
        <v>3741.75</v>
      </c>
      <c r="X258" s="85">
        <v>0</v>
      </c>
      <c r="Y258" s="85">
        <v>0</v>
      </c>
      <c r="Z258" s="85" t="s">
        <v>54</v>
      </c>
      <c r="AA258" s="85">
        <v>0</v>
      </c>
      <c r="AB258" s="83" t="s">
        <v>3920</v>
      </c>
      <c r="AC258" s="83" t="s">
        <v>99</v>
      </c>
      <c r="AD258" s="83" t="s">
        <v>3200</v>
      </c>
      <c r="AE258" s="83" t="s">
        <v>58</v>
      </c>
      <c r="AF258" s="83" t="s">
        <v>68</v>
      </c>
      <c r="AG258" s="83" t="s">
        <v>3921</v>
      </c>
      <c r="AH258" s="85">
        <v>4180.68</v>
      </c>
      <c r="AI258" s="85">
        <v>3741.75</v>
      </c>
      <c r="AJ258" s="85">
        <f t="shared" si="74"/>
        <v>438.93000000000029</v>
      </c>
      <c r="AK258" s="87">
        <f t="shared" si="75"/>
        <v>0.10499009730474475</v>
      </c>
      <c r="AL258" s="85">
        <f t="shared" si="76"/>
        <v>0</v>
      </c>
    </row>
    <row r="259" spans="1:38" s="88" customFormat="1" x14ac:dyDescent="0.2">
      <c r="A259" s="83" t="s">
        <v>39</v>
      </c>
      <c r="B259" s="83" t="s">
        <v>40</v>
      </c>
      <c r="C259" s="83" t="s">
        <v>3191</v>
      </c>
      <c r="D259" s="83" t="s">
        <v>3914</v>
      </c>
      <c r="E259" s="83" t="s">
        <v>2903</v>
      </c>
      <c r="F259" s="83" t="s">
        <v>3923</v>
      </c>
      <c r="G259" s="83" t="s">
        <v>3923</v>
      </c>
      <c r="H259" s="83" t="s">
        <v>3916</v>
      </c>
      <c r="I259" s="83" t="s">
        <v>3243</v>
      </c>
      <c r="J259" s="83" t="s">
        <v>94</v>
      </c>
      <c r="K259" s="83" t="s">
        <v>3924</v>
      </c>
      <c r="L259" s="84">
        <v>43498</v>
      </c>
      <c r="M259" s="84">
        <v>43498</v>
      </c>
      <c r="N259" s="84">
        <v>43488</v>
      </c>
      <c r="O259" s="83" t="s">
        <v>50</v>
      </c>
      <c r="P259" s="83" t="s">
        <v>3925</v>
      </c>
      <c r="Q259" s="83" t="s">
        <v>52</v>
      </c>
      <c r="R259" s="83" t="s">
        <v>3926</v>
      </c>
      <c r="S259" s="85">
        <v>0</v>
      </c>
      <c r="T259" s="85">
        <v>0</v>
      </c>
      <c r="U259" s="85">
        <f t="shared" si="73"/>
        <v>0</v>
      </c>
      <c r="V259" s="86" t="e">
        <f t="shared" si="64"/>
        <v>#DIV/0!</v>
      </c>
      <c r="W259" s="85">
        <v>0</v>
      </c>
      <c r="X259" s="85">
        <v>0</v>
      </c>
      <c r="Y259" s="85">
        <v>0</v>
      </c>
      <c r="Z259" s="85" t="s">
        <v>54</v>
      </c>
      <c r="AA259" s="85">
        <v>0</v>
      </c>
      <c r="AB259" s="83" t="s">
        <v>3927</v>
      </c>
      <c r="AC259" s="83" t="s">
        <v>99</v>
      </c>
      <c r="AD259" s="83" t="s">
        <v>3200</v>
      </c>
      <c r="AE259" s="83" t="s">
        <v>58</v>
      </c>
      <c r="AF259" s="83" t="s">
        <v>68</v>
      </c>
      <c r="AG259" s="83" t="s">
        <v>3928</v>
      </c>
      <c r="AH259" s="85">
        <v>0</v>
      </c>
      <c r="AI259" s="85">
        <v>0</v>
      </c>
      <c r="AJ259" s="85">
        <f t="shared" si="74"/>
        <v>0</v>
      </c>
      <c r="AK259" s="87" t="e">
        <f t="shared" si="75"/>
        <v>#DIV/0!</v>
      </c>
      <c r="AL259" s="85">
        <f t="shared" si="76"/>
        <v>0</v>
      </c>
    </row>
    <row r="260" spans="1:38" s="88" customFormat="1" x14ac:dyDescent="0.2">
      <c r="A260" s="83" t="s">
        <v>39</v>
      </c>
      <c r="B260" s="83" t="s">
        <v>40</v>
      </c>
      <c r="C260" s="83" t="s">
        <v>3191</v>
      </c>
      <c r="D260" s="83" t="s">
        <v>3914</v>
      </c>
      <c r="E260" s="83" t="s">
        <v>2903</v>
      </c>
      <c r="F260" s="83" t="s">
        <v>3923</v>
      </c>
      <c r="G260" s="83" t="s">
        <v>3923</v>
      </c>
      <c r="H260" s="83" t="s">
        <v>3916</v>
      </c>
      <c r="I260" s="83" t="s">
        <v>3243</v>
      </c>
      <c r="J260" s="83" t="s">
        <v>94</v>
      </c>
      <c r="K260" s="83" t="s">
        <v>3929</v>
      </c>
      <c r="L260" s="84">
        <v>43497</v>
      </c>
      <c r="M260" s="84">
        <v>43497</v>
      </c>
      <c r="N260" s="84">
        <v>43488</v>
      </c>
      <c r="O260" s="83" t="s">
        <v>50</v>
      </c>
      <c r="P260" s="83" t="s">
        <v>3925</v>
      </c>
      <c r="Q260" s="83" t="s">
        <v>52</v>
      </c>
      <c r="R260" s="83" t="s">
        <v>3926</v>
      </c>
      <c r="S260" s="85">
        <v>3919.28</v>
      </c>
      <c r="T260" s="85">
        <v>3277.47</v>
      </c>
      <c r="U260" s="85">
        <f t="shared" si="73"/>
        <v>641.8100000000004</v>
      </c>
      <c r="V260" s="86">
        <f t="shared" si="64"/>
        <v>0.16375711865444684</v>
      </c>
      <c r="W260" s="85">
        <v>3469.87</v>
      </c>
      <c r="X260" s="85">
        <v>-192.4</v>
      </c>
      <c r="Y260" s="85">
        <v>0</v>
      </c>
      <c r="Z260" s="85" t="s">
        <v>54</v>
      </c>
      <c r="AA260" s="85">
        <v>0</v>
      </c>
      <c r="AB260" s="83" t="s">
        <v>3927</v>
      </c>
      <c r="AC260" s="83" t="s">
        <v>99</v>
      </c>
      <c r="AD260" s="83" t="s">
        <v>3200</v>
      </c>
      <c r="AE260" s="83" t="s">
        <v>58</v>
      </c>
      <c r="AF260" s="83" t="s">
        <v>68</v>
      </c>
      <c r="AG260" s="83" t="s">
        <v>3928</v>
      </c>
      <c r="AH260" s="85">
        <v>3919.28</v>
      </c>
      <c r="AI260" s="85">
        <v>3277.47</v>
      </c>
      <c r="AJ260" s="85">
        <f t="shared" si="74"/>
        <v>641.8100000000004</v>
      </c>
      <c r="AK260" s="87">
        <f t="shared" si="75"/>
        <v>0.16375711865444684</v>
      </c>
      <c r="AL260" s="85">
        <f t="shared" si="76"/>
        <v>0</v>
      </c>
    </row>
    <row r="261" spans="1:38" s="88" customFormat="1" x14ac:dyDescent="0.2">
      <c r="A261" s="83" t="s">
        <v>39</v>
      </c>
      <c r="B261" s="83" t="s">
        <v>40</v>
      </c>
      <c r="C261" s="83" t="s">
        <v>3191</v>
      </c>
      <c r="D261" s="83" t="s">
        <v>3914</v>
      </c>
      <c r="E261" s="83" t="s">
        <v>2903</v>
      </c>
      <c r="F261" s="83" t="s">
        <v>3930</v>
      </c>
      <c r="G261" s="83" t="s">
        <v>3930</v>
      </c>
      <c r="H261" s="83" t="s">
        <v>3916</v>
      </c>
      <c r="I261" s="83" t="s">
        <v>3243</v>
      </c>
      <c r="J261" s="83" t="s">
        <v>94</v>
      </c>
      <c r="K261" s="83" t="s">
        <v>3931</v>
      </c>
      <c r="L261" s="84">
        <v>43498</v>
      </c>
      <c r="M261" s="84">
        <v>43498</v>
      </c>
      <c r="N261" s="84">
        <v>43469</v>
      </c>
      <c r="O261" s="83" t="s">
        <v>50</v>
      </c>
      <c r="P261" s="83" t="s">
        <v>3932</v>
      </c>
      <c r="Q261" s="83" t="s">
        <v>52</v>
      </c>
      <c r="R261" s="83" t="s">
        <v>3933</v>
      </c>
      <c r="S261" s="85">
        <v>12793</v>
      </c>
      <c r="T261" s="85">
        <v>11339.25</v>
      </c>
      <c r="U261" s="85">
        <f t="shared" si="73"/>
        <v>1453.75</v>
      </c>
      <c r="V261" s="86">
        <f t="shared" si="64"/>
        <v>0.11363636363636363</v>
      </c>
      <c r="W261" s="85">
        <v>11339.25</v>
      </c>
      <c r="X261" s="85">
        <v>0</v>
      </c>
      <c r="Y261" s="85">
        <v>0</v>
      </c>
      <c r="Z261" s="85" t="s">
        <v>54</v>
      </c>
      <c r="AA261" s="85">
        <v>0</v>
      </c>
      <c r="AB261" s="83" t="s">
        <v>3934</v>
      </c>
      <c r="AC261" s="83" t="s">
        <v>99</v>
      </c>
      <c r="AD261" s="83" t="s">
        <v>3200</v>
      </c>
      <c r="AE261" s="83" t="s">
        <v>58</v>
      </c>
      <c r="AF261" s="83" t="s">
        <v>68</v>
      </c>
      <c r="AG261" s="83" t="s">
        <v>3935</v>
      </c>
      <c r="AH261" s="85">
        <v>12793</v>
      </c>
      <c r="AI261" s="85">
        <v>11339.25</v>
      </c>
      <c r="AJ261" s="85">
        <f t="shared" si="74"/>
        <v>1453.75</v>
      </c>
      <c r="AK261" s="87">
        <f t="shared" si="75"/>
        <v>0.11363636363636363</v>
      </c>
      <c r="AL261" s="85">
        <f t="shared" si="76"/>
        <v>0</v>
      </c>
    </row>
    <row r="262" spans="1:38" s="88" customFormat="1" x14ac:dyDescent="0.2">
      <c r="A262" s="83" t="s">
        <v>39</v>
      </c>
      <c r="B262" s="83" t="s">
        <v>40</v>
      </c>
      <c r="C262" s="83" t="s">
        <v>3191</v>
      </c>
      <c r="D262" s="83" t="s">
        <v>3914</v>
      </c>
      <c r="E262" s="83" t="s">
        <v>2903</v>
      </c>
      <c r="F262" s="83" t="s">
        <v>3930</v>
      </c>
      <c r="G262" s="83" t="s">
        <v>3930</v>
      </c>
      <c r="H262" s="83" t="s">
        <v>3916</v>
      </c>
      <c r="I262" s="83" t="s">
        <v>3243</v>
      </c>
      <c r="J262" s="83" t="s">
        <v>94</v>
      </c>
      <c r="K262" s="83" t="s">
        <v>3936</v>
      </c>
      <c r="L262" s="84">
        <v>43499</v>
      </c>
      <c r="M262" s="84">
        <v>43499</v>
      </c>
      <c r="N262" s="84">
        <v>43469</v>
      </c>
      <c r="O262" s="83" t="s">
        <v>50</v>
      </c>
      <c r="P262" s="83" t="s">
        <v>3932</v>
      </c>
      <c r="Q262" s="83" t="s">
        <v>52</v>
      </c>
      <c r="R262" s="83" t="s">
        <v>3933</v>
      </c>
      <c r="S262" s="85">
        <v>0</v>
      </c>
      <c r="T262" s="85">
        <v>0</v>
      </c>
      <c r="U262" s="85">
        <f t="shared" si="73"/>
        <v>0</v>
      </c>
      <c r="V262" s="86" t="e">
        <f t="shared" si="64"/>
        <v>#DIV/0!</v>
      </c>
      <c r="W262" s="85">
        <v>0</v>
      </c>
      <c r="X262" s="85">
        <v>0</v>
      </c>
      <c r="Y262" s="85">
        <v>0</v>
      </c>
      <c r="Z262" s="85" t="s">
        <v>54</v>
      </c>
      <c r="AA262" s="85">
        <v>0</v>
      </c>
      <c r="AB262" s="83" t="s">
        <v>3934</v>
      </c>
      <c r="AC262" s="83" t="s">
        <v>99</v>
      </c>
      <c r="AD262" s="83" t="s">
        <v>3200</v>
      </c>
      <c r="AE262" s="83" t="s">
        <v>58</v>
      </c>
      <c r="AF262" s="83" t="s">
        <v>68</v>
      </c>
      <c r="AG262" s="83" t="s">
        <v>3935</v>
      </c>
      <c r="AH262" s="85">
        <v>0</v>
      </c>
      <c r="AI262" s="85">
        <v>0</v>
      </c>
      <c r="AJ262" s="85">
        <f t="shared" si="74"/>
        <v>0</v>
      </c>
      <c r="AK262" s="87" t="e">
        <f t="shared" si="75"/>
        <v>#DIV/0!</v>
      </c>
      <c r="AL262" s="85">
        <f t="shared" si="76"/>
        <v>0</v>
      </c>
    </row>
    <row r="263" spans="1:38" s="88" customFormat="1" x14ac:dyDescent="0.2">
      <c r="A263" s="83" t="s">
        <v>39</v>
      </c>
      <c r="B263" s="83" t="s">
        <v>40</v>
      </c>
      <c r="C263" s="83" t="s">
        <v>3191</v>
      </c>
      <c r="D263" s="83" t="s">
        <v>3914</v>
      </c>
      <c r="E263" s="83" t="s">
        <v>2903</v>
      </c>
      <c r="F263" s="83" t="s">
        <v>3930</v>
      </c>
      <c r="G263" s="83" t="s">
        <v>3930</v>
      </c>
      <c r="H263" s="83" t="s">
        <v>3916</v>
      </c>
      <c r="I263" s="83" t="s">
        <v>3243</v>
      </c>
      <c r="J263" s="83" t="s">
        <v>94</v>
      </c>
      <c r="K263" s="83" t="s">
        <v>3937</v>
      </c>
      <c r="L263" s="84">
        <v>43498</v>
      </c>
      <c r="M263" s="84">
        <v>43498</v>
      </c>
      <c r="N263" s="84">
        <v>43469</v>
      </c>
      <c r="O263" s="83" t="s">
        <v>50</v>
      </c>
      <c r="P263" s="83" t="s">
        <v>3938</v>
      </c>
      <c r="Q263" s="83" t="s">
        <v>52</v>
      </c>
      <c r="R263" s="83" t="s">
        <v>3939</v>
      </c>
      <c r="S263" s="85">
        <v>10234.4</v>
      </c>
      <c r="T263" s="85">
        <v>9071.4</v>
      </c>
      <c r="U263" s="85">
        <f t="shared" si="73"/>
        <v>1163</v>
      </c>
      <c r="V263" s="86">
        <f t="shared" si="64"/>
        <v>0.11363636363636365</v>
      </c>
      <c r="W263" s="85">
        <v>9071.4</v>
      </c>
      <c r="X263" s="85">
        <v>0</v>
      </c>
      <c r="Y263" s="85">
        <v>0</v>
      </c>
      <c r="Z263" s="85" t="s">
        <v>54</v>
      </c>
      <c r="AA263" s="85">
        <v>0</v>
      </c>
      <c r="AB263" s="83" t="s">
        <v>3940</v>
      </c>
      <c r="AC263" s="83" t="s">
        <v>99</v>
      </c>
      <c r="AD263" s="83" t="s">
        <v>3200</v>
      </c>
      <c r="AE263" s="83" t="s">
        <v>58</v>
      </c>
      <c r="AF263" s="83" t="s">
        <v>68</v>
      </c>
      <c r="AG263" s="83" t="s">
        <v>3941</v>
      </c>
      <c r="AH263" s="85">
        <v>10234.4</v>
      </c>
      <c r="AI263" s="85">
        <v>9071.4</v>
      </c>
      <c r="AJ263" s="85">
        <f t="shared" si="74"/>
        <v>1163</v>
      </c>
      <c r="AK263" s="87">
        <f t="shared" si="75"/>
        <v>0.11363636363636365</v>
      </c>
      <c r="AL263" s="85">
        <f t="shared" si="76"/>
        <v>0</v>
      </c>
    </row>
    <row r="264" spans="1:38" s="88" customFormat="1" x14ac:dyDescent="0.2">
      <c r="A264" s="83" t="s">
        <v>39</v>
      </c>
      <c r="B264" s="83" t="s">
        <v>40</v>
      </c>
      <c r="C264" s="83" t="s">
        <v>3191</v>
      </c>
      <c r="D264" s="83" t="s">
        <v>3914</v>
      </c>
      <c r="E264" s="83" t="s">
        <v>2903</v>
      </c>
      <c r="F264" s="83" t="s">
        <v>3930</v>
      </c>
      <c r="G264" s="83" t="s">
        <v>3930</v>
      </c>
      <c r="H264" s="83" t="s">
        <v>3916</v>
      </c>
      <c r="I264" s="83" t="s">
        <v>3243</v>
      </c>
      <c r="J264" s="83" t="s">
        <v>94</v>
      </c>
      <c r="K264" s="83" t="s">
        <v>3942</v>
      </c>
      <c r="L264" s="84">
        <v>43499</v>
      </c>
      <c r="M264" s="84">
        <v>43499</v>
      </c>
      <c r="N264" s="84">
        <v>43469</v>
      </c>
      <c r="O264" s="83" t="s">
        <v>50</v>
      </c>
      <c r="P264" s="83" t="s">
        <v>3938</v>
      </c>
      <c r="Q264" s="83" t="s">
        <v>52</v>
      </c>
      <c r="R264" s="83" t="s">
        <v>3939</v>
      </c>
      <c r="S264" s="85">
        <v>0</v>
      </c>
      <c r="T264" s="85">
        <v>0</v>
      </c>
      <c r="U264" s="85">
        <f t="shared" si="73"/>
        <v>0</v>
      </c>
      <c r="V264" s="86" t="e">
        <f t="shared" si="64"/>
        <v>#DIV/0!</v>
      </c>
      <c r="W264" s="85">
        <v>0</v>
      </c>
      <c r="X264" s="85">
        <v>0</v>
      </c>
      <c r="Y264" s="85">
        <v>0</v>
      </c>
      <c r="Z264" s="85" t="s">
        <v>54</v>
      </c>
      <c r="AA264" s="85">
        <v>0</v>
      </c>
      <c r="AB264" s="83" t="s">
        <v>3940</v>
      </c>
      <c r="AC264" s="83" t="s">
        <v>99</v>
      </c>
      <c r="AD264" s="83" t="s">
        <v>3200</v>
      </c>
      <c r="AE264" s="83" t="s">
        <v>58</v>
      </c>
      <c r="AF264" s="83" t="s">
        <v>68</v>
      </c>
      <c r="AG264" s="83" t="s">
        <v>3941</v>
      </c>
      <c r="AH264" s="85">
        <v>0</v>
      </c>
      <c r="AI264" s="85">
        <v>0</v>
      </c>
      <c r="AJ264" s="85">
        <f t="shared" si="74"/>
        <v>0</v>
      </c>
      <c r="AK264" s="87" t="e">
        <f t="shared" si="75"/>
        <v>#DIV/0!</v>
      </c>
      <c r="AL264" s="85">
        <f t="shared" si="76"/>
        <v>0</v>
      </c>
    </row>
    <row r="265" spans="1:38" s="88" customFormat="1" x14ac:dyDescent="0.2">
      <c r="A265" s="83" t="s">
        <v>39</v>
      </c>
      <c r="B265" s="83" t="s">
        <v>40</v>
      </c>
      <c r="C265" s="83" t="s">
        <v>3191</v>
      </c>
      <c r="D265" s="83" t="s">
        <v>3914</v>
      </c>
      <c r="E265" s="83" t="s">
        <v>2903</v>
      </c>
      <c r="F265" s="83" t="s">
        <v>3292</v>
      </c>
      <c r="G265" s="83" t="s">
        <v>3292</v>
      </c>
      <c r="H265" s="83" t="s">
        <v>3916</v>
      </c>
      <c r="I265" s="83" t="s">
        <v>3243</v>
      </c>
      <c r="J265" s="83" t="s">
        <v>94</v>
      </c>
      <c r="K265" s="83" t="s">
        <v>3943</v>
      </c>
      <c r="L265" s="84">
        <v>43498</v>
      </c>
      <c r="M265" s="84">
        <v>43498</v>
      </c>
      <c r="N265" s="84">
        <v>43481</v>
      </c>
      <c r="O265" s="83" t="s">
        <v>50</v>
      </c>
      <c r="P265" s="83" t="s">
        <v>3944</v>
      </c>
      <c r="Q265" s="83" t="s">
        <v>52</v>
      </c>
      <c r="R265" s="83" t="s">
        <v>3945</v>
      </c>
      <c r="S265" s="85">
        <v>44141.760000000002</v>
      </c>
      <c r="T265" s="85">
        <v>39614.400000000001</v>
      </c>
      <c r="U265" s="85">
        <f t="shared" si="73"/>
        <v>4527.3600000000006</v>
      </c>
      <c r="V265" s="86">
        <f t="shared" si="64"/>
        <v>0.10256410256410257</v>
      </c>
      <c r="W265" s="85">
        <v>39614.400000000001</v>
      </c>
      <c r="X265" s="85">
        <v>0</v>
      </c>
      <c r="Y265" s="85">
        <v>0</v>
      </c>
      <c r="Z265" s="85" t="s">
        <v>54</v>
      </c>
      <c r="AA265" s="85">
        <v>0</v>
      </c>
      <c r="AB265" s="83" t="s">
        <v>3946</v>
      </c>
      <c r="AC265" s="83" t="s">
        <v>99</v>
      </c>
      <c r="AD265" s="83" t="s">
        <v>3200</v>
      </c>
      <c r="AE265" s="83" t="s">
        <v>58</v>
      </c>
      <c r="AF265" s="83" t="s">
        <v>68</v>
      </c>
      <c r="AG265" s="83" t="s">
        <v>3947</v>
      </c>
      <c r="AH265" s="85">
        <v>44141.760000000002</v>
      </c>
      <c r="AI265" s="85">
        <v>39614.400000000001</v>
      </c>
      <c r="AJ265" s="85">
        <f t="shared" si="74"/>
        <v>4527.3600000000006</v>
      </c>
      <c r="AK265" s="87">
        <f t="shared" si="75"/>
        <v>0.10256410256410257</v>
      </c>
      <c r="AL265" s="85">
        <f t="shared" si="76"/>
        <v>0</v>
      </c>
    </row>
    <row r="266" spans="1:38" s="88" customFormat="1" x14ac:dyDescent="0.2">
      <c r="A266" s="83" t="s">
        <v>39</v>
      </c>
      <c r="B266" s="83" t="s">
        <v>40</v>
      </c>
      <c r="C266" s="83" t="s">
        <v>3191</v>
      </c>
      <c r="D266" s="83" t="s">
        <v>3914</v>
      </c>
      <c r="E266" s="83" t="s">
        <v>2903</v>
      </c>
      <c r="F266" s="83" t="s">
        <v>3948</v>
      </c>
      <c r="G266" s="83" t="s">
        <v>3948</v>
      </c>
      <c r="H266" s="83" t="s">
        <v>3916</v>
      </c>
      <c r="I266" s="83" t="s">
        <v>3949</v>
      </c>
      <c r="J266" s="83" t="s">
        <v>94</v>
      </c>
      <c r="K266" s="83" t="s">
        <v>3950</v>
      </c>
      <c r="L266" s="84">
        <v>43501</v>
      </c>
      <c r="M266" s="84">
        <v>43501</v>
      </c>
      <c r="N266" s="84">
        <v>43496</v>
      </c>
      <c r="O266" s="83" t="s">
        <v>50</v>
      </c>
      <c r="P266" s="83" t="s">
        <v>3951</v>
      </c>
      <c r="Q266" s="83" t="s">
        <v>52</v>
      </c>
      <c r="R266" s="83" t="s">
        <v>3952</v>
      </c>
      <c r="S266" s="85">
        <v>606.04</v>
      </c>
      <c r="T266" s="85">
        <v>533.32000000000005</v>
      </c>
      <c r="U266" s="85">
        <f t="shared" si="73"/>
        <v>72.719999999999914</v>
      </c>
      <c r="V266" s="86">
        <f t="shared" si="64"/>
        <v>0.11999207973071072</v>
      </c>
      <c r="W266" s="85">
        <v>533.32000000000005</v>
      </c>
      <c r="X266" s="85">
        <v>0</v>
      </c>
      <c r="Y266" s="85">
        <v>0</v>
      </c>
      <c r="Z266" s="85" t="s">
        <v>54</v>
      </c>
      <c r="AA266" s="85">
        <v>0</v>
      </c>
      <c r="AB266" s="83" t="s">
        <v>3953</v>
      </c>
      <c r="AC266" s="83" t="s">
        <v>3954</v>
      </c>
      <c r="AD266" s="83" t="s">
        <v>3200</v>
      </c>
      <c r="AE266" s="83" t="s">
        <v>58</v>
      </c>
      <c r="AF266" s="83" t="s">
        <v>68</v>
      </c>
      <c r="AG266" s="83" t="s">
        <v>3955</v>
      </c>
      <c r="AH266" s="85">
        <v>606.04</v>
      </c>
      <c r="AI266" s="85">
        <v>533.32000000000005</v>
      </c>
      <c r="AJ266" s="85">
        <f t="shared" si="74"/>
        <v>72.719999999999914</v>
      </c>
      <c r="AK266" s="87">
        <f t="shared" si="75"/>
        <v>0.11999207973071072</v>
      </c>
      <c r="AL266" s="85">
        <f t="shared" si="76"/>
        <v>0</v>
      </c>
    </row>
    <row r="267" spans="1:38" s="88" customFormat="1" x14ac:dyDescent="0.2">
      <c r="A267" s="83" t="s">
        <v>39</v>
      </c>
      <c r="B267" s="83" t="s">
        <v>40</v>
      </c>
      <c r="C267" s="83" t="s">
        <v>3191</v>
      </c>
      <c r="D267" s="83" t="s">
        <v>3956</v>
      </c>
      <c r="E267" s="83" t="s">
        <v>2903</v>
      </c>
      <c r="F267" s="83" t="s">
        <v>3384</v>
      </c>
      <c r="G267" s="83" t="s">
        <v>3384</v>
      </c>
      <c r="H267" s="83" t="s">
        <v>3221</v>
      </c>
      <c r="I267" s="83" t="s">
        <v>3195</v>
      </c>
      <c r="J267" s="83" t="s">
        <v>94</v>
      </c>
      <c r="K267" s="83" t="s">
        <v>3957</v>
      </c>
      <c r="L267" s="84">
        <v>43501</v>
      </c>
      <c r="M267" s="84">
        <v>43501</v>
      </c>
      <c r="N267" s="84">
        <v>43496</v>
      </c>
      <c r="O267" s="83" t="s">
        <v>50</v>
      </c>
      <c r="P267" s="83" t="s">
        <v>3958</v>
      </c>
      <c r="Q267" s="83" t="s">
        <v>52</v>
      </c>
      <c r="R267" s="83" t="s">
        <v>3959</v>
      </c>
      <c r="S267" s="85">
        <v>174600</v>
      </c>
      <c r="T267" s="85">
        <v>141950</v>
      </c>
      <c r="U267" s="85">
        <f t="shared" ref="U267:U272" si="77">S267-T267</f>
        <v>32650</v>
      </c>
      <c r="V267" s="86">
        <f t="shared" si="64"/>
        <v>0.18699885452462772</v>
      </c>
      <c r="W267" s="85">
        <v>67076.539999999994</v>
      </c>
      <c r="X267" s="85">
        <v>74873.460000000006</v>
      </c>
      <c r="Y267" s="85">
        <v>0</v>
      </c>
      <c r="Z267" s="85" t="s">
        <v>54</v>
      </c>
      <c r="AA267" s="85">
        <v>0</v>
      </c>
      <c r="AB267" s="83" t="s">
        <v>3960</v>
      </c>
      <c r="AC267" s="83" t="s">
        <v>3258</v>
      </c>
      <c r="AD267" s="83" t="s">
        <v>3200</v>
      </c>
      <c r="AE267" s="83" t="s">
        <v>58</v>
      </c>
      <c r="AF267" s="83" t="s">
        <v>68</v>
      </c>
      <c r="AG267" s="83" t="s">
        <v>3961</v>
      </c>
      <c r="AH267" s="85">
        <v>174600</v>
      </c>
      <c r="AI267" s="85">
        <v>141950</v>
      </c>
      <c r="AJ267" s="85">
        <f t="shared" ref="AJ267:AJ272" si="78">AH267-AI267</f>
        <v>32650</v>
      </c>
      <c r="AK267" s="87">
        <f t="shared" ref="AK267:AK272" si="79">AJ267/AH267</f>
        <v>0.18699885452462772</v>
      </c>
      <c r="AL267" s="85">
        <f t="shared" ref="AL267:AL272" si="80">U267-AJ267</f>
        <v>0</v>
      </c>
    </row>
    <row r="268" spans="1:38" s="88" customFormat="1" x14ac:dyDescent="0.2">
      <c r="A268" s="83" t="s">
        <v>39</v>
      </c>
      <c r="B268" s="83" t="s">
        <v>40</v>
      </c>
      <c r="C268" s="83" t="s">
        <v>3832</v>
      </c>
      <c r="D268" s="83" t="s">
        <v>3962</v>
      </c>
      <c r="E268" s="83" t="s">
        <v>2903</v>
      </c>
      <c r="F268" s="83" t="s">
        <v>3963</v>
      </c>
      <c r="G268" s="83" t="s">
        <v>3963</v>
      </c>
      <c r="H268" s="83" t="s">
        <v>3964</v>
      </c>
      <c r="I268" s="83" t="s">
        <v>3253</v>
      </c>
      <c r="J268" s="83" t="s">
        <v>3837</v>
      </c>
      <c r="K268" s="83" t="s">
        <v>3965</v>
      </c>
      <c r="L268" s="84">
        <v>43498</v>
      </c>
      <c r="M268" s="84">
        <v>43498</v>
      </c>
      <c r="N268" s="84">
        <v>43497</v>
      </c>
      <c r="O268" s="83" t="s">
        <v>50</v>
      </c>
      <c r="P268" s="83" t="s">
        <v>3966</v>
      </c>
      <c r="Q268" s="83" t="s">
        <v>52</v>
      </c>
      <c r="R268" s="83" t="s">
        <v>3967</v>
      </c>
      <c r="S268" s="85">
        <v>272.85000000000002</v>
      </c>
      <c r="T268" s="85">
        <v>237.3</v>
      </c>
      <c r="U268" s="85">
        <f t="shared" si="77"/>
        <v>35.550000000000011</v>
      </c>
      <c r="V268" s="86">
        <f t="shared" si="64"/>
        <v>0.13029136888400222</v>
      </c>
      <c r="W268" s="85">
        <v>237.3</v>
      </c>
      <c r="X268" s="85">
        <v>0</v>
      </c>
      <c r="Y268" s="85">
        <v>0</v>
      </c>
      <c r="Z268" s="85" t="s">
        <v>54</v>
      </c>
      <c r="AA268" s="85">
        <v>0</v>
      </c>
      <c r="AB268" s="83" t="s">
        <v>3968</v>
      </c>
      <c r="AC268" s="83" t="s">
        <v>660</v>
      </c>
      <c r="AD268" s="83" t="s">
        <v>3842</v>
      </c>
      <c r="AE268" s="83" t="s">
        <v>58</v>
      </c>
      <c r="AF268" s="83" t="s">
        <v>68</v>
      </c>
      <c r="AG268" s="83" t="s">
        <v>3969</v>
      </c>
      <c r="AH268" s="85">
        <v>272.85000000000002</v>
      </c>
      <c r="AI268" s="85">
        <v>237.3</v>
      </c>
      <c r="AJ268" s="85">
        <f t="shared" si="78"/>
        <v>35.550000000000011</v>
      </c>
      <c r="AK268" s="87">
        <f t="shared" si="79"/>
        <v>0.13029136888400222</v>
      </c>
      <c r="AL268" s="85">
        <f t="shared" si="80"/>
        <v>0</v>
      </c>
    </row>
    <row r="269" spans="1:38" s="88" customFormat="1" x14ac:dyDescent="0.2">
      <c r="A269" s="83" t="s">
        <v>39</v>
      </c>
      <c r="B269" s="83" t="s">
        <v>40</v>
      </c>
      <c r="C269" s="83" t="s">
        <v>3832</v>
      </c>
      <c r="D269" s="83" t="s">
        <v>3962</v>
      </c>
      <c r="E269" s="83" t="s">
        <v>2903</v>
      </c>
      <c r="F269" s="83" t="s">
        <v>3970</v>
      </c>
      <c r="G269" s="83" t="s">
        <v>3970</v>
      </c>
      <c r="H269" s="83" t="s">
        <v>3964</v>
      </c>
      <c r="I269" s="83" t="s">
        <v>3253</v>
      </c>
      <c r="J269" s="83" t="s">
        <v>3837</v>
      </c>
      <c r="K269" s="83" t="s">
        <v>3971</v>
      </c>
      <c r="L269" s="84">
        <v>43497</v>
      </c>
      <c r="M269" s="84">
        <v>43497</v>
      </c>
      <c r="N269" s="84">
        <v>43483</v>
      </c>
      <c r="O269" s="83" t="s">
        <v>50</v>
      </c>
      <c r="P269" s="83" t="s">
        <v>3972</v>
      </c>
      <c r="Q269" s="83" t="s">
        <v>52</v>
      </c>
      <c r="R269" s="83" t="s">
        <v>3973</v>
      </c>
      <c r="S269" s="85">
        <v>390.64</v>
      </c>
      <c r="T269" s="85">
        <v>361.7</v>
      </c>
      <c r="U269" s="85">
        <f t="shared" si="77"/>
        <v>28.939999999999998</v>
      </c>
      <c r="V269" s="86">
        <f t="shared" si="64"/>
        <v>7.4083555191480646E-2</v>
      </c>
      <c r="W269" s="85">
        <v>361.7</v>
      </c>
      <c r="X269" s="85">
        <v>0</v>
      </c>
      <c r="Y269" s="85">
        <v>0</v>
      </c>
      <c r="Z269" s="85" t="s">
        <v>54</v>
      </c>
      <c r="AA269" s="85">
        <v>0</v>
      </c>
      <c r="AB269" s="83" t="s">
        <v>3974</v>
      </c>
      <c r="AC269" s="83" t="s">
        <v>660</v>
      </c>
      <c r="AD269" s="83" t="s">
        <v>3842</v>
      </c>
      <c r="AE269" s="83" t="s">
        <v>58</v>
      </c>
      <c r="AF269" s="83" t="s">
        <v>68</v>
      </c>
      <c r="AG269" s="83" t="s">
        <v>3975</v>
      </c>
      <c r="AH269" s="85">
        <v>390.64</v>
      </c>
      <c r="AI269" s="85">
        <v>361.7</v>
      </c>
      <c r="AJ269" s="85">
        <f t="shared" si="78"/>
        <v>28.939999999999998</v>
      </c>
      <c r="AK269" s="87">
        <f t="shared" si="79"/>
        <v>7.4083555191480646E-2</v>
      </c>
      <c r="AL269" s="85">
        <f t="shared" si="80"/>
        <v>0</v>
      </c>
    </row>
    <row r="270" spans="1:38" s="88" customFormat="1" x14ac:dyDescent="0.2">
      <c r="A270" s="83" t="s">
        <v>39</v>
      </c>
      <c r="B270" s="83" t="s">
        <v>40</v>
      </c>
      <c r="C270" s="83" t="s">
        <v>3832</v>
      </c>
      <c r="D270" s="83" t="s">
        <v>3962</v>
      </c>
      <c r="E270" s="83" t="s">
        <v>2903</v>
      </c>
      <c r="F270" s="83" t="s">
        <v>3976</v>
      </c>
      <c r="G270" s="83" t="s">
        <v>3976</v>
      </c>
      <c r="H270" s="83" t="s">
        <v>3964</v>
      </c>
      <c r="I270" s="83" t="s">
        <v>3253</v>
      </c>
      <c r="J270" s="83" t="s">
        <v>3837</v>
      </c>
      <c r="K270" s="83" t="s">
        <v>3977</v>
      </c>
      <c r="L270" s="84">
        <v>43497</v>
      </c>
      <c r="M270" s="84">
        <v>43497</v>
      </c>
      <c r="N270" s="84">
        <v>43496</v>
      </c>
      <c r="O270" s="83" t="s">
        <v>50</v>
      </c>
      <c r="P270" s="83" t="s">
        <v>3978</v>
      </c>
      <c r="Q270" s="83" t="s">
        <v>52</v>
      </c>
      <c r="R270" s="83" t="s">
        <v>3979</v>
      </c>
      <c r="S270" s="85">
        <v>14</v>
      </c>
      <c r="T270" s="85">
        <v>0</v>
      </c>
      <c r="U270" s="85">
        <f t="shared" si="77"/>
        <v>14</v>
      </c>
      <c r="V270" s="86">
        <f t="shared" si="64"/>
        <v>1</v>
      </c>
      <c r="W270" s="85">
        <v>0</v>
      </c>
      <c r="X270" s="85">
        <v>0</v>
      </c>
      <c r="Y270" s="85">
        <v>0</v>
      </c>
      <c r="Z270" s="85" t="s">
        <v>54</v>
      </c>
      <c r="AA270" s="85">
        <v>0</v>
      </c>
      <c r="AB270" s="83" t="s">
        <v>3980</v>
      </c>
      <c r="AC270" s="83" t="s">
        <v>39</v>
      </c>
      <c r="AD270" s="83" t="s">
        <v>3842</v>
      </c>
      <c r="AE270" s="83" t="s">
        <v>58</v>
      </c>
      <c r="AF270" s="83" t="s">
        <v>68</v>
      </c>
      <c r="AG270" s="83" t="s">
        <v>3981</v>
      </c>
      <c r="AH270" s="85">
        <v>14</v>
      </c>
      <c r="AI270" s="85">
        <v>0</v>
      </c>
      <c r="AJ270" s="85">
        <f t="shared" si="78"/>
        <v>14</v>
      </c>
      <c r="AK270" s="87">
        <f t="shared" si="79"/>
        <v>1</v>
      </c>
      <c r="AL270" s="85">
        <f t="shared" si="80"/>
        <v>0</v>
      </c>
    </row>
    <row r="271" spans="1:38" s="88" customFormat="1" x14ac:dyDescent="0.2">
      <c r="A271" s="83" t="s">
        <v>39</v>
      </c>
      <c r="B271" s="83" t="s">
        <v>40</v>
      </c>
      <c r="C271" s="83" t="s">
        <v>3832</v>
      </c>
      <c r="D271" s="83" t="s">
        <v>3962</v>
      </c>
      <c r="E271" s="83" t="s">
        <v>2903</v>
      </c>
      <c r="F271" s="83" t="s">
        <v>3976</v>
      </c>
      <c r="G271" s="83" t="s">
        <v>3976</v>
      </c>
      <c r="H271" s="83" t="s">
        <v>3964</v>
      </c>
      <c r="I271" s="83" t="s">
        <v>3253</v>
      </c>
      <c r="J271" s="83" t="s">
        <v>3837</v>
      </c>
      <c r="K271" s="83" t="s">
        <v>3977</v>
      </c>
      <c r="L271" s="84">
        <v>43497</v>
      </c>
      <c r="M271" s="84">
        <v>43497</v>
      </c>
      <c r="N271" s="84">
        <v>43496</v>
      </c>
      <c r="O271" s="83" t="s">
        <v>50</v>
      </c>
      <c r="P271" s="83" t="s">
        <v>3978</v>
      </c>
      <c r="Q271" s="83" t="s">
        <v>52</v>
      </c>
      <c r="R271" s="83" t="s">
        <v>3979</v>
      </c>
      <c r="S271" s="85">
        <v>646</v>
      </c>
      <c r="T271" s="85">
        <v>561.70000000000005</v>
      </c>
      <c r="U271" s="85">
        <f t="shared" si="77"/>
        <v>84.299999999999955</v>
      </c>
      <c r="V271" s="86">
        <f t="shared" si="64"/>
        <v>0.13049535603715162</v>
      </c>
      <c r="W271" s="85">
        <v>561.70000000000005</v>
      </c>
      <c r="X271" s="85">
        <v>0</v>
      </c>
      <c r="Y271" s="85">
        <v>0</v>
      </c>
      <c r="Z271" s="85" t="s">
        <v>54</v>
      </c>
      <c r="AA271" s="85">
        <v>0</v>
      </c>
      <c r="AB271" s="83" t="s">
        <v>3982</v>
      </c>
      <c r="AC271" s="83" t="s">
        <v>660</v>
      </c>
      <c r="AD271" s="83" t="s">
        <v>3842</v>
      </c>
      <c r="AE271" s="83" t="s">
        <v>58</v>
      </c>
      <c r="AF271" s="83" t="s">
        <v>68</v>
      </c>
      <c r="AG271" s="83" t="s">
        <v>3981</v>
      </c>
      <c r="AH271" s="85">
        <v>646</v>
      </c>
      <c r="AI271" s="85">
        <v>561.70000000000005</v>
      </c>
      <c r="AJ271" s="85">
        <f t="shared" si="78"/>
        <v>84.299999999999955</v>
      </c>
      <c r="AK271" s="87">
        <f t="shared" si="79"/>
        <v>0.13049535603715162</v>
      </c>
      <c r="AL271" s="85">
        <f t="shared" si="80"/>
        <v>0</v>
      </c>
    </row>
    <row r="272" spans="1:38" s="88" customFormat="1" x14ac:dyDescent="0.2">
      <c r="A272" s="83" t="s">
        <v>39</v>
      </c>
      <c r="B272" s="83" t="s">
        <v>40</v>
      </c>
      <c r="C272" s="83" t="s">
        <v>3832</v>
      </c>
      <c r="D272" s="83" t="s">
        <v>3983</v>
      </c>
      <c r="E272" s="83" t="s">
        <v>2903</v>
      </c>
      <c r="F272" s="83" t="s">
        <v>3984</v>
      </c>
      <c r="G272" s="83" t="s">
        <v>3985</v>
      </c>
      <c r="H272" s="83" t="s">
        <v>3964</v>
      </c>
      <c r="I272" s="83" t="s">
        <v>3836</v>
      </c>
      <c r="J272" s="83" t="s">
        <v>3986</v>
      </c>
      <c r="K272" s="83" t="s">
        <v>3987</v>
      </c>
      <c r="L272" s="84">
        <v>43497</v>
      </c>
      <c r="M272" s="84">
        <v>43497</v>
      </c>
      <c r="N272" s="84">
        <v>43497</v>
      </c>
      <c r="O272" s="83" t="s">
        <v>50</v>
      </c>
      <c r="P272" s="83" t="s">
        <v>3988</v>
      </c>
      <c r="Q272" s="83" t="s">
        <v>52</v>
      </c>
      <c r="R272" s="83" t="s">
        <v>3989</v>
      </c>
      <c r="S272" s="85">
        <v>-1352</v>
      </c>
      <c r="T272" s="85">
        <v>-1300</v>
      </c>
      <c r="U272" s="85">
        <f t="shared" si="77"/>
        <v>-52</v>
      </c>
      <c r="V272" s="86">
        <f t="shared" si="64"/>
        <v>3.8461538461538464E-2</v>
      </c>
      <c r="W272" s="85">
        <v>-1300</v>
      </c>
      <c r="X272" s="85">
        <v>0</v>
      </c>
      <c r="Y272" s="85">
        <v>0</v>
      </c>
      <c r="Z272" s="85" t="s">
        <v>54</v>
      </c>
      <c r="AA272" s="85">
        <v>0</v>
      </c>
      <c r="AB272" s="83" t="s">
        <v>55</v>
      </c>
      <c r="AC272" s="83" t="s">
        <v>56</v>
      </c>
      <c r="AD272" s="83" t="s">
        <v>3842</v>
      </c>
      <c r="AE272" s="83" t="s">
        <v>58</v>
      </c>
      <c r="AF272" s="83" t="s">
        <v>68</v>
      </c>
      <c r="AG272" s="83" t="s">
        <v>55</v>
      </c>
      <c r="AH272" s="85">
        <v>0</v>
      </c>
      <c r="AI272" s="85">
        <v>0</v>
      </c>
      <c r="AJ272" s="85">
        <f t="shared" si="78"/>
        <v>0</v>
      </c>
      <c r="AK272" s="87" t="e">
        <f t="shared" si="79"/>
        <v>#DIV/0!</v>
      </c>
      <c r="AL272" s="85">
        <f t="shared" si="80"/>
        <v>-52</v>
      </c>
    </row>
    <row r="273" spans="1:38" s="88" customFormat="1" x14ac:dyDescent="0.2">
      <c r="A273" s="83" t="s">
        <v>39</v>
      </c>
      <c r="B273" s="83" t="s">
        <v>40</v>
      </c>
      <c r="C273" s="83" t="s">
        <v>3832</v>
      </c>
      <c r="D273" s="83" t="s">
        <v>3990</v>
      </c>
      <c r="E273" s="83" t="s">
        <v>2903</v>
      </c>
      <c r="F273" s="83" t="s">
        <v>3991</v>
      </c>
      <c r="G273" s="83" t="s">
        <v>3991</v>
      </c>
      <c r="H273" s="83" t="s">
        <v>3964</v>
      </c>
      <c r="I273" s="83" t="s">
        <v>3253</v>
      </c>
      <c r="J273" s="83" t="s">
        <v>3837</v>
      </c>
      <c r="K273" s="83" t="s">
        <v>3992</v>
      </c>
      <c r="L273" s="84">
        <v>43497</v>
      </c>
      <c r="M273" s="84">
        <v>43497</v>
      </c>
      <c r="N273" s="84">
        <v>43467</v>
      </c>
      <c r="O273" s="83" t="s">
        <v>50</v>
      </c>
      <c r="P273" s="83" t="s">
        <v>3993</v>
      </c>
      <c r="Q273" s="83" t="s">
        <v>52</v>
      </c>
      <c r="R273" s="83" t="s">
        <v>3994</v>
      </c>
      <c r="S273" s="85">
        <v>0</v>
      </c>
      <c r="T273" s="85">
        <v>0</v>
      </c>
      <c r="U273" s="85">
        <f t="shared" ref="U273:U282" si="81">S273-T273</f>
        <v>0</v>
      </c>
      <c r="V273" s="86" t="e">
        <f t="shared" si="64"/>
        <v>#DIV/0!</v>
      </c>
      <c r="W273" s="85">
        <v>0</v>
      </c>
      <c r="X273" s="85">
        <v>0</v>
      </c>
      <c r="Y273" s="85">
        <v>0</v>
      </c>
      <c r="Z273" s="85" t="s">
        <v>54</v>
      </c>
      <c r="AA273" s="85">
        <v>0</v>
      </c>
      <c r="AB273" s="83" t="s">
        <v>3995</v>
      </c>
      <c r="AC273" s="83" t="s">
        <v>99</v>
      </c>
      <c r="AD273" s="83" t="s">
        <v>3842</v>
      </c>
      <c r="AE273" s="83" t="s">
        <v>58</v>
      </c>
      <c r="AF273" s="83" t="s">
        <v>68</v>
      </c>
      <c r="AG273" s="83" t="s">
        <v>3996</v>
      </c>
      <c r="AH273" s="85">
        <v>0</v>
      </c>
      <c r="AI273" s="85">
        <v>0</v>
      </c>
      <c r="AJ273" s="85">
        <f t="shared" ref="AJ273:AJ282" si="82">AH273-AI273</f>
        <v>0</v>
      </c>
      <c r="AK273" s="87" t="e">
        <f t="shared" ref="AK273:AK282" si="83">AJ273/AH273</f>
        <v>#DIV/0!</v>
      </c>
      <c r="AL273" s="85">
        <f t="shared" ref="AL273:AL282" si="84">U273-AJ273</f>
        <v>0</v>
      </c>
    </row>
    <row r="274" spans="1:38" s="88" customFormat="1" x14ac:dyDescent="0.2">
      <c r="A274" s="83" t="s">
        <v>39</v>
      </c>
      <c r="B274" s="83" t="s">
        <v>40</v>
      </c>
      <c r="C274" s="83" t="s">
        <v>3832</v>
      </c>
      <c r="D274" s="83" t="s">
        <v>3990</v>
      </c>
      <c r="E274" s="83" t="s">
        <v>2903</v>
      </c>
      <c r="F274" s="83" t="s">
        <v>3991</v>
      </c>
      <c r="G274" s="83" t="s">
        <v>3991</v>
      </c>
      <c r="H274" s="83" t="s">
        <v>3964</v>
      </c>
      <c r="I274" s="83" t="s">
        <v>3253</v>
      </c>
      <c r="J274" s="83" t="s">
        <v>3837</v>
      </c>
      <c r="K274" s="83" t="s">
        <v>3997</v>
      </c>
      <c r="L274" s="84">
        <v>43497</v>
      </c>
      <c r="M274" s="84">
        <v>43497</v>
      </c>
      <c r="N274" s="84">
        <v>43469</v>
      </c>
      <c r="O274" s="83" t="s">
        <v>50</v>
      </c>
      <c r="P274" s="83" t="s">
        <v>3998</v>
      </c>
      <c r="Q274" s="83" t="s">
        <v>52</v>
      </c>
      <c r="R274" s="83" t="s">
        <v>3999</v>
      </c>
      <c r="S274" s="85">
        <v>0</v>
      </c>
      <c r="T274" s="85">
        <v>0</v>
      </c>
      <c r="U274" s="85">
        <f t="shared" si="81"/>
        <v>0</v>
      </c>
      <c r="V274" s="86" t="e">
        <f t="shared" si="64"/>
        <v>#DIV/0!</v>
      </c>
      <c r="W274" s="85">
        <v>0</v>
      </c>
      <c r="X274" s="85">
        <v>0</v>
      </c>
      <c r="Y274" s="85">
        <v>0</v>
      </c>
      <c r="Z274" s="85" t="s">
        <v>54</v>
      </c>
      <c r="AA274" s="85">
        <v>0</v>
      </c>
      <c r="AB274" s="83" t="s">
        <v>4000</v>
      </c>
      <c r="AC274" s="83" t="s">
        <v>99</v>
      </c>
      <c r="AD274" s="83" t="s">
        <v>3842</v>
      </c>
      <c r="AE274" s="83" t="s">
        <v>58</v>
      </c>
      <c r="AF274" s="83" t="s">
        <v>68</v>
      </c>
      <c r="AG274" s="83" t="s">
        <v>4001</v>
      </c>
      <c r="AH274" s="85">
        <v>0</v>
      </c>
      <c r="AI274" s="85">
        <v>0</v>
      </c>
      <c r="AJ274" s="85">
        <f t="shared" si="82"/>
        <v>0</v>
      </c>
      <c r="AK274" s="87" t="e">
        <f t="shared" si="83"/>
        <v>#DIV/0!</v>
      </c>
      <c r="AL274" s="85">
        <f t="shared" si="84"/>
        <v>0</v>
      </c>
    </row>
    <row r="275" spans="1:38" s="88" customFormat="1" x14ac:dyDescent="0.2">
      <c r="A275" s="83" t="s">
        <v>39</v>
      </c>
      <c r="B275" s="83" t="s">
        <v>40</v>
      </c>
      <c r="C275" s="83" t="s">
        <v>3832</v>
      </c>
      <c r="D275" s="83" t="s">
        <v>3990</v>
      </c>
      <c r="E275" s="83" t="s">
        <v>2903</v>
      </c>
      <c r="F275" s="83" t="s">
        <v>3991</v>
      </c>
      <c r="G275" s="83" t="s">
        <v>3991</v>
      </c>
      <c r="H275" s="83" t="s">
        <v>3964</v>
      </c>
      <c r="I275" s="83" t="s">
        <v>3253</v>
      </c>
      <c r="J275" s="83" t="s">
        <v>3837</v>
      </c>
      <c r="K275" s="83" t="s">
        <v>4002</v>
      </c>
      <c r="L275" s="84">
        <v>43497</v>
      </c>
      <c r="M275" s="84">
        <v>43497</v>
      </c>
      <c r="N275" s="84">
        <v>43475</v>
      </c>
      <c r="O275" s="83" t="s">
        <v>50</v>
      </c>
      <c r="P275" s="83" t="s">
        <v>4003</v>
      </c>
      <c r="Q275" s="83" t="s">
        <v>52</v>
      </c>
      <c r="R275" s="83" t="s">
        <v>4004</v>
      </c>
      <c r="S275" s="85">
        <v>1789.2</v>
      </c>
      <c r="T275" s="85">
        <v>1246.05</v>
      </c>
      <c r="U275" s="85">
        <f t="shared" si="81"/>
        <v>543.15000000000009</v>
      </c>
      <c r="V275" s="86">
        <f t="shared" si="64"/>
        <v>0.3035714285714286</v>
      </c>
      <c r="W275" s="85">
        <v>1108.6600000000001</v>
      </c>
      <c r="X275" s="85">
        <v>137.38999999999999</v>
      </c>
      <c r="Y275" s="85">
        <v>0</v>
      </c>
      <c r="Z275" s="85" t="s">
        <v>54</v>
      </c>
      <c r="AA275" s="85">
        <v>0</v>
      </c>
      <c r="AB275" s="83" t="s">
        <v>4005</v>
      </c>
      <c r="AC275" s="83" t="s">
        <v>99</v>
      </c>
      <c r="AD275" s="83" t="s">
        <v>3842</v>
      </c>
      <c r="AE275" s="83" t="s">
        <v>58</v>
      </c>
      <c r="AF275" s="83" t="s">
        <v>68</v>
      </c>
      <c r="AG275" s="83" t="s">
        <v>4006</v>
      </c>
      <c r="AH275" s="85">
        <v>1789.2</v>
      </c>
      <c r="AI275" s="85">
        <v>1246.05</v>
      </c>
      <c r="AJ275" s="85">
        <f t="shared" si="82"/>
        <v>543.15000000000009</v>
      </c>
      <c r="AK275" s="87">
        <f t="shared" si="83"/>
        <v>0.3035714285714286</v>
      </c>
      <c r="AL275" s="85">
        <f t="shared" si="84"/>
        <v>0</v>
      </c>
    </row>
    <row r="276" spans="1:38" s="88" customFormat="1" x14ac:dyDescent="0.2">
      <c r="A276" s="83" t="s">
        <v>39</v>
      </c>
      <c r="B276" s="83" t="s">
        <v>40</v>
      </c>
      <c r="C276" s="83" t="s">
        <v>3832</v>
      </c>
      <c r="D276" s="83" t="s">
        <v>3990</v>
      </c>
      <c r="E276" s="83" t="s">
        <v>2903</v>
      </c>
      <c r="F276" s="83" t="s">
        <v>3991</v>
      </c>
      <c r="G276" s="83" t="s">
        <v>3991</v>
      </c>
      <c r="H276" s="83" t="s">
        <v>3964</v>
      </c>
      <c r="I276" s="83" t="s">
        <v>3253</v>
      </c>
      <c r="J276" s="83" t="s">
        <v>3837</v>
      </c>
      <c r="K276" s="83" t="s">
        <v>4007</v>
      </c>
      <c r="L276" s="84">
        <v>43498</v>
      </c>
      <c r="M276" s="84">
        <v>43498</v>
      </c>
      <c r="N276" s="84">
        <v>43475</v>
      </c>
      <c r="O276" s="83" t="s">
        <v>50</v>
      </c>
      <c r="P276" s="83" t="s">
        <v>4003</v>
      </c>
      <c r="Q276" s="83" t="s">
        <v>52</v>
      </c>
      <c r="R276" s="83" t="s">
        <v>4004</v>
      </c>
      <c r="S276" s="85">
        <v>842.8</v>
      </c>
      <c r="T276" s="85">
        <v>707.35</v>
      </c>
      <c r="U276" s="85">
        <f t="shared" si="81"/>
        <v>135.44999999999993</v>
      </c>
      <c r="V276" s="86">
        <f t="shared" si="64"/>
        <v>0.16071428571428564</v>
      </c>
      <c r="W276" s="85">
        <v>707.35</v>
      </c>
      <c r="X276" s="85">
        <v>0</v>
      </c>
      <c r="Y276" s="85">
        <v>0</v>
      </c>
      <c r="Z276" s="85" t="s">
        <v>54</v>
      </c>
      <c r="AA276" s="85">
        <v>0</v>
      </c>
      <c r="AB276" s="83" t="s">
        <v>4005</v>
      </c>
      <c r="AC276" s="83" t="s">
        <v>99</v>
      </c>
      <c r="AD276" s="83" t="s">
        <v>3842</v>
      </c>
      <c r="AE276" s="83" t="s">
        <v>58</v>
      </c>
      <c r="AF276" s="83" t="s">
        <v>68</v>
      </c>
      <c r="AG276" s="83" t="s">
        <v>4006</v>
      </c>
      <c r="AH276" s="85">
        <v>842.8</v>
      </c>
      <c r="AI276" s="85">
        <v>707.35</v>
      </c>
      <c r="AJ276" s="85">
        <f t="shared" si="82"/>
        <v>135.44999999999993</v>
      </c>
      <c r="AK276" s="87">
        <f t="shared" si="83"/>
        <v>0.16071428571428564</v>
      </c>
      <c r="AL276" s="85">
        <f t="shared" si="84"/>
        <v>0</v>
      </c>
    </row>
    <row r="277" spans="1:38" s="88" customFormat="1" x14ac:dyDescent="0.2">
      <c r="A277" s="83" t="s">
        <v>39</v>
      </c>
      <c r="B277" s="83" t="s">
        <v>40</v>
      </c>
      <c r="C277" s="83" t="s">
        <v>3832</v>
      </c>
      <c r="D277" s="83" t="s">
        <v>3990</v>
      </c>
      <c r="E277" s="83" t="s">
        <v>2903</v>
      </c>
      <c r="F277" s="83" t="s">
        <v>4008</v>
      </c>
      <c r="G277" s="83" t="s">
        <v>4008</v>
      </c>
      <c r="H277" s="83" t="s">
        <v>3964</v>
      </c>
      <c r="I277" s="83" t="s">
        <v>3253</v>
      </c>
      <c r="J277" s="83" t="s">
        <v>3837</v>
      </c>
      <c r="K277" s="83" t="s">
        <v>4009</v>
      </c>
      <c r="L277" s="84">
        <v>43497</v>
      </c>
      <c r="M277" s="84">
        <v>43497</v>
      </c>
      <c r="N277" s="84">
        <v>43473</v>
      </c>
      <c r="O277" s="83" t="s">
        <v>50</v>
      </c>
      <c r="P277" s="83" t="s">
        <v>4010</v>
      </c>
      <c r="Q277" s="83" t="s">
        <v>52</v>
      </c>
      <c r="R277" s="83" t="s">
        <v>4011</v>
      </c>
      <c r="S277" s="85">
        <v>0</v>
      </c>
      <c r="T277" s="85">
        <v>0</v>
      </c>
      <c r="U277" s="85">
        <f t="shared" si="81"/>
        <v>0</v>
      </c>
      <c r="V277" s="86" t="e">
        <f t="shared" si="64"/>
        <v>#DIV/0!</v>
      </c>
      <c r="W277" s="85">
        <v>0</v>
      </c>
      <c r="X277" s="85">
        <v>0</v>
      </c>
      <c r="Y277" s="85">
        <v>0</v>
      </c>
      <c r="Z277" s="85" t="s">
        <v>54</v>
      </c>
      <c r="AA277" s="85">
        <v>0</v>
      </c>
      <c r="AB277" s="83" t="s">
        <v>4012</v>
      </c>
      <c r="AC277" s="83" t="s">
        <v>99</v>
      </c>
      <c r="AD277" s="83" t="s">
        <v>3842</v>
      </c>
      <c r="AE277" s="83" t="s">
        <v>58</v>
      </c>
      <c r="AF277" s="83" t="s">
        <v>68</v>
      </c>
      <c r="AG277" s="83" t="s">
        <v>4013</v>
      </c>
      <c r="AH277" s="85">
        <v>0</v>
      </c>
      <c r="AI277" s="85">
        <v>0</v>
      </c>
      <c r="AJ277" s="85">
        <f t="shared" si="82"/>
        <v>0</v>
      </c>
      <c r="AK277" s="87" t="e">
        <f t="shared" si="83"/>
        <v>#DIV/0!</v>
      </c>
      <c r="AL277" s="85">
        <f t="shared" si="84"/>
        <v>0</v>
      </c>
    </row>
    <row r="278" spans="1:38" s="88" customFormat="1" x14ac:dyDescent="0.2">
      <c r="A278" s="83" t="s">
        <v>39</v>
      </c>
      <c r="B278" s="83" t="s">
        <v>40</v>
      </c>
      <c r="C278" s="83" t="s">
        <v>3832</v>
      </c>
      <c r="D278" s="83" t="s">
        <v>3990</v>
      </c>
      <c r="E278" s="83" t="s">
        <v>2903</v>
      </c>
      <c r="F278" s="83" t="s">
        <v>4014</v>
      </c>
      <c r="G278" s="83" t="s">
        <v>4014</v>
      </c>
      <c r="H278" s="83" t="s">
        <v>3964</v>
      </c>
      <c r="I278" s="83" t="s">
        <v>3253</v>
      </c>
      <c r="J278" s="83" t="s">
        <v>3837</v>
      </c>
      <c r="K278" s="83" t="s">
        <v>4015</v>
      </c>
      <c r="L278" s="84">
        <v>43497</v>
      </c>
      <c r="M278" s="84">
        <v>43497</v>
      </c>
      <c r="N278" s="84">
        <v>43473</v>
      </c>
      <c r="O278" s="83" t="s">
        <v>50</v>
      </c>
      <c r="P278" s="83" t="s">
        <v>4016</v>
      </c>
      <c r="Q278" s="83" t="s">
        <v>52</v>
      </c>
      <c r="R278" s="83" t="s">
        <v>4017</v>
      </c>
      <c r="S278" s="85">
        <v>0</v>
      </c>
      <c r="T278" s="85">
        <v>0</v>
      </c>
      <c r="U278" s="85">
        <f t="shared" si="81"/>
        <v>0</v>
      </c>
      <c r="V278" s="86" t="e">
        <f t="shared" si="64"/>
        <v>#DIV/0!</v>
      </c>
      <c r="W278" s="85">
        <v>0</v>
      </c>
      <c r="X278" s="85">
        <v>0</v>
      </c>
      <c r="Y278" s="85">
        <v>0</v>
      </c>
      <c r="Z278" s="85" t="s">
        <v>54</v>
      </c>
      <c r="AA278" s="85">
        <v>0</v>
      </c>
      <c r="AB278" s="83" t="s">
        <v>4018</v>
      </c>
      <c r="AC278" s="83" t="s">
        <v>99</v>
      </c>
      <c r="AD278" s="83" t="s">
        <v>3842</v>
      </c>
      <c r="AE278" s="83" t="s">
        <v>58</v>
      </c>
      <c r="AF278" s="83" t="s">
        <v>68</v>
      </c>
      <c r="AG278" s="83" t="s">
        <v>4019</v>
      </c>
      <c r="AH278" s="85">
        <v>0</v>
      </c>
      <c r="AI278" s="85">
        <v>0</v>
      </c>
      <c r="AJ278" s="85">
        <f t="shared" si="82"/>
        <v>0</v>
      </c>
      <c r="AK278" s="87" t="e">
        <f t="shared" si="83"/>
        <v>#DIV/0!</v>
      </c>
      <c r="AL278" s="85">
        <f t="shared" si="84"/>
        <v>0</v>
      </c>
    </row>
    <row r="279" spans="1:38" s="88" customFormat="1" x14ac:dyDescent="0.2">
      <c r="A279" s="83" t="s">
        <v>39</v>
      </c>
      <c r="B279" s="83" t="s">
        <v>40</v>
      </c>
      <c r="C279" s="83" t="s">
        <v>3832</v>
      </c>
      <c r="D279" s="83" t="s">
        <v>3990</v>
      </c>
      <c r="E279" s="83" t="s">
        <v>2903</v>
      </c>
      <c r="F279" s="83" t="s">
        <v>4020</v>
      </c>
      <c r="G279" s="83" t="s">
        <v>4020</v>
      </c>
      <c r="H279" s="83" t="s">
        <v>3964</v>
      </c>
      <c r="I279" s="83" t="s">
        <v>3253</v>
      </c>
      <c r="J279" s="83" t="s">
        <v>3837</v>
      </c>
      <c r="K279" s="83" t="s">
        <v>4021</v>
      </c>
      <c r="L279" s="84">
        <v>43498</v>
      </c>
      <c r="M279" s="84">
        <v>43498</v>
      </c>
      <c r="N279" s="84">
        <v>43468</v>
      </c>
      <c r="O279" s="83" t="s">
        <v>50</v>
      </c>
      <c r="P279" s="83" t="s">
        <v>4022</v>
      </c>
      <c r="Q279" s="83" t="s">
        <v>52</v>
      </c>
      <c r="R279" s="83" t="s">
        <v>4023</v>
      </c>
      <c r="S279" s="85">
        <v>0</v>
      </c>
      <c r="T279" s="85">
        <v>12634.41</v>
      </c>
      <c r="U279" s="85">
        <f t="shared" si="81"/>
        <v>-12634.41</v>
      </c>
      <c r="V279" s="86" t="e">
        <f t="shared" si="64"/>
        <v>#DIV/0!</v>
      </c>
      <c r="W279" s="85">
        <v>11446.82</v>
      </c>
      <c r="X279" s="85">
        <v>1187.5899999999999</v>
      </c>
      <c r="Y279" s="85">
        <v>0</v>
      </c>
      <c r="Z279" s="85" t="s">
        <v>54</v>
      </c>
      <c r="AA279" s="85">
        <v>0</v>
      </c>
      <c r="AB279" s="83" t="s">
        <v>4024</v>
      </c>
      <c r="AC279" s="83" t="s">
        <v>99</v>
      </c>
      <c r="AD279" s="83" t="s">
        <v>3842</v>
      </c>
      <c r="AE279" s="83" t="s">
        <v>58</v>
      </c>
      <c r="AF279" s="83" t="s">
        <v>68</v>
      </c>
      <c r="AG279" s="83" t="s">
        <v>4025</v>
      </c>
      <c r="AH279" s="85">
        <v>0</v>
      </c>
      <c r="AI279" s="85">
        <v>12634.41</v>
      </c>
      <c r="AJ279" s="85">
        <f t="shared" si="82"/>
        <v>-12634.41</v>
      </c>
      <c r="AK279" s="87" t="e">
        <f t="shared" si="83"/>
        <v>#DIV/0!</v>
      </c>
      <c r="AL279" s="85">
        <f t="shared" si="84"/>
        <v>0</v>
      </c>
    </row>
    <row r="280" spans="1:38" s="88" customFormat="1" x14ac:dyDescent="0.2">
      <c r="A280" s="83" t="s">
        <v>39</v>
      </c>
      <c r="B280" s="83" t="s">
        <v>40</v>
      </c>
      <c r="C280" s="83" t="s">
        <v>3832</v>
      </c>
      <c r="D280" s="83" t="s">
        <v>3990</v>
      </c>
      <c r="E280" s="83" t="s">
        <v>2903</v>
      </c>
      <c r="F280" s="83" t="s">
        <v>4020</v>
      </c>
      <c r="G280" s="83" t="s">
        <v>4020</v>
      </c>
      <c r="H280" s="83" t="s">
        <v>3964</v>
      </c>
      <c r="I280" s="83" t="s">
        <v>3253</v>
      </c>
      <c r="J280" s="83" t="s">
        <v>3837</v>
      </c>
      <c r="K280" s="83" t="s">
        <v>4026</v>
      </c>
      <c r="L280" s="84">
        <v>43499</v>
      </c>
      <c r="M280" s="84">
        <v>43499</v>
      </c>
      <c r="N280" s="84">
        <v>43468</v>
      </c>
      <c r="O280" s="83" t="s">
        <v>50</v>
      </c>
      <c r="P280" s="83" t="s">
        <v>4022</v>
      </c>
      <c r="Q280" s="83" t="s">
        <v>52</v>
      </c>
      <c r="R280" s="83" t="s">
        <v>4023</v>
      </c>
      <c r="S280" s="85">
        <v>0</v>
      </c>
      <c r="T280" s="85">
        <v>0</v>
      </c>
      <c r="U280" s="85">
        <f t="shared" si="81"/>
        <v>0</v>
      </c>
      <c r="V280" s="86" t="e">
        <f t="shared" si="64"/>
        <v>#DIV/0!</v>
      </c>
      <c r="W280" s="85">
        <v>0</v>
      </c>
      <c r="X280" s="85">
        <v>0</v>
      </c>
      <c r="Y280" s="85">
        <v>0</v>
      </c>
      <c r="Z280" s="85" t="s">
        <v>54</v>
      </c>
      <c r="AA280" s="85">
        <v>0</v>
      </c>
      <c r="AB280" s="83" t="s">
        <v>4024</v>
      </c>
      <c r="AC280" s="83" t="s">
        <v>99</v>
      </c>
      <c r="AD280" s="83" t="s">
        <v>3842</v>
      </c>
      <c r="AE280" s="83" t="s">
        <v>58</v>
      </c>
      <c r="AF280" s="83" t="s">
        <v>68</v>
      </c>
      <c r="AG280" s="83" t="s">
        <v>4025</v>
      </c>
      <c r="AH280" s="85">
        <v>0</v>
      </c>
      <c r="AI280" s="85">
        <v>0</v>
      </c>
      <c r="AJ280" s="85">
        <f t="shared" si="82"/>
        <v>0</v>
      </c>
      <c r="AK280" s="87" t="e">
        <f t="shared" si="83"/>
        <v>#DIV/0!</v>
      </c>
      <c r="AL280" s="85">
        <f t="shared" si="84"/>
        <v>0</v>
      </c>
    </row>
    <row r="281" spans="1:38" s="88" customFormat="1" x14ac:dyDescent="0.2">
      <c r="A281" s="83" t="s">
        <v>39</v>
      </c>
      <c r="B281" s="83" t="s">
        <v>40</v>
      </c>
      <c r="C281" s="83" t="s">
        <v>3832</v>
      </c>
      <c r="D281" s="83" t="s">
        <v>3990</v>
      </c>
      <c r="E281" s="83" t="s">
        <v>2903</v>
      </c>
      <c r="F281" s="83" t="s">
        <v>4027</v>
      </c>
      <c r="G281" s="83" t="s">
        <v>4027</v>
      </c>
      <c r="H281" s="83" t="s">
        <v>3964</v>
      </c>
      <c r="I281" s="83" t="s">
        <v>3253</v>
      </c>
      <c r="J281" s="83" t="s">
        <v>3837</v>
      </c>
      <c r="K281" s="83" t="s">
        <v>4028</v>
      </c>
      <c r="L281" s="84">
        <v>43500</v>
      </c>
      <c r="M281" s="84">
        <v>43500</v>
      </c>
      <c r="N281" s="84">
        <v>43469</v>
      </c>
      <c r="O281" s="83" t="s">
        <v>50</v>
      </c>
      <c r="P281" s="83" t="s">
        <v>4029</v>
      </c>
      <c r="Q281" s="83" t="s">
        <v>52</v>
      </c>
      <c r="R281" s="83" t="s">
        <v>4030</v>
      </c>
      <c r="S281" s="85">
        <v>5774.75</v>
      </c>
      <c r="T281" s="85">
        <v>5183.75</v>
      </c>
      <c r="U281" s="85">
        <f t="shared" si="81"/>
        <v>591</v>
      </c>
      <c r="V281" s="86">
        <f t="shared" si="64"/>
        <v>0.10234209273128707</v>
      </c>
      <c r="W281" s="85">
        <v>5183.75</v>
      </c>
      <c r="X281" s="85">
        <v>0</v>
      </c>
      <c r="Y281" s="85">
        <v>0</v>
      </c>
      <c r="Z281" s="85" t="s">
        <v>54</v>
      </c>
      <c r="AA281" s="85">
        <v>0</v>
      </c>
      <c r="AB281" s="83" t="s">
        <v>4031</v>
      </c>
      <c r="AC281" s="83" t="s">
        <v>99</v>
      </c>
      <c r="AD281" s="83" t="s">
        <v>3842</v>
      </c>
      <c r="AE281" s="83" t="s">
        <v>58</v>
      </c>
      <c r="AF281" s="83" t="s">
        <v>68</v>
      </c>
      <c r="AG281" s="83" t="s">
        <v>4032</v>
      </c>
      <c r="AH281" s="85">
        <v>5774.75</v>
      </c>
      <c r="AI281" s="85">
        <v>5183.75</v>
      </c>
      <c r="AJ281" s="85">
        <f t="shared" si="82"/>
        <v>591</v>
      </c>
      <c r="AK281" s="87">
        <f t="shared" si="83"/>
        <v>0.10234209273128707</v>
      </c>
      <c r="AL281" s="85">
        <f t="shared" si="84"/>
        <v>0</v>
      </c>
    </row>
    <row r="282" spans="1:38" s="88" customFormat="1" x14ac:dyDescent="0.2">
      <c r="A282" s="83" t="s">
        <v>39</v>
      </c>
      <c r="B282" s="83" t="s">
        <v>40</v>
      </c>
      <c r="C282" s="83" t="s">
        <v>3832</v>
      </c>
      <c r="D282" s="83" t="s">
        <v>3990</v>
      </c>
      <c r="E282" s="83" t="s">
        <v>2903</v>
      </c>
      <c r="F282" s="83" t="s">
        <v>4027</v>
      </c>
      <c r="G282" s="83" t="s">
        <v>4027</v>
      </c>
      <c r="H282" s="83" t="s">
        <v>3964</v>
      </c>
      <c r="I282" s="83" t="s">
        <v>3253</v>
      </c>
      <c r="J282" s="83" t="s">
        <v>3837</v>
      </c>
      <c r="K282" s="83" t="s">
        <v>4033</v>
      </c>
      <c r="L282" s="84">
        <v>43497</v>
      </c>
      <c r="M282" s="84">
        <v>43497</v>
      </c>
      <c r="N282" s="84">
        <v>43469</v>
      </c>
      <c r="O282" s="83" t="s">
        <v>50</v>
      </c>
      <c r="P282" s="83" t="s">
        <v>4034</v>
      </c>
      <c r="Q282" s="83" t="s">
        <v>52</v>
      </c>
      <c r="R282" s="83" t="s">
        <v>4035</v>
      </c>
      <c r="S282" s="85">
        <v>0</v>
      </c>
      <c r="T282" s="85">
        <v>0</v>
      </c>
      <c r="U282" s="85">
        <f t="shared" si="81"/>
        <v>0</v>
      </c>
      <c r="V282" s="86" t="e">
        <f t="shared" si="64"/>
        <v>#DIV/0!</v>
      </c>
      <c r="W282" s="85">
        <v>0</v>
      </c>
      <c r="X282" s="85">
        <v>0</v>
      </c>
      <c r="Y282" s="85">
        <v>0</v>
      </c>
      <c r="Z282" s="85" t="s">
        <v>54</v>
      </c>
      <c r="AA282" s="85">
        <v>0</v>
      </c>
      <c r="AB282" s="83" t="s">
        <v>4036</v>
      </c>
      <c r="AC282" s="83" t="s">
        <v>99</v>
      </c>
      <c r="AD282" s="83" t="s">
        <v>3842</v>
      </c>
      <c r="AE282" s="83" t="s">
        <v>58</v>
      </c>
      <c r="AF282" s="83" t="s">
        <v>68</v>
      </c>
      <c r="AG282" s="83" t="s">
        <v>4037</v>
      </c>
      <c r="AH282" s="85">
        <v>0</v>
      </c>
      <c r="AI282" s="85">
        <v>0</v>
      </c>
      <c r="AJ282" s="85">
        <f t="shared" si="82"/>
        <v>0</v>
      </c>
      <c r="AK282" s="87" t="e">
        <f t="shared" si="83"/>
        <v>#DIV/0!</v>
      </c>
      <c r="AL282" s="85">
        <f t="shared" si="84"/>
        <v>0</v>
      </c>
    </row>
    <row r="283" spans="1:38" s="88" customFormat="1" x14ac:dyDescent="0.2">
      <c r="A283" s="83" t="s">
        <v>39</v>
      </c>
      <c r="B283" s="83" t="s">
        <v>40</v>
      </c>
      <c r="C283" s="83" t="s">
        <v>3832</v>
      </c>
      <c r="D283" s="83" t="s">
        <v>4038</v>
      </c>
      <c r="E283" s="83" t="s">
        <v>2903</v>
      </c>
      <c r="F283" s="83" t="s">
        <v>4039</v>
      </c>
      <c r="G283" s="83" t="s">
        <v>4039</v>
      </c>
      <c r="H283" s="83" t="s">
        <v>3964</v>
      </c>
      <c r="I283" s="83" t="s">
        <v>3836</v>
      </c>
      <c r="J283" s="83" t="s">
        <v>3837</v>
      </c>
      <c r="K283" s="83" t="s">
        <v>4040</v>
      </c>
      <c r="L283" s="84">
        <v>43501</v>
      </c>
      <c r="M283" s="84">
        <v>43501</v>
      </c>
      <c r="N283" s="84">
        <v>43500</v>
      </c>
      <c r="O283" s="83" t="s">
        <v>50</v>
      </c>
      <c r="P283" s="83" t="s">
        <v>4041</v>
      </c>
      <c r="Q283" s="83" t="s">
        <v>52</v>
      </c>
      <c r="R283" s="83" t="s">
        <v>4042</v>
      </c>
      <c r="S283" s="85">
        <v>369</v>
      </c>
      <c r="T283" s="85">
        <v>276.75</v>
      </c>
      <c r="U283" s="85">
        <f>S283-T283</f>
        <v>92.25</v>
      </c>
      <c r="V283" s="86">
        <f t="shared" si="64"/>
        <v>0.25</v>
      </c>
      <c r="W283" s="85">
        <v>219.25</v>
      </c>
      <c r="X283" s="85">
        <v>57.5</v>
      </c>
      <c r="Y283" s="85">
        <v>0</v>
      </c>
      <c r="Z283" s="85" t="s">
        <v>54</v>
      </c>
      <c r="AA283" s="85">
        <v>0</v>
      </c>
      <c r="AB283" s="83" t="s">
        <v>4043</v>
      </c>
      <c r="AC283" s="83" t="s">
        <v>660</v>
      </c>
      <c r="AD283" s="83" t="s">
        <v>3842</v>
      </c>
      <c r="AE283" s="83" t="s">
        <v>58</v>
      </c>
      <c r="AF283" s="83" t="s">
        <v>68</v>
      </c>
      <c r="AG283" s="83" t="s">
        <v>4044</v>
      </c>
      <c r="AH283" s="85">
        <v>369</v>
      </c>
      <c r="AI283" s="85">
        <v>276.75</v>
      </c>
      <c r="AJ283" s="85">
        <f>AH283-AI283</f>
        <v>92.25</v>
      </c>
      <c r="AK283" s="87">
        <f>AJ283/AH283</f>
        <v>0.25</v>
      </c>
      <c r="AL283" s="85">
        <f>U283-AJ283</f>
        <v>0</v>
      </c>
    </row>
    <row r="284" spans="1:38" s="88" customFormat="1" x14ac:dyDescent="0.2">
      <c r="A284" s="83" t="s">
        <v>39</v>
      </c>
      <c r="B284" s="83" t="s">
        <v>40</v>
      </c>
      <c r="C284" s="83" t="s">
        <v>3832</v>
      </c>
      <c r="D284" s="83" t="s">
        <v>4045</v>
      </c>
      <c r="E284" s="83" t="s">
        <v>2903</v>
      </c>
      <c r="F284" s="83" t="s">
        <v>4046</v>
      </c>
      <c r="G284" s="83" t="s">
        <v>4046</v>
      </c>
      <c r="H284" s="83" t="s">
        <v>3835</v>
      </c>
      <c r="I284" s="83" t="s">
        <v>3836</v>
      </c>
      <c r="J284" s="83" t="s">
        <v>3837</v>
      </c>
      <c r="K284" s="83" t="s">
        <v>4047</v>
      </c>
      <c r="L284" s="84">
        <v>43497</v>
      </c>
      <c r="M284" s="84">
        <v>43497</v>
      </c>
      <c r="N284" s="84">
        <v>43474</v>
      </c>
      <c r="O284" s="83" t="s">
        <v>50</v>
      </c>
      <c r="P284" s="83" t="s">
        <v>4048</v>
      </c>
      <c r="Q284" s="83" t="s">
        <v>52</v>
      </c>
      <c r="R284" s="83" t="s">
        <v>4049</v>
      </c>
      <c r="S284" s="85">
        <v>10127</v>
      </c>
      <c r="T284" s="85">
        <v>9140</v>
      </c>
      <c r="U284" s="85">
        <f>S284-T284</f>
        <v>987</v>
      </c>
      <c r="V284" s="86">
        <f t="shared" si="64"/>
        <v>9.7462229683025578E-2</v>
      </c>
      <c r="W284" s="85">
        <v>9140</v>
      </c>
      <c r="X284" s="85">
        <v>0</v>
      </c>
      <c r="Y284" s="85">
        <v>0</v>
      </c>
      <c r="Z284" s="85" t="s">
        <v>54</v>
      </c>
      <c r="AA284" s="85">
        <v>0</v>
      </c>
      <c r="AB284" s="83" t="s">
        <v>4050</v>
      </c>
      <c r="AC284" s="83" t="s">
        <v>99</v>
      </c>
      <c r="AD284" s="83" t="s">
        <v>3842</v>
      </c>
      <c r="AE284" s="83" t="s">
        <v>58</v>
      </c>
      <c r="AF284" s="83" t="s">
        <v>68</v>
      </c>
      <c r="AG284" s="83" t="s">
        <v>4051</v>
      </c>
      <c r="AH284" s="85">
        <v>10127</v>
      </c>
      <c r="AI284" s="85">
        <v>9140</v>
      </c>
      <c r="AJ284" s="85">
        <f>AH284-AI284</f>
        <v>987</v>
      </c>
      <c r="AK284" s="87">
        <f>AJ284/AH284</f>
        <v>9.7462229683025578E-2</v>
      </c>
      <c r="AL284" s="85">
        <f>U284-AJ284</f>
        <v>0</v>
      </c>
    </row>
    <row r="285" spans="1:38" s="88" customFormat="1" x14ac:dyDescent="0.2">
      <c r="A285" s="83" t="s">
        <v>39</v>
      </c>
      <c r="B285" s="83" t="s">
        <v>40</v>
      </c>
      <c r="C285" s="83" t="s">
        <v>3832</v>
      </c>
      <c r="D285" s="83" t="s">
        <v>4045</v>
      </c>
      <c r="E285" s="83" t="s">
        <v>2903</v>
      </c>
      <c r="F285" s="83" t="s">
        <v>4046</v>
      </c>
      <c r="G285" s="83" t="s">
        <v>4046</v>
      </c>
      <c r="H285" s="83" t="s">
        <v>3835</v>
      </c>
      <c r="I285" s="83" t="s">
        <v>3836</v>
      </c>
      <c r="J285" s="83" t="s">
        <v>3837</v>
      </c>
      <c r="K285" s="83" t="s">
        <v>4052</v>
      </c>
      <c r="L285" s="84">
        <v>43498</v>
      </c>
      <c r="M285" s="84">
        <v>43498</v>
      </c>
      <c r="N285" s="84">
        <v>43474</v>
      </c>
      <c r="O285" s="83" t="s">
        <v>50</v>
      </c>
      <c r="P285" s="83" t="s">
        <v>4048</v>
      </c>
      <c r="Q285" s="83" t="s">
        <v>52</v>
      </c>
      <c r="R285" s="83" t="s">
        <v>4049</v>
      </c>
      <c r="S285" s="85">
        <v>0</v>
      </c>
      <c r="T285" s="85">
        <v>0</v>
      </c>
      <c r="U285" s="85">
        <f>S285-T285</f>
        <v>0</v>
      </c>
      <c r="V285" s="86" t="e">
        <f t="shared" si="64"/>
        <v>#DIV/0!</v>
      </c>
      <c r="W285" s="85">
        <v>0</v>
      </c>
      <c r="X285" s="85">
        <v>0</v>
      </c>
      <c r="Y285" s="85">
        <v>0</v>
      </c>
      <c r="Z285" s="85" t="s">
        <v>54</v>
      </c>
      <c r="AA285" s="85">
        <v>0</v>
      </c>
      <c r="AB285" s="83" t="s">
        <v>4050</v>
      </c>
      <c r="AC285" s="83" t="s">
        <v>99</v>
      </c>
      <c r="AD285" s="83" t="s">
        <v>3842</v>
      </c>
      <c r="AE285" s="83" t="s">
        <v>58</v>
      </c>
      <c r="AF285" s="83" t="s">
        <v>68</v>
      </c>
      <c r="AG285" s="83" t="s">
        <v>4051</v>
      </c>
      <c r="AH285" s="85">
        <v>0</v>
      </c>
      <c r="AI285" s="85">
        <v>0</v>
      </c>
      <c r="AJ285" s="85">
        <f>AH285-AI285</f>
        <v>0</v>
      </c>
      <c r="AK285" s="87" t="e">
        <f>AJ285/AH285</f>
        <v>#DIV/0!</v>
      </c>
      <c r="AL285" s="85">
        <f>U285-AJ285</f>
        <v>0</v>
      </c>
    </row>
    <row r="286" spans="1:38" s="88" customFormat="1" x14ac:dyDescent="0.2">
      <c r="A286" s="83" t="s">
        <v>39</v>
      </c>
      <c r="B286" s="83" t="s">
        <v>40</v>
      </c>
      <c r="C286" s="83" t="s">
        <v>3832</v>
      </c>
      <c r="D286" s="83" t="s">
        <v>4053</v>
      </c>
      <c r="E286" s="83" t="s">
        <v>2903</v>
      </c>
      <c r="F286" s="83" t="s">
        <v>3984</v>
      </c>
      <c r="G286" s="83" t="s">
        <v>3984</v>
      </c>
      <c r="H286" s="83" t="s">
        <v>3835</v>
      </c>
      <c r="I286" s="83" t="s">
        <v>3836</v>
      </c>
      <c r="J286" s="83" t="s">
        <v>3837</v>
      </c>
      <c r="K286" s="83" t="s">
        <v>4054</v>
      </c>
      <c r="L286" s="84">
        <v>43501</v>
      </c>
      <c r="M286" s="84">
        <v>43501</v>
      </c>
      <c r="N286" s="84">
        <v>43494</v>
      </c>
      <c r="O286" s="83" t="s">
        <v>50</v>
      </c>
      <c r="P286" s="83" t="s">
        <v>4055</v>
      </c>
      <c r="Q286" s="83" t="s">
        <v>52</v>
      </c>
      <c r="R286" s="83" t="s">
        <v>4056</v>
      </c>
      <c r="S286" s="85">
        <v>0</v>
      </c>
      <c r="T286" s="85">
        <v>764.4</v>
      </c>
      <c r="U286" s="85">
        <f t="shared" ref="U286:U305" si="85">S286-T286</f>
        <v>-764.4</v>
      </c>
      <c r="V286" s="86" t="e">
        <f t="shared" ref="V286:V346" si="86">U286/S286</f>
        <v>#DIV/0!</v>
      </c>
      <c r="W286" s="85">
        <v>764.4</v>
      </c>
      <c r="X286" s="85">
        <v>0</v>
      </c>
      <c r="Y286" s="85">
        <v>0</v>
      </c>
      <c r="Z286" s="85" t="s">
        <v>54</v>
      </c>
      <c r="AA286" s="85">
        <v>0</v>
      </c>
      <c r="AB286" s="83" t="s">
        <v>4057</v>
      </c>
      <c r="AC286" s="83" t="s">
        <v>660</v>
      </c>
      <c r="AD286" s="83" t="s">
        <v>3842</v>
      </c>
      <c r="AE286" s="83" t="s">
        <v>58</v>
      </c>
      <c r="AF286" s="83" t="s">
        <v>68</v>
      </c>
      <c r="AG286" s="83" t="s">
        <v>4058</v>
      </c>
      <c r="AH286" s="85">
        <v>0</v>
      </c>
      <c r="AI286" s="85">
        <v>764.4</v>
      </c>
      <c r="AJ286" s="85">
        <f t="shared" ref="AJ286:AJ305" si="87">AH286-AI286</f>
        <v>-764.4</v>
      </c>
      <c r="AK286" s="87" t="e">
        <f t="shared" ref="AK286:AK305" si="88">AJ286/AH286</f>
        <v>#DIV/0!</v>
      </c>
      <c r="AL286" s="85">
        <f t="shared" ref="AL286:AL305" si="89">U286-AJ286</f>
        <v>0</v>
      </c>
    </row>
    <row r="287" spans="1:38" s="88" customFormat="1" x14ac:dyDescent="0.2">
      <c r="A287" s="83" t="s">
        <v>39</v>
      </c>
      <c r="B287" s="83" t="s">
        <v>40</v>
      </c>
      <c r="C287" s="83" t="s">
        <v>3832</v>
      </c>
      <c r="D287" s="83" t="s">
        <v>4053</v>
      </c>
      <c r="E287" s="83" t="s">
        <v>2903</v>
      </c>
      <c r="F287" s="83" t="s">
        <v>3984</v>
      </c>
      <c r="G287" s="83" t="s">
        <v>3984</v>
      </c>
      <c r="H287" s="83" t="s">
        <v>3835</v>
      </c>
      <c r="I287" s="83" t="s">
        <v>3836</v>
      </c>
      <c r="J287" s="83" t="s">
        <v>3837</v>
      </c>
      <c r="K287" s="83" t="s">
        <v>4059</v>
      </c>
      <c r="L287" s="84">
        <v>43499</v>
      </c>
      <c r="M287" s="84">
        <v>43499</v>
      </c>
      <c r="N287" s="84">
        <v>43490</v>
      </c>
      <c r="O287" s="83" t="s">
        <v>50</v>
      </c>
      <c r="P287" s="83" t="s">
        <v>4060</v>
      </c>
      <c r="Q287" s="83" t="s">
        <v>52</v>
      </c>
      <c r="R287" s="83" t="s">
        <v>4061</v>
      </c>
      <c r="S287" s="85">
        <v>0</v>
      </c>
      <c r="T287" s="85">
        <v>0</v>
      </c>
      <c r="U287" s="85">
        <f t="shared" si="85"/>
        <v>0</v>
      </c>
      <c r="V287" s="86" t="e">
        <f t="shared" si="86"/>
        <v>#DIV/0!</v>
      </c>
      <c r="W287" s="85">
        <v>0</v>
      </c>
      <c r="X287" s="85">
        <v>0</v>
      </c>
      <c r="Y287" s="85">
        <v>0</v>
      </c>
      <c r="Z287" s="85" t="s">
        <v>54</v>
      </c>
      <c r="AA287" s="85">
        <v>0</v>
      </c>
      <c r="AB287" s="83" t="s">
        <v>4062</v>
      </c>
      <c r="AC287" s="83" t="s">
        <v>99</v>
      </c>
      <c r="AD287" s="83" t="s">
        <v>3842</v>
      </c>
      <c r="AE287" s="83" t="s">
        <v>58</v>
      </c>
      <c r="AF287" s="83" t="s">
        <v>68</v>
      </c>
      <c r="AG287" s="83" t="s">
        <v>4063</v>
      </c>
      <c r="AH287" s="85">
        <v>0</v>
      </c>
      <c r="AI287" s="85">
        <v>0</v>
      </c>
      <c r="AJ287" s="85">
        <f t="shared" si="87"/>
        <v>0</v>
      </c>
      <c r="AK287" s="87" t="e">
        <f t="shared" si="88"/>
        <v>#DIV/0!</v>
      </c>
      <c r="AL287" s="85">
        <f t="shared" si="89"/>
        <v>0</v>
      </c>
    </row>
    <row r="288" spans="1:38" s="88" customFormat="1" x14ac:dyDescent="0.2">
      <c r="A288" s="83" t="s">
        <v>39</v>
      </c>
      <c r="B288" s="83" t="s">
        <v>40</v>
      </c>
      <c r="C288" s="83" t="s">
        <v>3832</v>
      </c>
      <c r="D288" s="83" t="s">
        <v>4053</v>
      </c>
      <c r="E288" s="83" t="s">
        <v>2903</v>
      </c>
      <c r="F288" s="83" t="s">
        <v>3984</v>
      </c>
      <c r="G288" s="83" t="s">
        <v>3984</v>
      </c>
      <c r="H288" s="83" t="s">
        <v>3835</v>
      </c>
      <c r="I288" s="83" t="s">
        <v>3836</v>
      </c>
      <c r="J288" s="83" t="s">
        <v>3837</v>
      </c>
      <c r="K288" s="83" t="s">
        <v>4064</v>
      </c>
      <c r="L288" s="84">
        <v>43498</v>
      </c>
      <c r="M288" s="84">
        <v>43498</v>
      </c>
      <c r="N288" s="84">
        <v>43490</v>
      </c>
      <c r="O288" s="83" t="s">
        <v>50</v>
      </c>
      <c r="P288" s="83" t="s">
        <v>4060</v>
      </c>
      <c r="Q288" s="83" t="s">
        <v>52</v>
      </c>
      <c r="R288" s="83" t="s">
        <v>4061</v>
      </c>
      <c r="S288" s="85">
        <v>29760</v>
      </c>
      <c r="T288" s="85">
        <v>25324</v>
      </c>
      <c r="U288" s="85">
        <f t="shared" si="85"/>
        <v>4436</v>
      </c>
      <c r="V288" s="86">
        <f t="shared" si="86"/>
        <v>0.14905913978494623</v>
      </c>
      <c r="W288" s="85">
        <v>25324</v>
      </c>
      <c r="X288" s="85">
        <v>0</v>
      </c>
      <c r="Y288" s="85">
        <v>0</v>
      </c>
      <c r="Z288" s="85" t="s">
        <v>54</v>
      </c>
      <c r="AA288" s="85">
        <v>0</v>
      </c>
      <c r="AB288" s="83" t="s">
        <v>4062</v>
      </c>
      <c r="AC288" s="83" t="s">
        <v>99</v>
      </c>
      <c r="AD288" s="83" t="s">
        <v>3842</v>
      </c>
      <c r="AE288" s="83" t="s">
        <v>58</v>
      </c>
      <c r="AF288" s="83" t="s">
        <v>68</v>
      </c>
      <c r="AG288" s="83" t="s">
        <v>4063</v>
      </c>
      <c r="AH288" s="85">
        <v>29760</v>
      </c>
      <c r="AI288" s="85">
        <v>25324</v>
      </c>
      <c r="AJ288" s="85">
        <f t="shared" si="87"/>
        <v>4436</v>
      </c>
      <c r="AK288" s="87">
        <f t="shared" si="88"/>
        <v>0.14905913978494623</v>
      </c>
      <c r="AL288" s="85">
        <f t="shared" si="89"/>
        <v>0</v>
      </c>
    </row>
    <row r="289" spans="1:38" s="88" customFormat="1" x14ac:dyDescent="0.2">
      <c r="A289" s="83" t="s">
        <v>39</v>
      </c>
      <c r="B289" s="83" t="s">
        <v>40</v>
      </c>
      <c r="C289" s="83" t="s">
        <v>3832</v>
      </c>
      <c r="D289" s="83" t="s">
        <v>4053</v>
      </c>
      <c r="E289" s="83" t="s">
        <v>2903</v>
      </c>
      <c r="F289" s="83" t="s">
        <v>3984</v>
      </c>
      <c r="G289" s="83" t="s">
        <v>3984</v>
      </c>
      <c r="H289" s="83" t="s">
        <v>3835</v>
      </c>
      <c r="I289" s="83" t="s">
        <v>3836</v>
      </c>
      <c r="J289" s="83" t="s">
        <v>3837</v>
      </c>
      <c r="K289" s="83" t="s">
        <v>4065</v>
      </c>
      <c r="L289" s="84">
        <v>43498</v>
      </c>
      <c r="M289" s="84">
        <v>43498</v>
      </c>
      <c r="N289" s="84">
        <v>43490</v>
      </c>
      <c r="O289" s="83" t="s">
        <v>50</v>
      </c>
      <c r="P289" s="83" t="s">
        <v>4066</v>
      </c>
      <c r="Q289" s="83" t="s">
        <v>52</v>
      </c>
      <c r="R289" s="83" t="s">
        <v>4067</v>
      </c>
      <c r="S289" s="85">
        <v>0</v>
      </c>
      <c r="T289" s="85">
        <v>1813</v>
      </c>
      <c r="U289" s="85">
        <f t="shared" si="85"/>
        <v>-1813</v>
      </c>
      <c r="V289" s="86" t="e">
        <f t="shared" si="86"/>
        <v>#DIV/0!</v>
      </c>
      <c r="W289" s="85">
        <v>1813</v>
      </c>
      <c r="X289" s="85">
        <v>0</v>
      </c>
      <c r="Y289" s="85">
        <v>0</v>
      </c>
      <c r="Z289" s="85" t="s">
        <v>54</v>
      </c>
      <c r="AA289" s="85">
        <v>0</v>
      </c>
      <c r="AB289" s="83" t="s">
        <v>4068</v>
      </c>
      <c r="AC289" s="83" t="s">
        <v>99</v>
      </c>
      <c r="AD289" s="83" t="s">
        <v>3842</v>
      </c>
      <c r="AE289" s="83" t="s">
        <v>58</v>
      </c>
      <c r="AF289" s="83" t="s">
        <v>68</v>
      </c>
      <c r="AG289" s="83" t="s">
        <v>4069</v>
      </c>
      <c r="AH289" s="85">
        <v>0</v>
      </c>
      <c r="AI289" s="85">
        <v>1813</v>
      </c>
      <c r="AJ289" s="85">
        <f t="shared" si="87"/>
        <v>-1813</v>
      </c>
      <c r="AK289" s="87" t="e">
        <f t="shared" si="88"/>
        <v>#DIV/0!</v>
      </c>
      <c r="AL289" s="85">
        <f t="shared" si="89"/>
        <v>0</v>
      </c>
    </row>
    <row r="290" spans="1:38" s="88" customFormat="1" x14ac:dyDescent="0.2">
      <c r="A290" s="83" t="s">
        <v>39</v>
      </c>
      <c r="B290" s="83" t="s">
        <v>40</v>
      </c>
      <c r="C290" s="83" t="s">
        <v>3832</v>
      </c>
      <c r="D290" s="83" t="s">
        <v>4053</v>
      </c>
      <c r="E290" s="83" t="s">
        <v>2903</v>
      </c>
      <c r="F290" s="83" t="s">
        <v>3984</v>
      </c>
      <c r="G290" s="83" t="s">
        <v>3984</v>
      </c>
      <c r="H290" s="83" t="s">
        <v>3835</v>
      </c>
      <c r="I290" s="83" t="s">
        <v>3836</v>
      </c>
      <c r="J290" s="83" t="s">
        <v>3837</v>
      </c>
      <c r="K290" s="83" t="s">
        <v>4070</v>
      </c>
      <c r="L290" s="84">
        <v>43501</v>
      </c>
      <c r="M290" s="84">
        <v>43501</v>
      </c>
      <c r="N290" s="84">
        <v>43490</v>
      </c>
      <c r="O290" s="83" t="s">
        <v>50</v>
      </c>
      <c r="P290" s="83" t="s">
        <v>4071</v>
      </c>
      <c r="Q290" s="83" t="s">
        <v>52</v>
      </c>
      <c r="R290" s="83" t="s">
        <v>4072</v>
      </c>
      <c r="S290" s="85">
        <v>0</v>
      </c>
      <c r="T290" s="85">
        <v>0</v>
      </c>
      <c r="U290" s="85">
        <f t="shared" si="85"/>
        <v>0</v>
      </c>
      <c r="V290" s="86" t="e">
        <f t="shared" si="86"/>
        <v>#DIV/0!</v>
      </c>
      <c r="W290" s="85">
        <v>0</v>
      </c>
      <c r="X290" s="85">
        <v>0</v>
      </c>
      <c r="Y290" s="85">
        <v>0</v>
      </c>
      <c r="Z290" s="85" t="s">
        <v>54</v>
      </c>
      <c r="AA290" s="85">
        <v>0</v>
      </c>
      <c r="AB290" s="83" t="s">
        <v>4073</v>
      </c>
      <c r="AC290" s="83" t="s">
        <v>99</v>
      </c>
      <c r="AD290" s="83" t="s">
        <v>3842</v>
      </c>
      <c r="AE290" s="83" t="s">
        <v>58</v>
      </c>
      <c r="AF290" s="83" t="s">
        <v>68</v>
      </c>
      <c r="AG290" s="83" t="s">
        <v>4074</v>
      </c>
      <c r="AH290" s="85">
        <v>0</v>
      </c>
      <c r="AI290" s="85">
        <v>0</v>
      </c>
      <c r="AJ290" s="85">
        <f t="shared" si="87"/>
        <v>0</v>
      </c>
      <c r="AK290" s="87" t="e">
        <f t="shared" si="88"/>
        <v>#DIV/0!</v>
      </c>
      <c r="AL290" s="85">
        <f t="shared" si="89"/>
        <v>0</v>
      </c>
    </row>
    <row r="291" spans="1:38" s="88" customFormat="1" x14ac:dyDescent="0.2">
      <c r="A291" s="83" t="s">
        <v>39</v>
      </c>
      <c r="B291" s="83" t="s">
        <v>40</v>
      </c>
      <c r="C291" s="83" t="s">
        <v>3832</v>
      </c>
      <c r="D291" s="83" t="s">
        <v>4053</v>
      </c>
      <c r="E291" s="83" t="s">
        <v>2903</v>
      </c>
      <c r="F291" s="83" t="s">
        <v>3984</v>
      </c>
      <c r="G291" s="83" t="s">
        <v>3984</v>
      </c>
      <c r="H291" s="83" t="s">
        <v>3835</v>
      </c>
      <c r="I291" s="83" t="s">
        <v>3836</v>
      </c>
      <c r="J291" s="83" t="s">
        <v>3837</v>
      </c>
      <c r="K291" s="83" t="s">
        <v>4075</v>
      </c>
      <c r="L291" s="84">
        <v>43500</v>
      </c>
      <c r="M291" s="84">
        <v>43500</v>
      </c>
      <c r="N291" s="84">
        <v>43490</v>
      </c>
      <c r="O291" s="83" t="s">
        <v>50</v>
      </c>
      <c r="P291" s="83" t="s">
        <v>4071</v>
      </c>
      <c r="Q291" s="83" t="s">
        <v>52</v>
      </c>
      <c r="R291" s="83" t="s">
        <v>4072</v>
      </c>
      <c r="S291" s="85">
        <v>76040</v>
      </c>
      <c r="T291" s="85">
        <v>65841.399999999994</v>
      </c>
      <c r="U291" s="85">
        <f t="shared" si="85"/>
        <v>10198.600000000006</v>
      </c>
      <c r="V291" s="86">
        <f t="shared" si="86"/>
        <v>0.1341215149921095</v>
      </c>
      <c r="W291" s="85">
        <v>69144.89</v>
      </c>
      <c r="X291" s="85">
        <v>-3303.49</v>
      </c>
      <c r="Y291" s="85">
        <v>0</v>
      </c>
      <c r="Z291" s="85" t="s">
        <v>54</v>
      </c>
      <c r="AA291" s="85">
        <v>0</v>
      </c>
      <c r="AB291" s="83" t="s">
        <v>4073</v>
      </c>
      <c r="AC291" s="83" t="s">
        <v>99</v>
      </c>
      <c r="AD291" s="83" t="s">
        <v>3842</v>
      </c>
      <c r="AE291" s="83" t="s">
        <v>58</v>
      </c>
      <c r="AF291" s="83" t="s">
        <v>68</v>
      </c>
      <c r="AG291" s="83" t="s">
        <v>4074</v>
      </c>
      <c r="AH291" s="85">
        <v>76040</v>
      </c>
      <c r="AI291" s="85">
        <v>65841.399999999994</v>
      </c>
      <c r="AJ291" s="85">
        <f t="shared" si="87"/>
        <v>10198.600000000006</v>
      </c>
      <c r="AK291" s="87">
        <f t="shared" si="88"/>
        <v>0.1341215149921095</v>
      </c>
      <c r="AL291" s="85">
        <f t="shared" si="89"/>
        <v>0</v>
      </c>
    </row>
    <row r="292" spans="1:38" s="88" customFormat="1" x14ac:dyDescent="0.2">
      <c r="A292" s="83" t="s">
        <v>39</v>
      </c>
      <c r="B292" s="83" t="s">
        <v>40</v>
      </c>
      <c r="C292" s="83" t="s">
        <v>3832</v>
      </c>
      <c r="D292" s="83" t="s">
        <v>4053</v>
      </c>
      <c r="E292" s="83" t="s">
        <v>2903</v>
      </c>
      <c r="F292" s="83" t="s">
        <v>3984</v>
      </c>
      <c r="G292" s="83" t="s">
        <v>3984</v>
      </c>
      <c r="H292" s="83" t="s">
        <v>3835</v>
      </c>
      <c r="I292" s="83" t="s">
        <v>3836</v>
      </c>
      <c r="J292" s="83" t="s">
        <v>3837</v>
      </c>
      <c r="K292" s="83" t="s">
        <v>4076</v>
      </c>
      <c r="L292" s="84">
        <v>43500</v>
      </c>
      <c r="M292" s="84">
        <v>43500</v>
      </c>
      <c r="N292" s="84">
        <v>43490</v>
      </c>
      <c r="O292" s="83" t="s">
        <v>50</v>
      </c>
      <c r="P292" s="83" t="s">
        <v>4077</v>
      </c>
      <c r="Q292" s="83" t="s">
        <v>52</v>
      </c>
      <c r="R292" s="83" t="s">
        <v>4078</v>
      </c>
      <c r="S292" s="85">
        <v>19601.650000000001</v>
      </c>
      <c r="T292" s="85">
        <v>17193.64</v>
      </c>
      <c r="U292" s="85">
        <f t="shared" si="85"/>
        <v>2408.010000000002</v>
      </c>
      <c r="V292" s="86">
        <f t="shared" si="86"/>
        <v>0.12284731132328156</v>
      </c>
      <c r="W292" s="85">
        <v>17193.64</v>
      </c>
      <c r="X292" s="85">
        <v>0</v>
      </c>
      <c r="Y292" s="85">
        <v>0</v>
      </c>
      <c r="Z292" s="85" t="s">
        <v>54</v>
      </c>
      <c r="AA292" s="85">
        <v>0</v>
      </c>
      <c r="AB292" s="83" t="s">
        <v>4079</v>
      </c>
      <c r="AC292" s="83" t="s">
        <v>99</v>
      </c>
      <c r="AD292" s="83" t="s">
        <v>3842</v>
      </c>
      <c r="AE292" s="83" t="s">
        <v>58</v>
      </c>
      <c r="AF292" s="83" t="s">
        <v>68</v>
      </c>
      <c r="AG292" s="83" t="s">
        <v>4080</v>
      </c>
      <c r="AH292" s="85">
        <v>19601.650000000001</v>
      </c>
      <c r="AI292" s="85">
        <v>17193.64</v>
      </c>
      <c r="AJ292" s="85">
        <f t="shared" si="87"/>
        <v>2408.010000000002</v>
      </c>
      <c r="AK292" s="87">
        <f t="shared" si="88"/>
        <v>0.12284731132328156</v>
      </c>
      <c r="AL292" s="85">
        <f t="shared" si="89"/>
        <v>0</v>
      </c>
    </row>
    <row r="293" spans="1:38" s="88" customFormat="1" x14ac:dyDescent="0.2">
      <c r="A293" s="83" t="s">
        <v>39</v>
      </c>
      <c r="B293" s="83" t="s">
        <v>40</v>
      </c>
      <c r="C293" s="83" t="s">
        <v>3832</v>
      </c>
      <c r="D293" s="83" t="s">
        <v>4053</v>
      </c>
      <c r="E293" s="83" t="s">
        <v>2903</v>
      </c>
      <c r="F293" s="83" t="s">
        <v>3984</v>
      </c>
      <c r="G293" s="83" t="s">
        <v>3984</v>
      </c>
      <c r="H293" s="83" t="s">
        <v>3835</v>
      </c>
      <c r="I293" s="83" t="s">
        <v>3836</v>
      </c>
      <c r="J293" s="83" t="s">
        <v>3837</v>
      </c>
      <c r="K293" s="83" t="s">
        <v>4081</v>
      </c>
      <c r="L293" s="84">
        <v>43501</v>
      </c>
      <c r="M293" s="84">
        <v>43501</v>
      </c>
      <c r="N293" s="84">
        <v>43490</v>
      </c>
      <c r="O293" s="83" t="s">
        <v>50</v>
      </c>
      <c r="P293" s="83" t="s">
        <v>4077</v>
      </c>
      <c r="Q293" s="83" t="s">
        <v>52</v>
      </c>
      <c r="R293" s="83" t="s">
        <v>4078</v>
      </c>
      <c r="S293" s="85">
        <v>0</v>
      </c>
      <c r="T293" s="85">
        <v>0</v>
      </c>
      <c r="U293" s="85">
        <f t="shared" si="85"/>
        <v>0</v>
      </c>
      <c r="V293" s="86" t="e">
        <f t="shared" si="86"/>
        <v>#DIV/0!</v>
      </c>
      <c r="W293" s="85">
        <v>0</v>
      </c>
      <c r="X293" s="85">
        <v>0</v>
      </c>
      <c r="Y293" s="85">
        <v>0</v>
      </c>
      <c r="Z293" s="85" t="s">
        <v>54</v>
      </c>
      <c r="AA293" s="85">
        <v>0</v>
      </c>
      <c r="AB293" s="83" t="s">
        <v>4079</v>
      </c>
      <c r="AC293" s="83" t="s">
        <v>99</v>
      </c>
      <c r="AD293" s="83" t="s">
        <v>3842</v>
      </c>
      <c r="AE293" s="83" t="s">
        <v>58</v>
      </c>
      <c r="AF293" s="83" t="s">
        <v>68</v>
      </c>
      <c r="AG293" s="83" t="s">
        <v>4080</v>
      </c>
      <c r="AH293" s="85">
        <v>0</v>
      </c>
      <c r="AI293" s="85">
        <v>0</v>
      </c>
      <c r="AJ293" s="85">
        <f t="shared" si="87"/>
        <v>0</v>
      </c>
      <c r="AK293" s="87" t="e">
        <f t="shared" si="88"/>
        <v>#DIV/0!</v>
      </c>
      <c r="AL293" s="85">
        <f t="shared" si="89"/>
        <v>0</v>
      </c>
    </row>
    <row r="294" spans="1:38" s="88" customFormat="1" x14ac:dyDescent="0.2">
      <c r="A294" s="83" t="s">
        <v>39</v>
      </c>
      <c r="B294" s="83" t="s">
        <v>40</v>
      </c>
      <c r="C294" s="83" t="s">
        <v>3832</v>
      </c>
      <c r="D294" s="83" t="s">
        <v>4053</v>
      </c>
      <c r="E294" s="83" t="s">
        <v>2903</v>
      </c>
      <c r="F294" s="83" t="s">
        <v>3984</v>
      </c>
      <c r="G294" s="83" t="s">
        <v>3984</v>
      </c>
      <c r="H294" s="83" t="s">
        <v>3835</v>
      </c>
      <c r="I294" s="83" t="s">
        <v>3836</v>
      </c>
      <c r="J294" s="83" t="s">
        <v>3837</v>
      </c>
      <c r="K294" s="83" t="s">
        <v>4082</v>
      </c>
      <c r="L294" s="84">
        <v>43498</v>
      </c>
      <c r="M294" s="84">
        <v>43498</v>
      </c>
      <c r="N294" s="84">
        <v>43490</v>
      </c>
      <c r="O294" s="83" t="s">
        <v>50</v>
      </c>
      <c r="P294" s="83" t="s">
        <v>4083</v>
      </c>
      <c r="Q294" s="83" t="s">
        <v>52</v>
      </c>
      <c r="R294" s="83" t="s">
        <v>4084</v>
      </c>
      <c r="S294" s="85">
        <v>29760</v>
      </c>
      <c r="T294" s="85">
        <v>25324</v>
      </c>
      <c r="U294" s="85">
        <f t="shared" si="85"/>
        <v>4436</v>
      </c>
      <c r="V294" s="86">
        <f t="shared" si="86"/>
        <v>0.14905913978494623</v>
      </c>
      <c r="W294" s="85">
        <v>25324</v>
      </c>
      <c r="X294" s="85">
        <v>0</v>
      </c>
      <c r="Y294" s="85">
        <v>0</v>
      </c>
      <c r="Z294" s="85" t="s">
        <v>54</v>
      </c>
      <c r="AA294" s="85">
        <v>0</v>
      </c>
      <c r="AB294" s="83" t="s">
        <v>4085</v>
      </c>
      <c r="AC294" s="83" t="s">
        <v>99</v>
      </c>
      <c r="AD294" s="83" t="s">
        <v>3842</v>
      </c>
      <c r="AE294" s="83" t="s">
        <v>58</v>
      </c>
      <c r="AF294" s="83" t="s">
        <v>68</v>
      </c>
      <c r="AG294" s="83" t="s">
        <v>4086</v>
      </c>
      <c r="AH294" s="85">
        <v>29760</v>
      </c>
      <c r="AI294" s="85">
        <v>25324</v>
      </c>
      <c r="AJ294" s="85">
        <f t="shared" si="87"/>
        <v>4436</v>
      </c>
      <c r="AK294" s="87">
        <f t="shared" si="88"/>
        <v>0.14905913978494623</v>
      </c>
      <c r="AL294" s="85">
        <f t="shared" si="89"/>
        <v>0</v>
      </c>
    </row>
    <row r="295" spans="1:38" s="88" customFormat="1" x14ac:dyDescent="0.2">
      <c r="A295" s="83" t="s">
        <v>39</v>
      </c>
      <c r="B295" s="83" t="s">
        <v>40</v>
      </c>
      <c r="C295" s="83" t="s">
        <v>3832</v>
      </c>
      <c r="D295" s="83" t="s">
        <v>4053</v>
      </c>
      <c r="E295" s="83" t="s">
        <v>2903</v>
      </c>
      <c r="F295" s="83" t="s">
        <v>3984</v>
      </c>
      <c r="G295" s="83" t="s">
        <v>3984</v>
      </c>
      <c r="H295" s="83" t="s">
        <v>3835</v>
      </c>
      <c r="I295" s="83" t="s">
        <v>3836</v>
      </c>
      <c r="J295" s="83" t="s">
        <v>3837</v>
      </c>
      <c r="K295" s="83" t="s">
        <v>4087</v>
      </c>
      <c r="L295" s="84">
        <v>43499</v>
      </c>
      <c r="M295" s="84">
        <v>43499</v>
      </c>
      <c r="N295" s="84">
        <v>43490</v>
      </c>
      <c r="O295" s="83" t="s">
        <v>50</v>
      </c>
      <c r="P295" s="83" t="s">
        <v>4083</v>
      </c>
      <c r="Q295" s="83" t="s">
        <v>52</v>
      </c>
      <c r="R295" s="83" t="s">
        <v>4084</v>
      </c>
      <c r="S295" s="85">
        <v>0</v>
      </c>
      <c r="T295" s="85">
        <v>0</v>
      </c>
      <c r="U295" s="85">
        <f t="shared" si="85"/>
        <v>0</v>
      </c>
      <c r="V295" s="86" t="e">
        <f t="shared" si="86"/>
        <v>#DIV/0!</v>
      </c>
      <c r="W295" s="85">
        <v>0</v>
      </c>
      <c r="X295" s="85">
        <v>0</v>
      </c>
      <c r="Y295" s="85">
        <v>0</v>
      </c>
      <c r="Z295" s="85" t="s">
        <v>54</v>
      </c>
      <c r="AA295" s="85">
        <v>0</v>
      </c>
      <c r="AB295" s="83" t="s">
        <v>4085</v>
      </c>
      <c r="AC295" s="83" t="s">
        <v>99</v>
      </c>
      <c r="AD295" s="83" t="s">
        <v>3842</v>
      </c>
      <c r="AE295" s="83" t="s">
        <v>58</v>
      </c>
      <c r="AF295" s="83" t="s">
        <v>68</v>
      </c>
      <c r="AG295" s="83" t="s">
        <v>4086</v>
      </c>
      <c r="AH295" s="85">
        <v>0</v>
      </c>
      <c r="AI295" s="85">
        <v>0</v>
      </c>
      <c r="AJ295" s="85">
        <f t="shared" si="87"/>
        <v>0</v>
      </c>
      <c r="AK295" s="87" t="e">
        <f t="shared" si="88"/>
        <v>#DIV/0!</v>
      </c>
      <c r="AL295" s="85">
        <f t="shared" si="89"/>
        <v>0</v>
      </c>
    </row>
    <row r="296" spans="1:38" s="88" customFormat="1" x14ac:dyDescent="0.2">
      <c r="A296" s="83" t="s">
        <v>39</v>
      </c>
      <c r="B296" s="83" t="s">
        <v>40</v>
      </c>
      <c r="C296" s="83" t="s">
        <v>3832</v>
      </c>
      <c r="D296" s="83" t="s">
        <v>4053</v>
      </c>
      <c r="E296" s="83" t="s">
        <v>2903</v>
      </c>
      <c r="F296" s="83" t="s">
        <v>3859</v>
      </c>
      <c r="G296" s="83" t="s">
        <v>3859</v>
      </c>
      <c r="H296" s="83" t="s">
        <v>3835</v>
      </c>
      <c r="I296" s="83" t="s">
        <v>3836</v>
      </c>
      <c r="J296" s="83" t="s">
        <v>3837</v>
      </c>
      <c r="K296" s="83" t="s">
        <v>4088</v>
      </c>
      <c r="L296" s="84">
        <v>43499</v>
      </c>
      <c r="M296" s="84">
        <v>43499</v>
      </c>
      <c r="N296" s="84">
        <v>43468</v>
      </c>
      <c r="O296" s="83" t="s">
        <v>50</v>
      </c>
      <c r="P296" s="83" t="s">
        <v>4089</v>
      </c>
      <c r="Q296" s="83" t="s">
        <v>52</v>
      </c>
      <c r="R296" s="83" t="s">
        <v>4090</v>
      </c>
      <c r="S296" s="85">
        <v>0</v>
      </c>
      <c r="T296" s="85">
        <v>0</v>
      </c>
      <c r="U296" s="85">
        <f t="shared" si="85"/>
        <v>0</v>
      </c>
      <c r="V296" s="86" t="e">
        <f t="shared" si="86"/>
        <v>#DIV/0!</v>
      </c>
      <c r="W296" s="85">
        <v>0</v>
      </c>
      <c r="X296" s="85">
        <v>0</v>
      </c>
      <c r="Y296" s="85">
        <v>0</v>
      </c>
      <c r="Z296" s="85" t="s">
        <v>54</v>
      </c>
      <c r="AA296" s="85">
        <v>0</v>
      </c>
      <c r="AB296" s="83" t="s">
        <v>4091</v>
      </c>
      <c r="AC296" s="83" t="s">
        <v>99</v>
      </c>
      <c r="AD296" s="83" t="s">
        <v>3842</v>
      </c>
      <c r="AE296" s="83" t="s">
        <v>58</v>
      </c>
      <c r="AF296" s="83" t="s">
        <v>68</v>
      </c>
      <c r="AG296" s="83" t="s">
        <v>4092</v>
      </c>
      <c r="AH296" s="85">
        <v>0</v>
      </c>
      <c r="AI296" s="85">
        <v>0</v>
      </c>
      <c r="AJ296" s="85">
        <f t="shared" si="87"/>
        <v>0</v>
      </c>
      <c r="AK296" s="87" t="e">
        <f t="shared" si="88"/>
        <v>#DIV/0!</v>
      </c>
      <c r="AL296" s="85">
        <f t="shared" si="89"/>
        <v>0</v>
      </c>
    </row>
    <row r="297" spans="1:38" s="88" customFormat="1" x14ac:dyDescent="0.2">
      <c r="A297" s="83" t="s">
        <v>39</v>
      </c>
      <c r="B297" s="83" t="s">
        <v>40</v>
      </c>
      <c r="C297" s="83" t="s">
        <v>3832</v>
      </c>
      <c r="D297" s="83" t="s">
        <v>4053</v>
      </c>
      <c r="E297" s="83" t="s">
        <v>2903</v>
      </c>
      <c r="F297" s="83" t="s">
        <v>3859</v>
      </c>
      <c r="G297" s="83" t="s">
        <v>3859</v>
      </c>
      <c r="H297" s="83" t="s">
        <v>3835</v>
      </c>
      <c r="I297" s="83" t="s">
        <v>3836</v>
      </c>
      <c r="J297" s="83" t="s">
        <v>3837</v>
      </c>
      <c r="K297" s="83" t="s">
        <v>4093</v>
      </c>
      <c r="L297" s="84">
        <v>43498</v>
      </c>
      <c r="M297" s="84">
        <v>43498</v>
      </c>
      <c r="N297" s="84">
        <v>43468</v>
      </c>
      <c r="O297" s="83" t="s">
        <v>50</v>
      </c>
      <c r="P297" s="83" t="s">
        <v>4089</v>
      </c>
      <c r="Q297" s="83" t="s">
        <v>52</v>
      </c>
      <c r="R297" s="83" t="s">
        <v>4090</v>
      </c>
      <c r="S297" s="85">
        <v>289060</v>
      </c>
      <c r="T297" s="85">
        <v>154213.65</v>
      </c>
      <c r="U297" s="85">
        <f t="shared" si="85"/>
        <v>134846.35</v>
      </c>
      <c r="V297" s="86">
        <f t="shared" si="86"/>
        <v>0.4664995156714869</v>
      </c>
      <c r="W297" s="85">
        <v>174633.04</v>
      </c>
      <c r="X297" s="85">
        <v>-20419.39</v>
      </c>
      <c r="Y297" s="85">
        <v>0</v>
      </c>
      <c r="Z297" s="85" t="s">
        <v>54</v>
      </c>
      <c r="AA297" s="85">
        <v>0</v>
      </c>
      <c r="AB297" s="83" t="s">
        <v>4091</v>
      </c>
      <c r="AC297" s="83" t="s">
        <v>99</v>
      </c>
      <c r="AD297" s="83" t="s">
        <v>3842</v>
      </c>
      <c r="AE297" s="83" t="s">
        <v>58</v>
      </c>
      <c r="AF297" s="83" t="s">
        <v>68</v>
      </c>
      <c r="AG297" s="83" t="s">
        <v>4092</v>
      </c>
      <c r="AH297" s="85">
        <v>289060</v>
      </c>
      <c r="AI297" s="85">
        <v>154213.65</v>
      </c>
      <c r="AJ297" s="85">
        <f t="shared" si="87"/>
        <v>134846.35</v>
      </c>
      <c r="AK297" s="87">
        <f t="shared" si="88"/>
        <v>0.4664995156714869</v>
      </c>
      <c r="AL297" s="85">
        <f t="shared" si="89"/>
        <v>0</v>
      </c>
    </row>
    <row r="298" spans="1:38" s="88" customFormat="1" x14ac:dyDescent="0.2">
      <c r="A298" s="83" t="s">
        <v>39</v>
      </c>
      <c r="B298" s="83" t="s">
        <v>40</v>
      </c>
      <c r="C298" s="83" t="s">
        <v>3832</v>
      </c>
      <c r="D298" s="83" t="s">
        <v>4053</v>
      </c>
      <c r="E298" s="83" t="s">
        <v>2903</v>
      </c>
      <c r="F298" s="83" t="s">
        <v>3859</v>
      </c>
      <c r="G298" s="83" t="s">
        <v>3859</v>
      </c>
      <c r="H298" s="83" t="s">
        <v>3835</v>
      </c>
      <c r="I298" s="83" t="s">
        <v>3836</v>
      </c>
      <c r="J298" s="83" t="s">
        <v>3837</v>
      </c>
      <c r="K298" s="83" t="s">
        <v>4094</v>
      </c>
      <c r="L298" s="84">
        <v>43497</v>
      </c>
      <c r="M298" s="84">
        <v>43497</v>
      </c>
      <c r="N298" s="84">
        <v>43480</v>
      </c>
      <c r="O298" s="83" t="s">
        <v>50</v>
      </c>
      <c r="P298" s="83" t="s">
        <v>4095</v>
      </c>
      <c r="Q298" s="83" t="s">
        <v>52</v>
      </c>
      <c r="R298" s="83" t="s">
        <v>4096</v>
      </c>
      <c r="S298" s="85">
        <v>78264</v>
      </c>
      <c r="T298" s="85">
        <v>68457</v>
      </c>
      <c r="U298" s="85">
        <f t="shared" si="85"/>
        <v>9807</v>
      </c>
      <c r="V298" s="86">
        <f t="shared" si="86"/>
        <v>0.12530665440049066</v>
      </c>
      <c r="W298" s="85">
        <v>68457</v>
      </c>
      <c r="X298" s="85">
        <v>0</v>
      </c>
      <c r="Y298" s="85">
        <v>0</v>
      </c>
      <c r="Z298" s="85" t="s">
        <v>54</v>
      </c>
      <c r="AA298" s="85">
        <v>0</v>
      </c>
      <c r="AB298" s="83" t="s">
        <v>4097</v>
      </c>
      <c r="AC298" s="83" t="s">
        <v>99</v>
      </c>
      <c r="AD298" s="83" t="s">
        <v>3842</v>
      </c>
      <c r="AE298" s="83" t="s">
        <v>58</v>
      </c>
      <c r="AF298" s="83" t="s">
        <v>68</v>
      </c>
      <c r="AG298" s="83" t="s">
        <v>4098</v>
      </c>
      <c r="AH298" s="85">
        <v>78264</v>
      </c>
      <c r="AI298" s="85">
        <v>68457</v>
      </c>
      <c r="AJ298" s="85">
        <f t="shared" si="87"/>
        <v>9807</v>
      </c>
      <c r="AK298" s="87">
        <f t="shared" si="88"/>
        <v>0.12530665440049066</v>
      </c>
      <c r="AL298" s="85">
        <f t="shared" si="89"/>
        <v>0</v>
      </c>
    </row>
    <row r="299" spans="1:38" s="88" customFormat="1" x14ac:dyDescent="0.2">
      <c r="A299" s="83" t="s">
        <v>39</v>
      </c>
      <c r="B299" s="83" t="s">
        <v>40</v>
      </c>
      <c r="C299" s="83" t="s">
        <v>3832</v>
      </c>
      <c r="D299" s="83" t="s">
        <v>4053</v>
      </c>
      <c r="E299" s="83" t="s">
        <v>2903</v>
      </c>
      <c r="F299" s="83" t="s">
        <v>3859</v>
      </c>
      <c r="G299" s="83" t="s">
        <v>3859</v>
      </c>
      <c r="H299" s="83" t="s">
        <v>3835</v>
      </c>
      <c r="I299" s="83" t="s">
        <v>3836</v>
      </c>
      <c r="J299" s="83" t="s">
        <v>3837</v>
      </c>
      <c r="K299" s="83" t="s">
        <v>4099</v>
      </c>
      <c r="L299" s="84">
        <v>43498</v>
      </c>
      <c r="M299" s="84">
        <v>43498</v>
      </c>
      <c r="N299" s="84">
        <v>43480</v>
      </c>
      <c r="O299" s="83" t="s">
        <v>50</v>
      </c>
      <c r="P299" s="83" t="s">
        <v>4095</v>
      </c>
      <c r="Q299" s="83" t="s">
        <v>52</v>
      </c>
      <c r="R299" s="83" t="s">
        <v>4096</v>
      </c>
      <c r="S299" s="85">
        <v>0</v>
      </c>
      <c r="T299" s="85">
        <v>0</v>
      </c>
      <c r="U299" s="85">
        <f t="shared" si="85"/>
        <v>0</v>
      </c>
      <c r="V299" s="86" t="e">
        <f t="shared" si="86"/>
        <v>#DIV/0!</v>
      </c>
      <c r="W299" s="85">
        <v>0</v>
      </c>
      <c r="X299" s="85">
        <v>0</v>
      </c>
      <c r="Y299" s="85">
        <v>0</v>
      </c>
      <c r="Z299" s="85" t="s">
        <v>54</v>
      </c>
      <c r="AA299" s="85">
        <v>0</v>
      </c>
      <c r="AB299" s="83" t="s">
        <v>4097</v>
      </c>
      <c r="AC299" s="83" t="s">
        <v>99</v>
      </c>
      <c r="AD299" s="83" t="s">
        <v>3842</v>
      </c>
      <c r="AE299" s="83" t="s">
        <v>58</v>
      </c>
      <c r="AF299" s="83" t="s">
        <v>68</v>
      </c>
      <c r="AG299" s="83" t="s">
        <v>4098</v>
      </c>
      <c r="AH299" s="85">
        <v>0</v>
      </c>
      <c r="AI299" s="85">
        <v>0</v>
      </c>
      <c r="AJ299" s="85">
        <f t="shared" si="87"/>
        <v>0</v>
      </c>
      <c r="AK299" s="87" t="e">
        <f t="shared" si="88"/>
        <v>#DIV/0!</v>
      </c>
      <c r="AL299" s="85">
        <f t="shared" si="89"/>
        <v>0</v>
      </c>
    </row>
    <row r="300" spans="1:38" s="88" customFormat="1" x14ac:dyDescent="0.2">
      <c r="A300" s="83" t="s">
        <v>39</v>
      </c>
      <c r="B300" s="83" t="s">
        <v>40</v>
      </c>
      <c r="C300" s="83" t="s">
        <v>3832</v>
      </c>
      <c r="D300" s="83" t="s">
        <v>4053</v>
      </c>
      <c r="E300" s="83" t="s">
        <v>2903</v>
      </c>
      <c r="F300" s="83" t="s">
        <v>3984</v>
      </c>
      <c r="G300" s="83" t="s">
        <v>3985</v>
      </c>
      <c r="H300" s="83" t="s">
        <v>3835</v>
      </c>
      <c r="I300" s="83" t="s">
        <v>3836</v>
      </c>
      <c r="J300" s="83" t="s">
        <v>3837</v>
      </c>
      <c r="K300" s="83" t="s">
        <v>4100</v>
      </c>
      <c r="L300" s="84">
        <v>43498</v>
      </c>
      <c r="M300" s="84">
        <v>43498</v>
      </c>
      <c r="N300" s="84">
        <v>43479</v>
      </c>
      <c r="O300" s="83" t="s">
        <v>50</v>
      </c>
      <c r="P300" s="83" t="s">
        <v>4101</v>
      </c>
      <c r="Q300" s="83" t="s">
        <v>52</v>
      </c>
      <c r="R300" s="83" t="s">
        <v>4102</v>
      </c>
      <c r="S300" s="85">
        <v>56612</v>
      </c>
      <c r="T300" s="85">
        <v>49535.5</v>
      </c>
      <c r="U300" s="85">
        <f t="shared" si="85"/>
        <v>7076.5</v>
      </c>
      <c r="V300" s="86">
        <f t="shared" si="86"/>
        <v>0.125</v>
      </c>
      <c r="W300" s="85">
        <v>52699.32</v>
      </c>
      <c r="X300" s="85">
        <v>-3163.82</v>
      </c>
      <c r="Y300" s="85">
        <v>0</v>
      </c>
      <c r="Z300" s="85" t="s">
        <v>54</v>
      </c>
      <c r="AA300" s="85">
        <v>0</v>
      </c>
      <c r="AB300" s="83" t="s">
        <v>4103</v>
      </c>
      <c r="AC300" s="83" t="s">
        <v>99</v>
      </c>
      <c r="AD300" s="83" t="s">
        <v>3842</v>
      </c>
      <c r="AE300" s="83" t="s">
        <v>58</v>
      </c>
      <c r="AF300" s="83" t="s">
        <v>68</v>
      </c>
      <c r="AG300" s="83" t="s">
        <v>4104</v>
      </c>
      <c r="AH300" s="85">
        <v>56612</v>
      </c>
      <c r="AI300" s="85">
        <v>49535.5</v>
      </c>
      <c r="AJ300" s="85">
        <f t="shared" si="87"/>
        <v>7076.5</v>
      </c>
      <c r="AK300" s="87">
        <f t="shared" si="88"/>
        <v>0.125</v>
      </c>
      <c r="AL300" s="85">
        <f t="shared" si="89"/>
        <v>0</v>
      </c>
    </row>
    <row r="301" spans="1:38" s="88" customFormat="1" x14ac:dyDescent="0.2">
      <c r="A301" s="83" t="s">
        <v>39</v>
      </c>
      <c r="B301" s="83" t="s">
        <v>40</v>
      </c>
      <c r="C301" s="83" t="s">
        <v>3832</v>
      </c>
      <c r="D301" s="83" t="s">
        <v>4053</v>
      </c>
      <c r="E301" s="83" t="s">
        <v>2903</v>
      </c>
      <c r="F301" s="83" t="s">
        <v>3984</v>
      </c>
      <c r="G301" s="83" t="s">
        <v>3985</v>
      </c>
      <c r="H301" s="83" t="s">
        <v>3835</v>
      </c>
      <c r="I301" s="83" t="s">
        <v>3836</v>
      </c>
      <c r="J301" s="83" t="s">
        <v>3837</v>
      </c>
      <c r="K301" s="83" t="s">
        <v>4105</v>
      </c>
      <c r="L301" s="84">
        <v>43499</v>
      </c>
      <c r="M301" s="84">
        <v>43499</v>
      </c>
      <c r="N301" s="84">
        <v>43479</v>
      </c>
      <c r="O301" s="83" t="s">
        <v>50</v>
      </c>
      <c r="P301" s="83" t="s">
        <v>4101</v>
      </c>
      <c r="Q301" s="83" t="s">
        <v>52</v>
      </c>
      <c r="R301" s="83" t="s">
        <v>4102</v>
      </c>
      <c r="S301" s="85">
        <v>0</v>
      </c>
      <c r="T301" s="85">
        <v>0</v>
      </c>
      <c r="U301" s="85">
        <f t="shared" si="85"/>
        <v>0</v>
      </c>
      <c r="V301" s="86" t="e">
        <f t="shared" si="86"/>
        <v>#DIV/0!</v>
      </c>
      <c r="W301" s="85">
        <v>0</v>
      </c>
      <c r="X301" s="85">
        <v>0</v>
      </c>
      <c r="Y301" s="85">
        <v>0</v>
      </c>
      <c r="Z301" s="85" t="s">
        <v>54</v>
      </c>
      <c r="AA301" s="85">
        <v>0</v>
      </c>
      <c r="AB301" s="83" t="s">
        <v>4103</v>
      </c>
      <c r="AC301" s="83" t="s">
        <v>99</v>
      </c>
      <c r="AD301" s="83" t="s">
        <v>3842</v>
      </c>
      <c r="AE301" s="83" t="s">
        <v>58</v>
      </c>
      <c r="AF301" s="83" t="s">
        <v>68</v>
      </c>
      <c r="AG301" s="83" t="s">
        <v>4104</v>
      </c>
      <c r="AH301" s="85">
        <v>0</v>
      </c>
      <c r="AI301" s="85">
        <v>0</v>
      </c>
      <c r="AJ301" s="85">
        <f t="shared" si="87"/>
        <v>0</v>
      </c>
      <c r="AK301" s="87" t="e">
        <f t="shared" si="88"/>
        <v>#DIV/0!</v>
      </c>
      <c r="AL301" s="85">
        <f t="shared" si="89"/>
        <v>0</v>
      </c>
    </row>
    <row r="302" spans="1:38" s="88" customFormat="1" x14ac:dyDescent="0.2">
      <c r="A302" s="83" t="s">
        <v>39</v>
      </c>
      <c r="B302" s="83" t="s">
        <v>40</v>
      </c>
      <c r="C302" s="83" t="s">
        <v>3832</v>
      </c>
      <c r="D302" s="83" t="s">
        <v>4053</v>
      </c>
      <c r="E302" s="83" t="s">
        <v>2903</v>
      </c>
      <c r="F302" s="83" t="s">
        <v>3984</v>
      </c>
      <c r="G302" s="83" t="s">
        <v>3985</v>
      </c>
      <c r="H302" s="83" t="s">
        <v>3835</v>
      </c>
      <c r="I302" s="83" t="s">
        <v>3836</v>
      </c>
      <c r="J302" s="83" t="s">
        <v>3837</v>
      </c>
      <c r="K302" s="83" t="s">
        <v>4106</v>
      </c>
      <c r="L302" s="84">
        <v>43497</v>
      </c>
      <c r="M302" s="84">
        <v>43497</v>
      </c>
      <c r="N302" s="84">
        <v>43479</v>
      </c>
      <c r="O302" s="83" t="s">
        <v>50</v>
      </c>
      <c r="P302" s="83" t="s">
        <v>4101</v>
      </c>
      <c r="Q302" s="83" t="s">
        <v>52</v>
      </c>
      <c r="R302" s="83" t="s">
        <v>4102</v>
      </c>
      <c r="S302" s="85">
        <v>0</v>
      </c>
      <c r="T302" s="85">
        <v>0</v>
      </c>
      <c r="U302" s="85">
        <f t="shared" si="85"/>
        <v>0</v>
      </c>
      <c r="V302" s="86" t="e">
        <f t="shared" si="86"/>
        <v>#DIV/0!</v>
      </c>
      <c r="W302" s="85">
        <v>0</v>
      </c>
      <c r="X302" s="85">
        <v>0</v>
      </c>
      <c r="Y302" s="85">
        <v>0</v>
      </c>
      <c r="Z302" s="85" t="s">
        <v>54</v>
      </c>
      <c r="AA302" s="85">
        <v>0</v>
      </c>
      <c r="AB302" s="83" t="s">
        <v>4103</v>
      </c>
      <c r="AC302" s="83" t="s">
        <v>99</v>
      </c>
      <c r="AD302" s="83" t="s">
        <v>3842</v>
      </c>
      <c r="AE302" s="83" t="s">
        <v>58</v>
      </c>
      <c r="AF302" s="83" t="s">
        <v>68</v>
      </c>
      <c r="AG302" s="83" t="s">
        <v>4104</v>
      </c>
      <c r="AH302" s="85">
        <v>0</v>
      </c>
      <c r="AI302" s="85">
        <v>0</v>
      </c>
      <c r="AJ302" s="85">
        <f t="shared" si="87"/>
        <v>0</v>
      </c>
      <c r="AK302" s="87" t="e">
        <f t="shared" si="88"/>
        <v>#DIV/0!</v>
      </c>
      <c r="AL302" s="85">
        <f t="shared" si="89"/>
        <v>0</v>
      </c>
    </row>
    <row r="303" spans="1:38" s="88" customFormat="1" x14ac:dyDescent="0.2">
      <c r="A303" s="83" t="s">
        <v>39</v>
      </c>
      <c r="B303" s="83" t="s">
        <v>40</v>
      </c>
      <c r="C303" s="83" t="s">
        <v>3832</v>
      </c>
      <c r="D303" s="83" t="s">
        <v>4053</v>
      </c>
      <c r="E303" s="83" t="s">
        <v>2903</v>
      </c>
      <c r="F303" s="83" t="s">
        <v>3984</v>
      </c>
      <c r="G303" s="83" t="s">
        <v>3985</v>
      </c>
      <c r="H303" s="83" t="s">
        <v>3835</v>
      </c>
      <c r="I303" s="83" t="s">
        <v>3836</v>
      </c>
      <c r="J303" s="83" t="s">
        <v>3837</v>
      </c>
      <c r="K303" s="83" t="s">
        <v>4107</v>
      </c>
      <c r="L303" s="84">
        <v>43500</v>
      </c>
      <c r="M303" s="84">
        <v>43500</v>
      </c>
      <c r="N303" s="84">
        <v>43479</v>
      </c>
      <c r="O303" s="83" t="s">
        <v>50</v>
      </c>
      <c r="P303" s="83" t="s">
        <v>4108</v>
      </c>
      <c r="Q303" s="83" t="s">
        <v>52</v>
      </c>
      <c r="R303" s="83" t="s">
        <v>4109</v>
      </c>
      <c r="S303" s="85">
        <v>56496</v>
      </c>
      <c r="T303" s="85">
        <v>49434</v>
      </c>
      <c r="U303" s="85">
        <f t="shared" si="85"/>
        <v>7062</v>
      </c>
      <c r="V303" s="86">
        <f t="shared" si="86"/>
        <v>0.125</v>
      </c>
      <c r="W303" s="85">
        <v>54748.43</v>
      </c>
      <c r="X303" s="85">
        <v>-5314.43</v>
      </c>
      <c r="Y303" s="85">
        <v>0</v>
      </c>
      <c r="Z303" s="85" t="s">
        <v>54</v>
      </c>
      <c r="AA303" s="85">
        <v>0</v>
      </c>
      <c r="AB303" s="83" t="s">
        <v>4110</v>
      </c>
      <c r="AC303" s="83" t="s">
        <v>99</v>
      </c>
      <c r="AD303" s="83" t="s">
        <v>3842</v>
      </c>
      <c r="AE303" s="83" t="s">
        <v>58</v>
      </c>
      <c r="AF303" s="83" t="s">
        <v>68</v>
      </c>
      <c r="AG303" s="83" t="s">
        <v>4111</v>
      </c>
      <c r="AH303" s="85">
        <v>56496</v>
      </c>
      <c r="AI303" s="85">
        <v>49434</v>
      </c>
      <c r="AJ303" s="85">
        <f t="shared" si="87"/>
        <v>7062</v>
      </c>
      <c r="AK303" s="87">
        <f t="shared" si="88"/>
        <v>0.125</v>
      </c>
      <c r="AL303" s="85">
        <f t="shared" si="89"/>
        <v>0</v>
      </c>
    </row>
    <row r="304" spans="1:38" s="88" customFormat="1" x14ac:dyDescent="0.2">
      <c r="A304" s="83" t="s">
        <v>39</v>
      </c>
      <c r="B304" s="83" t="s">
        <v>40</v>
      </c>
      <c r="C304" s="83" t="s">
        <v>3832</v>
      </c>
      <c r="D304" s="83" t="s">
        <v>4053</v>
      </c>
      <c r="E304" s="83" t="s">
        <v>2903</v>
      </c>
      <c r="F304" s="83" t="s">
        <v>3984</v>
      </c>
      <c r="G304" s="83" t="s">
        <v>3985</v>
      </c>
      <c r="H304" s="83" t="s">
        <v>3835</v>
      </c>
      <c r="I304" s="83" t="s">
        <v>3836</v>
      </c>
      <c r="J304" s="83" t="s">
        <v>3837</v>
      </c>
      <c r="K304" s="83" t="s">
        <v>4112</v>
      </c>
      <c r="L304" s="84">
        <v>43501</v>
      </c>
      <c r="M304" s="84">
        <v>43501</v>
      </c>
      <c r="N304" s="84">
        <v>43479</v>
      </c>
      <c r="O304" s="83" t="s">
        <v>50</v>
      </c>
      <c r="P304" s="83" t="s">
        <v>4108</v>
      </c>
      <c r="Q304" s="83" t="s">
        <v>52</v>
      </c>
      <c r="R304" s="83" t="s">
        <v>4109</v>
      </c>
      <c r="S304" s="85">
        <v>0</v>
      </c>
      <c r="T304" s="85">
        <v>0</v>
      </c>
      <c r="U304" s="85">
        <f t="shared" si="85"/>
        <v>0</v>
      </c>
      <c r="V304" s="86" t="e">
        <f t="shared" si="86"/>
        <v>#DIV/0!</v>
      </c>
      <c r="W304" s="85">
        <v>0</v>
      </c>
      <c r="X304" s="85">
        <v>0</v>
      </c>
      <c r="Y304" s="85">
        <v>0</v>
      </c>
      <c r="Z304" s="85" t="s">
        <v>54</v>
      </c>
      <c r="AA304" s="85">
        <v>0</v>
      </c>
      <c r="AB304" s="83" t="s">
        <v>4110</v>
      </c>
      <c r="AC304" s="83" t="s">
        <v>99</v>
      </c>
      <c r="AD304" s="83" t="s">
        <v>3842</v>
      </c>
      <c r="AE304" s="83" t="s">
        <v>58</v>
      </c>
      <c r="AF304" s="83" t="s">
        <v>68</v>
      </c>
      <c r="AG304" s="83" t="s">
        <v>4111</v>
      </c>
      <c r="AH304" s="85">
        <v>0</v>
      </c>
      <c r="AI304" s="85">
        <v>0</v>
      </c>
      <c r="AJ304" s="85">
        <f t="shared" si="87"/>
        <v>0</v>
      </c>
      <c r="AK304" s="87" t="e">
        <f t="shared" si="88"/>
        <v>#DIV/0!</v>
      </c>
      <c r="AL304" s="85">
        <f t="shared" si="89"/>
        <v>0</v>
      </c>
    </row>
    <row r="305" spans="1:38" s="88" customFormat="1" x14ac:dyDescent="0.2">
      <c r="A305" s="83" t="s">
        <v>39</v>
      </c>
      <c r="B305" s="83" t="s">
        <v>40</v>
      </c>
      <c r="C305" s="83" t="s">
        <v>3832</v>
      </c>
      <c r="D305" s="83" t="s">
        <v>4053</v>
      </c>
      <c r="E305" s="83" t="s">
        <v>2903</v>
      </c>
      <c r="F305" s="83" t="s">
        <v>4113</v>
      </c>
      <c r="G305" s="83" t="s">
        <v>4113</v>
      </c>
      <c r="H305" s="83" t="s">
        <v>3835</v>
      </c>
      <c r="I305" s="83" t="s">
        <v>3836</v>
      </c>
      <c r="J305" s="83" t="s">
        <v>3837</v>
      </c>
      <c r="K305" s="83" t="s">
        <v>4114</v>
      </c>
      <c r="L305" s="84">
        <v>43498</v>
      </c>
      <c r="M305" s="84">
        <v>43498</v>
      </c>
      <c r="N305" s="84">
        <v>43497</v>
      </c>
      <c r="O305" s="83" t="s">
        <v>50</v>
      </c>
      <c r="P305" s="83" t="s">
        <v>4115</v>
      </c>
      <c r="Q305" s="83" t="s">
        <v>52</v>
      </c>
      <c r="R305" s="83" t="s">
        <v>4116</v>
      </c>
      <c r="S305" s="85">
        <v>329.08</v>
      </c>
      <c r="T305" s="85">
        <v>299.18</v>
      </c>
      <c r="U305" s="85">
        <f t="shared" si="85"/>
        <v>29.899999999999977</v>
      </c>
      <c r="V305" s="86">
        <f t="shared" si="86"/>
        <v>9.0859365503828796E-2</v>
      </c>
      <c r="W305" s="85">
        <v>299.18</v>
      </c>
      <c r="X305" s="85">
        <v>0</v>
      </c>
      <c r="Y305" s="85">
        <v>0</v>
      </c>
      <c r="Z305" s="85" t="s">
        <v>54</v>
      </c>
      <c r="AA305" s="85">
        <v>0</v>
      </c>
      <c r="AB305" s="83" t="s">
        <v>4117</v>
      </c>
      <c r="AC305" s="83" t="s">
        <v>660</v>
      </c>
      <c r="AD305" s="83" t="s">
        <v>3842</v>
      </c>
      <c r="AE305" s="83" t="s">
        <v>58</v>
      </c>
      <c r="AF305" s="83" t="s">
        <v>68</v>
      </c>
      <c r="AG305" s="83" t="s">
        <v>4118</v>
      </c>
      <c r="AH305" s="85">
        <v>329.08</v>
      </c>
      <c r="AI305" s="85">
        <v>299.18</v>
      </c>
      <c r="AJ305" s="85">
        <f t="shared" si="87"/>
        <v>29.899999999999977</v>
      </c>
      <c r="AK305" s="87">
        <f t="shared" si="88"/>
        <v>9.0859365503828796E-2</v>
      </c>
      <c r="AL305" s="85">
        <f t="shared" si="89"/>
        <v>0</v>
      </c>
    </row>
    <row r="306" spans="1:38" s="88" customFormat="1" x14ac:dyDescent="0.2">
      <c r="A306" s="83" t="s">
        <v>39</v>
      </c>
      <c r="B306" s="83" t="s">
        <v>40</v>
      </c>
      <c r="C306" s="83" t="s">
        <v>3832</v>
      </c>
      <c r="D306" s="83" t="s">
        <v>4119</v>
      </c>
      <c r="E306" s="83" t="s">
        <v>2903</v>
      </c>
      <c r="F306" s="83" t="s">
        <v>4120</v>
      </c>
      <c r="G306" s="83" t="s">
        <v>4120</v>
      </c>
      <c r="H306" s="83" t="s">
        <v>3835</v>
      </c>
      <c r="I306" s="83" t="s">
        <v>3836</v>
      </c>
      <c r="J306" s="83" t="s">
        <v>3837</v>
      </c>
      <c r="K306" s="83" t="s">
        <v>4121</v>
      </c>
      <c r="L306" s="84">
        <v>43501</v>
      </c>
      <c r="M306" s="84">
        <v>43501</v>
      </c>
      <c r="N306" s="84">
        <v>43490</v>
      </c>
      <c r="O306" s="83" t="s">
        <v>50</v>
      </c>
      <c r="P306" s="83" t="s">
        <v>4122</v>
      </c>
      <c r="Q306" s="83" t="s">
        <v>52</v>
      </c>
      <c r="R306" s="83" t="s">
        <v>4123</v>
      </c>
      <c r="S306" s="85">
        <v>0</v>
      </c>
      <c r="T306" s="85">
        <v>0</v>
      </c>
      <c r="U306" s="85">
        <f t="shared" ref="U306:U317" si="90">S306-T306</f>
        <v>0</v>
      </c>
      <c r="V306" s="86" t="e">
        <f t="shared" si="86"/>
        <v>#DIV/0!</v>
      </c>
      <c r="W306" s="85">
        <v>0</v>
      </c>
      <c r="X306" s="85">
        <v>0</v>
      </c>
      <c r="Y306" s="85">
        <v>0</v>
      </c>
      <c r="Z306" s="85" t="s">
        <v>54</v>
      </c>
      <c r="AA306" s="85">
        <v>0</v>
      </c>
      <c r="AB306" s="83" t="s">
        <v>4124</v>
      </c>
      <c r="AC306" s="83" t="s">
        <v>99</v>
      </c>
      <c r="AD306" s="83" t="s">
        <v>3842</v>
      </c>
      <c r="AE306" s="83" t="s">
        <v>58</v>
      </c>
      <c r="AF306" s="83" t="s">
        <v>68</v>
      </c>
      <c r="AG306" s="83" t="s">
        <v>4125</v>
      </c>
      <c r="AH306" s="85">
        <v>0</v>
      </c>
      <c r="AI306" s="85">
        <v>0</v>
      </c>
      <c r="AJ306" s="85">
        <f t="shared" ref="AJ306:AJ317" si="91">AH306-AI306</f>
        <v>0</v>
      </c>
      <c r="AK306" s="87" t="e">
        <f t="shared" ref="AK306:AK317" si="92">AJ306/AH306</f>
        <v>#DIV/0!</v>
      </c>
      <c r="AL306" s="85">
        <f t="shared" ref="AL306:AL317" si="93">U306-AJ306</f>
        <v>0</v>
      </c>
    </row>
    <row r="307" spans="1:38" s="88" customFormat="1" x14ac:dyDescent="0.2">
      <c r="A307" s="83" t="s">
        <v>39</v>
      </c>
      <c r="B307" s="83" t="s">
        <v>40</v>
      </c>
      <c r="C307" s="83" t="s">
        <v>3832</v>
      </c>
      <c r="D307" s="83" t="s">
        <v>4119</v>
      </c>
      <c r="E307" s="83" t="s">
        <v>2903</v>
      </c>
      <c r="F307" s="83" t="s">
        <v>4120</v>
      </c>
      <c r="G307" s="83" t="s">
        <v>4120</v>
      </c>
      <c r="H307" s="83" t="s">
        <v>3835</v>
      </c>
      <c r="I307" s="83" t="s">
        <v>3836</v>
      </c>
      <c r="J307" s="83" t="s">
        <v>3837</v>
      </c>
      <c r="K307" s="83" t="s">
        <v>4126</v>
      </c>
      <c r="L307" s="84">
        <v>43500</v>
      </c>
      <c r="M307" s="84">
        <v>43500</v>
      </c>
      <c r="N307" s="84">
        <v>43490</v>
      </c>
      <c r="O307" s="83" t="s">
        <v>50</v>
      </c>
      <c r="P307" s="83" t="s">
        <v>4122</v>
      </c>
      <c r="Q307" s="83" t="s">
        <v>52</v>
      </c>
      <c r="R307" s="83" t="s">
        <v>4123</v>
      </c>
      <c r="S307" s="85">
        <v>1050</v>
      </c>
      <c r="T307" s="85">
        <v>1087.5</v>
      </c>
      <c r="U307" s="85">
        <f t="shared" si="90"/>
        <v>-37.5</v>
      </c>
      <c r="V307" s="86">
        <f t="shared" si="86"/>
        <v>-3.5714285714285712E-2</v>
      </c>
      <c r="W307" s="85">
        <v>1087.5</v>
      </c>
      <c r="X307" s="85">
        <v>0</v>
      </c>
      <c r="Y307" s="85">
        <v>0</v>
      </c>
      <c r="Z307" s="85" t="s">
        <v>54</v>
      </c>
      <c r="AA307" s="85">
        <v>0</v>
      </c>
      <c r="AB307" s="83" t="s">
        <v>4124</v>
      </c>
      <c r="AC307" s="83" t="s">
        <v>99</v>
      </c>
      <c r="AD307" s="83" t="s">
        <v>3842</v>
      </c>
      <c r="AE307" s="83" t="s">
        <v>58</v>
      </c>
      <c r="AF307" s="83" t="s">
        <v>68</v>
      </c>
      <c r="AG307" s="83" t="s">
        <v>4125</v>
      </c>
      <c r="AH307" s="85">
        <v>1050</v>
      </c>
      <c r="AI307" s="85">
        <v>1087.5</v>
      </c>
      <c r="AJ307" s="85">
        <f t="shared" si="91"/>
        <v>-37.5</v>
      </c>
      <c r="AK307" s="87">
        <f t="shared" si="92"/>
        <v>-3.5714285714285712E-2</v>
      </c>
      <c r="AL307" s="85">
        <f t="shared" si="93"/>
        <v>0</v>
      </c>
    </row>
    <row r="308" spans="1:38" s="88" customFormat="1" x14ac:dyDescent="0.2">
      <c r="A308" s="83" t="s">
        <v>39</v>
      </c>
      <c r="B308" s="83" t="s">
        <v>40</v>
      </c>
      <c r="C308" s="83" t="s">
        <v>3832</v>
      </c>
      <c r="D308" s="83" t="s">
        <v>4119</v>
      </c>
      <c r="E308" s="83" t="s">
        <v>2903</v>
      </c>
      <c r="F308" s="83" t="s">
        <v>4120</v>
      </c>
      <c r="G308" s="83" t="s">
        <v>4127</v>
      </c>
      <c r="H308" s="83" t="s">
        <v>3835</v>
      </c>
      <c r="I308" s="83" t="s">
        <v>3836</v>
      </c>
      <c r="J308" s="83" t="s">
        <v>3837</v>
      </c>
      <c r="K308" s="83" t="s">
        <v>4128</v>
      </c>
      <c r="L308" s="84">
        <v>43498</v>
      </c>
      <c r="M308" s="84">
        <v>43498</v>
      </c>
      <c r="N308" s="84">
        <v>43489</v>
      </c>
      <c r="O308" s="83" t="s">
        <v>50</v>
      </c>
      <c r="P308" s="83" t="s">
        <v>4129</v>
      </c>
      <c r="Q308" s="83" t="s">
        <v>52</v>
      </c>
      <c r="R308" s="83" t="s">
        <v>4130</v>
      </c>
      <c r="S308" s="85">
        <v>1456</v>
      </c>
      <c r="T308" s="85">
        <v>1508</v>
      </c>
      <c r="U308" s="85">
        <f t="shared" si="90"/>
        <v>-52</v>
      </c>
      <c r="V308" s="86">
        <f t="shared" si="86"/>
        <v>-3.5714285714285712E-2</v>
      </c>
      <c r="W308" s="85">
        <v>1508</v>
      </c>
      <c r="X308" s="85">
        <v>0</v>
      </c>
      <c r="Y308" s="85">
        <v>0</v>
      </c>
      <c r="Z308" s="85" t="s">
        <v>54</v>
      </c>
      <c r="AA308" s="85">
        <v>0</v>
      </c>
      <c r="AB308" s="83" t="s">
        <v>4131</v>
      </c>
      <c r="AC308" s="83" t="s">
        <v>99</v>
      </c>
      <c r="AD308" s="83" t="s">
        <v>3842</v>
      </c>
      <c r="AE308" s="83" t="s">
        <v>58</v>
      </c>
      <c r="AF308" s="83" t="s">
        <v>68</v>
      </c>
      <c r="AG308" s="83" t="s">
        <v>4132</v>
      </c>
      <c r="AH308" s="85">
        <v>1456</v>
      </c>
      <c r="AI308" s="85">
        <v>1508</v>
      </c>
      <c r="AJ308" s="85">
        <f t="shared" si="91"/>
        <v>-52</v>
      </c>
      <c r="AK308" s="87">
        <f t="shared" si="92"/>
        <v>-3.5714285714285712E-2</v>
      </c>
      <c r="AL308" s="85">
        <f t="shared" si="93"/>
        <v>0</v>
      </c>
    </row>
    <row r="309" spans="1:38" s="88" customFormat="1" x14ac:dyDescent="0.2">
      <c r="A309" s="83" t="s">
        <v>39</v>
      </c>
      <c r="B309" s="83" t="s">
        <v>40</v>
      </c>
      <c r="C309" s="83" t="s">
        <v>3832</v>
      </c>
      <c r="D309" s="83" t="s">
        <v>4119</v>
      </c>
      <c r="E309" s="83" t="s">
        <v>2903</v>
      </c>
      <c r="F309" s="83" t="s">
        <v>4120</v>
      </c>
      <c r="G309" s="83" t="s">
        <v>4127</v>
      </c>
      <c r="H309" s="83" t="s">
        <v>3835</v>
      </c>
      <c r="I309" s="83" t="s">
        <v>3836</v>
      </c>
      <c r="J309" s="83" t="s">
        <v>3837</v>
      </c>
      <c r="K309" s="83" t="s">
        <v>4133</v>
      </c>
      <c r="L309" s="84">
        <v>43499</v>
      </c>
      <c r="M309" s="84">
        <v>43499</v>
      </c>
      <c r="N309" s="84">
        <v>43489</v>
      </c>
      <c r="O309" s="83" t="s">
        <v>50</v>
      </c>
      <c r="P309" s="83" t="s">
        <v>4129</v>
      </c>
      <c r="Q309" s="83" t="s">
        <v>52</v>
      </c>
      <c r="R309" s="83" t="s">
        <v>4130</v>
      </c>
      <c r="S309" s="85">
        <v>0</v>
      </c>
      <c r="T309" s="85">
        <v>0</v>
      </c>
      <c r="U309" s="85">
        <f t="shared" si="90"/>
        <v>0</v>
      </c>
      <c r="V309" s="86" t="e">
        <f t="shared" si="86"/>
        <v>#DIV/0!</v>
      </c>
      <c r="W309" s="85">
        <v>0</v>
      </c>
      <c r="X309" s="85">
        <v>0</v>
      </c>
      <c r="Y309" s="85">
        <v>0</v>
      </c>
      <c r="Z309" s="85" t="s">
        <v>54</v>
      </c>
      <c r="AA309" s="85">
        <v>0</v>
      </c>
      <c r="AB309" s="83" t="s">
        <v>4131</v>
      </c>
      <c r="AC309" s="83" t="s">
        <v>99</v>
      </c>
      <c r="AD309" s="83" t="s">
        <v>3842</v>
      </c>
      <c r="AE309" s="83" t="s">
        <v>58</v>
      </c>
      <c r="AF309" s="83" t="s">
        <v>68</v>
      </c>
      <c r="AG309" s="83" t="s">
        <v>4132</v>
      </c>
      <c r="AH309" s="85">
        <v>0</v>
      </c>
      <c r="AI309" s="85">
        <v>0</v>
      </c>
      <c r="AJ309" s="85">
        <f t="shared" si="91"/>
        <v>0</v>
      </c>
      <c r="AK309" s="87" t="e">
        <f t="shared" si="92"/>
        <v>#DIV/0!</v>
      </c>
      <c r="AL309" s="85">
        <f t="shared" si="93"/>
        <v>0</v>
      </c>
    </row>
    <row r="310" spans="1:38" s="88" customFormat="1" x14ac:dyDescent="0.2">
      <c r="A310" s="83" t="s">
        <v>39</v>
      </c>
      <c r="B310" s="83" t="s">
        <v>40</v>
      </c>
      <c r="C310" s="83" t="s">
        <v>3832</v>
      </c>
      <c r="D310" s="83" t="s">
        <v>4119</v>
      </c>
      <c r="E310" s="83" t="s">
        <v>2903</v>
      </c>
      <c r="F310" s="83" t="s">
        <v>4134</v>
      </c>
      <c r="G310" s="83" t="s">
        <v>4134</v>
      </c>
      <c r="H310" s="83" t="s">
        <v>3835</v>
      </c>
      <c r="I310" s="83" t="s">
        <v>3836</v>
      </c>
      <c r="J310" s="83" t="s">
        <v>3837</v>
      </c>
      <c r="K310" s="83" t="s">
        <v>4135</v>
      </c>
      <c r="L310" s="84">
        <v>43497</v>
      </c>
      <c r="M310" s="84">
        <v>43497</v>
      </c>
      <c r="N310" s="84">
        <v>43489</v>
      </c>
      <c r="O310" s="83" t="s">
        <v>50</v>
      </c>
      <c r="P310" s="83" t="s">
        <v>4136</v>
      </c>
      <c r="Q310" s="83" t="s">
        <v>52</v>
      </c>
      <c r="R310" s="83" t="s">
        <v>4137</v>
      </c>
      <c r="S310" s="85">
        <v>1840.4</v>
      </c>
      <c r="T310" s="85">
        <v>1704</v>
      </c>
      <c r="U310" s="85">
        <f t="shared" si="90"/>
        <v>136.40000000000009</v>
      </c>
      <c r="V310" s="86">
        <f t="shared" si="86"/>
        <v>7.4114322973266727E-2</v>
      </c>
      <c r="W310" s="85">
        <v>1704</v>
      </c>
      <c r="X310" s="85">
        <v>0</v>
      </c>
      <c r="Y310" s="85">
        <v>0</v>
      </c>
      <c r="Z310" s="85" t="s">
        <v>54</v>
      </c>
      <c r="AA310" s="85">
        <v>0</v>
      </c>
      <c r="AB310" s="83" t="s">
        <v>4138</v>
      </c>
      <c r="AC310" s="83" t="s">
        <v>4139</v>
      </c>
      <c r="AD310" s="83" t="s">
        <v>3842</v>
      </c>
      <c r="AE310" s="83" t="s">
        <v>58</v>
      </c>
      <c r="AF310" s="83" t="s">
        <v>68</v>
      </c>
      <c r="AG310" s="83" t="s">
        <v>4140</v>
      </c>
      <c r="AH310" s="85">
        <v>1840.4</v>
      </c>
      <c r="AI310" s="85">
        <v>1704</v>
      </c>
      <c r="AJ310" s="85">
        <f t="shared" si="91"/>
        <v>136.40000000000009</v>
      </c>
      <c r="AK310" s="87">
        <f t="shared" si="92"/>
        <v>7.4114322973266727E-2</v>
      </c>
      <c r="AL310" s="85">
        <f t="shared" si="93"/>
        <v>0</v>
      </c>
    </row>
    <row r="311" spans="1:38" s="88" customFormat="1" x14ac:dyDescent="0.2">
      <c r="A311" s="83" t="s">
        <v>39</v>
      </c>
      <c r="B311" s="83" t="s">
        <v>40</v>
      </c>
      <c r="C311" s="83" t="s">
        <v>3832</v>
      </c>
      <c r="D311" s="83" t="s">
        <v>4119</v>
      </c>
      <c r="E311" s="83" t="s">
        <v>2903</v>
      </c>
      <c r="F311" s="83" t="s">
        <v>4141</v>
      </c>
      <c r="G311" s="83" t="s">
        <v>4141</v>
      </c>
      <c r="H311" s="83" t="s">
        <v>3835</v>
      </c>
      <c r="I311" s="83" t="s">
        <v>3836</v>
      </c>
      <c r="J311" s="83" t="s">
        <v>3837</v>
      </c>
      <c r="K311" s="83" t="s">
        <v>4142</v>
      </c>
      <c r="L311" s="84">
        <v>43497</v>
      </c>
      <c r="M311" s="84">
        <v>43497</v>
      </c>
      <c r="N311" s="84">
        <v>43495</v>
      </c>
      <c r="O311" s="83" t="s">
        <v>50</v>
      </c>
      <c r="P311" s="83" t="s">
        <v>4143</v>
      </c>
      <c r="Q311" s="83" t="s">
        <v>52</v>
      </c>
      <c r="R311" s="83" t="s">
        <v>4144</v>
      </c>
      <c r="S311" s="85">
        <v>7.88</v>
      </c>
      <c r="T311" s="85">
        <v>7.04</v>
      </c>
      <c r="U311" s="85">
        <f t="shared" si="90"/>
        <v>0.83999999999999986</v>
      </c>
      <c r="V311" s="86">
        <f t="shared" si="86"/>
        <v>0.10659898477157359</v>
      </c>
      <c r="W311" s="85">
        <v>7.04</v>
      </c>
      <c r="X311" s="85">
        <v>0</v>
      </c>
      <c r="Y311" s="85">
        <v>0</v>
      </c>
      <c r="Z311" s="85" t="s">
        <v>54</v>
      </c>
      <c r="AA311" s="85">
        <v>0</v>
      </c>
      <c r="AB311" s="83" t="s">
        <v>4145</v>
      </c>
      <c r="AC311" s="83" t="s">
        <v>154</v>
      </c>
      <c r="AD311" s="83" t="s">
        <v>3842</v>
      </c>
      <c r="AE311" s="83" t="s">
        <v>58</v>
      </c>
      <c r="AF311" s="83" t="s">
        <v>68</v>
      </c>
      <c r="AG311" s="83" t="s">
        <v>4146</v>
      </c>
      <c r="AH311" s="85">
        <v>7.88</v>
      </c>
      <c r="AI311" s="85">
        <v>7.04</v>
      </c>
      <c r="AJ311" s="85">
        <f t="shared" si="91"/>
        <v>0.83999999999999986</v>
      </c>
      <c r="AK311" s="87">
        <f t="shared" si="92"/>
        <v>0.10659898477157359</v>
      </c>
      <c r="AL311" s="85">
        <f t="shared" si="93"/>
        <v>0</v>
      </c>
    </row>
    <row r="312" spans="1:38" s="88" customFormat="1" x14ac:dyDescent="0.2">
      <c r="A312" s="83" t="s">
        <v>39</v>
      </c>
      <c r="B312" s="83" t="s">
        <v>40</v>
      </c>
      <c r="C312" s="83" t="s">
        <v>3832</v>
      </c>
      <c r="D312" s="83" t="s">
        <v>4119</v>
      </c>
      <c r="E312" s="83" t="s">
        <v>2903</v>
      </c>
      <c r="F312" s="83" t="s">
        <v>4147</v>
      </c>
      <c r="G312" s="83" t="s">
        <v>4147</v>
      </c>
      <c r="H312" s="83" t="s">
        <v>3835</v>
      </c>
      <c r="I312" s="83" t="s">
        <v>3836</v>
      </c>
      <c r="J312" s="83" t="s">
        <v>3837</v>
      </c>
      <c r="K312" s="83" t="s">
        <v>4148</v>
      </c>
      <c r="L312" s="84">
        <v>43501</v>
      </c>
      <c r="M312" s="84">
        <v>43501</v>
      </c>
      <c r="N312" s="84">
        <v>43500</v>
      </c>
      <c r="O312" s="83" t="s">
        <v>50</v>
      </c>
      <c r="P312" s="83" t="s">
        <v>4149</v>
      </c>
      <c r="Q312" s="83" t="s">
        <v>52</v>
      </c>
      <c r="R312" s="83" t="s">
        <v>4150</v>
      </c>
      <c r="S312" s="85">
        <v>232.08</v>
      </c>
      <c r="T312" s="85">
        <v>214.88</v>
      </c>
      <c r="U312" s="85">
        <f t="shared" si="90"/>
        <v>17.200000000000017</v>
      </c>
      <c r="V312" s="86">
        <f t="shared" si="86"/>
        <v>7.4112375043088666E-2</v>
      </c>
      <c r="W312" s="85">
        <v>214.88</v>
      </c>
      <c r="X312" s="85">
        <v>0</v>
      </c>
      <c r="Y312" s="85">
        <v>0</v>
      </c>
      <c r="Z312" s="85" t="s">
        <v>54</v>
      </c>
      <c r="AA312" s="85">
        <v>0</v>
      </c>
      <c r="AB312" s="83" t="s">
        <v>4151</v>
      </c>
      <c r="AC312" s="83" t="s">
        <v>154</v>
      </c>
      <c r="AD312" s="83" t="s">
        <v>3842</v>
      </c>
      <c r="AE312" s="83" t="s">
        <v>58</v>
      </c>
      <c r="AF312" s="83" t="s">
        <v>68</v>
      </c>
      <c r="AG312" s="83" t="s">
        <v>4152</v>
      </c>
      <c r="AH312" s="85">
        <v>232.08</v>
      </c>
      <c r="AI312" s="85">
        <v>214.88</v>
      </c>
      <c r="AJ312" s="85">
        <f t="shared" si="91"/>
        <v>17.200000000000017</v>
      </c>
      <c r="AK312" s="87">
        <f t="shared" si="92"/>
        <v>7.4112375043088666E-2</v>
      </c>
      <c r="AL312" s="85">
        <f t="shared" si="93"/>
        <v>0</v>
      </c>
    </row>
    <row r="313" spans="1:38" s="88" customFormat="1" x14ac:dyDescent="0.2">
      <c r="A313" s="83" t="s">
        <v>39</v>
      </c>
      <c r="B313" s="83" t="s">
        <v>40</v>
      </c>
      <c r="C313" s="83" t="s">
        <v>3832</v>
      </c>
      <c r="D313" s="83" t="s">
        <v>4119</v>
      </c>
      <c r="E313" s="83" t="s">
        <v>2903</v>
      </c>
      <c r="F313" s="83" t="s">
        <v>4153</v>
      </c>
      <c r="G313" s="83" t="s">
        <v>4153</v>
      </c>
      <c r="H313" s="83" t="s">
        <v>3835</v>
      </c>
      <c r="I313" s="83" t="s">
        <v>3836</v>
      </c>
      <c r="J313" s="83" t="s">
        <v>3837</v>
      </c>
      <c r="K313" s="83" t="s">
        <v>4154</v>
      </c>
      <c r="L313" s="84">
        <v>43500</v>
      </c>
      <c r="M313" s="84">
        <v>43500</v>
      </c>
      <c r="N313" s="84">
        <v>43495</v>
      </c>
      <c r="O313" s="83" t="s">
        <v>50</v>
      </c>
      <c r="P313" s="83" t="s">
        <v>4155</v>
      </c>
      <c r="Q313" s="83" t="s">
        <v>52</v>
      </c>
      <c r="R313" s="83" t="s">
        <v>4156</v>
      </c>
      <c r="S313" s="85">
        <v>800.46</v>
      </c>
      <c r="T313" s="85">
        <v>727.69</v>
      </c>
      <c r="U313" s="85">
        <f t="shared" si="90"/>
        <v>72.769999999999982</v>
      </c>
      <c r="V313" s="86">
        <f t="shared" si="86"/>
        <v>9.0910226619693654E-2</v>
      </c>
      <c r="W313" s="85">
        <v>727.69</v>
      </c>
      <c r="X313" s="85">
        <v>0</v>
      </c>
      <c r="Y313" s="85">
        <v>0</v>
      </c>
      <c r="Z313" s="85" t="s">
        <v>54</v>
      </c>
      <c r="AA313" s="85">
        <v>0</v>
      </c>
      <c r="AB313" s="83" t="s">
        <v>4157</v>
      </c>
      <c r="AC313" s="83" t="s">
        <v>998</v>
      </c>
      <c r="AD313" s="83" t="s">
        <v>3842</v>
      </c>
      <c r="AE313" s="83" t="s">
        <v>58</v>
      </c>
      <c r="AF313" s="83" t="s">
        <v>68</v>
      </c>
      <c r="AG313" s="83" t="s">
        <v>4158</v>
      </c>
      <c r="AH313" s="85">
        <v>800.46</v>
      </c>
      <c r="AI313" s="85">
        <v>727.69</v>
      </c>
      <c r="AJ313" s="85">
        <f t="shared" si="91"/>
        <v>72.769999999999982</v>
      </c>
      <c r="AK313" s="87">
        <f t="shared" si="92"/>
        <v>9.0910226619693654E-2</v>
      </c>
      <c r="AL313" s="85">
        <f t="shared" si="93"/>
        <v>0</v>
      </c>
    </row>
    <row r="314" spans="1:38" s="88" customFormat="1" x14ac:dyDescent="0.2">
      <c r="A314" s="83" t="s">
        <v>39</v>
      </c>
      <c r="B314" s="83" t="s">
        <v>40</v>
      </c>
      <c r="C314" s="83" t="s">
        <v>3832</v>
      </c>
      <c r="D314" s="83" t="s">
        <v>4119</v>
      </c>
      <c r="E314" s="83" t="s">
        <v>2903</v>
      </c>
      <c r="F314" s="83" t="s">
        <v>4127</v>
      </c>
      <c r="G314" s="83" t="s">
        <v>4127</v>
      </c>
      <c r="H314" s="83" t="s">
        <v>3835</v>
      </c>
      <c r="I314" s="83" t="s">
        <v>3836</v>
      </c>
      <c r="J314" s="83" t="s">
        <v>3837</v>
      </c>
      <c r="K314" s="83" t="s">
        <v>4159</v>
      </c>
      <c r="L314" s="84">
        <v>43497</v>
      </c>
      <c r="M314" s="84">
        <v>43497</v>
      </c>
      <c r="N314" s="84">
        <v>43481</v>
      </c>
      <c r="O314" s="83" t="s">
        <v>50</v>
      </c>
      <c r="P314" s="83" t="s">
        <v>4160</v>
      </c>
      <c r="Q314" s="83" t="s">
        <v>52</v>
      </c>
      <c r="R314" s="83" t="s">
        <v>4161</v>
      </c>
      <c r="S314" s="85">
        <v>646.45000000000005</v>
      </c>
      <c r="T314" s="85">
        <v>668.73</v>
      </c>
      <c r="U314" s="85">
        <f t="shared" si="90"/>
        <v>-22.279999999999973</v>
      </c>
      <c r="V314" s="86">
        <f t="shared" si="86"/>
        <v>-3.4465155851187208E-2</v>
      </c>
      <c r="W314" s="85">
        <v>602.4</v>
      </c>
      <c r="X314" s="85">
        <v>66.33</v>
      </c>
      <c r="Y314" s="85">
        <v>0</v>
      </c>
      <c r="Z314" s="85" t="s">
        <v>54</v>
      </c>
      <c r="AA314" s="85">
        <v>0</v>
      </c>
      <c r="AB314" s="83" t="s">
        <v>4162</v>
      </c>
      <c r="AC314" s="83" t="s">
        <v>99</v>
      </c>
      <c r="AD314" s="83" t="s">
        <v>3842</v>
      </c>
      <c r="AE314" s="83" t="s">
        <v>58</v>
      </c>
      <c r="AF314" s="83" t="s">
        <v>68</v>
      </c>
      <c r="AG314" s="83" t="s">
        <v>4163</v>
      </c>
      <c r="AH314" s="85">
        <v>646.45000000000005</v>
      </c>
      <c r="AI314" s="85">
        <v>668.73</v>
      </c>
      <c r="AJ314" s="85">
        <f t="shared" si="91"/>
        <v>-22.279999999999973</v>
      </c>
      <c r="AK314" s="87">
        <f t="shared" si="92"/>
        <v>-3.4465155851187208E-2</v>
      </c>
      <c r="AL314" s="85">
        <f t="shared" si="93"/>
        <v>0</v>
      </c>
    </row>
    <row r="315" spans="1:38" s="88" customFormat="1" x14ac:dyDescent="0.2">
      <c r="A315" s="83" t="s">
        <v>39</v>
      </c>
      <c r="B315" s="83" t="s">
        <v>40</v>
      </c>
      <c r="C315" s="83" t="s">
        <v>3832</v>
      </c>
      <c r="D315" s="83" t="s">
        <v>4119</v>
      </c>
      <c r="E315" s="83" t="s">
        <v>2903</v>
      </c>
      <c r="F315" s="83" t="s">
        <v>4127</v>
      </c>
      <c r="G315" s="83" t="s">
        <v>4127</v>
      </c>
      <c r="H315" s="83" t="s">
        <v>3835</v>
      </c>
      <c r="I315" s="83" t="s">
        <v>3836</v>
      </c>
      <c r="J315" s="83" t="s">
        <v>3837</v>
      </c>
      <c r="K315" s="83" t="s">
        <v>4164</v>
      </c>
      <c r="L315" s="84">
        <v>43498</v>
      </c>
      <c r="M315" s="84">
        <v>43498</v>
      </c>
      <c r="N315" s="84">
        <v>43481</v>
      </c>
      <c r="O315" s="83" t="s">
        <v>50</v>
      </c>
      <c r="P315" s="83" t="s">
        <v>4160</v>
      </c>
      <c r="Q315" s="83" t="s">
        <v>52</v>
      </c>
      <c r="R315" s="83" t="s">
        <v>4161</v>
      </c>
      <c r="S315" s="85">
        <v>0</v>
      </c>
      <c r="T315" s="85">
        <v>0</v>
      </c>
      <c r="U315" s="85">
        <f t="shared" si="90"/>
        <v>0</v>
      </c>
      <c r="V315" s="86" t="e">
        <f t="shared" si="86"/>
        <v>#DIV/0!</v>
      </c>
      <c r="W315" s="85">
        <v>0</v>
      </c>
      <c r="X315" s="85">
        <v>0</v>
      </c>
      <c r="Y315" s="85">
        <v>0</v>
      </c>
      <c r="Z315" s="85" t="s">
        <v>54</v>
      </c>
      <c r="AA315" s="85">
        <v>0</v>
      </c>
      <c r="AB315" s="83" t="s">
        <v>4162</v>
      </c>
      <c r="AC315" s="83" t="s">
        <v>99</v>
      </c>
      <c r="AD315" s="83" t="s">
        <v>3842</v>
      </c>
      <c r="AE315" s="83" t="s">
        <v>58</v>
      </c>
      <c r="AF315" s="83" t="s">
        <v>68</v>
      </c>
      <c r="AG315" s="83" t="s">
        <v>4163</v>
      </c>
      <c r="AH315" s="85">
        <v>0</v>
      </c>
      <c r="AI315" s="85">
        <v>0</v>
      </c>
      <c r="AJ315" s="85">
        <f t="shared" si="91"/>
        <v>0</v>
      </c>
      <c r="AK315" s="87" t="e">
        <f t="shared" si="92"/>
        <v>#DIV/0!</v>
      </c>
      <c r="AL315" s="85">
        <f t="shared" si="93"/>
        <v>0</v>
      </c>
    </row>
    <row r="316" spans="1:38" s="88" customFormat="1" x14ac:dyDescent="0.2">
      <c r="A316" s="83" t="s">
        <v>39</v>
      </c>
      <c r="B316" s="83" t="s">
        <v>40</v>
      </c>
      <c r="C316" s="83" t="s">
        <v>3832</v>
      </c>
      <c r="D316" s="83" t="s">
        <v>4119</v>
      </c>
      <c r="E316" s="83" t="s">
        <v>2903</v>
      </c>
      <c r="F316" s="83" t="s">
        <v>4127</v>
      </c>
      <c r="G316" s="83" t="s">
        <v>4127</v>
      </c>
      <c r="H316" s="83" t="s">
        <v>3835</v>
      </c>
      <c r="I316" s="83" t="s">
        <v>3836</v>
      </c>
      <c r="J316" s="83" t="s">
        <v>3837</v>
      </c>
      <c r="K316" s="83" t="s">
        <v>4165</v>
      </c>
      <c r="L316" s="84">
        <v>43498</v>
      </c>
      <c r="M316" s="84">
        <v>43498</v>
      </c>
      <c r="N316" s="84">
        <v>43481</v>
      </c>
      <c r="O316" s="83" t="s">
        <v>50</v>
      </c>
      <c r="P316" s="83" t="s">
        <v>4166</v>
      </c>
      <c r="Q316" s="83" t="s">
        <v>52</v>
      </c>
      <c r="R316" s="83" t="s">
        <v>4167</v>
      </c>
      <c r="S316" s="85">
        <v>0</v>
      </c>
      <c r="T316" s="85">
        <v>0</v>
      </c>
      <c r="U316" s="85">
        <f t="shared" si="90"/>
        <v>0</v>
      </c>
      <c r="V316" s="86" t="e">
        <f t="shared" si="86"/>
        <v>#DIV/0!</v>
      </c>
      <c r="W316" s="85">
        <v>0</v>
      </c>
      <c r="X316" s="85">
        <v>0</v>
      </c>
      <c r="Y316" s="85">
        <v>0</v>
      </c>
      <c r="Z316" s="85" t="s">
        <v>54</v>
      </c>
      <c r="AA316" s="85">
        <v>0</v>
      </c>
      <c r="AB316" s="83" t="s">
        <v>4168</v>
      </c>
      <c r="AC316" s="83" t="s">
        <v>99</v>
      </c>
      <c r="AD316" s="83" t="s">
        <v>3842</v>
      </c>
      <c r="AE316" s="83" t="s">
        <v>58</v>
      </c>
      <c r="AF316" s="83" t="s">
        <v>68</v>
      </c>
      <c r="AG316" s="83" t="s">
        <v>4169</v>
      </c>
      <c r="AH316" s="85">
        <v>0</v>
      </c>
      <c r="AI316" s="85">
        <v>0</v>
      </c>
      <c r="AJ316" s="85">
        <f t="shared" si="91"/>
        <v>0</v>
      </c>
      <c r="AK316" s="87" t="e">
        <f t="shared" si="92"/>
        <v>#DIV/0!</v>
      </c>
      <c r="AL316" s="85">
        <f t="shared" si="93"/>
        <v>0</v>
      </c>
    </row>
    <row r="317" spans="1:38" s="88" customFormat="1" x14ac:dyDescent="0.2">
      <c r="A317" s="83" t="s">
        <v>39</v>
      </c>
      <c r="B317" s="83" t="s">
        <v>40</v>
      </c>
      <c r="C317" s="83" t="s">
        <v>3832</v>
      </c>
      <c r="D317" s="83" t="s">
        <v>4119</v>
      </c>
      <c r="E317" s="83" t="s">
        <v>2903</v>
      </c>
      <c r="F317" s="83" t="s">
        <v>4127</v>
      </c>
      <c r="G317" s="83" t="s">
        <v>4127</v>
      </c>
      <c r="H317" s="83" t="s">
        <v>3835</v>
      </c>
      <c r="I317" s="83" t="s">
        <v>3836</v>
      </c>
      <c r="J317" s="83" t="s">
        <v>3837</v>
      </c>
      <c r="K317" s="83" t="s">
        <v>4170</v>
      </c>
      <c r="L317" s="84">
        <v>43497</v>
      </c>
      <c r="M317" s="84">
        <v>43497</v>
      </c>
      <c r="N317" s="84">
        <v>43481</v>
      </c>
      <c r="O317" s="83" t="s">
        <v>50</v>
      </c>
      <c r="P317" s="83" t="s">
        <v>4166</v>
      </c>
      <c r="Q317" s="83" t="s">
        <v>52</v>
      </c>
      <c r="R317" s="83" t="s">
        <v>4167</v>
      </c>
      <c r="S317" s="85">
        <v>646.45000000000005</v>
      </c>
      <c r="T317" s="85">
        <v>668.73</v>
      </c>
      <c r="U317" s="85">
        <f t="shared" si="90"/>
        <v>-22.279999999999973</v>
      </c>
      <c r="V317" s="86">
        <f t="shared" si="86"/>
        <v>-3.4465155851187208E-2</v>
      </c>
      <c r="W317" s="85">
        <v>602.4</v>
      </c>
      <c r="X317" s="85">
        <v>66.33</v>
      </c>
      <c r="Y317" s="85">
        <v>0</v>
      </c>
      <c r="Z317" s="85" t="s">
        <v>54</v>
      </c>
      <c r="AA317" s="85">
        <v>0</v>
      </c>
      <c r="AB317" s="83" t="s">
        <v>4168</v>
      </c>
      <c r="AC317" s="83" t="s">
        <v>99</v>
      </c>
      <c r="AD317" s="83" t="s">
        <v>3842</v>
      </c>
      <c r="AE317" s="83" t="s">
        <v>58</v>
      </c>
      <c r="AF317" s="83" t="s">
        <v>68</v>
      </c>
      <c r="AG317" s="83" t="s">
        <v>4169</v>
      </c>
      <c r="AH317" s="85">
        <v>646.45000000000005</v>
      </c>
      <c r="AI317" s="85">
        <v>668.73</v>
      </c>
      <c r="AJ317" s="85">
        <f t="shared" si="91"/>
        <v>-22.279999999999973</v>
      </c>
      <c r="AK317" s="87">
        <f t="shared" si="92"/>
        <v>-3.4465155851187208E-2</v>
      </c>
      <c r="AL317" s="85">
        <f t="shared" si="93"/>
        <v>0</v>
      </c>
    </row>
    <row r="318" spans="1:38" s="88" customFormat="1" x14ac:dyDescent="0.2">
      <c r="A318" s="83" t="s">
        <v>39</v>
      </c>
      <c r="B318" s="83" t="s">
        <v>40</v>
      </c>
      <c r="C318" s="83" t="s">
        <v>4171</v>
      </c>
      <c r="D318" s="83" t="s">
        <v>4172</v>
      </c>
      <c r="E318" s="83" t="s">
        <v>2903</v>
      </c>
      <c r="F318" s="83" t="s">
        <v>4173</v>
      </c>
      <c r="G318" s="83" t="s">
        <v>4173</v>
      </c>
      <c r="H318" s="83" t="s">
        <v>4174</v>
      </c>
      <c r="I318" s="83" t="s">
        <v>4175</v>
      </c>
      <c r="J318" s="83" t="s">
        <v>4176</v>
      </c>
      <c r="K318" s="83" t="s">
        <v>4177</v>
      </c>
      <c r="L318" s="84">
        <v>43501</v>
      </c>
      <c r="M318" s="84">
        <v>43501</v>
      </c>
      <c r="N318" s="84">
        <v>43501</v>
      </c>
      <c r="O318" s="83" t="s">
        <v>50</v>
      </c>
      <c r="P318" s="83" t="s">
        <v>4178</v>
      </c>
      <c r="Q318" s="83" t="s">
        <v>52</v>
      </c>
      <c r="R318" s="83" t="s">
        <v>4179</v>
      </c>
      <c r="S318" s="85">
        <v>-299.56</v>
      </c>
      <c r="T318" s="85">
        <v>-202.33</v>
      </c>
      <c r="U318" s="85">
        <f>S318-T318</f>
        <v>-97.22999999999999</v>
      </c>
      <c r="V318" s="86">
        <f t="shared" si="86"/>
        <v>0.32457604486580316</v>
      </c>
      <c r="W318" s="85">
        <v>-202.33</v>
      </c>
      <c r="X318" s="85">
        <v>0</v>
      </c>
      <c r="Y318" s="85">
        <v>0</v>
      </c>
      <c r="Z318" s="85" t="s">
        <v>54</v>
      </c>
      <c r="AA318" s="85">
        <v>0</v>
      </c>
      <c r="AB318" s="83" t="s">
        <v>55</v>
      </c>
      <c r="AC318" s="83" t="s">
        <v>56</v>
      </c>
      <c r="AD318" s="83" t="s">
        <v>4180</v>
      </c>
      <c r="AE318" s="83" t="s">
        <v>58</v>
      </c>
      <c r="AF318" s="83" t="s">
        <v>68</v>
      </c>
      <c r="AG318" s="83" t="s">
        <v>55</v>
      </c>
      <c r="AH318" s="85">
        <v>0</v>
      </c>
      <c r="AI318" s="85">
        <v>0</v>
      </c>
      <c r="AJ318" s="85">
        <f>AH318-AI318</f>
        <v>0</v>
      </c>
      <c r="AK318" s="87" t="e">
        <f>AJ318/AH318</f>
        <v>#DIV/0!</v>
      </c>
      <c r="AL318" s="85">
        <f>U318-AJ318</f>
        <v>-97.22999999999999</v>
      </c>
    </row>
    <row r="319" spans="1:38" s="88" customFormat="1" x14ac:dyDescent="0.2">
      <c r="A319" s="83" t="s">
        <v>39</v>
      </c>
      <c r="B319" s="83" t="s">
        <v>40</v>
      </c>
      <c r="C319" s="83" t="s">
        <v>4171</v>
      </c>
      <c r="D319" s="83" t="s">
        <v>4172</v>
      </c>
      <c r="E319" s="83" t="s">
        <v>2903</v>
      </c>
      <c r="F319" s="83" t="s">
        <v>4173</v>
      </c>
      <c r="G319" s="83" t="s">
        <v>4173</v>
      </c>
      <c r="H319" s="83" t="s">
        <v>4174</v>
      </c>
      <c r="I319" s="83" t="s">
        <v>4175</v>
      </c>
      <c r="J319" s="83" t="s">
        <v>4181</v>
      </c>
      <c r="K319" s="83" t="s">
        <v>4182</v>
      </c>
      <c r="L319" s="84">
        <v>43501</v>
      </c>
      <c r="M319" s="84">
        <v>43501</v>
      </c>
      <c r="N319" s="84">
        <v>43494</v>
      </c>
      <c r="O319" s="83" t="s">
        <v>50</v>
      </c>
      <c r="P319" s="83" t="s">
        <v>4183</v>
      </c>
      <c r="Q319" s="83" t="s">
        <v>52</v>
      </c>
      <c r="R319" s="83" t="s">
        <v>4184</v>
      </c>
      <c r="S319" s="85">
        <v>822.25</v>
      </c>
      <c r="T319" s="85">
        <v>553.15</v>
      </c>
      <c r="U319" s="85">
        <f>S319-T319</f>
        <v>269.10000000000002</v>
      </c>
      <c r="V319" s="86">
        <f t="shared" si="86"/>
        <v>0.32727272727272733</v>
      </c>
      <c r="W319" s="85">
        <v>553.15</v>
      </c>
      <c r="X319" s="85">
        <v>0</v>
      </c>
      <c r="Y319" s="85">
        <v>0</v>
      </c>
      <c r="Z319" s="85" t="s">
        <v>54</v>
      </c>
      <c r="AA319" s="85">
        <v>0</v>
      </c>
      <c r="AB319" s="83" t="s">
        <v>4185</v>
      </c>
      <c r="AC319" s="83" t="s">
        <v>109</v>
      </c>
      <c r="AD319" s="83" t="s">
        <v>4180</v>
      </c>
      <c r="AE319" s="83" t="s">
        <v>58</v>
      </c>
      <c r="AF319" s="83" t="s">
        <v>68</v>
      </c>
      <c r="AG319" s="83" t="s">
        <v>4186</v>
      </c>
      <c r="AH319" s="85">
        <v>822.25</v>
      </c>
      <c r="AI319" s="85">
        <v>553.15</v>
      </c>
      <c r="AJ319" s="85">
        <f>AH319-AI319</f>
        <v>269.10000000000002</v>
      </c>
      <c r="AK319" s="87">
        <f>AJ319/AH319</f>
        <v>0.32727272727272733</v>
      </c>
      <c r="AL319" s="85">
        <f>U319-AJ319</f>
        <v>0</v>
      </c>
    </row>
    <row r="320" spans="1:38" s="88" customFormat="1" x14ac:dyDescent="0.2">
      <c r="A320" s="83" t="s">
        <v>39</v>
      </c>
      <c r="B320" s="83" t="s">
        <v>40</v>
      </c>
      <c r="C320" s="83" t="s">
        <v>4171</v>
      </c>
      <c r="D320" s="83" t="s">
        <v>4172</v>
      </c>
      <c r="E320" s="83" t="s">
        <v>2903</v>
      </c>
      <c r="F320" s="83" t="s">
        <v>4173</v>
      </c>
      <c r="G320" s="83" t="s">
        <v>4173</v>
      </c>
      <c r="H320" s="83" t="s">
        <v>4174</v>
      </c>
      <c r="I320" s="83" t="s">
        <v>4175</v>
      </c>
      <c r="J320" s="83" t="s">
        <v>4181</v>
      </c>
      <c r="K320" s="83" t="s">
        <v>4187</v>
      </c>
      <c r="L320" s="84">
        <v>43497</v>
      </c>
      <c r="M320" s="84">
        <v>43497</v>
      </c>
      <c r="N320" s="84">
        <v>43496</v>
      </c>
      <c r="O320" s="83" t="s">
        <v>50</v>
      </c>
      <c r="P320" s="83" t="s">
        <v>4188</v>
      </c>
      <c r="Q320" s="83" t="s">
        <v>52</v>
      </c>
      <c r="R320" s="83" t="s">
        <v>4189</v>
      </c>
      <c r="S320" s="85">
        <v>54.72</v>
      </c>
      <c r="T320" s="85">
        <v>50.67</v>
      </c>
      <c r="U320" s="85">
        <f>S320-T320</f>
        <v>4.0499999999999972</v>
      </c>
      <c r="V320" s="86">
        <f t="shared" si="86"/>
        <v>7.4013157894736795E-2</v>
      </c>
      <c r="W320" s="85">
        <v>50.67</v>
      </c>
      <c r="X320" s="85">
        <v>0</v>
      </c>
      <c r="Y320" s="85">
        <v>0</v>
      </c>
      <c r="Z320" s="85" t="s">
        <v>54</v>
      </c>
      <c r="AA320" s="85">
        <v>0</v>
      </c>
      <c r="AB320" s="83" t="s">
        <v>4190</v>
      </c>
      <c r="AC320" s="83" t="s">
        <v>109</v>
      </c>
      <c r="AD320" s="83" t="s">
        <v>4180</v>
      </c>
      <c r="AE320" s="83" t="s">
        <v>58</v>
      </c>
      <c r="AF320" s="83" t="s">
        <v>68</v>
      </c>
      <c r="AG320" s="83" t="s">
        <v>4191</v>
      </c>
      <c r="AH320" s="85">
        <v>54.72</v>
      </c>
      <c r="AI320" s="85">
        <v>50.67</v>
      </c>
      <c r="AJ320" s="85">
        <f>AH320-AI320</f>
        <v>4.0499999999999972</v>
      </c>
      <c r="AK320" s="87">
        <f>AJ320/AH320</f>
        <v>7.4013157894736795E-2</v>
      </c>
      <c r="AL320" s="85">
        <f>U320-AJ320</f>
        <v>0</v>
      </c>
    </row>
    <row r="321" spans="1:38" s="88" customFormat="1" x14ac:dyDescent="0.2">
      <c r="A321" s="83" t="s">
        <v>39</v>
      </c>
      <c r="B321" s="83" t="s">
        <v>40</v>
      </c>
      <c r="C321" s="83" t="s">
        <v>4171</v>
      </c>
      <c r="D321" s="83" t="s">
        <v>4192</v>
      </c>
      <c r="E321" s="83" t="s">
        <v>2903</v>
      </c>
      <c r="F321" s="83" t="s">
        <v>4193</v>
      </c>
      <c r="G321" s="83" t="s">
        <v>4193</v>
      </c>
      <c r="H321" s="83" t="s">
        <v>4194</v>
      </c>
      <c r="I321" s="83" t="s">
        <v>4195</v>
      </c>
      <c r="J321" s="83" t="s">
        <v>4181</v>
      </c>
      <c r="K321" s="83" t="s">
        <v>4196</v>
      </c>
      <c r="L321" s="84">
        <v>43498</v>
      </c>
      <c r="M321" s="84">
        <v>43498</v>
      </c>
      <c r="N321" s="84">
        <v>43476</v>
      </c>
      <c r="O321" s="83" t="s">
        <v>50</v>
      </c>
      <c r="P321" s="83" t="s">
        <v>3419</v>
      </c>
      <c r="Q321" s="83" t="s">
        <v>52</v>
      </c>
      <c r="R321" s="83" t="s">
        <v>4197</v>
      </c>
      <c r="S321" s="85">
        <v>32400</v>
      </c>
      <c r="T321" s="85">
        <v>30240</v>
      </c>
      <c r="U321" s="85">
        <f t="shared" ref="U321:U347" si="94">S321-T321</f>
        <v>2160</v>
      </c>
      <c r="V321" s="86">
        <f t="shared" si="86"/>
        <v>6.6666666666666666E-2</v>
      </c>
      <c r="W321" s="85">
        <v>29030.400000000001</v>
      </c>
      <c r="X321" s="85">
        <v>1209.5999999999999</v>
      </c>
      <c r="Y321" s="85">
        <v>0</v>
      </c>
      <c r="Z321" s="85" t="s">
        <v>54</v>
      </c>
      <c r="AA321" s="85">
        <v>0</v>
      </c>
      <c r="AB321" s="83" t="s">
        <v>4198</v>
      </c>
      <c r="AC321" s="83" t="s">
        <v>99</v>
      </c>
      <c r="AD321" s="83" t="s">
        <v>4180</v>
      </c>
      <c r="AE321" s="83" t="s">
        <v>58</v>
      </c>
      <c r="AF321" s="83" t="s">
        <v>68</v>
      </c>
      <c r="AG321" s="83" t="s">
        <v>4199</v>
      </c>
      <c r="AH321" s="85">
        <v>32400</v>
      </c>
      <c r="AI321" s="85">
        <v>30240</v>
      </c>
      <c r="AJ321" s="85">
        <f t="shared" ref="AJ321:AJ347" si="95">AH321-AI321</f>
        <v>2160</v>
      </c>
      <c r="AK321" s="87">
        <f t="shared" ref="AK321:AK347" si="96">AJ321/AH321</f>
        <v>6.6666666666666666E-2</v>
      </c>
      <c r="AL321" s="85">
        <f t="shared" ref="AL321:AL347" si="97">U321-AJ321</f>
        <v>0</v>
      </c>
    </row>
    <row r="322" spans="1:38" s="88" customFormat="1" x14ac:dyDescent="0.2">
      <c r="A322" s="83" t="s">
        <v>39</v>
      </c>
      <c r="B322" s="83" t="s">
        <v>40</v>
      </c>
      <c r="C322" s="83" t="s">
        <v>4171</v>
      </c>
      <c r="D322" s="83" t="s">
        <v>4192</v>
      </c>
      <c r="E322" s="83" t="s">
        <v>2903</v>
      </c>
      <c r="F322" s="83" t="s">
        <v>4193</v>
      </c>
      <c r="G322" s="83" t="s">
        <v>4193</v>
      </c>
      <c r="H322" s="83" t="s">
        <v>4194</v>
      </c>
      <c r="I322" s="83" t="s">
        <v>4195</v>
      </c>
      <c r="J322" s="83" t="s">
        <v>4181</v>
      </c>
      <c r="K322" s="83" t="s">
        <v>4200</v>
      </c>
      <c r="L322" s="84">
        <v>43497</v>
      </c>
      <c r="M322" s="84">
        <v>43497</v>
      </c>
      <c r="N322" s="84">
        <v>43476</v>
      </c>
      <c r="O322" s="83" t="s">
        <v>50</v>
      </c>
      <c r="P322" s="83" t="s">
        <v>4201</v>
      </c>
      <c r="Q322" s="83" t="s">
        <v>52</v>
      </c>
      <c r="R322" s="83" t="s">
        <v>4197</v>
      </c>
      <c r="S322" s="85">
        <v>3256</v>
      </c>
      <c r="T322" s="85">
        <v>3049.2</v>
      </c>
      <c r="U322" s="85">
        <f t="shared" si="94"/>
        <v>206.80000000000018</v>
      </c>
      <c r="V322" s="86">
        <f t="shared" si="86"/>
        <v>6.3513513513513573E-2</v>
      </c>
      <c r="W322" s="85">
        <v>2432.5700000000002</v>
      </c>
      <c r="X322" s="85">
        <v>616.63</v>
      </c>
      <c r="Y322" s="85">
        <v>0</v>
      </c>
      <c r="Z322" s="85" t="s">
        <v>54</v>
      </c>
      <c r="AA322" s="85">
        <v>0</v>
      </c>
      <c r="AB322" s="83" t="s">
        <v>4198</v>
      </c>
      <c r="AC322" s="83" t="s">
        <v>99</v>
      </c>
      <c r="AD322" s="83" t="s">
        <v>4180</v>
      </c>
      <c r="AE322" s="83" t="s">
        <v>58</v>
      </c>
      <c r="AF322" s="83" t="s">
        <v>68</v>
      </c>
      <c r="AG322" s="83" t="s">
        <v>4199</v>
      </c>
      <c r="AH322" s="85">
        <v>3256</v>
      </c>
      <c r="AI322" s="85">
        <v>3049.2</v>
      </c>
      <c r="AJ322" s="85">
        <f t="shared" si="95"/>
        <v>206.80000000000018</v>
      </c>
      <c r="AK322" s="87">
        <f t="shared" si="96"/>
        <v>6.3513513513513573E-2</v>
      </c>
      <c r="AL322" s="85">
        <f t="shared" si="97"/>
        <v>0</v>
      </c>
    </row>
    <row r="323" spans="1:38" s="88" customFormat="1" x14ac:dyDescent="0.2">
      <c r="A323" s="83" t="s">
        <v>39</v>
      </c>
      <c r="B323" s="83" t="s">
        <v>40</v>
      </c>
      <c r="C323" s="83" t="s">
        <v>4171</v>
      </c>
      <c r="D323" s="83" t="s">
        <v>4192</v>
      </c>
      <c r="E323" s="83" t="s">
        <v>2903</v>
      </c>
      <c r="F323" s="83" t="s">
        <v>4193</v>
      </c>
      <c r="G323" s="83" t="s">
        <v>4193</v>
      </c>
      <c r="H323" s="83" t="s">
        <v>4194</v>
      </c>
      <c r="I323" s="83" t="s">
        <v>4195</v>
      </c>
      <c r="J323" s="83" t="s">
        <v>4181</v>
      </c>
      <c r="K323" s="83" t="s">
        <v>4202</v>
      </c>
      <c r="L323" s="84">
        <v>43498</v>
      </c>
      <c r="M323" s="84">
        <v>43498</v>
      </c>
      <c r="N323" s="84">
        <v>43476</v>
      </c>
      <c r="O323" s="83" t="s">
        <v>50</v>
      </c>
      <c r="P323" s="83" t="s">
        <v>4203</v>
      </c>
      <c r="Q323" s="83" t="s">
        <v>52</v>
      </c>
      <c r="R323" s="83" t="s">
        <v>4197</v>
      </c>
      <c r="S323" s="85">
        <v>67488.75</v>
      </c>
      <c r="T323" s="85">
        <v>59990</v>
      </c>
      <c r="U323" s="85">
        <f t="shared" si="94"/>
        <v>7498.75</v>
      </c>
      <c r="V323" s="86">
        <f t="shared" si="86"/>
        <v>0.1111111111111111</v>
      </c>
      <c r="W323" s="85">
        <v>62656.22</v>
      </c>
      <c r="X323" s="85">
        <v>-2666.22</v>
      </c>
      <c r="Y323" s="85">
        <v>0</v>
      </c>
      <c r="Z323" s="85" t="s">
        <v>54</v>
      </c>
      <c r="AA323" s="85">
        <v>0</v>
      </c>
      <c r="AB323" s="83" t="s">
        <v>4198</v>
      </c>
      <c r="AC323" s="83" t="s">
        <v>99</v>
      </c>
      <c r="AD323" s="83" t="s">
        <v>4180</v>
      </c>
      <c r="AE323" s="83" t="s">
        <v>58</v>
      </c>
      <c r="AF323" s="83" t="s">
        <v>68</v>
      </c>
      <c r="AG323" s="83" t="s">
        <v>4199</v>
      </c>
      <c r="AH323" s="85">
        <v>67488.75</v>
      </c>
      <c r="AI323" s="85">
        <v>59990</v>
      </c>
      <c r="AJ323" s="85">
        <f t="shared" si="95"/>
        <v>7498.75</v>
      </c>
      <c r="AK323" s="87">
        <f t="shared" si="96"/>
        <v>0.1111111111111111</v>
      </c>
      <c r="AL323" s="85">
        <f t="shared" si="97"/>
        <v>0</v>
      </c>
    </row>
    <row r="324" spans="1:38" s="88" customFormat="1" x14ac:dyDescent="0.2">
      <c r="A324" s="83" t="s">
        <v>39</v>
      </c>
      <c r="B324" s="83" t="s">
        <v>40</v>
      </c>
      <c r="C324" s="83" t="s">
        <v>4171</v>
      </c>
      <c r="D324" s="83" t="s">
        <v>4192</v>
      </c>
      <c r="E324" s="83" t="s">
        <v>2903</v>
      </c>
      <c r="F324" s="83" t="s">
        <v>4193</v>
      </c>
      <c r="G324" s="83" t="s">
        <v>4193</v>
      </c>
      <c r="H324" s="83" t="s">
        <v>4194</v>
      </c>
      <c r="I324" s="83" t="s">
        <v>4195</v>
      </c>
      <c r="J324" s="83" t="s">
        <v>4181</v>
      </c>
      <c r="K324" s="83" t="s">
        <v>4204</v>
      </c>
      <c r="L324" s="84">
        <v>43498</v>
      </c>
      <c r="M324" s="84">
        <v>43498</v>
      </c>
      <c r="N324" s="84">
        <v>43476</v>
      </c>
      <c r="O324" s="83" t="s">
        <v>50</v>
      </c>
      <c r="P324" s="83" t="s">
        <v>4205</v>
      </c>
      <c r="Q324" s="83" t="s">
        <v>52</v>
      </c>
      <c r="R324" s="83" t="s">
        <v>4197</v>
      </c>
      <c r="S324" s="85">
        <v>26865</v>
      </c>
      <c r="T324" s="85">
        <v>23880</v>
      </c>
      <c r="U324" s="85">
        <f t="shared" si="94"/>
        <v>2985</v>
      </c>
      <c r="V324" s="86">
        <f t="shared" si="86"/>
        <v>0.1111111111111111</v>
      </c>
      <c r="W324" s="85">
        <v>23880</v>
      </c>
      <c r="X324" s="85">
        <v>0</v>
      </c>
      <c r="Y324" s="85">
        <v>0</v>
      </c>
      <c r="Z324" s="85" t="s">
        <v>54</v>
      </c>
      <c r="AA324" s="85">
        <v>0</v>
      </c>
      <c r="AB324" s="83" t="s">
        <v>4198</v>
      </c>
      <c r="AC324" s="83" t="s">
        <v>99</v>
      </c>
      <c r="AD324" s="83" t="s">
        <v>4180</v>
      </c>
      <c r="AE324" s="83" t="s">
        <v>58</v>
      </c>
      <c r="AF324" s="83" t="s">
        <v>68</v>
      </c>
      <c r="AG324" s="83" t="s">
        <v>4199</v>
      </c>
      <c r="AH324" s="85">
        <v>26865</v>
      </c>
      <c r="AI324" s="85">
        <v>23880</v>
      </c>
      <c r="AJ324" s="85">
        <f t="shared" si="95"/>
        <v>2985</v>
      </c>
      <c r="AK324" s="87">
        <f t="shared" si="96"/>
        <v>0.1111111111111111</v>
      </c>
      <c r="AL324" s="85">
        <f t="shared" si="97"/>
        <v>0</v>
      </c>
    </row>
    <row r="325" spans="1:38" s="88" customFormat="1" x14ac:dyDescent="0.2">
      <c r="A325" s="83" t="s">
        <v>39</v>
      </c>
      <c r="B325" s="83" t="s">
        <v>40</v>
      </c>
      <c r="C325" s="83" t="s">
        <v>4171</v>
      </c>
      <c r="D325" s="83" t="s">
        <v>4192</v>
      </c>
      <c r="E325" s="83" t="s">
        <v>2903</v>
      </c>
      <c r="F325" s="83" t="s">
        <v>4193</v>
      </c>
      <c r="G325" s="83" t="s">
        <v>4193</v>
      </c>
      <c r="H325" s="83" t="s">
        <v>4194</v>
      </c>
      <c r="I325" s="83" t="s">
        <v>4195</v>
      </c>
      <c r="J325" s="83" t="s">
        <v>4181</v>
      </c>
      <c r="K325" s="83" t="s">
        <v>4206</v>
      </c>
      <c r="L325" s="84">
        <v>43498</v>
      </c>
      <c r="M325" s="84">
        <v>43498</v>
      </c>
      <c r="N325" s="84">
        <v>43476</v>
      </c>
      <c r="O325" s="83" t="s">
        <v>50</v>
      </c>
      <c r="P325" s="83" t="s">
        <v>4207</v>
      </c>
      <c r="Q325" s="83" t="s">
        <v>52</v>
      </c>
      <c r="R325" s="83" t="s">
        <v>4197</v>
      </c>
      <c r="S325" s="85">
        <v>27000</v>
      </c>
      <c r="T325" s="85">
        <v>24000</v>
      </c>
      <c r="U325" s="85">
        <f t="shared" si="94"/>
        <v>3000</v>
      </c>
      <c r="V325" s="86">
        <f t="shared" si="86"/>
        <v>0.1111111111111111</v>
      </c>
      <c r="W325" s="85">
        <v>19877.62</v>
      </c>
      <c r="X325" s="85">
        <v>4122.38</v>
      </c>
      <c r="Y325" s="85">
        <v>0</v>
      </c>
      <c r="Z325" s="85" t="s">
        <v>54</v>
      </c>
      <c r="AA325" s="85">
        <v>0</v>
      </c>
      <c r="AB325" s="83" t="s">
        <v>4198</v>
      </c>
      <c r="AC325" s="83" t="s">
        <v>99</v>
      </c>
      <c r="AD325" s="83" t="s">
        <v>4180</v>
      </c>
      <c r="AE325" s="83" t="s">
        <v>58</v>
      </c>
      <c r="AF325" s="83" t="s">
        <v>68</v>
      </c>
      <c r="AG325" s="83" t="s">
        <v>4199</v>
      </c>
      <c r="AH325" s="85">
        <v>27000</v>
      </c>
      <c r="AI325" s="85">
        <v>24000</v>
      </c>
      <c r="AJ325" s="85">
        <f t="shared" si="95"/>
        <v>3000</v>
      </c>
      <c r="AK325" s="87">
        <f t="shared" si="96"/>
        <v>0.1111111111111111</v>
      </c>
      <c r="AL325" s="85">
        <f t="shared" si="97"/>
        <v>0</v>
      </c>
    </row>
    <row r="326" spans="1:38" s="88" customFormat="1" x14ac:dyDescent="0.2">
      <c r="A326" s="83" t="s">
        <v>39</v>
      </c>
      <c r="B326" s="83" t="s">
        <v>40</v>
      </c>
      <c r="C326" s="83" t="s">
        <v>4171</v>
      </c>
      <c r="D326" s="83" t="s">
        <v>4192</v>
      </c>
      <c r="E326" s="83" t="s">
        <v>2903</v>
      </c>
      <c r="F326" s="83" t="s">
        <v>4193</v>
      </c>
      <c r="G326" s="83" t="s">
        <v>4193</v>
      </c>
      <c r="H326" s="83" t="s">
        <v>4194</v>
      </c>
      <c r="I326" s="83" t="s">
        <v>4195</v>
      </c>
      <c r="J326" s="83" t="s">
        <v>4181</v>
      </c>
      <c r="K326" s="83" t="s">
        <v>4208</v>
      </c>
      <c r="L326" s="84">
        <v>43498</v>
      </c>
      <c r="M326" s="84">
        <v>43498</v>
      </c>
      <c r="N326" s="84">
        <v>43476</v>
      </c>
      <c r="O326" s="83" t="s">
        <v>50</v>
      </c>
      <c r="P326" s="83" t="s">
        <v>4209</v>
      </c>
      <c r="Q326" s="83" t="s">
        <v>52</v>
      </c>
      <c r="R326" s="83" t="s">
        <v>4197</v>
      </c>
      <c r="S326" s="85">
        <v>9877.5</v>
      </c>
      <c r="T326" s="85">
        <v>8780</v>
      </c>
      <c r="U326" s="85">
        <f t="shared" si="94"/>
        <v>1097.5</v>
      </c>
      <c r="V326" s="86">
        <f t="shared" si="86"/>
        <v>0.1111111111111111</v>
      </c>
      <c r="W326" s="85">
        <v>8780</v>
      </c>
      <c r="X326" s="85">
        <v>0</v>
      </c>
      <c r="Y326" s="85">
        <v>0</v>
      </c>
      <c r="Z326" s="85" t="s">
        <v>54</v>
      </c>
      <c r="AA326" s="85">
        <v>0</v>
      </c>
      <c r="AB326" s="83" t="s">
        <v>4198</v>
      </c>
      <c r="AC326" s="83" t="s">
        <v>99</v>
      </c>
      <c r="AD326" s="83" t="s">
        <v>4180</v>
      </c>
      <c r="AE326" s="83" t="s">
        <v>58</v>
      </c>
      <c r="AF326" s="83" t="s">
        <v>68</v>
      </c>
      <c r="AG326" s="83" t="s">
        <v>4199</v>
      </c>
      <c r="AH326" s="85">
        <v>9877.5</v>
      </c>
      <c r="AI326" s="85">
        <v>8780</v>
      </c>
      <c r="AJ326" s="85">
        <f t="shared" si="95"/>
        <v>1097.5</v>
      </c>
      <c r="AK326" s="87">
        <f t="shared" si="96"/>
        <v>0.1111111111111111</v>
      </c>
      <c r="AL326" s="85">
        <f t="shared" si="97"/>
        <v>0</v>
      </c>
    </row>
    <row r="327" spans="1:38" s="88" customFormat="1" x14ac:dyDescent="0.2">
      <c r="A327" s="83" t="s">
        <v>39</v>
      </c>
      <c r="B327" s="83" t="s">
        <v>40</v>
      </c>
      <c r="C327" s="83" t="s">
        <v>4171</v>
      </c>
      <c r="D327" s="83" t="s">
        <v>4192</v>
      </c>
      <c r="E327" s="83" t="s">
        <v>2903</v>
      </c>
      <c r="F327" s="83" t="s">
        <v>4193</v>
      </c>
      <c r="G327" s="83" t="s">
        <v>4193</v>
      </c>
      <c r="H327" s="83" t="s">
        <v>4194</v>
      </c>
      <c r="I327" s="83" t="s">
        <v>4195</v>
      </c>
      <c r="J327" s="83" t="s">
        <v>4181</v>
      </c>
      <c r="K327" s="83" t="s">
        <v>4210</v>
      </c>
      <c r="L327" s="84">
        <v>43498</v>
      </c>
      <c r="M327" s="84">
        <v>43498</v>
      </c>
      <c r="N327" s="84">
        <v>43476</v>
      </c>
      <c r="O327" s="83" t="s">
        <v>50</v>
      </c>
      <c r="P327" s="83" t="s">
        <v>4211</v>
      </c>
      <c r="Q327" s="83" t="s">
        <v>52</v>
      </c>
      <c r="R327" s="83" t="s">
        <v>4197</v>
      </c>
      <c r="S327" s="85">
        <v>4275</v>
      </c>
      <c r="T327" s="85">
        <v>3800</v>
      </c>
      <c r="U327" s="85">
        <f t="shared" si="94"/>
        <v>475</v>
      </c>
      <c r="V327" s="86">
        <f t="shared" si="86"/>
        <v>0.1111111111111111</v>
      </c>
      <c r="W327" s="85">
        <v>3800</v>
      </c>
      <c r="X327" s="85">
        <v>0</v>
      </c>
      <c r="Y327" s="85">
        <v>0</v>
      </c>
      <c r="Z327" s="85" t="s">
        <v>54</v>
      </c>
      <c r="AA327" s="85">
        <v>0</v>
      </c>
      <c r="AB327" s="83" t="s">
        <v>4198</v>
      </c>
      <c r="AC327" s="83" t="s">
        <v>99</v>
      </c>
      <c r="AD327" s="83" t="s">
        <v>4180</v>
      </c>
      <c r="AE327" s="83" t="s">
        <v>58</v>
      </c>
      <c r="AF327" s="83" t="s">
        <v>68</v>
      </c>
      <c r="AG327" s="83" t="s">
        <v>4199</v>
      </c>
      <c r="AH327" s="85">
        <v>4275</v>
      </c>
      <c r="AI327" s="85">
        <v>3800</v>
      </c>
      <c r="AJ327" s="85">
        <f t="shared" si="95"/>
        <v>475</v>
      </c>
      <c r="AK327" s="87">
        <f t="shared" si="96"/>
        <v>0.1111111111111111</v>
      </c>
      <c r="AL327" s="85">
        <f t="shared" si="97"/>
        <v>0</v>
      </c>
    </row>
    <row r="328" spans="1:38" s="88" customFormat="1" x14ac:dyDescent="0.2">
      <c r="A328" s="83" t="s">
        <v>39</v>
      </c>
      <c r="B328" s="83" t="s">
        <v>40</v>
      </c>
      <c r="C328" s="83" t="s">
        <v>4171</v>
      </c>
      <c r="D328" s="83" t="s">
        <v>4192</v>
      </c>
      <c r="E328" s="83" t="s">
        <v>2903</v>
      </c>
      <c r="F328" s="83" t="s">
        <v>4193</v>
      </c>
      <c r="G328" s="83" t="s">
        <v>4193</v>
      </c>
      <c r="H328" s="83" t="s">
        <v>4194</v>
      </c>
      <c r="I328" s="83" t="s">
        <v>4195</v>
      </c>
      <c r="J328" s="83" t="s">
        <v>4181</v>
      </c>
      <c r="K328" s="83" t="s">
        <v>4212</v>
      </c>
      <c r="L328" s="84">
        <v>43501</v>
      </c>
      <c r="M328" s="84">
        <v>43501</v>
      </c>
      <c r="N328" s="84">
        <v>43476</v>
      </c>
      <c r="O328" s="83" t="s">
        <v>50</v>
      </c>
      <c r="P328" s="83" t="s">
        <v>4213</v>
      </c>
      <c r="Q328" s="83" t="s">
        <v>52</v>
      </c>
      <c r="R328" s="83" t="s">
        <v>4197</v>
      </c>
      <c r="S328" s="85">
        <v>0</v>
      </c>
      <c r="T328" s="85">
        <v>0</v>
      </c>
      <c r="U328" s="85">
        <f t="shared" si="94"/>
        <v>0</v>
      </c>
      <c r="V328" s="86" t="e">
        <f t="shared" si="86"/>
        <v>#DIV/0!</v>
      </c>
      <c r="W328" s="85">
        <v>0</v>
      </c>
      <c r="X328" s="85">
        <v>0</v>
      </c>
      <c r="Y328" s="85">
        <v>0</v>
      </c>
      <c r="Z328" s="85" t="s">
        <v>54</v>
      </c>
      <c r="AA328" s="85">
        <v>0</v>
      </c>
      <c r="AB328" s="83" t="s">
        <v>4198</v>
      </c>
      <c r="AC328" s="83" t="s">
        <v>99</v>
      </c>
      <c r="AD328" s="83" t="s">
        <v>4180</v>
      </c>
      <c r="AE328" s="83" t="s">
        <v>58</v>
      </c>
      <c r="AF328" s="83" t="s">
        <v>68</v>
      </c>
      <c r="AG328" s="83" t="s">
        <v>4199</v>
      </c>
      <c r="AH328" s="85">
        <v>0</v>
      </c>
      <c r="AI328" s="85">
        <v>0</v>
      </c>
      <c r="AJ328" s="85">
        <f t="shared" si="95"/>
        <v>0</v>
      </c>
      <c r="AK328" s="87" t="e">
        <f t="shared" si="96"/>
        <v>#DIV/0!</v>
      </c>
      <c r="AL328" s="85">
        <f t="shared" si="97"/>
        <v>0</v>
      </c>
    </row>
    <row r="329" spans="1:38" s="88" customFormat="1" x14ac:dyDescent="0.2">
      <c r="A329" s="83" t="s">
        <v>39</v>
      </c>
      <c r="B329" s="83" t="s">
        <v>40</v>
      </c>
      <c r="C329" s="83" t="s">
        <v>4171</v>
      </c>
      <c r="D329" s="83" t="s">
        <v>4192</v>
      </c>
      <c r="E329" s="83" t="s">
        <v>2903</v>
      </c>
      <c r="F329" s="83" t="s">
        <v>4193</v>
      </c>
      <c r="G329" s="83" t="s">
        <v>4193</v>
      </c>
      <c r="H329" s="83" t="s">
        <v>4194</v>
      </c>
      <c r="I329" s="83" t="s">
        <v>4195</v>
      </c>
      <c r="J329" s="83" t="s">
        <v>4181</v>
      </c>
      <c r="K329" s="83" t="s">
        <v>4214</v>
      </c>
      <c r="L329" s="84">
        <v>43499</v>
      </c>
      <c r="M329" s="84">
        <v>43499</v>
      </c>
      <c r="N329" s="84">
        <v>43476</v>
      </c>
      <c r="O329" s="83" t="s">
        <v>50</v>
      </c>
      <c r="P329" s="83" t="s">
        <v>4213</v>
      </c>
      <c r="Q329" s="83" t="s">
        <v>52</v>
      </c>
      <c r="R329" s="83" t="s">
        <v>4197</v>
      </c>
      <c r="S329" s="85">
        <v>0</v>
      </c>
      <c r="T329" s="85">
        <v>0</v>
      </c>
      <c r="U329" s="85">
        <f t="shared" si="94"/>
        <v>0</v>
      </c>
      <c r="V329" s="86" t="e">
        <f t="shared" si="86"/>
        <v>#DIV/0!</v>
      </c>
      <c r="W329" s="85">
        <v>0</v>
      </c>
      <c r="X329" s="85">
        <v>0</v>
      </c>
      <c r="Y329" s="85">
        <v>0</v>
      </c>
      <c r="Z329" s="85" t="s">
        <v>54</v>
      </c>
      <c r="AA329" s="85">
        <v>0</v>
      </c>
      <c r="AB329" s="83" t="s">
        <v>4198</v>
      </c>
      <c r="AC329" s="83" t="s">
        <v>99</v>
      </c>
      <c r="AD329" s="83" t="s">
        <v>4180</v>
      </c>
      <c r="AE329" s="83" t="s">
        <v>58</v>
      </c>
      <c r="AF329" s="83" t="s">
        <v>68</v>
      </c>
      <c r="AG329" s="83" t="s">
        <v>4199</v>
      </c>
      <c r="AH329" s="85">
        <v>0</v>
      </c>
      <c r="AI329" s="85">
        <v>0</v>
      </c>
      <c r="AJ329" s="85">
        <f t="shared" si="95"/>
        <v>0</v>
      </c>
      <c r="AK329" s="87" t="e">
        <f t="shared" si="96"/>
        <v>#DIV/0!</v>
      </c>
      <c r="AL329" s="85">
        <f t="shared" si="97"/>
        <v>0</v>
      </c>
    </row>
    <row r="330" spans="1:38" s="88" customFormat="1" x14ac:dyDescent="0.2">
      <c r="A330" s="83" t="s">
        <v>39</v>
      </c>
      <c r="B330" s="83" t="s">
        <v>40</v>
      </c>
      <c r="C330" s="83" t="s">
        <v>4171</v>
      </c>
      <c r="D330" s="83" t="s">
        <v>4192</v>
      </c>
      <c r="E330" s="83" t="s">
        <v>2903</v>
      </c>
      <c r="F330" s="83" t="s">
        <v>4193</v>
      </c>
      <c r="G330" s="83" t="s">
        <v>4193</v>
      </c>
      <c r="H330" s="83" t="s">
        <v>4194</v>
      </c>
      <c r="I330" s="83" t="s">
        <v>4195</v>
      </c>
      <c r="J330" s="83" t="s">
        <v>4181</v>
      </c>
      <c r="K330" s="83" t="s">
        <v>4215</v>
      </c>
      <c r="L330" s="84">
        <v>43498</v>
      </c>
      <c r="M330" s="84">
        <v>43498</v>
      </c>
      <c r="N330" s="84">
        <v>43476</v>
      </c>
      <c r="O330" s="83" t="s">
        <v>50</v>
      </c>
      <c r="P330" s="83" t="s">
        <v>4213</v>
      </c>
      <c r="Q330" s="83" t="s">
        <v>52</v>
      </c>
      <c r="R330" s="83" t="s">
        <v>4197</v>
      </c>
      <c r="S330" s="85">
        <v>0</v>
      </c>
      <c r="T330" s="85">
        <v>0</v>
      </c>
      <c r="U330" s="85">
        <f t="shared" si="94"/>
        <v>0</v>
      </c>
      <c r="V330" s="86" t="e">
        <f t="shared" si="86"/>
        <v>#DIV/0!</v>
      </c>
      <c r="W330" s="85">
        <v>0</v>
      </c>
      <c r="X330" s="85">
        <v>0</v>
      </c>
      <c r="Y330" s="85">
        <v>0</v>
      </c>
      <c r="Z330" s="85" t="s">
        <v>54</v>
      </c>
      <c r="AA330" s="85">
        <v>0</v>
      </c>
      <c r="AB330" s="83" t="s">
        <v>4198</v>
      </c>
      <c r="AC330" s="83" t="s">
        <v>99</v>
      </c>
      <c r="AD330" s="83" t="s">
        <v>4180</v>
      </c>
      <c r="AE330" s="83" t="s">
        <v>58</v>
      </c>
      <c r="AF330" s="83" t="s">
        <v>68</v>
      </c>
      <c r="AG330" s="83" t="s">
        <v>4199</v>
      </c>
      <c r="AH330" s="85">
        <v>0</v>
      </c>
      <c r="AI330" s="85">
        <v>0</v>
      </c>
      <c r="AJ330" s="85">
        <f t="shared" si="95"/>
        <v>0</v>
      </c>
      <c r="AK330" s="87" t="e">
        <f t="shared" si="96"/>
        <v>#DIV/0!</v>
      </c>
      <c r="AL330" s="85">
        <f t="shared" si="97"/>
        <v>0</v>
      </c>
    </row>
    <row r="331" spans="1:38" s="88" customFormat="1" x14ac:dyDescent="0.2">
      <c r="A331" s="83" t="s">
        <v>39</v>
      </c>
      <c r="B331" s="83" t="s">
        <v>40</v>
      </c>
      <c r="C331" s="83" t="s">
        <v>4171</v>
      </c>
      <c r="D331" s="83" t="s">
        <v>4192</v>
      </c>
      <c r="E331" s="83" t="s">
        <v>2903</v>
      </c>
      <c r="F331" s="83" t="s">
        <v>4193</v>
      </c>
      <c r="G331" s="83" t="s">
        <v>4193</v>
      </c>
      <c r="H331" s="83" t="s">
        <v>4194</v>
      </c>
      <c r="I331" s="83" t="s">
        <v>4195</v>
      </c>
      <c r="J331" s="83" t="s">
        <v>4181</v>
      </c>
      <c r="K331" s="83" t="s">
        <v>4216</v>
      </c>
      <c r="L331" s="84">
        <v>43497</v>
      </c>
      <c r="M331" s="84">
        <v>43497</v>
      </c>
      <c r="N331" s="84">
        <v>43476</v>
      </c>
      <c r="O331" s="83" t="s">
        <v>50</v>
      </c>
      <c r="P331" s="83" t="s">
        <v>4213</v>
      </c>
      <c r="Q331" s="83" t="s">
        <v>52</v>
      </c>
      <c r="R331" s="83" t="s">
        <v>4197</v>
      </c>
      <c r="S331" s="85">
        <v>0</v>
      </c>
      <c r="T331" s="85">
        <v>0</v>
      </c>
      <c r="U331" s="85">
        <f t="shared" si="94"/>
        <v>0</v>
      </c>
      <c r="V331" s="86" t="e">
        <f t="shared" si="86"/>
        <v>#DIV/0!</v>
      </c>
      <c r="W331" s="85">
        <v>0</v>
      </c>
      <c r="X331" s="85">
        <v>0</v>
      </c>
      <c r="Y331" s="85">
        <v>0</v>
      </c>
      <c r="Z331" s="85" t="s">
        <v>54</v>
      </c>
      <c r="AA331" s="85">
        <v>0</v>
      </c>
      <c r="AB331" s="83" t="s">
        <v>4217</v>
      </c>
      <c r="AC331" s="83" t="s">
        <v>99</v>
      </c>
      <c r="AD331" s="83" t="s">
        <v>4180</v>
      </c>
      <c r="AE331" s="83" t="s">
        <v>58</v>
      </c>
      <c r="AF331" s="83" t="s">
        <v>68</v>
      </c>
      <c r="AG331" s="83" t="s">
        <v>4199</v>
      </c>
      <c r="AH331" s="85">
        <v>0</v>
      </c>
      <c r="AI331" s="85">
        <v>0</v>
      </c>
      <c r="AJ331" s="85">
        <f t="shared" si="95"/>
        <v>0</v>
      </c>
      <c r="AK331" s="87" t="e">
        <f t="shared" si="96"/>
        <v>#DIV/0!</v>
      </c>
      <c r="AL331" s="85">
        <f t="shared" si="97"/>
        <v>0</v>
      </c>
    </row>
    <row r="332" spans="1:38" s="88" customFormat="1" x14ac:dyDescent="0.2">
      <c r="A332" s="83" t="s">
        <v>39</v>
      </c>
      <c r="B332" s="83" t="s">
        <v>40</v>
      </c>
      <c r="C332" s="83" t="s">
        <v>4171</v>
      </c>
      <c r="D332" s="83" t="s">
        <v>4192</v>
      </c>
      <c r="E332" s="83" t="s">
        <v>2903</v>
      </c>
      <c r="F332" s="83" t="s">
        <v>4193</v>
      </c>
      <c r="G332" s="83" t="s">
        <v>4193</v>
      </c>
      <c r="H332" s="83" t="s">
        <v>4194</v>
      </c>
      <c r="I332" s="83" t="s">
        <v>4195</v>
      </c>
      <c r="J332" s="83" t="s">
        <v>4181</v>
      </c>
      <c r="K332" s="83" t="s">
        <v>4218</v>
      </c>
      <c r="L332" s="84">
        <v>43500</v>
      </c>
      <c r="M332" s="84">
        <v>43500</v>
      </c>
      <c r="N332" s="84">
        <v>43488</v>
      </c>
      <c r="O332" s="83" t="s">
        <v>50</v>
      </c>
      <c r="P332" s="83" t="s">
        <v>4219</v>
      </c>
      <c r="Q332" s="83" t="s">
        <v>52</v>
      </c>
      <c r="R332" s="83" t="s">
        <v>4220</v>
      </c>
      <c r="S332" s="85">
        <v>10890.6</v>
      </c>
      <c r="T332" s="85">
        <v>10372</v>
      </c>
      <c r="U332" s="85">
        <f t="shared" si="94"/>
        <v>518.60000000000036</v>
      </c>
      <c r="V332" s="86">
        <f t="shared" si="86"/>
        <v>4.7619047619047651E-2</v>
      </c>
      <c r="W332" s="85">
        <v>10707.5</v>
      </c>
      <c r="X332" s="85">
        <v>-335.5</v>
      </c>
      <c r="Y332" s="85">
        <v>0</v>
      </c>
      <c r="Z332" s="85" t="s">
        <v>54</v>
      </c>
      <c r="AA332" s="85">
        <v>0</v>
      </c>
      <c r="AB332" s="83" t="s">
        <v>4221</v>
      </c>
      <c r="AC332" s="83" t="s">
        <v>99</v>
      </c>
      <c r="AD332" s="83" t="s">
        <v>4180</v>
      </c>
      <c r="AE332" s="83" t="s">
        <v>58</v>
      </c>
      <c r="AF332" s="83" t="s">
        <v>68</v>
      </c>
      <c r="AG332" s="83" t="s">
        <v>4222</v>
      </c>
      <c r="AH332" s="85">
        <v>10890.6</v>
      </c>
      <c r="AI332" s="85">
        <v>10372</v>
      </c>
      <c r="AJ332" s="85">
        <f t="shared" si="95"/>
        <v>518.60000000000036</v>
      </c>
      <c r="AK332" s="87">
        <f t="shared" si="96"/>
        <v>4.7619047619047651E-2</v>
      </c>
      <c r="AL332" s="85">
        <f t="shared" si="97"/>
        <v>0</v>
      </c>
    </row>
    <row r="333" spans="1:38" s="88" customFormat="1" x14ac:dyDescent="0.2">
      <c r="A333" s="83" t="s">
        <v>39</v>
      </c>
      <c r="B333" s="83" t="s">
        <v>40</v>
      </c>
      <c r="C333" s="83" t="s">
        <v>4171</v>
      </c>
      <c r="D333" s="83" t="s">
        <v>4192</v>
      </c>
      <c r="E333" s="83" t="s">
        <v>2903</v>
      </c>
      <c r="F333" s="83" t="s">
        <v>4193</v>
      </c>
      <c r="G333" s="83" t="s">
        <v>4193</v>
      </c>
      <c r="H333" s="83" t="s">
        <v>4194</v>
      </c>
      <c r="I333" s="83" t="s">
        <v>4195</v>
      </c>
      <c r="J333" s="83" t="s">
        <v>4181</v>
      </c>
      <c r="K333" s="83" t="s">
        <v>4223</v>
      </c>
      <c r="L333" s="84">
        <v>43498</v>
      </c>
      <c r="M333" s="84">
        <v>43498</v>
      </c>
      <c r="N333" s="84">
        <v>43476</v>
      </c>
      <c r="O333" s="83" t="s">
        <v>50</v>
      </c>
      <c r="P333" s="83" t="s">
        <v>3429</v>
      </c>
      <c r="Q333" s="83" t="s">
        <v>52</v>
      </c>
      <c r="R333" s="83" t="s">
        <v>4197</v>
      </c>
      <c r="S333" s="85">
        <v>7044.8</v>
      </c>
      <c r="T333" s="85">
        <v>6597.36</v>
      </c>
      <c r="U333" s="85">
        <f t="shared" si="94"/>
        <v>447.44000000000051</v>
      </c>
      <c r="V333" s="86">
        <f t="shared" si="86"/>
        <v>6.3513513513513586E-2</v>
      </c>
      <c r="W333" s="85">
        <v>6597.36</v>
      </c>
      <c r="X333" s="85">
        <v>0</v>
      </c>
      <c r="Y333" s="85">
        <v>0</v>
      </c>
      <c r="Z333" s="85" t="s">
        <v>54</v>
      </c>
      <c r="AA333" s="85">
        <v>0</v>
      </c>
      <c r="AB333" s="83" t="s">
        <v>4198</v>
      </c>
      <c r="AC333" s="83" t="s">
        <v>99</v>
      </c>
      <c r="AD333" s="83" t="s">
        <v>4180</v>
      </c>
      <c r="AE333" s="83" t="s">
        <v>58</v>
      </c>
      <c r="AF333" s="83" t="s">
        <v>68</v>
      </c>
      <c r="AG333" s="83" t="s">
        <v>4199</v>
      </c>
      <c r="AH333" s="85">
        <v>7044.8</v>
      </c>
      <c r="AI333" s="85">
        <v>6597.36</v>
      </c>
      <c r="AJ333" s="85">
        <f t="shared" si="95"/>
        <v>447.44000000000051</v>
      </c>
      <c r="AK333" s="87">
        <f t="shared" si="96"/>
        <v>6.3513513513513586E-2</v>
      </c>
      <c r="AL333" s="85">
        <f t="shared" si="97"/>
        <v>0</v>
      </c>
    </row>
    <row r="334" spans="1:38" s="88" customFormat="1" x14ac:dyDescent="0.2">
      <c r="A334" s="83" t="s">
        <v>39</v>
      </c>
      <c r="B334" s="83" t="s">
        <v>40</v>
      </c>
      <c r="C334" s="83" t="s">
        <v>4171</v>
      </c>
      <c r="D334" s="83" t="s">
        <v>4192</v>
      </c>
      <c r="E334" s="83" t="s">
        <v>2903</v>
      </c>
      <c r="F334" s="83" t="s">
        <v>4224</v>
      </c>
      <c r="G334" s="83" t="s">
        <v>4224</v>
      </c>
      <c r="H334" s="83" t="s">
        <v>4194</v>
      </c>
      <c r="I334" s="83" t="s">
        <v>4195</v>
      </c>
      <c r="J334" s="83" t="s">
        <v>4181</v>
      </c>
      <c r="K334" s="83" t="s">
        <v>4225</v>
      </c>
      <c r="L334" s="84">
        <v>43501</v>
      </c>
      <c r="M334" s="84">
        <v>43501</v>
      </c>
      <c r="N334" s="84">
        <v>43497</v>
      </c>
      <c r="O334" s="83" t="s">
        <v>50</v>
      </c>
      <c r="P334" s="83" t="s">
        <v>4226</v>
      </c>
      <c r="Q334" s="83" t="s">
        <v>52</v>
      </c>
      <c r="R334" s="83" t="s">
        <v>4227</v>
      </c>
      <c r="S334" s="85">
        <v>2732.4</v>
      </c>
      <c r="T334" s="85">
        <v>2613.6</v>
      </c>
      <c r="U334" s="85">
        <f t="shared" si="94"/>
        <v>118.80000000000018</v>
      </c>
      <c r="V334" s="86">
        <f t="shared" si="86"/>
        <v>4.3478260869565286E-2</v>
      </c>
      <c r="W334" s="85">
        <v>2613.6</v>
      </c>
      <c r="X334" s="85">
        <v>0</v>
      </c>
      <c r="Y334" s="85">
        <v>0</v>
      </c>
      <c r="Z334" s="85" t="s">
        <v>54</v>
      </c>
      <c r="AA334" s="85">
        <v>0</v>
      </c>
      <c r="AB334" s="83" t="s">
        <v>4228</v>
      </c>
      <c r="AC334" s="83" t="s">
        <v>109</v>
      </c>
      <c r="AD334" s="83" t="s">
        <v>4180</v>
      </c>
      <c r="AE334" s="83" t="s">
        <v>58</v>
      </c>
      <c r="AF334" s="83" t="s">
        <v>68</v>
      </c>
      <c r="AG334" s="83" t="s">
        <v>4229</v>
      </c>
      <c r="AH334" s="85">
        <v>2732.4</v>
      </c>
      <c r="AI334" s="85">
        <v>2613.6</v>
      </c>
      <c r="AJ334" s="85">
        <f t="shared" si="95"/>
        <v>118.80000000000018</v>
      </c>
      <c r="AK334" s="87">
        <f t="shared" si="96"/>
        <v>4.3478260869565286E-2</v>
      </c>
      <c r="AL334" s="85">
        <f t="shared" si="97"/>
        <v>0</v>
      </c>
    </row>
    <row r="335" spans="1:38" s="88" customFormat="1" x14ac:dyDescent="0.2">
      <c r="A335" s="83" t="s">
        <v>39</v>
      </c>
      <c r="B335" s="83" t="s">
        <v>40</v>
      </c>
      <c r="C335" s="83" t="s">
        <v>4171</v>
      </c>
      <c r="D335" s="83" t="s">
        <v>4192</v>
      </c>
      <c r="E335" s="83" t="s">
        <v>2903</v>
      </c>
      <c r="F335" s="83" t="s">
        <v>4224</v>
      </c>
      <c r="G335" s="83" t="s">
        <v>4224</v>
      </c>
      <c r="H335" s="83" t="s">
        <v>4194</v>
      </c>
      <c r="I335" s="83" t="s">
        <v>4195</v>
      </c>
      <c r="J335" s="83" t="s">
        <v>4181</v>
      </c>
      <c r="K335" s="83" t="s">
        <v>4230</v>
      </c>
      <c r="L335" s="84">
        <v>43497</v>
      </c>
      <c r="M335" s="84">
        <v>43497</v>
      </c>
      <c r="N335" s="84">
        <v>43476</v>
      </c>
      <c r="O335" s="83" t="s">
        <v>50</v>
      </c>
      <c r="P335" s="83" t="s">
        <v>4231</v>
      </c>
      <c r="Q335" s="83" t="s">
        <v>52</v>
      </c>
      <c r="R335" s="83" t="s">
        <v>4232</v>
      </c>
      <c r="S335" s="85">
        <v>4968</v>
      </c>
      <c r="T335" s="85">
        <v>4670.2</v>
      </c>
      <c r="U335" s="85">
        <f t="shared" si="94"/>
        <v>297.80000000000018</v>
      </c>
      <c r="V335" s="86">
        <f t="shared" si="86"/>
        <v>5.9943639291465414E-2</v>
      </c>
      <c r="W335" s="85">
        <v>4911.1899999999996</v>
      </c>
      <c r="X335" s="85">
        <v>-240.99</v>
      </c>
      <c r="Y335" s="85">
        <v>0</v>
      </c>
      <c r="Z335" s="85" t="s">
        <v>54</v>
      </c>
      <c r="AA335" s="85">
        <v>0</v>
      </c>
      <c r="AB335" s="83" t="s">
        <v>4233</v>
      </c>
      <c r="AC335" s="83" t="s">
        <v>99</v>
      </c>
      <c r="AD335" s="83" t="s">
        <v>4180</v>
      </c>
      <c r="AE335" s="83" t="s">
        <v>58</v>
      </c>
      <c r="AF335" s="83" t="s">
        <v>68</v>
      </c>
      <c r="AG335" s="83" t="s">
        <v>4234</v>
      </c>
      <c r="AH335" s="85">
        <v>4968</v>
      </c>
      <c r="AI335" s="85">
        <v>4670.2</v>
      </c>
      <c r="AJ335" s="85">
        <f t="shared" si="95"/>
        <v>297.80000000000018</v>
      </c>
      <c r="AK335" s="87">
        <f t="shared" si="96"/>
        <v>5.9943639291465414E-2</v>
      </c>
      <c r="AL335" s="85">
        <f t="shared" si="97"/>
        <v>0</v>
      </c>
    </row>
    <row r="336" spans="1:38" s="88" customFormat="1" x14ac:dyDescent="0.2">
      <c r="A336" s="83" t="s">
        <v>39</v>
      </c>
      <c r="B336" s="83" t="s">
        <v>40</v>
      </c>
      <c r="C336" s="83" t="s">
        <v>4171</v>
      </c>
      <c r="D336" s="83" t="s">
        <v>4192</v>
      </c>
      <c r="E336" s="83" t="s">
        <v>2903</v>
      </c>
      <c r="F336" s="83" t="s">
        <v>4224</v>
      </c>
      <c r="G336" s="83" t="s">
        <v>4224</v>
      </c>
      <c r="H336" s="83" t="s">
        <v>4194</v>
      </c>
      <c r="I336" s="83" t="s">
        <v>4195</v>
      </c>
      <c r="J336" s="83" t="s">
        <v>4181</v>
      </c>
      <c r="K336" s="83" t="s">
        <v>4235</v>
      </c>
      <c r="L336" s="84">
        <v>43501</v>
      </c>
      <c r="M336" s="84">
        <v>43501</v>
      </c>
      <c r="N336" s="84">
        <v>43476</v>
      </c>
      <c r="O336" s="83" t="s">
        <v>50</v>
      </c>
      <c r="P336" s="83" t="s">
        <v>4231</v>
      </c>
      <c r="Q336" s="83" t="s">
        <v>52</v>
      </c>
      <c r="R336" s="83" t="s">
        <v>4232</v>
      </c>
      <c r="S336" s="85">
        <v>24301.34</v>
      </c>
      <c r="T336" s="85">
        <v>23039.9</v>
      </c>
      <c r="U336" s="85">
        <f t="shared" si="94"/>
        <v>1261.4399999999987</v>
      </c>
      <c r="V336" s="86">
        <f t="shared" si="86"/>
        <v>5.190824868093688E-2</v>
      </c>
      <c r="W336" s="85">
        <v>23039.9</v>
      </c>
      <c r="X336" s="85">
        <v>0</v>
      </c>
      <c r="Y336" s="85">
        <v>0</v>
      </c>
      <c r="Z336" s="85" t="s">
        <v>54</v>
      </c>
      <c r="AA336" s="85">
        <v>0</v>
      </c>
      <c r="AB336" s="83" t="s">
        <v>4233</v>
      </c>
      <c r="AC336" s="83" t="s">
        <v>99</v>
      </c>
      <c r="AD336" s="83" t="s">
        <v>4180</v>
      </c>
      <c r="AE336" s="83" t="s">
        <v>58</v>
      </c>
      <c r="AF336" s="83" t="s">
        <v>68</v>
      </c>
      <c r="AG336" s="83" t="s">
        <v>4234</v>
      </c>
      <c r="AH336" s="85">
        <v>24301.34</v>
      </c>
      <c r="AI336" s="85">
        <v>23039.9</v>
      </c>
      <c r="AJ336" s="85">
        <f t="shared" si="95"/>
        <v>1261.4399999999987</v>
      </c>
      <c r="AK336" s="87">
        <f t="shared" si="96"/>
        <v>5.190824868093688E-2</v>
      </c>
      <c r="AL336" s="85">
        <f t="shared" si="97"/>
        <v>0</v>
      </c>
    </row>
    <row r="337" spans="1:38" s="88" customFormat="1" x14ac:dyDescent="0.2">
      <c r="A337" s="83" t="s">
        <v>39</v>
      </c>
      <c r="B337" s="83" t="s">
        <v>40</v>
      </c>
      <c r="C337" s="83" t="s">
        <v>4171</v>
      </c>
      <c r="D337" s="83" t="s">
        <v>4192</v>
      </c>
      <c r="E337" s="83" t="s">
        <v>2903</v>
      </c>
      <c r="F337" s="83" t="s">
        <v>4193</v>
      </c>
      <c r="G337" s="83" t="s">
        <v>4193</v>
      </c>
      <c r="H337" s="83" t="s">
        <v>4194</v>
      </c>
      <c r="I337" s="83" t="s">
        <v>4195</v>
      </c>
      <c r="J337" s="83" t="s">
        <v>4181</v>
      </c>
      <c r="K337" s="83" t="s">
        <v>4236</v>
      </c>
      <c r="L337" s="84">
        <v>43498</v>
      </c>
      <c r="M337" s="84">
        <v>43498</v>
      </c>
      <c r="N337" s="84">
        <v>43476</v>
      </c>
      <c r="O337" s="83" t="s">
        <v>50</v>
      </c>
      <c r="P337" s="83" t="s">
        <v>4237</v>
      </c>
      <c r="Q337" s="83" t="s">
        <v>52</v>
      </c>
      <c r="R337" s="83" t="s">
        <v>4197</v>
      </c>
      <c r="S337" s="85">
        <v>29808</v>
      </c>
      <c r="T337" s="85">
        <v>27820.799999999999</v>
      </c>
      <c r="U337" s="85">
        <f t="shared" si="94"/>
        <v>1987.2000000000007</v>
      </c>
      <c r="V337" s="86">
        <f t="shared" si="86"/>
        <v>6.6666666666666693E-2</v>
      </c>
      <c r="W337" s="85">
        <v>29030.400000000001</v>
      </c>
      <c r="X337" s="85">
        <v>-1209.5999999999999</v>
      </c>
      <c r="Y337" s="85">
        <v>0</v>
      </c>
      <c r="Z337" s="85" t="s">
        <v>54</v>
      </c>
      <c r="AA337" s="85">
        <v>0</v>
      </c>
      <c r="AB337" s="83" t="s">
        <v>4198</v>
      </c>
      <c r="AC337" s="83" t="s">
        <v>99</v>
      </c>
      <c r="AD337" s="83" t="s">
        <v>4180</v>
      </c>
      <c r="AE337" s="83" t="s">
        <v>58</v>
      </c>
      <c r="AF337" s="83" t="s">
        <v>68</v>
      </c>
      <c r="AG337" s="83" t="s">
        <v>4199</v>
      </c>
      <c r="AH337" s="85">
        <v>29808</v>
      </c>
      <c r="AI337" s="85">
        <v>27820.799999999999</v>
      </c>
      <c r="AJ337" s="85">
        <f t="shared" si="95"/>
        <v>1987.2000000000007</v>
      </c>
      <c r="AK337" s="87">
        <f t="shared" si="96"/>
        <v>6.6666666666666693E-2</v>
      </c>
      <c r="AL337" s="85">
        <f t="shared" si="97"/>
        <v>0</v>
      </c>
    </row>
    <row r="338" spans="1:38" s="88" customFormat="1" x14ac:dyDescent="0.2">
      <c r="A338" s="83" t="s">
        <v>39</v>
      </c>
      <c r="B338" s="83" t="s">
        <v>40</v>
      </c>
      <c r="C338" s="83" t="s">
        <v>4171</v>
      </c>
      <c r="D338" s="83" t="s">
        <v>4192</v>
      </c>
      <c r="E338" s="83" t="s">
        <v>2903</v>
      </c>
      <c r="F338" s="83" t="s">
        <v>4193</v>
      </c>
      <c r="G338" s="83" t="s">
        <v>4193</v>
      </c>
      <c r="H338" s="83" t="s">
        <v>4194</v>
      </c>
      <c r="I338" s="83" t="s">
        <v>4195</v>
      </c>
      <c r="J338" s="83" t="s">
        <v>4181</v>
      </c>
      <c r="K338" s="83" t="s">
        <v>4238</v>
      </c>
      <c r="L338" s="84">
        <v>43500</v>
      </c>
      <c r="M338" s="84">
        <v>43500</v>
      </c>
      <c r="N338" s="84">
        <v>43476</v>
      </c>
      <c r="O338" s="83" t="s">
        <v>50</v>
      </c>
      <c r="P338" s="83" t="s">
        <v>4239</v>
      </c>
      <c r="Q338" s="83" t="s">
        <v>52</v>
      </c>
      <c r="R338" s="83" t="s">
        <v>4197</v>
      </c>
      <c r="S338" s="85">
        <v>7044.8</v>
      </c>
      <c r="T338" s="85">
        <v>6597.36</v>
      </c>
      <c r="U338" s="85">
        <f t="shared" si="94"/>
        <v>447.44000000000051</v>
      </c>
      <c r="V338" s="86">
        <f t="shared" si="86"/>
        <v>6.3513513513513586E-2</v>
      </c>
      <c r="W338" s="85">
        <v>6597.36</v>
      </c>
      <c r="X338" s="85">
        <v>0</v>
      </c>
      <c r="Y338" s="85">
        <v>0</v>
      </c>
      <c r="Z338" s="85" t="s">
        <v>54</v>
      </c>
      <c r="AA338" s="85">
        <v>0</v>
      </c>
      <c r="AB338" s="83" t="s">
        <v>4198</v>
      </c>
      <c r="AC338" s="83" t="s">
        <v>99</v>
      </c>
      <c r="AD338" s="83" t="s">
        <v>4180</v>
      </c>
      <c r="AE338" s="83" t="s">
        <v>58</v>
      </c>
      <c r="AF338" s="83" t="s">
        <v>68</v>
      </c>
      <c r="AG338" s="83" t="s">
        <v>4199</v>
      </c>
      <c r="AH338" s="85">
        <v>7044.8</v>
      </c>
      <c r="AI338" s="85">
        <v>6597.36</v>
      </c>
      <c r="AJ338" s="85">
        <f t="shared" si="95"/>
        <v>447.44000000000051</v>
      </c>
      <c r="AK338" s="87">
        <f t="shared" si="96"/>
        <v>6.3513513513513586E-2</v>
      </c>
      <c r="AL338" s="85">
        <f t="shared" si="97"/>
        <v>0</v>
      </c>
    </row>
    <row r="339" spans="1:38" s="88" customFormat="1" x14ac:dyDescent="0.2">
      <c r="A339" s="83" t="s">
        <v>39</v>
      </c>
      <c r="B339" s="83" t="s">
        <v>40</v>
      </c>
      <c r="C339" s="83" t="s">
        <v>4171</v>
      </c>
      <c r="D339" s="83" t="s">
        <v>4192</v>
      </c>
      <c r="E339" s="83" t="s">
        <v>2903</v>
      </c>
      <c r="F339" s="83" t="s">
        <v>4193</v>
      </c>
      <c r="G339" s="83" t="s">
        <v>4193</v>
      </c>
      <c r="H339" s="83" t="s">
        <v>4194</v>
      </c>
      <c r="I339" s="83" t="s">
        <v>4195</v>
      </c>
      <c r="J339" s="83" t="s">
        <v>4181</v>
      </c>
      <c r="K339" s="83" t="s">
        <v>4240</v>
      </c>
      <c r="L339" s="84">
        <v>43497</v>
      </c>
      <c r="M339" s="84">
        <v>43497</v>
      </c>
      <c r="N339" s="84">
        <v>43476</v>
      </c>
      <c r="O339" s="83" t="s">
        <v>50</v>
      </c>
      <c r="P339" s="83" t="s">
        <v>4241</v>
      </c>
      <c r="Q339" s="83" t="s">
        <v>52</v>
      </c>
      <c r="R339" s="83" t="s">
        <v>4197</v>
      </c>
      <c r="S339" s="85">
        <v>57027.48</v>
      </c>
      <c r="T339" s="85">
        <v>53463.6</v>
      </c>
      <c r="U339" s="85">
        <f t="shared" si="94"/>
        <v>3563.8800000000047</v>
      </c>
      <c r="V339" s="86">
        <f t="shared" si="86"/>
        <v>6.2494081800563595E-2</v>
      </c>
      <c r="W339" s="85">
        <v>53463.6</v>
      </c>
      <c r="X339" s="85">
        <v>0</v>
      </c>
      <c r="Y339" s="85">
        <v>0</v>
      </c>
      <c r="Z339" s="85" t="s">
        <v>54</v>
      </c>
      <c r="AA339" s="85">
        <v>0</v>
      </c>
      <c r="AB339" s="83" t="s">
        <v>4217</v>
      </c>
      <c r="AC339" s="83" t="s">
        <v>99</v>
      </c>
      <c r="AD339" s="83" t="s">
        <v>4180</v>
      </c>
      <c r="AE339" s="83" t="s">
        <v>58</v>
      </c>
      <c r="AF339" s="83" t="s">
        <v>68</v>
      </c>
      <c r="AG339" s="83" t="s">
        <v>4199</v>
      </c>
      <c r="AH339" s="85">
        <v>57027.48</v>
      </c>
      <c r="AI339" s="85">
        <v>53463.6</v>
      </c>
      <c r="AJ339" s="85">
        <f t="shared" si="95"/>
        <v>3563.8800000000047</v>
      </c>
      <c r="AK339" s="87">
        <f t="shared" si="96"/>
        <v>6.2494081800563595E-2</v>
      </c>
      <c r="AL339" s="85">
        <f t="shared" si="97"/>
        <v>0</v>
      </c>
    </row>
    <row r="340" spans="1:38" s="88" customFormat="1" x14ac:dyDescent="0.2">
      <c r="A340" s="83" t="s">
        <v>39</v>
      </c>
      <c r="B340" s="83" t="s">
        <v>40</v>
      </c>
      <c r="C340" s="83" t="s">
        <v>4171</v>
      </c>
      <c r="D340" s="83" t="s">
        <v>4192</v>
      </c>
      <c r="E340" s="83" t="s">
        <v>2903</v>
      </c>
      <c r="F340" s="83" t="s">
        <v>4193</v>
      </c>
      <c r="G340" s="83" t="s">
        <v>4193</v>
      </c>
      <c r="H340" s="83" t="s">
        <v>4194</v>
      </c>
      <c r="I340" s="83" t="s">
        <v>4195</v>
      </c>
      <c r="J340" s="83" t="s">
        <v>4181</v>
      </c>
      <c r="K340" s="83" t="s">
        <v>4242</v>
      </c>
      <c r="L340" s="84">
        <v>43497</v>
      </c>
      <c r="M340" s="84">
        <v>43497</v>
      </c>
      <c r="N340" s="84">
        <v>43476</v>
      </c>
      <c r="O340" s="83" t="s">
        <v>50</v>
      </c>
      <c r="P340" s="83" t="s">
        <v>4243</v>
      </c>
      <c r="Q340" s="83" t="s">
        <v>52</v>
      </c>
      <c r="R340" s="83" t="s">
        <v>4197</v>
      </c>
      <c r="S340" s="85">
        <v>4491.8</v>
      </c>
      <c r="T340" s="85">
        <v>4205.82</v>
      </c>
      <c r="U340" s="85">
        <f t="shared" si="94"/>
        <v>285.98000000000047</v>
      </c>
      <c r="V340" s="86">
        <f t="shared" si="86"/>
        <v>6.3667126764326204E-2</v>
      </c>
      <c r="W340" s="85">
        <v>3195.33</v>
      </c>
      <c r="X340" s="85">
        <v>1010.49</v>
      </c>
      <c r="Y340" s="85">
        <v>0</v>
      </c>
      <c r="Z340" s="85" t="s">
        <v>54</v>
      </c>
      <c r="AA340" s="85">
        <v>0</v>
      </c>
      <c r="AB340" s="83" t="s">
        <v>4198</v>
      </c>
      <c r="AC340" s="83" t="s">
        <v>99</v>
      </c>
      <c r="AD340" s="83" t="s">
        <v>4180</v>
      </c>
      <c r="AE340" s="83" t="s">
        <v>58</v>
      </c>
      <c r="AF340" s="83" t="s">
        <v>68</v>
      </c>
      <c r="AG340" s="83" t="s">
        <v>4199</v>
      </c>
      <c r="AH340" s="85">
        <v>4491.8</v>
      </c>
      <c r="AI340" s="85">
        <v>4205.82</v>
      </c>
      <c r="AJ340" s="85">
        <f t="shared" si="95"/>
        <v>285.98000000000047</v>
      </c>
      <c r="AK340" s="87">
        <f t="shared" si="96"/>
        <v>6.3667126764326204E-2</v>
      </c>
      <c r="AL340" s="85">
        <f t="shared" si="97"/>
        <v>0</v>
      </c>
    </row>
    <row r="341" spans="1:38" s="88" customFormat="1" x14ac:dyDescent="0.2">
      <c r="A341" s="83" t="s">
        <v>39</v>
      </c>
      <c r="B341" s="83" t="s">
        <v>40</v>
      </c>
      <c r="C341" s="83" t="s">
        <v>4171</v>
      </c>
      <c r="D341" s="83" t="s">
        <v>4192</v>
      </c>
      <c r="E341" s="83" t="s">
        <v>2903</v>
      </c>
      <c r="F341" s="83" t="s">
        <v>4193</v>
      </c>
      <c r="G341" s="83" t="s">
        <v>4193</v>
      </c>
      <c r="H341" s="83" t="s">
        <v>4194</v>
      </c>
      <c r="I341" s="83" t="s">
        <v>4195</v>
      </c>
      <c r="J341" s="83" t="s">
        <v>4181</v>
      </c>
      <c r="K341" s="83" t="s">
        <v>4244</v>
      </c>
      <c r="L341" s="84">
        <v>43497</v>
      </c>
      <c r="M341" s="84">
        <v>43497</v>
      </c>
      <c r="N341" s="84">
        <v>43476</v>
      </c>
      <c r="O341" s="83" t="s">
        <v>50</v>
      </c>
      <c r="P341" s="83" t="s">
        <v>4245</v>
      </c>
      <c r="Q341" s="83" t="s">
        <v>52</v>
      </c>
      <c r="R341" s="83" t="s">
        <v>4197</v>
      </c>
      <c r="S341" s="85">
        <v>4491.8</v>
      </c>
      <c r="T341" s="85">
        <v>4205.82</v>
      </c>
      <c r="U341" s="85">
        <f t="shared" si="94"/>
        <v>285.98000000000047</v>
      </c>
      <c r="V341" s="86">
        <f t="shared" si="86"/>
        <v>6.3667126764326204E-2</v>
      </c>
      <c r="W341" s="85">
        <v>3195.33</v>
      </c>
      <c r="X341" s="85">
        <v>1010.49</v>
      </c>
      <c r="Y341" s="85">
        <v>0</v>
      </c>
      <c r="Z341" s="85" t="s">
        <v>54</v>
      </c>
      <c r="AA341" s="85">
        <v>0</v>
      </c>
      <c r="AB341" s="83" t="s">
        <v>4198</v>
      </c>
      <c r="AC341" s="83" t="s">
        <v>99</v>
      </c>
      <c r="AD341" s="83" t="s">
        <v>4180</v>
      </c>
      <c r="AE341" s="83" t="s">
        <v>58</v>
      </c>
      <c r="AF341" s="83" t="s">
        <v>68</v>
      </c>
      <c r="AG341" s="83" t="s">
        <v>4199</v>
      </c>
      <c r="AH341" s="85">
        <v>4491.8</v>
      </c>
      <c r="AI341" s="85">
        <v>4205.82</v>
      </c>
      <c r="AJ341" s="85">
        <f t="shared" si="95"/>
        <v>285.98000000000047</v>
      </c>
      <c r="AK341" s="87">
        <f t="shared" si="96"/>
        <v>6.3667126764326204E-2</v>
      </c>
      <c r="AL341" s="85">
        <f t="shared" si="97"/>
        <v>0</v>
      </c>
    </row>
    <row r="342" spans="1:38" s="88" customFormat="1" x14ac:dyDescent="0.2">
      <c r="A342" s="83" t="s">
        <v>39</v>
      </c>
      <c r="B342" s="83" t="s">
        <v>40</v>
      </c>
      <c r="C342" s="83" t="s">
        <v>4171</v>
      </c>
      <c r="D342" s="83" t="s">
        <v>4192</v>
      </c>
      <c r="E342" s="83" t="s">
        <v>2903</v>
      </c>
      <c r="F342" s="83" t="s">
        <v>4193</v>
      </c>
      <c r="G342" s="83" t="s">
        <v>4193</v>
      </c>
      <c r="H342" s="83" t="s">
        <v>4194</v>
      </c>
      <c r="I342" s="83" t="s">
        <v>4195</v>
      </c>
      <c r="J342" s="83" t="s">
        <v>4181</v>
      </c>
      <c r="K342" s="83" t="s">
        <v>4246</v>
      </c>
      <c r="L342" s="84">
        <v>43497</v>
      </c>
      <c r="M342" s="84">
        <v>43497</v>
      </c>
      <c r="N342" s="84">
        <v>43476</v>
      </c>
      <c r="O342" s="83" t="s">
        <v>50</v>
      </c>
      <c r="P342" s="83" t="s">
        <v>4247</v>
      </c>
      <c r="Q342" s="83" t="s">
        <v>52</v>
      </c>
      <c r="R342" s="83" t="s">
        <v>4197</v>
      </c>
      <c r="S342" s="85">
        <v>3256</v>
      </c>
      <c r="T342" s="85">
        <v>3049.2</v>
      </c>
      <c r="U342" s="85">
        <f t="shared" si="94"/>
        <v>206.80000000000018</v>
      </c>
      <c r="V342" s="86">
        <f t="shared" si="86"/>
        <v>6.3513513513513573E-2</v>
      </c>
      <c r="W342" s="85">
        <v>2432.5700000000002</v>
      </c>
      <c r="X342" s="85">
        <v>616.63</v>
      </c>
      <c r="Y342" s="85">
        <v>0</v>
      </c>
      <c r="Z342" s="85" t="s">
        <v>54</v>
      </c>
      <c r="AA342" s="85">
        <v>0</v>
      </c>
      <c r="AB342" s="83" t="s">
        <v>4198</v>
      </c>
      <c r="AC342" s="83" t="s">
        <v>99</v>
      </c>
      <c r="AD342" s="83" t="s">
        <v>4180</v>
      </c>
      <c r="AE342" s="83" t="s">
        <v>58</v>
      </c>
      <c r="AF342" s="83" t="s">
        <v>68</v>
      </c>
      <c r="AG342" s="83" t="s">
        <v>4199</v>
      </c>
      <c r="AH342" s="85">
        <v>3256</v>
      </c>
      <c r="AI342" s="85">
        <v>3049.2</v>
      </c>
      <c r="AJ342" s="85">
        <f t="shared" si="95"/>
        <v>206.80000000000018</v>
      </c>
      <c r="AK342" s="87">
        <f t="shared" si="96"/>
        <v>6.3513513513513573E-2</v>
      </c>
      <c r="AL342" s="85">
        <f t="shared" si="97"/>
        <v>0</v>
      </c>
    </row>
    <row r="343" spans="1:38" s="88" customFormat="1" x14ac:dyDescent="0.2">
      <c r="A343" s="83" t="s">
        <v>39</v>
      </c>
      <c r="B343" s="83" t="s">
        <v>40</v>
      </c>
      <c r="C343" s="83" t="s">
        <v>4171</v>
      </c>
      <c r="D343" s="83" t="s">
        <v>4192</v>
      </c>
      <c r="E343" s="83" t="s">
        <v>2903</v>
      </c>
      <c r="F343" s="83" t="s">
        <v>4248</v>
      </c>
      <c r="G343" s="83" t="s">
        <v>4248</v>
      </c>
      <c r="H343" s="83" t="s">
        <v>4194</v>
      </c>
      <c r="I343" s="83" t="s">
        <v>4195</v>
      </c>
      <c r="J343" s="83" t="s">
        <v>4181</v>
      </c>
      <c r="K343" s="83" t="s">
        <v>4249</v>
      </c>
      <c r="L343" s="84">
        <v>43497</v>
      </c>
      <c r="M343" s="84">
        <v>43497</v>
      </c>
      <c r="N343" s="84">
        <v>43480</v>
      </c>
      <c r="O343" s="83" t="s">
        <v>50</v>
      </c>
      <c r="P343" s="83" t="s">
        <v>4250</v>
      </c>
      <c r="Q343" s="83" t="s">
        <v>52</v>
      </c>
      <c r="R343" s="83" t="s">
        <v>4251</v>
      </c>
      <c r="S343" s="85">
        <v>0</v>
      </c>
      <c r="T343" s="85">
        <v>0</v>
      </c>
      <c r="U343" s="85">
        <f t="shared" si="94"/>
        <v>0</v>
      </c>
      <c r="V343" s="86" t="e">
        <f t="shared" si="86"/>
        <v>#DIV/0!</v>
      </c>
      <c r="W343" s="85">
        <v>0</v>
      </c>
      <c r="X343" s="85">
        <v>0</v>
      </c>
      <c r="Y343" s="85">
        <v>0</v>
      </c>
      <c r="Z343" s="85" t="s">
        <v>54</v>
      </c>
      <c r="AA343" s="85">
        <v>0</v>
      </c>
      <c r="AB343" s="83" t="s">
        <v>4252</v>
      </c>
      <c r="AC343" s="83" t="s">
        <v>99</v>
      </c>
      <c r="AD343" s="83" t="s">
        <v>4180</v>
      </c>
      <c r="AE343" s="83" t="s">
        <v>58</v>
      </c>
      <c r="AF343" s="83" t="s">
        <v>68</v>
      </c>
      <c r="AG343" s="83" t="s">
        <v>4253</v>
      </c>
      <c r="AH343" s="85">
        <v>0</v>
      </c>
      <c r="AI343" s="85">
        <v>0</v>
      </c>
      <c r="AJ343" s="85">
        <f t="shared" si="95"/>
        <v>0</v>
      </c>
      <c r="AK343" s="87" t="e">
        <f t="shared" si="96"/>
        <v>#DIV/0!</v>
      </c>
      <c r="AL343" s="85">
        <f t="shared" si="97"/>
        <v>0</v>
      </c>
    </row>
    <row r="344" spans="1:38" s="88" customFormat="1" x14ac:dyDescent="0.2">
      <c r="A344" s="83" t="s">
        <v>39</v>
      </c>
      <c r="B344" s="83" t="s">
        <v>40</v>
      </c>
      <c r="C344" s="83" t="s">
        <v>4171</v>
      </c>
      <c r="D344" s="83" t="s">
        <v>4192</v>
      </c>
      <c r="E344" s="83" t="s">
        <v>2903</v>
      </c>
      <c r="F344" s="83" t="s">
        <v>4254</v>
      </c>
      <c r="G344" s="83" t="s">
        <v>4254</v>
      </c>
      <c r="H344" s="83" t="s">
        <v>4194</v>
      </c>
      <c r="I344" s="83" t="s">
        <v>4195</v>
      </c>
      <c r="J344" s="83" t="s">
        <v>4181</v>
      </c>
      <c r="K344" s="83" t="s">
        <v>4255</v>
      </c>
      <c r="L344" s="84">
        <v>43497</v>
      </c>
      <c r="M344" s="84">
        <v>43497</v>
      </c>
      <c r="N344" s="84">
        <v>43468</v>
      </c>
      <c r="O344" s="83" t="s">
        <v>50</v>
      </c>
      <c r="P344" s="83" t="s">
        <v>4256</v>
      </c>
      <c r="Q344" s="83" t="s">
        <v>52</v>
      </c>
      <c r="R344" s="83" t="s">
        <v>4257</v>
      </c>
      <c r="S344" s="85">
        <v>1456</v>
      </c>
      <c r="T344" s="85">
        <v>1344</v>
      </c>
      <c r="U344" s="85">
        <f t="shared" si="94"/>
        <v>112</v>
      </c>
      <c r="V344" s="86">
        <f t="shared" si="86"/>
        <v>7.6923076923076927E-2</v>
      </c>
      <c r="W344" s="85">
        <v>1062.04</v>
      </c>
      <c r="X344" s="85">
        <v>281.95999999999998</v>
      </c>
      <c r="Y344" s="85">
        <v>0</v>
      </c>
      <c r="Z344" s="85" t="s">
        <v>54</v>
      </c>
      <c r="AA344" s="85">
        <v>0</v>
      </c>
      <c r="AB344" s="83" t="s">
        <v>4258</v>
      </c>
      <c r="AC344" s="83" t="s">
        <v>99</v>
      </c>
      <c r="AD344" s="83" t="s">
        <v>4180</v>
      </c>
      <c r="AE344" s="83" t="s">
        <v>58</v>
      </c>
      <c r="AF344" s="83" t="s">
        <v>68</v>
      </c>
      <c r="AG344" s="83" t="s">
        <v>4259</v>
      </c>
      <c r="AH344" s="85">
        <v>1456</v>
      </c>
      <c r="AI344" s="85">
        <v>1344</v>
      </c>
      <c r="AJ344" s="85">
        <f t="shared" si="95"/>
        <v>112</v>
      </c>
      <c r="AK344" s="87">
        <f t="shared" si="96"/>
        <v>7.6923076923076927E-2</v>
      </c>
      <c r="AL344" s="85">
        <f t="shared" si="97"/>
        <v>0</v>
      </c>
    </row>
    <row r="345" spans="1:38" s="88" customFormat="1" x14ac:dyDescent="0.2">
      <c r="A345" s="83" t="s">
        <v>39</v>
      </c>
      <c r="B345" s="83" t="s">
        <v>40</v>
      </c>
      <c r="C345" s="83" t="s">
        <v>4171</v>
      </c>
      <c r="D345" s="83" t="s">
        <v>4192</v>
      </c>
      <c r="E345" s="83" t="s">
        <v>2903</v>
      </c>
      <c r="F345" s="83" t="s">
        <v>4224</v>
      </c>
      <c r="G345" s="83" t="s">
        <v>4224</v>
      </c>
      <c r="H345" s="83" t="s">
        <v>4194</v>
      </c>
      <c r="I345" s="83" t="s">
        <v>4195</v>
      </c>
      <c r="J345" s="83" t="s">
        <v>4181</v>
      </c>
      <c r="K345" s="83" t="s">
        <v>4260</v>
      </c>
      <c r="L345" s="84">
        <v>43497</v>
      </c>
      <c r="M345" s="84">
        <v>43497</v>
      </c>
      <c r="N345" s="84">
        <v>43474</v>
      </c>
      <c r="O345" s="83" t="s">
        <v>50</v>
      </c>
      <c r="P345" s="83" t="s">
        <v>4261</v>
      </c>
      <c r="Q345" s="83" t="s">
        <v>52</v>
      </c>
      <c r="R345" s="83" t="s">
        <v>4262</v>
      </c>
      <c r="S345" s="85">
        <v>223.1</v>
      </c>
      <c r="T345" s="85">
        <v>213.4</v>
      </c>
      <c r="U345" s="85">
        <f t="shared" si="94"/>
        <v>9.6999999999999886</v>
      </c>
      <c r="V345" s="86">
        <f t="shared" si="86"/>
        <v>4.3478260869565168E-2</v>
      </c>
      <c r="W345" s="85">
        <v>213.4</v>
      </c>
      <c r="X345" s="85">
        <v>0</v>
      </c>
      <c r="Y345" s="85">
        <v>0</v>
      </c>
      <c r="Z345" s="85" t="s">
        <v>54</v>
      </c>
      <c r="AA345" s="85">
        <v>0</v>
      </c>
      <c r="AB345" s="83" t="s">
        <v>4263</v>
      </c>
      <c r="AC345" s="83" t="s">
        <v>99</v>
      </c>
      <c r="AD345" s="83" t="s">
        <v>4180</v>
      </c>
      <c r="AE345" s="83" t="s">
        <v>58</v>
      </c>
      <c r="AF345" s="83" t="s">
        <v>68</v>
      </c>
      <c r="AG345" s="83" t="s">
        <v>4264</v>
      </c>
      <c r="AH345" s="85">
        <v>223.1</v>
      </c>
      <c r="AI345" s="85">
        <v>213.4</v>
      </c>
      <c r="AJ345" s="85">
        <f t="shared" si="95"/>
        <v>9.6999999999999886</v>
      </c>
      <c r="AK345" s="87">
        <f t="shared" si="96"/>
        <v>4.3478260869565168E-2</v>
      </c>
      <c r="AL345" s="85">
        <f t="shared" si="97"/>
        <v>0</v>
      </c>
    </row>
    <row r="346" spans="1:38" s="88" customFormat="1" x14ac:dyDescent="0.2">
      <c r="A346" s="83" t="s">
        <v>39</v>
      </c>
      <c r="B346" s="83" t="s">
        <v>40</v>
      </c>
      <c r="C346" s="83" t="s">
        <v>4171</v>
      </c>
      <c r="D346" s="83" t="s">
        <v>4192</v>
      </c>
      <c r="E346" s="83" t="s">
        <v>2903</v>
      </c>
      <c r="F346" s="83" t="s">
        <v>4265</v>
      </c>
      <c r="G346" s="83" t="s">
        <v>4265</v>
      </c>
      <c r="H346" s="83" t="s">
        <v>4194</v>
      </c>
      <c r="I346" s="83" t="s">
        <v>4195</v>
      </c>
      <c r="J346" s="83" t="s">
        <v>4181</v>
      </c>
      <c r="K346" s="83" t="s">
        <v>4266</v>
      </c>
      <c r="L346" s="84">
        <v>43501</v>
      </c>
      <c r="M346" s="84">
        <v>43501</v>
      </c>
      <c r="N346" s="84">
        <v>43500</v>
      </c>
      <c r="O346" s="83" t="s">
        <v>50</v>
      </c>
      <c r="P346" s="83" t="s">
        <v>4267</v>
      </c>
      <c r="Q346" s="83" t="s">
        <v>52</v>
      </c>
      <c r="R346" s="83" t="s">
        <v>4268</v>
      </c>
      <c r="S346" s="85">
        <v>264.61</v>
      </c>
      <c r="T346" s="85">
        <v>245.01</v>
      </c>
      <c r="U346" s="85">
        <f t="shared" si="94"/>
        <v>19.600000000000023</v>
      </c>
      <c r="V346" s="86">
        <f t="shared" si="86"/>
        <v>7.4071274706171433E-2</v>
      </c>
      <c r="W346" s="85">
        <v>245.01</v>
      </c>
      <c r="X346" s="85">
        <v>0</v>
      </c>
      <c r="Y346" s="85">
        <v>0</v>
      </c>
      <c r="Z346" s="85" t="s">
        <v>54</v>
      </c>
      <c r="AA346" s="85">
        <v>0</v>
      </c>
      <c r="AB346" s="83" t="s">
        <v>4269</v>
      </c>
      <c r="AC346" s="83" t="s">
        <v>109</v>
      </c>
      <c r="AD346" s="83" t="s">
        <v>4180</v>
      </c>
      <c r="AE346" s="83" t="s">
        <v>58</v>
      </c>
      <c r="AF346" s="83" t="s">
        <v>68</v>
      </c>
      <c r="AG346" s="83" t="s">
        <v>4270</v>
      </c>
      <c r="AH346" s="85">
        <v>264.61</v>
      </c>
      <c r="AI346" s="85">
        <v>245.01</v>
      </c>
      <c r="AJ346" s="85">
        <f t="shared" si="95"/>
        <v>19.600000000000023</v>
      </c>
      <c r="AK346" s="87">
        <f t="shared" si="96"/>
        <v>7.4071274706171433E-2</v>
      </c>
      <c r="AL346" s="85">
        <f t="shared" si="97"/>
        <v>0</v>
      </c>
    </row>
    <row r="347" spans="1:38" s="88" customFormat="1" x14ac:dyDescent="0.2">
      <c r="A347" s="83" t="s">
        <v>39</v>
      </c>
      <c r="B347" s="83" t="s">
        <v>40</v>
      </c>
      <c r="C347" s="83" t="s">
        <v>4171</v>
      </c>
      <c r="D347" s="83" t="s">
        <v>4192</v>
      </c>
      <c r="E347" s="83" t="s">
        <v>2903</v>
      </c>
      <c r="F347" s="83" t="s">
        <v>4265</v>
      </c>
      <c r="G347" s="83" t="s">
        <v>4265</v>
      </c>
      <c r="H347" s="83" t="s">
        <v>4194</v>
      </c>
      <c r="I347" s="83" t="s">
        <v>4195</v>
      </c>
      <c r="J347" s="83" t="s">
        <v>4181</v>
      </c>
      <c r="K347" s="83" t="s">
        <v>4271</v>
      </c>
      <c r="L347" s="84">
        <v>43498</v>
      </c>
      <c r="M347" s="84">
        <v>43498</v>
      </c>
      <c r="N347" s="84">
        <v>43497</v>
      </c>
      <c r="O347" s="83" t="s">
        <v>50</v>
      </c>
      <c r="P347" s="83" t="s">
        <v>4272</v>
      </c>
      <c r="Q347" s="83" t="s">
        <v>52</v>
      </c>
      <c r="R347" s="83" t="s">
        <v>4273</v>
      </c>
      <c r="S347" s="85">
        <v>20775</v>
      </c>
      <c r="T347" s="85">
        <v>18282</v>
      </c>
      <c r="U347" s="85">
        <f t="shared" si="94"/>
        <v>2493</v>
      </c>
      <c r="V347" s="86">
        <f t="shared" ref="V347" si="98">U347/S347</f>
        <v>0.12</v>
      </c>
      <c r="W347" s="85">
        <v>17610.79</v>
      </c>
      <c r="X347" s="85">
        <v>671.21</v>
      </c>
      <c r="Y347" s="85">
        <v>0</v>
      </c>
      <c r="Z347" s="85" t="s">
        <v>54</v>
      </c>
      <c r="AA347" s="85">
        <v>0</v>
      </c>
      <c r="AB347" s="83" t="s">
        <v>4274</v>
      </c>
      <c r="AC347" s="83" t="s">
        <v>660</v>
      </c>
      <c r="AD347" s="83" t="s">
        <v>4180</v>
      </c>
      <c r="AE347" s="83" t="s">
        <v>58</v>
      </c>
      <c r="AF347" s="83" t="s">
        <v>68</v>
      </c>
      <c r="AG347" s="83" t="s">
        <v>4275</v>
      </c>
      <c r="AH347" s="85">
        <v>20775</v>
      </c>
      <c r="AI347" s="85">
        <v>18282</v>
      </c>
      <c r="AJ347" s="85">
        <f t="shared" si="95"/>
        <v>2493</v>
      </c>
      <c r="AK347" s="87">
        <f t="shared" si="96"/>
        <v>0.12</v>
      </c>
      <c r="AL347" s="85">
        <f t="shared" si="97"/>
        <v>0</v>
      </c>
    </row>
  </sheetData>
  <autoFilter ref="A2:AL347" xr:uid="{00000000-0009-0000-0000-000009000000}">
    <sortState ref="A3:AL347">
      <sortCondition ref="D3:D347"/>
      <sortCondition ref="P3:P347"/>
      <sortCondition ref="R3:R347"/>
    </sortState>
  </autoFilter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CFF"/>
  </sheetPr>
  <dimension ref="A1:AH479"/>
  <sheetViews>
    <sheetView topLeftCell="I1" zoomScale="110" zoomScaleNormal="110" workbookViewId="0">
      <selection activeCell="I4" sqref="I4:S10"/>
    </sheetView>
  </sheetViews>
  <sheetFormatPr defaultColWidth="9.140625" defaultRowHeight="11.25" x14ac:dyDescent="0.2"/>
  <cols>
    <col min="1" max="1" width="21.140625" style="96" hidden="1" customWidth="1"/>
    <col min="2" max="2" width="9.7109375" style="96" hidden="1" customWidth="1"/>
    <col min="3" max="3" width="18" style="96" bestFit="1" customWidth="1"/>
    <col min="4" max="4" width="29.140625" style="96" bestFit="1" customWidth="1"/>
    <col min="5" max="5" width="16.5703125" style="96" bestFit="1" customWidth="1"/>
    <col min="6" max="6" width="23.85546875" style="96" bestFit="1" customWidth="1"/>
    <col min="7" max="7" width="30.5703125" style="96" bestFit="1" customWidth="1"/>
    <col min="8" max="8" width="39.85546875" style="96" bestFit="1" customWidth="1"/>
    <col min="9" max="9" width="22.5703125" style="96" bestFit="1" customWidth="1"/>
    <col min="10" max="10" width="10.42578125" style="96" bestFit="1" customWidth="1"/>
    <col min="11" max="11" width="10.5703125" style="96" bestFit="1" customWidth="1"/>
    <col min="12" max="12" width="17.28515625" style="96" bestFit="1" customWidth="1"/>
    <col min="13" max="13" width="16.28515625" style="96" bestFit="1" customWidth="1"/>
    <col min="14" max="14" width="17.28515625" style="96" bestFit="1" customWidth="1"/>
    <col min="15" max="15" width="10" style="96" bestFit="1" customWidth="1"/>
    <col min="16" max="16" width="9.28515625" style="96" bestFit="1" customWidth="1"/>
    <col min="17" max="17" width="38.28515625" style="96" bestFit="1" customWidth="1"/>
    <col min="18" max="18" width="8.5703125" style="96" bestFit="1" customWidth="1"/>
    <col min="19" max="19" width="21.7109375" style="96" bestFit="1" customWidth="1"/>
    <col min="20" max="20" width="14" style="31" bestFit="1" customWidth="1"/>
    <col min="21" max="21" width="14.42578125" style="31" bestFit="1" customWidth="1"/>
    <col min="22" max="22" width="14" style="31" bestFit="1" customWidth="1"/>
    <col min="23" max="23" width="10.5703125" style="32" bestFit="1" customWidth="1"/>
    <col min="24" max="24" width="19.5703125" style="96" bestFit="1" customWidth="1"/>
    <col min="25" max="25" width="15.85546875" style="31" bestFit="1" customWidth="1"/>
    <col min="26" max="26" width="9.42578125" style="96" bestFit="1" customWidth="1"/>
    <col min="27" max="27" width="12.85546875" style="31" bestFit="1" customWidth="1"/>
    <col min="28" max="28" width="17" style="31" bestFit="1" customWidth="1"/>
    <col min="29" max="31" width="17.42578125" style="31" bestFit="1" customWidth="1"/>
    <col min="32" max="32" width="8.7109375" style="96" bestFit="1" customWidth="1"/>
    <col min="33" max="33" width="13.85546875" style="96" bestFit="1" customWidth="1"/>
    <col min="34" max="34" width="19.85546875" style="96" bestFit="1" customWidth="1"/>
    <col min="35" max="16384" width="9.140625" style="96"/>
  </cols>
  <sheetData>
    <row r="1" spans="1:34" x14ac:dyDescent="0.2">
      <c r="J1" s="30">
        <v>43515</v>
      </c>
    </row>
    <row r="2" spans="1:34" s="82" customFormat="1" ht="32.25" customHeight="1" x14ac:dyDescent="0.25">
      <c r="A2" s="76" t="s">
        <v>1332</v>
      </c>
      <c r="B2" s="76" t="s">
        <v>1333</v>
      </c>
      <c r="C2" s="76" t="s">
        <v>1334</v>
      </c>
      <c r="D2" s="76" t="s">
        <v>4</v>
      </c>
      <c r="E2" s="76" t="s">
        <v>5</v>
      </c>
      <c r="F2" s="76" t="s">
        <v>8</v>
      </c>
      <c r="G2" s="76" t="s">
        <v>9</v>
      </c>
      <c r="H2" s="76" t="s">
        <v>1335</v>
      </c>
      <c r="I2" s="76" t="s">
        <v>10</v>
      </c>
      <c r="J2" s="76" t="s">
        <v>1336</v>
      </c>
      <c r="K2" s="76" t="s">
        <v>1337</v>
      </c>
      <c r="L2" s="76" t="s">
        <v>1338</v>
      </c>
      <c r="M2" s="76" t="s">
        <v>1339</v>
      </c>
      <c r="N2" s="76" t="s">
        <v>1340</v>
      </c>
      <c r="O2" s="76" t="s">
        <v>1341</v>
      </c>
      <c r="P2" s="76" t="s">
        <v>18</v>
      </c>
      <c r="Q2" s="76" t="s">
        <v>1342</v>
      </c>
      <c r="R2" s="76" t="s">
        <v>1343</v>
      </c>
      <c r="S2" s="76" t="s">
        <v>1344</v>
      </c>
      <c r="T2" s="35" t="s">
        <v>1345</v>
      </c>
      <c r="U2" s="35" t="s">
        <v>1346</v>
      </c>
      <c r="V2" s="35" t="s">
        <v>1347</v>
      </c>
      <c r="W2" s="36" t="s">
        <v>1348</v>
      </c>
      <c r="X2" s="76" t="s">
        <v>1349</v>
      </c>
      <c r="Y2" s="35" t="s">
        <v>1350</v>
      </c>
      <c r="Z2" s="76" t="s">
        <v>28</v>
      </c>
      <c r="AA2" s="35" t="s">
        <v>1351</v>
      </c>
      <c r="AB2" s="35" t="s">
        <v>1352</v>
      </c>
      <c r="AC2" s="35" t="s">
        <v>1353</v>
      </c>
      <c r="AD2" s="35" t="s">
        <v>1354</v>
      </c>
      <c r="AE2" s="35" t="s">
        <v>1355</v>
      </c>
      <c r="AF2" s="76" t="s">
        <v>1356</v>
      </c>
      <c r="AG2" s="76" t="s">
        <v>38</v>
      </c>
      <c r="AH2" s="101"/>
    </row>
    <row r="3" spans="1:34" s="88" customFormat="1" x14ac:dyDescent="0.2">
      <c r="A3" s="83" t="s">
        <v>39</v>
      </c>
      <c r="B3" s="83" t="s">
        <v>40</v>
      </c>
      <c r="C3" s="83" t="s">
        <v>2901</v>
      </c>
      <c r="D3" s="83" t="s">
        <v>2902</v>
      </c>
      <c r="E3" s="83" t="s">
        <v>2903</v>
      </c>
      <c r="F3" s="83" t="s">
        <v>2905</v>
      </c>
      <c r="G3" s="83" t="s">
        <v>2906</v>
      </c>
      <c r="H3" s="83" t="s">
        <v>4276</v>
      </c>
      <c r="I3" s="83" t="s">
        <v>309</v>
      </c>
      <c r="J3" s="83" t="s">
        <v>50</v>
      </c>
      <c r="K3" s="84">
        <v>43502</v>
      </c>
      <c r="L3" s="84">
        <v>43502</v>
      </c>
      <c r="M3" s="84">
        <v>43502</v>
      </c>
      <c r="N3" s="83" t="s">
        <v>1358</v>
      </c>
      <c r="O3" s="83" t="s">
        <v>1368</v>
      </c>
      <c r="P3" s="102">
        <v>8138166</v>
      </c>
      <c r="Q3" s="83" t="s">
        <v>4277</v>
      </c>
      <c r="R3" s="83" t="s">
        <v>68</v>
      </c>
      <c r="S3" s="83" t="s">
        <v>52</v>
      </c>
      <c r="T3" s="85">
        <v>417.12</v>
      </c>
      <c r="U3" s="85">
        <v>393.6</v>
      </c>
      <c r="V3" s="85">
        <f t="shared" ref="V3:V14" si="0">T3-U3</f>
        <v>23.519999999999982</v>
      </c>
      <c r="W3" s="86">
        <f t="shared" ref="W3:W61" si="1">V3/T3</f>
        <v>5.638665132336014E-2</v>
      </c>
      <c r="X3" s="83" t="s">
        <v>1361</v>
      </c>
      <c r="Y3" s="85">
        <v>393.6</v>
      </c>
      <c r="Z3" s="83" t="s">
        <v>4278</v>
      </c>
      <c r="AA3" s="85">
        <v>0</v>
      </c>
      <c r="AB3" s="85" t="s">
        <v>54</v>
      </c>
      <c r="AC3" s="85">
        <v>417.12</v>
      </c>
      <c r="AD3" s="85">
        <v>393.6</v>
      </c>
      <c r="AE3" s="85">
        <v>23.52</v>
      </c>
      <c r="AF3" s="83" t="s">
        <v>1371</v>
      </c>
      <c r="AG3" s="103">
        <f t="shared" ref="AG3:AG14" si="2">V3-AE3</f>
        <v>0</v>
      </c>
    </row>
    <row r="4" spans="1:34" s="88" customFormat="1" x14ac:dyDescent="0.2">
      <c r="A4" s="83" t="s">
        <v>39</v>
      </c>
      <c r="B4" s="83" t="s">
        <v>40</v>
      </c>
      <c r="C4" s="83" t="s">
        <v>2901</v>
      </c>
      <c r="D4" s="83" t="s">
        <v>2902</v>
      </c>
      <c r="E4" s="83" t="s">
        <v>2903</v>
      </c>
      <c r="F4" s="83" t="s">
        <v>2905</v>
      </c>
      <c r="G4" s="83" t="s">
        <v>2906</v>
      </c>
      <c r="H4" s="83" t="s">
        <v>4276</v>
      </c>
      <c r="I4" s="83" t="s">
        <v>309</v>
      </c>
      <c r="J4" s="83" t="s">
        <v>50</v>
      </c>
      <c r="K4" s="84">
        <v>43502</v>
      </c>
      <c r="L4" s="84">
        <v>43502</v>
      </c>
      <c r="M4" s="84">
        <v>43502</v>
      </c>
      <c r="N4" s="83" t="s">
        <v>1358</v>
      </c>
      <c r="O4" s="83" t="s">
        <v>1368</v>
      </c>
      <c r="P4" s="102">
        <v>8138187</v>
      </c>
      <c r="Q4" s="83" t="s">
        <v>4279</v>
      </c>
      <c r="R4" s="83" t="s">
        <v>68</v>
      </c>
      <c r="S4" s="83" t="s">
        <v>52</v>
      </c>
      <c r="T4" s="85">
        <v>208.64</v>
      </c>
      <c r="U4" s="85">
        <v>196.8</v>
      </c>
      <c r="V4" s="85">
        <f t="shared" si="0"/>
        <v>11.839999999999975</v>
      </c>
      <c r="W4" s="86">
        <f t="shared" si="1"/>
        <v>5.6748466257668592E-2</v>
      </c>
      <c r="X4" s="83" t="s">
        <v>1361</v>
      </c>
      <c r="Y4" s="85">
        <v>196.8</v>
      </c>
      <c r="Z4" s="83" t="s">
        <v>4280</v>
      </c>
      <c r="AA4" s="85">
        <v>0</v>
      </c>
      <c r="AB4" s="85" t="s">
        <v>54</v>
      </c>
      <c r="AC4" s="85">
        <v>208.64</v>
      </c>
      <c r="AD4" s="85">
        <v>196.8</v>
      </c>
      <c r="AE4" s="85">
        <v>11.84</v>
      </c>
      <c r="AF4" s="83" t="s">
        <v>1371</v>
      </c>
      <c r="AG4" s="103">
        <f t="shared" si="2"/>
        <v>-2.4868995751603507E-14</v>
      </c>
    </row>
    <row r="5" spans="1:34" s="88" customFormat="1" x14ac:dyDescent="0.2">
      <c r="A5" s="83" t="s">
        <v>39</v>
      </c>
      <c r="B5" s="83" t="s">
        <v>40</v>
      </c>
      <c r="C5" s="83" t="s">
        <v>2901</v>
      </c>
      <c r="D5" s="83" t="s">
        <v>2902</v>
      </c>
      <c r="E5" s="83" t="s">
        <v>2903</v>
      </c>
      <c r="F5" s="83" t="s">
        <v>2905</v>
      </c>
      <c r="G5" s="83" t="s">
        <v>2913</v>
      </c>
      <c r="H5" s="83" t="s">
        <v>4281</v>
      </c>
      <c r="I5" s="83" t="s">
        <v>94</v>
      </c>
      <c r="J5" s="83" t="s">
        <v>50</v>
      </c>
      <c r="K5" s="84">
        <v>43497</v>
      </c>
      <c r="L5" s="84">
        <v>43539</v>
      </c>
      <c r="M5" s="104" t="s">
        <v>54</v>
      </c>
      <c r="N5" s="83" t="s">
        <v>1358</v>
      </c>
      <c r="O5" s="83" t="s">
        <v>1359</v>
      </c>
      <c r="P5" s="102">
        <v>7892884</v>
      </c>
      <c r="Q5" s="83" t="s">
        <v>4282</v>
      </c>
      <c r="R5" s="83" t="s">
        <v>68</v>
      </c>
      <c r="S5" s="83" t="s">
        <v>52</v>
      </c>
      <c r="T5" s="85">
        <v>21825</v>
      </c>
      <c r="U5" s="85">
        <v>20250</v>
      </c>
      <c r="V5" s="85">
        <f t="shared" si="0"/>
        <v>1575</v>
      </c>
      <c r="W5" s="86">
        <f t="shared" si="1"/>
        <v>7.2164948453608241E-2</v>
      </c>
      <c r="X5" s="83" t="s">
        <v>1361</v>
      </c>
      <c r="Y5" s="85">
        <v>20250</v>
      </c>
      <c r="Z5" s="83" t="s">
        <v>4283</v>
      </c>
      <c r="AA5" s="85">
        <v>0</v>
      </c>
      <c r="AB5" s="85" t="s">
        <v>54</v>
      </c>
      <c r="AC5" s="85">
        <v>21825</v>
      </c>
      <c r="AD5" s="85">
        <v>20250</v>
      </c>
      <c r="AE5" s="85">
        <v>1575</v>
      </c>
      <c r="AF5" s="83" t="s">
        <v>1371</v>
      </c>
      <c r="AG5" s="103">
        <f t="shared" si="2"/>
        <v>0</v>
      </c>
    </row>
    <row r="6" spans="1:34" s="88" customFormat="1" x14ac:dyDescent="0.2">
      <c r="A6" s="83" t="s">
        <v>39</v>
      </c>
      <c r="B6" s="83" t="s">
        <v>40</v>
      </c>
      <c r="C6" s="83" t="s">
        <v>2901</v>
      </c>
      <c r="D6" s="83" t="s">
        <v>2902</v>
      </c>
      <c r="E6" s="83" t="s">
        <v>2903</v>
      </c>
      <c r="F6" s="83" t="s">
        <v>2905</v>
      </c>
      <c r="G6" s="83" t="s">
        <v>2913</v>
      </c>
      <c r="H6" s="83" t="s">
        <v>2912</v>
      </c>
      <c r="I6" s="83" t="s">
        <v>2914</v>
      </c>
      <c r="J6" s="83" t="s">
        <v>50</v>
      </c>
      <c r="K6" s="84">
        <v>43510</v>
      </c>
      <c r="L6" s="84">
        <v>43510</v>
      </c>
      <c r="M6" s="84">
        <v>43510</v>
      </c>
      <c r="N6" s="83" t="s">
        <v>1358</v>
      </c>
      <c r="O6" s="83" t="s">
        <v>1368</v>
      </c>
      <c r="P6" s="102">
        <v>8161711</v>
      </c>
      <c r="Q6" s="83" t="s">
        <v>2916</v>
      </c>
      <c r="R6" s="83" t="s">
        <v>68</v>
      </c>
      <c r="S6" s="83" t="s">
        <v>52</v>
      </c>
      <c r="T6" s="85">
        <v>1050</v>
      </c>
      <c r="U6" s="85">
        <v>1015</v>
      </c>
      <c r="V6" s="85">
        <f t="shared" si="0"/>
        <v>35</v>
      </c>
      <c r="W6" s="86">
        <f t="shared" si="1"/>
        <v>3.3333333333333333E-2</v>
      </c>
      <c r="X6" s="83" t="s">
        <v>1361</v>
      </c>
      <c r="Y6" s="85">
        <v>1015</v>
      </c>
      <c r="Z6" s="83" t="s">
        <v>2918</v>
      </c>
      <c r="AA6" s="85">
        <v>0</v>
      </c>
      <c r="AB6" s="85" t="s">
        <v>54</v>
      </c>
      <c r="AC6" s="85">
        <v>1050</v>
      </c>
      <c r="AD6" s="85">
        <v>1015</v>
      </c>
      <c r="AE6" s="85">
        <v>35</v>
      </c>
      <c r="AF6" s="83" t="s">
        <v>1376</v>
      </c>
      <c r="AG6" s="103">
        <f t="shared" si="2"/>
        <v>0</v>
      </c>
    </row>
    <row r="7" spans="1:34" s="88" customFormat="1" x14ac:dyDescent="0.2">
      <c r="A7" s="83" t="s">
        <v>39</v>
      </c>
      <c r="B7" s="83" t="s">
        <v>40</v>
      </c>
      <c r="C7" s="83" t="s">
        <v>2901</v>
      </c>
      <c r="D7" s="83" t="s">
        <v>2902</v>
      </c>
      <c r="E7" s="83" t="s">
        <v>2903</v>
      </c>
      <c r="F7" s="83" t="s">
        <v>2905</v>
      </c>
      <c r="G7" s="83" t="s">
        <v>2913</v>
      </c>
      <c r="H7" s="83" t="s">
        <v>2912</v>
      </c>
      <c r="I7" s="83" t="s">
        <v>309</v>
      </c>
      <c r="J7" s="83" t="s">
        <v>50</v>
      </c>
      <c r="K7" s="84">
        <v>43507</v>
      </c>
      <c r="L7" s="84">
        <v>43507</v>
      </c>
      <c r="M7" s="84">
        <v>43507</v>
      </c>
      <c r="N7" s="83" t="s">
        <v>1358</v>
      </c>
      <c r="O7" s="83" t="s">
        <v>1368</v>
      </c>
      <c r="P7" s="102">
        <v>8016762</v>
      </c>
      <c r="Q7" s="83" t="s">
        <v>4284</v>
      </c>
      <c r="R7" s="83" t="s">
        <v>68</v>
      </c>
      <c r="S7" s="83" t="s">
        <v>52</v>
      </c>
      <c r="T7" s="85">
        <v>248754.8</v>
      </c>
      <c r="U7" s="85">
        <v>222102.5</v>
      </c>
      <c r="V7" s="85">
        <f t="shared" si="0"/>
        <v>26652.299999999988</v>
      </c>
      <c r="W7" s="86">
        <f t="shared" si="1"/>
        <v>0.1071428571428571</v>
      </c>
      <c r="X7" s="83" t="s">
        <v>1361</v>
      </c>
      <c r="Y7" s="85">
        <v>222102.5</v>
      </c>
      <c r="Z7" s="83" t="s">
        <v>4285</v>
      </c>
      <c r="AA7" s="85">
        <v>0</v>
      </c>
      <c r="AB7" s="85" t="s">
        <v>54</v>
      </c>
      <c r="AC7" s="85">
        <v>248754.8</v>
      </c>
      <c r="AD7" s="85">
        <v>222102.5</v>
      </c>
      <c r="AE7" s="85">
        <v>26652.3</v>
      </c>
      <c r="AF7" s="83" t="s">
        <v>1371</v>
      </c>
      <c r="AG7" s="103">
        <f t="shared" si="2"/>
        <v>0</v>
      </c>
    </row>
    <row r="8" spans="1:34" s="88" customFormat="1" x14ac:dyDescent="0.2">
      <c r="A8" s="83" t="s">
        <v>39</v>
      </c>
      <c r="B8" s="83" t="s">
        <v>40</v>
      </c>
      <c r="C8" s="83" t="s">
        <v>2901</v>
      </c>
      <c r="D8" s="83" t="s">
        <v>2902</v>
      </c>
      <c r="E8" s="83" t="s">
        <v>2903</v>
      </c>
      <c r="F8" s="83" t="s">
        <v>2905</v>
      </c>
      <c r="G8" s="83" t="s">
        <v>2913</v>
      </c>
      <c r="H8" s="83" t="s">
        <v>4286</v>
      </c>
      <c r="I8" s="83" t="s">
        <v>309</v>
      </c>
      <c r="J8" s="83" t="s">
        <v>50</v>
      </c>
      <c r="K8" s="84">
        <v>43508</v>
      </c>
      <c r="L8" s="84">
        <v>43539</v>
      </c>
      <c r="M8" s="104" t="s">
        <v>54</v>
      </c>
      <c r="N8" s="83" t="s">
        <v>1358</v>
      </c>
      <c r="O8" s="83" t="s">
        <v>1359</v>
      </c>
      <c r="P8" s="102">
        <v>8096998</v>
      </c>
      <c r="Q8" s="83" t="s">
        <v>4287</v>
      </c>
      <c r="R8" s="83" t="s">
        <v>68</v>
      </c>
      <c r="S8" s="83" t="s">
        <v>52</v>
      </c>
      <c r="T8" s="85">
        <v>14666.95</v>
      </c>
      <c r="U8" s="85">
        <v>13580.56</v>
      </c>
      <c r="V8" s="85">
        <f t="shared" si="0"/>
        <v>1086.3900000000012</v>
      </c>
      <c r="W8" s="86">
        <f t="shared" si="1"/>
        <v>7.4070614544946373E-2</v>
      </c>
      <c r="X8" s="83" t="s">
        <v>1361</v>
      </c>
      <c r="Y8" s="85">
        <v>13580.56</v>
      </c>
      <c r="Z8" s="83" t="s">
        <v>4288</v>
      </c>
      <c r="AA8" s="85">
        <v>0</v>
      </c>
      <c r="AB8" s="85" t="s">
        <v>54</v>
      </c>
      <c r="AC8" s="85">
        <v>14666.95</v>
      </c>
      <c r="AD8" s="85">
        <v>13580.56</v>
      </c>
      <c r="AE8" s="85">
        <v>1086.3900000000001</v>
      </c>
      <c r="AF8" s="83" t="s">
        <v>1371</v>
      </c>
      <c r="AG8" s="103">
        <f t="shared" si="2"/>
        <v>0</v>
      </c>
    </row>
    <row r="9" spans="1:34" s="95" customFormat="1" x14ac:dyDescent="0.2">
      <c r="A9" s="89" t="s">
        <v>39</v>
      </c>
      <c r="B9" s="89" t="s">
        <v>40</v>
      </c>
      <c r="C9" s="89" t="s">
        <v>2901</v>
      </c>
      <c r="D9" s="89" t="s">
        <v>2902</v>
      </c>
      <c r="E9" s="89" t="s">
        <v>2903</v>
      </c>
      <c r="F9" s="89" t="s">
        <v>2905</v>
      </c>
      <c r="G9" s="89" t="s">
        <v>2913</v>
      </c>
      <c r="H9" s="89" t="s">
        <v>4286</v>
      </c>
      <c r="I9" s="89" t="s">
        <v>309</v>
      </c>
      <c r="J9" s="89" t="s">
        <v>50</v>
      </c>
      <c r="K9" s="90">
        <v>43500</v>
      </c>
      <c r="L9" s="90">
        <v>43500</v>
      </c>
      <c r="M9" s="90">
        <v>43483</v>
      </c>
      <c r="N9" s="89" t="s">
        <v>1358</v>
      </c>
      <c r="O9" s="89" t="s">
        <v>1368</v>
      </c>
      <c r="P9" s="105">
        <v>8060653</v>
      </c>
      <c r="Q9" s="89" t="s">
        <v>4289</v>
      </c>
      <c r="R9" s="89" t="s">
        <v>68</v>
      </c>
      <c r="S9" s="89" t="s">
        <v>52</v>
      </c>
      <c r="T9" s="92">
        <v>0</v>
      </c>
      <c r="U9" s="92">
        <v>0</v>
      </c>
      <c r="V9" s="92">
        <f t="shared" si="0"/>
        <v>0</v>
      </c>
      <c r="W9" s="93" t="e">
        <f t="shared" si="1"/>
        <v>#DIV/0!</v>
      </c>
      <c r="X9" s="89" t="s">
        <v>1361</v>
      </c>
      <c r="Y9" s="92">
        <v>17622952.5</v>
      </c>
      <c r="Z9" s="89" t="s">
        <v>4290</v>
      </c>
      <c r="AA9" s="92">
        <v>0</v>
      </c>
      <c r="AB9" s="92" t="s">
        <v>54</v>
      </c>
      <c r="AC9" s="92">
        <v>18556969.5</v>
      </c>
      <c r="AD9" s="92">
        <v>17622952.5</v>
      </c>
      <c r="AE9" s="92">
        <v>934017</v>
      </c>
      <c r="AF9" s="89" t="s">
        <v>1371</v>
      </c>
      <c r="AG9" s="106">
        <f t="shared" si="2"/>
        <v>-934017</v>
      </c>
      <c r="AH9" s="95" t="s">
        <v>4291</v>
      </c>
    </row>
    <row r="10" spans="1:34" s="88" customFormat="1" x14ac:dyDescent="0.2">
      <c r="A10" s="83" t="s">
        <v>39</v>
      </c>
      <c r="B10" s="83" t="s">
        <v>40</v>
      </c>
      <c r="C10" s="83" t="s">
        <v>2901</v>
      </c>
      <c r="D10" s="83" t="s">
        <v>2902</v>
      </c>
      <c r="E10" s="83" t="s">
        <v>2903</v>
      </c>
      <c r="F10" s="83" t="s">
        <v>2905</v>
      </c>
      <c r="G10" s="83" t="s">
        <v>2913</v>
      </c>
      <c r="H10" s="83" t="s">
        <v>2921</v>
      </c>
      <c r="I10" s="83" t="s">
        <v>94</v>
      </c>
      <c r="J10" s="83" t="s">
        <v>50</v>
      </c>
      <c r="K10" s="84">
        <v>43517</v>
      </c>
      <c r="L10" s="84">
        <v>43539</v>
      </c>
      <c r="M10" s="104" t="s">
        <v>54</v>
      </c>
      <c r="N10" s="83" t="s">
        <v>1358</v>
      </c>
      <c r="O10" s="83" t="s">
        <v>1359</v>
      </c>
      <c r="P10" s="102">
        <v>8043668</v>
      </c>
      <c r="Q10" s="83" t="s">
        <v>4292</v>
      </c>
      <c r="R10" s="83" t="s">
        <v>68</v>
      </c>
      <c r="S10" s="83" t="s">
        <v>52</v>
      </c>
      <c r="T10" s="85">
        <v>12572</v>
      </c>
      <c r="U10" s="85">
        <v>11225</v>
      </c>
      <c r="V10" s="85">
        <f t="shared" si="0"/>
        <v>1347</v>
      </c>
      <c r="W10" s="86">
        <f t="shared" si="1"/>
        <v>0.10714285714285714</v>
      </c>
      <c r="X10" s="83" t="s">
        <v>1361</v>
      </c>
      <c r="Y10" s="85">
        <v>11225</v>
      </c>
      <c r="Z10" s="83" t="s">
        <v>4293</v>
      </c>
      <c r="AA10" s="85">
        <v>0</v>
      </c>
      <c r="AB10" s="85" t="s">
        <v>54</v>
      </c>
      <c r="AC10" s="85">
        <v>12572</v>
      </c>
      <c r="AD10" s="85">
        <v>11225</v>
      </c>
      <c r="AE10" s="85">
        <v>1347</v>
      </c>
      <c r="AF10" s="83" t="s">
        <v>1371</v>
      </c>
      <c r="AG10" s="103">
        <f t="shared" si="2"/>
        <v>0</v>
      </c>
    </row>
    <row r="11" spans="1:34" s="88" customFormat="1" x14ac:dyDescent="0.2">
      <c r="A11" s="83" t="s">
        <v>39</v>
      </c>
      <c r="B11" s="83" t="s">
        <v>40</v>
      </c>
      <c r="C11" s="83" t="s">
        <v>2901</v>
      </c>
      <c r="D11" s="83" t="s">
        <v>2902</v>
      </c>
      <c r="E11" s="83" t="s">
        <v>2903</v>
      </c>
      <c r="F11" s="83" t="s">
        <v>2905</v>
      </c>
      <c r="G11" s="83" t="s">
        <v>2913</v>
      </c>
      <c r="H11" s="83" t="s">
        <v>2921</v>
      </c>
      <c r="I11" s="83" t="s">
        <v>94</v>
      </c>
      <c r="J11" s="83" t="s">
        <v>50</v>
      </c>
      <c r="K11" s="84">
        <v>43517</v>
      </c>
      <c r="L11" s="84">
        <v>43539</v>
      </c>
      <c r="M11" s="104" t="s">
        <v>54</v>
      </c>
      <c r="N11" s="83" t="s">
        <v>1358</v>
      </c>
      <c r="O11" s="83" t="s">
        <v>1359</v>
      </c>
      <c r="P11" s="102">
        <v>8043668</v>
      </c>
      <c r="Q11" s="83" t="s">
        <v>4292</v>
      </c>
      <c r="R11" s="83" t="s">
        <v>68</v>
      </c>
      <c r="S11" s="83" t="s">
        <v>52</v>
      </c>
      <c r="T11" s="85">
        <v>50288</v>
      </c>
      <c r="U11" s="85">
        <v>44900</v>
      </c>
      <c r="V11" s="85">
        <f t="shared" si="0"/>
        <v>5388</v>
      </c>
      <c r="W11" s="86">
        <f t="shared" si="1"/>
        <v>0.10714285714285714</v>
      </c>
      <c r="X11" s="83" t="s">
        <v>1361</v>
      </c>
      <c r="Y11" s="85">
        <v>44900</v>
      </c>
      <c r="Z11" s="83" t="s">
        <v>4294</v>
      </c>
      <c r="AA11" s="85">
        <v>0</v>
      </c>
      <c r="AB11" s="85" t="s">
        <v>54</v>
      </c>
      <c r="AC11" s="85">
        <v>50288</v>
      </c>
      <c r="AD11" s="85">
        <v>44900</v>
      </c>
      <c r="AE11" s="85">
        <v>5388</v>
      </c>
      <c r="AF11" s="83" t="s">
        <v>1371</v>
      </c>
      <c r="AG11" s="103">
        <f t="shared" si="2"/>
        <v>0</v>
      </c>
    </row>
    <row r="12" spans="1:34" s="88" customFormat="1" x14ac:dyDescent="0.2">
      <c r="A12" s="83" t="s">
        <v>39</v>
      </c>
      <c r="B12" s="83" t="s">
        <v>40</v>
      </c>
      <c r="C12" s="83" t="s">
        <v>2901</v>
      </c>
      <c r="D12" s="83" t="s">
        <v>2902</v>
      </c>
      <c r="E12" s="83" t="s">
        <v>2903</v>
      </c>
      <c r="F12" s="83" t="s">
        <v>2905</v>
      </c>
      <c r="G12" s="83" t="s">
        <v>2913</v>
      </c>
      <c r="H12" s="83" t="s">
        <v>2921</v>
      </c>
      <c r="I12" s="83" t="s">
        <v>94</v>
      </c>
      <c r="J12" s="83" t="s">
        <v>50</v>
      </c>
      <c r="K12" s="84">
        <v>43511</v>
      </c>
      <c r="L12" s="84">
        <v>43539</v>
      </c>
      <c r="M12" s="104" t="s">
        <v>54</v>
      </c>
      <c r="N12" s="83" t="s">
        <v>1358</v>
      </c>
      <c r="O12" s="83" t="s">
        <v>1359</v>
      </c>
      <c r="P12" s="102">
        <v>8202011</v>
      </c>
      <c r="Q12" s="83" t="s">
        <v>2923</v>
      </c>
      <c r="R12" s="83" t="s">
        <v>68</v>
      </c>
      <c r="S12" s="83" t="s">
        <v>52</v>
      </c>
      <c r="T12" s="85">
        <v>572750</v>
      </c>
      <c r="U12" s="85">
        <v>409815</v>
      </c>
      <c r="V12" s="85">
        <f t="shared" si="0"/>
        <v>162935</v>
      </c>
      <c r="W12" s="86">
        <f t="shared" si="1"/>
        <v>0.28447839371453515</v>
      </c>
      <c r="X12" s="83" t="s">
        <v>1361</v>
      </c>
      <c r="Y12" s="85">
        <v>409815</v>
      </c>
      <c r="Z12" s="83" t="s">
        <v>2925</v>
      </c>
      <c r="AA12" s="85">
        <v>0</v>
      </c>
      <c r="AB12" s="85" t="s">
        <v>54</v>
      </c>
      <c r="AC12" s="85">
        <v>572750</v>
      </c>
      <c r="AD12" s="85">
        <v>409815</v>
      </c>
      <c r="AE12" s="85">
        <v>162935</v>
      </c>
      <c r="AF12" s="83" t="s">
        <v>1371</v>
      </c>
      <c r="AG12" s="103">
        <f t="shared" si="2"/>
        <v>0</v>
      </c>
    </row>
    <row r="13" spans="1:34" s="88" customFormat="1" x14ac:dyDescent="0.2">
      <c r="A13" s="83" t="s">
        <v>39</v>
      </c>
      <c r="B13" s="83" t="s">
        <v>40</v>
      </c>
      <c r="C13" s="83" t="s">
        <v>2901</v>
      </c>
      <c r="D13" s="83" t="s">
        <v>2902</v>
      </c>
      <c r="E13" s="83" t="s">
        <v>2903</v>
      </c>
      <c r="F13" s="83" t="s">
        <v>2905</v>
      </c>
      <c r="G13" s="83" t="s">
        <v>2913</v>
      </c>
      <c r="H13" s="83" t="s">
        <v>2921</v>
      </c>
      <c r="I13" s="83" t="s">
        <v>94</v>
      </c>
      <c r="J13" s="83" t="s">
        <v>50</v>
      </c>
      <c r="K13" s="84">
        <v>43509</v>
      </c>
      <c r="L13" s="84">
        <v>43509</v>
      </c>
      <c r="M13" s="84">
        <v>43509</v>
      </c>
      <c r="N13" s="83" t="s">
        <v>1358</v>
      </c>
      <c r="O13" s="83" t="s">
        <v>1368</v>
      </c>
      <c r="P13" s="102">
        <v>8202011</v>
      </c>
      <c r="Q13" s="83" t="s">
        <v>2923</v>
      </c>
      <c r="R13" s="83" t="s">
        <v>68</v>
      </c>
      <c r="S13" s="83" t="s">
        <v>52</v>
      </c>
      <c r="T13" s="85">
        <v>4779.2</v>
      </c>
      <c r="U13" s="85">
        <v>3303.44</v>
      </c>
      <c r="V13" s="85">
        <f t="shared" si="0"/>
        <v>1475.7599999999998</v>
      </c>
      <c r="W13" s="86">
        <f t="shared" si="1"/>
        <v>0.30878808168731164</v>
      </c>
      <c r="X13" s="83" t="s">
        <v>1361</v>
      </c>
      <c r="Y13" s="85">
        <v>3303.44</v>
      </c>
      <c r="Z13" s="83" t="s">
        <v>2925</v>
      </c>
      <c r="AA13" s="85">
        <v>0</v>
      </c>
      <c r="AB13" s="85" t="s">
        <v>54</v>
      </c>
      <c r="AC13" s="85">
        <v>4779.2</v>
      </c>
      <c r="AD13" s="85">
        <v>3303.44</v>
      </c>
      <c r="AE13" s="85">
        <v>1475.76</v>
      </c>
      <c r="AF13" s="83" t="s">
        <v>1371</v>
      </c>
      <c r="AG13" s="103">
        <f t="shared" si="2"/>
        <v>0</v>
      </c>
    </row>
    <row r="14" spans="1:34" s="95" customFormat="1" x14ac:dyDescent="0.2">
      <c r="A14" s="89" t="s">
        <v>39</v>
      </c>
      <c r="B14" s="89" t="s">
        <v>40</v>
      </c>
      <c r="C14" s="89" t="s">
        <v>2901</v>
      </c>
      <c r="D14" s="89" t="s">
        <v>2902</v>
      </c>
      <c r="E14" s="89" t="s">
        <v>2903</v>
      </c>
      <c r="F14" s="89" t="s">
        <v>2905</v>
      </c>
      <c r="G14" s="89" t="s">
        <v>2913</v>
      </c>
      <c r="H14" s="89" t="s">
        <v>251</v>
      </c>
      <c r="I14" s="89" t="s">
        <v>94</v>
      </c>
      <c r="J14" s="89" t="s">
        <v>50</v>
      </c>
      <c r="K14" s="90">
        <v>43521</v>
      </c>
      <c r="L14" s="90">
        <v>43521</v>
      </c>
      <c r="M14" s="90">
        <v>43521</v>
      </c>
      <c r="N14" s="89" t="s">
        <v>1367</v>
      </c>
      <c r="O14" s="89" t="s">
        <v>1368</v>
      </c>
      <c r="P14" s="105">
        <v>8009020</v>
      </c>
      <c r="Q14" s="89" t="s">
        <v>4295</v>
      </c>
      <c r="R14" s="89" t="s">
        <v>59</v>
      </c>
      <c r="S14" s="89" t="s">
        <v>52</v>
      </c>
      <c r="T14" s="92">
        <v>0</v>
      </c>
      <c r="U14" s="92">
        <v>0</v>
      </c>
      <c r="V14" s="92">
        <f t="shared" si="0"/>
        <v>0</v>
      </c>
      <c r="W14" s="93" t="e">
        <f t="shared" si="1"/>
        <v>#DIV/0!</v>
      </c>
      <c r="X14" s="89" t="s">
        <v>1361</v>
      </c>
      <c r="Y14" s="92">
        <v>830153.09</v>
      </c>
      <c r="Z14" s="89" t="s">
        <v>4296</v>
      </c>
      <c r="AA14" s="92">
        <v>0</v>
      </c>
      <c r="AB14" s="92" t="s">
        <v>54</v>
      </c>
      <c r="AC14" s="92">
        <v>948984.54</v>
      </c>
      <c r="AD14" s="92">
        <v>830153.09</v>
      </c>
      <c r="AE14" s="92">
        <v>118831.45</v>
      </c>
      <c r="AF14" s="89" t="s">
        <v>1371</v>
      </c>
      <c r="AG14" s="106">
        <f t="shared" si="2"/>
        <v>-118831.45</v>
      </c>
    </row>
    <row r="15" spans="1:34" s="95" customFormat="1" x14ac:dyDescent="0.2">
      <c r="A15" s="89" t="s">
        <v>39</v>
      </c>
      <c r="B15" s="89" t="s">
        <v>40</v>
      </c>
      <c r="C15" s="89" t="s">
        <v>2901</v>
      </c>
      <c r="D15" s="89" t="s">
        <v>4297</v>
      </c>
      <c r="E15" s="89" t="s">
        <v>2903</v>
      </c>
      <c r="F15" s="89" t="s">
        <v>4298</v>
      </c>
      <c r="G15" s="89" t="s">
        <v>2931</v>
      </c>
      <c r="H15" s="89" t="s">
        <v>4286</v>
      </c>
      <c r="I15" s="89" t="s">
        <v>309</v>
      </c>
      <c r="J15" s="89" t="s">
        <v>50</v>
      </c>
      <c r="K15" s="90">
        <v>43504</v>
      </c>
      <c r="L15" s="90">
        <v>43539</v>
      </c>
      <c r="M15" s="91" t="s">
        <v>54</v>
      </c>
      <c r="N15" s="89" t="s">
        <v>1358</v>
      </c>
      <c r="O15" s="89" t="s">
        <v>1359</v>
      </c>
      <c r="P15" s="105">
        <v>8196716</v>
      </c>
      <c r="Q15" s="89" t="s">
        <v>4299</v>
      </c>
      <c r="R15" s="89" t="s">
        <v>68</v>
      </c>
      <c r="S15" s="89" t="s">
        <v>52</v>
      </c>
      <c r="T15" s="92">
        <v>25477500</v>
      </c>
      <c r="U15" s="92">
        <v>22785000</v>
      </c>
      <c r="V15" s="92">
        <f>T15-U15</f>
        <v>2692500</v>
      </c>
      <c r="W15" s="93">
        <f t="shared" si="1"/>
        <v>0.10568148366205475</v>
      </c>
      <c r="X15" s="89" t="s">
        <v>1361</v>
      </c>
      <c r="Y15" s="92">
        <v>22785000</v>
      </c>
      <c r="Z15" s="89" t="s">
        <v>4300</v>
      </c>
      <c r="AA15" s="92">
        <v>0</v>
      </c>
      <c r="AB15" s="92" t="s">
        <v>54</v>
      </c>
      <c r="AC15" s="92">
        <v>25477500</v>
      </c>
      <c r="AD15" s="92">
        <v>22785000</v>
      </c>
      <c r="AE15" s="92">
        <v>2692500</v>
      </c>
      <c r="AF15" s="89" t="s">
        <v>1371</v>
      </c>
      <c r="AG15" s="106">
        <f>V15-AE15</f>
        <v>0</v>
      </c>
    </row>
    <row r="16" spans="1:34" s="88" customFormat="1" x14ac:dyDescent="0.2">
      <c r="A16" s="83" t="s">
        <v>39</v>
      </c>
      <c r="B16" s="83" t="s">
        <v>40</v>
      </c>
      <c r="C16" s="83" t="s">
        <v>2901</v>
      </c>
      <c r="D16" s="83" t="s">
        <v>2927</v>
      </c>
      <c r="E16" s="83" t="s">
        <v>2903</v>
      </c>
      <c r="F16" s="83" t="s">
        <v>2930</v>
      </c>
      <c r="G16" s="83" t="s">
        <v>2931</v>
      </c>
      <c r="H16" s="83" t="s">
        <v>2991</v>
      </c>
      <c r="I16" s="83" t="s">
        <v>94</v>
      </c>
      <c r="J16" s="83" t="s">
        <v>50</v>
      </c>
      <c r="K16" s="84">
        <v>43500</v>
      </c>
      <c r="L16" s="84">
        <v>43500</v>
      </c>
      <c r="M16" s="84">
        <v>43500</v>
      </c>
      <c r="N16" s="83" t="s">
        <v>1358</v>
      </c>
      <c r="O16" s="83" t="s">
        <v>1368</v>
      </c>
      <c r="P16" s="102">
        <v>8012592</v>
      </c>
      <c r="Q16" s="83" t="s">
        <v>4301</v>
      </c>
      <c r="R16" s="83" t="s">
        <v>68</v>
      </c>
      <c r="S16" s="83" t="s">
        <v>52</v>
      </c>
      <c r="T16" s="85">
        <v>63232.6</v>
      </c>
      <c r="U16" s="85">
        <v>55321.61</v>
      </c>
      <c r="V16" s="85">
        <f t="shared" ref="V16:V26" si="3">T16-U16</f>
        <v>7910.989999999998</v>
      </c>
      <c r="W16" s="86">
        <f t="shared" si="1"/>
        <v>0.12510935814753779</v>
      </c>
      <c r="X16" s="83" t="s">
        <v>1361</v>
      </c>
      <c r="Y16" s="85">
        <v>55321.61</v>
      </c>
      <c r="Z16" s="83" t="s">
        <v>4302</v>
      </c>
      <c r="AA16" s="85">
        <v>0</v>
      </c>
      <c r="AB16" s="85" t="s">
        <v>54</v>
      </c>
      <c r="AC16" s="85">
        <v>63232.6</v>
      </c>
      <c r="AD16" s="85">
        <v>55321.61</v>
      </c>
      <c r="AE16" s="85">
        <v>7910.99</v>
      </c>
      <c r="AF16" s="83" t="s">
        <v>1371</v>
      </c>
      <c r="AG16" s="103">
        <f t="shared" ref="AG16:AG26" si="4">V16-AE16</f>
        <v>0</v>
      </c>
    </row>
    <row r="17" spans="1:33" s="88" customFormat="1" x14ac:dyDescent="0.2">
      <c r="A17" s="83" t="s">
        <v>39</v>
      </c>
      <c r="B17" s="83" t="s">
        <v>40</v>
      </c>
      <c r="C17" s="83" t="s">
        <v>2901</v>
      </c>
      <c r="D17" s="83" t="s">
        <v>2927</v>
      </c>
      <c r="E17" s="83" t="s">
        <v>2903</v>
      </c>
      <c r="F17" s="83" t="s">
        <v>2930</v>
      </c>
      <c r="G17" s="83" t="s">
        <v>2931</v>
      </c>
      <c r="H17" s="83" t="s">
        <v>978</v>
      </c>
      <c r="I17" s="83" t="s">
        <v>309</v>
      </c>
      <c r="J17" s="83" t="s">
        <v>50</v>
      </c>
      <c r="K17" s="84">
        <v>43516</v>
      </c>
      <c r="L17" s="84">
        <v>43516</v>
      </c>
      <c r="M17" s="84">
        <v>43516</v>
      </c>
      <c r="N17" s="83" t="s">
        <v>1358</v>
      </c>
      <c r="O17" s="83" t="s">
        <v>1368</v>
      </c>
      <c r="P17" s="102">
        <v>7529375</v>
      </c>
      <c r="Q17" s="83" t="s">
        <v>4303</v>
      </c>
      <c r="R17" s="83" t="s">
        <v>68</v>
      </c>
      <c r="S17" s="83" t="s">
        <v>52</v>
      </c>
      <c r="T17" s="85">
        <v>2000</v>
      </c>
      <c r="U17" s="85">
        <v>2000</v>
      </c>
      <c r="V17" s="85">
        <f t="shared" si="3"/>
        <v>0</v>
      </c>
      <c r="W17" s="86">
        <f t="shared" si="1"/>
        <v>0</v>
      </c>
      <c r="X17" s="83" t="s">
        <v>1361</v>
      </c>
      <c r="Y17" s="85">
        <v>2000</v>
      </c>
      <c r="Z17" s="83" t="s">
        <v>4304</v>
      </c>
      <c r="AA17" s="85">
        <v>0</v>
      </c>
      <c r="AB17" s="85" t="s">
        <v>54</v>
      </c>
      <c r="AC17" s="85">
        <v>2000</v>
      </c>
      <c r="AD17" s="85">
        <v>2000</v>
      </c>
      <c r="AE17" s="85">
        <v>0</v>
      </c>
      <c r="AF17" s="83" t="s">
        <v>1390</v>
      </c>
      <c r="AG17" s="103">
        <f t="shared" si="4"/>
        <v>0</v>
      </c>
    </row>
    <row r="18" spans="1:33" s="88" customFormat="1" x14ac:dyDescent="0.2">
      <c r="A18" s="83" t="s">
        <v>39</v>
      </c>
      <c r="B18" s="83" t="s">
        <v>40</v>
      </c>
      <c r="C18" s="83" t="s">
        <v>2901</v>
      </c>
      <c r="D18" s="83" t="s">
        <v>2927</v>
      </c>
      <c r="E18" s="83" t="s">
        <v>2903</v>
      </c>
      <c r="F18" s="83" t="s">
        <v>2930</v>
      </c>
      <c r="G18" s="83" t="s">
        <v>2931</v>
      </c>
      <c r="H18" s="83" t="s">
        <v>978</v>
      </c>
      <c r="I18" s="83" t="s">
        <v>94</v>
      </c>
      <c r="J18" s="83" t="s">
        <v>50</v>
      </c>
      <c r="K18" s="84">
        <v>43516</v>
      </c>
      <c r="L18" s="84">
        <v>43516</v>
      </c>
      <c r="M18" s="84">
        <v>43516</v>
      </c>
      <c r="N18" s="83" t="s">
        <v>1358</v>
      </c>
      <c r="O18" s="83" t="s">
        <v>1368</v>
      </c>
      <c r="P18" s="102">
        <v>7841890</v>
      </c>
      <c r="Q18" s="83" t="s">
        <v>4303</v>
      </c>
      <c r="R18" s="83" t="s">
        <v>68</v>
      </c>
      <c r="S18" s="83" t="s">
        <v>52</v>
      </c>
      <c r="T18" s="85">
        <v>32424</v>
      </c>
      <c r="U18" s="85">
        <v>30505</v>
      </c>
      <c r="V18" s="85">
        <f t="shared" si="3"/>
        <v>1919</v>
      </c>
      <c r="W18" s="86">
        <f t="shared" si="1"/>
        <v>5.9184554650875895E-2</v>
      </c>
      <c r="X18" s="83" t="s">
        <v>1361</v>
      </c>
      <c r="Y18" s="85">
        <v>30505</v>
      </c>
      <c r="Z18" s="83" t="s">
        <v>4305</v>
      </c>
      <c r="AA18" s="85">
        <v>0</v>
      </c>
      <c r="AB18" s="85" t="s">
        <v>54</v>
      </c>
      <c r="AC18" s="85">
        <v>32424</v>
      </c>
      <c r="AD18" s="85">
        <v>30505</v>
      </c>
      <c r="AE18" s="85">
        <v>1919</v>
      </c>
      <c r="AF18" s="83" t="s">
        <v>1390</v>
      </c>
      <c r="AG18" s="103">
        <f t="shared" si="4"/>
        <v>0</v>
      </c>
    </row>
    <row r="19" spans="1:33" s="88" customFormat="1" x14ac:dyDescent="0.2">
      <c r="A19" s="83" t="s">
        <v>39</v>
      </c>
      <c r="B19" s="83" t="s">
        <v>40</v>
      </c>
      <c r="C19" s="83" t="s">
        <v>2901</v>
      </c>
      <c r="D19" s="83" t="s">
        <v>2927</v>
      </c>
      <c r="E19" s="83" t="s">
        <v>2903</v>
      </c>
      <c r="F19" s="83" t="s">
        <v>2930</v>
      </c>
      <c r="G19" s="83" t="s">
        <v>2931</v>
      </c>
      <c r="H19" s="83" t="s">
        <v>978</v>
      </c>
      <c r="I19" s="83" t="s">
        <v>94</v>
      </c>
      <c r="J19" s="83" t="s">
        <v>50</v>
      </c>
      <c r="K19" s="84">
        <v>43516</v>
      </c>
      <c r="L19" s="84">
        <v>43516</v>
      </c>
      <c r="M19" s="84">
        <v>43516</v>
      </c>
      <c r="N19" s="83" t="s">
        <v>1358</v>
      </c>
      <c r="O19" s="83" t="s">
        <v>1368</v>
      </c>
      <c r="P19" s="102">
        <v>7923445</v>
      </c>
      <c r="Q19" s="83" t="s">
        <v>4306</v>
      </c>
      <c r="R19" s="83" t="s">
        <v>68</v>
      </c>
      <c r="S19" s="83" t="s">
        <v>52</v>
      </c>
      <c r="T19" s="85">
        <v>22000</v>
      </c>
      <c r="U19" s="85">
        <v>20740</v>
      </c>
      <c r="V19" s="85">
        <f t="shared" si="3"/>
        <v>1260</v>
      </c>
      <c r="W19" s="86">
        <f t="shared" si="1"/>
        <v>5.7272727272727274E-2</v>
      </c>
      <c r="X19" s="83" t="s">
        <v>1361</v>
      </c>
      <c r="Y19" s="85">
        <v>20740</v>
      </c>
      <c r="Z19" s="83" t="s">
        <v>4307</v>
      </c>
      <c r="AA19" s="85">
        <v>0</v>
      </c>
      <c r="AB19" s="85" t="s">
        <v>54</v>
      </c>
      <c r="AC19" s="85">
        <v>22000</v>
      </c>
      <c r="AD19" s="85">
        <v>20740</v>
      </c>
      <c r="AE19" s="85">
        <v>1260</v>
      </c>
      <c r="AF19" s="83" t="s">
        <v>1390</v>
      </c>
      <c r="AG19" s="103">
        <f t="shared" si="4"/>
        <v>0</v>
      </c>
    </row>
    <row r="20" spans="1:33" s="88" customFormat="1" x14ac:dyDescent="0.2">
      <c r="A20" s="83" t="s">
        <v>39</v>
      </c>
      <c r="B20" s="83" t="s">
        <v>40</v>
      </c>
      <c r="C20" s="83" t="s">
        <v>2901</v>
      </c>
      <c r="D20" s="83" t="s">
        <v>2927</v>
      </c>
      <c r="E20" s="83" t="s">
        <v>2903</v>
      </c>
      <c r="F20" s="83" t="s">
        <v>2930</v>
      </c>
      <c r="G20" s="83" t="s">
        <v>2931</v>
      </c>
      <c r="H20" s="83" t="s">
        <v>4308</v>
      </c>
      <c r="I20" s="83" t="s">
        <v>94</v>
      </c>
      <c r="J20" s="83" t="s">
        <v>50</v>
      </c>
      <c r="K20" s="84">
        <v>43516</v>
      </c>
      <c r="L20" s="84">
        <v>43516</v>
      </c>
      <c r="M20" s="84">
        <v>43516</v>
      </c>
      <c r="N20" s="83" t="s">
        <v>1358</v>
      </c>
      <c r="O20" s="83" t="s">
        <v>1368</v>
      </c>
      <c r="P20" s="102">
        <v>7927135</v>
      </c>
      <c r="Q20" s="83" t="s">
        <v>4309</v>
      </c>
      <c r="R20" s="83" t="s">
        <v>68</v>
      </c>
      <c r="S20" s="83" t="s">
        <v>52</v>
      </c>
      <c r="T20" s="85">
        <v>63840</v>
      </c>
      <c r="U20" s="85">
        <v>54200</v>
      </c>
      <c r="V20" s="85">
        <f t="shared" si="3"/>
        <v>9640</v>
      </c>
      <c r="W20" s="86">
        <f t="shared" si="1"/>
        <v>0.15100250626566417</v>
      </c>
      <c r="X20" s="83" t="s">
        <v>1361</v>
      </c>
      <c r="Y20" s="85">
        <v>54200</v>
      </c>
      <c r="Z20" s="83" t="s">
        <v>4310</v>
      </c>
      <c r="AA20" s="85">
        <v>0</v>
      </c>
      <c r="AB20" s="85" t="s">
        <v>54</v>
      </c>
      <c r="AC20" s="85">
        <v>63840</v>
      </c>
      <c r="AD20" s="85">
        <v>54200</v>
      </c>
      <c r="AE20" s="85">
        <v>9640</v>
      </c>
      <c r="AF20" s="83" t="s">
        <v>1371</v>
      </c>
      <c r="AG20" s="103">
        <f t="shared" si="4"/>
        <v>0</v>
      </c>
    </row>
    <row r="21" spans="1:33" s="88" customFormat="1" x14ac:dyDescent="0.2">
      <c r="A21" s="83" t="s">
        <v>39</v>
      </c>
      <c r="B21" s="83" t="s">
        <v>40</v>
      </c>
      <c r="C21" s="83" t="s">
        <v>2901</v>
      </c>
      <c r="D21" s="83" t="s">
        <v>2927</v>
      </c>
      <c r="E21" s="83" t="s">
        <v>2903</v>
      </c>
      <c r="F21" s="83" t="s">
        <v>2930</v>
      </c>
      <c r="G21" s="83" t="s">
        <v>2931</v>
      </c>
      <c r="H21" s="83" t="s">
        <v>2939</v>
      </c>
      <c r="I21" s="83" t="s">
        <v>309</v>
      </c>
      <c r="J21" s="83" t="s">
        <v>50</v>
      </c>
      <c r="K21" s="84">
        <v>43524</v>
      </c>
      <c r="L21" s="84">
        <v>43524</v>
      </c>
      <c r="M21" s="84">
        <v>43524</v>
      </c>
      <c r="N21" s="83" t="s">
        <v>1367</v>
      </c>
      <c r="O21" s="83" t="s">
        <v>1368</v>
      </c>
      <c r="P21" s="102">
        <v>7996799</v>
      </c>
      <c r="Q21" s="83" t="s">
        <v>2933</v>
      </c>
      <c r="R21" s="83" t="s">
        <v>59</v>
      </c>
      <c r="S21" s="83" t="s">
        <v>52</v>
      </c>
      <c r="T21" s="85">
        <v>65751</v>
      </c>
      <c r="U21" s="85">
        <v>65100</v>
      </c>
      <c r="V21" s="85">
        <f t="shared" si="3"/>
        <v>651</v>
      </c>
      <c r="W21" s="86">
        <f t="shared" si="1"/>
        <v>9.9009900990099011E-3</v>
      </c>
      <c r="X21" s="83" t="s">
        <v>1361</v>
      </c>
      <c r="Y21" s="85">
        <v>65100</v>
      </c>
      <c r="Z21" s="83" t="s">
        <v>4311</v>
      </c>
      <c r="AA21" s="85">
        <v>0</v>
      </c>
      <c r="AB21" s="85" t="s">
        <v>54</v>
      </c>
      <c r="AC21" s="85">
        <v>65751</v>
      </c>
      <c r="AD21" s="85">
        <v>65100</v>
      </c>
      <c r="AE21" s="85">
        <v>651</v>
      </c>
      <c r="AF21" s="83" t="s">
        <v>1371</v>
      </c>
      <c r="AG21" s="103">
        <f t="shared" si="4"/>
        <v>0</v>
      </c>
    </row>
    <row r="22" spans="1:33" s="88" customFormat="1" x14ac:dyDescent="0.2">
      <c r="A22" s="83" t="s">
        <v>39</v>
      </c>
      <c r="B22" s="83" t="s">
        <v>40</v>
      </c>
      <c r="C22" s="83" t="s">
        <v>2901</v>
      </c>
      <c r="D22" s="83" t="s">
        <v>2927</v>
      </c>
      <c r="E22" s="83" t="s">
        <v>2903</v>
      </c>
      <c r="F22" s="83" t="s">
        <v>2930</v>
      </c>
      <c r="G22" s="83" t="s">
        <v>2931</v>
      </c>
      <c r="H22" s="83" t="s">
        <v>2939</v>
      </c>
      <c r="I22" s="83" t="s">
        <v>309</v>
      </c>
      <c r="J22" s="83" t="s">
        <v>50</v>
      </c>
      <c r="K22" s="84">
        <v>43524</v>
      </c>
      <c r="L22" s="84">
        <v>43524</v>
      </c>
      <c r="M22" s="84">
        <v>43524</v>
      </c>
      <c r="N22" s="83" t="s">
        <v>1367</v>
      </c>
      <c r="O22" s="83" t="s">
        <v>1368</v>
      </c>
      <c r="P22" s="102">
        <v>7996799</v>
      </c>
      <c r="Q22" s="83" t="s">
        <v>2933</v>
      </c>
      <c r="R22" s="83" t="s">
        <v>59</v>
      </c>
      <c r="S22" s="83" t="s">
        <v>52</v>
      </c>
      <c r="T22" s="85">
        <v>0</v>
      </c>
      <c r="U22" s="85">
        <v>0</v>
      </c>
      <c r="V22" s="85">
        <f t="shared" si="3"/>
        <v>0</v>
      </c>
      <c r="W22" s="86" t="e">
        <f t="shared" si="1"/>
        <v>#DIV/0!</v>
      </c>
      <c r="X22" s="83" t="s">
        <v>1361</v>
      </c>
      <c r="Y22" s="85">
        <v>0</v>
      </c>
      <c r="Z22" s="83" t="s">
        <v>2937</v>
      </c>
      <c r="AA22" s="85">
        <v>0</v>
      </c>
      <c r="AB22" s="85" t="s">
        <v>54</v>
      </c>
      <c r="AC22" s="85">
        <v>11353389.199999999</v>
      </c>
      <c r="AD22" s="85">
        <v>11353389.199999999</v>
      </c>
      <c r="AE22" s="85">
        <v>0</v>
      </c>
      <c r="AF22" s="83" t="s">
        <v>1371</v>
      </c>
      <c r="AG22" s="103">
        <f t="shared" si="4"/>
        <v>0</v>
      </c>
    </row>
    <row r="23" spans="1:33" s="88" customFormat="1" x14ac:dyDescent="0.2">
      <c r="A23" s="83" t="s">
        <v>39</v>
      </c>
      <c r="B23" s="83" t="s">
        <v>40</v>
      </c>
      <c r="C23" s="83" t="s">
        <v>2901</v>
      </c>
      <c r="D23" s="83" t="s">
        <v>2927</v>
      </c>
      <c r="E23" s="83" t="s">
        <v>2903</v>
      </c>
      <c r="F23" s="83" t="s">
        <v>2930</v>
      </c>
      <c r="G23" s="83" t="s">
        <v>2931</v>
      </c>
      <c r="H23" s="83" t="s">
        <v>2939</v>
      </c>
      <c r="I23" s="83" t="s">
        <v>309</v>
      </c>
      <c r="J23" s="83" t="s">
        <v>50</v>
      </c>
      <c r="K23" s="84">
        <v>43497</v>
      </c>
      <c r="L23" s="84">
        <v>43497</v>
      </c>
      <c r="M23" s="84">
        <v>43497</v>
      </c>
      <c r="N23" s="83" t="s">
        <v>1386</v>
      </c>
      <c r="O23" s="83" t="s">
        <v>1368</v>
      </c>
      <c r="P23" s="102">
        <v>8180539</v>
      </c>
      <c r="Q23" s="83" t="s">
        <v>2933</v>
      </c>
      <c r="R23" s="83" t="s">
        <v>59</v>
      </c>
      <c r="S23" s="83" t="s">
        <v>52</v>
      </c>
      <c r="T23" s="85">
        <v>123394.84</v>
      </c>
      <c r="U23" s="85">
        <v>115991.15</v>
      </c>
      <c r="V23" s="85">
        <f t="shared" si="3"/>
        <v>7403.6900000000023</v>
      </c>
      <c r="W23" s="86">
        <f t="shared" si="1"/>
        <v>5.9999996758373385E-2</v>
      </c>
      <c r="X23" s="83" t="s">
        <v>4312</v>
      </c>
      <c r="Y23" s="85">
        <v>0</v>
      </c>
      <c r="Z23" s="83" t="s">
        <v>55</v>
      </c>
      <c r="AA23" s="85">
        <v>0</v>
      </c>
      <c r="AB23" s="85" t="s">
        <v>54</v>
      </c>
      <c r="AC23" s="85">
        <v>123394.84</v>
      </c>
      <c r="AD23" s="85">
        <v>104266.81</v>
      </c>
      <c r="AE23" s="85">
        <v>19128.03</v>
      </c>
      <c r="AF23" s="83" t="s">
        <v>1371</v>
      </c>
      <c r="AG23" s="103">
        <f t="shared" si="4"/>
        <v>-11724.339999999997</v>
      </c>
    </row>
    <row r="24" spans="1:33" s="88" customFormat="1" x14ac:dyDescent="0.2">
      <c r="A24" s="83" t="s">
        <v>39</v>
      </c>
      <c r="B24" s="83" t="s">
        <v>40</v>
      </c>
      <c r="C24" s="83" t="s">
        <v>2901</v>
      </c>
      <c r="D24" s="83" t="s">
        <v>2927</v>
      </c>
      <c r="E24" s="83" t="s">
        <v>2903</v>
      </c>
      <c r="F24" s="83" t="s">
        <v>2930</v>
      </c>
      <c r="G24" s="83" t="s">
        <v>2931</v>
      </c>
      <c r="H24" s="83" t="s">
        <v>2939</v>
      </c>
      <c r="I24" s="83" t="s">
        <v>309</v>
      </c>
      <c r="J24" s="83" t="s">
        <v>50</v>
      </c>
      <c r="K24" s="84">
        <v>43524</v>
      </c>
      <c r="L24" s="84">
        <v>43524</v>
      </c>
      <c r="M24" s="84">
        <v>43524</v>
      </c>
      <c r="N24" s="83" t="s">
        <v>1386</v>
      </c>
      <c r="O24" s="83" t="s">
        <v>1368</v>
      </c>
      <c r="P24" s="102">
        <v>8193629</v>
      </c>
      <c r="Q24" s="83" t="s">
        <v>4313</v>
      </c>
      <c r="R24" s="83" t="s">
        <v>59</v>
      </c>
      <c r="S24" s="83" t="s">
        <v>52</v>
      </c>
      <c r="T24" s="85">
        <v>0</v>
      </c>
      <c r="U24" s="85">
        <v>0</v>
      </c>
      <c r="V24" s="85">
        <f t="shared" si="3"/>
        <v>0</v>
      </c>
      <c r="W24" s="86" t="e">
        <f t="shared" si="1"/>
        <v>#DIV/0!</v>
      </c>
      <c r="X24" s="83" t="s">
        <v>4312</v>
      </c>
      <c r="Y24" s="85">
        <v>0</v>
      </c>
      <c r="Z24" s="83" t="s">
        <v>55</v>
      </c>
      <c r="AA24" s="85">
        <v>0</v>
      </c>
      <c r="AB24" s="85" t="s">
        <v>54</v>
      </c>
      <c r="AC24" s="85">
        <v>0</v>
      </c>
      <c r="AD24" s="85">
        <v>0</v>
      </c>
      <c r="AE24" s="85">
        <v>0</v>
      </c>
      <c r="AF24" s="83" t="s">
        <v>1371</v>
      </c>
      <c r="AG24" s="103">
        <f t="shared" si="4"/>
        <v>0</v>
      </c>
    </row>
    <row r="25" spans="1:33" s="88" customFormat="1" x14ac:dyDescent="0.2">
      <c r="A25" s="83" t="s">
        <v>39</v>
      </c>
      <c r="B25" s="83" t="s">
        <v>40</v>
      </c>
      <c r="C25" s="83" t="s">
        <v>2901</v>
      </c>
      <c r="D25" s="83" t="s">
        <v>2927</v>
      </c>
      <c r="E25" s="83" t="s">
        <v>2903</v>
      </c>
      <c r="F25" s="83" t="s">
        <v>2930</v>
      </c>
      <c r="G25" s="83" t="s">
        <v>2931</v>
      </c>
      <c r="H25" s="83" t="s">
        <v>2939</v>
      </c>
      <c r="I25" s="83" t="s">
        <v>309</v>
      </c>
      <c r="J25" s="83" t="s">
        <v>50</v>
      </c>
      <c r="K25" s="84">
        <v>43511</v>
      </c>
      <c r="L25" s="84">
        <v>43511</v>
      </c>
      <c r="M25" s="84">
        <v>43511</v>
      </c>
      <c r="N25" s="83" t="s">
        <v>1358</v>
      </c>
      <c r="O25" s="83" t="s">
        <v>1368</v>
      </c>
      <c r="P25" s="102">
        <v>8009557</v>
      </c>
      <c r="Q25" s="83" t="s">
        <v>4314</v>
      </c>
      <c r="R25" s="83" t="s">
        <v>68</v>
      </c>
      <c r="S25" s="83" t="s">
        <v>52</v>
      </c>
      <c r="T25" s="85">
        <v>119262.79</v>
      </c>
      <c r="U25" s="85">
        <v>112406.08</v>
      </c>
      <c r="V25" s="85">
        <f t="shared" si="3"/>
        <v>6856.7099999999919</v>
      </c>
      <c r="W25" s="86">
        <f t="shared" si="1"/>
        <v>5.7492450076004363E-2</v>
      </c>
      <c r="X25" s="83" t="s">
        <v>1361</v>
      </c>
      <c r="Y25" s="85">
        <v>112406.08</v>
      </c>
      <c r="Z25" s="83" t="s">
        <v>4315</v>
      </c>
      <c r="AA25" s="85">
        <v>0</v>
      </c>
      <c r="AB25" s="85" t="s">
        <v>54</v>
      </c>
      <c r="AC25" s="85">
        <v>119262.79</v>
      </c>
      <c r="AD25" s="85">
        <v>112406.08</v>
      </c>
      <c r="AE25" s="85">
        <v>6856.71</v>
      </c>
      <c r="AF25" s="83" t="s">
        <v>1371</v>
      </c>
      <c r="AG25" s="103">
        <f t="shared" si="4"/>
        <v>-8.1854523159563541E-12</v>
      </c>
    </row>
    <row r="26" spans="1:33" s="88" customFormat="1" x14ac:dyDescent="0.2">
      <c r="A26" s="83" t="s">
        <v>39</v>
      </c>
      <c r="B26" s="83" t="s">
        <v>40</v>
      </c>
      <c r="C26" s="83" t="s">
        <v>2901</v>
      </c>
      <c r="D26" s="83" t="s">
        <v>2927</v>
      </c>
      <c r="E26" s="83" t="s">
        <v>2903</v>
      </c>
      <c r="F26" s="83" t="s">
        <v>2930</v>
      </c>
      <c r="G26" s="83" t="s">
        <v>2931</v>
      </c>
      <c r="H26" s="83" t="s">
        <v>2939</v>
      </c>
      <c r="I26" s="83" t="s">
        <v>309</v>
      </c>
      <c r="J26" s="83" t="s">
        <v>50</v>
      </c>
      <c r="K26" s="84">
        <v>43500</v>
      </c>
      <c r="L26" s="84">
        <v>43539</v>
      </c>
      <c r="M26" s="104" t="s">
        <v>54</v>
      </c>
      <c r="N26" s="83" t="s">
        <v>1358</v>
      </c>
      <c r="O26" s="83" t="s">
        <v>1359</v>
      </c>
      <c r="P26" s="102">
        <v>7992883</v>
      </c>
      <c r="Q26" s="83" t="s">
        <v>4316</v>
      </c>
      <c r="R26" s="83" t="s">
        <v>68</v>
      </c>
      <c r="S26" s="83" t="s">
        <v>52</v>
      </c>
      <c r="T26" s="85">
        <v>134470</v>
      </c>
      <c r="U26" s="85">
        <v>134470</v>
      </c>
      <c r="V26" s="85">
        <f t="shared" si="3"/>
        <v>0</v>
      </c>
      <c r="W26" s="86">
        <f t="shared" si="1"/>
        <v>0</v>
      </c>
      <c r="X26" s="83" t="s">
        <v>1361</v>
      </c>
      <c r="Y26" s="85">
        <v>134470</v>
      </c>
      <c r="Z26" s="83" t="s">
        <v>4317</v>
      </c>
      <c r="AA26" s="85">
        <v>0</v>
      </c>
      <c r="AB26" s="85" t="s">
        <v>54</v>
      </c>
      <c r="AC26" s="85">
        <v>134470</v>
      </c>
      <c r="AD26" s="85">
        <v>134470</v>
      </c>
      <c r="AE26" s="85">
        <v>0</v>
      </c>
      <c r="AF26" s="83" t="s">
        <v>1371</v>
      </c>
      <c r="AG26" s="103">
        <f t="shared" si="4"/>
        <v>0</v>
      </c>
    </row>
    <row r="27" spans="1:33" s="88" customFormat="1" x14ac:dyDescent="0.2">
      <c r="A27" s="83" t="s">
        <v>39</v>
      </c>
      <c r="B27" s="83" t="s">
        <v>40</v>
      </c>
      <c r="C27" s="83" t="s">
        <v>2901</v>
      </c>
      <c r="D27" s="83" t="s">
        <v>2944</v>
      </c>
      <c r="E27" s="83" t="s">
        <v>2903</v>
      </c>
      <c r="F27" s="83" t="s">
        <v>2945</v>
      </c>
      <c r="G27" s="83" t="s">
        <v>2562</v>
      </c>
      <c r="H27" s="83" t="s">
        <v>251</v>
      </c>
      <c r="I27" s="83" t="s">
        <v>2914</v>
      </c>
      <c r="J27" s="83" t="s">
        <v>50</v>
      </c>
      <c r="K27" s="84">
        <v>43511</v>
      </c>
      <c r="L27" s="84">
        <v>43511</v>
      </c>
      <c r="M27" s="84">
        <v>43511</v>
      </c>
      <c r="N27" s="83" t="s">
        <v>1358</v>
      </c>
      <c r="O27" s="83" t="s">
        <v>1368</v>
      </c>
      <c r="P27" s="102">
        <v>8185904</v>
      </c>
      <c r="Q27" s="83" t="s">
        <v>2947</v>
      </c>
      <c r="R27" s="83" t="s">
        <v>68</v>
      </c>
      <c r="S27" s="83" t="s">
        <v>52</v>
      </c>
      <c r="T27" s="85">
        <v>25278.080000000002</v>
      </c>
      <c r="U27" s="85">
        <v>21065.06</v>
      </c>
      <c r="V27" s="85">
        <f t="shared" ref="V27:V43" si="5">T27-U27</f>
        <v>4213.0200000000004</v>
      </c>
      <c r="W27" s="86">
        <f t="shared" si="1"/>
        <v>0.1666669303997772</v>
      </c>
      <c r="X27" s="83" t="s">
        <v>1361</v>
      </c>
      <c r="Y27" s="85">
        <v>21065.06</v>
      </c>
      <c r="Z27" s="83" t="s">
        <v>2949</v>
      </c>
      <c r="AA27" s="85">
        <v>0</v>
      </c>
      <c r="AB27" s="85" t="s">
        <v>54</v>
      </c>
      <c r="AC27" s="85">
        <v>25278.080000000002</v>
      </c>
      <c r="AD27" s="85">
        <v>21065.06</v>
      </c>
      <c r="AE27" s="85">
        <v>4213.0200000000004</v>
      </c>
      <c r="AF27" s="83" t="s">
        <v>1371</v>
      </c>
      <c r="AG27" s="103">
        <f t="shared" ref="AG27:AG43" si="6">V27-AE27</f>
        <v>0</v>
      </c>
    </row>
    <row r="28" spans="1:33" s="88" customFormat="1" x14ac:dyDescent="0.2">
      <c r="A28" s="83" t="s">
        <v>39</v>
      </c>
      <c r="B28" s="83" t="s">
        <v>40</v>
      </c>
      <c r="C28" s="83" t="s">
        <v>2901</v>
      </c>
      <c r="D28" s="83" t="s">
        <v>2944</v>
      </c>
      <c r="E28" s="83" t="s">
        <v>2903</v>
      </c>
      <c r="F28" s="83" t="s">
        <v>2945</v>
      </c>
      <c r="G28" s="83" t="s">
        <v>2562</v>
      </c>
      <c r="H28" s="83" t="s">
        <v>251</v>
      </c>
      <c r="I28" s="83" t="s">
        <v>2914</v>
      </c>
      <c r="J28" s="83" t="s">
        <v>50</v>
      </c>
      <c r="K28" s="84">
        <v>43507</v>
      </c>
      <c r="L28" s="84">
        <v>43507</v>
      </c>
      <c r="M28" s="84">
        <v>43507</v>
      </c>
      <c r="N28" s="83" t="s">
        <v>1358</v>
      </c>
      <c r="O28" s="83" t="s">
        <v>1368</v>
      </c>
      <c r="P28" s="102">
        <v>8185904</v>
      </c>
      <c r="Q28" s="83" t="s">
        <v>2947</v>
      </c>
      <c r="R28" s="83" t="s">
        <v>68</v>
      </c>
      <c r="S28" s="83" t="s">
        <v>52</v>
      </c>
      <c r="T28" s="85">
        <v>357203.52</v>
      </c>
      <c r="U28" s="85">
        <v>331524</v>
      </c>
      <c r="V28" s="85">
        <f t="shared" si="5"/>
        <v>25679.520000000019</v>
      </c>
      <c r="W28" s="86">
        <f t="shared" si="1"/>
        <v>7.1890444976578108E-2</v>
      </c>
      <c r="X28" s="83" t="s">
        <v>1361</v>
      </c>
      <c r="Y28" s="85">
        <v>331524</v>
      </c>
      <c r="Z28" s="83" t="s">
        <v>2949</v>
      </c>
      <c r="AA28" s="85">
        <v>0</v>
      </c>
      <c r="AB28" s="85" t="s">
        <v>54</v>
      </c>
      <c r="AC28" s="85">
        <v>357203.52</v>
      </c>
      <c r="AD28" s="85">
        <v>331524</v>
      </c>
      <c r="AE28" s="85">
        <v>25679.52</v>
      </c>
      <c r="AF28" s="83" t="s">
        <v>1371</v>
      </c>
      <c r="AG28" s="103">
        <f t="shared" si="6"/>
        <v>0</v>
      </c>
    </row>
    <row r="29" spans="1:33" s="88" customFormat="1" x14ac:dyDescent="0.2">
      <c r="A29" s="83" t="s">
        <v>39</v>
      </c>
      <c r="B29" s="83" t="s">
        <v>40</v>
      </c>
      <c r="C29" s="83" t="s">
        <v>2901</v>
      </c>
      <c r="D29" s="83" t="s">
        <v>2944</v>
      </c>
      <c r="E29" s="83" t="s">
        <v>2903</v>
      </c>
      <c r="F29" s="83" t="s">
        <v>2945</v>
      </c>
      <c r="G29" s="83" t="s">
        <v>2562</v>
      </c>
      <c r="H29" s="83" t="s">
        <v>2958</v>
      </c>
      <c r="I29" s="83" t="s">
        <v>94</v>
      </c>
      <c r="J29" s="83" t="s">
        <v>50</v>
      </c>
      <c r="K29" s="84">
        <v>43508</v>
      </c>
      <c r="L29" s="84">
        <v>43508</v>
      </c>
      <c r="M29" s="84">
        <v>43508</v>
      </c>
      <c r="N29" s="83" t="s">
        <v>1358</v>
      </c>
      <c r="O29" s="83" t="s">
        <v>1368</v>
      </c>
      <c r="P29" s="102">
        <v>8171825</v>
      </c>
      <c r="Q29" s="83" t="s">
        <v>4318</v>
      </c>
      <c r="R29" s="83" t="s">
        <v>68</v>
      </c>
      <c r="S29" s="83" t="s">
        <v>52</v>
      </c>
      <c r="T29" s="85">
        <v>239.4</v>
      </c>
      <c r="U29" s="85">
        <v>210</v>
      </c>
      <c r="V29" s="85">
        <f t="shared" si="5"/>
        <v>29.400000000000006</v>
      </c>
      <c r="W29" s="86">
        <f t="shared" si="1"/>
        <v>0.12280701754385967</v>
      </c>
      <c r="X29" s="83" t="s">
        <v>1361</v>
      </c>
      <c r="Y29" s="85">
        <v>210</v>
      </c>
      <c r="Z29" s="83" t="s">
        <v>4319</v>
      </c>
      <c r="AA29" s="85">
        <v>0</v>
      </c>
      <c r="AB29" s="85" t="s">
        <v>54</v>
      </c>
      <c r="AC29" s="85">
        <v>239.4</v>
      </c>
      <c r="AD29" s="85">
        <v>210</v>
      </c>
      <c r="AE29" s="85">
        <v>29.4</v>
      </c>
      <c r="AF29" s="83" t="s">
        <v>1371</v>
      </c>
      <c r="AG29" s="103">
        <f t="shared" si="6"/>
        <v>0</v>
      </c>
    </row>
    <row r="30" spans="1:33" s="88" customFormat="1" x14ac:dyDescent="0.2">
      <c r="A30" s="83" t="s">
        <v>39</v>
      </c>
      <c r="B30" s="83" t="s">
        <v>40</v>
      </c>
      <c r="C30" s="83" t="s">
        <v>2901</v>
      </c>
      <c r="D30" s="83" t="s">
        <v>2944</v>
      </c>
      <c r="E30" s="83" t="s">
        <v>2903</v>
      </c>
      <c r="F30" s="83" t="s">
        <v>2945</v>
      </c>
      <c r="G30" s="83" t="s">
        <v>2562</v>
      </c>
      <c r="H30" s="83" t="s">
        <v>2958</v>
      </c>
      <c r="I30" s="83" t="s">
        <v>94</v>
      </c>
      <c r="J30" s="83" t="s">
        <v>50</v>
      </c>
      <c r="K30" s="84">
        <v>43503</v>
      </c>
      <c r="L30" s="84">
        <v>43503</v>
      </c>
      <c r="M30" s="84">
        <v>43503</v>
      </c>
      <c r="N30" s="83" t="s">
        <v>1358</v>
      </c>
      <c r="O30" s="83" t="s">
        <v>1368</v>
      </c>
      <c r="P30" s="102">
        <v>8171825</v>
      </c>
      <c r="Q30" s="83" t="s">
        <v>4318</v>
      </c>
      <c r="R30" s="83" t="s">
        <v>68</v>
      </c>
      <c r="S30" s="83" t="s">
        <v>52</v>
      </c>
      <c r="T30" s="85">
        <v>89398.12</v>
      </c>
      <c r="U30" s="85">
        <v>76380.399999999994</v>
      </c>
      <c r="V30" s="85">
        <f t="shared" si="5"/>
        <v>13017.720000000001</v>
      </c>
      <c r="W30" s="86">
        <f t="shared" si="1"/>
        <v>0.14561514268980155</v>
      </c>
      <c r="X30" s="83" t="s">
        <v>1361</v>
      </c>
      <c r="Y30" s="85">
        <v>76380.399999999994</v>
      </c>
      <c r="Z30" s="83" t="s">
        <v>4319</v>
      </c>
      <c r="AA30" s="85">
        <v>0</v>
      </c>
      <c r="AB30" s="85" t="s">
        <v>54</v>
      </c>
      <c r="AC30" s="85">
        <v>89398.12</v>
      </c>
      <c r="AD30" s="85">
        <v>76380.399999999994</v>
      </c>
      <c r="AE30" s="85">
        <v>13017.72</v>
      </c>
      <c r="AF30" s="83" t="s">
        <v>1371</v>
      </c>
      <c r="AG30" s="103">
        <f t="shared" si="6"/>
        <v>0</v>
      </c>
    </row>
    <row r="31" spans="1:33" s="88" customFormat="1" x14ac:dyDescent="0.2">
      <c r="A31" s="83" t="s">
        <v>39</v>
      </c>
      <c r="B31" s="83" t="s">
        <v>40</v>
      </c>
      <c r="C31" s="83" t="s">
        <v>2901</v>
      </c>
      <c r="D31" s="83" t="s">
        <v>2944</v>
      </c>
      <c r="E31" s="83" t="s">
        <v>2903</v>
      </c>
      <c r="F31" s="83" t="s">
        <v>2945</v>
      </c>
      <c r="G31" s="83" t="s">
        <v>2562</v>
      </c>
      <c r="H31" s="83" t="s">
        <v>2958</v>
      </c>
      <c r="I31" s="83" t="s">
        <v>94</v>
      </c>
      <c r="J31" s="83" t="s">
        <v>50</v>
      </c>
      <c r="K31" s="84">
        <v>43501</v>
      </c>
      <c r="L31" s="84">
        <v>43501</v>
      </c>
      <c r="M31" s="84">
        <v>43500</v>
      </c>
      <c r="N31" s="83" t="s">
        <v>1358</v>
      </c>
      <c r="O31" s="83" t="s">
        <v>1368</v>
      </c>
      <c r="P31" s="102">
        <v>8171825</v>
      </c>
      <c r="Q31" s="83" t="s">
        <v>4318</v>
      </c>
      <c r="R31" s="83" t="s">
        <v>68</v>
      </c>
      <c r="S31" s="83" t="s">
        <v>52</v>
      </c>
      <c r="T31" s="85">
        <v>12709.4</v>
      </c>
      <c r="U31" s="85">
        <v>10551.2</v>
      </c>
      <c r="V31" s="85">
        <f t="shared" si="5"/>
        <v>2158.1999999999989</v>
      </c>
      <c r="W31" s="86">
        <f t="shared" si="1"/>
        <v>0.16981132075471689</v>
      </c>
      <c r="X31" s="83" t="s">
        <v>1361</v>
      </c>
      <c r="Y31" s="85">
        <v>10551.2</v>
      </c>
      <c r="Z31" s="83" t="s">
        <v>4319</v>
      </c>
      <c r="AA31" s="85">
        <v>0</v>
      </c>
      <c r="AB31" s="85" t="s">
        <v>54</v>
      </c>
      <c r="AC31" s="85">
        <v>12709.4</v>
      </c>
      <c r="AD31" s="85">
        <v>10551.2</v>
      </c>
      <c r="AE31" s="85">
        <v>2158.1999999999998</v>
      </c>
      <c r="AF31" s="83" t="s">
        <v>1371</v>
      </c>
      <c r="AG31" s="103">
        <f t="shared" si="6"/>
        <v>0</v>
      </c>
    </row>
    <row r="32" spans="1:33" s="88" customFormat="1" x14ac:dyDescent="0.2">
      <c r="A32" s="83" t="s">
        <v>39</v>
      </c>
      <c r="B32" s="83" t="s">
        <v>40</v>
      </c>
      <c r="C32" s="83" t="s">
        <v>2901</v>
      </c>
      <c r="D32" s="83" t="s">
        <v>2944</v>
      </c>
      <c r="E32" s="83" t="s">
        <v>2903</v>
      </c>
      <c r="F32" s="83" t="s">
        <v>2945</v>
      </c>
      <c r="G32" s="83" t="s">
        <v>2562</v>
      </c>
      <c r="H32" s="83" t="s">
        <v>2958</v>
      </c>
      <c r="I32" s="83" t="s">
        <v>94</v>
      </c>
      <c r="J32" s="83" t="s">
        <v>50</v>
      </c>
      <c r="K32" s="84">
        <v>43503</v>
      </c>
      <c r="L32" s="84">
        <v>43539</v>
      </c>
      <c r="M32" s="104" t="s">
        <v>54</v>
      </c>
      <c r="N32" s="83" t="s">
        <v>1358</v>
      </c>
      <c r="O32" s="83" t="s">
        <v>1359</v>
      </c>
      <c r="P32" s="102">
        <v>8171825</v>
      </c>
      <c r="Q32" s="83" t="s">
        <v>4318</v>
      </c>
      <c r="R32" s="83" t="s">
        <v>68</v>
      </c>
      <c r="S32" s="83" t="s">
        <v>52</v>
      </c>
      <c r="T32" s="85">
        <v>69952.179999999993</v>
      </c>
      <c r="U32" s="85">
        <v>59954.38</v>
      </c>
      <c r="V32" s="85">
        <f t="shared" si="5"/>
        <v>9997.7999999999956</v>
      </c>
      <c r="W32" s="86">
        <f t="shared" si="1"/>
        <v>0.14292335135230949</v>
      </c>
      <c r="X32" s="83" t="s">
        <v>1361</v>
      </c>
      <c r="Y32" s="85">
        <v>59954.38</v>
      </c>
      <c r="Z32" s="83" t="s">
        <v>4319</v>
      </c>
      <c r="AA32" s="85">
        <v>0</v>
      </c>
      <c r="AB32" s="85" t="s">
        <v>54</v>
      </c>
      <c r="AC32" s="85">
        <v>69952.179999999993</v>
      </c>
      <c r="AD32" s="85">
        <v>59954.38</v>
      </c>
      <c r="AE32" s="85">
        <v>9997.7999999999993</v>
      </c>
      <c r="AF32" s="83" t="s">
        <v>1371</v>
      </c>
      <c r="AG32" s="103">
        <f t="shared" si="6"/>
        <v>0</v>
      </c>
    </row>
    <row r="33" spans="1:33" s="88" customFormat="1" x14ac:dyDescent="0.2">
      <c r="A33" s="83" t="s">
        <v>39</v>
      </c>
      <c r="B33" s="83" t="s">
        <v>40</v>
      </c>
      <c r="C33" s="83" t="s">
        <v>2901</v>
      </c>
      <c r="D33" s="83" t="s">
        <v>2944</v>
      </c>
      <c r="E33" s="83" t="s">
        <v>2903</v>
      </c>
      <c r="F33" s="83" t="s">
        <v>2945</v>
      </c>
      <c r="G33" s="83" t="s">
        <v>2562</v>
      </c>
      <c r="H33" s="83" t="s">
        <v>2965</v>
      </c>
      <c r="I33" s="83" t="s">
        <v>2914</v>
      </c>
      <c r="J33" s="83" t="s">
        <v>50</v>
      </c>
      <c r="K33" s="84">
        <v>43518</v>
      </c>
      <c r="L33" s="84">
        <v>43539</v>
      </c>
      <c r="M33" s="104" t="s">
        <v>54</v>
      </c>
      <c r="N33" s="83" t="s">
        <v>1358</v>
      </c>
      <c r="O33" s="83" t="s">
        <v>1359</v>
      </c>
      <c r="P33" s="102">
        <v>8186877</v>
      </c>
      <c r="Q33" s="83" t="s">
        <v>2967</v>
      </c>
      <c r="R33" s="83" t="s">
        <v>68</v>
      </c>
      <c r="S33" s="83" t="s">
        <v>52</v>
      </c>
      <c r="T33" s="85">
        <v>21461</v>
      </c>
      <c r="U33" s="85">
        <v>19510</v>
      </c>
      <c r="V33" s="85">
        <f t="shared" si="5"/>
        <v>1951</v>
      </c>
      <c r="W33" s="86">
        <f t="shared" si="1"/>
        <v>9.0909090909090912E-2</v>
      </c>
      <c r="X33" s="83" t="s">
        <v>1361</v>
      </c>
      <c r="Y33" s="85">
        <v>19510</v>
      </c>
      <c r="Z33" s="83" t="s">
        <v>4320</v>
      </c>
      <c r="AA33" s="85">
        <v>0</v>
      </c>
      <c r="AB33" s="85" t="s">
        <v>54</v>
      </c>
      <c r="AC33" s="85">
        <v>21461</v>
      </c>
      <c r="AD33" s="85">
        <v>19510</v>
      </c>
      <c r="AE33" s="85">
        <v>1951</v>
      </c>
      <c r="AF33" s="83" t="s">
        <v>1371</v>
      </c>
      <c r="AG33" s="103">
        <f t="shared" si="6"/>
        <v>0</v>
      </c>
    </row>
    <row r="34" spans="1:33" s="88" customFormat="1" x14ac:dyDescent="0.2">
      <c r="A34" s="83" t="s">
        <v>39</v>
      </c>
      <c r="B34" s="83" t="s">
        <v>40</v>
      </c>
      <c r="C34" s="83" t="s">
        <v>2901</v>
      </c>
      <c r="D34" s="83" t="s">
        <v>2944</v>
      </c>
      <c r="E34" s="83" t="s">
        <v>2903</v>
      </c>
      <c r="F34" s="83" t="s">
        <v>2945</v>
      </c>
      <c r="G34" s="83" t="s">
        <v>2562</v>
      </c>
      <c r="H34" s="83" t="s">
        <v>2965</v>
      </c>
      <c r="I34" s="83" t="s">
        <v>2914</v>
      </c>
      <c r="J34" s="83" t="s">
        <v>50</v>
      </c>
      <c r="K34" s="84">
        <v>43521</v>
      </c>
      <c r="L34" s="84">
        <v>43521</v>
      </c>
      <c r="M34" s="84">
        <v>43521</v>
      </c>
      <c r="N34" s="83" t="s">
        <v>1358</v>
      </c>
      <c r="O34" s="83" t="s">
        <v>1368</v>
      </c>
      <c r="P34" s="102">
        <v>8186877</v>
      </c>
      <c r="Q34" s="83" t="s">
        <v>2967</v>
      </c>
      <c r="R34" s="83" t="s">
        <v>68</v>
      </c>
      <c r="S34" s="83" t="s">
        <v>52</v>
      </c>
      <c r="T34" s="85">
        <v>199.5</v>
      </c>
      <c r="U34" s="85">
        <v>175</v>
      </c>
      <c r="V34" s="85">
        <f t="shared" si="5"/>
        <v>24.5</v>
      </c>
      <c r="W34" s="86">
        <f t="shared" si="1"/>
        <v>0.12280701754385964</v>
      </c>
      <c r="X34" s="83" t="s">
        <v>1361</v>
      </c>
      <c r="Y34" s="85">
        <v>175</v>
      </c>
      <c r="Z34" s="83" t="s">
        <v>2969</v>
      </c>
      <c r="AA34" s="85">
        <v>0</v>
      </c>
      <c r="AB34" s="85" t="s">
        <v>54</v>
      </c>
      <c r="AC34" s="85">
        <v>199.5</v>
      </c>
      <c r="AD34" s="85">
        <v>175</v>
      </c>
      <c r="AE34" s="85">
        <v>24.5</v>
      </c>
      <c r="AF34" s="83" t="s">
        <v>1371</v>
      </c>
      <c r="AG34" s="103">
        <f t="shared" si="6"/>
        <v>0</v>
      </c>
    </row>
    <row r="35" spans="1:33" s="88" customFormat="1" x14ac:dyDescent="0.2">
      <c r="A35" s="83" t="s">
        <v>39</v>
      </c>
      <c r="B35" s="83" t="s">
        <v>40</v>
      </c>
      <c r="C35" s="83" t="s">
        <v>2901</v>
      </c>
      <c r="D35" s="83" t="s">
        <v>2944</v>
      </c>
      <c r="E35" s="83" t="s">
        <v>2903</v>
      </c>
      <c r="F35" s="83" t="s">
        <v>2945</v>
      </c>
      <c r="G35" s="83" t="s">
        <v>2562</v>
      </c>
      <c r="H35" s="83" t="s">
        <v>2965</v>
      </c>
      <c r="I35" s="83" t="s">
        <v>2914</v>
      </c>
      <c r="J35" s="83" t="s">
        <v>50</v>
      </c>
      <c r="K35" s="84">
        <v>43510</v>
      </c>
      <c r="L35" s="84">
        <v>43510</v>
      </c>
      <c r="M35" s="84">
        <v>43510</v>
      </c>
      <c r="N35" s="83" t="s">
        <v>1358</v>
      </c>
      <c r="O35" s="83" t="s">
        <v>1368</v>
      </c>
      <c r="P35" s="102">
        <v>8186877</v>
      </c>
      <c r="Q35" s="83" t="s">
        <v>2967</v>
      </c>
      <c r="R35" s="83" t="s">
        <v>68</v>
      </c>
      <c r="S35" s="83" t="s">
        <v>52</v>
      </c>
      <c r="T35" s="85">
        <v>6582.35</v>
      </c>
      <c r="U35" s="85">
        <v>5812.43</v>
      </c>
      <c r="V35" s="85">
        <f t="shared" si="5"/>
        <v>769.92000000000007</v>
      </c>
      <c r="W35" s="86">
        <f t="shared" si="1"/>
        <v>0.11696734448943007</v>
      </c>
      <c r="X35" s="83" t="s">
        <v>1361</v>
      </c>
      <c r="Y35" s="85">
        <v>5812.43</v>
      </c>
      <c r="Z35" s="83" t="s">
        <v>2969</v>
      </c>
      <c r="AA35" s="85">
        <v>0</v>
      </c>
      <c r="AB35" s="85" t="s">
        <v>54</v>
      </c>
      <c r="AC35" s="85">
        <v>6582.35</v>
      </c>
      <c r="AD35" s="85">
        <v>5812.43</v>
      </c>
      <c r="AE35" s="85">
        <v>769.92</v>
      </c>
      <c r="AF35" s="83" t="s">
        <v>1371</v>
      </c>
      <c r="AG35" s="103">
        <f t="shared" si="6"/>
        <v>0</v>
      </c>
    </row>
    <row r="36" spans="1:33" s="88" customFormat="1" x14ac:dyDescent="0.2">
      <c r="A36" s="83" t="s">
        <v>39</v>
      </c>
      <c r="B36" s="83" t="s">
        <v>40</v>
      </c>
      <c r="C36" s="83" t="s">
        <v>2901</v>
      </c>
      <c r="D36" s="83" t="s">
        <v>2944</v>
      </c>
      <c r="E36" s="83" t="s">
        <v>2903</v>
      </c>
      <c r="F36" s="83" t="s">
        <v>2945</v>
      </c>
      <c r="G36" s="83" t="s">
        <v>2562</v>
      </c>
      <c r="H36" s="83" t="s">
        <v>2965</v>
      </c>
      <c r="I36" s="83" t="s">
        <v>2914</v>
      </c>
      <c r="J36" s="83" t="s">
        <v>50</v>
      </c>
      <c r="K36" s="84">
        <v>43518</v>
      </c>
      <c r="L36" s="84">
        <v>43539</v>
      </c>
      <c r="M36" s="104" t="s">
        <v>54</v>
      </c>
      <c r="N36" s="83" t="s">
        <v>1358</v>
      </c>
      <c r="O36" s="83" t="s">
        <v>1359</v>
      </c>
      <c r="P36" s="102">
        <v>8186877</v>
      </c>
      <c r="Q36" s="83" t="s">
        <v>2967</v>
      </c>
      <c r="R36" s="83" t="s">
        <v>68</v>
      </c>
      <c r="S36" s="83" t="s">
        <v>52</v>
      </c>
      <c r="T36" s="85">
        <v>0</v>
      </c>
      <c r="U36" s="85">
        <v>348.75</v>
      </c>
      <c r="V36" s="85">
        <f t="shared" si="5"/>
        <v>-348.75</v>
      </c>
      <c r="W36" s="86" t="e">
        <f t="shared" si="1"/>
        <v>#DIV/0!</v>
      </c>
      <c r="X36" s="83" t="s">
        <v>1361</v>
      </c>
      <c r="Y36" s="85">
        <v>348.75</v>
      </c>
      <c r="Z36" s="83" t="s">
        <v>2969</v>
      </c>
      <c r="AA36" s="85">
        <v>0</v>
      </c>
      <c r="AB36" s="85" t="s">
        <v>54</v>
      </c>
      <c r="AC36" s="85">
        <v>0</v>
      </c>
      <c r="AD36" s="85">
        <v>348.75</v>
      </c>
      <c r="AE36" s="85">
        <v>-348.75</v>
      </c>
      <c r="AF36" s="83" t="s">
        <v>1371</v>
      </c>
      <c r="AG36" s="103">
        <f t="shared" si="6"/>
        <v>0</v>
      </c>
    </row>
    <row r="37" spans="1:33" s="88" customFormat="1" x14ac:dyDescent="0.2">
      <c r="A37" s="83" t="s">
        <v>39</v>
      </c>
      <c r="B37" s="83" t="s">
        <v>40</v>
      </c>
      <c r="C37" s="83" t="s">
        <v>2901</v>
      </c>
      <c r="D37" s="83" t="s">
        <v>2944</v>
      </c>
      <c r="E37" s="83" t="s">
        <v>2903</v>
      </c>
      <c r="F37" s="83" t="s">
        <v>2945</v>
      </c>
      <c r="G37" s="83" t="s">
        <v>2562</v>
      </c>
      <c r="H37" s="83" t="s">
        <v>2965</v>
      </c>
      <c r="I37" s="83" t="s">
        <v>2914</v>
      </c>
      <c r="J37" s="83" t="s">
        <v>50</v>
      </c>
      <c r="K37" s="84">
        <v>43507</v>
      </c>
      <c r="L37" s="84">
        <v>43507</v>
      </c>
      <c r="M37" s="84">
        <v>43507</v>
      </c>
      <c r="N37" s="83" t="s">
        <v>1358</v>
      </c>
      <c r="O37" s="83" t="s">
        <v>1368</v>
      </c>
      <c r="P37" s="102">
        <v>8186877</v>
      </c>
      <c r="Q37" s="83" t="s">
        <v>2967</v>
      </c>
      <c r="R37" s="83" t="s">
        <v>68</v>
      </c>
      <c r="S37" s="83" t="s">
        <v>52</v>
      </c>
      <c r="T37" s="85">
        <v>18228.599999999999</v>
      </c>
      <c r="U37" s="85">
        <v>14071.2</v>
      </c>
      <c r="V37" s="85">
        <f t="shared" si="5"/>
        <v>4157.3999999999978</v>
      </c>
      <c r="W37" s="86">
        <f t="shared" si="1"/>
        <v>0.2280701754385964</v>
      </c>
      <c r="X37" s="83" t="s">
        <v>1361</v>
      </c>
      <c r="Y37" s="85">
        <v>14071.2</v>
      </c>
      <c r="Z37" s="83" t="s">
        <v>2969</v>
      </c>
      <c r="AA37" s="85">
        <v>0</v>
      </c>
      <c r="AB37" s="85" t="s">
        <v>54</v>
      </c>
      <c r="AC37" s="85">
        <v>18228.599999999999</v>
      </c>
      <c r="AD37" s="85">
        <v>14071.2</v>
      </c>
      <c r="AE37" s="85">
        <v>4157.3999999999996</v>
      </c>
      <c r="AF37" s="83" t="s">
        <v>1371</v>
      </c>
      <c r="AG37" s="103">
        <f t="shared" si="6"/>
        <v>0</v>
      </c>
    </row>
    <row r="38" spans="1:33" s="88" customFormat="1" x14ac:dyDescent="0.2">
      <c r="A38" s="83" t="s">
        <v>39</v>
      </c>
      <c r="B38" s="83" t="s">
        <v>40</v>
      </c>
      <c r="C38" s="83" t="s">
        <v>2901</v>
      </c>
      <c r="D38" s="83" t="s">
        <v>2944</v>
      </c>
      <c r="E38" s="83" t="s">
        <v>2903</v>
      </c>
      <c r="F38" s="83" t="s">
        <v>2945</v>
      </c>
      <c r="G38" s="83" t="s">
        <v>2562</v>
      </c>
      <c r="H38" s="83" t="s">
        <v>2979</v>
      </c>
      <c r="I38" s="83" t="s">
        <v>309</v>
      </c>
      <c r="J38" s="83" t="s">
        <v>50</v>
      </c>
      <c r="K38" s="84">
        <v>43507</v>
      </c>
      <c r="L38" s="84">
        <v>43507</v>
      </c>
      <c r="M38" s="84">
        <v>43507</v>
      </c>
      <c r="N38" s="83" t="s">
        <v>1358</v>
      </c>
      <c r="O38" s="83" t="s">
        <v>1368</v>
      </c>
      <c r="P38" s="102">
        <v>8024879</v>
      </c>
      <c r="Q38" s="83" t="s">
        <v>4321</v>
      </c>
      <c r="R38" s="83" t="s">
        <v>68</v>
      </c>
      <c r="S38" s="83" t="s">
        <v>52</v>
      </c>
      <c r="T38" s="85">
        <v>48688.639999999999</v>
      </c>
      <c r="U38" s="85">
        <v>45931.6</v>
      </c>
      <c r="V38" s="85">
        <f t="shared" si="5"/>
        <v>2757.0400000000009</v>
      </c>
      <c r="W38" s="86">
        <f t="shared" si="1"/>
        <v>5.662593984962408E-2</v>
      </c>
      <c r="X38" s="83" t="s">
        <v>1361</v>
      </c>
      <c r="Y38" s="85">
        <v>45931.6</v>
      </c>
      <c r="Z38" s="83" t="s">
        <v>4322</v>
      </c>
      <c r="AA38" s="85">
        <v>0</v>
      </c>
      <c r="AB38" s="85" t="s">
        <v>54</v>
      </c>
      <c r="AC38" s="85">
        <v>48688.639999999999</v>
      </c>
      <c r="AD38" s="85">
        <v>45931.6</v>
      </c>
      <c r="AE38" s="85">
        <v>2757.04</v>
      </c>
      <c r="AF38" s="83" t="s">
        <v>1371</v>
      </c>
      <c r="AG38" s="103">
        <f t="shared" si="6"/>
        <v>0</v>
      </c>
    </row>
    <row r="39" spans="1:33" s="88" customFormat="1" x14ac:dyDescent="0.2">
      <c r="A39" s="83" t="s">
        <v>39</v>
      </c>
      <c r="B39" s="83" t="s">
        <v>40</v>
      </c>
      <c r="C39" s="83" t="s">
        <v>2901</v>
      </c>
      <c r="D39" s="83" t="s">
        <v>2944</v>
      </c>
      <c r="E39" s="83" t="s">
        <v>2903</v>
      </c>
      <c r="F39" s="83" t="s">
        <v>2945</v>
      </c>
      <c r="G39" s="83" t="s">
        <v>2562</v>
      </c>
      <c r="H39" s="83" t="s">
        <v>2979</v>
      </c>
      <c r="I39" s="83" t="s">
        <v>309</v>
      </c>
      <c r="J39" s="83" t="s">
        <v>50</v>
      </c>
      <c r="K39" s="84">
        <v>43518</v>
      </c>
      <c r="L39" s="84">
        <v>43518</v>
      </c>
      <c r="M39" s="84">
        <v>43518</v>
      </c>
      <c r="N39" s="83" t="s">
        <v>1358</v>
      </c>
      <c r="O39" s="83" t="s">
        <v>1368</v>
      </c>
      <c r="P39" s="102">
        <v>8186366</v>
      </c>
      <c r="Q39" s="83" t="s">
        <v>2981</v>
      </c>
      <c r="R39" s="83" t="s">
        <v>68</v>
      </c>
      <c r="S39" s="83" t="s">
        <v>52</v>
      </c>
      <c r="T39" s="85">
        <v>4792.01</v>
      </c>
      <c r="U39" s="85">
        <v>4522.1000000000004</v>
      </c>
      <c r="V39" s="85">
        <f t="shared" si="5"/>
        <v>269.90999999999985</v>
      </c>
      <c r="W39" s="86">
        <f t="shared" si="1"/>
        <v>5.632500766901568E-2</v>
      </c>
      <c r="X39" s="83" t="s">
        <v>1361</v>
      </c>
      <c r="Y39" s="85">
        <v>4522.1000000000004</v>
      </c>
      <c r="Z39" s="83" t="s">
        <v>2983</v>
      </c>
      <c r="AA39" s="85">
        <v>0</v>
      </c>
      <c r="AB39" s="85" t="s">
        <v>54</v>
      </c>
      <c r="AC39" s="85">
        <v>4792.01</v>
      </c>
      <c r="AD39" s="85">
        <v>4522.1000000000004</v>
      </c>
      <c r="AE39" s="85">
        <v>269.91000000000003</v>
      </c>
      <c r="AF39" s="83" t="s">
        <v>1371</v>
      </c>
      <c r="AG39" s="103">
        <f t="shared" si="6"/>
        <v>0</v>
      </c>
    </row>
    <row r="40" spans="1:33" s="88" customFormat="1" x14ac:dyDescent="0.2">
      <c r="A40" s="83" t="s">
        <v>39</v>
      </c>
      <c r="B40" s="83" t="s">
        <v>40</v>
      </c>
      <c r="C40" s="83" t="s">
        <v>2901</v>
      </c>
      <c r="D40" s="83" t="s">
        <v>2944</v>
      </c>
      <c r="E40" s="83" t="s">
        <v>2903</v>
      </c>
      <c r="F40" s="83" t="s">
        <v>2945</v>
      </c>
      <c r="G40" s="83" t="s">
        <v>2562</v>
      </c>
      <c r="H40" s="83" t="s">
        <v>2979</v>
      </c>
      <c r="I40" s="83" t="s">
        <v>309</v>
      </c>
      <c r="J40" s="83" t="s">
        <v>50</v>
      </c>
      <c r="K40" s="84">
        <v>43518</v>
      </c>
      <c r="L40" s="84">
        <v>43518</v>
      </c>
      <c r="M40" s="84">
        <v>43518</v>
      </c>
      <c r="N40" s="83" t="s">
        <v>1358</v>
      </c>
      <c r="O40" s="83" t="s">
        <v>1368</v>
      </c>
      <c r="P40" s="102">
        <v>8186367</v>
      </c>
      <c r="Q40" s="83" t="s">
        <v>2981</v>
      </c>
      <c r="R40" s="83" t="s">
        <v>68</v>
      </c>
      <c r="S40" s="83" t="s">
        <v>52</v>
      </c>
      <c r="T40" s="85">
        <v>122993.97</v>
      </c>
      <c r="U40" s="85">
        <v>116033.5</v>
      </c>
      <c r="V40" s="85">
        <f t="shared" si="5"/>
        <v>6960.4700000000012</v>
      </c>
      <c r="W40" s="86">
        <f t="shared" si="1"/>
        <v>5.6591961378269204E-2</v>
      </c>
      <c r="X40" s="83" t="s">
        <v>1361</v>
      </c>
      <c r="Y40" s="85">
        <v>116033.5</v>
      </c>
      <c r="Z40" s="83" t="s">
        <v>4323</v>
      </c>
      <c r="AA40" s="85">
        <v>0</v>
      </c>
      <c r="AB40" s="85" t="s">
        <v>54</v>
      </c>
      <c r="AC40" s="85">
        <v>122993.97</v>
      </c>
      <c r="AD40" s="85">
        <v>116033.5</v>
      </c>
      <c r="AE40" s="85">
        <v>6960.47</v>
      </c>
      <c r="AF40" s="83" t="s">
        <v>1371</v>
      </c>
      <c r="AG40" s="103">
        <f t="shared" si="6"/>
        <v>0</v>
      </c>
    </row>
    <row r="41" spans="1:33" s="88" customFormat="1" x14ac:dyDescent="0.2">
      <c r="A41" s="83" t="s">
        <v>39</v>
      </c>
      <c r="B41" s="83" t="s">
        <v>40</v>
      </c>
      <c r="C41" s="83" t="s">
        <v>2901</v>
      </c>
      <c r="D41" s="83" t="s">
        <v>2944</v>
      </c>
      <c r="E41" s="83" t="s">
        <v>2903</v>
      </c>
      <c r="F41" s="83" t="s">
        <v>2945</v>
      </c>
      <c r="G41" s="83" t="s">
        <v>2562</v>
      </c>
      <c r="H41" s="83" t="s">
        <v>2979</v>
      </c>
      <c r="I41" s="83" t="s">
        <v>309</v>
      </c>
      <c r="J41" s="83" t="s">
        <v>50</v>
      </c>
      <c r="K41" s="84">
        <v>43511</v>
      </c>
      <c r="L41" s="84">
        <v>43511</v>
      </c>
      <c r="M41" s="84">
        <v>43511</v>
      </c>
      <c r="N41" s="83" t="s">
        <v>1358</v>
      </c>
      <c r="O41" s="83" t="s">
        <v>1368</v>
      </c>
      <c r="P41" s="102">
        <v>8186367</v>
      </c>
      <c r="Q41" s="83" t="s">
        <v>2981</v>
      </c>
      <c r="R41" s="83" t="s">
        <v>68</v>
      </c>
      <c r="S41" s="83" t="s">
        <v>52</v>
      </c>
      <c r="T41" s="85">
        <v>26371.17</v>
      </c>
      <c r="U41" s="85">
        <v>24878.7</v>
      </c>
      <c r="V41" s="85">
        <f t="shared" si="5"/>
        <v>1492.4699999999975</v>
      </c>
      <c r="W41" s="86">
        <f t="shared" si="1"/>
        <v>5.6594758594328491E-2</v>
      </c>
      <c r="X41" s="83" t="s">
        <v>1361</v>
      </c>
      <c r="Y41" s="85">
        <v>24878.7</v>
      </c>
      <c r="Z41" s="83" t="s">
        <v>4323</v>
      </c>
      <c r="AA41" s="85">
        <v>0</v>
      </c>
      <c r="AB41" s="85" t="s">
        <v>54</v>
      </c>
      <c r="AC41" s="85">
        <v>26371.17</v>
      </c>
      <c r="AD41" s="85">
        <v>24878.7</v>
      </c>
      <c r="AE41" s="85">
        <v>1492.47</v>
      </c>
      <c r="AF41" s="83" t="s">
        <v>1371</v>
      </c>
      <c r="AG41" s="103">
        <f t="shared" si="6"/>
        <v>-2.5011104298755527E-12</v>
      </c>
    </row>
    <row r="42" spans="1:33" s="88" customFormat="1" x14ac:dyDescent="0.2">
      <c r="A42" s="83" t="s">
        <v>39</v>
      </c>
      <c r="B42" s="83" t="s">
        <v>40</v>
      </c>
      <c r="C42" s="83" t="s">
        <v>2901</v>
      </c>
      <c r="D42" s="83" t="s">
        <v>2944</v>
      </c>
      <c r="E42" s="83" t="s">
        <v>2903</v>
      </c>
      <c r="F42" s="83" t="s">
        <v>2945</v>
      </c>
      <c r="G42" s="83" t="s">
        <v>2562</v>
      </c>
      <c r="H42" s="83" t="s">
        <v>2965</v>
      </c>
      <c r="I42" s="83" t="s">
        <v>94</v>
      </c>
      <c r="J42" s="83" t="s">
        <v>50</v>
      </c>
      <c r="K42" s="84">
        <v>43504</v>
      </c>
      <c r="L42" s="84">
        <v>43504</v>
      </c>
      <c r="M42" s="84">
        <v>43504</v>
      </c>
      <c r="N42" s="83" t="s">
        <v>1358</v>
      </c>
      <c r="O42" s="83" t="s">
        <v>1368</v>
      </c>
      <c r="P42" s="102">
        <v>7999452</v>
      </c>
      <c r="Q42" s="83" t="s">
        <v>4324</v>
      </c>
      <c r="R42" s="83" t="s">
        <v>68</v>
      </c>
      <c r="S42" s="83" t="s">
        <v>52</v>
      </c>
      <c r="T42" s="85">
        <v>1100.45</v>
      </c>
      <c r="U42" s="85">
        <v>1006.24</v>
      </c>
      <c r="V42" s="85">
        <f t="shared" si="5"/>
        <v>94.210000000000036</v>
      </c>
      <c r="W42" s="86">
        <f t="shared" si="1"/>
        <v>8.5610432095960767E-2</v>
      </c>
      <c r="X42" s="83" t="s">
        <v>1361</v>
      </c>
      <c r="Y42" s="85">
        <v>1006.24</v>
      </c>
      <c r="Z42" s="83" t="s">
        <v>4325</v>
      </c>
      <c r="AA42" s="85">
        <v>0</v>
      </c>
      <c r="AB42" s="85" t="s">
        <v>54</v>
      </c>
      <c r="AC42" s="85">
        <v>1100.45</v>
      </c>
      <c r="AD42" s="85">
        <v>1006.24</v>
      </c>
      <c r="AE42" s="85">
        <v>94.21</v>
      </c>
      <c r="AF42" s="83" t="s">
        <v>1371</v>
      </c>
      <c r="AG42" s="103">
        <f t="shared" si="6"/>
        <v>0</v>
      </c>
    </row>
    <row r="43" spans="1:33" s="88" customFormat="1" x14ac:dyDescent="0.2">
      <c r="A43" s="83" t="s">
        <v>39</v>
      </c>
      <c r="B43" s="83" t="s">
        <v>40</v>
      </c>
      <c r="C43" s="83" t="s">
        <v>2901</v>
      </c>
      <c r="D43" s="83" t="s">
        <v>2944</v>
      </c>
      <c r="E43" s="83" t="s">
        <v>2903</v>
      </c>
      <c r="F43" s="83" t="s">
        <v>2945</v>
      </c>
      <c r="G43" s="83" t="s">
        <v>2562</v>
      </c>
      <c r="H43" s="83" t="s">
        <v>146</v>
      </c>
      <c r="I43" s="83" t="s">
        <v>94</v>
      </c>
      <c r="J43" s="83" t="s">
        <v>50</v>
      </c>
      <c r="K43" s="84">
        <v>43504</v>
      </c>
      <c r="L43" s="84">
        <v>43504</v>
      </c>
      <c r="M43" s="84">
        <v>43504</v>
      </c>
      <c r="N43" s="83" t="s">
        <v>1358</v>
      </c>
      <c r="O43" s="83" t="s">
        <v>1368</v>
      </c>
      <c r="P43" s="102">
        <v>7904986</v>
      </c>
      <c r="Q43" s="83" t="s">
        <v>2986</v>
      </c>
      <c r="R43" s="83" t="s">
        <v>68</v>
      </c>
      <c r="S43" s="83" t="s">
        <v>52</v>
      </c>
      <c r="T43" s="85">
        <v>14425.6</v>
      </c>
      <c r="U43" s="85">
        <v>12880</v>
      </c>
      <c r="V43" s="85">
        <f t="shared" si="5"/>
        <v>1545.6000000000004</v>
      </c>
      <c r="W43" s="86">
        <f t="shared" si="1"/>
        <v>0.10714285714285716</v>
      </c>
      <c r="X43" s="83" t="s">
        <v>1361</v>
      </c>
      <c r="Y43" s="85">
        <v>12880</v>
      </c>
      <c r="Z43" s="83" t="s">
        <v>2988</v>
      </c>
      <c r="AA43" s="85">
        <v>0</v>
      </c>
      <c r="AB43" s="85" t="s">
        <v>54</v>
      </c>
      <c r="AC43" s="85">
        <v>14425.6</v>
      </c>
      <c r="AD43" s="85">
        <v>12880</v>
      </c>
      <c r="AE43" s="85">
        <v>1545.6</v>
      </c>
      <c r="AF43" s="83" t="s">
        <v>1363</v>
      </c>
      <c r="AG43" s="103">
        <f t="shared" si="6"/>
        <v>0</v>
      </c>
    </row>
    <row r="44" spans="1:33" s="88" customFormat="1" x14ac:dyDescent="0.2">
      <c r="A44" s="83" t="s">
        <v>39</v>
      </c>
      <c r="B44" s="83" t="s">
        <v>40</v>
      </c>
      <c r="C44" s="83" t="s">
        <v>2901</v>
      </c>
      <c r="D44" s="83" t="s">
        <v>2990</v>
      </c>
      <c r="E44" s="83" t="s">
        <v>2903</v>
      </c>
      <c r="F44" s="83" t="s">
        <v>2992</v>
      </c>
      <c r="G44" s="83" t="s">
        <v>2931</v>
      </c>
      <c r="H44" s="83" t="s">
        <v>2674</v>
      </c>
      <c r="I44" s="83" t="s">
        <v>309</v>
      </c>
      <c r="J44" s="83" t="s">
        <v>50</v>
      </c>
      <c r="K44" s="84">
        <v>43511</v>
      </c>
      <c r="L44" s="84">
        <v>43511</v>
      </c>
      <c r="M44" s="84">
        <v>43511</v>
      </c>
      <c r="N44" s="83" t="s">
        <v>1367</v>
      </c>
      <c r="O44" s="83" t="s">
        <v>1368</v>
      </c>
      <c r="P44" s="102">
        <v>8187060</v>
      </c>
      <c r="Q44" s="83" t="s">
        <v>4326</v>
      </c>
      <c r="R44" s="83" t="s">
        <v>59</v>
      </c>
      <c r="S44" s="83" t="s">
        <v>52</v>
      </c>
      <c r="T44" s="85">
        <v>50903.34</v>
      </c>
      <c r="U44" s="85">
        <v>48630.239999999998</v>
      </c>
      <c r="V44" s="85">
        <f t="shared" ref="V44:V54" si="7">T44-U44</f>
        <v>2273.0999999999985</v>
      </c>
      <c r="W44" s="86">
        <f t="shared" si="1"/>
        <v>4.4655223016800048E-2</v>
      </c>
      <c r="X44" s="83" t="s">
        <v>1361</v>
      </c>
      <c r="Y44" s="85">
        <v>48630.239999999998</v>
      </c>
      <c r="Z44" s="83" t="s">
        <v>4327</v>
      </c>
      <c r="AA44" s="85">
        <v>0</v>
      </c>
      <c r="AB44" s="85" t="s">
        <v>54</v>
      </c>
      <c r="AC44" s="85">
        <v>50903.34</v>
      </c>
      <c r="AD44" s="85">
        <v>48630.239999999998</v>
      </c>
      <c r="AE44" s="85">
        <v>2273.1</v>
      </c>
      <c r="AF44" s="83" t="s">
        <v>1371</v>
      </c>
      <c r="AG44" s="103">
        <f t="shared" ref="AG44:AG54" si="8">V44-AE44</f>
        <v>0</v>
      </c>
    </row>
    <row r="45" spans="1:33" s="88" customFormat="1" x14ac:dyDescent="0.2">
      <c r="A45" s="83" t="s">
        <v>39</v>
      </c>
      <c r="B45" s="83" t="s">
        <v>40</v>
      </c>
      <c r="C45" s="83" t="s">
        <v>2901</v>
      </c>
      <c r="D45" s="83" t="s">
        <v>2990</v>
      </c>
      <c r="E45" s="83" t="s">
        <v>2903</v>
      </c>
      <c r="F45" s="83" t="s">
        <v>2992</v>
      </c>
      <c r="G45" s="83" t="s">
        <v>2931</v>
      </c>
      <c r="H45" s="83" t="s">
        <v>1488</v>
      </c>
      <c r="I45" s="83" t="s">
        <v>309</v>
      </c>
      <c r="J45" s="83" t="s">
        <v>50</v>
      </c>
      <c r="K45" s="84">
        <v>43523</v>
      </c>
      <c r="L45" s="84">
        <v>43523</v>
      </c>
      <c r="M45" s="84">
        <v>43523</v>
      </c>
      <c r="N45" s="83" t="s">
        <v>1358</v>
      </c>
      <c r="O45" s="83" t="s">
        <v>1368</v>
      </c>
      <c r="P45" s="102">
        <v>8183837</v>
      </c>
      <c r="Q45" s="83" t="s">
        <v>4328</v>
      </c>
      <c r="R45" s="83" t="s">
        <v>68</v>
      </c>
      <c r="S45" s="83" t="s">
        <v>52</v>
      </c>
      <c r="T45" s="85">
        <v>177990.39999999999</v>
      </c>
      <c r="U45" s="85">
        <v>158920</v>
      </c>
      <c r="V45" s="85">
        <f t="shared" si="7"/>
        <v>19070.399999999994</v>
      </c>
      <c r="W45" s="86">
        <f t="shared" si="1"/>
        <v>0.10714285714285711</v>
      </c>
      <c r="X45" s="83" t="s">
        <v>1361</v>
      </c>
      <c r="Y45" s="85">
        <v>158920</v>
      </c>
      <c r="Z45" s="83" t="s">
        <v>4329</v>
      </c>
      <c r="AA45" s="85">
        <v>0</v>
      </c>
      <c r="AB45" s="85" t="s">
        <v>54</v>
      </c>
      <c r="AC45" s="85">
        <v>177990.39999999999</v>
      </c>
      <c r="AD45" s="85">
        <v>158920</v>
      </c>
      <c r="AE45" s="85">
        <v>19070.400000000001</v>
      </c>
      <c r="AF45" s="83" t="s">
        <v>1363</v>
      </c>
      <c r="AG45" s="103">
        <f t="shared" si="8"/>
        <v>0</v>
      </c>
    </row>
    <row r="46" spans="1:33" s="88" customFormat="1" x14ac:dyDescent="0.2">
      <c r="A46" s="83" t="s">
        <v>39</v>
      </c>
      <c r="B46" s="83" t="s">
        <v>40</v>
      </c>
      <c r="C46" s="83" t="s">
        <v>2901</v>
      </c>
      <c r="D46" s="83" t="s">
        <v>2990</v>
      </c>
      <c r="E46" s="83" t="s">
        <v>2903</v>
      </c>
      <c r="F46" s="83" t="s">
        <v>2992</v>
      </c>
      <c r="G46" s="83" t="s">
        <v>2931</v>
      </c>
      <c r="H46" s="83" t="s">
        <v>1488</v>
      </c>
      <c r="I46" s="83" t="s">
        <v>309</v>
      </c>
      <c r="J46" s="83" t="s">
        <v>50</v>
      </c>
      <c r="K46" s="84">
        <v>43523</v>
      </c>
      <c r="L46" s="84">
        <v>43539</v>
      </c>
      <c r="M46" s="104" t="s">
        <v>54</v>
      </c>
      <c r="N46" s="83" t="s">
        <v>1358</v>
      </c>
      <c r="O46" s="83" t="s">
        <v>1359</v>
      </c>
      <c r="P46" s="102">
        <v>8183837</v>
      </c>
      <c r="Q46" s="83" t="s">
        <v>4328</v>
      </c>
      <c r="R46" s="83" t="s">
        <v>68</v>
      </c>
      <c r="S46" s="83" t="s">
        <v>52</v>
      </c>
      <c r="T46" s="85">
        <v>13832</v>
      </c>
      <c r="U46" s="85">
        <v>12350</v>
      </c>
      <c r="V46" s="85">
        <f t="shared" si="7"/>
        <v>1482</v>
      </c>
      <c r="W46" s="86">
        <f t="shared" si="1"/>
        <v>0.10714285714285714</v>
      </c>
      <c r="X46" s="83" t="s">
        <v>1361</v>
      </c>
      <c r="Y46" s="85">
        <v>12350</v>
      </c>
      <c r="Z46" s="83" t="s">
        <v>4329</v>
      </c>
      <c r="AA46" s="85">
        <v>0</v>
      </c>
      <c r="AB46" s="85" t="s">
        <v>54</v>
      </c>
      <c r="AC46" s="85">
        <v>13832</v>
      </c>
      <c r="AD46" s="85">
        <v>12350</v>
      </c>
      <c r="AE46" s="85">
        <v>1482</v>
      </c>
      <c r="AF46" s="83" t="s">
        <v>1363</v>
      </c>
      <c r="AG46" s="103">
        <f t="shared" si="8"/>
        <v>0</v>
      </c>
    </row>
    <row r="47" spans="1:33" s="88" customFormat="1" x14ac:dyDescent="0.2">
      <c r="A47" s="83" t="s">
        <v>39</v>
      </c>
      <c r="B47" s="83" t="s">
        <v>40</v>
      </c>
      <c r="C47" s="83" t="s">
        <v>2901</v>
      </c>
      <c r="D47" s="83" t="s">
        <v>2990</v>
      </c>
      <c r="E47" s="83" t="s">
        <v>2903</v>
      </c>
      <c r="F47" s="83" t="s">
        <v>2992</v>
      </c>
      <c r="G47" s="83" t="s">
        <v>2931</v>
      </c>
      <c r="H47" s="83" t="s">
        <v>978</v>
      </c>
      <c r="I47" s="83" t="s">
        <v>94</v>
      </c>
      <c r="J47" s="83" t="s">
        <v>50</v>
      </c>
      <c r="K47" s="84">
        <v>43511</v>
      </c>
      <c r="L47" s="84">
        <v>43539</v>
      </c>
      <c r="M47" s="104" t="s">
        <v>54</v>
      </c>
      <c r="N47" s="83" t="s">
        <v>1358</v>
      </c>
      <c r="O47" s="83" t="s">
        <v>1359</v>
      </c>
      <c r="P47" s="102">
        <v>8167766</v>
      </c>
      <c r="Q47" s="83" t="s">
        <v>4330</v>
      </c>
      <c r="R47" s="83" t="s">
        <v>68</v>
      </c>
      <c r="S47" s="83" t="s">
        <v>52</v>
      </c>
      <c r="T47" s="85">
        <v>57795</v>
      </c>
      <c r="U47" s="85">
        <v>53514</v>
      </c>
      <c r="V47" s="85">
        <f t="shared" si="7"/>
        <v>4281</v>
      </c>
      <c r="W47" s="86">
        <f t="shared" si="1"/>
        <v>7.4072151570205039E-2</v>
      </c>
      <c r="X47" s="83" t="s">
        <v>1361</v>
      </c>
      <c r="Y47" s="85">
        <v>53514</v>
      </c>
      <c r="Z47" s="83" t="s">
        <v>4331</v>
      </c>
      <c r="AA47" s="85">
        <v>0</v>
      </c>
      <c r="AB47" s="85" t="s">
        <v>54</v>
      </c>
      <c r="AC47" s="85">
        <v>57795</v>
      </c>
      <c r="AD47" s="85">
        <v>53514</v>
      </c>
      <c r="AE47" s="85">
        <v>4281</v>
      </c>
      <c r="AF47" s="83" t="s">
        <v>1390</v>
      </c>
      <c r="AG47" s="103">
        <f t="shared" si="8"/>
        <v>0</v>
      </c>
    </row>
    <row r="48" spans="1:33" s="88" customFormat="1" x14ac:dyDescent="0.2">
      <c r="A48" s="83" t="s">
        <v>39</v>
      </c>
      <c r="B48" s="83" t="s">
        <v>40</v>
      </c>
      <c r="C48" s="83" t="s">
        <v>2901</v>
      </c>
      <c r="D48" s="83" t="s">
        <v>2990</v>
      </c>
      <c r="E48" s="83" t="s">
        <v>2903</v>
      </c>
      <c r="F48" s="83" t="s">
        <v>2992</v>
      </c>
      <c r="G48" s="83" t="s">
        <v>2931</v>
      </c>
      <c r="H48" s="83" t="s">
        <v>978</v>
      </c>
      <c r="I48" s="83" t="s">
        <v>94</v>
      </c>
      <c r="J48" s="83" t="s">
        <v>50</v>
      </c>
      <c r="K48" s="84">
        <v>43508</v>
      </c>
      <c r="L48" s="84">
        <v>43508</v>
      </c>
      <c r="M48" s="84">
        <v>43508</v>
      </c>
      <c r="N48" s="83" t="s">
        <v>1358</v>
      </c>
      <c r="O48" s="83" t="s">
        <v>1368</v>
      </c>
      <c r="P48" s="102">
        <v>8167766</v>
      </c>
      <c r="Q48" s="83" t="s">
        <v>4330</v>
      </c>
      <c r="R48" s="83" t="s">
        <v>68</v>
      </c>
      <c r="S48" s="83" t="s">
        <v>52</v>
      </c>
      <c r="T48" s="85">
        <v>4362.3999999999996</v>
      </c>
      <c r="U48" s="85">
        <v>3895</v>
      </c>
      <c r="V48" s="85">
        <f t="shared" si="7"/>
        <v>467.39999999999964</v>
      </c>
      <c r="W48" s="86">
        <f t="shared" si="1"/>
        <v>0.10714285714285707</v>
      </c>
      <c r="X48" s="83" t="s">
        <v>1361</v>
      </c>
      <c r="Y48" s="85">
        <v>3895</v>
      </c>
      <c r="Z48" s="83" t="s">
        <v>4332</v>
      </c>
      <c r="AA48" s="85">
        <v>0</v>
      </c>
      <c r="AB48" s="85" t="s">
        <v>54</v>
      </c>
      <c r="AC48" s="85">
        <v>4362.3999999999996</v>
      </c>
      <c r="AD48" s="85">
        <v>3895</v>
      </c>
      <c r="AE48" s="85">
        <v>467.4</v>
      </c>
      <c r="AF48" s="83" t="s">
        <v>1390</v>
      </c>
      <c r="AG48" s="103">
        <f t="shared" si="8"/>
        <v>0</v>
      </c>
    </row>
    <row r="49" spans="1:33" s="88" customFormat="1" x14ac:dyDescent="0.2">
      <c r="A49" s="83" t="s">
        <v>39</v>
      </c>
      <c r="B49" s="83" t="s">
        <v>40</v>
      </c>
      <c r="C49" s="83" t="s">
        <v>2901</v>
      </c>
      <c r="D49" s="83" t="s">
        <v>2990</v>
      </c>
      <c r="E49" s="83" t="s">
        <v>2903</v>
      </c>
      <c r="F49" s="83" t="s">
        <v>2992</v>
      </c>
      <c r="G49" s="83" t="s">
        <v>2931</v>
      </c>
      <c r="H49" s="83" t="s">
        <v>2939</v>
      </c>
      <c r="I49" s="83" t="s">
        <v>94</v>
      </c>
      <c r="J49" s="83" t="s">
        <v>50</v>
      </c>
      <c r="K49" s="84">
        <v>43523</v>
      </c>
      <c r="L49" s="84">
        <v>43539</v>
      </c>
      <c r="M49" s="104" t="s">
        <v>54</v>
      </c>
      <c r="N49" s="83" t="s">
        <v>1358</v>
      </c>
      <c r="O49" s="83" t="s">
        <v>1359</v>
      </c>
      <c r="P49" s="102">
        <v>8191739</v>
      </c>
      <c r="Q49" s="83" t="s">
        <v>3013</v>
      </c>
      <c r="R49" s="83" t="s">
        <v>68</v>
      </c>
      <c r="S49" s="83" t="s">
        <v>52</v>
      </c>
      <c r="T49" s="85">
        <v>16356.3</v>
      </c>
      <c r="U49" s="85">
        <v>15430.5</v>
      </c>
      <c r="V49" s="85">
        <f t="shared" si="7"/>
        <v>925.79999999999927</v>
      </c>
      <c r="W49" s="86">
        <f t="shared" si="1"/>
        <v>5.6602043249390104E-2</v>
      </c>
      <c r="X49" s="83" t="s">
        <v>1361</v>
      </c>
      <c r="Y49" s="85">
        <v>15430.5</v>
      </c>
      <c r="Z49" s="83" t="s">
        <v>4333</v>
      </c>
      <c r="AA49" s="85">
        <v>0</v>
      </c>
      <c r="AB49" s="85" t="s">
        <v>54</v>
      </c>
      <c r="AC49" s="85">
        <v>16356.3</v>
      </c>
      <c r="AD49" s="85">
        <v>15430.5</v>
      </c>
      <c r="AE49" s="85">
        <v>925.8</v>
      </c>
      <c r="AF49" s="83" t="s">
        <v>1376</v>
      </c>
      <c r="AG49" s="103">
        <f t="shared" si="8"/>
        <v>0</v>
      </c>
    </row>
    <row r="50" spans="1:33" s="88" customFormat="1" x14ac:dyDescent="0.2">
      <c r="A50" s="83" t="s">
        <v>39</v>
      </c>
      <c r="B50" s="83" t="s">
        <v>40</v>
      </c>
      <c r="C50" s="83" t="s">
        <v>2901</v>
      </c>
      <c r="D50" s="83" t="s">
        <v>2990</v>
      </c>
      <c r="E50" s="83" t="s">
        <v>2903</v>
      </c>
      <c r="F50" s="83" t="s">
        <v>2992</v>
      </c>
      <c r="G50" s="83" t="s">
        <v>2931</v>
      </c>
      <c r="H50" s="83" t="s">
        <v>2939</v>
      </c>
      <c r="I50" s="83" t="s">
        <v>94</v>
      </c>
      <c r="J50" s="83" t="s">
        <v>50</v>
      </c>
      <c r="K50" s="84">
        <v>43523</v>
      </c>
      <c r="L50" s="84">
        <v>43539</v>
      </c>
      <c r="M50" s="104" t="s">
        <v>54</v>
      </c>
      <c r="N50" s="83" t="s">
        <v>1358</v>
      </c>
      <c r="O50" s="83" t="s">
        <v>1359</v>
      </c>
      <c r="P50" s="102">
        <v>8191488</v>
      </c>
      <c r="Q50" s="83" t="s">
        <v>3019</v>
      </c>
      <c r="R50" s="83" t="s">
        <v>68</v>
      </c>
      <c r="S50" s="83" t="s">
        <v>52</v>
      </c>
      <c r="T50" s="85">
        <v>16356.3</v>
      </c>
      <c r="U50" s="85">
        <v>15430.5</v>
      </c>
      <c r="V50" s="85">
        <f t="shared" si="7"/>
        <v>925.79999999999927</v>
      </c>
      <c r="W50" s="86">
        <f t="shared" si="1"/>
        <v>5.6602043249390104E-2</v>
      </c>
      <c r="X50" s="83" t="s">
        <v>1361</v>
      </c>
      <c r="Y50" s="85">
        <v>15430.5</v>
      </c>
      <c r="Z50" s="83" t="s">
        <v>4334</v>
      </c>
      <c r="AA50" s="85">
        <v>0</v>
      </c>
      <c r="AB50" s="85" t="s">
        <v>54</v>
      </c>
      <c r="AC50" s="85">
        <v>16356.3</v>
      </c>
      <c r="AD50" s="85">
        <v>15430.5</v>
      </c>
      <c r="AE50" s="85">
        <v>925.8</v>
      </c>
      <c r="AF50" s="83" t="s">
        <v>1376</v>
      </c>
      <c r="AG50" s="103">
        <f t="shared" si="8"/>
        <v>0</v>
      </c>
    </row>
    <row r="51" spans="1:33" s="88" customFormat="1" x14ac:dyDescent="0.2">
      <c r="A51" s="83" t="s">
        <v>39</v>
      </c>
      <c r="B51" s="83" t="s">
        <v>40</v>
      </c>
      <c r="C51" s="83" t="s">
        <v>2901</v>
      </c>
      <c r="D51" s="83" t="s">
        <v>2990</v>
      </c>
      <c r="E51" s="83" t="s">
        <v>2903</v>
      </c>
      <c r="F51" s="83" t="s">
        <v>2992</v>
      </c>
      <c r="G51" s="83" t="s">
        <v>2931</v>
      </c>
      <c r="H51" s="83" t="s">
        <v>3024</v>
      </c>
      <c r="I51" s="83" t="s">
        <v>2914</v>
      </c>
      <c r="J51" s="83" t="s">
        <v>50</v>
      </c>
      <c r="K51" s="84">
        <v>43509</v>
      </c>
      <c r="L51" s="84">
        <v>43509</v>
      </c>
      <c r="M51" s="84">
        <v>43509</v>
      </c>
      <c r="N51" s="83" t="s">
        <v>1358</v>
      </c>
      <c r="O51" s="83" t="s">
        <v>1368</v>
      </c>
      <c r="P51" s="102">
        <v>8130665</v>
      </c>
      <c r="Q51" s="83" t="s">
        <v>4335</v>
      </c>
      <c r="R51" s="83" t="s">
        <v>68</v>
      </c>
      <c r="S51" s="83" t="s">
        <v>52</v>
      </c>
      <c r="T51" s="85">
        <v>1493.5</v>
      </c>
      <c r="U51" s="85">
        <v>1287.5</v>
      </c>
      <c r="V51" s="85">
        <f t="shared" si="7"/>
        <v>206</v>
      </c>
      <c r="W51" s="86">
        <f t="shared" si="1"/>
        <v>0.13793103448275862</v>
      </c>
      <c r="X51" s="83" t="s">
        <v>1361</v>
      </c>
      <c r="Y51" s="85">
        <v>1287.5</v>
      </c>
      <c r="Z51" s="83" t="s">
        <v>4336</v>
      </c>
      <c r="AA51" s="85">
        <v>0</v>
      </c>
      <c r="AB51" s="85" t="s">
        <v>54</v>
      </c>
      <c r="AC51" s="85">
        <v>1493.5</v>
      </c>
      <c r="AD51" s="85">
        <v>1287.5</v>
      </c>
      <c r="AE51" s="85">
        <v>206</v>
      </c>
      <c r="AF51" s="83" t="s">
        <v>1376</v>
      </c>
      <c r="AG51" s="103">
        <f t="shared" si="8"/>
        <v>0</v>
      </c>
    </row>
    <row r="52" spans="1:33" s="88" customFormat="1" x14ac:dyDescent="0.2">
      <c r="A52" s="83" t="s">
        <v>39</v>
      </c>
      <c r="B52" s="83" t="s">
        <v>40</v>
      </c>
      <c r="C52" s="83" t="s">
        <v>2901</v>
      </c>
      <c r="D52" s="83" t="s">
        <v>2990</v>
      </c>
      <c r="E52" s="83" t="s">
        <v>2903</v>
      </c>
      <c r="F52" s="83" t="s">
        <v>2992</v>
      </c>
      <c r="G52" s="83" t="s">
        <v>2931</v>
      </c>
      <c r="H52" s="83" t="s">
        <v>2939</v>
      </c>
      <c r="I52" s="83" t="s">
        <v>94</v>
      </c>
      <c r="J52" s="83" t="s">
        <v>50</v>
      </c>
      <c r="K52" s="84">
        <v>43504</v>
      </c>
      <c r="L52" s="84">
        <v>43504</v>
      </c>
      <c r="M52" s="84">
        <v>43504</v>
      </c>
      <c r="N52" s="83" t="s">
        <v>1358</v>
      </c>
      <c r="O52" s="83" t="s">
        <v>1368</v>
      </c>
      <c r="P52" s="102">
        <v>8194361</v>
      </c>
      <c r="Q52" s="83" t="s">
        <v>4337</v>
      </c>
      <c r="R52" s="83" t="s">
        <v>68</v>
      </c>
      <c r="S52" s="83" t="s">
        <v>52</v>
      </c>
      <c r="T52" s="85">
        <v>4474.3999999999996</v>
      </c>
      <c r="U52" s="85">
        <v>3995</v>
      </c>
      <c r="V52" s="85">
        <f t="shared" si="7"/>
        <v>479.39999999999964</v>
      </c>
      <c r="W52" s="86">
        <f t="shared" si="1"/>
        <v>0.10714285714285707</v>
      </c>
      <c r="X52" s="83" t="s">
        <v>1361</v>
      </c>
      <c r="Y52" s="85">
        <v>3995</v>
      </c>
      <c r="Z52" s="83" t="s">
        <v>4338</v>
      </c>
      <c r="AA52" s="85">
        <v>0</v>
      </c>
      <c r="AB52" s="85" t="s">
        <v>54</v>
      </c>
      <c r="AC52" s="85">
        <v>4474.3999999999996</v>
      </c>
      <c r="AD52" s="85">
        <v>3995</v>
      </c>
      <c r="AE52" s="85">
        <v>479.4</v>
      </c>
      <c r="AF52" s="83" t="s">
        <v>1376</v>
      </c>
      <c r="AG52" s="103">
        <f t="shared" si="8"/>
        <v>0</v>
      </c>
    </row>
    <row r="53" spans="1:33" s="88" customFormat="1" x14ac:dyDescent="0.2">
      <c r="A53" s="83" t="s">
        <v>39</v>
      </c>
      <c r="B53" s="83" t="s">
        <v>40</v>
      </c>
      <c r="C53" s="83" t="s">
        <v>2901</v>
      </c>
      <c r="D53" s="83" t="s">
        <v>2990</v>
      </c>
      <c r="E53" s="83" t="s">
        <v>2903</v>
      </c>
      <c r="F53" s="83" t="s">
        <v>2992</v>
      </c>
      <c r="G53" s="83" t="s">
        <v>2931</v>
      </c>
      <c r="H53" s="83" t="s">
        <v>2939</v>
      </c>
      <c r="I53" s="83" t="s">
        <v>309</v>
      </c>
      <c r="J53" s="83" t="s">
        <v>50</v>
      </c>
      <c r="K53" s="84">
        <v>43524</v>
      </c>
      <c r="L53" s="84">
        <v>43524</v>
      </c>
      <c r="M53" s="84">
        <v>43524</v>
      </c>
      <c r="N53" s="83" t="s">
        <v>1367</v>
      </c>
      <c r="O53" s="83" t="s">
        <v>1368</v>
      </c>
      <c r="P53" s="102">
        <v>8171384</v>
      </c>
      <c r="Q53" s="83" t="s">
        <v>4339</v>
      </c>
      <c r="R53" s="83" t="s">
        <v>59</v>
      </c>
      <c r="S53" s="83" t="s">
        <v>52</v>
      </c>
      <c r="T53" s="85">
        <v>1961.45</v>
      </c>
      <c r="U53" s="85">
        <v>1913.48</v>
      </c>
      <c r="V53" s="85">
        <f t="shared" si="7"/>
        <v>47.970000000000027</v>
      </c>
      <c r="W53" s="86">
        <f t="shared" si="1"/>
        <v>2.4456397053200452E-2</v>
      </c>
      <c r="X53" s="83" t="s">
        <v>1361</v>
      </c>
      <c r="Y53" s="85">
        <v>1913.48</v>
      </c>
      <c r="Z53" s="83" t="s">
        <v>4340</v>
      </c>
      <c r="AA53" s="85">
        <v>0</v>
      </c>
      <c r="AB53" s="85" t="s">
        <v>54</v>
      </c>
      <c r="AC53" s="85">
        <v>1961.45</v>
      </c>
      <c r="AD53" s="85">
        <v>1913.48</v>
      </c>
      <c r="AE53" s="85">
        <v>47.97</v>
      </c>
      <c r="AF53" s="83" t="s">
        <v>1371</v>
      </c>
      <c r="AG53" s="103">
        <f t="shared" si="8"/>
        <v>0</v>
      </c>
    </row>
    <row r="54" spans="1:33" s="88" customFormat="1" x14ac:dyDescent="0.2">
      <c r="A54" s="83" t="s">
        <v>39</v>
      </c>
      <c r="B54" s="83" t="s">
        <v>40</v>
      </c>
      <c r="C54" s="83" t="s">
        <v>2901</v>
      </c>
      <c r="D54" s="83" t="s">
        <v>2990</v>
      </c>
      <c r="E54" s="83" t="s">
        <v>2903</v>
      </c>
      <c r="F54" s="83" t="s">
        <v>2992</v>
      </c>
      <c r="G54" s="83" t="s">
        <v>2931</v>
      </c>
      <c r="H54" s="83" t="s">
        <v>2939</v>
      </c>
      <c r="I54" s="83" t="s">
        <v>309</v>
      </c>
      <c r="J54" s="83" t="s">
        <v>50</v>
      </c>
      <c r="K54" s="84">
        <v>43524</v>
      </c>
      <c r="L54" s="84">
        <v>43524</v>
      </c>
      <c r="M54" s="84">
        <v>43524</v>
      </c>
      <c r="N54" s="83" t="s">
        <v>1358</v>
      </c>
      <c r="O54" s="83" t="s">
        <v>1368</v>
      </c>
      <c r="P54" s="102">
        <v>8195532</v>
      </c>
      <c r="Q54" s="83" t="s">
        <v>4339</v>
      </c>
      <c r="R54" s="83" t="s">
        <v>68</v>
      </c>
      <c r="S54" s="83" t="s">
        <v>52</v>
      </c>
      <c r="T54" s="85">
        <v>162571.85999999999</v>
      </c>
      <c r="U54" s="85">
        <v>146461.12</v>
      </c>
      <c r="V54" s="85">
        <f t="shared" si="7"/>
        <v>16110.739999999991</v>
      </c>
      <c r="W54" s="86">
        <f t="shared" si="1"/>
        <v>9.9099192197222769E-2</v>
      </c>
      <c r="X54" s="83" t="s">
        <v>1361</v>
      </c>
      <c r="Y54" s="85">
        <v>146461.12</v>
      </c>
      <c r="Z54" s="83" t="s">
        <v>4341</v>
      </c>
      <c r="AA54" s="85">
        <v>0</v>
      </c>
      <c r="AB54" s="85" t="s">
        <v>54</v>
      </c>
      <c r="AC54" s="85">
        <v>0</v>
      </c>
      <c r="AD54" s="85">
        <v>0</v>
      </c>
      <c r="AE54" s="85">
        <v>0</v>
      </c>
      <c r="AF54" s="83" t="s">
        <v>1371</v>
      </c>
      <c r="AG54" s="103">
        <f t="shared" si="8"/>
        <v>16110.739999999991</v>
      </c>
    </row>
    <row r="55" spans="1:33" s="88" customFormat="1" x14ac:dyDescent="0.2">
      <c r="A55" s="83" t="s">
        <v>39</v>
      </c>
      <c r="B55" s="83" t="s">
        <v>40</v>
      </c>
      <c r="C55" s="83" t="s">
        <v>2901</v>
      </c>
      <c r="D55" s="83" t="s">
        <v>3042</v>
      </c>
      <c r="E55" s="83" t="s">
        <v>2903</v>
      </c>
      <c r="F55" s="83" t="s">
        <v>3044</v>
      </c>
      <c r="G55" s="83" t="s">
        <v>1059</v>
      </c>
      <c r="H55" s="83" t="s">
        <v>4342</v>
      </c>
      <c r="I55" s="83" t="s">
        <v>94</v>
      </c>
      <c r="J55" s="83" t="s">
        <v>50</v>
      </c>
      <c r="K55" s="84">
        <v>43504</v>
      </c>
      <c r="L55" s="84">
        <v>43504</v>
      </c>
      <c r="M55" s="84">
        <v>43504</v>
      </c>
      <c r="N55" s="83" t="s">
        <v>1358</v>
      </c>
      <c r="O55" s="83" t="s">
        <v>1368</v>
      </c>
      <c r="P55" s="102">
        <v>7758749</v>
      </c>
      <c r="Q55" s="83" t="s">
        <v>4343</v>
      </c>
      <c r="R55" s="83" t="s">
        <v>68</v>
      </c>
      <c r="S55" s="83" t="s">
        <v>52</v>
      </c>
      <c r="T55" s="85">
        <v>5071.42</v>
      </c>
      <c r="U55" s="85">
        <v>4761.8999999999996</v>
      </c>
      <c r="V55" s="85">
        <f t="shared" ref="V55:V87" si="9">T55-U55</f>
        <v>309.52000000000044</v>
      </c>
      <c r="W55" s="86">
        <f t="shared" si="1"/>
        <v>6.1032215829097264E-2</v>
      </c>
      <c r="X55" s="83" t="s">
        <v>1361</v>
      </c>
      <c r="Y55" s="85">
        <v>4761.8999999999996</v>
      </c>
      <c r="Z55" s="83" t="s">
        <v>4344</v>
      </c>
      <c r="AA55" s="85">
        <v>0</v>
      </c>
      <c r="AB55" s="85" t="s">
        <v>54</v>
      </c>
      <c r="AC55" s="85">
        <v>5071.42</v>
      </c>
      <c r="AD55" s="85">
        <v>4761.8999999999996</v>
      </c>
      <c r="AE55" s="85">
        <v>309.52</v>
      </c>
      <c r="AF55" s="83" t="s">
        <v>1371</v>
      </c>
      <c r="AG55" s="103">
        <f t="shared" ref="AG55:AG87" si="10">V55-AE55</f>
        <v>4.5474735088646412E-13</v>
      </c>
    </row>
    <row r="56" spans="1:33" s="88" customFormat="1" x14ac:dyDescent="0.2">
      <c r="A56" s="83" t="s">
        <v>39</v>
      </c>
      <c r="B56" s="83" t="s">
        <v>40</v>
      </c>
      <c r="C56" s="83" t="s">
        <v>2901</v>
      </c>
      <c r="D56" s="83" t="s">
        <v>3042</v>
      </c>
      <c r="E56" s="83" t="s">
        <v>2903</v>
      </c>
      <c r="F56" s="83" t="s">
        <v>3044</v>
      </c>
      <c r="G56" s="83" t="s">
        <v>3059</v>
      </c>
      <c r="H56" s="83" t="s">
        <v>4345</v>
      </c>
      <c r="I56" s="83" t="s">
        <v>94</v>
      </c>
      <c r="J56" s="83" t="s">
        <v>50</v>
      </c>
      <c r="K56" s="84">
        <v>43504</v>
      </c>
      <c r="L56" s="84">
        <v>43504</v>
      </c>
      <c r="M56" s="84">
        <v>43504</v>
      </c>
      <c r="N56" s="83" t="s">
        <v>1367</v>
      </c>
      <c r="O56" s="83" t="s">
        <v>1368</v>
      </c>
      <c r="P56" s="102">
        <v>8201773</v>
      </c>
      <c r="Q56" s="83" t="s">
        <v>4346</v>
      </c>
      <c r="R56" s="83" t="s">
        <v>59</v>
      </c>
      <c r="S56" s="83" t="s">
        <v>52</v>
      </c>
      <c r="T56" s="85">
        <v>499.67</v>
      </c>
      <c r="U56" s="85">
        <v>449.23</v>
      </c>
      <c r="V56" s="85">
        <f t="shared" si="9"/>
        <v>50.44</v>
      </c>
      <c r="W56" s="86">
        <f t="shared" si="1"/>
        <v>0.10094662477234974</v>
      </c>
      <c r="X56" s="83" t="s">
        <v>1361</v>
      </c>
      <c r="Y56" s="85">
        <v>449.23</v>
      </c>
      <c r="Z56" s="83" t="s">
        <v>4347</v>
      </c>
      <c r="AA56" s="85">
        <v>0</v>
      </c>
      <c r="AB56" s="85" t="s">
        <v>54</v>
      </c>
      <c r="AC56" s="85">
        <v>499.67</v>
      </c>
      <c r="AD56" s="85">
        <v>449.23</v>
      </c>
      <c r="AE56" s="85">
        <v>50.44</v>
      </c>
      <c r="AF56" s="83" t="s">
        <v>1371</v>
      </c>
      <c r="AG56" s="103">
        <f t="shared" si="10"/>
        <v>0</v>
      </c>
    </row>
    <row r="57" spans="1:33" s="88" customFormat="1" x14ac:dyDescent="0.2">
      <c r="A57" s="83" t="s">
        <v>39</v>
      </c>
      <c r="B57" s="83" t="s">
        <v>40</v>
      </c>
      <c r="C57" s="83" t="s">
        <v>2901</v>
      </c>
      <c r="D57" s="83" t="s">
        <v>3042</v>
      </c>
      <c r="E57" s="83" t="s">
        <v>2903</v>
      </c>
      <c r="F57" s="83" t="s">
        <v>3044</v>
      </c>
      <c r="G57" s="83" t="s">
        <v>3059</v>
      </c>
      <c r="H57" s="83" t="s">
        <v>4345</v>
      </c>
      <c r="I57" s="83" t="s">
        <v>94</v>
      </c>
      <c r="J57" s="83" t="s">
        <v>50</v>
      </c>
      <c r="K57" s="84">
        <v>43504</v>
      </c>
      <c r="L57" s="84">
        <v>43539</v>
      </c>
      <c r="M57" s="104" t="s">
        <v>54</v>
      </c>
      <c r="N57" s="83" t="s">
        <v>1383</v>
      </c>
      <c r="O57" s="83" t="s">
        <v>1359</v>
      </c>
      <c r="P57" s="102">
        <v>8201773</v>
      </c>
      <c r="Q57" s="83" t="s">
        <v>4346</v>
      </c>
      <c r="R57" s="83" t="s">
        <v>68</v>
      </c>
      <c r="S57" s="83" t="s">
        <v>52</v>
      </c>
      <c r="T57" s="85">
        <v>395</v>
      </c>
      <c r="U57" s="85">
        <v>353.13</v>
      </c>
      <c r="V57" s="85">
        <f t="shared" si="9"/>
        <v>41.870000000000005</v>
      </c>
      <c r="W57" s="86">
        <f t="shared" si="1"/>
        <v>0.10600000000000001</v>
      </c>
      <c r="X57" s="83" t="s">
        <v>4348</v>
      </c>
      <c r="Y57" s="85">
        <v>0</v>
      </c>
      <c r="Z57" s="83" t="s">
        <v>55</v>
      </c>
      <c r="AA57" s="85">
        <v>0</v>
      </c>
      <c r="AB57" s="85" t="s">
        <v>54</v>
      </c>
      <c r="AC57" s="85">
        <v>395</v>
      </c>
      <c r="AD57" s="85">
        <v>395</v>
      </c>
      <c r="AE57" s="85">
        <v>0</v>
      </c>
      <c r="AF57" s="83" t="s">
        <v>1371</v>
      </c>
      <c r="AG57" s="103">
        <f t="shared" si="10"/>
        <v>41.870000000000005</v>
      </c>
    </row>
    <row r="58" spans="1:33" s="88" customFormat="1" x14ac:dyDescent="0.2">
      <c r="A58" s="83" t="s">
        <v>39</v>
      </c>
      <c r="B58" s="83" t="s">
        <v>40</v>
      </c>
      <c r="C58" s="83" t="s">
        <v>2901</v>
      </c>
      <c r="D58" s="83" t="s">
        <v>3042</v>
      </c>
      <c r="E58" s="83" t="s">
        <v>2903</v>
      </c>
      <c r="F58" s="83" t="s">
        <v>3044</v>
      </c>
      <c r="G58" s="83" t="s">
        <v>3059</v>
      </c>
      <c r="H58" s="83" t="s">
        <v>407</v>
      </c>
      <c r="I58" s="83" t="s">
        <v>94</v>
      </c>
      <c r="J58" s="83" t="s">
        <v>50</v>
      </c>
      <c r="K58" s="84">
        <v>43511</v>
      </c>
      <c r="L58" s="84">
        <v>43511</v>
      </c>
      <c r="M58" s="84">
        <v>43511</v>
      </c>
      <c r="N58" s="83" t="s">
        <v>1358</v>
      </c>
      <c r="O58" s="83" t="s">
        <v>1368</v>
      </c>
      <c r="P58" s="102">
        <v>8009347</v>
      </c>
      <c r="Q58" s="83" t="s">
        <v>4349</v>
      </c>
      <c r="R58" s="83" t="s">
        <v>68</v>
      </c>
      <c r="S58" s="83" t="s">
        <v>52</v>
      </c>
      <c r="T58" s="85">
        <v>3995</v>
      </c>
      <c r="U58" s="85">
        <v>3995</v>
      </c>
      <c r="V58" s="85">
        <f t="shared" si="9"/>
        <v>0</v>
      </c>
      <c r="W58" s="86">
        <f t="shared" si="1"/>
        <v>0</v>
      </c>
      <c r="X58" s="83" t="s">
        <v>1361</v>
      </c>
      <c r="Y58" s="85">
        <v>3995</v>
      </c>
      <c r="Z58" s="83" t="s">
        <v>4350</v>
      </c>
      <c r="AA58" s="85">
        <v>0</v>
      </c>
      <c r="AB58" s="85" t="s">
        <v>54</v>
      </c>
      <c r="AC58" s="85">
        <v>189747</v>
      </c>
      <c r="AD58" s="85">
        <v>113842.22</v>
      </c>
      <c r="AE58" s="85">
        <v>75904.78</v>
      </c>
      <c r="AF58" s="83" t="s">
        <v>1371</v>
      </c>
      <c r="AG58" s="103">
        <f t="shared" si="10"/>
        <v>-75904.78</v>
      </c>
    </row>
    <row r="59" spans="1:33" s="88" customFormat="1" x14ac:dyDescent="0.2">
      <c r="A59" s="83" t="s">
        <v>39</v>
      </c>
      <c r="B59" s="83" t="s">
        <v>40</v>
      </c>
      <c r="C59" s="83" t="s">
        <v>2901</v>
      </c>
      <c r="D59" s="83" t="s">
        <v>3042</v>
      </c>
      <c r="E59" s="83" t="s">
        <v>2903</v>
      </c>
      <c r="F59" s="83" t="s">
        <v>3044</v>
      </c>
      <c r="G59" s="83" t="s">
        <v>3059</v>
      </c>
      <c r="H59" s="83" t="s">
        <v>407</v>
      </c>
      <c r="I59" s="83" t="s">
        <v>94</v>
      </c>
      <c r="J59" s="83" t="s">
        <v>50</v>
      </c>
      <c r="K59" s="84">
        <v>43511</v>
      </c>
      <c r="L59" s="84">
        <v>43511</v>
      </c>
      <c r="M59" s="84">
        <v>43511</v>
      </c>
      <c r="N59" s="83" t="s">
        <v>1358</v>
      </c>
      <c r="O59" s="83" t="s">
        <v>1368</v>
      </c>
      <c r="P59" s="102">
        <v>8009347</v>
      </c>
      <c r="Q59" s="83" t="s">
        <v>4349</v>
      </c>
      <c r="R59" s="83" t="s">
        <v>68</v>
      </c>
      <c r="S59" s="83" t="s">
        <v>52</v>
      </c>
      <c r="T59" s="85">
        <v>6720</v>
      </c>
      <c r="U59" s="85">
        <v>6400</v>
      </c>
      <c r="V59" s="85">
        <f t="shared" si="9"/>
        <v>320</v>
      </c>
      <c r="W59" s="86">
        <f t="shared" si="1"/>
        <v>4.7619047619047616E-2</v>
      </c>
      <c r="X59" s="83" t="s">
        <v>1361</v>
      </c>
      <c r="Y59" s="85">
        <v>6400</v>
      </c>
      <c r="Z59" s="83" t="s">
        <v>4351</v>
      </c>
      <c r="AA59" s="85">
        <v>0</v>
      </c>
      <c r="AB59" s="85" t="s">
        <v>54</v>
      </c>
      <c r="AC59" s="85">
        <v>21889</v>
      </c>
      <c r="AD59" s="85">
        <v>14317.22</v>
      </c>
      <c r="AE59" s="85">
        <v>7571.78</v>
      </c>
      <c r="AF59" s="83" t="s">
        <v>1371</v>
      </c>
      <c r="AG59" s="103">
        <f t="shared" si="10"/>
        <v>-7251.78</v>
      </c>
    </row>
    <row r="60" spans="1:33" s="88" customFormat="1" x14ac:dyDescent="0.2">
      <c r="A60" s="83" t="s">
        <v>39</v>
      </c>
      <c r="B60" s="83" t="s">
        <v>40</v>
      </c>
      <c r="C60" s="83" t="s">
        <v>2901</v>
      </c>
      <c r="D60" s="83" t="s">
        <v>3042</v>
      </c>
      <c r="E60" s="83" t="s">
        <v>2903</v>
      </c>
      <c r="F60" s="83" t="s">
        <v>3044</v>
      </c>
      <c r="G60" s="83" t="s">
        <v>3059</v>
      </c>
      <c r="H60" s="83" t="s">
        <v>3065</v>
      </c>
      <c r="I60" s="83" t="s">
        <v>94</v>
      </c>
      <c r="J60" s="83" t="s">
        <v>50</v>
      </c>
      <c r="K60" s="84">
        <v>43501</v>
      </c>
      <c r="L60" s="84">
        <v>43501</v>
      </c>
      <c r="M60" s="84">
        <v>43501</v>
      </c>
      <c r="N60" s="83" t="s">
        <v>1358</v>
      </c>
      <c r="O60" s="83" t="s">
        <v>1368</v>
      </c>
      <c r="P60" s="102">
        <v>8139928</v>
      </c>
      <c r="Q60" s="83" t="s">
        <v>3067</v>
      </c>
      <c r="R60" s="83" t="s">
        <v>68</v>
      </c>
      <c r="S60" s="83" t="s">
        <v>52</v>
      </c>
      <c r="T60" s="85">
        <v>5869.62</v>
      </c>
      <c r="U60" s="85">
        <v>5242.1000000000004</v>
      </c>
      <c r="V60" s="85">
        <f t="shared" si="9"/>
        <v>627.51999999999953</v>
      </c>
      <c r="W60" s="86">
        <f t="shared" si="1"/>
        <v>0.10690981698985616</v>
      </c>
      <c r="X60" s="83" t="s">
        <v>1361</v>
      </c>
      <c r="Y60" s="85">
        <v>5242.1000000000004</v>
      </c>
      <c r="Z60" s="83" t="s">
        <v>3069</v>
      </c>
      <c r="AA60" s="85">
        <v>0</v>
      </c>
      <c r="AB60" s="85" t="s">
        <v>54</v>
      </c>
      <c r="AC60" s="85">
        <v>5869.62</v>
      </c>
      <c r="AD60" s="85">
        <v>5242.1000000000004</v>
      </c>
      <c r="AE60" s="85">
        <v>627.52</v>
      </c>
      <c r="AF60" s="83" t="s">
        <v>1371</v>
      </c>
      <c r="AG60" s="103">
        <f t="shared" si="10"/>
        <v>0</v>
      </c>
    </row>
    <row r="61" spans="1:33" s="88" customFormat="1" x14ac:dyDescent="0.2">
      <c r="A61" s="83" t="s">
        <v>39</v>
      </c>
      <c r="B61" s="83" t="s">
        <v>40</v>
      </c>
      <c r="C61" s="83" t="s">
        <v>2901</v>
      </c>
      <c r="D61" s="83" t="s">
        <v>3042</v>
      </c>
      <c r="E61" s="83" t="s">
        <v>2903</v>
      </c>
      <c r="F61" s="83" t="s">
        <v>3044</v>
      </c>
      <c r="G61" s="83" t="s">
        <v>1059</v>
      </c>
      <c r="H61" s="83" t="s">
        <v>3093</v>
      </c>
      <c r="I61" s="83" t="s">
        <v>2914</v>
      </c>
      <c r="J61" s="83" t="s">
        <v>50</v>
      </c>
      <c r="K61" s="84">
        <v>43514</v>
      </c>
      <c r="L61" s="84">
        <v>43514</v>
      </c>
      <c r="M61" s="84">
        <v>43514</v>
      </c>
      <c r="N61" s="83" t="s">
        <v>1358</v>
      </c>
      <c r="O61" s="83" t="s">
        <v>1368</v>
      </c>
      <c r="P61" s="102">
        <v>8083359</v>
      </c>
      <c r="Q61" s="83" t="s">
        <v>4352</v>
      </c>
      <c r="R61" s="83" t="s">
        <v>68</v>
      </c>
      <c r="S61" s="83" t="s">
        <v>52</v>
      </c>
      <c r="T61" s="85">
        <v>452.28</v>
      </c>
      <c r="U61" s="85">
        <v>430.74</v>
      </c>
      <c r="V61" s="85">
        <f t="shared" si="9"/>
        <v>21.539999999999964</v>
      </c>
      <c r="W61" s="86">
        <f t="shared" si="1"/>
        <v>4.76253648182541E-2</v>
      </c>
      <c r="X61" s="83" t="s">
        <v>1361</v>
      </c>
      <c r="Y61" s="85">
        <v>430.74</v>
      </c>
      <c r="Z61" s="83" t="s">
        <v>4353</v>
      </c>
      <c r="AA61" s="85">
        <v>0</v>
      </c>
      <c r="AB61" s="85" t="s">
        <v>54</v>
      </c>
      <c r="AC61" s="85">
        <v>452.28</v>
      </c>
      <c r="AD61" s="85">
        <v>430.74</v>
      </c>
      <c r="AE61" s="85">
        <v>21.54</v>
      </c>
      <c r="AF61" s="83" t="s">
        <v>1376</v>
      </c>
      <c r="AG61" s="103">
        <f t="shared" si="10"/>
        <v>-3.5527136788005009E-14</v>
      </c>
    </row>
    <row r="62" spans="1:33" s="88" customFormat="1" x14ac:dyDescent="0.2">
      <c r="A62" s="83" t="s">
        <v>39</v>
      </c>
      <c r="B62" s="83" t="s">
        <v>40</v>
      </c>
      <c r="C62" s="83" t="s">
        <v>2901</v>
      </c>
      <c r="D62" s="83" t="s">
        <v>3042</v>
      </c>
      <c r="E62" s="83" t="s">
        <v>2903</v>
      </c>
      <c r="F62" s="83" t="s">
        <v>3044</v>
      </c>
      <c r="G62" s="83" t="s">
        <v>2552</v>
      </c>
      <c r="H62" s="83" t="s">
        <v>3043</v>
      </c>
      <c r="I62" s="83" t="s">
        <v>2914</v>
      </c>
      <c r="J62" s="83" t="s">
        <v>50</v>
      </c>
      <c r="K62" s="84">
        <v>43497</v>
      </c>
      <c r="L62" s="84">
        <v>43539</v>
      </c>
      <c r="M62" s="104" t="s">
        <v>54</v>
      </c>
      <c r="N62" s="83" t="s">
        <v>1358</v>
      </c>
      <c r="O62" s="83" t="s">
        <v>1359</v>
      </c>
      <c r="P62" s="102">
        <v>8185766</v>
      </c>
      <c r="Q62" s="83" t="s">
        <v>3080</v>
      </c>
      <c r="R62" s="83" t="s">
        <v>68</v>
      </c>
      <c r="S62" s="83" t="s">
        <v>52</v>
      </c>
      <c r="T62" s="85">
        <v>1243.8800000000001</v>
      </c>
      <c r="U62" s="85">
        <v>1184.6500000000001</v>
      </c>
      <c r="V62" s="85">
        <f t="shared" si="9"/>
        <v>59.230000000000018</v>
      </c>
      <c r="W62" s="86">
        <f t="shared" ref="W62:W117" si="11">V62/T62</f>
        <v>4.7617133485545242E-2</v>
      </c>
      <c r="X62" s="83" t="s">
        <v>1361</v>
      </c>
      <c r="Y62" s="85">
        <v>1184.6500000000001</v>
      </c>
      <c r="Z62" s="83" t="s">
        <v>4354</v>
      </c>
      <c r="AA62" s="85">
        <v>0</v>
      </c>
      <c r="AB62" s="85" t="s">
        <v>54</v>
      </c>
      <c r="AC62" s="85">
        <v>1243.8800000000001</v>
      </c>
      <c r="AD62" s="85">
        <v>1184.6500000000001</v>
      </c>
      <c r="AE62" s="85">
        <v>59.23</v>
      </c>
      <c r="AF62" s="83" t="s">
        <v>1376</v>
      </c>
      <c r="AG62" s="103">
        <f t="shared" si="10"/>
        <v>0</v>
      </c>
    </row>
    <row r="63" spans="1:33" s="88" customFormat="1" x14ac:dyDescent="0.2">
      <c r="A63" s="83" t="s">
        <v>39</v>
      </c>
      <c r="B63" s="83" t="s">
        <v>40</v>
      </c>
      <c r="C63" s="83" t="s">
        <v>2901</v>
      </c>
      <c r="D63" s="83" t="s">
        <v>3042</v>
      </c>
      <c r="E63" s="83" t="s">
        <v>2903</v>
      </c>
      <c r="F63" s="83" t="s">
        <v>3044</v>
      </c>
      <c r="G63" s="83" t="s">
        <v>2552</v>
      </c>
      <c r="H63" s="83" t="s">
        <v>3043</v>
      </c>
      <c r="I63" s="83" t="s">
        <v>2914</v>
      </c>
      <c r="J63" s="83" t="s">
        <v>50</v>
      </c>
      <c r="K63" s="84">
        <v>43503</v>
      </c>
      <c r="L63" s="84">
        <v>43503</v>
      </c>
      <c r="M63" s="84">
        <v>43503</v>
      </c>
      <c r="N63" s="83" t="s">
        <v>1358</v>
      </c>
      <c r="O63" s="83" t="s">
        <v>1368</v>
      </c>
      <c r="P63" s="102">
        <v>8185766</v>
      </c>
      <c r="Q63" s="83" t="s">
        <v>3080</v>
      </c>
      <c r="R63" s="83" t="s">
        <v>68</v>
      </c>
      <c r="S63" s="83" t="s">
        <v>52</v>
      </c>
      <c r="T63" s="85">
        <v>5680.4</v>
      </c>
      <c r="U63" s="85">
        <v>5064.3999999999996</v>
      </c>
      <c r="V63" s="85">
        <f t="shared" si="9"/>
        <v>616</v>
      </c>
      <c r="W63" s="86">
        <f t="shared" si="11"/>
        <v>0.10844306738962045</v>
      </c>
      <c r="X63" s="83" t="s">
        <v>1361</v>
      </c>
      <c r="Y63" s="85">
        <v>5064.3999999999996</v>
      </c>
      <c r="Z63" s="83" t="s">
        <v>3085</v>
      </c>
      <c r="AA63" s="85">
        <v>0</v>
      </c>
      <c r="AB63" s="85" t="s">
        <v>54</v>
      </c>
      <c r="AC63" s="85">
        <v>5680.4</v>
      </c>
      <c r="AD63" s="85">
        <v>5064.3999999999996</v>
      </c>
      <c r="AE63" s="85">
        <v>616</v>
      </c>
      <c r="AF63" s="83" t="s">
        <v>1376</v>
      </c>
      <c r="AG63" s="103">
        <f t="shared" si="10"/>
        <v>0</v>
      </c>
    </row>
    <row r="64" spans="1:33" s="88" customFormat="1" x14ac:dyDescent="0.2">
      <c r="A64" s="83" t="s">
        <v>39</v>
      </c>
      <c r="B64" s="83" t="s">
        <v>40</v>
      </c>
      <c r="C64" s="83" t="s">
        <v>2901</v>
      </c>
      <c r="D64" s="83" t="s">
        <v>3042</v>
      </c>
      <c r="E64" s="83" t="s">
        <v>2903</v>
      </c>
      <c r="F64" s="83" t="s">
        <v>3044</v>
      </c>
      <c r="G64" s="83" t="s">
        <v>2552</v>
      </c>
      <c r="H64" s="83" t="s">
        <v>3043</v>
      </c>
      <c r="I64" s="83" t="s">
        <v>2914</v>
      </c>
      <c r="J64" s="83" t="s">
        <v>50</v>
      </c>
      <c r="K64" s="84">
        <v>43497</v>
      </c>
      <c r="L64" s="84">
        <v>43539</v>
      </c>
      <c r="M64" s="104" t="s">
        <v>54</v>
      </c>
      <c r="N64" s="83" t="s">
        <v>1358</v>
      </c>
      <c r="O64" s="83" t="s">
        <v>1359</v>
      </c>
      <c r="P64" s="102">
        <v>8185766</v>
      </c>
      <c r="Q64" s="83" t="s">
        <v>3080</v>
      </c>
      <c r="R64" s="83" t="s">
        <v>68</v>
      </c>
      <c r="S64" s="83" t="s">
        <v>52</v>
      </c>
      <c r="T64" s="85">
        <v>335.18</v>
      </c>
      <c r="U64" s="85">
        <v>319.22000000000003</v>
      </c>
      <c r="V64" s="85">
        <f t="shared" si="9"/>
        <v>15.95999999999998</v>
      </c>
      <c r="W64" s="86">
        <f t="shared" si="11"/>
        <v>4.7616206217554684E-2</v>
      </c>
      <c r="X64" s="83" t="s">
        <v>1361</v>
      </c>
      <c r="Y64" s="85">
        <v>319.22000000000003</v>
      </c>
      <c r="Z64" s="83" t="s">
        <v>3082</v>
      </c>
      <c r="AA64" s="85">
        <v>0</v>
      </c>
      <c r="AB64" s="85" t="s">
        <v>54</v>
      </c>
      <c r="AC64" s="85">
        <v>335.18</v>
      </c>
      <c r="AD64" s="85">
        <v>319.22000000000003</v>
      </c>
      <c r="AE64" s="85">
        <v>15.96</v>
      </c>
      <c r="AF64" s="83" t="s">
        <v>1376</v>
      </c>
      <c r="AG64" s="103">
        <f t="shared" si="10"/>
        <v>-2.1316282072803006E-14</v>
      </c>
    </row>
    <row r="65" spans="1:33" s="88" customFormat="1" x14ac:dyDescent="0.2">
      <c r="A65" s="83" t="s">
        <v>39</v>
      </c>
      <c r="B65" s="83" t="s">
        <v>40</v>
      </c>
      <c r="C65" s="83" t="s">
        <v>2901</v>
      </c>
      <c r="D65" s="83" t="s">
        <v>3042</v>
      </c>
      <c r="E65" s="83" t="s">
        <v>2903</v>
      </c>
      <c r="F65" s="83" t="s">
        <v>3044</v>
      </c>
      <c r="G65" s="83" t="s">
        <v>2552</v>
      </c>
      <c r="H65" s="83" t="s">
        <v>3043</v>
      </c>
      <c r="I65" s="83" t="s">
        <v>2914</v>
      </c>
      <c r="J65" s="83" t="s">
        <v>50</v>
      </c>
      <c r="K65" s="84">
        <v>43502</v>
      </c>
      <c r="L65" s="84">
        <v>43502</v>
      </c>
      <c r="M65" s="84">
        <v>43502</v>
      </c>
      <c r="N65" s="83" t="s">
        <v>1358</v>
      </c>
      <c r="O65" s="83" t="s">
        <v>1368</v>
      </c>
      <c r="P65" s="102">
        <v>8185730</v>
      </c>
      <c r="Q65" s="83" t="s">
        <v>3087</v>
      </c>
      <c r="R65" s="83" t="s">
        <v>68</v>
      </c>
      <c r="S65" s="83" t="s">
        <v>52</v>
      </c>
      <c r="T65" s="85">
        <v>510.3</v>
      </c>
      <c r="U65" s="85">
        <v>486</v>
      </c>
      <c r="V65" s="85">
        <f t="shared" si="9"/>
        <v>24.300000000000011</v>
      </c>
      <c r="W65" s="86">
        <f t="shared" si="11"/>
        <v>4.7619047619047637E-2</v>
      </c>
      <c r="X65" s="83" t="s">
        <v>1361</v>
      </c>
      <c r="Y65" s="85">
        <v>486</v>
      </c>
      <c r="Z65" s="83" t="s">
        <v>4355</v>
      </c>
      <c r="AA65" s="85">
        <v>0</v>
      </c>
      <c r="AB65" s="85" t="s">
        <v>54</v>
      </c>
      <c r="AC65" s="85">
        <v>510.3</v>
      </c>
      <c r="AD65" s="85">
        <v>486</v>
      </c>
      <c r="AE65" s="85">
        <v>24.3</v>
      </c>
      <c r="AF65" s="83" t="s">
        <v>1376</v>
      </c>
      <c r="AG65" s="103">
        <f t="shared" si="10"/>
        <v>0</v>
      </c>
    </row>
    <row r="66" spans="1:33" s="88" customFormat="1" x14ac:dyDescent="0.2">
      <c r="A66" s="83" t="s">
        <v>39</v>
      </c>
      <c r="B66" s="83" t="s">
        <v>40</v>
      </c>
      <c r="C66" s="83" t="s">
        <v>2901</v>
      </c>
      <c r="D66" s="83" t="s">
        <v>3042</v>
      </c>
      <c r="E66" s="83" t="s">
        <v>2903</v>
      </c>
      <c r="F66" s="83" t="s">
        <v>3044</v>
      </c>
      <c r="G66" s="83" t="s">
        <v>2552</v>
      </c>
      <c r="H66" s="83" t="s">
        <v>3043</v>
      </c>
      <c r="I66" s="83" t="s">
        <v>2914</v>
      </c>
      <c r="J66" s="83" t="s">
        <v>50</v>
      </c>
      <c r="K66" s="84">
        <v>43497</v>
      </c>
      <c r="L66" s="84">
        <v>43539</v>
      </c>
      <c r="M66" s="104" t="s">
        <v>54</v>
      </c>
      <c r="N66" s="83" t="s">
        <v>1358</v>
      </c>
      <c r="O66" s="83" t="s">
        <v>1359</v>
      </c>
      <c r="P66" s="102">
        <v>8185730</v>
      </c>
      <c r="Q66" s="83" t="s">
        <v>3087</v>
      </c>
      <c r="R66" s="83" t="s">
        <v>68</v>
      </c>
      <c r="S66" s="83" t="s">
        <v>52</v>
      </c>
      <c r="T66" s="85">
        <v>136.41999999999999</v>
      </c>
      <c r="U66" s="85">
        <v>129.91999999999999</v>
      </c>
      <c r="V66" s="85">
        <f t="shared" si="9"/>
        <v>6.5</v>
      </c>
      <c r="W66" s="86">
        <f t="shared" si="11"/>
        <v>4.7646972584665007E-2</v>
      </c>
      <c r="X66" s="83" t="s">
        <v>1361</v>
      </c>
      <c r="Y66" s="85">
        <v>129.91999999999999</v>
      </c>
      <c r="Z66" s="83" t="s">
        <v>3089</v>
      </c>
      <c r="AA66" s="85">
        <v>0</v>
      </c>
      <c r="AB66" s="85" t="s">
        <v>54</v>
      </c>
      <c r="AC66" s="85">
        <v>136.41999999999999</v>
      </c>
      <c r="AD66" s="85">
        <v>129.91999999999999</v>
      </c>
      <c r="AE66" s="85">
        <v>6.5</v>
      </c>
      <c r="AF66" s="83" t="s">
        <v>1376</v>
      </c>
      <c r="AG66" s="103">
        <f t="shared" si="10"/>
        <v>0</v>
      </c>
    </row>
    <row r="67" spans="1:33" s="88" customFormat="1" x14ac:dyDescent="0.2">
      <c r="A67" s="83" t="s">
        <v>39</v>
      </c>
      <c r="B67" s="83" t="s">
        <v>40</v>
      </c>
      <c r="C67" s="83" t="s">
        <v>2901</v>
      </c>
      <c r="D67" s="83" t="s">
        <v>3042</v>
      </c>
      <c r="E67" s="83" t="s">
        <v>2903</v>
      </c>
      <c r="F67" s="83" t="s">
        <v>3044</v>
      </c>
      <c r="G67" s="83" t="s">
        <v>2552</v>
      </c>
      <c r="H67" s="83" t="s">
        <v>3043</v>
      </c>
      <c r="I67" s="83" t="s">
        <v>2914</v>
      </c>
      <c r="J67" s="83" t="s">
        <v>50</v>
      </c>
      <c r="K67" s="84">
        <v>43510</v>
      </c>
      <c r="L67" s="84">
        <v>43510</v>
      </c>
      <c r="M67" s="84">
        <v>43510</v>
      </c>
      <c r="N67" s="83" t="s">
        <v>1358</v>
      </c>
      <c r="O67" s="83" t="s">
        <v>1368</v>
      </c>
      <c r="P67" s="102">
        <v>8185730</v>
      </c>
      <c r="Q67" s="83" t="s">
        <v>3087</v>
      </c>
      <c r="R67" s="83" t="s">
        <v>68</v>
      </c>
      <c r="S67" s="83" t="s">
        <v>52</v>
      </c>
      <c r="T67" s="85">
        <v>4.13</v>
      </c>
      <c r="U67" s="85">
        <v>3.93</v>
      </c>
      <c r="V67" s="85">
        <f t="shared" si="9"/>
        <v>0.19999999999999973</v>
      </c>
      <c r="W67" s="86">
        <f t="shared" si="11"/>
        <v>4.8426150121065312E-2</v>
      </c>
      <c r="X67" s="83" t="s">
        <v>1361</v>
      </c>
      <c r="Y67" s="85">
        <v>3.93</v>
      </c>
      <c r="Z67" s="83" t="s">
        <v>4356</v>
      </c>
      <c r="AA67" s="85">
        <v>0</v>
      </c>
      <c r="AB67" s="85" t="s">
        <v>54</v>
      </c>
      <c r="AC67" s="85">
        <v>4.13</v>
      </c>
      <c r="AD67" s="85">
        <v>3.93</v>
      </c>
      <c r="AE67" s="85">
        <v>0.2</v>
      </c>
      <c r="AF67" s="83" t="s">
        <v>1376</v>
      </c>
      <c r="AG67" s="103">
        <f t="shared" si="10"/>
        <v>-2.7755575615628914E-16</v>
      </c>
    </row>
    <row r="68" spans="1:33" s="88" customFormat="1" x14ac:dyDescent="0.2">
      <c r="A68" s="83" t="s">
        <v>39</v>
      </c>
      <c r="B68" s="83" t="s">
        <v>40</v>
      </c>
      <c r="C68" s="83" t="s">
        <v>2901</v>
      </c>
      <c r="D68" s="83" t="s">
        <v>3042</v>
      </c>
      <c r="E68" s="83" t="s">
        <v>2903</v>
      </c>
      <c r="F68" s="83" t="s">
        <v>3044</v>
      </c>
      <c r="G68" s="83" t="s">
        <v>2552</v>
      </c>
      <c r="H68" s="83" t="s">
        <v>3043</v>
      </c>
      <c r="I68" s="83" t="s">
        <v>2914</v>
      </c>
      <c r="J68" s="83" t="s">
        <v>50</v>
      </c>
      <c r="K68" s="84">
        <v>43497</v>
      </c>
      <c r="L68" s="84">
        <v>43539</v>
      </c>
      <c r="M68" s="104" t="s">
        <v>54</v>
      </c>
      <c r="N68" s="83" t="s">
        <v>1358</v>
      </c>
      <c r="O68" s="83" t="s">
        <v>1359</v>
      </c>
      <c r="P68" s="102">
        <v>8185730</v>
      </c>
      <c r="Q68" s="83" t="s">
        <v>3087</v>
      </c>
      <c r="R68" s="83" t="s">
        <v>68</v>
      </c>
      <c r="S68" s="83" t="s">
        <v>52</v>
      </c>
      <c r="T68" s="85">
        <v>313.42</v>
      </c>
      <c r="U68" s="85">
        <v>298.5</v>
      </c>
      <c r="V68" s="85">
        <f t="shared" si="9"/>
        <v>14.920000000000016</v>
      </c>
      <c r="W68" s="86">
        <f t="shared" si="11"/>
        <v>4.7603854253078982E-2</v>
      </c>
      <c r="X68" s="83" t="s">
        <v>1361</v>
      </c>
      <c r="Y68" s="85">
        <v>298.5</v>
      </c>
      <c r="Z68" s="83" t="s">
        <v>4356</v>
      </c>
      <c r="AA68" s="85">
        <v>0</v>
      </c>
      <c r="AB68" s="85" t="s">
        <v>54</v>
      </c>
      <c r="AC68" s="85">
        <v>313.42</v>
      </c>
      <c r="AD68" s="85">
        <v>298.5</v>
      </c>
      <c r="AE68" s="85">
        <v>14.92</v>
      </c>
      <c r="AF68" s="83" t="s">
        <v>1376</v>
      </c>
      <c r="AG68" s="103">
        <f t="shared" si="10"/>
        <v>1.5987211554602254E-14</v>
      </c>
    </row>
    <row r="69" spans="1:33" s="88" customFormat="1" x14ac:dyDescent="0.2">
      <c r="A69" s="83" t="s">
        <v>39</v>
      </c>
      <c r="B69" s="83" t="s">
        <v>40</v>
      </c>
      <c r="C69" s="83" t="s">
        <v>2901</v>
      </c>
      <c r="D69" s="83" t="s">
        <v>3042</v>
      </c>
      <c r="E69" s="83" t="s">
        <v>2903</v>
      </c>
      <c r="F69" s="83" t="s">
        <v>3044</v>
      </c>
      <c r="G69" s="83" t="s">
        <v>2552</v>
      </c>
      <c r="H69" s="83" t="s">
        <v>3043</v>
      </c>
      <c r="I69" s="83" t="s">
        <v>2914</v>
      </c>
      <c r="J69" s="83" t="s">
        <v>50</v>
      </c>
      <c r="K69" s="84">
        <v>43500</v>
      </c>
      <c r="L69" s="84">
        <v>43500</v>
      </c>
      <c r="M69" s="84">
        <v>43500</v>
      </c>
      <c r="N69" s="83" t="s">
        <v>1358</v>
      </c>
      <c r="O69" s="83" t="s">
        <v>1368</v>
      </c>
      <c r="P69" s="102">
        <v>8185730</v>
      </c>
      <c r="Q69" s="83" t="s">
        <v>3087</v>
      </c>
      <c r="R69" s="83" t="s">
        <v>68</v>
      </c>
      <c r="S69" s="83" t="s">
        <v>52</v>
      </c>
      <c r="T69" s="85">
        <v>5692.9</v>
      </c>
      <c r="U69" s="85">
        <v>5064.3999999999996</v>
      </c>
      <c r="V69" s="85">
        <f t="shared" si="9"/>
        <v>628.5</v>
      </c>
      <c r="W69" s="86">
        <f t="shared" si="11"/>
        <v>0.1104006745244076</v>
      </c>
      <c r="X69" s="83" t="s">
        <v>1361</v>
      </c>
      <c r="Y69" s="85">
        <v>5064.3999999999996</v>
      </c>
      <c r="Z69" s="83" t="s">
        <v>3092</v>
      </c>
      <c r="AA69" s="85">
        <v>0</v>
      </c>
      <c r="AB69" s="85" t="s">
        <v>54</v>
      </c>
      <c r="AC69" s="85">
        <v>5692.9</v>
      </c>
      <c r="AD69" s="85">
        <v>5064.3999999999996</v>
      </c>
      <c r="AE69" s="85">
        <v>628.5</v>
      </c>
      <c r="AF69" s="83" t="s">
        <v>1376</v>
      </c>
      <c r="AG69" s="103">
        <f t="shared" si="10"/>
        <v>0</v>
      </c>
    </row>
    <row r="70" spans="1:33" s="88" customFormat="1" x14ac:dyDescent="0.2">
      <c r="A70" s="83" t="s">
        <v>39</v>
      </c>
      <c r="B70" s="83" t="s">
        <v>40</v>
      </c>
      <c r="C70" s="83" t="s">
        <v>2901</v>
      </c>
      <c r="D70" s="83" t="s">
        <v>3042</v>
      </c>
      <c r="E70" s="83" t="s">
        <v>2903</v>
      </c>
      <c r="F70" s="83" t="s">
        <v>3044</v>
      </c>
      <c r="G70" s="83" t="s">
        <v>3059</v>
      </c>
      <c r="H70" s="83" t="s">
        <v>3093</v>
      </c>
      <c r="I70" s="83" t="s">
        <v>94</v>
      </c>
      <c r="J70" s="83" t="s">
        <v>50</v>
      </c>
      <c r="K70" s="84">
        <v>43502</v>
      </c>
      <c r="L70" s="84">
        <v>43502</v>
      </c>
      <c r="M70" s="84">
        <v>43502</v>
      </c>
      <c r="N70" s="83" t="s">
        <v>1358</v>
      </c>
      <c r="O70" s="83" t="s">
        <v>1368</v>
      </c>
      <c r="P70" s="102">
        <v>8189264</v>
      </c>
      <c r="Q70" s="83" t="s">
        <v>3095</v>
      </c>
      <c r="R70" s="83" t="s">
        <v>68</v>
      </c>
      <c r="S70" s="83" t="s">
        <v>52</v>
      </c>
      <c r="T70" s="85">
        <v>5523.4</v>
      </c>
      <c r="U70" s="85">
        <v>5019.3999999999996</v>
      </c>
      <c r="V70" s="85">
        <f t="shared" si="9"/>
        <v>504</v>
      </c>
      <c r="W70" s="86">
        <f t="shared" si="11"/>
        <v>9.1248144258970931E-2</v>
      </c>
      <c r="X70" s="83" t="s">
        <v>1361</v>
      </c>
      <c r="Y70" s="85">
        <v>5019.3999999999996</v>
      </c>
      <c r="Z70" s="83" t="s">
        <v>3097</v>
      </c>
      <c r="AA70" s="85">
        <v>0</v>
      </c>
      <c r="AB70" s="85" t="s">
        <v>54</v>
      </c>
      <c r="AC70" s="85">
        <v>5523.4</v>
      </c>
      <c r="AD70" s="85">
        <v>5019.3999999999996</v>
      </c>
      <c r="AE70" s="85">
        <v>504</v>
      </c>
      <c r="AF70" s="83" t="s">
        <v>1376</v>
      </c>
      <c r="AG70" s="103">
        <f t="shared" si="10"/>
        <v>0</v>
      </c>
    </row>
    <row r="71" spans="1:33" s="88" customFormat="1" x14ac:dyDescent="0.2">
      <c r="A71" s="83" t="s">
        <v>39</v>
      </c>
      <c r="B71" s="83" t="s">
        <v>40</v>
      </c>
      <c r="C71" s="83" t="s">
        <v>2901</v>
      </c>
      <c r="D71" s="83" t="s">
        <v>3042</v>
      </c>
      <c r="E71" s="83" t="s">
        <v>2903</v>
      </c>
      <c r="F71" s="83" t="s">
        <v>3044</v>
      </c>
      <c r="G71" s="83" t="s">
        <v>3059</v>
      </c>
      <c r="H71" s="83" t="s">
        <v>3093</v>
      </c>
      <c r="I71" s="83" t="s">
        <v>94</v>
      </c>
      <c r="J71" s="83" t="s">
        <v>50</v>
      </c>
      <c r="K71" s="84">
        <v>43509</v>
      </c>
      <c r="L71" s="84">
        <v>43509</v>
      </c>
      <c r="M71" s="84">
        <v>43509</v>
      </c>
      <c r="N71" s="83" t="s">
        <v>1358</v>
      </c>
      <c r="O71" s="83" t="s">
        <v>1368</v>
      </c>
      <c r="P71" s="102">
        <v>8201296</v>
      </c>
      <c r="Q71" s="83" t="s">
        <v>4357</v>
      </c>
      <c r="R71" s="83" t="s">
        <v>68</v>
      </c>
      <c r="S71" s="83" t="s">
        <v>52</v>
      </c>
      <c r="T71" s="85">
        <v>10402.5</v>
      </c>
      <c r="U71" s="85">
        <v>9125</v>
      </c>
      <c r="V71" s="85">
        <f t="shared" si="9"/>
        <v>1277.5</v>
      </c>
      <c r="W71" s="86">
        <f t="shared" si="11"/>
        <v>0.12280701754385964</v>
      </c>
      <c r="X71" s="83" t="s">
        <v>1361</v>
      </c>
      <c r="Y71" s="85">
        <v>9125</v>
      </c>
      <c r="Z71" s="83" t="s">
        <v>4358</v>
      </c>
      <c r="AA71" s="85">
        <v>0</v>
      </c>
      <c r="AB71" s="85" t="s">
        <v>54</v>
      </c>
      <c r="AC71" s="85">
        <v>10402.5</v>
      </c>
      <c r="AD71" s="85">
        <v>9125</v>
      </c>
      <c r="AE71" s="85">
        <v>1277.5</v>
      </c>
      <c r="AF71" s="83" t="s">
        <v>1376</v>
      </c>
      <c r="AG71" s="103">
        <f t="shared" si="10"/>
        <v>0</v>
      </c>
    </row>
    <row r="72" spans="1:33" s="88" customFormat="1" x14ac:dyDescent="0.2">
      <c r="A72" s="83" t="s">
        <v>39</v>
      </c>
      <c r="B72" s="83" t="s">
        <v>40</v>
      </c>
      <c r="C72" s="83" t="s">
        <v>2901</v>
      </c>
      <c r="D72" s="83" t="s">
        <v>3042</v>
      </c>
      <c r="E72" s="83" t="s">
        <v>2903</v>
      </c>
      <c r="F72" s="83" t="s">
        <v>3044</v>
      </c>
      <c r="G72" s="83" t="s">
        <v>3059</v>
      </c>
      <c r="H72" s="83" t="s">
        <v>3093</v>
      </c>
      <c r="I72" s="83" t="s">
        <v>94</v>
      </c>
      <c r="J72" s="83" t="s">
        <v>50</v>
      </c>
      <c r="K72" s="84">
        <v>43510</v>
      </c>
      <c r="L72" s="84">
        <v>43510</v>
      </c>
      <c r="M72" s="84">
        <v>43510</v>
      </c>
      <c r="N72" s="83" t="s">
        <v>1358</v>
      </c>
      <c r="O72" s="83" t="s">
        <v>1368</v>
      </c>
      <c r="P72" s="102">
        <v>8201997</v>
      </c>
      <c r="Q72" s="83" t="s">
        <v>4359</v>
      </c>
      <c r="R72" s="83" t="s">
        <v>68</v>
      </c>
      <c r="S72" s="83" t="s">
        <v>52</v>
      </c>
      <c r="T72" s="85">
        <v>19064.099999999999</v>
      </c>
      <c r="U72" s="85">
        <v>15826.8</v>
      </c>
      <c r="V72" s="85">
        <f t="shared" si="9"/>
        <v>3237.2999999999993</v>
      </c>
      <c r="W72" s="86">
        <f t="shared" si="11"/>
        <v>0.16981132075471694</v>
      </c>
      <c r="X72" s="83" t="s">
        <v>1361</v>
      </c>
      <c r="Y72" s="85">
        <v>15826.8</v>
      </c>
      <c r="Z72" s="83" t="s">
        <v>4360</v>
      </c>
      <c r="AA72" s="85">
        <v>0</v>
      </c>
      <c r="AB72" s="85" t="s">
        <v>54</v>
      </c>
      <c r="AC72" s="85">
        <v>19064.099999999999</v>
      </c>
      <c r="AD72" s="85">
        <v>15826.8</v>
      </c>
      <c r="AE72" s="85">
        <v>3237.3</v>
      </c>
      <c r="AF72" s="83" t="s">
        <v>1376</v>
      </c>
      <c r="AG72" s="103">
        <f t="shared" si="10"/>
        <v>0</v>
      </c>
    </row>
    <row r="73" spans="1:33" s="88" customFormat="1" x14ac:dyDescent="0.2">
      <c r="A73" s="83" t="s">
        <v>39</v>
      </c>
      <c r="B73" s="83" t="s">
        <v>40</v>
      </c>
      <c r="C73" s="83" t="s">
        <v>2901</v>
      </c>
      <c r="D73" s="83" t="s">
        <v>3042</v>
      </c>
      <c r="E73" s="83" t="s">
        <v>2903</v>
      </c>
      <c r="F73" s="83" t="s">
        <v>3044</v>
      </c>
      <c r="G73" s="83" t="s">
        <v>3059</v>
      </c>
      <c r="H73" s="83" t="s">
        <v>3106</v>
      </c>
      <c r="I73" s="83" t="s">
        <v>2914</v>
      </c>
      <c r="J73" s="83" t="s">
        <v>50</v>
      </c>
      <c r="K73" s="84">
        <v>43507</v>
      </c>
      <c r="L73" s="84">
        <v>43507</v>
      </c>
      <c r="M73" s="84">
        <v>43507</v>
      </c>
      <c r="N73" s="83" t="s">
        <v>1358</v>
      </c>
      <c r="O73" s="83" t="s">
        <v>1368</v>
      </c>
      <c r="P73" s="102">
        <v>8170038</v>
      </c>
      <c r="Q73" s="83" t="s">
        <v>3108</v>
      </c>
      <c r="R73" s="83" t="s">
        <v>68</v>
      </c>
      <c r="S73" s="83" t="s">
        <v>52</v>
      </c>
      <c r="T73" s="85">
        <v>309</v>
      </c>
      <c r="U73" s="85">
        <v>298.7</v>
      </c>
      <c r="V73" s="85">
        <f t="shared" si="9"/>
        <v>10.300000000000011</v>
      </c>
      <c r="W73" s="86">
        <f t="shared" si="11"/>
        <v>3.3333333333333368E-2</v>
      </c>
      <c r="X73" s="83" t="s">
        <v>1361</v>
      </c>
      <c r="Y73" s="85">
        <v>298.7</v>
      </c>
      <c r="Z73" s="83" t="s">
        <v>4361</v>
      </c>
      <c r="AA73" s="85">
        <v>0</v>
      </c>
      <c r="AB73" s="85" t="s">
        <v>54</v>
      </c>
      <c r="AC73" s="85">
        <v>309</v>
      </c>
      <c r="AD73" s="85">
        <v>298.7</v>
      </c>
      <c r="AE73" s="85">
        <v>10.3</v>
      </c>
      <c r="AF73" s="83" t="s">
        <v>1376</v>
      </c>
      <c r="AG73" s="103">
        <f t="shared" si="10"/>
        <v>0</v>
      </c>
    </row>
    <row r="74" spans="1:33" s="88" customFormat="1" x14ac:dyDescent="0.2">
      <c r="A74" s="83" t="s">
        <v>39</v>
      </c>
      <c r="B74" s="83" t="s">
        <v>40</v>
      </c>
      <c r="C74" s="83" t="s">
        <v>2901</v>
      </c>
      <c r="D74" s="83" t="s">
        <v>3042</v>
      </c>
      <c r="E74" s="83" t="s">
        <v>2903</v>
      </c>
      <c r="F74" s="83" t="s">
        <v>3044</v>
      </c>
      <c r="G74" s="83" t="s">
        <v>3059</v>
      </c>
      <c r="H74" s="83" t="s">
        <v>3106</v>
      </c>
      <c r="I74" s="83" t="s">
        <v>2914</v>
      </c>
      <c r="J74" s="83" t="s">
        <v>50</v>
      </c>
      <c r="K74" s="84">
        <v>43509</v>
      </c>
      <c r="L74" s="84">
        <v>43509</v>
      </c>
      <c r="M74" s="84">
        <v>43509</v>
      </c>
      <c r="N74" s="83" t="s">
        <v>1358</v>
      </c>
      <c r="O74" s="83" t="s">
        <v>1368</v>
      </c>
      <c r="P74" s="102">
        <v>8170038</v>
      </c>
      <c r="Q74" s="83" t="s">
        <v>3108</v>
      </c>
      <c r="R74" s="83" t="s">
        <v>68</v>
      </c>
      <c r="S74" s="83" t="s">
        <v>52</v>
      </c>
      <c r="T74" s="85">
        <v>48</v>
      </c>
      <c r="U74" s="85">
        <v>24.8</v>
      </c>
      <c r="V74" s="85">
        <f t="shared" si="9"/>
        <v>23.2</v>
      </c>
      <c r="W74" s="86">
        <f t="shared" si="11"/>
        <v>0.48333333333333334</v>
      </c>
      <c r="X74" s="83" t="s">
        <v>1361</v>
      </c>
      <c r="Y74" s="85">
        <v>24.8</v>
      </c>
      <c r="Z74" s="83" t="s">
        <v>4361</v>
      </c>
      <c r="AA74" s="85">
        <v>0</v>
      </c>
      <c r="AB74" s="85" t="s">
        <v>54</v>
      </c>
      <c r="AC74" s="85">
        <v>48</v>
      </c>
      <c r="AD74" s="85">
        <v>24.8</v>
      </c>
      <c r="AE74" s="85">
        <v>23.2</v>
      </c>
      <c r="AF74" s="83" t="s">
        <v>1376</v>
      </c>
      <c r="AG74" s="103">
        <f t="shared" si="10"/>
        <v>0</v>
      </c>
    </row>
    <row r="75" spans="1:33" s="88" customFormat="1" x14ac:dyDescent="0.2">
      <c r="A75" s="83" t="s">
        <v>39</v>
      </c>
      <c r="B75" s="83" t="s">
        <v>40</v>
      </c>
      <c r="C75" s="83" t="s">
        <v>2901</v>
      </c>
      <c r="D75" s="83" t="s">
        <v>3042</v>
      </c>
      <c r="E75" s="83" t="s">
        <v>2903</v>
      </c>
      <c r="F75" s="83" t="s">
        <v>3044</v>
      </c>
      <c r="G75" s="83" t="s">
        <v>3059</v>
      </c>
      <c r="H75" s="83" t="s">
        <v>3093</v>
      </c>
      <c r="I75" s="83" t="s">
        <v>94</v>
      </c>
      <c r="J75" s="83" t="s">
        <v>50</v>
      </c>
      <c r="K75" s="84">
        <v>43504</v>
      </c>
      <c r="L75" s="84">
        <v>43539</v>
      </c>
      <c r="M75" s="104" t="s">
        <v>54</v>
      </c>
      <c r="N75" s="83" t="s">
        <v>1358</v>
      </c>
      <c r="O75" s="83" t="s">
        <v>1359</v>
      </c>
      <c r="P75" s="102">
        <v>8204522</v>
      </c>
      <c r="Q75" s="83" t="s">
        <v>4362</v>
      </c>
      <c r="R75" s="83" t="s">
        <v>68</v>
      </c>
      <c r="S75" s="83" t="s">
        <v>52</v>
      </c>
      <c r="T75" s="85">
        <v>490.2</v>
      </c>
      <c r="U75" s="85">
        <v>430</v>
      </c>
      <c r="V75" s="85">
        <f t="shared" si="9"/>
        <v>60.199999999999989</v>
      </c>
      <c r="W75" s="86">
        <f t="shared" si="11"/>
        <v>0.12280701754385963</v>
      </c>
      <c r="X75" s="83" t="s">
        <v>1361</v>
      </c>
      <c r="Y75" s="85">
        <v>430</v>
      </c>
      <c r="Z75" s="83" t="s">
        <v>4363</v>
      </c>
      <c r="AA75" s="85">
        <v>0</v>
      </c>
      <c r="AB75" s="85" t="s">
        <v>54</v>
      </c>
      <c r="AC75" s="85">
        <v>490.2</v>
      </c>
      <c r="AD75" s="85">
        <v>430</v>
      </c>
      <c r="AE75" s="85">
        <v>60.2</v>
      </c>
      <c r="AF75" s="83" t="s">
        <v>1376</v>
      </c>
      <c r="AG75" s="103">
        <f t="shared" si="10"/>
        <v>0</v>
      </c>
    </row>
    <row r="76" spans="1:33" s="88" customFormat="1" x14ac:dyDescent="0.2">
      <c r="A76" s="83" t="s">
        <v>39</v>
      </c>
      <c r="B76" s="83" t="s">
        <v>40</v>
      </c>
      <c r="C76" s="83" t="s">
        <v>2901</v>
      </c>
      <c r="D76" s="83" t="s">
        <v>3042</v>
      </c>
      <c r="E76" s="83" t="s">
        <v>2903</v>
      </c>
      <c r="F76" s="83" t="s">
        <v>3044</v>
      </c>
      <c r="G76" s="83" t="s">
        <v>2552</v>
      </c>
      <c r="H76" s="83" t="s">
        <v>3043</v>
      </c>
      <c r="I76" s="83" t="s">
        <v>2914</v>
      </c>
      <c r="J76" s="83" t="s">
        <v>50</v>
      </c>
      <c r="K76" s="84">
        <v>43507</v>
      </c>
      <c r="L76" s="84">
        <v>43507</v>
      </c>
      <c r="M76" s="84">
        <v>43507</v>
      </c>
      <c r="N76" s="83" t="s">
        <v>1358</v>
      </c>
      <c r="O76" s="83" t="s">
        <v>1368</v>
      </c>
      <c r="P76" s="102">
        <v>8167441</v>
      </c>
      <c r="Q76" s="83" t="s">
        <v>4364</v>
      </c>
      <c r="R76" s="83" t="s">
        <v>68</v>
      </c>
      <c r="S76" s="83" t="s">
        <v>52</v>
      </c>
      <c r="T76" s="85">
        <v>3004.4</v>
      </c>
      <c r="U76" s="85">
        <v>2590</v>
      </c>
      <c r="V76" s="85">
        <f t="shared" si="9"/>
        <v>414.40000000000009</v>
      </c>
      <c r="W76" s="86">
        <f t="shared" si="11"/>
        <v>0.13793103448275865</v>
      </c>
      <c r="X76" s="83" t="s">
        <v>1361</v>
      </c>
      <c r="Y76" s="85">
        <v>2590</v>
      </c>
      <c r="Z76" s="83" t="s">
        <v>4365</v>
      </c>
      <c r="AA76" s="85">
        <v>0</v>
      </c>
      <c r="AB76" s="85" t="s">
        <v>54</v>
      </c>
      <c r="AC76" s="85">
        <v>3004.4</v>
      </c>
      <c r="AD76" s="85">
        <v>2590</v>
      </c>
      <c r="AE76" s="85">
        <v>414.4</v>
      </c>
      <c r="AF76" s="83" t="s">
        <v>1376</v>
      </c>
      <c r="AG76" s="103">
        <f t="shared" si="10"/>
        <v>0</v>
      </c>
    </row>
    <row r="77" spans="1:33" s="88" customFormat="1" x14ac:dyDescent="0.2">
      <c r="A77" s="83" t="s">
        <v>39</v>
      </c>
      <c r="B77" s="83" t="s">
        <v>40</v>
      </c>
      <c r="C77" s="83" t="s">
        <v>2901</v>
      </c>
      <c r="D77" s="83" t="s">
        <v>3042</v>
      </c>
      <c r="E77" s="83" t="s">
        <v>2903</v>
      </c>
      <c r="F77" s="83" t="s">
        <v>3044</v>
      </c>
      <c r="G77" s="83" t="s">
        <v>2552</v>
      </c>
      <c r="H77" s="83" t="s">
        <v>3139</v>
      </c>
      <c r="I77" s="83" t="s">
        <v>94</v>
      </c>
      <c r="J77" s="83" t="s">
        <v>50</v>
      </c>
      <c r="K77" s="84">
        <v>43500</v>
      </c>
      <c r="L77" s="84">
        <v>43539</v>
      </c>
      <c r="M77" s="104" t="s">
        <v>54</v>
      </c>
      <c r="N77" s="83" t="s">
        <v>1358</v>
      </c>
      <c r="O77" s="83" t="s">
        <v>1359</v>
      </c>
      <c r="P77" s="102">
        <v>8190879</v>
      </c>
      <c r="Q77" s="83" t="s">
        <v>4366</v>
      </c>
      <c r="R77" s="83" t="s">
        <v>68</v>
      </c>
      <c r="S77" s="83" t="s">
        <v>52</v>
      </c>
      <c r="T77" s="85">
        <v>4491.93</v>
      </c>
      <c r="U77" s="85">
        <v>4083.57</v>
      </c>
      <c r="V77" s="85">
        <f t="shared" si="9"/>
        <v>408.36000000000013</v>
      </c>
      <c r="W77" s="86">
        <f t="shared" si="11"/>
        <v>9.0909698058518298E-2</v>
      </c>
      <c r="X77" s="83" t="s">
        <v>1361</v>
      </c>
      <c r="Y77" s="85">
        <v>4083.57</v>
      </c>
      <c r="Z77" s="83" t="s">
        <v>4367</v>
      </c>
      <c r="AA77" s="85">
        <v>0</v>
      </c>
      <c r="AB77" s="85" t="s">
        <v>54</v>
      </c>
      <c r="AC77" s="85">
        <v>4491.93</v>
      </c>
      <c r="AD77" s="85">
        <v>4083.57</v>
      </c>
      <c r="AE77" s="85">
        <v>408.36</v>
      </c>
      <c r="AF77" s="83" t="s">
        <v>1376</v>
      </c>
      <c r="AG77" s="103">
        <f t="shared" si="10"/>
        <v>0</v>
      </c>
    </row>
    <row r="78" spans="1:33" s="88" customFormat="1" x14ac:dyDescent="0.2">
      <c r="A78" s="83" t="s">
        <v>39</v>
      </c>
      <c r="B78" s="83" t="s">
        <v>40</v>
      </c>
      <c r="C78" s="83" t="s">
        <v>2901</v>
      </c>
      <c r="D78" s="83" t="s">
        <v>3042</v>
      </c>
      <c r="E78" s="83" t="s">
        <v>2903</v>
      </c>
      <c r="F78" s="83" t="s">
        <v>3044</v>
      </c>
      <c r="G78" s="83" t="s">
        <v>3059</v>
      </c>
      <c r="H78" s="83" t="s">
        <v>3093</v>
      </c>
      <c r="I78" s="83" t="s">
        <v>94</v>
      </c>
      <c r="J78" s="83" t="s">
        <v>50</v>
      </c>
      <c r="K78" s="84">
        <v>43504</v>
      </c>
      <c r="L78" s="84">
        <v>43539</v>
      </c>
      <c r="M78" s="104" t="s">
        <v>54</v>
      </c>
      <c r="N78" s="83" t="s">
        <v>1358</v>
      </c>
      <c r="O78" s="83" t="s">
        <v>1359</v>
      </c>
      <c r="P78" s="102">
        <v>8204439</v>
      </c>
      <c r="Q78" s="83" t="s">
        <v>4368</v>
      </c>
      <c r="R78" s="83" t="s">
        <v>68</v>
      </c>
      <c r="S78" s="83" t="s">
        <v>52</v>
      </c>
      <c r="T78" s="85">
        <v>565.5</v>
      </c>
      <c r="U78" s="85">
        <v>487.5</v>
      </c>
      <c r="V78" s="85">
        <f t="shared" si="9"/>
        <v>78</v>
      </c>
      <c r="W78" s="86">
        <f t="shared" si="11"/>
        <v>0.13793103448275862</v>
      </c>
      <c r="X78" s="83" t="s">
        <v>1361</v>
      </c>
      <c r="Y78" s="85">
        <v>487.5</v>
      </c>
      <c r="Z78" s="83" t="s">
        <v>4369</v>
      </c>
      <c r="AA78" s="85">
        <v>0</v>
      </c>
      <c r="AB78" s="85" t="s">
        <v>54</v>
      </c>
      <c r="AC78" s="85">
        <v>565.5</v>
      </c>
      <c r="AD78" s="85">
        <v>487.5</v>
      </c>
      <c r="AE78" s="85">
        <v>78</v>
      </c>
      <c r="AF78" s="83" t="s">
        <v>1376</v>
      </c>
      <c r="AG78" s="103">
        <f t="shared" si="10"/>
        <v>0</v>
      </c>
    </row>
    <row r="79" spans="1:33" s="88" customFormat="1" x14ac:dyDescent="0.2">
      <c r="A79" s="83" t="s">
        <v>39</v>
      </c>
      <c r="B79" s="83" t="s">
        <v>40</v>
      </c>
      <c r="C79" s="83" t="s">
        <v>2901</v>
      </c>
      <c r="D79" s="83" t="s">
        <v>3042</v>
      </c>
      <c r="E79" s="83" t="s">
        <v>2903</v>
      </c>
      <c r="F79" s="83" t="s">
        <v>3044</v>
      </c>
      <c r="G79" s="83" t="s">
        <v>2552</v>
      </c>
      <c r="H79" s="83" t="s">
        <v>3043</v>
      </c>
      <c r="I79" s="83" t="s">
        <v>94</v>
      </c>
      <c r="J79" s="83" t="s">
        <v>50</v>
      </c>
      <c r="K79" s="84">
        <v>43503</v>
      </c>
      <c r="L79" s="84">
        <v>43539</v>
      </c>
      <c r="M79" s="104" t="s">
        <v>54</v>
      </c>
      <c r="N79" s="83" t="s">
        <v>1358</v>
      </c>
      <c r="O79" s="83" t="s">
        <v>1359</v>
      </c>
      <c r="P79" s="102">
        <v>8196303</v>
      </c>
      <c r="Q79" s="83" t="s">
        <v>4370</v>
      </c>
      <c r="R79" s="83" t="s">
        <v>68</v>
      </c>
      <c r="S79" s="83" t="s">
        <v>52</v>
      </c>
      <c r="T79" s="85">
        <v>8910.4</v>
      </c>
      <c r="U79" s="85">
        <v>8250.4</v>
      </c>
      <c r="V79" s="85">
        <f t="shared" si="9"/>
        <v>660</v>
      </c>
      <c r="W79" s="86">
        <f t="shared" si="11"/>
        <v>7.407074878793321E-2</v>
      </c>
      <c r="X79" s="83" t="s">
        <v>1361</v>
      </c>
      <c r="Y79" s="85">
        <v>8250.4</v>
      </c>
      <c r="Z79" s="83" t="s">
        <v>4371</v>
      </c>
      <c r="AA79" s="85">
        <v>0</v>
      </c>
      <c r="AB79" s="85" t="s">
        <v>54</v>
      </c>
      <c r="AC79" s="85">
        <v>8910.4</v>
      </c>
      <c r="AD79" s="85">
        <v>8250.4</v>
      </c>
      <c r="AE79" s="85">
        <v>660</v>
      </c>
      <c r="AF79" s="83" t="s">
        <v>1371</v>
      </c>
      <c r="AG79" s="103">
        <f t="shared" si="10"/>
        <v>0</v>
      </c>
    </row>
    <row r="80" spans="1:33" s="88" customFormat="1" x14ac:dyDescent="0.2">
      <c r="A80" s="83" t="s">
        <v>39</v>
      </c>
      <c r="B80" s="83" t="s">
        <v>40</v>
      </c>
      <c r="C80" s="83" t="s">
        <v>2901</v>
      </c>
      <c r="D80" s="83" t="s">
        <v>3042</v>
      </c>
      <c r="E80" s="83" t="s">
        <v>2903</v>
      </c>
      <c r="F80" s="83" t="s">
        <v>3044</v>
      </c>
      <c r="G80" s="83" t="s">
        <v>2552</v>
      </c>
      <c r="H80" s="83" t="s">
        <v>3139</v>
      </c>
      <c r="I80" s="83" t="s">
        <v>94</v>
      </c>
      <c r="J80" s="83" t="s">
        <v>50</v>
      </c>
      <c r="K80" s="84">
        <v>43522</v>
      </c>
      <c r="L80" s="84">
        <v>43522</v>
      </c>
      <c r="M80" s="84">
        <v>43522</v>
      </c>
      <c r="N80" s="83" t="s">
        <v>1358</v>
      </c>
      <c r="O80" s="83" t="s">
        <v>1368</v>
      </c>
      <c r="P80" s="102">
        <v>8005183</v>
      </c>
      <c r="Q80" s="83" t="s">
        <v>4372</v>
      </c>
      <c r="R80" s="83" t="s">
        <v>68</v>
      </c>
      <c r="S80" s="83" t="s">
        <v>52</v>
      </c>
      <c r="T80" s="85">
        <v>314.99</v>
      </c>
      <c r="U80" s="85">
        <v>238</v>
      </c>
      <c r="V80" s="85">
        <f t="shared" si="9"/>
        <v>76.990000000000009</v>
      </c>
      <c r="W80" s="86">
        <f t="shared" si="11"/>
        <v>0.24442045779231089</v>
      </c>
      <c r="X80" s="83" t="s">
        <v>1361</v>
      </c>
      <c r="Y80" s="85">
        <v>238</v>
      </c>
      <c r="Z80" s="83" t="s">
        <v>4373</v>
      </c>
      <c r="AA80" s="85">
        <v>0</v>
      </c>
      <c r="AB80" s="85" t="s">
        <v>54</v>
      </c>
      <c r="AC80" s="85">
        <v>314.99</v>
      </c>
      <c r="AD80" s="85">
        <v>238</v>
      </c>
      <c r="AE80" s="85">
        <v>76.989999999999995</v>
      </c>
      <c r="AF80" s="83" t="s">
        <v>1376</v>
      </c>
      <c r="AG80" s="103">
        <f t="shared" si="10"/>
        <v>0</v>
      </c>
    </row>
    <row r="81" spans="1:33" s="88" customFormat="1" x14ac:dyDescent="0.2">
      <c r="A81" s="83" t="s">
        <v>39</v>
      </c>
      <c r="B81" s="83" t="s">
        <v>40</v>
      </c>
      <c r="C81" s="83" t="s">
        <v>2901</v>
      </c>
      <c r="D81" s="83" t="s">
        <v>3042</v>
      </c>
      <c r="E81" s="83" t="s">
        <v>2903</v>
      </c>
      <c r="F81" s="83" t="s">
        <v>3044</v>
      </c>
      <c r="G81" s="83" t="s">
        <v>1059</v>
      </c>
      <c r="H81" s="83" t="s">
        <v>3093</v>
      </c>
      <c r="I81" s="83" t="s">
        <v>309</v>
      </c>
      <c r="J81" s="83" t="s">
        <v>50</v>
      </c>
      <c r="K81" s="84">
        <v>43502</v>
      </c>
      <c r="L81" s="84">
        <v>43502</v>
      </c>
      <c r="M81" s="84">
        <v>43502</v>
      </c>
      <c r="N81" s="83" t="s">
        <v>1358</v>
      </c>
      <c r="O81" s="83" t="s">
        <v>1368</v>
      </c>
      <c r="P81" s="102">
        <v>7972390</v>
      </c>
      <c r="Q81" s="83" t="s">
        <v>4374</v>
      </c>
      <c r="R81" s="83" t="s">
        <v>68</v>
      </c>
      <c r="S81" s="83" t="s">
        <v>52</v>
      </c>
      <c r="T81" s="85">
        <v>410.5</v>
      </c>
      <c r="U81" s="85">
        <v>398.54</v>
      </c>
      <c r="V81" s="85">
        <f t="shared" si="9"/>
        <v>11.95999999999998</v>
      </c>
      <c r="W81" s="86">
        <f t="shared" si="11"/>
        <v>2.9135200974421387E-2</v>
      </c>
      <c r="X81" s="83" t="s">
        <v>1361</v>
      </c>
      <c r="Y81" s="85">
        <v>398.54</v>
      </c>
      <c r="Z81" s="83" t="s">
        <v>4375</v>
      </c>
      <c r="AA81" s="85">
        <v>0</v>
      </c>
      <c r="AB81" s="85" t="s">
        <v>54</v>
      </c>
      <c r="AC81" s="85">
        <v>410.5</v>
      </c>
      <c r="AD81" s="85">
        <v>398.54</v>
      </c>
      <c r="AE81" s="85">
        <v>11.96</v>
      </c>
      <c r="AF81" s="83" t="s">
        <v>1371</v>
      </c>
      <c r="AG81" s="103">
        <f t="shared" si="10"/>
        <v>-2.1316282072803006E-14</v>
      </c>
    </row>
    <row r="82" spans="1:33" s="88" customFormat="1" x14ac:dyDescent="0.2">
      <c r="A82" s="83" t="s">
        <v>39</v>
      </c>
      <c r="B82" s="83" t="s">
        <v>40</v>
      </c>
      <c r="C82" s="83" t="s">
        <v>2901</v>
      </c>
      <c r="D82" s="83" t="s">
        <v>3042</v>
      </c>
      <c r="E82" s="83" t="s">
        <v>2903</v>
      </c>
      <c r="F82" s="83" t="s">
        <v>3044</v>
      </c>
      <c r="G82" s="83" t="s">
        <v>1059</v>
      </c>
      <c r="H82" s="83" t="s">
        <v>3093</v>
      </c>
      <c r="I82" s="83" t="s">
        <v>309</v>
      </c>
      <c r="J82" s="83" t="s">
        <v>50</v>
      </c>
      <c r="K82" s="84">
        <v>43510</v>
      </c>
      <c r="L82" s="84">
        <v>43510</v>
      </c>
      <c r="M82" s="84">
        <v>43510</v>
      </c>
      <c r="N82" s="83" t="s">
        <v>1358</v>
      </c>
      <c r="O82" s="83" t="s">
        <v>1368</v>
      </c>
      <c r="P82" s="102">
        <v>7972390</v>
      </c>
      <c r="Q82" s="83" t="s">
        <v>4374</v>
      </c>
      <c r="R82" s="83" t="s">
        <v>68</v>
      </c>
      <c r="S82" s="83" t="s">
        <v>52</v>
      </c>
      <c r="T82" s="85">
        <v>410.92</v>
      </c>
      <c r="U82" s="85">
        <v>398.95</v>
      </c>
      <c r="V82" s="85">
        <f t="shared" si="9"/>
        <v>11.970000000000027</v>
      </c>
      <c r="W82" s="86">
        <f t="shared" si="11"/>
        <v>2.912975761705448E-2</v>
      </c>
      <c r="X82" s="83" t="s">
        <v>1361</v>
      </c>
      <c r="Y82" s="85">
        <v>398.95</v>
      </c>
      <c r="Z82" s="83" t="s">
        <v>4375</v>
      </c>
      <c r="AA82" s="85">
        <v>0</v>
      </c>
      <c r="AB82" s="85" t="s">
        <v>54</v>
      </c>
      <c r="AC82" s="85">
        <v>410.92</v>
      </c>
      <c r="AD82" s="85">
        <v>398.95</v>
      </c>
      <c r="AE82" s="85">
        <v>11.97</v>
      </c>
      <c r="AF82" s="83" t="s">
        <v>1371</v>
      </c>
      <c r="AG82" s="103">
        <f t="shared" si="10"/>
        <v>2.6645352591003757E-14</v>
      </c>
    </row>
    <row r="83" spans="1:33" s="88" customFormat="1" x14ac:dyDescent="0.2">
      <c r="A83" s="83" t="s">
        <v>39</v>
      </c>
      <c r="B83" s="83" t="s">
        <v>40</v>
      </c>
      <c r="C83" s="83" t="s">
        <v>2901</v>
      </c>
      <c r="D83" s="83" t="s">
        <v>3042</v>
      </c>
      <c r="E83" s="83" t="s">
        <v>2903</v>
      </c>
      <c r="F83" s="83" t="s">
        <v>3044</v>
      </c>
      <c r="G83" s="83" t="s">
        <v>1059</v>
      </c>
      <c r="H83" s="83" t="s">
        <v>3093</v>
      </c>
      <c r="I83" s="83" t="s">
        <v>309</v>
      </c>
      <c r="J83" s="83" t="s">
        <v>50</v>
      </c>
      <c r="K83" s="84">
        <v>43509</v>
      </c>
      <c r="L83" s="84">
        <v>43509</v>
      </c>
      <c r="M83" s="84">
        <v>43509</v>
      </c>
      <c r="N83" s="83" t="s">
        <v>1358</v>
      </c>
      <c r="O83" s="83" t="s">
        <v>1368</v>
      </c>
      <c r="P83" s="102">
        <v>7972390</v>
      </c>
      <c r="Q83" s="83" t="s">
        <v>4374</v>
      </c>
      <c r="R83" s="83" t="s">
        <v>68</v>
      </c>
      <c r="S83" s="83" t="s">
        <v>52</v>
      </c>
      <c r="T83" s="85">
        <v>6274.15</v>
      </c>
      <c r="U83" s="85">
        <v>6091.4</v>
      </c>
      <c r="V83" s="85">
        <f t="shared" si="9"/>
        <v>182.75</v>
      </c>
      <c r="W83" s="86">
        <f t="shared" si="11"/>
        <v>2.9127451527298519E-2</v>
      </c>
      <c r="X83" s="83" t="s">
        <v>1361</v>
      </c>
      <c r="Y83" s="85">
        <v>6091.4</v>
      </c>
      <c r="Z83" s="83" t="s">
        <v>4375</v>
      </c>
      <c r="AA83" s="85">
        <v>0</v>
      </c>
      <c r="AB83" s="85" t="s">
        <v>54</v>
      </c>
      <c r="AC83" s="85">
        <v>6274.15</v>
      </c>
      <c r="AD83" s="85">
        <v>6091.4</v>
      </c>
      <c r="AE83" s="85">
        <v>182.75</v>
      </c>
      <c r="AF83" s="83" t="s">
        <v>1371</v>
      </c>
      <c r="AG83" s="103">
        <f t="shared" si="10"/>
        <v>0</v>
      </c>
    </row>
    <row r="84" spans="1:33" s="88" customFormat="1" x14ac:dyDescent="0.2">
      <c r="A84" s="83" t="s">
        <v>39</v>
      </c>
      <c r="B84" s="83" t="s">
        <v>40</v>
      </c>
      <c r="C84" s="83" t="s">
        <v>2901</v>
      </c>
      <c r="D84" s="83" t="s">
        <v>3042</v>
      </c>
      <c r="E84" s="83" t="s">
        <v>2903</v>
      </c>
      <c r="F84" s="83" t="s">
        <v>3044</v>
      </c>
      <c r="G84" s="83" t="s">
        <v>3059</v>
      </c>
      <c r="H84" s="83" t="s">
        <v>3093</v>
      </c>
      <c r="I84" s="83" t="s">
        <v>309</v>
      </c>
      <c r="J84" s="83" t="s">
        <v>50</v>
      </c>
      <c r="K84" s="84">
        <v>43509</v>
      </c>
      <c r="L84" s="84">
        <v>43509</v>
      </c>
      <c r="M84" s="84">
        <v>43509</v>
      </c>
      <c r="N84" s="83" t="s">
        <v>1358</v>
      </c>
      <c r="O84" s="83" t="s">
        <v>1368</v>
      </c>
      <c r="P84" s="102">
        <v>8201922</v>
      </c>
      <c r="Q84" s="83" t="s">
        <v>4376</v>
      </c>
      <c r="R84" s="83" t="s">
        <v>68</v>
      </c>
      <c r="S84" s="83" t="s">
        <v>52</v>
      </c>
      <c r="T84" s="85">
        <v>567.15</v>
      </c>
      <c r="U84" s="85">
        <v>497.5</v>
      </c>
      <c r="V84" s="85">
        <f t="shared" si="9"/>
        <v>69.649999999999977</v>
      </c>
      <c r="W84" s="86">
        <f t="shared" si="11"/>
        <v>0.12280701754385961</v>
      </c>
      <c r="X84" s="83" t="s">
        <v>1361</v>
      </c>
      <c r="Y84" s="85">
        <v>497.5</v>
      </c>
      <c r="Z84" s="83" t="s">
        <v>4377</v>
      </c>
      <c r="AA84" s="85">
        <v>0</v>
      </c>
      <c r="AB84" s="85" t="s">
        <v>54</v>
      </c>
      <c r="AC84" s="85">
        <v>567.15</v>
      </c>
      <c r="AD84" s="85">
        <v>497.5</v>
      </c>
      <c r="AE84" s="85">
        <v>69.650000000000006</v>
      </c>
      <c r="AF84" s="83" t="s">
        <v>1371</v>
      </c>
      <c r="AG84" s="103">
        <f t="shared" si="10"/>
        <v>0</v>
      </c>
    </row>
    <row r="85" spans="1:33" s="88" customFormat="1" x14ac:dyDescent="0.2">
      <c r="A85" s="83" t="s">
        <v>39</v>
      </c>
      <c r="B85" s="83" t="s">
        <v>40</v>
      </c>
      <c r="C85" s="83" t="s">
        <v>2901</v>
      </c>
      <c r="D85" s="83" t="s">
        <v>3042</v>
      </c>
      <c r="E85" s="83" t="s">
        <v>2903</v>
      </c>
      <c r="F85" s="83" t="s">
        <v>3044</v>
      </c>
      <c r="G85" s="83" t="s">
        <v>3059</v>
      </c>
      <c r="H85" s="83" t="s">
        <v>3093</v>
      </c>
      <c r="I85" s="83" t="s">
        <v>309</v>
      </c>
      <c r="J85" s="83" t="s">
        <v>50</v>
      </c>
      <c r="K85" s="84">
        <v>43518</v>
      </c>
      <c r="L85" s="84">
        <v>43518</v>
      </c>
      <c r="M85" s="84">
        <v>43518</v>
      </c>
      <c r="N85" s="83" t="s">
        <v>1358</v>
      </c>
      <c r="O85" s="83" t="s">
        <v>1368</v>
      </c>
      <c r="P85" s="102">
        <v>8201925</v>
      </c>
      <c r="Q85" s="83" t="s">
        <v>4378</v>
      </c>
      <c r="R85" s="83" t="s">
        <v>68</v>
      </c>
      <c r="S85" s="83" t="s">
        <v>52</v>
      </c>
      <c r="T85" s="85">
        <v>27342.9</v>
      </c>
      <c r="U85" s="85">
        <v>21106.799999999999</v>
      </c>
      <c r="V85" s="85">
        <f t="shared" si="9"/>
        <v>6236.1000000000022</v>
      </c>
      <c r="W85" s="86">
        <f t="shared" si="11"/>
        <v>0.22807017543859656</v>
      </c>
      <c r="X85" s="83" t="s">
        <v>1361</v>
      </c>
      <c r="Y85" s="85">
        <v>21106.799999999999</v>
      </c>
      <c r="Z85" s="83" t="s">
        <v>4379</v>
      </c>
      <c r="AA85" s="85">
        <v>0</v>
      </c>
      <c r="AB85" s="85" t="s">
        <v>54</v>
      </c>
      <c r="AC85" s="85">
        <v>27342.9</v>
      </c>
      <c r="AD85" s="85">
        <v>21106.799999999999</v>
      </c>
      <c r="AE85" s="85">
        <v>6236.1</v>
      </c>
      <c r="AF85" s="83" t="s">
        <v>1371</v>
      </c>
      <c r="AG85" s="103">
        <f t="shared" si="10"/>
        <v>0</v>
      </c>
    </row>
    <row r="86" spans="1:33" s="88" customFormat="1" x14ac:dyDescent="0.2">
      <c r="A86" s="83" t="s">
        <v>39</v>
      </c>
      <c r="B86" s="83" t="s">
        <v>40</v>
      </c>
      <c r="C86" s="83" t="s">
        <v>2901</v>
      </c>
      <c r="D86" s="83" t="s">
        <v>3042</v>
      </c>
      <c r="E86" s="83" t="s">
        <v>2903</v>
      </c>
      <c r="F86" s="83" t="s">
        <v>3044</v>
      </c>
      <c r="G86" s="83" t="s">
        <v>3059</v>
      </c>
      <c r="H86" s="83" t="s">
        <v>3093</v>
      </c>
      <c r="I86" s="83" t="s">
        <v>309</v>
      </c>
      <c r="J86" s="83" t="s">
        <v>50</v>
      </c>
      <c r="K86" s="84">
        <v>43504</v>
      </c>
      <c r="L86" s="84">
        <v>43539</v>
      </c>
      <c r="M86" s="104" t="s">
        <v>54</v>
      </c>
      <c r="N86" s="83" t="s">
        <v>1358</v>
      </c>
      <c r="O86" s="83" t="s">
        <v>1359</v>
      </c>
      <c r="P86" s="102">
        <v>8201925</v>
      </c>
      <c r="Q86" s="83" t="s">
        <v>4378</v>
      </c>
      <c r="R86" s="83" t="s">
        <v>68</v>
      </c>
      <c r="S86" s="83" t="s">
        <v>52</v>
      </c>
      <c r="T86" s="85">
        <v>6042</v>
      </c>
      <c r="U86" s="85">
        <v>4664</v>
      </c>
      <c r="V86" s="85">
        <f t="shared" si="9"/>
        <v>1378</v>
      </c>
      <c r="W86" s="86">
        <f t="shared" si="11"/>
        <v>0.22807017543859648</v>
      </c>
      <c r="X86" s="83" t="s">
        <v>1361</v>
      </c>
      <c r="Y86" s="85">
        <v>4664</v>
      </c>
      <c r="Z86" s="83" t="s">
        <v>4379</v>
      </c>
      <c r="AA86" s="85">
        <v>0</v>
      </c>
      <c r="AB86" s="85" t="s">
        <v>54</v>
      </c>
      <c r="AC86" s="85">
        <v>6042</v>
      </c>
      <c r="AD86" s="85">
        <v>4664</v>
      </c>
      <c r="AE86" s="85">
        <v>1378</v>
      </c>
      <c r="AF86" s="83" t="s">
        <v>1371</v>
      </c>
      <c r="AG86" s="103">
        <f t="shared" si="10"/>
        <v>0</v>
      </c>
    </row>
    <row r="87" spans="1:33" s="88" customFormat="1" x14ac:dyDescent="0.2">
      <c r="A87" s="83" t="s">
        <v>39</v>
      </c>
      <c r="B87" s="83" t="s">
        <v>40</v>
      </c>
      <c r="C87" s="83" t="s">
        <v>2901</v>
      </c>
      <c r="D87" s="83" t="s">
        <v>3042</v>
      </c>
      <c r="E87" s="83" t="s">
        <v>2903</v>
      </c>
      <c r="F87" s="83" t="s">
        <v>3044</v>
      </c>
      <c r="G87" s="83" t="s">
        <v>2552</v>
      </c>
      <c r="H87" s="83" t="s">
        <v>3043</v>
      </c>
      <c r="I87" s="83" t="s">
        <v>309</v>
      </c>
      <c r="J87" s="83" t="s">
        <v>50</v>
      </c>
      <c r="K87" s="84">
        <v>43510</v>
      </c>
      <c r="L87" s="84">
        <v>43510</v>
      </c>
      <c r="M87" s="84">
        <v>43510</v>
      </c>
      <c r="N87" s="83" t="s">
        <v>1358</v>
      </c>
      <c r="O87" s="83" t="s">
        <v>1368</v>
      </c>
      <c r="P87" s="102">
        <v>8010466</v>
      </c>
      <c r="Q87" s="83" t="s">
        <v>4380</v>
      </c>
      <c r="R87" s="83" t="s">
        <v>68</v>
      </c>
      <c r="S87" s="83" t="s">
        <v>52</v>
      </c>
      <c r="T87" s="85">
        <v>34200</v>
      </c>
      <c r="U87" s="85">
        <v>30000</v>
      </c>
      <c r="V87" s="85">
        <f t="shared" si="9"/>
        <v>4200</v>
      </c>
      <c r="W87" s="86">
        <f t="shared" si="11"/>
        <v>0.12280701754385964</v>
      </c>
      <c r="X87" s="83" t="s">
        <v>1361</v>
      </c>
      <c r="Y87" s="85">
        <v>30000</v>
      </c>
      <c r="Z87" s="83" t="s">
        <v>4381</v>
      </c>
      <c r="AA87" s="85">
        <v>0</v>
      </c>
      <c r="AB87" s="85" t="s">
        <v>54</v>
      </c>
      <c r="AC87" s="85">
        <v>34200</v>
      </c>
      <c r="AD87" s="85">
        <v>30000</v>
      </c>
      <c r="AE87" s="85">
        <v>4200</v>
      </c>
      <c r="AF87" s="83" t="s">
        <v>1371</v>
      </c>
      <c r="AG87" s="103">
        <f t="shared" si="10"/>
        <v>0</v>
      </c>
    </row>
    <row r="88" spans="1:33" s="88" customFormat="1" x14ac:dyDescent="0.2">
      <c r="A88" s="83" t="s">
        <v>39</v>
      </c>
      <c r="B88" s="83" t="s">
        <v>40</v>
      </c>
      <c r="C88" s="83" t="s">
        <v>2901</v>
      </c>
      <c r="D88" s="83" t="s">
        <v>3138</v>
      </c>
      <c r="E88" s="83" t="s">
        <v>2903</v>
      </c>
      <c r="F88" s="83" t="s">
        <v>3140</v>
      </c>
      <c r="G88" s="83" t="s">
        <v>3059</v>
      </c>
      <c r="H88" s="83" t="s">
        <v>3139</v>
      </c>
      <c r="I88" s="83" t="s">
        <v>309</v>
      </c>
      <c r="J88" s="83" t="s">
        <v>50</v>
      </c>
      <c r="K88" s="84">
        <v>43501</v>
      </c>
      <c r="L88" s="84">
        <v>43501</v>
      </c>
      <c r="M88" s="84">
        <v>43501</v>
      </c>
      <c r="N88" s="83" t="s">
        <v>1358</v>
      </c>
      <c r="O88" s="83" t="s">
        <v>1368</v>
      </c>
      <c r="P88" s="102">
        <v>7478667</v>
      </c>
      <c r="Q88" s="83" t="s">
        <v>3142</v>
      </c>
      <c r="R88" s="83" t="s">
        <v>68</v>
      </c>
      <c r="S88" s="83" t="s">
        <v>52</v>
      </c>
      <c r="T88" s="85">
        <v>0</v>
      </c>
      <c r="U88" s="85">
        <v>0</v>
      </c>
      <c r="V88" s="85">
        <f>T88-U88</f>
        <v>0</v>
      </c>
      <c r="W88" s="86" t="e">
        <f t="shared" si="11"/>
        <v>#DIV/0!</v>
      </c>
      <c r="X88" s="83" t="s">
        <v>1361</v>
      </c>
      <c r="Y88" s="85">
        <v>0</v>
      </c>
      <c r="Z88" s="83" t="s">
        <v>3144</v>
      </c>
      <c r="AA88" s="85">
        <v>0</v>
      </c>
      <c r="AB88" s="85" t="s">
        <v>54</v>
      </c>
      <c r="AC88" s="85">
        <v>0</v>
      </c>
      <c r="AD88" s="85">
        <v>0</v>
      </c>
      <c r="AE88" s="85">
        <v>0</v>
      </c>
      <c r="AF88" s="83" t="s">
        <v>1371</v>
      </c>
      <c r="AG88" s="103">
        <f>V88-AE88</f>
        <v>0</v>
      </c>
    </row>
    <row r="89" spans="1:33" s="88" customFormat="1" x14ac:dyDescent="0.2">
      <c r="A89" s="83" t="s">
        <v>39</v>
      </c>
      <c r="B89" s="83" t="s">
        <v>40</v>
      </c>
      <c r="C89" s="83" t="s">
        <v>2901</v>
      </c>
      <c r="D89" s="83" t="s">
        <v>3138</v>
      </c>
      <c r="E89" s="83" t="s">
        <v>2903</v>
      </c>
      <c r="F89" s="83" t="s">
        <v>3140</v>
      </c>
      <c r="G89" s="83" t="s">
        <v>3059</v>
      </c>
      <c r="H89" s="83" t="s">
        <v>3139</v>
      </c>
      <c r="I89" s="83" t="s">
        <v>309</v>
      </c>
      <c r="J89" s="83" t="s">
        <v>50</v>
      </c>
      <c r="K89" s="84">
        <v>43500</v>
      </c>
      <c r="L89" s="84">
        <v>43500</v>
      </c>
      <c r="M89" s="84">
        <v>43494</v>
      </c>
      <c r="N89" s="83" t="s">
        <v>1358</v>
      </c>
      <c r="O89" s="83" t="s">
        <v>1368</v>
      </c>
      <c r="P89" s="102">
        <v>7547949</v>
      </c>
      <c r="Q89" s="83" t="s">
        <v>3142</v>
      </c>
      <c r="R89" s="83" t="s">
        <v>68</v>
      </c>
      <c r="S89" s="83" t="s">
        <v>52</v>
      </c>
      <c r="T89" s="85">
        <v>0.15</v>
      </c>
      <c r="U89" s="85">
        <v>0.12</v>
      </c>
      <c r="V89" s="85">
        <f>T89-U89</f>
        <v>0.03</v>
      </c>
      <c r="W89" s="86">
        <f t="shared" si="11"/>
        <v>0.2</v>
      </c>
      <c r="X89" s="83" t="s">
        <v>1361</v>
      </c>
      <c r="Y89" s="85">
        <v>0.12</v>
      </c>
      <c r="Z89" s="83" t="s">
        <v>3144</v>
      </c>
      <c r="AA89" s="85">
        <v>0</v>
      </c>
      <c r="AB89" s="85" t="s">
        <v>54</v>
      </c>
      <c r="AC89" s="85">
        <v>0</v>
      </c>
      <c r="AD89" s="85">
        <v>0</v>
      </c>
      <c r="AE89" s="85">
        <v>0</v>
      </c>
      <c r="AF89" s="83" t="s">
        <v>1371</v>
      </c>
      <c r="AG89" s="103">
        <f>V89-AE89</f>
        <v>0.03</v>
      </c>
    </row>
    <row r="90" spans="1:33" s="88" customFormat="1" x14ac:dyDescent="0.2">
      <c r="A90" s="83" t="s">
        <v>39</v>
      </c>
      <c r="B90" s="83" t="s">
        <v>40</v>
      </c>
      <c r="C90" s="83" t="s">
        <v>2901</v>
      </c>
      <c r="D90" s="83" t="s">
        <v>3145</v>
      </c>
      <c r="E90" s="83" t="s">
        <v>2903</v>
      </c>
      <c r="F90" s="83" t="s">
        <v>3147</v>
      </c>
      <c r="G90" s="83" t="s">
        <v>3148</v>
      </c>
      <c r="H90" s="83" t="s">
        <v>3146</v>
      </c>
      <c r="I90" s="83" t="s">
        <v>94</v>
      </c>
      <c r="J90" s="83" t="s">
        <v>50</v>
      </c>
      <c r="K90" s="84">
        <v>43524</v>
      </c>
      <c r="L90" s="84">
        <v>43524</v>
      </c>
      <c r="M90" s="84">
        <v>43524</v>
      </c>
      <c r="N90" s="83" t="s">
        <v>1358</v>
      </c>
      <c r="O90" s="83" t="s">
        <v>1368</v>
      </c>
      <c r="P90" s="102">
        <v>8009013</v>
      </c>
      <c r="Q90" s="83" t="s">
        <v>3150</v>
      </c>
      <c r="R90" s="83" t="s">
        <v>68</v>
      </c>
      <c r="S90" s="83" t="s">
        <v>52</v>
      </c>
      <c r="T90" s="85">
        <v>535531.5</v>
      </c>
      <c r="U90" s="85">
        <v>495801.59999999998</v>
      </c>
      <c r="V90" s="85">
        <f t="shared" ref="V90:V97" si="12">T90-U90</f>
        <v>39729.900000000023</v>
      </c>
      <c r="W90" s="86">
        <f t="shared" si="11"/>
        <v>7.4187792874928965E-2</v>
      </c>
      <c r="X90" s="83" t="s">
        <v>1361</v>
      </c>
      <c r="Y90" s="85">
        <v>495801.59999999998</v>
      </c>
      <c r="Z90" s="83" t="s">
        <v>4382</v>
      </c>
      <c r="AA90" s="85">
        <v>0</v>
      </c>
      <c r="AB90" s="85" t="s">
        <v>54</v>
      </c>
      <c r="AC90" s="85">
        <v>535531.5</v>
      </c>
      <c r="AD90" s="85">
        <v>495801.59999999998</v>
      </c>
      <c r="AE90" s="85">
        <v>39729.9</v>
      </c>
      <c r="AF90" s="83" t="s">
        <v>1371</v>
      </c>
      <c r="AG90" s="103">
        <f t="shared" ref="AG90:AG97" si="13">V90-AE90</f>
        <v>0</v>
      </c>
    </row>
    <row r="91" spans="1:33" s="88" customFormat="1" x14ac:dyDescent="0.2">
      <c r="A91" s="83" t="s">
        <v>39</v>
      </c>
      <c r="B91" s="83" t="s">
        <v>40</v>
      </c>
      <c r="C91" s="83" t="s">
        <v>2901</v>
      </c>
      <c r="D91" s="83" t="s">
        <v>3145</v>
      </c>
      <c r="E91" s="83" t="s">
        <v>2903</v>
      </c>
      <c r="F91" s="83" t="s">
        <v>3147</v>
      </c>
      <c r="G91" s="83" t="s">
        <v>3148</v>
      </c>
      <c r="H91" s="83" t="s">
        <v>4383</v>
      </c>
      <c r="I91" s="83" t="s">
        <v>2914</v>
      </c>
      <c r="J91" s="83" t="s">
        <v>50</v>
      </c>
      <c r="K91" s="84">
        <v>43501</v>
      </c>
      <c r="L91" s="84">
        <v>43501</v>
      </c>
      <c r="M91" s="84">
        <v>43501</v>
      </c>
      <c r="N91" s="83" t="s">
        <v>1358</v>
      </c>
      <c r="O91" s="83" t="s">
        <v>1368</v>
      </c>
      <c r="P91" s="102">
        <v>8179616</v>
      </c>
      <c r="Q91" s="83" t="s">
        <v>4384</v>
      </c>
      <c r="R91" s="83" t="s">
        <v>68</v>
      </c>
      <c r="S91" s="83" t="s">
        <v>52</v>
      </c>
      <c r="T91" s="85">
        <v>16447.189999999999</v>
      </c>
      <c r="U91" s="85">
        <v>14685</v>
      </c>
      <c r="V91" s="85">
        <f t="shared" si="12"/>
        <v>1762.1899999999987</v>
      </c>
      <c r="W91" s="86">
        <f t="shared" si="11"/>
        <v>0.10714231427982523</v>
      </c>
      <c r="X91" s="83" t="s">
        <v>1361</v>
      </c>
      <c r="Y91" s="85">
        <v>14685</v>
      </c>
      <c r="Z91" s="83" t="s">
        <v>4385</v>
      </c>
      <c r="AA91" s="85">
        <v>0</v>
      </c>
      <c r="AB91" s="85" t="s">
        <v>54</v>
      </c>
      <c r="AC91" s="85">
        <v>16447.189999999999</v>
      </c>
      <c r="AD91" s="85">
        <v>14685</v>
      </c>
      <c r="AE91" s="85">
        <v>1762.19</v>
      </c>
      <c r="AF91" s="83" t="s">
        <v>1376</v>
      </c>
      <c r="AG91" s="103">
        <f t="shared" si="13"/>
        <v>0</v>
      </c>
    </row>
    <row r="92" spans="1:33" s="88" customFormat="1" x14ac:dyDescent="0.2">
      <c r="A92" s="83" t="s">
        <v>39</v>
      </c>
      <c r="B92" s="83" t="s">
        <v>40</v>
      </c>
      <c r="C92" s="83" t="s">
        <v>2901</v>
      </c>
      <c r="D92" s="83" t="s">
        <v>3145</v>
      </c>
      <c r="E92" s="83" t="s">
        <v>2903</v>
      </c>
      <c r="F92" s="83" t="s">
        <v>3147</v>
      </c>
      <c r="G92" s="83" t="s">
        <v>3148</v>
      </c>
      <c r="H92" s="83" t="s">
        <v>3167</v>
      </c>
      <c r="I92" s="83" t="s">
        <v>2914</v>
      </c>
      <c r="J92" s="83" t="s">
        <v>50</v>
      </c>
      <c r="K92" s="84">
        <v>43502</v>
      </c>
      <c r="L92" s="84">
        <v>43502</v>
      </c>
      <c r="M92" s="84">
        <v>43502</v>
      </c>
      <c r="N92" s="83" t="s">
        <v>1358</v>
      </c>
      <c r="O92" s="83" t="s">
        <v>1368</v>
      </c>
      <c r="P92" s="102">
        <v>8129054</v>
      </c>
      <c r="Q92" s="83" t="s">
        <v>3169</v>
      </c>
      <c r="R92" s="83" t="s">
        <v>68</v>
      </c>
      <c r="S92" s="83" t="s">
        <v>52</v>
      </c>
      <c r="T92" s="85">
        <v>985.6</v>
      </c>
      <c r="U92" s="85">
        <v>880</v>
      </c>
      <c r="V92" s="85">
        <f t="shared" si="12"/>
        <v>105.60000000000002</v>
      </c>
      <c r="W92" s="86">
        <f t="shared" si="11"/>
        <v>0.10714285714285716</v>
      </c>
      <c r="X92" s="83" t="s">
        <v>1361</v>
      </c>
      <c r="Y92" s="85">
        <v>880</v>
      </c>
      <c r="Z92" s="83" t="s">
        <v>3171</v>
      </c>
      <c r="AA92" s="85">
        <v>0</v>
      </c>
      <c r="AB92" s="85" t="s">
        <v>54</v>
      </c>
      <c r="AC92" s="85">
        <v>985.6</v>
      </c>
      <c r="AD92" s="85">
        <v>880</v>
      </c>
      <c r="AE92" s="85">
        <v>105.6</v>
      </c>
      <c r="AF92" s="83" t="s">
        <v>1376</v>
      </c>
      <c r="AG92" s="103">
        <f t="shared" si="13"/>
        <v>0</v>
      </c>
    </row>
    <row r="93" spans="1:33" s="88" customFormat="1" x14ac:dyDescent="0.2">
      <c r="A93" s="83" t="s">
        <v>39</v>
      </c>
      <c r="B93" s="83" t="s">
        <v>40</v>
      </c>
      <c r="C93" s="83" t="s">
        <v>2901</v>
      </c>
      <c r="D93" s="83" t="s">
        <v>3145</v>
      </c>
      <c r="E93" s="83" t="s">
        <v>2903</v>
      </c>
      <c r="F93" s="83" t="s">
        <v>3147</v>
      </c>
      <c r="G93" s="83" t="s">
        <v>3148</v>
      </c>
      <c r="H93" s="83" t="s">
        <v>3179</v>
      </c>
      <c r="I93" s="83" t="s">
        <v>94</v>
      </c>
      <c r="J93" s="83" t="s">
        <v>50</v>
      </c>
      <c r="K93" s="84">
        <v>43504</v>
      </c>
      <c r="L93" s="84">
        <v>43504</v>
      </c>
      <c r="M93" s="84">
        <v>43504</v>
      </c>
      <c r="N93" s="83" t="s">
        <v>1358</v>
      </c>
      <c r="O93" s="83" t="s">
        <v>1368</v>
      </c>
      <c r="P93" s="102">
        <v>8182044</v>
      </c>
      <c r="Q93" s="83" t="s">
        <v>4386</v>
      </c>
      <c r="R93" s="83" t="s">
        <v>68</v>
      </c>
      <c r="S93" s="83" t="s">
        <v>52</v>
      </c>
      <c r="T93" s="85">
        <v>3285.3</v>
      </c>
      <c r="U93" s="85">
        <v>3005.7</v>
      </c>
      <c r="V93" s="85">
        <f t="shared" si="12"/>
        <v>279.60000000000036</v>
      </c>
      <c r="W93" s="86">
        <f t="shared" si="11"/>
        <v>8.5106382978723513E-2</v>
      </c>
      <c r="X93" s="83" t="s">
        <v>1361</v>
      </c>
      <c r="Y93" s="85">
        <v>3005.7</v>
      </c>
      <c r="Z93" s="83" t="s">
        <v>4387</v>
      </c>
      <c r="AA93" s="85">
        <v>0</v>
      </c>
      <c r="AB93" s="85" t="s">
        <v>54</v>
      </c>
      <c r="AC93" s="85">
        <v>3285.3</v>
      </c>
      <c r="AD93" s="85">
        <v>3005.7</v>
      </c>
      <c r="AE93" s="85">
        <v>279.60000000000002</v>
      </c>
      <c r="AF93" s="83" t="s">
        <v>1371</v>
      </c>
      <c r="AG93" s="103">
        <f t="shared" si="13"/>
        <v>0</v>
      </c>
    </row>
    <row r="94" spans="1:33" s="88" customFormat="1" x14ac:dyDescent="0.2">
      <c r="A94" s="83" t="s">
        <v>39</v>
      </c>
      <c r="B94" s="83" t="s">
        <v>40</v>
      </c>
      <c r="C94" s="83" t="s">
        <v>2901</v>
      </c>
      <c r="D94" s="83" t="s">
        <v>3145</v>
      </c>
      <c r="E94" s="83" t="s">
        <v>2903</v>
      </c>
      <c r="F94" s="83" t="s">
        <v>3147</v>
      </c>
      <c r="G94" s="83" t="s">
        <v>3148</v>
      </c>
      <c r="H94" s="83" t="s">
        <v>4388</v>
      </c>
      <c r="I94" s="83" t="s">
        <v>94</v>
      </c>
      <c r="J94" s="83" t="s">
        <v>50</v>
      </c>
      <c r="K94" s="84">
        <v>43504</v>
      </c>
      <c r="L94" s="84">
        <v>43504</v>
      </c>
      <c r="M94" s="84">
        <v>43504</v>
      </c>
      <c r="N94" s="83" t="s">
        <v>1358</v>
      </c>
      <c r="O94" s="83" t="s">
        <v>1368</v>
      </c>
      <c r="P94" s="102">
        <v>7953158</v>
      </c>
      <c r="Q94" s="83" t="s">
        <v>4389</v>
      </c>
      <c r="R94" s="83" t="s">
        <v>68</v>
      </c>
      <c r="S94" s="83" t="s">
        <v>52</v>
      </c>
      <c r="T94" s="85">
        <v>34362.44</v>
      </c>
      <c r="U94" s="85">
        <v>31525.200000000001</v>
      </c>
      <c r="V94" s="85">
        <f t="shared" si="12"/>
        <v>2837.2400000000016</v>
      </c>
      <c r="W94" s="86">
        <f t="shared" si="11"/>
        <v>8.2568059776895977E-2</v>
      </c>
      <c r="X94" s="83" t="s">
        <v>1361</v>
      </c>
      <c r="Y94" s="85">
        <v>31525.200000000001</v>
      </c>
      <c r="Z94" s="83" t="s">
        <v>4390</v>
      </c>
      <c r="AA94" s="85">
        <v>0</v>
      </c>
      <c r="AB94" s="85" t="s">
        <v>54</v>
      </c>
      <c r="AC94" s="85">
        <v>34362.44</v>
      </c>
      <c r="AD94" s="85">
        <v>31525.200000000001</v>
      </c>
      <c r="AE94" s="85">
        <v>2837.24</v>
      </c>
      <c r="AF94" s="83" t="s">
        <v>1371</v>
      </c>
      <c r="AG94" s="103">
        <f t="shared" si="13"/>
        <v>0</v>
      </c>
    </row>
    <row r="95" spans="1:33" s="88" customFormat="1" x14ac:dyDescent="0.2">
      <c r="A95" s="83" t="s">
        <v>39</v>
      </c>
      <c r="B95" s="83" t="s">
        <v>40</v>
      </c>
      <c r="C95" s="83" t="s">
        <v>2901</v>
      </c>
      <c r="D95" s="83" t="s">
        <v>3145</v>
      </c>
      <c r="E95" s="83" t="s">
        <v>2903</v>
      </c>
      <c r="F95" s="83" t="s">
        <v>3147</v>
      </c>
      <c r="G95" s="83" t="s">
        <v>3148</v>
      </c>
      <c r="H95" s="83" t="s">
        <v>4388</v>
      </c>
      <c r="I95" s="83" t="s">
        <v>94</v>
      </c>
      <c r="J95" s="83" t="s">
        <v>50</v>
      </c>
      <c r="K95" s="84">
        <v>43497</v>
      </c>
      <c r="L95" s="84">
        <v>43497</v>
      </c>
      <c r="M95" s="84">
        <v>43497</v>
      </c>
      <c r="N95" s="83" t="s">
        <v>1358</v>
      </c>
      <c r="O95" s="83" t="s">
        <v>1368</v>
      </c>
      <c r="P95" s="102">
        <v>7953158</v>
      </c>
      <c r="Q95" s="83" t="s">
        <v>4389</v>
      </c>
      <c r="R95" s="83" t="s">
        <v>68</v>
      </c>
      <c r="S95" s="83" t="s">
        <v>52</v>
      </c>
      <c r="T95" s="85">
        <v>5712.36</v>
      </c>
      <c r="U95" s="85">
        <v>5240.7</v>
      </c>
      <c r="V95" s="85">
        <f t="shared" si="12"/>
        <v>471.65999999999985</v>
      </c>
      <c r="W95" s="86">
        <f t="shared" si="11"/>
        <v>8.2568325525702146E-2</v>
      </c>
      <c r="X95" s="83" t="s">
        <v>1361</v>
      </c>
      <c r="Y95" s="85">
        <v>5240.7</v>
      </c>
      <c r="Z95" s="83" t="s">
        <v>4390</v>
      </c>
      <c r="AA95" s="85">
        <v>0</v>
      </c>
      <c r="AB95" s="85" t="s">
        <v>54</v>
      </c>
      <c r="AC95" s="85">
        <v>5712.36</v>
      </c>
      <c r="AD95" s="85">
        <v>5240.7</v>
      </c>
      <c r="AE95" s="85">
        <v>471.66</v>
      </c>
      <c r="AF95" s="83" t="s">
        <v>1371</v>
      </c>
      <c r="AG95" s="103">
        <f t="shared" si="13"/>
        <v>0</v>
      </c>
    </row>
    <row r="96" spans="1:33" s="88" customFormat="1" x14ac:dyDescent="0.2">
      <c r="A96" s="83" t="s">
        <v>39</v>
      </c>
      <c r="B96" s="83" t="s">
        <v>40</v>
      </c>
      <c r="C96" s="83" t="s">
        <v>2901</v>
      </c>
      <c r="D96" s="83" t="s">
        <v>3145</v>
      </c>
      <c r="E96" s="83" t="s">
        <v>2903</v>
      </c>
      <c r="F96" s="83" t="s">
        <v>3147</v>
      </c>
      <c r="G96" s="83" t="s">
        <v>3148</v>
      </c>
      <c r="H96" s="83" t="s">
        <v>4388</v>
      </c>
      <c r="I96" s="83" t="s">
        <v>94</v>
      </c>
      <c r="J96" s="83" t="s">
        <v>50</v>
      </c>
      <c r="K96" s="84">
        <v>43504</v>
      </c>
      <c r="L96" s="84">
        <v>43504</v>
      </c>
      <c r="M96" s="84">
        <v>43504</v>
      </c>
      <c r="N96" s="83" t="s">
        <v>1358</v>
      </c>
      <c r="O96" s="83" t="s">
        <v>1368</v>
      </c>
      <c r="P96" s="102">
        <v>8002826</v>
      </c>
      <c r="Q96" s="83" t="s">
        <v>4391</v>
      </c>
      <c r="R96" s="83" t="s">
        <v>68</v>
      </c>
      <c r="S96" s="83" t="s">
        <v>52</v>
      </c>
      <c r="T96" s="85">
        <v>34362.44</v>
      </c>
      <c r="U96" s="85">
        <v>31525.200000000001</v>
      </c>
      <c r="V96" s="85">
        <f t="shared" si="12"/>
        <v>2837.2400000000016</v>
      </c>
      <c r="W96" s="86">
        <f t="shared" si="11"/>
        <v>8.2568059776895977E-2</v>
      </c>
      <c r="X96" s="83" t="s">
        <v>1361</v>
      </c>
      <c r="Y96" s="85">
        <v>31525.200000000001</v>
      </c>
      <c r="Z96" s="83" t="s">
        <v>4392</v>
      </c>
      <c r="AA96" s="85">
        <v>0</v>
      </c>
      <c r="AB96" s="85" t="s">
        <v>54</v>
      </c>
      <c r="AC96" s="85">
        <v>34362.44</v>
      </c>
      <c r="AD96" s="85">
        <v>31525.200000000001</v>
      </c>
      <c r="AE96" s="85">
        <v>2837.24</v>
      </c>
      <c r="AF96" s="83" t="s">
        <v>1371</v>
      </c>
      <c r="AG96" s="103">
        <f t="shared" si="13"/>
        <v>0</v>
      </c>
    </row>
    <row r="97" spans="1:33" s="88" customFormat="1" x14ac:dyDescent="0.2">
      <c r="A97" s="83" t="s">
        <v>39</v>
      </c>
      <c r="B97" s="83" t="s">
        <v>40</v>
      </c>
      <c r="C97" s="83" t="s">
        <v>2901</v>
      </c>
      <c r="D97" s="83" t="s">
        <v>3145</v>
      </c>
      <c r="E97" s="83" t="s">
        <v>2903</v>
      </c>
      <c r="F97" s="83" t="s">
        <v>3147</v>
      </c>
      <c r="G97" s="83" t="s">
        <v>3148</v>
      </c>
      <c r="H97" s="83" t="s">
        <v>4388</v>
      </c>
      <c r="I97" s="83" t="s">
        <v>94</v>
      </c>
      <c r="J97" s="83" t="s">
        <v>50</v>
      </c>
      <c r="K97" s="84">
        <v>43516</v>
      </c>
      <c r="L97" s="84">
        <v>43516</v>
      </c>
      <c r="M97" s="84">
        <v>43516</v>
      </c>
      <c r="N97" s="83" t="s">
        <v>1358</v>
      </c>
      <c r="O97" s="83" t="s">
        <v>1368</v>
      </c>
      <c r="P97" s="102">
        <v>8076418</v>
      </c>
      <c r="Q97" s="83" t="s">
        <v>4393</v>
      </c>
      <c r="R97" s="83" t="s">
        <v>68</v>
      </c>
      <c r="S97" s="83" t="s">
        <v>52</v>
      </c>
      <c r="T97" s="85">
        <v>3914.19</v>
      </c>
      <c r="U97" s="85">
        <v>3591</v>
      </c>
      <c r="V97" s="85">
        <f t="shared" si="12"/>
        <v>323.19000000000005</v>
      </c>
      <c r="W97" s="86">
        <f t="shared" si="11"/>
        <v>8.256880733944956E-2</v>
      </c>
      <c r="X97" s="83" t="s">
        <v>1361</v>
      </c>
      <c r="Y97" s="85">
        <v>3591</v>
      </c>
      <c r="Z97" s="83" t="s">
        <v>4394</v>
      </c>
      <c r="AA97" s="85">
        <v>0</v>
      </c>
      <c r="AB97" s="85" t="s">
        <v>54</v>
      </c>
      <c r="AC97" s="85">
        <v>3914.19</v>
      </c>
      <c r="AD97" s="85">
        <v>3591</v>
      </c>
      <c r="AE97" s="85">
        <v>323.19</v>
      </c>
      <c r="AF97" s="83" t="s">
        <v>1371</v>
      </c>
      <c r="AG97" s="103">
        <f t="shared" si="13"/>
        <v>0</v>
      </c>
    </row>
    <row r="98" spans="1:33" s="88" customFormat="1" x14ac:dyDescent="0.2">
      <c r="A98" s="83" t="s">
        <v>39</v>
      </c>
      <c r="B98" s="83" t="s">
        <v>40</v>
      </c>
      <c r="C98" s="83" t="s">
        <v>3571</v>
      </c>
      <c r="D98" s="83" t="s">
        <v>4395</v>
      </c>
      <c r="E98" s="83" t="s">
        <v>2903</v>
      </c>
      <c r="F98" s="83" t="s">
        <v>4396</v>
      </c>
      <c r="G98" s="83" t="s">
        <v>93</v>
      </c>
      <c r="H98" s="83" t="s">
        <v>4397</v>
      </c>
      <c r="I98" s="83" t="s">
        <v>94</v>
      </c>
      <c r="J98" s="83" t="s">
        <v>50</v>
      </c>
      <c r="K98" s="84">
        <v>43516</v>
      </c>
      <c r="L98" s="84">
        <v>43516</v>
      </c>
      <c r="M98" s="84">
        <v>43516</v>
      </c>
      <c r="N98" s="83" t="s">
        <v>1367</v>
      </c>
      <c r="O98" s="83" t="s">
        <v>1368</v>
      </c>
      <c r="P98" s="102">
        <v>8041094</v>
      </c>
      <c r="Q98" s="83" t="s">
        <v>4398</v>
      </c>
      <c r="R98" s="83" t="s">
        <v>59</v>
      </c>
      <c r="S98" s="83" t="s">
        <v>52</v>
      </c>
      <c r="T98" s="85">
        <v>26921.25</v>
      </c>
      <c r="U98" s="85">
        <v>25160</v>
      </c>
      <c r="V98" s="85">
        <f t="shared" ref="V98:V103" si="14">T98-U98</f>
        <v>1761.25</v>
      </c>
      <c r="W98" s="86">
        <f t="shared" si="11"/>
        <v>6.5422296512977665E-2</v>
      </c>
      <c r="X98" s="83" t="s">
        <v>1361</v>
      </c>
      <c r="Y98" s="85">
        <v>25160</v>
      </c>
      <c r="Z98" s="83" t="s">
        <v>4399</v>
      </c>
      <c r="AA98" s="85">
        <v>0</v>
      </c>
      <c r="AB98" s="85" t="s">
        <v>54</v>
      </c>
      <c r="AC98" s="85">
        <v>26921.25</v>
      </c>
      <c r="AD98" s="85">
        <v>25160</v>
      </c>
      <c r="AE98" s="85">
        <v>1761.25</v>
      </c>
      <c r="AF98" s="83" t="s">
        <v>1371</v>
      </c>
      <c r="AG98" s="103">
        <f t="shared" ref="AG98:AG103" si="15">V98-AE98</f>
        <v>0</v>
      </c>
    </row>
    <row r="99" spans="1:33" s="88" customFormat="1" x14ac:dyDescent="0.2">
      <c r="A99" s="83" t="s">
        <v>39</v>
      </c>
      <c r="B99" s="83" t="s">
        <v>40</v>
      </c>
      <c r="C99" s="83" t="s">
        <v>3571</v>
      </c>
      <c r="D99" s="83" t="s">
        <v>4395</v>
      </c>
      <c r="E99" s="83" t="s">
        <v>2903</v>
      </c>
      <c r="F99" s="83" t="s">
        <v>4396</v>
      </c>
      <c r="G99" s="83" t="s">
        <v>93</v>
      </c>
      <c r="H99" s="83" t="s">
        <v>4397</v>
      </c>
      <c r="I99" s="83" t="s">
        <v>94</v>
      </c>
      <c r="J99" s="83" t="s">
        <v>50</v>
      </c>
      <c r="K99" s="84">
        <v>43516</v>
      </c>
      <c r="L99" s="84">
        <v>43516</v>
      </c>
      <c r="M99" s="84">
        <v>43516</v>
      </c>
      <c r="N99" s="83" t="s">
        <v>1367</v>
      </c>
      <c r="O99" s="83" t="s">
        <v>1368</v>
      </c>
      <c r="P99" s="102">
        <v>8041094</v>
      </c>
      <c r="Q99" s="83" t="s">
        <v>4398</v>
      </c>
      <c r="R99" s="83" t="s">
        <v>59</v>
      </c>
      <c r="S99" s="83" t="s">
        <v>52</v>
      </c>
      <c r="T99" s="85">
        <v>2494.1999999999998</v>
      </c>
      <c r="U99" s="85">
        <v>1826.15</v>
      </c>
      <c r="V99" s="85">
        <f t="shared" si="14"/>
        <v>668.04999999999973</v>
      </c>
      <c r="W99" s="86">
        <f t="shared" si="11"/>
        <v>0.26784139202950835</v>
      </c>
      <c r="X99" s="83" t="s">
        <v>1361</v>
      </c>
      <c r="Y99" s="85">
        <v>1826.15</v>
      </c>
      <c r="Z99" s="83" t="s">
        <v>4400</v>
      </c>
      <c r="AA99" s="85">
        <v>0</v>
      </c>
      <c r="AB99" s="85" t="s">
        <v>54</v>
      </c>
      <c r="AC99" s="85">
        <v>2494.1999999999998</v>
      </c>
      <c r="AD99" s="85">
        <v>1826.15</v>
      </c>
      <c r="AE99" s="85">
        <v>668.05</v>
      </c>
      <c r="AF99" s="83" t="s">
        <v>1371</v>
      </c>
      <c r="AG99" s="103">
        <f t="shared" si="15"/>
        <v>0</v>
      </c>
    </row>
    <row r="100" spans="1:33" s="88" customFormat="1" x14ac:dyDescent="0.2">
      <c r="A100" s="83" t="s">
        <v>39</v>
      </c>
      <c r="B100" s="83" t="s">
        <v>40</v>
      </c>
      <c r="C100" s="83" t="s">
        <v>3571</v>
      </c>
      <c r="D100" s="83" t="s">
        <v>4395</v>
      </c>
      <c r="E100" s="83" t="s">
        <v>2903</v>
      </c>
      <c r="F100" s="83" t="s">
        <v>4396</v>
      </c>
      <c r="G100" s="83" t="s">
        <v>93</v>
      </c>
      <c r="H100" s="83" t="s">
        <v>4397</v>
      </c>
      <c r="I100" s="83" t="s">
        <v>94</v>
      </c>
      <c r="J100" s="83" t="s">
        <v>50</v>
      </c>
      <c r="K100" s="84">
        <v>43516</v>
      </c>
      <c r="L100" s="84">
        <v>43516</v>
      </c>
      <c r="M100" s="84">
        <v>43516</v>
      </c>
      <c r="N100" s="83" t="s">
        <v>1367</v>
      </c>
      <c r="O100" s="83" t="s">
        <v>1368</v>
      </c>
      <c r="P100" s="102">
        <v>8041094</v>
      </c>
      <c r="Q100" s="83" t="s">
        <v>4398</v>
      </c>
      <c r="R100" s="83" t="s">
        <v>59</v>
      </c>
      <c r="S100" s="83" t="s">
        <v>52</v>
      </c>
      <c r="T100" s="85">
        <v>6134.75</v>
      </c>
      <c r="U100" s="85">
        <v>5842.6</v>
      </c>
      <c r="V100" s="85">
        <f t="shared" si="14"/>
        <v>292.14999999999964</v>
      </c>
      <c r="W100" s="86">
        <f t="shared" si="11"/>
        <v>4.7622152491951529E-2</v>
      </c>
      <c r="X100" s="83" t="s">
        <v>1361</v>
      </c>
      <c r="Y100" s="85">
        <v>5842.6</v>
      </c>
      <c r="Z100" s="83" t="s">
        <v>4401</v>
      </c>
      <c r="AA100" s="85">
        <v>0</v>
      </c>
      <c r="AB100" s="85" t="s">
        <v>54</v>
      </c>
      <c r="AC100" s="85">
        <v>6134.75</v>
      </c>
      <c r="AD100" s="85">
        <v>5842.6</v>
      </c>
      <c r="AE100" s="85">
        <v>292.14999999999998</v>
      </c>
      <c r="AF100" s="83" t="s">
        <v>1371</v>
      </c>
      <c r="AG100" s="103">
        <f t="shared" si="15"/>
        <v>0</v>
      </c>
    </row>
    <row r="101" spans="1:33" s="88" customFormat="1" x14ac:dyDescent="0.2">
      <c r="A101" s="83" t="s">
        <v>39</v>
      </c>
      <c r="B101" s="83" t="s">
        <v>40</v>
      </c>
      <c r="C101" s="83" t="s">
        <v>3571</v>
      </c>
      <c r="D101" s="83" t="s">
        <v>4395</v>
      </c>
      <c r="E101" s="83" t="s">
        <v>2903</v>
      </c>
      <c r="F101" s="83" t="s">
        <v>4396</v>
      </c>
      <c r="G101" s="83" t="s">
        <v>93</v>
      </c>
      <c r="H101" s="83" t="s">
        <v>4402</v>
      </c>
      <c r="I101" s="83" t="s">
        <v>94</v>
      </c>
      <c r="J101" s="83" t="s">
        <v>50</v>
      </c>
      <c r="K101" s="84">
        <v>43497</v>
      </c>
      <c r="L101" s="84">
        <v>43497</v>
      </c>
      <c r="M101" s="84">
        <v>43497</v>
      </c>
      <c r="N101" s="83" t="s">
        <v>1358</v>
      </c>
      <c r="O101" s="83" t="s">
        <v>1368</v>
      </c>
      <c r="P101" s="102">
        <v>8007955</v>
      </c>
      <c r="Q101" s="83" t="s">
        <v>4403</v>
      </c>
      <c r="R101" s="83" t="s">
        <v>68</v>
      </c>
      <c r="S101" s="83" t="s">
        <v>52</v>
      </c>
      <c r="T101" s="85">
        <v>7247.67</v>
      </c>
      <c r="U101" s="85">
        <v>6390</v>
      </c>
      <c r="V101" s="85">
        <f t="shared" si="14"/>
        <v>857.67000000000007</v>
      </c>
      <c r="W101" s="86">
        <f t="shared" si="11"/>
        <v>0.1183373415180327</v>
      </c>
      <c r="X101" s="83" t="s">
        <v>1361</v>
      </c>
      <c r="Y101" s="85">
        <v>6390</v>
      </c>
      <c r="Z101" s="83" t="s">
        <v>4404</v>
      </c>
      <c r="AA101" s="85">
        <v>0</v>
      </c>
      <c r="AB101" s="85" t="s">
        <v>54</v>
      </c>
      <c r="AC101" s="85">
        <v>7220.7</v>
      </c>
      <c r="AD101" s="85">
        <v>6390</v>
      </c>
      <c r="AE101" s="85">
        <v>830.7</v>
      </c>
      <c r="AF101" s="83" t="s">
        <v>1371</v>
      </c>
      <c r="AG101" s="103">
        <f t="shared" si="15"/>
        <v>26.970000000000027</v>
      </c>
    </row>
    <row r="102" spans="1:33" s="88" customFormat="1" x14ac:dyDescent="0.2">
      <c r="A102" s="83" t="s">
        <v>39</v>
      </c>
      <c r="B102" s="83" t="s">
        <v>40</v>
      </c>
      <c r="C102" s="83" t="s">
        <v>3571</v>
      </c>
      <c r="D102" s="83" t="s">
        <v>4395</v>
      </c>
      <c r="E102" s="83" t="s">
        <v>2903</v>
      </c>
      <c r="F102" s="83" t="s">
        <v>4396</v>
      </c>
      <c r="G102" s="83" t="s">
        <v>93</v>
      </c>
      <c r="H102" s="83" t="s">
        <v>4405</v>
      </c>
      <c r="I102" s="83" t="s">
        <v>94</v>
      </c>
      <c r="J102" s="83" t="s">
        <v>50</v>
      </c>
      <c r="K102" s="84">
        <v>43497</v>
      </c>
      <c r="L102" s="84">
        <v>43497</v>
      </c>
      <c r="M102" s="84">
        <v>43497</v>
      </c>
      <c r="N102" s="83" t="s">
        <v>1367</v>
      </c>
      <c r="O102" s="83" t="s">
        <v>1368</v>
      </c>
      <c r="P102" s="102">
        <v>7946485</v>
      </c>
      <c r="Q102" s="83" t="s">
        <v>4406</v>
      </c>
      <c r="R102" s="83" t="s">
        <v>59</v>
      </c>
      <c r="S102" s="83" t="s">
        <v>52</v>
      </c>
      <c r="T102" s="85">
        <v>42686.73</v>
      </c>
      <c r="U102" s="85">
        <v>37444.5</v>
      </c>
      <c r="V102" s="85">
        <f t="shared" si="14"/>
        <v>5242.2300000000032</v>
      </c>
      <c r="W102" s="86">
        <f t="shared" si="11"/>
        <v>0.12280701754385971</v>
      </c>
      <c r="X102" s="83" t="s">
        <v>1361</v>
      </c>
      <c r="Y102" s="85">
        <v>37444.5</v>
      </c>
      <c r="Z102" s="83" t="s">
        <v>4407</v>
      </c>
      <c r="AA102" s="85">
        <v>0</v>
      </c>
      <c r="AB102" s="85" t="s">
        <v>54</v>
      </c>
      <c r="AC102" s="85">
        <v>42686.73</v>
      </c>
      <c r="AD102" s="85">
        <v>37444.5</v>
      </c>
      <c r="AE102" s="85">
        <v>5242.2299999999996</v>
      </c>
      <c r="AF102" s="83" t="s">
        <v>1371</v>
      </c>
      <c r="AG102" s="103">
        <f t="shared" si="15"/>
        <v>0</v>
      </c>
    </row>
    <row r="103" spans="1:33" s="88" customFormat="1" x14ac:dyDescent="0.2">
      <c r="A103" s="83" t="s">
        <v>39</v>
      </c>
      <c r="B103" s="83" t="s">
        <v>40</v>
      </c>
      <c r="C103" s="83" t="s">
        <v>3571</v>
      </c>
      <c r="D103" s="83" t="s">
        <v>4395</v>
      </c>
      <c r="E103" s="83" t="s">
        <v>2903</v>
      </c>
      <c r="F103" s="83" t="s">
        <v>4396</v>
      </c>
      <c r="G103" s="83" t="s">
        <v>93</v>
      </c>
      <c r="H103" s="83" t="s">
        <v>2543</v>
      </c>
      <c r="I103" s="83" t="s">
        <v>94</v>
      </c>
      <c r="J103" s="83" t="s">
        <v>50</v>
      </c>
      <c r="K103" s="84">
        <v>43524</v>
      </c>
      <c r="L103" s="84">
        <v>43524</v>
      </c>
      <c r="M103" s="84">
        <v>43524</v>
      </c>
      <c r="N103" s="83" t="s">
        <v>1367</v>
      </c>
      <c r="O103" s="83" t="s">
        <v>1368</v>
      </c>
      <c r="P103" s="102">
        <v>7996210</v>
      </c>
      <c r="Q103" s="83" t="s">
        <v>4408</v>
      </c>
      <c r="R103" s="83" t="s">
        <v>59</v>
      </c>
      <c r="S103" s="83" t="s">
        <v>52</v>
      </c>
      <c r="T103" s="85">
        <v>13502.38</v>
      </c>
      <c r="U103" s="85">
        <v>11949</v>
      </c>
      <c r="V103" s="85">
        <f t="shared" si="14"/>
        <v>1553.3799999999992</v>
      </c>
      <c r="W103" s="86">
        <f t="shared" si="11"/>
        <v>0.11504490319484412</v>
      </c>
      <c r="X103" s="83" t="s">
        <v>1361</v>
      </c>
      <c r="Y103" s="85">
        <v>11949</v>
      </c>
      <c r="Z103" s="83" t="s">
        <v>4409</v>
      </c>
      <c r="AA103" s="85">
        <v>0</v>
      </c>
      <c r="AB103" s="85" t="s">
        <v>54</v>
      </c>
      <c r="AC103" s="85">
        <v>13502.38</v>
      </c>
      <c r="AD103" s="85">
        <v>11949</v>
      </c>
      <c r="AE103" s="85">
        <v>1553.38</v>
      </c>
      <c r="AF103" s="83" t="s">
        <v>1371</v>
      </c>
      <c r="AG103" s="103">
        <f t="shared" si="15"/>
        <v>0</v>
      </c>
    </row>
    <row r="104" spans="1:33" s="88" customFormat="1" x14ac:dyDescent="0.2">
      <c r="A104" s="83" t="s">
        <v>39</v>
      </c>
      <c r="B104" s="83" t="s">
        <v>40</v>
      </c>
      <c r="C104" s="83" t="s">
        <v>2901</v>
      </c>
      <c r="D104" s="83" t="s">
        <v>3202</v>
      </c>
      <c r="E104" s="83" t="s">
        <v>2903</v>
      </c>
      <c r="F104" s="83" t="s">
        <v>3204</v>
      </c>
      <c r="G104" s="83" t="s">
        <v>347</v>
      </c>
      <c r="H104" s="83" t="s">
        <v>4410</v>
      </c>
      <c r="I104" s="83" t="s">
        <v>94</v>
      </c>
      <c r="J104" s="83" t="s">
        <v>50</v>
      </c>
      <c r="K104" s="84">
        <v>43504</v>
      </c>
      <c r="L104" s="84">
        <v>43504</v>
      </c>
      <c r="M104" s="84">
        <v>43504</v>
      </c>
      <c r="N104" s="83" t="s">
        <v>1367</v>
      </c>
      <c r="O104" s="83" t="s">
        <v>1368</v>
      </c>
      <c r="P104" s="102">
        <v>8136827</v>
      </c>
      <c r="Q104" s="83" t="s">
        <v>4411</v>
      </c>
      <c r="R104" s="83" t="s">
        <v>59</v>
      </c>
      <c r="S104" s="83" t="s">
        <v>52</v>
      </c>
      <c r="T104" s="85">
        <v>373121.75</v>
      </c>
      <c r="U104" s="85">
        <v>318274.23</v>
      </c>
      <c r="V104" s="85">
        <f t="shared" ref="V104:V110" si="16">T104-U104</f>
        <v>54847.520000000019</v>
      </c>
      <c r="W104" s="86">
        <f t="shared" si="11"/>
        <v>0.14699630884557124</v>
      </c>
      <c r="X104" s="83" t="s">
        <v>1361</v>
      </c>
      <c r="Y104" s="85">
        <v>318274.23</v>
      </c>
      <c r="Z104" s="83" t="s">
        <v>4412</v>
      </c>
      <c r="AA104" s="85">
        <v>0</v>
      </c>
      <c r="AB104" s="85" t="s">
        <v>54</v>
      </c>
      <c r="AC104" s="85">
        <v>373121.75</v>
      </c>
      <c r="AD104" s="85">
        <v>318274.23</v>
      </c>
      <c r="AE104" s="85">
        <v>54847.519999999997</v>
      </c>
      <c r="AF104" s="83" t="s">
        <v>1371</v>
      </c>
      <c r="AG104" s="103">
        <f t="shared" ref="AG104:AG110" si="17">V104-AE104</f>
        <v>0</v>
      </c>
    </row>
    <row r="105" spans="1:33" s="88" customFormat="1" x14ac:dyDescent="0.2">
      <c r="A105" s="83" t="s">
        <v>39</v>
      </c>
      <c r="B105" s="83" t="s">
        <v>40</v>
      </c>
      <c r="C105" s="83" t="s">
        <v>2901</v>
      </c>
      <c r="D105" s="83" t="s">
        <v>3202</v>
      </c>
      <c r="E105" s="83" t="s">
        <v>2903</v>
      </c>
      <c r="F105" s="83" t="s">
        <v>3204</v>
      </c>
      <c r="G105" s="83" t="s">
        <v>347</v>
      </c>
      <c r="H105" s="83" t="s">
        <v>4410</v>
      </c>
      <c r="I105" s="83" t="s">
        <v>94</v>
      </c>
      <c r="J105" s="83" t="s">
        <v>50</v>
      </c>
      <c r="K105" s="84">
        <v>43504</v>
      </c>
      <c r="L105" s="84">
        <v>43504</v>
      </c>
      <c r="M105" s="84">
        <v>43504</v>
      </c>
      <c r="N105" s="83" t="s">
        <v>1367</v>
      </c>
      <c r="O105" s="83" t="s">
        <v>1368</v>
      </c>
      <c r="P105" s="102">
        <v>8136870</v>
      </c>
      <c r="Q105" s="83" t="s">
        <v>4413</v>
      </c>
      <c r="R105" s="83" t="s">
        <v>59</v>
      </c>
      <c r="S105" s="83" t="s">
        <v>52</v>
      </c>
      <c r="T105" s="85">
        <v>373121.75</v>
      </c>
      <c r="U105" s="85">
        <v>318274.23</v>
      </c>
      <c r="V105" s="85">
        <f t="shared" si="16"/>
        <v>54847.520000000019</v>
      </c>
      <c r="W105" s="86">
        <f t="shared" si="11"/>
        <v>0.14699630884557124</v>
      </c>
      <c r="X105" s="83" t="s">
        <v>1361</v>
      </c>
      <c r="Y105" s="85">
        <v>318274.23</v>
      </c>
      <c r="Z105" s="83" t="s">
        <v>4414</v>
      </c>
      <c r="AA105" s="85">
        <v>0</v>
      </c>
      <c r="AB105" s="85" t="s">
        <v>54</v>
      </c>
      <c r="AC105" s="85">
        <v>373121.75</v>
      </c>
      <c r="AD105" s="85">
        <v>318274.23</v>
      </c>
      <c r="AE105" s="85">
        <v>54847.519999999997</v>
      </c>
      <c r="AF105" s="83" t="s">
        <v>1371</v>
      </c>
      <c r="AG105" s="103">
        <f t="shared" si="17"/>
        <v>0</v>
      </c>
    </row>
    <row r="106" spans="1:33" s="88" customFormat="1" x14ac:dyDescent="0.2">
      <c r="A106" s="83" t="s">
        <v>39</v>
      </c>
      <c r="B106" s="83" t="s">
        <v>40</v>
      </c>
      <c r="C106" s="83" t="s">
        <v>2901</v>
      </c>
      <c r="D106" s="83" t="s">
        <v>4415</v>
      </c>
      <c r="E106" s="83" t="s">
        <v>2903</v>
      </c>
      <c r="F106" s="83" t="s">
        <v>3204</v>
      </c>
      <c r="G106" s="83" t="s">
        <v>347</v>
      </c>
      <c r="H106" s="83" t="s">
        <v>2621</v>
      </c>
      <c r="I106" s="83" t="s">
        <v>94</v>
      </c>
      <c r="J106" s="83" t="s">
        <v>50</v>
      </c>
      <c r="K106" s="84">
        <v>43524</v>
      </c>
      <c r="L106" s="84">
        <v>43524</v>
      </c>
      <c r="M106" s="84">
        <v>43531</v>
      </c>
      <c r="N106" s="83" t="s">
        <v>1367</v>
      </c>
      <c r="O106" s="83" t="s">
        <v>1368</v>
      </c>
      <c r="P106" s="102">
        <v>8169299</v>
      </c>
      <c r="Q106" s="83" t="s">
        <v>4416</v>
      </c>
      <c r="R106" s="83" t="s">
        <v>59</v>
      </c>
      <c r="S106" s="83" t="s">
        <v>52</v>
      </c>
      <c r="T106" s="85">
        <v>14391.38</v>
      </c>
      <c r="U106" s="85">
        <v>12739</v>
      </c>
      <c r="V106" s="85">
        <f t="shared" si="16"/>
        <v>1652.3799999999992</v>
      </c>
      <c r="W106" s="86">
        <f t="shared" si="11"/>
        <v>0.11481734204780912</v>
      </c>
      <c r="X106" s="83" t="s">
        <v>1361</v>
      </c>
      <c r="Y106" s="85">
        <v>12739</v>
      </c>
      <c r="Z106" s="83" t="s">
        <v>4417</v>
      </c>
      <c r="AA106" s="85">
        <v>0</v>
      </c>
      <c r="AB106" s="85" t="s">
        <v>54</v>
      </c>
      <c r="AC106" s="85">
        <v>14391.38</v>
      </c>
      <c r="AD106" s="85">
        <v>12739</v>
      </c>
      <c r="AE106" s="85">
        <v>1652.38</v>
      </c>
      <c r="AF106" s="83" t="s">
        <v>1390</v>
      </c>
      <c r="AG106" s="103">
        <f t="shared" si="17"/>
        <v>0</v>
      </c>
    </row>
    <row r="107" spans="1:33" s="88" customFormat="1" x14ac:dyDescent="0.2">
      <c r="A107" s="83" t="s">
        <v>39</v>
      </c>
      <c r="B107" s="83" t="s">
        <v>40</v>
      </c>
      <c r="C107" s="83" t="s">
        <v>2901</v>
      </c>
      <c r="D107" s="83" t="s">
        <v>4415</v>
      </c>
      <c r="E107" s="83" t="s">
        <v>2903</v>
      </c>
      <c r="F107" s="83" t="s">
        <v>3204</v>
      </c>
      <c r="G107" s="83" t="s">
        <v>347</v>
      </c>
      <c r="H107" s="83" t="s">
        <v>2621</v>
      </c>
      <c r="I107" s="83" t="s">
        <v>94</v>
      </c>
      <c r="J107" s="83" t="s">
        <v>50</v>
      </c>
      <c r="K107" s="84">
        <v>43517</v>
      </c>
      <c r="L107" s="84">
        <v>43517</v>
      </c>
      <c r="M107" s="84">
        <v>43524</v>
      </c>
      <c r="N107" s="83" t="s">
        <v>1367</v>
      </c>
      <c r="O107" s="83" t="s">
        <v>1368</v>
      </c>
      <c r="P107" s="102">
        <v>8171636</v>
      </c>
      <c r="Q107" s="83" t="s">
        <v>4418</v>
      </c>
      <c r="R107" s="83" t="s">
        <v>59</v>
      </c>
      <c r="S107" s="83" t="s">
        <v>52</v>
      </c>
      <c r="T107" s="85">
        <v>22745.9</v>
      </c>
      <c r="U107" s="85">
        <v>20174</v>
      </c>
      <c r="V107" s="85">
        <f t="shared" si="16"/>
        <v>2571.9000000000015</v>
      </c>
      <c r="W107" s="86">
        <f t="shared" si="11"/>
        <v>0.11307092706817498</v>
      </c>
      <c r="X107" s="83" t="s">
        <v>1361</v>
      </c>
      <c r="Y107" s="85">
        <v>20174</v>
      </c>
      <c r="Z107" s="83" t="s">
        <v>4419</v>
      </c>
      <c r="AA107" s="85">
        <v>0</v>
      </c>
      <c r="AB107" s="85" t="s">
        <v>54</v>
      </c>
      <c r="AC107" s="85">
        <v>22745.9</v>
      </c>
      <c r="AD107" s="85">
        <v>20174</v>
      </c>
      <c r="AE107" s="85">
        <v>2571.9</v>
      </c>
      <c r="AF107" s="83" t="s">
        <v>1390</v>
      </c>
      <c r="AG107" s="103">
        <f t="shared" si="17"/>
        <v>0</v>
      </c>
    </row>
    <row r="108" spans="1:33" s="88" customFormat="1" x14ac:dyDescent="0.2">
      <c r="A108" s="83" t="s">
        <v>39</v>
      </c>
      <c r="B108" s="83" t="s">
        <v>40</v>
      </c>
      <c r="C108" s="83" t="s">
        <v>3191</v>
      </c>
      <c r="D108" s="83" t="s">
        <v>3219</v>
      </c>
      <c r="E108" s="83" t="s">
        <v>2903</v>
      </c>
      <c r="F108" s="83" t="s">
        <v>3221</v>
      </c>
      <c r="G108" s="83" t="s">
        <v>347</v>
      </c>
      <c r="H108" s="83" t="s">
        <v>4420</v>
      </c>
      <c r="I108" s="83" t="s">
        <v>94</v>
      </c>
      <c r="J108" s="83" t="s">
        <v>50</v>
      </c>
      <c r="K108" s="84">
        <v>43516</v>
      </c>
      <c r="L108" s="84">
        <v>43516</v>
      </c>
      <c r="M108" s="84">
        <v>43516</v>
      </c>
      <c r="N108" s="83" t="s">
        <v>1367</v>
      </c>
      <c r="O108" s="83" t="s">
        <v>1368</v>
      </c>
      <c r="P108" s="102">
        <v>8072587</v>
      </c>
      <c r="Q108" s="83" t="s">
        <v>4421</v>
      </c>
      <c r="R108" s="83" t="s">
        <v>59</v>
      </c>
      <c r="S108" s="83" t="s">
        <v>52</v>
      </c>
      <c r="T108" s="85">
        <v>69637.19</v>
      </c>
      <c r="U108" s="85">
        <v>67046.14</v>
      </c>
      <c r="V108" s="85">
        <f t="shared" si="16"/>
        <v>2591.0500000000029</v>
      </c>
      <c r="W108" s="86">
        <f t="shared" si="11"/>
        <v>3.7207848277622961E-2</v>
      </c>
      <c r="X108" s="83" t="s">
        <v>1361</v>
      </c>
      <c r="Y108" s="85">
        <v>67046.14</v>
      </c>
      <c r="Z108" s="83" t="s">
        <v>4422</v>
      </c>
      <c r="AA108" s="85">
        <v>0</v>
      </c>
      <c r="AB108" s="85" t="s">
        <v>54</v>
      </c>
      <c r="AC108" s="85">
        <v>69637.19</v>
      </c>
      <c r="AD108" s="85">
        <v>67046.14</v>
      </c>
      <c r="AE108" s="85">
        <v>2591.0500000000002</v>
      </c>
      <c r="AF108" s="83" t="s">
        <v>1371</v>
      </c>
      <c r="AG108" s="103">
        <f t="shared" si="17"/>
        <v>0</v>
      </c>
    </row>
    <row r="109" spans="1:33" s="88" customFormat="1" x14ac:dyDescent="0.2">
      <c r="A109" s="83" t="s">
        <v>39</v>
      </c>
      <c r="B109" s="83" t="s">
        <v>40</v>
      </c>
      <c r="C109" s="83" t="s">
        <v>3234</v>
      </c>
      <c r="D109" s="83" t="s">
        <v>3234</v>
      </c>
      <c r="E109" s="83" t="s">
        <v>2903</v>
      </c>
      <c r="F109" s="83" t="s">
        <v>3235</v>
      </c>
      <c r="G109" s="83" t="s">
        <v>4423</v>
      </c>
      <c r="H109" s="83" t="s">
        <v>4424</v>
      </c>
      <c r="I109" s="83" t="s">
        <v>1553</v>
      </c>
      <c r="J109" s="83" t="s">
        <v>50</v>
      </c>
      <c r="K109" s="84">
        <v>43501</v>
      </c>
      <c r="L109" s="84">
        <v>43501</v>
      </c>
      <c r="M109" s="84">
        <v>43476</v>
      </c>
      <c r="N109" s="83" t="s">
        <v>1358</v>
      </c>
      <c r="O109" s="83" t="s">
        <v>1368</v>
      </c>
      <c r="P109" s="102">
        <v>6879844</v>
      </c>
      <c r="Q109" s="83" t="s">
        <v>4425</v>
      </c>
      <c r="R109" s="83" t="s">
        <v>68</v>
      </c>
      <c r="S109" s="83" t="s">
        <v>52</v>
      </c>
      <c r="T109" s="85">
        <v>0</v>
      </c>
      <c r="U109" s="85">
        <v>14742</v>
      </c>
      <c r="V109" s="85">
        <f t="shared" si="16"/>
        <v>-14742</v>
      </c>
      <c r="W109" s="86" t="e">
        <f t="shared" si="11"/>
        <v>#DIV/0!</v>
      </c>
      <c r="X109" s="83" t="s">
        <v>1361</v>
      </c>
      <c r="Y109" s="85">
        <v>14742</v>
      </c>
      <c r="Z109" s="83" t="s">
        <v>4426</v>
      </c>
      <c r="AA109" s="85">
        <v>0</v>
      </c>
      <c r="AB109" s="85" t="s">
        <v>54</v>
      </c>
      <c r="AC109" s="85">
        <v>0</v>
      </c>
      <c r="AD109" s="85">
        <v>0</v>
      </c>
      <c r="AE109" s="85">
        <v>0</v>
      </c>
      <c r="AF109" s="83" t="s">
        <v>1371</v>
      </c>
      <c r="AG109" s="103">
        <f t="shared" si="17"/>
        <v>-14742</v>
      </c>
    </row>
    <row r="110" spans="1:33" s="88" customFormat="1" x14ac:dyDescent="0.2">
      <c r="A110" s="83" t="s">
        <v>39</v>
      </c>
      <c r="B110" s="83" t="s">
        <v>40</v>
      </c>
      <c r="C110" s="83" t="s">
        <v>3234</v>
      </c>
      <c r="D110" s="83" t="s">
        <v>3234</v>
      </c>
      <c r="E110" s="83" t="s">
        <v>2903</v>
      </c>
      <c r="F110" s="83" t="s">
        <v>3235</v>
      </c>
      <c r="G110" s="83" t="s">
        <v>4423</v>
      </c>
      <c r="H110" s="83" t="s">
        <v>4424</v>
      </c>
      <c r="I110" s="83" t="s">
        <v>1553</v>
      </c>
      <c r="J110" s="83" t="s">
        <v>50</v>
      </c>
      <c r="K110" s="84">
        <v>43501</v>
      </c>
      <c r="L110" s="84">
        <v>42753</v>
      </c>
      <c r="M110" s="84">
        <v>42753</v>
      </c>
      <c r="N110" s="83" t="s">
        <v>1383</v>
      </c>
      <c r="O110" s="83" t="s">
        <v>1368</v>
      </c>
      <c r="P110" s="102">
        <v>6879844</v>
      </c>
      <c r="Q110" s="83" t="s">
        <v>4425</v>
      </c>
      <c r="R110" s="83" t="s">
        <v>68</v>
      </c>
      <c r="S110" s="83" t="s">
        <v>52</v>
      </c>
      <c r="T110" s="85">
        <v>31800</v>
      </c>
      <c r="U110" s="85">
        <v>30210</v>
      </c>
      <c r="V110" s="85">
        <f t="shared" si="16"/>
        <v>1590</v>
      </c>
      <c r="W110" s="86">
        <f t="shared" si="11"/>
        <v>0.05</v>
      </c>
      <c r="X110" s="83" t="s">
        <v>1525</v>
      </c>
      <c r="Y110" s="85">
        <v>0</v>
      </c>
      <c r="Z110" s="83" t="s">
        <v>55</v>
      </c>
      <c r="AA110" s="85">
        <v>0</v>
      </c>
      <c r="AB110" s="85" t="s">
        <v>54</v>
      </c>
      <c r="AC110" s="85">
        <v>0</v>
      </c>
      <c r="AD110" s="85">
        <v>0</v>
      </c>
      <c r="AE110" s="85">
        <v>0</v>
      </c>
      <c r="AF110" s="83" t="s">
        <v>1371</v>
      </c>
      <c r="AG110" s="103">
        <f t="shared" si="17"/>
        <v>1590</v>
      </c>
    </row>
    <row r="111" spans="1:33" s="88" customFormat="1" x14ac:dyDescent="0.2">
      <c r="A111" s="83" t="s">
        <v>39</v>
      </c>
      <c r="B111" s="83" t="s">
        <v>40</v>
      </c>
      <c r="C111" s="83" t="s">
        <v>3249</v>
      </c>
      <c r="D111" s="83" t="s">
        <v>3268</v>
      </c>
      <c r="E111" s="83" t="s">
        <v>2903</v>
      </c>
      <c r="F111" s="83" t="s">
        <v>3270</v>
      </c>
      <c r="G111" s="83" t="s">
        <v>3262</v>
      </c>
      <c r="H111" s="83" t="s">
        <v>4427</v>
      </c>
      <c r="I111" s="83" t="s">
        <v>48</v>
      </c>
      <c r="J111" s="83" t="s">
        <v>50</v>
      </c>
      <c r="K111" s="84">
        <v>43511</v>
      </c>
      <c r="L111" s="84">
        <v>43539</v>
      </c>
      <c r="M111" s="104" t="s">
        <v>54</v>
      </c>
      <c r="N111" s="83" t="s">
        <v>1358</v>
      </c>
      <c r="O111" s="83" t="s">
        <v>1359</v>
      </c>
      <c r="P111" s="102">
        <v>8173283</v>
      </c>
      <c r="Q111" s="83" t="s">
        <v>4428</v>
      </c>
      <c r="R111" s="83" t="s">
        <v>68</v>
      </c>
      <c r="S111" s="83" t="s">
        <v>52</v>
      </c>
      <c r="T111" s="85">
        <v>32632.23</v>
      </c>
      <c r="U111" s="85">
        <v>25101.72</v>
      </c>
      <c r="V111" s="85">
        <f t="shared" ref="V111:V118" si="18">T111-U111</f>
        <v>7530.5099999999984</v>
      </c>
      <c r="W111" s="86">
        <f t="shared" si="11"/>
        <v>0.23076908933284665</v>
      </c>
      <c r="X111" s="83" t="s">
        <v>1361</v>
      </c>
      <c r="Y111" s="85">
        <v>25101.72</v>
      </c>
      <c r="Z111" s="83" t="s">
        <v>4429</v>
      </c>
      <c r="AA111" s="85">
        <v>0</v>
      </c>
      <c r="AB111" s="85" t="s">
        <v>54</v>
      </c>
      <c r="AC111" s="85">
        <v>32632.23</v>
      </c>
      <c r="AD111" s="85">
        <v>25101.72</v>
      </c>
      <c r="AE111" s="85">
        <v>7530.51</v>
      </c>
      <c r="AF111" s="83" t="s">
        <v>1371</v>
      </c>
      <c r="AG111" s="103">
        <f t="shared" ref="AG111:AG118" si="19">V111-AE111</f>
        <v>0</v>
      </c>
    </row>
    <row r="112" spans="1:33" s="88" customFormat="1" x14ac:dyDescent="0.2">
      <c r="A112" s="83" t="s">
        <v>39</v>
      </c>
      <c r="B112" s="83" t="s">
        <v>40</v>
      </c>
      <c r="C112" s="83" t="s">
        <v>3249</v>
      </c>
      <c r="D112" s="83" t="s">
        <v>3268</v>
      </c>
      <c r="E112" s="83" t="s">
        <v>2903</v>
      </c>
      <c r="F112" s="83" t="s">
        <v>3270</v>
      </c>
      <c r="G112" s="83" t="s">
        <v>3262</v>
      </c>
      <c r="H112" s="83" t="s">
        <v>4427</v>
      </c>
      <c r="I112" s="83" t="s">
        <v>48</v>
      </c>
      <c r="J112" s="83" t="s">
        <v>50</v>
      </c>
      <c r="K112" s="84">
        <v>43511</v>
      </c>
      <c r="L112" s="84">
        <v>43539</v>
      </c>
      <c r="M112" s="104" t="s">
        <v>54</v>
      </c>
      <c r="N112" s="83" t="s">
        <v>1358</v>
      </c>
      <c r="O112" s="83" t="s">
        <v>1359</v>
      </c>
      <c r="P112" s="102">
        <v>8173283</v>
      </c>
      <c r="Q112" s="83" t="s">
        <v>4428</v>
      </c>
      <c r="R112" s="83" t="s">
        <v>68</v>
      </c>
      <c r="S112" s="83" t="s">
        <v>52</v>
      </c>
      <c r="T112" s="85">
        <v>27804</v>
      </c>
      <c r="U112" s="85">
        <v>22311.200000000001</v>
      </c>
      <c r="V112" s="85">
        <f t="shared" si="18"/>
        <v>5492.7999999999993</v>
      </c>
      <c r="W112" s="86">
        <f t="shared" si="11"/>
        <v>0.19755430873255644</v>
      </c>
      <c r="X112" s="83" t="s">
        <v>1361</v>
      </c>
      <c r="Y112" s="85">
        <v>22311.200000000001</v>
      </c>
      <c r="Z112" s="83" t="s">
        <v>4430</v>
      </c>
      <c r="AA112" s="85">
        <v>0</v>
      </c>
      <c r="AB112" s="85" t="s">
        <v>54</v>
      </c>
      <c r="AC112" s="85">
        <v>27804</v>
      </c>
      <c r="AD112" s="85">
        <v>22311.200000000001</v>
      </c>
      <c r="AE112" s="85">
        <v>5492.8</v>
      </c>
      <c r="AF112" s="83" t="s">
        <v>1371</v>
      </c>
      <c r="AG112" s="103">
        <f t="shared" si="19"/>
        <v>0</v>
      </c>
    </row>
    <row r="113" spans="1:33" s="88" customFormat="1" x14ac:dyDescent="0.2">
      <c r="A113" s="83" t="s">
        <v>39</v>
      </c>
      <c r="B113" s="83" t="s">
        <v>40</v>
      </c>
      <c r="C113" s="83" t="s">
        <v>3249</v>
      </c>
      <c r="D113" s="83" t="s">
        <v>3268</v>
      </c>
      <c r="E113" s="83" t="s">
        <v>2903</v>
      </c>
      <c r="F113" s="83" t="s">
        <v>3270</v>
      </c>
      <c r="G113" s="83" t="s">
        <v>3262</v>
      </c>
      <c r="H113" s="83" t="s">
        <v>4427</v>
      </c>
      <c r="I113" s="83" t="s">
        <v>48</v>
      </c>
      <c r="J113" s="83" t="s">
        <v>50</v>
      </c>
      <c r="K113" s="84">
        <v>43511</v>
      </c>
      <c r="L113" s="84">
        <v>43511</v>
      </c>
      <c r="M113" s="84">
        <v>43511</v>
      </c>
      <c r="N113" s="83" t="s">
        <v>1358</v>
      </c>
      <c r="O113" s="83" t="s">
        <v>1368</v>
      </c>
      <c r="P113" s="102">
        <v>8173283</v>
      </c>
      <c r="Q113" s="83" t="s">
        <v>4428</v>
      </c>
      <c r="R113" s="83" t="s">
        <v>68</v>
      </c>
      <c r="S113" s="83" t="s">
        <v>52</v>
      </c>
      <c r="T113" s="85">
        <v>55379.94</v>
      </c>
      <c r="U113" s="85">
        <v>42599.97</v>
      </c>
      <c r="V113" s="85">
        <f t="shared" si="18"/>
        <v>12779.970000000001</v>
      </c>
      <c r="W113" s="86">
        <f t="shared" si="11"/>
        <v>0.23076893907794049</v>
      </c>
      <c r="X113" s="83" t="s">
        <v>1361</v>
      </c>
      <c r="Y113" s="85">
        <v>42599.97</v>
      </c>
      <c r="Z113" s="83" t="s">
        <v>4429</v>
      </c>
      <c r="AA113" s="85">
        <v>0</v>
      </c>
      <c r="AB113" s="85" t="s">
        <v>54</v>
      </c>
      <c r="AC113" s="85">
        <v>55379.94</v>
      </c>
      <c r="AD113" s="85">
        <v>42599.97</v>
      </c>
      <c r="AE113" s="85">
        <v>12779.97</v>
      </c>
      <c r="AF113" s="83" t="s">
        <v>1371</v>
      </c>
      <c r="AG113" s="103">
        <f t="shared" si="19"/>
        <v>0</v>
      </c>
    </row>
    <row r="114" spans="1:33" s="88" customFormat="1" x14ac:dyDescent="0.2">
      <c r="A114" s="83" t="s">
        <v>39</v>
      </c>
      <c r="B114" s="83" t="s">
        <v>40</v>
      </c>
      <c r="C114" s="83" t="s">
        <v>3249</v>
      </c>
      <c r="D114" s="83" t="s">
        <v>3268</v>
      </c>
      <c r="E114" s="83" t="s">
        <v>2903</v>
      </c>
      <c r="F114" s="83" t="s">
        <v>3270</v>
      </c>
      <c r="G114" s="83" t="s">
        <v>3262</v>
      </c>
      <c r="H114" s="83" t="s">
        <v>4427</v>
      </c>
      <c r="I114" s="83" t="s">
        <v>48</v>
      </c>
      <c r="J114" s="83" t="s">
        <v>50</v>
      </c>
      <c r="K114" s="84">
        <v>43524</v>
      </c>
      <c r="L114" s="84">
        <v>43524</v>
      </c>
      <c r="M114" s="84">
        <v>43524</v>
      </c>
      <c r="N114" s="83" t="s">
        <v>1358</v>
      </c>
      <c r="O114" s="83" t="s">
        <v>1368</v>
      </c>
      <c r="P114" s="102">
        <v>8173283</v>
      </c>
      <c r="Q114" s="83" t="s">
        <v>4428</v>
      </c>
      <c r="R114" s="83" t="s">
        <v>68</v>
      </c>
      <c r="S114" s="83" t="s">
        <v>52</v>
      </c>
      <c r="T114" s="85">
        <v>20322.12</v>
      </c>
      <c r="U114" s="85">
        <v>15632.4</v>
      </c>
      <c r="V114" s="85">
        <f t="shared" si="18"/>
        <v>4689.7199999999993</v>
      </c>
      <c r="W114" s="86">
        <f t="shared" si="11"/>
        <v>0.23076923076923075</v>
      </c>
      <c r="X114" s="83" t="s">
        <v>1361</v>
      </c>
      <c r="Y114" s="85">
        <v>15632.4</v>
      </c>
      <c r="Z114" s="83" t="s">
        <v>4429</v>
      </c>
      <c r="AA114" s="85">
        <v>0</v>
      </c>
      <c r="AB114" s="85" t="s">
        <v>54</v>
      </c>
      <c r="AC114" s="85">
        <v>20322.12</v>
      </c>
      <c r="AD114" s="85">
        <v>15632.4</v>
      </c>
      <c r="AE114" s="85">
        <v>4689.72</v>
      </c>
      <c r="AF114" s="83" t="s">
        <v>1371</v>
      </c>
      <c r="AG114" s="103">
        <f t="shared" si="19"/>
        <v>0</v>
      </c>
    </row>
    <row r="115" spans="1:33" s="88" customFormat="1" x14ac:dyDescent="0.2">
      <c r="A115" s="83" t="s">
        <v>39</v>
      </c>
      <c r="B115" s="83" t="s">
        <v>40</v>
      </c>
      <c r="C115" s="83" t="s">
        <v>3249</v>
      </c>
      <c r="D115" s="83" t="s">
        <v>3268</v>
      </c>
      <c r="E115" s="83" t="s">
        <v>2903</v>
      </c>
      <c r="F115" s="83" t="s">
        <v>3270</v>
      </c>
      <c r="G115" s="83" t="s">
        <v>3262</v>
      </c>
      <c r="H115" s="83" t="s">
        <v>4427</v>
      </c>
      <c r="I115" s="83" t="s">
        <v>48</v>
      </c>
      <c r="J115" s="83" t="s">
        <v>50</v>
      </c>
      <c r="K115" s="84">
        <v>43510</v>
      </c>
      <c r="L115" s="84">
        <v>43510</v>
      </c>
      <c r="M115" s="84">
        <v>43510</v>
      </c>
      <c r="N115" s="83" t="s">
        <v>1358</v>
      </c>
      <c r="O115" s="83" t="s">
        <v>1368</v>
      </c>
      <c r="P115" s="102">
        <v>8173283</v>
      </c>
      <c r="Q115" s="83" t="s">
        <v>4428</v>
      </c>
      <c r="R115" s="83" t="s">
        <v>68</v>
      </c>
      <c r="S115" s="83" t="s">
        <v>52</v>
      </c>
      <c r="T115" s="85">
        <v>0</v>
      </c>
      <c r="U115" s="85">
        <v>0</v>
      </c>
      <c r="V115" s="85">
        <f t="shared" si="18"/>
        <v>0</v>
      </c>
      <c r="W115" s="86" t="e">
        <f t="shared" si="11"/>
        <v>#DIV/0!</v>
      </c>
      <c r="X115" s="83" t="s">
        <v>1361</v>
      </c>
      <c r="Y115" s="85">
        <v>0</v>
      </c>
      <c r="Z115" s="83" t="s">
        <v>4429</v>
      </c>
      <c r="AA115" s="85">
        <v>0</v>
      </c>
      <c r="AB115" s="85" t="s">
        <v>54</v>
      </c>
      <c r="AC115" s="85">
        <v>0</v>
      </c>
      <c r="AD115" s="85">
        <v>0</v>
      </c>
      <c r="AE115" s="85">
        <v>0</v>
      </c>
      <c r="AF115" s="83" t="s">
        <v>1371</v>
      </c>
      <c r="AG115" s="103">
        <f t="shared" si="19"/>
        <v>0</v>
      </c>
    </row>
    <row r="116" spans="1:33" s="88" customFormat="1" x14ac:dyDescent="0.2">
      <c r="A116" s="83" t="s">
        <v>39</v>
      </c>
      <c r="B116" s="83" t="s">
        <v>40</v>
      </c>
      <c r="C116" s="83" t="s">
        <v>3249</v>
      </c>
      <c r="D116" s="83" t="s">
        <v>3268</v>
      </c>
      <c r="E116" s="83" t="s">
        <v>2903</v>
      </c>
      <c r="F116" s="83" t="s">
        <v>3270</v>
      </c>
      <c r="G116" s="83" t="s">
        <v>3262</v>
      </c>
      <c r="H116" s="83" t="s">
        <v>4427</v>
      </c>
      <c r="I116" s="83" t="s">
        <v>48</v>
      </c>
      <c r="J116" s="83" t="s">
        <v>50</v>
      </c>
      <c r="K116" s="84">
        <v>43508</v>
      </c>
      <c r="L116" s="84">
        <v>43508</v>
      </c>
      <c r="M116" s="84">
        <v>43508</v>
      </c>
      <c r="N116" s="83" t="s">
        <v>1358</v>
      </c>
      <c r="O116" s="83" t="s">
        <v>1368</v>
      </c>
      <c r="P116" s="102">
        <v>8173283</v>
      </c>
      <c r="Q116" s="83" t="s">
        <v>4428</v>
      </c>
      <c r="R116" s="83" t="s">
        <v>68</v>
      </c>
      <c r="S116" s="83" t="s">
        <v>52</v>
      </c>
      <c r="T116" s="85">
        <v>18002.59</v>
      </c>
      <c r="U116" s="85">
        <v>13848.15</v>
      </c>
      <c r="V116" s="85">
        <f t="shared" si="18"/>
        <v>4154.4400000000005</v>
      </c>
      <c r="W116" s="86">
        <f t="shared" si="11"/>
        <v>0.2307690171247582</v>
      </c>
      <c r="X116" s="83" t="s">
        <v>1361</v>
      </c>
      <c r="Y116" s="85">
        <v>13848.15</v>
      </c>
      <c r="Z116" s="83" t="s">
        <v>4429</v>
      </c>
      <c r="AA116" s="85">
        <v>0</v>
      </c>
      <c r="AB116" s="85" t="s">
        <v>54</v>
      </c>
      <c r="AC116" s="85">
        <v>18002.59</v>
      </c>
      <c r="AD116" s="85">
        <v>13848.15</v>
      </c>
      <c r="AE116" s="85">
        <v>4154.4399999999996</v>
      </c>
      <c r="AF116" s="83" t="s">
        <v>1371</v>
      </c>
      <c r="AG116" s="103">
        <f t="shared" si="19"/>
        <v>0</v>
      </c>
    </row>
    <row r="117" spans="1:33" s="88" customFormat="1" x14ac:dyDescent="0.2">
      <c r="A117" s="83" t="s">
        <v>39</v>
      </c>
      <c r="B117" s="83" t="s">
        <v>40</v>
      </c>
      <c r="C117" s="83" t="s">
        <v>3249</v>
      </c>
      <c r="D117" s="83" t="s">
        <v>3268</v>
      </c>
      <c r="E117" s="83" t="s">
        <v>2903</v>
      </c>
      <c r="F117" s="83" t="s">
        <v>3270</v>
      </c>
      <c r="G117" s="83" t="s">
        <v>3262</v>
      </c>
      <c r="H117" s="83" t="s">
        <v>4427</v>
      </c>
      <c r="I117" s="83" t="s">
        <v>48</v>
      </c>
      <c r="J117" s="83" t="s">
        <v>50</v>
      </c>
      <c r="K117" s="84">
        <v>43500</v>
      </c>
      <c r="L117" s="84">
        <v>43500</v>
      </c>
      <c r="M117" s="84">
        <v>43500</v>
      </c>
      <c r="N117" s="83" t="s">
        <v>1358</v>
      </c>
      <c r="O117" s="83" t="s">
        <v>1368</v>
      </c>
      <c r="P117" s="102">
        <v>8173283</v>
      </c>
      <c r="Q117" s="83" t="s">
        <v>4428</v>
      </c>
      <c r="R117" s="83" t="s">
        <v>68</v>
      </c>
      <c r="S117" s="83" t="s">
        <v>52</v>
      </c>
      <c r="T117" s="85">
        <v>18840.84</v>
      </c>
      <c r="U117" s="85">
        <v>13916.78</v>
      </c>
      <c r="V117" s="85">
        <f t="shared" si="18"/>
        <v>4924.0599999999995</v>
      </c>
      <c r="W117" s="86">
        <f t="shared" si="11"/>
        <v>0.26135034319064326</v>
      </c>
      <c r="X117" s="83" t="s">
        <v>1361</v>
      </c>
      <c r="Y117" s="85">
        <v>13916.78</v>
      </c>
      <c r="Z117" s="83" t="s">
        <v>4429</v>
      </c>
      <c r="AA117" s="85">
        <v>0</v>
      </c>
      <c r="AB117" s="85" t="s">
        <v>54</v>
      </c>
      <c r="AC117" s="85">
        <v>18840.84</v>
      </c>
      <c r="AD117" s="85">
        <v>13916.78</v>
      </c>
      <c r="AE117" s="85">
        <v>4924.0600000000004</v>
      </c>
      <c r="AF117" s="83" t="s">
        <v>1371</v>
      </c>
      <c r="AG117" s="103">
        <f t="shared" si="19"/>
        <v>0</v>
      </c>
    </row>
    <row r="118" spans="1:33" s="88" customFormat="1" x14ac:dyDescent="0.2">
      <c r="A118" s="83" t="s">
        <v>39</v>
      </c>
      <c r="B118" s="83" t="s">
        <v>40</v>
      </c>
      <c r="C118" s="83" t="s">
        <v>3249</v>
      </c>
      <c r="D118" s="83" t="s">
        <v>3268</v>
      </c>
      <c r="E118" s="83" t="s">
        <v>2903</v>
      </c>
      <c r="F118" s="83" t="s">
        <v>3270</v>
      </c>
      <c r="G118" s="83" t="s">
        <v>3253</v>
      </c>
      <c r="H118" s="83" t="s">
        <v>4431</v>
      </c>
      <c r="I118" s="83" t="s">
        <v>48</v>
      </c>
      <c r="J118" s="83" t="s">
        <v>50</v>
      </c>
      <c r="K118" s="84">
        <v>43511</v>
      </c>
      <c r="L118" s="84">
        <v>43511</v>
      </c>
      <c r="M118" s="84">
        <v>43511</v>
      </c>
      <c r="N118" s="83" t="s">
        <v>1358</v>
      </c>
      <c r="O118" s="83" t="s">
        <v>1368</v>
      </c>
      <c r="P118" s="102">
        <v>8194668</v>
      </c>
      <c r="Q118" s="83" t="s">
        <v>4432</v>
      </c>
      <c r="R118" s="83" t="s">
        <v>68</v>
      </c>
      <c r="S118" s="83" t="s">
        <v>52</v>
      </c>
      <c r="T118" s="85">
        <v>1226.5</v>
      </c>
      <c r="U118" s="85">
        <v>1115</v>
      </c>
      <c r="V118" s="85">
        <f t="shared" si="18"/>
        <v>111.5</v>
      </c>
      <c r="W118" s="86">
        <f t="shared" ref="W118:W174" si="20">V118/T118</f>
        <v>9.0909090909090912E-2</v>
      </c>
      <c r="X118" s="83" t="s">
        <v>1361</v>
      </c>
      <c r="Y118" s="85">
        <v>1115</v>
      </c>
      <c r="Z118" s="83" t="s">
        <v>4433</v>
      </c>
      <c r="AA118" s="85">
        <v>0</v>
      </c>
      <c r="AB118" s="85" t="s">
        <v>54</v>
      </c>
      <c r="AC118" s="85">
        <v>1226.5</v>
      </c>
      <c r="AD118" s="85">
        <v>1115</v>
      </c>
      <c r="AE118" s="85">
        <v>111.5</v>
      </c>
      <c r="AF118" s="83" t="s">
        <v>1371</v>
      </c>
      <c r="AG118" s="103">
        <f t="shared" si="19"/>
        <v>0</v>
      </c>
    </row>
    <row r="119" spans="1:33" s="88" customFormat="1" x14ac:dyDescent="0.2">
      <c r="A119" s="83" t="s">
        <v>39</v>
      </c>
      <c r="B119" s="83" t="s">
        <v>40</v>
      </c>
      <c r="C119" s="83" t="s">
        <v>3191</v>
      </c>
      <c r="D119" s="83" t="s">
        <v>3284</v>
      </c>
      <c r="E119" s="83" t="s">
        <v>2903</v>
      </c>
      <c r="F119" s="83" t="s">
        <v>3286</v>
      </c>
      <c r="G119" s="83" t="s">
        <v>3243</v>
      </c>
      <c r="H119" s="83" t="s">
        <v>4434</v>
      </c>
      <c r="I119" s="83" t="s">
        <v>94</v>
      </c>
      <c r="J119" s="83" t="s">
        <v>50</v>
      </c>
      <c r="K119" s="84">
        <v>43522</v>
      </c>
      <c r="L119" s="84">
        <v>43522</v>
      </c>
      <c r="M119" s="84">
        <v>43522</v>
      </c>
      <c r="N119" s="83" t="s">
        <v>1358</v>
      </c>
      <c r="O119" s="83" t="s">
        <v>1368</v>
      </c>
      <c r="P119" s="102">
        <v>7973905</v>
      </c>
      <c r="Q119" s="83" t="s">
        <v>4435</v>
      </c>
      <c r="R119" s="83" t="s">
        <v>68</v>
      </c>
      <c r="S119" s="83" t="s">
        <v>52</v>
      </c>
      <c r="T119" s="85">
        <v>2186.25</v>
      </c>
      <c r="U119" s="85">
        <v>1868.25</v>
      </c>
      <c r="V119" s="85">
        <f>T119-U119</f>
        <v>318</v>
      </c>
      <c r="W119" s="86">
        <f t="shared" si="20"/>
        <v>0.14545454545454545</v>
      </c>
      <c r="X119" s="83" t="s">
        <v>1361</v>
      </c>
      <c r="Y119" s="85">
        <v>1868.25</v>
      </c>
      <c r="Z119" s="83" t="s">
        <v>4436</v>
      </c>
      <c r="AA119" s="85">
        <v>0</v>
      </c>
      <c r="AB119" s="85" t="s">
        <v>54</v>
      </c>
      <c r="AC119" s="85">
        <v>2186.25</v>
      </c>
      <c r="AD119" s="85">
        <v>1868.25</v>
      </c>
      <c r="AE119" s="85">
        <v>318</v>
      </c>
      <c r="AF119" s="83" t="s">
        <v>1371</v>
      </c>
      <c r="AG119" s="103">
        <f>V119-AE119</f>
        <v>0</v>
      </c>
    </row>
    <row r="120" spans="1:33" s="88" customFormat="1" x14ac:dyDescent="0.2">
      <c r="A120" s="83" t="s">
        <v>39</v>
      </c>
      <c r="B120" s="83" t="s">
        <v>40</v>
      </c>
      <c r="C120" s="83" t="s">
        <v>3191</v>
      </c>
      <c r="D120" s="83" t="s">
        <v>3284</v>
      </c>
      <c r="E120" s="83" t="s">
        <v>2903</v>
      </c>
      <c r="F120" s="83" t="s">
        <v>3286</v>
      </c>
      <c r="G120" s="83" t="s">
        <v>3243</v>
      </c>
      <c r="H120" s="83" t="s">
        <v>4434</v>
      </c>
      <c r="I120" s="83" t="s">
        <v>94</v>
      </c>
      <c r="J120" s="83" t="s">
        <v>50</v>
      </c>
      <c r="K120" s="84">
        <v>43497</v>
      </c>
      <c r="L120" s="84">
        <v>43497</v>
      </c>
      <c r="M120" s="84">
        <v>43475</v>
      </c>
      <c r="N120" s="83" t="s">
        <v>1358</v>
      </c>
      <c r="O120" s="83" t="s">
        <v>1368</v>
      </c>
      <c r="P120" s="102">
        <v>7973905</v>
      </c>
      <c r="Q120" s="83" t="s">
        <v>4435</v>
      </c>
      <c r="R120" s="83" t="s">
        <v>68</v>
      </c>
      <c r="S120" s="83" t="s">
        <v>52</v>
      </c>
      <c r="T120" s="85">
        <v>640</v>
      </c>
      <c r="U120" s="85">
        <v>558</v>
      </c>
      <c r="V120" s="85">
        <f>T120-U120</f>
        <v>82</v>
      </c>
      <c r="W120" s="86">
        <f t="shared" si="20"/>
        <v>0.12812499999999999</v>
      </c>
      <c r="X120" s="83" t="s">
        <v>1361</v>
      </c>
      <c r="Y120" s="85">
        <v>558</v>
      </c>
      <c r="Z120" s="83" t="s">
        <v>4436</v>
      </c>
      <c r="AA120" s="85">
        <v>0</v>
      </c>
      <c r="AB120" s="85" t="s">
        <v>54</v>
      </c>
      <c r="AC120" s="85">
        <v>640</v>
      </c>
      <c r="AD120" s="85">
        <v>558</v>
      </c>
      <c r="AE120" s="85">
        <v>82</v>
      </c>
      <c r="AF120" s="83" t="s">
        <v>1371</v>
      </c>
      <c r="AG120" s="103">
        <f>V120-AE120</f>
        <v>0</v>
      </c>
    </row>
    <row r="121" spans="1:33" s="88" customFormat="1" x14ac:dyDescent="0.2">
      <c r="A121" s="83" t="s">
        <v>39</v>
      </c>
      <c r="B121" s="83" t="s">
        <v>40</v>
      </c>
      <c r="C121" s="83" t="s">
        <v>3191</v>
      </c>
      <c r="D121" s="83" t="s">
        <v>3306</v>
      </c>
      <c r="E121" s="83" t="s">
        <v>2903</v>
      </c>
      <c r="F121" s="83" t="s">
        <v>3308</v>
      </c>
      <c r="G121" s="83" t="s">
        <v>3243</v>
      </c>
      <c r="H121" s="83" t="s">
        <v>3314</v>
      </c>
      <c r="I121" s="83" t="s">
        <v>94</v>
      </c>
      <c r="J121" s="83" t="s">
        <v>50</v>
      </c>
      <c r="K121" s="84">
        <v>43504</v>
      </c>
      <c r="L121" s="84">
        <v>43504</v>
      </c>
      <c r="M121" s="84">
        <v>43504</v>
      </c>
      <c r="N121" s="83" t="s">
        <v>1358</v>
      </c>
      <c r="O121" s="83" t="s">
        <v>1368</v>
      </c>
      <c r="P121" s="102">
        <v>8152143</v>
      </c>
      <c r="Q121" s="83" t="s">
        <v>3322</v>
      </c>
      <c r="R121" s="83" t="s">
        <v>68</v>
      </c>
      <c r="S121" s="83" t="s">
        <v>52</v>
      </c>
      <c r="T121" s="85">
        <v>246587.25</v>
      </c>
      <c r="U121" s="85">
        <v>211360.5</v>
      </c>
      <c r="V121" s="85">
        <f t="shared" ref="V121:V130" si="21">T121-U121</f>
        <v>35226.75</v>
      </c>
      <c r="W121" s="86">
        <f t="shared" si="20"/>
        <v>0.14285714285714285</v>
      </c>
      <c r="X121" s="83" t="s">
        <v>1361</v>
      </c>
      <c r="Y121" s="85">
        <v>211360.5</v>
      </c>
      <c r="Z121" s="83" t="s">
        <v>3324</v>
      </c>
      <c r="AA121" s="85">
        <v>0</v>
      </c>
      <c r="AB121" s="85" t="s">
        <v>54</v>
      </c>
      <c r="AC121" s="85">
        <v>246587.25</v>
      </c>
      <c r="AD121" s="85">
        <v>211360.5</v>
      </c>
      <c r="AE121" s="85">
        <v>35226.75</v>
      </c>
      <c r="AF121" s="83" t="s">
        <v>1371</v>
      </c>
      <c r="AG121" s="103">
        <f t="shared" ref="AG121:AG130" si="22">V121-AE121</f>
        <v>0</v>
      </c>
    </row>
    <row r="122" spans="1:33" s="88" customFormat="1" x14ac:dyDescent="0.2">
      <c r="A122" s="83" t="s">
        <v>39</v>
      </c>
      <c r="B122" s="83" t="s">
        <v>40</v>
      </c>
      <c r="C122" s="83" t="s">
        <v>3191</v>
      </c>
      <c r="D122" s="83" t="s">
        <v>3306</v>
      </c>
      <c r="E122" s="83" t="s">
        <v>2903</v>
      </c>
      <c r="F122" s="83" t="s">
        <v>3308</v>
      </c>
      <c r="G122" s="83" t="s">
        <v>3243</v>
      </c>
      <c r="H122" s="83" t="s">
        <v>3314</v>
      </c>
      <c r="I122" s="83" t="s">
        <v>94</v>
      </c>
      <c r="J122" s="83" t="s">
        <v>50</v>
      </c>
      <c r="K122" s="84">
        <v>43501</v>
      </c>
      <c r="L122" s="84">
        <v>43501</v>
      </c>
      <c r="M122" s="84">
        <v>43501</v>
      </c>
      <c r="N122" s="83" t="s">
        <v>1358</v>
      </c>
      <c r="O122" s="83" t="s">
        <v>1368</v>
      </c>
      <c r="P122" s="102">
        <v>8188893</v>
      </c>
      <c r="Q122" s="83" t="s">
        <v>3335</v>
      </c>
      <c r="R122" s="83" t="s">
        <v>68</v>
      </c>
      <c r="S122" s="83" t="s">
        <v>52</v>
      </c>
      <c r="T122" s="85">
        <v>23943.200000000001</v>
      </c>
      <c r="U122" s="85">
        <v>20178.400000000001</v>
      </c>
      <c r="V122" s="85">
        <f t="shared" si="21"/>
        <v>3764.7999999999993</v>
      </c>
      <c r="W122" s="86">
        <f t="shared" si="20"/>
        <v>0.15723879848975905</v>
      </c>
      <c r="X122" s="83" t="s">
        <v>1361</v>
      </c>
      <c r="Y122" s="85">
        <v>20178.400000000001</v>
      </c>
      <c r="Z122" s="83" t="s">
        <v>3337</v>
      </c>
      <c r="AA122" s="85">
        <v>0</v>
      </c>
      <c r="AB122" s="85" t="s">
        <v>54</v>
      </c>
      <c r="AC122" s="85">
        <v>23943.200000000001</v>
      </c>
      <c r="AD122" s="85">
        <v>20178.400000000001</v>
      </c>
      <c r="AE122" s="85">
        <v>3764.8</v>
      </c>
      <c r="AF122" s="83" t="s">
        <v>1371</v>
      </c>
      <c r="AG122" s="103">
        <f t="shared" si="22"/>
        <v>0</v>
      </c>
    </row>
    <row r="123" spans="1:33" s="88" customFormat="1" x14ac:dyDescent="0.2">
      <c r="A123" s="83" t="s">
        <v>39</v>
      </c>
      <c r="B123" s="83" t="s">
        <v>40</v>
      </c>
      <c r="C123" s="83" t="s">
        <v>3191</v>
      </c>
      <c r="D123" s="83" t="s">
        <v>3306</v>
      </c>
      <c r="E123" s="83" t="s">
        <v>2903</v>
      </c>
      <c r="F123" s="83" t="s">
        <v>3308</v>
      </c>
      <c r="G123" s="83" t="s">
        <v>3243</v>
      </c>
      <c r="H123" s="83" t="s">
        <v>3314</v>
      </c>
      <c r="I123" s="83" t="s">
        <v>94</v>
      </c>
      <c r="J123" s="83" t="s">
        <v>50</v>
      </c>
      <c r="K123" s="84">
        <v>43510</v>
      </c>
      <c r="L123" s="84">
        <v>43510</v>
      </c>
      <c r="M123" s="84">
        <v>43510</v>
      </c>
      <c r="N123" s="83" t="s">
        <v>1358</v>
      </c>
      <c r="O123" s="83" t="s">
        <v>1368</v>
      </c>
      <c r="P123" s="102">
        <v>8188893</v>
      </c>
      <c r="Q123" s="83" t="s">
        <v>3335</v>
      </c>
      <c r="R123" s="83" t="s">
        <v>68</v>
      </c>
      <c r="S123" s="83" t="s">
        <v>52</v>
      </c>
      <c r="T123" s="85">
        <v>2941.75</v>
      </c>
      <c r="U123" s="85">
        <v>2367.75</v>
      </c>
      <c r="V123" s="85">
        <f t="shared" si="21"/>
        <v>574</v>
      </c>
      <c r="W123" s="86">
        <f t="shared" si="20"/>
        <v>0.1951219512195122</v>
      </c>
      <c r="X123" s="83" t="s">
        <v>1361</v>
      </c>
      <c r="Y123" s="85">
        <v>2367.75</v>
      </c>
      <c r="Z123" s="83" t="s">
        <v>3337</v>
      </c>
      <c r="AA123" s="85">
        <v>0</v>
      </c>
      <c r="AB123" s="85" t="s">
        <v>54</v>
      </c>
      <c r="AC123" s="85">
        <v>2941.75</v>
      </c>
      <c r="AD123" s="85">
        <v>2367.75</v>
      </c>
      <c r="AE123" s="85">
        <v>574</v>
      </c>
      <c r="AF123" s="83" t="s">
        <v>1371</v>
      </c>
      <c r="AG123" s="103">
        <f t="shared" si="22"/>
        <v>0</v>
      </c>
    </row>
    <row r="124" spans="1:33" s="88" customFormat="1" x14ac:dyDescent="0.2">
      <c r="A124" s="83" t="s">
        <v>39</v>
      </c>
      <c r="B124" s="83" t="s">
        <v>40</v>
      </c>
      <c r="C124" s="83" t="s">
        <v>3191</v>
      </c>
      <c r="D124" s="83" t="s">
        <v>3306</v>
      </c>
      <c r="E124" s="83" t="s">
        <v>2903</v>
      </c>
      <c r="F124" s="83" t="s">
        <v>3308</v>
      </c>
      <c r="G124" s="83" t="s">
        <v>3243</v>
      </c>
      <c r="H124" s="83" t="s">
        <v>3314</v>
      </c>
      <c r="I124" s="83" t="s">
        <v>94</v>
      </c>
      <c r="J124" s="83" t="s">
        <v>50</v>
      </c>
      <c r="K124" s="84">
        <v>43504</v>
      </c>
      <c r="L124" s="84">
        <v>43504</v>
      </c>
      <c r="M124" s="84">
        <v>43504</v>
      </c>
      <c r="N124" s="83" t="s">
        <v>1358</v>
      </c>
      <c r="O124" s="83" t="s">
        <v>1368</v>
      </c>
      <c r="P124" s="102">
        <v>8194330</v>
      </c>
      <c r="Q124" s="83" t="s">
        <v>3340</v>
      </c>
      <c r="R124" s="83" t="s">
        <v>68</v>
      </c>
      <c r="S124" s="83" t="s">
        <v>52</v>
      </c>
      <c r="T124" s="85">
        <v>1160</v>
      </c>
      <c r="U124" s="85">
        <v>1000</v>
      </c>
      <c r="V124" s="85">
        <f t="shared" si="21"/>
        <v>160</v>
      </c>
      <c r="W124" s="86">
        <f t="shared" si="20"/>
        <v>0.13793103448275862</v>
      </c>
      <c r="X124" s="83" t="s">
        <v>1361</v>
      </c>
      <c r="Y124" s="85">
        <v>1000</v>
      </c>
      <c r="Z124" s="83" t="s">
        <v>3342</v>
      </c>
      <c r="AA124" s="85">
        <v>0</v>
      </c>
      <c r="AB124" s="85" t="s">
        <v>54</v>
      </c>
      <c r="AC124" s="85">
        <v>1160</v>
      </c>
      <c r="AD124" s="85">
        <v>1000</v>
      </c>
      <c r="AE124" s="85">
        <v>160</v>
      </c>
      <c r="AF124" s="83" t="s">
        <v>1371</v>
      </c>
      <c r="AG124" s="103">
        <f t="shared" si="22"/>
        <v>0</v>
      </c>
    </row>
    <row r="125" spans="1:33" s="88" customFormat="1" x14ac:dyDescent="0.2">
      <c r="A125" s="83" t="s">
        <v>39</v>
      </c>
      <c r="B125" s="83" t="s">
        <v>40</v>
      </c>
      <c r="C125" s="83" t="s">
        <v>3191</v>
      </c>
      <c r="D125" s="83" t="s">
        <v>3306</v>
      </c>
      <c r="E125" s="83" t="s">
        <v>2903</v>
      </c>
      <c r="F125" s="83" t="s">
        <v>3308</v>
      </c>
      <c r="G125" s="83" t="s">
        <v>3243</v>
      </c>
      <c r="H125" s="83" t="s">
        <v>3314</v>
      </c>
      <c r="I125" s="83" t="s">
        <v>94</v>
      </c>
      <c r="J125" s="83" t="s">
        <v>50</v>
      </c>
      <c r="K125" s="84">
        <v>43503</v>
      </c>
      <c r="L125" s="84">
        <v>43503</v>
      </c>
      <c r="M125" s="84">
        <v>43503</v>
      </c>
      <c r="N125" s="83" t="s">
        <v>1358</v>
      </c>
      <c r="O125" s="83" t="s">
        <v>1368</v>
      </c>
      <c r="P125" s="102">
        <v>8194330</v>
      </c>
      <c r="Q125" s="83" t="s">
        <v>3340</v>
      </c>
      <c r="R125" s="83" t="s">
        <v>68</v>
      </c>
      <c r="S125" s="83" t="s">
        <v>52</v>
      </c>
      <c r="T125" s="85">
        <v>6023.3</v>
      </c>
      <c r="U125" s="85">
        <v>5044.6000000000004</v>
      </c>
      <c r="V125" s="85">
        <f t="shared" si="21"/>
        <v>978.69999999999982</v>
      </c>
      <c r="W125" s="86">
        <f t="shared" si="20"/>
        <v>0.16248568060697621</v>
      </c>
      <c r="X125" s="83" t="s">
        <v>1361</v>
      </c>
      <c r="Y125" s="85">
        <v>5044.6000000000004</v>
      </c>
      <c r="Z125" s="83" t="s">
        <v>3342</v>
      </c>
      <c r="AA125" s="85">
        <v>0</v>
      </c>
      <c r="AB125" s="85" t="s">
        <v>54</v>
      </c>
      <c r="AC125" s="85">
        <v>6023.3</v>
      </c>
      <c r="AD125" s="85">
        <v>5044.6000000000004</v>
      </c>
      <c r="AE125" s="85">
        <v>978.7</v>
      </c>
      <c r="AF125" s="83" t="s">
        <v>1371</v>
      </c>
      <c r="AG125" s="103">
        <f t="shared" si="22"/>
        <v>0</v>
      </c>
    </row>
    <row r="126" spans="1:33" s="88" customFormat="1" x14ac:dyDescent="0.2">
      <c r="A126" s="83" t="s">
        <v>39</v>
      </c>
      <c r="B126" s="83" t="s">
        <v>40</v>
      </c>
      <c r="C126" s="83" t="s">
        <v>3191</v>
      </c>
      <c r="D126" s="83" t="s">
        <v>3306</v>
      </c>
      <c r="E126" s="83" t="s">
        <v>2903</v>
      </c>
      <c r="F126" s="83" t="s">
        <v>3308</v>
      </c>
      <c r="G126" s="83" t="s">
        <v>3243</v>
      </c>
      <c r="H126" s="83" t="s">
        <v>3314</v>
      </c>
      <c r="I126" s="83" t="s">
        <v>94</v>
      </c>
      <c r="J126" s="83" t="s">
        <v>50</v>
      </c>
      <c r="K126" s="84">
        <v>43497</v>
      </c>
      <c r="L126" s="84">
        <v>43539</v>
      </c>
      <c r="M126" s="104" t="s">
        <v>54</v>
      </c>
      <c r="N126" s="83" t="s">
        <v>1358</v>
      </c>
      <c r="O126" s="83" t="s">
        <v>1359</v>
      </c>
      <c r="P126" s="102">
        <v>8198854</v>
      </c>
      <c r="Q126" s="83" t="s">
        <v>4437</v>
      </c>
      <c r="R126" s="83" t="s">
        <v>68</v>
      </c>
      <c r="S126" s="83" t="s">
        <v>52</v>
      </c>
      <c r="T126" s="85">
        <v>12673.48</v>
      </c>
      <c r="U126" s="85">
        <v>12069.97</v>
      </c>
      <c r="V126" s="85">
        <f t="shared" si="21"/>
        <v>603.51000000000022</v>
      </c>
      <c r="W126" s="86">
        <f t="shared" si="20"/>
        <v>4.7619911815854857E-2</v>
      </c>
      <c r="X126" s="83" t="s">
        <v>1361</v>
      </c>
      <c r="Y126" s="85">
        <v>12069.97</v>
      </c>
      <c r="Z126" s="83" t="s">
        <v>4438</v>
      </c>
      <c r="AA126" s="85">
        <v>0</v>
      </c>
      <c r="AB126" s="85" t="s">
        <v>54</v>
      </c>
      <c r="AC126" s="85">
        <v>12673.48</v>
      </c>
      <c r="AD126" s="85">
        <v>12069.97</v>
      </c>
      <c r="AE126" s="85">
        <v>603.51</v>
      </c>
      <c r="AF126" s="83" t="s">
        <v>1371</v>
      </c>
      <c r="AG126" s="103">
        <f t="shared" si="22"/>
        <v>0</v>
      </c>
    </row>
    <row r="127" spans="1:33" s="88" customFormat="1" x14ac:dyDescent="0.2">
      <c r="A127" s="83" t="s">
        <v>39</v>
      </c>
      <c r="B127" s="83" t="s">
        <v>40</v>
      </c>
      <c r="C127" s="83" t="s">
        <v>3191</v>
      </c>
      <c r="D127" s="83" t="s">
        <v>3306</v>
      </c>
      <c r="E127" s="83" t="s">
        <v>2903</v>
      </c>
      <c r="F127" s="83" t="s">
        <v>3308</v>
      </c>
      <c r="G127" s="83" t="s">
        <v>3243</v>
      </c>
      <c r="H127" s="83" t="s">
        <v>3345</v>
      </c>
      <c r="I127" s="83" t="s">
        <v>94</v>
      </c>
      <c r="J127" s="83" t="s">
        <v>50</v>
      </c>
      <c r="K127" s="84">
        <v>43500</v>
      </c>
      <c r="L127" s="84">
        <v>43500</v>
      </c>
      <c r="M127" s="84">
        <v>43476</v>
      </c>
      <c r="N127" s="83" t="s">
        <v>1358</v>
      </c>
      <c r="O127" s="83" t="s">
        <v>1368</v>
      </c>
      <c r="P127" s="102">
        <v>7836380</v>
      </c>
      <c r="Q127" s="83" t="s">
        <v>3347</v>
      </c>
      <c r="R127" s="83" t="s">
        <v>68</v>
      </c>
      <c r="S127" s="83" t="s">
        <v>52</v>
      </c>
      <c r="T127" s="85">
        <v>10787.9</v>
      </c>
      <c r="U127" s="85">
        <v>8989.9</v>
      </c>
      <c r="V127" s="85">
        <f t="shared" si="21"/>
        <v>1798</v>
      </c>
      <c r="W127" s="86">
        <f t="shared" si="20"/>
        <v>0.1666682116074491</v>
      </c>
      <c r="X127" s="83" t="s">
        <v>1361</v>
      </c>
      <c r="Y127" s="85">
        <v>8989.9</v>
      </c>
      <c r="Z127" s="83" t="s">
        <v>3349</v>
      </c>
      <c r="AA127" s="85">
        <v>0</v>
      </c>
      <c r="AB127" s="85" t="s">
        <v>54</v>
      </c>
      <c r="AC127" s="85">
        <v>10787.9</v>
      </c>
      <c r="AD127" s="85">
        <v>8989.9</v>
      </c>
      <c r="AE127" s="85">
        <v>1798</v>
      </c>
      <c r="AF127" s="83" t="s">
        <v>1371</v>
      </c>
      <c r="AG127" s="103">
        <f t="shared" si="22"/>
        <v>0</v>
      </c>
    </row>
    <row r="128" spans="1:33" s="88" customFormat="1" x14ac:dyDescent="0.2">
      <c r="A128" s="83" t="s">
        <v>39</v>
      </c>
      <c r="B128" s="83" t="s">
        <v>40</v>
      </c>
      <c r="C128" s="83" t="s">
        <v>3191</v>
      </c>
      <c r="D128" s="83" t="s">
        <v>3306</v>
      </c>
      <c r="E128" s="83" t="s">
        <v>2903</v>
      </c>
      <c r="F128" s="83" t="s">
        <v>3308</v>
      </c>
      <c r="G128" s="83" t="s">
        <v>3243</v>
      </c>
      <c r="H128" s="83" t="s">
        <v>3345</v>
      </c>
      <c r="I128" s="83" t="s">
        <v>436</v>
      </c>
      <c r="J128" s="83" t="s">
        <v>50</v>
      </c>
      <c r="K128" s="84">
        <v>43504</v>
      </c>
      <c r="L128" s="84">
        <v>43539</v>
      </c>
      <c r="M128" s="104" t="s">
        <v>54</v>
      </c>
      <c r="N128" s="83" t="s">
        <v>1358</v>
      </c>
      <c r="O128" s="83" t="s">
        <v>1359</v>
      </c>
      <c r="P128" s="102">
        <v>8137701</v>
      </c>
      <c r="Q128" s="83" t="s">
        <v>4439</v>
      </c>
      <c r="R128" s="83" t="s">
        <v>68</v>
      </c>
      <c r="S128" s="83" t="s">
        <v>52</v>
      </c>
      <c r="T128" s="85">
        <v>1388.58</v>
      </c>
      <c r="U128" s="85">
        <v>1249.72</v>
      </c>
      <c r="V128" s="85">
        <f t="shared" si="21"/>
        <v>138.8599999999999</v>
      </c>
      <c r="W128" s="86">
        <f t="shared" si="20"/>
        <v>0.10000144032032718</v>
      </c>
      <c r="X128" s="83" t="s">
        <v>1361</v>
      </c>
      <c r="Y128" s="85">
        <v>1249.72</v>
      </c>
      <c r="Z128" s="83" t="s">
        <v>4440</v>
      </c>
      <c r="AA128" s="85">
        <v>0</v>
      </c>
      <c r="AB128" s="85" t="s">
        <v>54</v>
      </c>
      <c r="AC128" s="85">
        <v>1388.58</v>
      </c>
      <c r="AD128" s="85">
        <v>1249.72</v>
      </c>
      <c r="AE128" s="85">
        <v>138.86000000000001</v>
      </c>
      <c r="AF128" s="83" t="s">
        <v>1371</v>
      </c>
      <c r="AG128" s="103">
        <f t="shared" si="22"/>
        <v>0</v>
      </c>
    </row>
    <row r="129" spans="1:33" s="88" customFormat="1" x14ac:dyDescent="0.2">
      <c r="A129" s="83" t="s">
        <v>39</v>
      </c>
      <c r="B129" s="83" t="s">
        <v>40</v>
      </c>
      <c r="C129" s="83" t="s">
        <v>3191</v>
      </c>
      <c r="D129" s="83" t="s">
        <v>3306</v>
      </c>
      <c r="E129" s="83" t="s">
        <v>2903</v>
      </c>
      <c r="F129" s="83" t="s">
        <v>3308</v>
      </c>
      <c r="G129" s="83" t="s">
        <v>3243</v>
      </c>
      <c r="H129" s="83" t="s">
        <v>3345</v>
      </c>
      <c r="I129" s="83" t="s">
        <v>436</v>
      </c>
      <c r="J129" s="83" t="s">
        <v>50</v>
      </c>
      <c r="K129" s="84">
        <v>43504</v>
      </c>
      <c r="L129" s="84">
        <v>43504</v>
      </c>
      <c r="M129" s="84">
        <v>43504</v>
      </c>
      <c r="N129" s="83" t="s">
        <v>1358</v>
      </c>
      <c r="O129" s="83" t="s">
        <v>1368</v>
      </c>
      <c r="P129" s="102">
        <v>8137701</v>
      </c>
      <c r="Q129" s="83" t="s">
        <v>4439</v>
      </c>
      <c r="R129" s="83" t="s">
        <v>68</v>
      </c>
      <c r="S129" s="83" t="s">
        <v>52</v>
      </c>
      <c r="T129" s="85">
        <v>25380</v>
      </c>
      <c r="U129" s="85">
        <v>20868</v>
      </c>
      <c r="V129" s="85">
        <f t="shared" si="21"/>
        <v>4512</v>
      </c>
      <c r="W129" s="86">
        <f t="shared" si="20"/>
        <v>0.17777777777777778</v>
      </c>
      <c r="X129" s="83" t="s">
        <v>1361</v>
      </c>
      <c r="Y129" s="85">
        <v>20868</v>
      </c>
      <c r="Z129" s="83" t="s">
        <v>4440</v>
      </c>
      <c r="AA129" s="85">
        <v>0</v>
      </c>
      <c r="AB129" s="85" t="s">
        <v>54</v>
      </c>
      <c r="AC129" s="85">
        <v>25380</v>
      </c>
      <c r="AD129" s="85">
        <v>20868</v>
      </c>
      <c r="AE129" s="85">
        <v>4512</v>
      </c>
      <c r="AF129" s="83" t="s">
        <v>1371</v>
      </c>
      <c r="AG129" s="103">
        <f t="shared" si="22"/>
        <v>0</v>
      </c>
    </row>
    <row r="130" spans="1:33" s="88" customFormat="1" x14ac:dyDescent="0.2">
      <c r="A130" s="83" t="s">
        <v>39</v>
      </c>
      <c r="B130" s="83" t="s">
        <v>40</v>
      </c>
      <c r="C130" s="83" t="s">
        <v>3191</v>
      </c>
      <c r="D130" s="83" t="s">
        <v>3306</v>
      </c>
      <c r="E130" s="83" t="s">
        <v>2903</v>
      </c>
      <c r="F130" s="83" t="s">
        <v>3308</v>
      </c>
      <c r="G130" s="83" t="s">
        <v>3243</v>
      </c>
      <c r="H130" s="83" t="s">
        <v>3345</v>
      </c>
      <c r="I130" s="83" t="s">
        <v>94</v>
      </c>
      <c r="J130" s="83" t="s">
        <v>50</v>
      </c>
      <c r="K130" s="84">
        <v>43497</v>
      </c>
      <c r="L130" s="84">
        <v>43539</v>
      </c>
      <c r="M130" s="104" t="s">
        <v>54</v>
      </c>
      <c r="N130" s="83" t="s">
        <v>1358</v>
      </c>
      <c r="O130" s="83" t="s">
        <v>1359</v>
      </c>
      <c r="P130" s="102">
        <v>8198033</v>
      </c>
      <c r="Q130" s="83" t="s">
        <v>4441</v>
      </c>
      <c r="R130" s="83" t="s">
        <v>68</v>
      </c>
      <c r="S130" s="83" t="s">
        <v>52</v>
      </c>
      <c r="T130" s="85">
        <v>3550.08</v>
      </c>
      <c r="U130" s="85">
        <v>3195.04</v>
      </c>
      <c r="V130" s="85">
        <f t="shared" si="21"/>
        <v>355.03999999999996</v>
      </c>
      <c r="W130" s="86">
        <f t="shared" si="20"/>
        <v>0.10000901388137731</v>
      </c>
      <c r="X130" s="83" t="s">
        <v>1361</v>
      </c>
      <c r="Y130" s="85">
        <v>3195.04</v>
      </c>
      <c r="Z130" s="83" t="s">
        <v>4442</v>
      </c>
      <c r="AA130" s="85">
        <v>0</v>
      </c>
      <c r="AB130" s="85" t="s">
        <v>54</v>
      </c>
      <c r="AC130" s="85">
        <v>3550.08</v>
      </c>
      <c r="AD130" s="85">
        <v>3195.04</v>
      </c>
      <c r="AE130" s="85">
        <v>355.04</v>
      </c>
      <c r="AF130" s="83" t="s">
        <v>1371</v>
      </c>
      <c r="AG130" s="103">
        <f t="shared" si="22"/>
        <v>0</v>
      </c>
    </row>
    <row r="131" spans="1:33" s="88" customFormat="1" x14ac:dyDescent="0.2">
      <c r="A131" s="83" t="s">
        <v>39</v>
      </c>
      <c r="B131" s="83" t="s">
        <v>40</v>
      </c>
      <c r="C131" s="83" t="s">
        <v>3191</v>
      </c>
      <c r="D131" s="83" t="s">
        <v>3368</v>
      </c>
      <c r="E131" s="83" t="s">
        <v>2903</v>
      </c>
      <c r="F131" s="83" t="s">
        <v>3370</v>
      </c>
      <c r="G131" s="83" t="s">
        <v>3195</v>
      </c>
      <c r="H131" s="83" t="s">
        <v>3384</v>
      </c>
      <c r="I131" s="83" t="s">
        <v>94</v>
      </c>
      <c r="J131" s="83" t="s">
        <v>50</v>
      </c>
      <c r="K131" s="84">
        <v>43510</v>
      </c>
      <c r="L131" s="84">
        <v>43539</v>
      </c>
      <c r="M131" s="104" t="s">
        <v>54</v>
      </c>
      <c r="N131" s="83" t="s">
        <v>1358</v>
      </c>
      <c r="O131" s="83" t="s">
        <v>1359</v>
      </c>
      <c r="P131" s="102">
        <v>8198053</v>
      </c>
      <c r="Q131" s="83" t="s">
        <v>4443</v>
      </c>
      <c r="R131" s="83" t="s">
        <v>68</v>
      </c>
      <c r="S131" s="83" t="s">
        <v>52</v>
      </c>
      <c r="T131" s="85">
        <v>0</v>
      </c>
      <c r="U131" s="85">
        <v>8586.48</v>
      </c>
      <c r="V131" s="85">
        <f>T131-U131</f>
        <v>-8586.48</v>
      </c>
      <c r="W131" s="86" t="e">
        <f t="shared" si="20"/>
        <v>#DIV/0!</v>
      </c>
      <c r="X131" s="83" t="s">
        <v>1361</v>
      </c>
      <c r="Y131" s="85">
        <v>8586.48</v>
      </c>
      <c r="Z131" s="83" t="s">
        <v>4444</v>
      </c>
      <c r="AA131" s="85">
        <v>0</v>
      </c>
      <c r="AB131" s="85" t="s">
        <v>54</v>
      </c>
      <c r="AC131" s="85">
        <v>0</v>
      </c>
      <c r="AD131" s="85">
        <v>8586.48</v>
      </c>
      <c r="AE131" s="85">
        <v>-8586.48</v>
      </c>
      <c r="AF131" s="83" t="s">
        <v>1371</v>
      </c>
      <c r="AG131" s="103">
        <f>V131-AE131</f>
        <v>0</v>
      </c>
    </row>
    <row r="132" spans="1:33" s="88" customFormat="1" x14ac:dyDescent="0.2">
      <c r="A132" s="83" t="s">
        <v>39</v>
      </c>
      <c r="B132" s="83" t="s">
        <v>40</v>
      </c>
      <c r="C132" s="83" t="s">
        <v>4445</v>
      </c>
      <c r="D132" s="83" t="s">
        <v>4445</v>
      </c>
      <c r="E132" s="83" t="s">
        <v>2903</v>
      </c>
      <c r="F132" s="83" t="s">
        <v>4446</v>
      </c>
      <c r="G132" s="83" t="s">
        <v>4447</v>
      </c>
      <c r="H132" s="83" t="s">
        <v>4448</v>
      </c>
      <c r="I132" s="83" t="s">
        <v>1553</v>
      </c>
      <c r="J132" s="83" t="s">
        <v>50</v>
      </c>
      <c r="K132" s="84">
        <v>43524</v>
      </c>
      <c r="L132" s="84">
        <v>43524</v>
      </c>
      <c r="M132" s="84">
        <v>43524</v>
      </c>
      <c r="N132" s="83" t="s">
        <v>1367</v>
      </c>
      <c r="O132" s="83" t="s">
        <v>1368</v>
      </c>
      <c r="P132" s="102">
        <v>8101014</v>
      </c>
      <c r="Q132" s="83" t="s">
        <v>4449</v>
      </c>
      <c r="R132" s="83" t="s">
        <v>59</v>
      </c>
      <c r="S132" s="83" t="s">
        <v>52</v>
      </c>
      <c r="T132" s="85">
        <v>12475.84</v>
      </c>
      <c r="U132" s="85">
        <v>11707.64</v>
      </c>
      <c r="V132" s="85">
        <f>T132-U132</f>
        <v>768.20000000000073</v>
      </c>
      <c r="W132" s="86">
        <f t="shared" si="20"/>
        <v>6.1575012183548418E-2</v>
      </c>
      <c r="X132" s="83" t="s">
        <v>1361</v>
      </c>
      <c r="Y132" s="85">
        <v>11707.64</v>
      </c>
      <c r="Z132" s="83" t="s">
        <v>4450</v>
      </c>
      <c r="AA132" s="85">
        <v>0</v>
      </c>
      <c r="AB132" s="85" t="s">
        <v>54</v>
      </c>
      <c r="AC132" s="85">
        <v>12475.84</v>
      </c>
      <c r="AD132" s="85">
        <v>11707.64</v>
      </c>
      <c r="AE132" s="85">
        <v>768.2</v>
      </c>
      <c r="AF132" s="83" t="s">
        <v>1363</v>
      </c>
      <c r="AG132" s="103">
        <f>V132-AE132</f>
        <v>0</v>
      </c>
    </row>
    <row r="133" spans="1:33" s="88" customFormat="1" x14ac:dyDescent="0.2">
      <c r="A133" s="83" t="s">
        <v>39</v>
      </c>
      <c r="B133" s="83" t="s">
        <v>40</v>
      </c>
      <c r="C133" s="83" t="s">
        <v>4445</v>
      </c>
      <c r="D133" s="83" t="s">
        <v>4445</v>
      </c>
      <c r="E133" s="83" t="s">
        <v>2903</v>
      </c>
      <c r="F133" s="83" t="s">
        <v>4446</v>
      </c>
      <c r="G133" s="83" t="s">
        <v>4447</v>
      </c>
      <c r="H133" s="83" t="s">
        <v>4448</v>
      </c>
      <c r="I133" s="83" t="s">
        <v>1553</v>
      </c>
      <c r="J133" s="83" t="s">
        <v>50</v>
      </c>
      <c r="K133" s="84">
        <v>43524</v>
      </c>
      <c r="L133" s="84">
        <v>43524</v>
      </c>
      <c r="M133" s="84">
        <v>43524</v>
      </c>
      <c r="N133" s="83" t="s">
        <v>1367</v>
      </c>
      <c r="O133" s="83" t="s">
        <v>1368</v>
      </c>
      <c r="P133" s="102">
        <v>8101014</v>
      </c>
      <c r="Q133" s="83" t="s">
        <v>4449</v>
      </c>
      <c r="R133" s="83" t="s">
        <v>59</v>
      </c>
      <c r="S133" s="83" t="s">
        <v>52</v>
      </c>
      <c r="T133" s="85">
        <v>108731.16</v>
      </c>
      <c r="U133" s="85">
        <v>101873.60000000001</v>
      </c>
      <c r="V133" s="85">
        <f>T133-U133</f>
        <v>6857.5599999999977</v>
      </c>
      <c r="W133" s="86">
        <f t="shared" si="20"/>
        <v>6.3068949140246439E-2</v>
      </c>
      <c r="X133" s="83" t="s">
        <v>1361</v>
      </c>
      <c r="Y133" s="85">
        <v>101873.60000000001</v>
      </c>
      <c r="Z133" s="83" t="s">
        <v>4451</v>
      </c>
      <c r="AA133" s="85">
        <v>0</v>
      </c>
      <c r="AB133" s="85" t="s">
        <v>54</v>
      </c>
      <c r="AC133" s="85">
        <v>108731.16</v>
      </c>
      <c r="AD133" s="85">
        <v>97956</v>
      </c>
      <c r="AE133" s="85">
        <v>10775.16</v>
      </c>
      <c r="AF133" s="83" t="s">
        <v>1363</v>
      </c>
      <c r="AG133" s="103">
        <f>V133-AE133</f>
        <v>-3917.6000000000022</v>
      </c>
    </row>
    <row r="134" spans="1:33" s="88" customFormat="1" x14ac:dyDescent="0.2">
      <c r="A134" s="83" t="s">
        <v>39</v>
      </c>
      <c r="B134" s="83" t="s">
        <v>40</v>
      </c>
      <c r="C134" s="83" t="s">
        <v>4445</v>
      </c>
      <c r="D134" s="83" t="s">
        <v>4445</v>
      </c>
      <c r="E134" s="83" t="s">
        <v>2903</v>
      </c>
      <c r="F134" s="83" t="s">
        <v>4446</v>
      </c>
      <c r="G134" s="83" t="s">
        <v>4447</v>
      </c>
      <c r="H134" s="83" t="s">
        <v>4448</v>
      </c>
      <c r="I134" s="83" t="s">
        <v>1553</v>
      </c>
      <c r="J134" s="83" t="s">
        <v>50</v>
      </c>
      <c r="K134" s="84">
        <v>43524</v>
      </c>
      <c r="L134" s="84">
        <v>43524</v>
      </c>
      <c r="M134" s="84">
        <v>43524</v>
      </c>
      <c r="N134" s="83" t="s">
        <v>1367</v>
      </c>
      <c r="O134" s="83" t="s">
        <v>1368</v>
      </c>
      <c r="P134" s="102">
        <v>8101020</v>
      </c>
      <c r="Q134" s="83" t="s">
        <v>4449</v>
      </c>
      <c r="R134" s="83" t="s">
        <v>59</v>
      </c>
      <c r="S134" s="83" t="s">
        <v>52</v>
      </c>
      <c r="T134" s="85">
        <v>204660</v>
      </c>
      <c r="U134" s="85">
        <v>188820</v>
      </c>
      <c r="V134" s="85">
        <f>T134-U134</f>
        <v>15840</v>
      </c>
      <c r="W134" s="86">
        <f t="shared" si="20"/>
        <v>7.7396657871591903E-2</v>
      </c>
      <c r="X134" s="83" t="s">
        <v>1361</v>
      </c>
      <c r="Y134" s="85">
        <v>188820</v>
      </c>
      <c r="Z134" s="83" t="s">
        <v>4452</v>
      </c>
      <c r="AA134" s="85">
        <v>0</v>
      </c>
      <c r="AB134" s="85" t="s">
        <v>54</v>
      </c>
      <c r="AC134" s="85">
        <v>204660</v>
      </c>
      <c r="AD134" s="85">
        <v>188820</v>
      </c>
      <c r="AE134" s="85">
        <v>15840</v>
      </c>
      <c r="AF134" s="83" t="s">
        <v>1363</v>
      </c>
      <c r="AG134" s="103">
        <f>V134-AE134</f>
        <v>0</v>
      </c>
    </row>
    <row r="135" spans="1:33" s="88" customFormat="1" x14ac:dyDescent="0.2">
      <c r="A135" s="83" t="s">
        <v>39</v>
      </c>
      <c r="B135" s="83" t="s">
        <v>40</v>
      </c>
      <c r="C135" s="83" t="s">
        <v>4445</v>
      </c>
      <c r="D135" s="83" t="s">
        <v>4445</v>
      </c>
      <c r="E135" s="83" t="s">
        <v>2903</v>
      </c>
      <c r="F135" s="83" t="s">
        <v>4446</v>
      </c>
      <c r="G135" s="83" t="s">
        <v>4447</v>
      </c>
      <c r="H135" s="83" t="s">
        <v>4448</v>
      </c>
      <c r="I135" s="83" t="s">
        <v>1553</v>
      </c>
      <c r="J135" s="83" t="s">
        <v>50</v>
      </c>
      <c r="K135" s="84">
        <v>43504</v>
      </c>
      <c r="L135" s="84">
        <v>43504</v>
      </c>
      <c r="M135" s="84">
        <v>43504</v>
      </c>
      <c r="N135" s="83" t="s">
        <v>1367</v>
      </c>
      <c r="O135" s="83" t="s">
        <v>1368</v>
      </c>
      <c r="P135" s="102">
        <v>8196159</v>
      </c>
      <c r="Q135" s="83" t="s">
        <v>4449</v>
      </c>
      <c r="R135" s="83" t="s">
        <v>59</v>
      </c>
      <c r="S135" s="83" t="s">
        <v>52</v>
      </c>
      <c r="T135" s="85">
        <v>0</v>
      </c>
      <c r="U135" s="85">
        <v>1318.4</v>
      </c>
      <c r="V135" s="85">
        <f>T135-U135</f>
        <v>-1318.4</v>
      </c>
      <c r="W135" s="86" t="e">
        <f t="shared" si="20"/>
        <v>#DIV/0!</v>
      </c>
      <c r="X135" s="83" t="s">
        <v>1361</v>
      </c>
      <c r="Y135" s="85">
        <v>1318.4</v>
      </c>
      <c r="Z135" s="83" t="s">
        <v>4453</v>
      </c>
      <c r="AA135" s="85">
        <v>0</v>
      </c>
      <c r="AB135" s="85" t="s">
        <v>54</v>
      </c>
      <c r="AC135" s="85">
        <v>0</v>
      </c>
      <c r="AD135" s="85">
        <v>1318.4</v>
      </c>
      <c r="AE135" s="85">
        <v>-1318.4</v>
      </c>
      <c r="AF135" s="83" t="s">
        <v>1363</v>
      </c>
      <c r="AG135" s="103">
        <f>V135-AE135</f>
        <v>0</v>
      </c>
    </row>
    <row r="136" spans="1:33" s="88" customFormat="1" x14ac:dyDescent="0.2">
      <c r="A136" s="83" t="s">
        <v>39</v>
      </c>
      <c r="B136" s="83" t="s">
        <v>40</v>
      </c>
      <c r="C136" s="83" t="s">
        <v>3397</v>
      </c>
      <c r="D136" s="83" t="s">
        <v>3398</v>
      </c>
      <c r="E136" s="83" t="s">
        <v>2903</v>
      </c>
      <c r="F136" s="83" t="s">
        <v>3399</v>
      </c>
      <c r="G136" s="83" t="s">
        <v>1294</v>
      </c>
      <c r="H136" s="83" t="s">
        <v>1165</v>
      </c>
      <c r="I136" s="83" t="s">
        <v>302</v>
      </c>
      <c r="J136" s="83" t="s">
        <v>50</v>
      </c>
      <c r="K136" s="84">
        <v>43500</v>
      </c>
      <c r="L136" s="84">
        <v>43539</v>
      </c>
      <c r="M136" s="104" t="s">
        <v>54</v>
      </c>
      <c r="N136" s="83" t="s">
        <v>1358</v>
      </c>
      <c r="O136" s="83" t="s">
        <v>1359</v>
      </c>
      <c r="P136" s="102">
        <v>8169489</v>
      </c>
      <c r="Q136" s="83" t="s">
        <v>4454</v>
      </c>
      <c r="R136" s="83" t="s">
        <v>68</v>
      </c>
      <c r="S136" s="83" t="s">
        <v>52</v>
      </c>
      <c r="T136" s="85">
        <v>11003.3</v>
      </c>
      <c r="U136" s="85">
        <v>10003</v>
      </c>
      <c r="V136" s="85">
        <f t="shared" ref="V136:V164" si="23">T136-U136</f>
        <v>1000.2999999999993</v>
      </c>
      <c r="W136" s="86">
        <f t="shared" si="20"/>
        <v>9.0909090909090842E-2</v>
      </c>
      <c r="X136" s="83" t="s">
        <v>1361</v>
      </c>
      <c r="Y136" s="85">
        <v>10003</v>
      </c>
      <c r="Z136" s="83" t="s">
        <v>4455</v>
      </c>
      <c r="AA136" s="85">
        <v>0</v>
      </c>
      <c r="AB136" s="85" t="s">
        <v>54</v>
      </c>
      <c r="AC136" s="85">
        <v>0</v>
      </c>
      <c r="AD136" s="85">
        <v>0</v>
      </c>
      <c r="AE136" s="85">
        <v>0</v>
      </c>
      <c r="AF136" s="83" t="s">
        <v>1371</v>
      </c>
      <c r="AG136" s="103">
        <f t="shared" ref="AG136:AG164" si="24">V136-AE136</f>
        <v>1000.2999999999993</v>
      </c>
    </row>
    <row r="137" spans="1:33" s="88" customFormat="1" x14ac:dyDescent="0.2">
      <c r="A137" s="83" t="s">
        <v>39</v>
      </c>
      <c r="B137" s="83" t="s">
        <v>40</v>
      </c>
      <c r="C137" s="83" t="s">
        <v>3397</v>
      </c>
      <c r="D137" s="83" t="s">
        <v>3398</v>
      </c>
      <c r="E137" s="83" t="s">
        <v>2903</v>
      </c>
      <c r="F137" s="83" t="s">
        <v>3399</v>
      </c>
      <c r="G137" s="83" t="s">
        <v>1294</v>
      </c>
      <c r="H137" s="83" t="s">
        <v>1165</v>
      </c>
      <c r="I137" s="83" t="s">
        <v>302</v>
      </c>
      <c r="J137" s="83" t="s">
        <v>50</v>
      </c>
      <c r="K137" s="84">
        <v>43500</v>
      </c>
      <c r="L137" s="84">
        <v>43539</v>
      </c>
      <c r="M137" s="104" t="s">
        <v>54</v>
      </c>
      <c r="N137" s="83" t="s">
        <v>1358</v>
      </c>
      <c r="O137" s="83" t="s">
        <v>1359</v>
      </c>
      <c r="P137" s="102">
        <v>8170087</v>
      </c>
      <c r="Q137" s="83" t="s">
        <v>4456</v>
      </c>
      <c r="R137" s="83" t="s">
        <v>68</v>
      </c>
      <c r="S137" s="83" t="s">
        <v>52</v>
      </c>
      <c r="T137" s="85">
        <v>17639.599999999999</v>
      </c>
      <c r="U137" s="85">
        <v>16036</v>
      </c>
      <c r="V137" s="85">
        <f t="shared" si="23"/>
        <v>1603.5999999999985</v>
      </c>
      <c r="W137" s="86">
        <f t="shared" si="20"/>
        <v>9.0909090909090828E-2</v>
      </c>
      <c r="X137" s="83" t="s">
        <v>1361</v>
      </c>
      <c r="Y137" s="85">
        <v>16036</v>
      </c>
      <c r="Z137" s="83" t="s">
        <v>4457</v>
      </c>
      <c r="AA137" s="85">
        <v>0</v>
      </c>
      <c r="AB137" s="85" t="s">
        <v>54</v>
      </c>
      <c r="AC137" s="85">
        <v>0</v>
      </c>
      <c r="AD137" s="85">
        <v>0</v>
      </c>
      <c r="AE137" s="85">
        <v>0</v>
      </c>
      <c r="AF137" s="83" t="s">
        <v>1371</v>
      </c>
      <c r="AG137" s="103">
        <f t="shared" si="24"/>
        <v>1603.5999999999985</v>
      </c>
    </row>
    <row r="138" spans="1:33" s="88" customFormat="1" x14ac:dyDescent="0.2">
      <c r="A138" s="83" t="s">
        <v>39</v>
      </c>
      <c r="B138" s="83" t="s">
        <v>40</v>
      </c>
      <c r="C138" s="83" t="s">
        <v>3397</v>
      </c>
      <c r="D138" s="83" t="s">
        <v>3398</v>
      </c>
      <c r="E138" s="83" t="s">
        <v>2903</v>
      </c>
      <c r="F138" s="83" t="s">
        <v>3399</v>
      </c>
      <c r="G138" s="83" t="s">
        <v>1294</v>
      </c>
      <c r="H138" s="83" t="s">
        <v>1165</v>
      </c>
      <c r="I138" s="83" t="s">
        <v>302</v>
      </c>
      <c r="J138" s="83" t="s">
        <v>50</v>
      </c>
      <c r="K138" s="84">
        <v>43514</v>
      </c>
      <c r="L138" s="84">
        <v>43539</v>
      </c>
      <c r="M138" s="104" t="s">
        <v>54</v>
      </c>
      <c r="N138" s="83" t="s">
        <v>1383</v>
      </c>
      <c r="O138" s="83" t="s">
        <v>1359</v>
      </c>
      <c r="P138" s="102">
        <v>8200928</v>
      </c>
      <c r="Q138" s="83" t="s">
        <v>4458</v>
      </c>
      <c r="R138" s="83" t="s">
        <v>59</v>
      </c>
      <c r="S138" s="83" t="s">
        <v>52</v>
      </c>
      <c r="T138" s="85">
        <v>72</v>
      </c>
      <c r="U138" s="85">
        <v>68.400000000000006</v>
      </c>
      <c r="V138" s="85">
        <f t="shared" si="23"/>
        <v>3.5999999999999943</v>
      </c>
      <c r="W138" s="86">
        <f t="shared" si="20"/>
        <v>4.999999999999992E-2</v>
      </c>
      <c r="X138" s="83" t="s">
        <v>1525</v>
      </c>
      <c r="Y138" s="85">
        <v>0</v>
      </c>
      <c r="Z138" s="83" t="s">
        <v>55</v>
      </c>
      <c r="AA138" s="85">
        <v>0</v>
      </c>
      <c r="AB138" s="85" t="s">
        <v>54</v>
      </c>
      <c r="AC138" s="85">
        <v>13.19</v>
      </c>
      <c r="AD138" s="85">
        <v>12.21</v>
      </c>
      <c r="AE138" s="85">
        <v>0.98</v>
      </c>
      <c r="AF138" s="83" t="s">
        <v>1371</v>
      </c>
      <c r="AG138" s="103">
        <f t="shared" si="24"/>
        <v>2.6199999999999943</v>
      </c>
    </row>
    <row r="139" spans="1:33" s="88" customFormat="1" x14ac:dyDescent="0.2">
      <c r="A139" s="83" t="s">
        <v>39</v>
      </c>
      <c r="B139" s="83" t="s">
        <v>40</v>
      </c>
      <c r="C139" s="83" t="s">
        <v>3397</v>
      </c>
      <c r="D139" s="83" t="s">
        <v>3398</v>
      </c>
      <c r="E139" s="83" t="s">
        <v>2903</v>
      </c>
      <c r="F139" s="83" t="s">
        <v>3399</v>
      </c>
      <c r="G139" s="83" t="s">
        <v>1294</v>
      </c>
      <c r="H139" s="83" t="s">
        <v>1165</v>
      </c>
      <c r="I139" s="83" t="s">
        <v>302</v>
      </c>
      <c r="J139" s="83" t="s">
        <v>50</v>
      </c>
      <c r="K139" s="84">
        <v>43514</v>
      </c>
      <c r="L139" s="84">
        <v>43514</v>
      </c>
      <c r="M139" s="84">
        <v>43514</v>
      </c>
      <c r="N139" s="83" t="s">
        <v>1367</v>
      </c>
      <c r="O139" s="83" t="s">
        <v>1368</v>
      </c>
      <c r="P139" s="102">
        <v>8200928</v>
      </c>
      <c r="Q139" s="83" t="s">
        <v>4458</v>
      </c>
      <c r="R139" s="83" t="s">
        <v>59</v>
      </c>
      <c r="S139" s="83" t="s">
        <v>52</v>
      </c>
      <c r="T139" s="85">
        <v>14161</v>
      </c>
      <c r="U139" s="85">
        <v>13432.75</v>
      </c>
      <c r="V139" s="85">
        <f t="shared" si="23"/>
        <v>728.25</v>
      </c>
      <c r="W139" s="86">
        <f t="shared" si="20"/>
        <v>5.1426452934114825E-2</v>
      </c>
      <c r="X139" s="83" t="s">
        <v>1361</v>
      </c>
      <c r="Y139" s="85">
        <v>13432.75</v>
      </c>
      <c r="Z139" s="83" t="s">
        <v>4459</v>
      </c>
      <c r="AA139" s="85">
        <v>0</v>
      </c>
      <c r="AB139" s="85" t="s">
        <v>54</v>
      </c>
      <c r="AC139" s="85">
        <v>10681</v>
      </c>
      <c r="AD139" s="85">
        <v>9952.75</v>
      </c>
      <c r="AE139" s="85">
        <v>728.25</v>
      </c>
      <c r="AF139" s="83" t="s">
        <v>1371</v>
      </c>
      <c r="AG139" s="103">
        <f t="shared" si="24"/>
        <v>0</v>
      </c>
    </row>
    <row r="140" spans="1:33" s="88" customFormat="1" x14ac:dyDescent="0.2">
      <c r="A140" s="83" t="s">
        <v>39</v>
      </c>
      <c r="B140" s="83" t="s">
        <v>40</v>
      </c>
      <c r="C140" s="83" t="s">
        <v>3397</v>
      </c>
      <c r="D140" s="83" t="s">
        <v>3398</v>
      </c>
      <c r="E140" s="83" t="s">
        <v>2903</v>
      </c>
      <c r="F140" s="83" t="s">
        <v>3399</v>
      </c>
      <c r="G140" s="83" t="s">
        <v>1294</v>
      </c>
      <c r="H140" s="83" t="s">
        <v>1165</v>
      </c>
      <c r="I140" s="83" t="s">
        <v>302</v>
      </c>
      <c r="J140" s="83" t="s">
        <v>50</v>
      </c>
      <c r="K140" s="84">
        <v>43514</v>
      </c>
      <c r="L140" s="84">
        <v>43514</v>
      </c>
      <c r="M140" s="84">
        <v>43514</v>
      </c>
      <c r="N140" s="83" t="s">
        <v>1367</v>
      </c>
      <c r="O140" s="83" t="s">
        <v>1368</v>
      </c>
      <c r="P140" s="102">
        <v>8200928</v>
      </c>
      <c r="Q140" s="83" t="s">
        <v>4458</v>
      </c>
      <c r="R140" s="83" t="s">
        <v>59</v>
      </c>
      <c r="S140" s="83" t="s">
        <v>52</v>
      </c>
      <c r="T140" s="85">
        <v>1866.24</v>
      </c>
      <c r="U140" s="85">
        <v>1728</v>
      </c>
      <c r="V140" s="85">
        <f t="shared" si="23"/>
        <v>138.24</v>
      </c>
      <c r="W140" s="86">
        <f t="shared" si="20"/>
        <v>7.4074074074074084E-2</v>
      </c>
      <c r="X140" s="83" t="s">
        <v>1361</v>
      </c>
      <c r="Y140" s="85">
        <v>1728</v>
      </c>
      <c r="Z140" s="83" t="s">
        <v>4460</v>
      </c>
      <c r="AA140" s="85">
        <v>0</v>
      </c>
      <c r="AB140" s="85" t="s">
        <v>54</v>
      </c>
      <c r="AC140" s="85">
        <v>6960</v>
      </c>
      <c r="AD140" s="85">
        <v>6960</v>
      </c>
      <c r="AE140" s="85">
        <v>0</v>
      </c>
      <c r="AF140" s="83" t="s">
        <v>1371</v>
      </c>
      <c r="AG140" s="103">
        <f t="shared" si="24"/>
        <v>138.24</v>
      </c>
    </row>
    <row r="141" spans="1:33" s="88" customFormat="1" x14ac:dyDescent="0.2">
      <c r="A141" s="83" t="s">
        <v>39</v>
      </c>
      <c r="B141" s="83" t="s">
        <v>40</v>
      </c>
      <c r="C141" s="83" t="s">
        <v>3397</v>
      </c>
      <c r="D141" s="83" t="s">
        <v>3398</v>
      </c>
      <c r="E141" s="83" t="s">
        <v>2903</v>
      </c>
      <c r="F141" s="83" t="s">
        <v>3399</v>
      </c>
      <c r="G141" s="83" t="s">
        <v>1294</v>
      </c>
      <c r="H141" s="83" t="s">
        <v>1165</v>
      </c>
      <c r="I141" s="83" t="s">
        <v>302</v>
      </c>
      <c r="J141" s="83" t="s">
        <v>50</v>
      </c>
      <c r="K141" s="84">
        <v>43514</v>
      </c>
      <c r="L141" s="84">
        <v>43514</v>
      </c>
      <c r="M141" s="84">
        <v>43514</v>
      </c>
      <c r="N141" s="83" t="s">
        <v>1367</v>
      </c>
      <c r="O141" s="83" t="s">
        <v>1368</v>
      </c>
      <c r="P141" s="102">
        <v>8200928</v>
      </c>
      <c r="Q141" s="83" t="s">
        <v>4458</v>
      </c>
      <c r="R141" s="83" t="s">
        <v>59</v>
      </c>
      <c r="S141" s="83" t="s">
        <v>52</v>
      </c>
      <c r="T141" s="85">
        <v>133.74</v>
      </c>
      <c r="U141" s="85">
        <v>123.84</v>
      </c>
      <c r="V141" s="85">
        <f t="shared" si="23"/>
        <v>9.9000000000000057</v>
      </c>
      <c r="W141" s="86">
        <f t="shared" si="20"/>
        <v>7.4024226110363425E-2</v>
      </c>
      <c r="X141" s="83" t="s">
        <v>1361</v>
      </c>
      <c r="Y141" s="85">
        <v>123.84</v>
      </c>
      <c r="Z141" s="83" t="s">
        <v>4461</v>
      </c>
      <c r="AA141" s="85">
        <v>0</v>
      </c>
      <c r="AB141" s="85" t="s">
        <v>54</v>
      </c>
      <c r="AC141" s="85">
        <v>521.16</v>
      </c>
      <c r="AD141" s="85">
        <v>482.58</v>
      </c>
      <c r="AE141" s="85">
        <v>38.58</v>
      </c>
      <c r="AF141" s="83" t="s">
        <v>1371</v>
      </c>
      <c r="AG141" s="103">
        <f t="shared" si="24"/>
        <v>-28.679999999999993</v>
      </c>
    </row>
    <row r="142" spans="1:33" s="88" customFormat="1" x14ac:dyDescent="0.2">
      <c r="A142" s="83" t="s">
        <v>39</v>
      </c>
      <c r="B142" s="83" t="s">
        <v>40</v>
      </c>
      <c r="C142" s="83" t="s">
        <v>3397</v>
      </c>
      <c r="D142" s="83" t="s">
        <v>3398</v>
      </c>
      <c r="E142" s="83" t="s">
        <v>2903</v>
      </c>
      <c r="F142" s="83" t="s">
        <v>3399</v>
      </c>
      <c r="G142" s="83" t="s">
        <v>1294</v>
      </c>
      <c r="H142" s="83" t="s">
        <v>712</v>
      </c>
      <c r="I142" s="83" t="s">
        <v>302</v>
      </c>
      <c r="J142" s="83" t="s">
        <v>50</v>
      </c>
      <c r="K142" s="84">
        <v>43524</v>
      </c>
      <c r="L142" s="84">
        <v>43524</v>
      </c>
      <c r="M142" s="84">
        <v>43524</v>
      </c>
      <c r="N142" s="83" t="s">
        <v>1367</v>
      </c>
      <c r="O142" s="83" t="s">
        <v>1368</v>
      </c>
      <c r="P142" s="102">
        <v>8165000</v>
      </c>
      <c r="Q142" s="83" t="s">
        <v>4462</v>
      </c>
      <c r="R142" s="83" t="s">
        <v>59</v>
      </c>
      <c r="S142" s="83" t="s">
        <v>52</v>
      </c>
      <c r="T142" s="85">
        <v>0</v>
      </c>
      <c r="U142" s="85">
        <v>426.13</v>
      </c>
      <c r="V142" s="85">
        <f t="shared" si="23"/>
        <v>-426.13</v>
      </c>
      <c r="W142" s="86" t="e">
        <f t="shared" si="20"/>
        <v>#DIV/0!</v>
      </c>
      <c r="X142" s="83" t="s">
        <v>1361</v>
      </c>
      <c r="Y142" s="85">
        <v>426.13</v>
      </c>
      <c r="Z142" s="83" t="s">
        <v>4463</v>
      </c>
      <c r="AA142" s="85">
        <v>0</v>
      </c>
      <c r="AB142" s="85" t="s">
        <v>54</v>
      </c>
      <c r="AC142" s="85">
        <v>0</v>
      </c>
      <c r="AD142" s="85">
        <v>0</v>
      </c>
      <c r="AE142" s="85">
        <v>0</v>
      </c>
      <c r="AF142" s="83" t="s">
        <v>1371</v>
      </c>
      <c r="AG142" s="103">
        <f t="shared" si="24"/>
        <v>-426.13</v>
      </c>
    </row>
    <row r="143" spans="1:33" s="95" customFormat="1" x14ac:dyDescent="0.2">
      <c r="A143" s="89" t="s">
        <v>39</v>
      </c>
      <c r="B143" s="89" t="s">
        <v>40</v>
      </c>
      <c r="C143" s="89" t="s">
        <v>3397</v>
      </c>
      <c r="D143" s="89" t="s">
        <v>3398</v>
      </c>
      <c r="E143" s="89" t="s">
        <v>2903</v>
      </c>
      <c r="F143" s="89" t="s">
        <v>3399</v>
      </c>
      <c r="G143" s="89" t="s">
        <v>1294</v>
      </c>
      <c r="H143" s="89" t="s">
        <v>1165</v>
      </c>
      <c r="I143" s="89" t="s">
        <v>302</v>
      </c>
      <c r="J143" s="89" t="s">
        <v>50</v>
      </c>
      <c r="K143" s="90">
        <v>43514</v>
      </c>
      <c r="L143" s="90">
        <v>43514</v>
      </c>
      <c r="M143" s="90">
        <v>43514</v>
      </c>
      <c r="N143" s="89" t="s">
        <v>1367</v>
      </c>
      <c r="O143" s="89" t="s">
        <v>1368</v>
      </c>
      <c r="P143" s="105">
        <v>7975562</v>
      </c>
      <c r="Q143" s="89" t="s">
        <v>3401</v>
      </c>
      <c r="R143" s="89" t="s">
        <v>59</v>
      </c>
      <c r="S143" s="89" t="s">
        <v>52</v>
      </c>
      <c r="T143" s="92">
        <v>0</v>
      </c>
      <c r="U143" s="92">
        <v>0</v>
      </c>
      <c r="V143" s="92">
        <f t="shared" si="23"/>
        <v>0</v>
      </c>
      <c r="W143" s="93" t="e">
        <f t="shared" si="20"/>
        <v>#DIV/0!</v>
      </c>
      <c r="X143" s="89" t="s">
        <v>1361</v>
      </c>
      <c r="Y143" s="92">
        <v>4169247.5</v>
      </c>
      <c r="Z143" s="89" t="s">
        <v>4464</v>
      </c>
      <c r="AA143" s="92">
        <v>0</v>
      </c>
      <c r="AB143" s="92" t="s">
        <v>54</v>
      </c>
      <c r="AC143" s="92">
        <v>17890299.870000001</v>
      </c>
      <c r="AD143" s="92">
        <v>15926115</v>
      </c>
      <c r="AE143" s="92">
        <v>1964184.87</v>
      </c>
      <c r="AF143" s="89" t="s">
        <v>1371</v>
      </c>
      <c r="AG143" s="106">
        <f t="shared" si="24"/>
        <v>-1964184.87</v>
      </c>
    </row>
    <row r="144" spans="1:33" s="95" customFormat="1" x14ac:dyDescent="0.2">
      <c r="A144" s="89" t="s">
        <v>39</v>
      </c>
      <c r="B144" s="89" t="s">
        <v>40</v>
      </c>
      <c r="C144" s="89" t="s">
        <v>3397</v>
      </c>
      <c r="D144" s="89" t="s">
        <v>3398</v>
      </c>
      <c r="E144" s="89" t="s">
        <v>2903</v>
      </c>
      <c r="F144" s="89" t="s">
        <v>3399</v>
      </c>
      <c r="G144" s="89" t="s">
        <v>1294</v>
      </c>
      <c r="H144" s="89" t="s">
        <v>1165</v>
      </c>
      <c r="I144" s="89" t="s">
        <v>302</v>
      </c>
      <c r="J144" s="89" t="s">
        <v>50</v>
      </c>
      <c r="K144" s="90">
        <v>43500</v>
      </c>
      <c r="L144" s="90">
        <v>43500</v>
      </c>
      <c r="M144" s="90">
        <v>43500</v>
      </c>
      <c r="N144" s="89" t="s">
        <v>1386</v>
      </c>
      <c r="O144" s="89" t="s">
        <v>1368</v>
      </c>
      <c r="P144" s="105">
        <v>8143506</v>
      </c>
      <c r="Q144" s="89" t="s">
        <v>3401</v>
      </c>
      <c r="R144" s="89" t="s">
        <v>59</v>
      </c>
      <c r="S144" s="89" t="s">
        <v>52</v>
      </c>
      <c r="T144" s="92">
        <v>0</v>
      </c>
      <c r="U144" s="92">
        <v>0</v>
      </c>
      <c r="V144" s="92">
        <f t="shared" si="23"/>
        <v>0</v>
      </c>
      <c r="W144" s="93" t="e">
        <f t="shared" si="20"/>
        <v>#DIV/0!</v>
      </c>
      <c r="X144" s="89" t="s">
        <v>1525</v>
      </c>
      <c r="Y144" s="92">
        <v>0</v>
      </c>
      <c r="Z144" s="89" t="s">
        <v>55</v>
      </c>
      <c r="AA144" s="92">
        <v>0</v>
      </c>
      <c r="AB144" s="92" t="s">
        <v>54</v>
      </c>
      <c r="AC144" s="92">
        <v>276139.5</v>
      </c>
      <c r="AD144" s="92">
        <v>223744</v>
      </c>
      <c r="AE144" s="92">
        <v>52395.5</v>
      </c>
      <c r="AF144" s="89" t="s">
        <v>1371</v>
      </c>
      <c r="AG144" s="106">
        <f t="shared" si="24"/>
        <v>-52395.5</v>
      </c>
    </row>
    <row r="145" spans="1:33" s="95" customFormat="1" x14ac:dyDescent="0.2">
      <c r="A145" s="89" t="s">
        <v>39</v>
      </c>
      <c r="B145" s="89" t="s">
        <v>40</v>
      </c>
      <c r="C145" s="89" t="s">
        <v>3397</v>
      </c>
      <c r="D145" s="89" t="s">
        <v>3398</v>
      </c>
      <c r="E145" s="89" t="s">
        <v>2903</v>
      </c>
      <c r="F145" s="89" t="s">
        <v>3399</v>
      </c>
      <c r="G145" s="89" t="s">
        <v>1294</v>
      </c>
      <c r="H145" s="89" t="s">
        <v>1165</v>
      </c>
      <c r="I145" s="89" t="s">
        <v>302</v>
      </c>
      <c r="J145" s="89" t="s">
        <v>50</v>
      </c>
      <c r="K145" s="90">
        <v>43521</v>
      </c>
      <c r="L145" s="90">
        <v>43521</v>
      </c>
      <c r="M145" s="90">
        <v>43521</v>
      </c>
      <c r="N145" s="89" t="s">
        <v>1386</v>
      </c>
      <c r="O145" s="89" t="s">
        <v>1368</v>
      </c>
      <c r="P145" s="105">
        <v>8143555</v>
      </c>
      <c r="Q145" s="89" t="s">
        <v>3401</v>
      </c>
      <c r="R145" s="89" t="s">
        <v>59</v>
      </c>
      <c r="S145" s="89" t="s">
        <v>52</v>
      </c>
      <c r="T145" s="92">
        <v>0</v>
      </c>
      <c r="U145" s="92">
        <v>0</v>
      </c>
      <c r="V145" s="92">
        <f t="shared" si="23"/>
        <v>0</v>
      </c>
      <c r="W145" s="93" t="e">
        <f t="shared" si="20"/>
        <v>#DIV/0!</v>
      </c>
      <c r="X145" s="89" t="s">
        <v>1525</v>
      </c>
      <c r="Y145" s="92">
        <v>0</v>
      </c>
      <c r="Z145" s="89" t="s">
        <v>55</v>
      </c>
      <c r="AA145" s="92">
        <v>0</v>
      </c>
      <c r="AB145" s="92" t="s">
        <v>54</v>
      </c>
      <c r="AC145" s="92">
        <v>134549.88</v>
      </c>
      <c r="AD145" s="92">
        <v>78120</v>
      </c>
      <c r="AE145" s="92">
        <v>56429.88</v>
      </c>
      <c r="AF145" s="89" t="s">
        <v>1371</v>
      </c>
      <c r="AG145" s="106">
        <f t="shared" si="24"/>
        <v>-56429.88</v>
      </c>
    </row>
    <row r="146" spans="1:33" s="95" customFormat="1" x14ac:dyDescent="0.2">
      <c r="A146" s="89" t="s">
        <v>39</v>
      </c>
      <c r="B146" s="89" t="s">
        <v>40</v>
      </c>
      <c r="C146" s="89" t="s">
        <v>3397</v>
      </c>
      <c r="D146" s="89" t="s">
        <v>3398</v>
      </c>
      <c r="E146" s="89" t="s">
        <v>2903</v>
      </c>
      <c r="F146" s="89" t="s">
        <v>3399</v>
      </c>
      <c r="G146" s="89" t="s">
        <v>1294</v>
      </c>
      <c r="H146" s="89" t="s">
        <v>1165</v>
      </c>
      <c r="I146" s="89" t="s">
        <v>302</v>
      </c>
      <c r="J146" s="89" t="s">
        <v>50</v>
      </c>
      <c r="K146" s="90">
        <v>43524</v>
      </c>
      <c r="L146" s="90">
        <v>43524</v>
      </c>
      <c r="M146" s="90">
        <v>43524</v>
      </c>
      <c r="N146" s="89" t="s">
        <v>1386</v>
      </c>
      <c r="O146" s="89" t="s">
        <v>1368</v>
      </c>
      <c r="P146" s="105">
        <v>8143560</v>
      </c>
      <c r="Q146" s="89" t="s">
        <v>3401</v>
      </c>
      <c r="R146" s="89" t="s">
        <v>59</v>
      </c>
      <c r="S146" s="89" t="s">
        <v>52</v>
      </c>
      <c r="T146" s="92">
        <v>0</v>
      </c>
      <c r="U146" s="92">
        <v>0</v>
      </c>
      <c r="V146" s="92">
        <f t="shared" si="23"/>
        <v>0</v>
      </c>
      <c r="W146" s="93" t="e">
        <f t="shared" si="20"/>
        <v>#DIV/0!</v>
      </c>
      <c r="X146" s="89" t="s">
        <v>1525</v>
      </c>
      <c r="Y146" s="92">
        <v>0</v>
      </c>
      <c r="Z146" s="89" t="s">
        <v>55</v>
      </c>
      <c r="AA146" s="92">
        <v>0</v>
      </c>
      <c r="AB146" s="92" t="s">
        <v>54</v>
      </c>
      <c r="AC146" s="92">
        <v>89699.92</v>
      </c>
      <c r="AD146" s="92">
        <v>72680</v>
      </c>
      <c r="AE146" s="92">
        <v>17019.919999999998</v>
      </c>
      <c r="AF146" s="89" t="s">
        <v>1371</v>
      </c>
      <c r="AG146" s="106">
        <f t="shared" si="24"/>
        <v>-17019.919999999998</v>
      </c>
    </row>
    <row r="147" spans="1:33" s="95" customFormat="1" x14ac:dyDescent="0.2">
      <c r="A147" s="89" t="s">
        <v>39</v>
      </c>
      <c r="B147" s="89" t="s">
        <v>40</v>
      </c>
      <c r="C147" s="89" t="s">
        <v>3397</v>
      </c>
      <c r="D147" s="89" t="s">
        <v>3398</v>
      </c>
      <c r="E147" s="89" t="s">
        <v>2903</v>
      </c>
      <c r="F147" s="89" t="s">
        <v>3399</v>
      </c>
      <c r="G147" s="89" t="s">
        <v>1294</v>
      </c>
      <c r="H147" s="89" t="s">
        <v>1165</v>
      </c>
      <c r="I147" s="89" t="s">
        <v>302</v>
      </c>
      <c r="J147" s="89" t="s">
        <v>50</v>
      </c>
      <c r="K147" s="90">
        <v>43521</v>
      </c>
      <c r="L147" s="90">
        <v>43521</v>
      </c>
      <c r="M147" s="90">
        <v>43521</v>
      </c>
      <c r="N147" s="89" t="s">
        <v>1386</v>
      </c>
      <c r="O147" s="89" t="s">
        <v>1368</v>
      </c>
      <c r="P147" s="105">
        <v>8143611</v>
      </c>
      <c r="Q147" s="89" t="s">
        <v>3401</v>
      </c>
      <c r="R147" s="89" t="s">
        <v>59</v>
      </c>
      <c r="S147" s="89" t="s">
        <v>52</v>
      </c>
      <c r="T147" s="92">
        <v>0</v>
      </c>
      <c r="U147" s="92">
        <v>0</v>
      </c>
      <c r="V147" s="92">
        <f t="shared" si="23"/>
        <v>0</v>
      </c>
      <c r="W147" s="93" t="e">
        <f t="shared" si="20"/>
        <v>#DIV/0!</v>
      </c>
      <c r="X147" s="89" t="s">
        <v>1525</v>
      </c>
      <c r="Y147" s="92">
        <v>0</v>
      </c>
      <c r="Z147" s="89" t="s">
        <v>55</v>
      </c>
      <c r="AA147" s="92">
        <v>0</v>
      </c>
      <c r="AB147" s="92" t="s">
        <v>54</v>
      </c>
      <c r="AC147" s="92">
        <v>350170.32</v>
      </c>
      <c r="AD147" s="92">
        <v>283728</v>
      </c>
      <c r="AE147" s="92">
        <v>66442.320000000007</v>
      </c>
      <c r="AF147" s="89" t="s">
        <v>1371</v>
      </c>
      <c r="AG147" s="106">
        <f t="shared" si="24"/>
        <v>-66442.320000000007</v>
      </c>
    </row>
    <row r="148" spans="1:33" s="95" customFormat="1" x14ac:dyDescent="0.2">
      <c r="A148" s="89" t="s">
        <v>39</v>
      </c>
      <c r="B148" s="89" t="s">
        <v>40</v>
      </c>
      <c r="C148" s="89" t="s">
        <v>3397</v>
      </c>
      <c r="D148" s="89" t="s">
        <v>3398</v>
      </c>
      <c r="E148" s="89" t="s">
        <v>2903</v>
      </c>
      <c r="F148" s="89" t="s">
        <v>3399</v>
      </c>
      <c r="G148" s="89" t="s">
        <v>1294</v>
      </c>
      <c r="H148" s="89" t="s">
        <v>1165</v>
      </c>
      <c r="I148" s="89" t="s">
        <v>302</v>
      </c>
      <c r="J148" s="89" t="s">
        <v>50</v>
      </c>
      <c r="K148" s="90">
        <v>43521</v>
      </c>
      <c r="L148" s="90">
        <v>43521</v>
      </c>
      <c r="M148" s="90">
        <v>43521</v>
      </c>
      <c r="N148" s="89" t="s">
        <v>1386</v>
      </c>
      <c r="O148" s="89" t="s">
        <v>1368</v>
      </c>
      <c r="P148" s="105">
        <v>8143627</v>
      </c>
      <c r="Q148" s="89" t="s">
        <v>3401</v>
      </c>
      <c r="R148" s="89" t="s">
        <v>59</v>
      </c>
      <c r="S148" s="89" t="s">
        <v>52</v>
      </c>
      <c r="T148" s="92">
        <v>0</v>
      </c>
      <c r="U148" s="92">
        <v>0</v>
      </c>
      <c r="V148" s="92">
        <f t="shared" si="23"/>
        <v>0</v>
      </c>
      <c r="W148" s="93" t="e">
        <f t="shared" si="20"/>
        <v>#DIV/0!</v>
      </c>
      <c r="X148" s="89" t="s">
        <v>1525</v>
      </c>
      <c r="Y148" s="92">
        <v>0</v>
      </c>
      <c r="Z148" s="89" t="s">
        <v>55</v>
      </c>
      <c r="AA148" s="92">
        <v>0</v>
      </c>
      <c r="AB148" s="92" t="s">
        <v>54</v>
      </c>
      <c r="AC148" s="92">
        <v>702497.98</v>
      </c>
      <c r="AD148" s="92">
        <v>569204</v>
      </c>
      <c r="AE148" s="92">
        <v>133293.98000000001</v>
      </c>
      <c r="AF148" s="89" t="s">
        <v>1371</v>
      </c>
      <c r="AG148" s="106">
        <f t="shared" si="24"/>
        <v>-133293.98000000001</v>
      </c>
    </row>
    <row r="149" spans="1:33" s="95" customFormat="1" x14ac:dyDescent="0.2">
      <c r="A149" s="89" t="s">
        <v>39</v>
      </c>
      <c r="B149" s="89" t="s">
        <v>40</v>
      </c>
      <c r="C149" s="89" t="s">
        <v>3397</v>
      </c>
      <c r="D149" s="89" t="s">
        <v>3398</v>
      </c>
      <c r="E149" s="89" t="s">
        <v>2903</v>
      </c>
      <c r="F149" s="89" t="s">
        <v>3399</v>
      </c>
      <c r="G149" s="89" t="s">
        <v>1294</v>
      </c>
      <c r="H149" s="89" t="s">
        <v>1165</v>
      </c>
      <c r="I149" s="89" t="s">
        <v>302</v>
      </c>
      <c r="J149" s="89" t="s">
        <v>50</v>
      </c>
      <c r="K149" s="90">
        <v>43522</v>
      </c>
      <c r="L149" s="90">
        <v>43522</v>
      </c>
      <c r="M149" s="90">
        <v>43522</v>
      </c>
      <c r="N149" s="89" t="s">
        <v>1386</v>
      </c>
      <c r="O149" s="89" t="s">
        <v>1368</v>
      </c>
      <c r="P149" s="105">
        <v>8143647</v>
      </c>
      <c r="Q149" s="89" t="s">
        <v>3401</v>
      </c>
      <c r="R149" s="89" t="s">
        <v>59</v>
      </c>
      <c r="S149" s="89" t="s">
        <v>52</v>
      </c>
      <c r="T149" s="92">
        <v>0</v>
      </c>
      <c r="U149" s="92">
        <v>0</v>
      </c>
      <c r="V149" s="92">
        <f t="shared" si="23"/>
        <v>0</v>
      </c>
      <c r="W149" s="93" t="e">
        <f t="shared" si="20"/>
        <v>#DIV/0!</v>
      </c>
      <c r="X149" s="89" t="s">
        <v>1525</v>
      </c>
      <c r="Y149" s="92">
        <v>0</v>
      </c>
      <c r="Z149" s="89" t="s">
        <v>55</v>
      </c>
      <c r="AA149" s="92">
        <v>0</v>
      </c>
      <c r="AB149" s="92" t="s">
        <v>54</v>
      </c>
      <c r="AC149" s="92">
        <v>251841.04</v>
      </c>
      <c r="AD149" s="92">
        <v>204056</v>
      </c>
      <c r="AE149" s="92">
        <v>47785.04</v>
      </c>
      <c r="AF149" s="89" t="s">
        <v>1371</v>
      </c>
      <c r="AG149" s="106">
        <f t="shared" si="24"/>
        <v>-47785.04</v>
      </c>
    </row>
    <row r="150" spans="1:33" s="95" customFormat="1" x14ac:dyDescent="0.2">
      <c r="A150" s="89" t="s">
        <v>39</v>
      </c>
      <c r="B150" s="89" t="s">
        <v>40</v>
      </c>
      <c r="C150" s="89" t="s">
        <v>3397</v>
      </c>
      <c r="D150" s="89" t="s">
        <v>3398</v>
      </c>
      <c r="E150" s="89" t="s">
        <v>2903</v>
      </c>
      <c r="F150" s="89" t="s">
        <v>3399</v>
      </c>
      <c r="G150" s="89" t="s">
        <v>1294</v>
      </c>
      <c r="H150" s="89" t="s">
        <v>1165</v>
      </c>
      <c r="I150" s="89" t="s">
        <v>302</v>
      </c>
      <c r="J150" s="89" t="s">
        <v>50</v>
      </c>
      <c r="K150" s="90">
        <v>43523</v>
      </c>
      <c r="L150" s="90">
        <v>43523</v>
      </c>
      <c r="M150" s="90">
        <v>43523</v>
      </c>
      <c r="N150" s="89" t="s">
        <v>1386</v>
      </c>
      <c r="O150" s="89" t="s">
        <v>1368</v>
      </c>
      <c r="P150" s="105">
        <v>8143649</v>
      </c>
      <c r="Q150" s="89" t="s">
        <v>3401</v>
      </c>
      <c r="R150" s="89" t="s">
        <v>59</v>
      </c>
      <c r="S150" s="89" t="s">
        <v>52</v>
      </c>
      <c r="T150" s="92">
        <v>0</v>
      </c>
      <c r="U150" s="92">
        <v>0</v>
      </c>
      <c r="V150" s="92">
        <f t="shared" si="23"/>
        <v>0</v>
      </c>
      <c r="W150" s="93" t="e">
        <f t="shared" si="20"/>
        <v>#DIV/0!</v>
      </c>
      <c r="X150" s="89" t="s">
        <v>1525</v>
      </c>
      <c r="Y150" s="92">
        <v>0</v>
      </c>
      <c r="Z150" s="89" t="s">
        <v>55</v>
      </c>
      <c r="AA150" s="92">
        <v>0</v>
      </c>
      <c r="AB150" s="92" t="s">
        <v>54</v>
      </c>
      <c r="AC150" s="92">
        <v>101054.34</v>
      </c>
      <c r="AD150" s="92">
        <v>86680</v>
      </c>
      <c r="AE150" s="92">
        <v>14374.34</v>
      </c>
      <c r="AF150" s="89" t="s">
        <v>1371</v>
      </c>
      <c r="AG150" s="106">
        <f t="shared" si="24"/>
        <v>-14374.34</v>
      </c>
    </row>
    <row r="151" spans="1:33" s="95" customFormat="1" x14ac:dyDescent="0.2">
      <c r="A151" s="89" t="s">
        <v>39</v>
      </c>
      <c r="B151" s="89" t="s">
        <v>40</v>
      </c>
      <c r="C151" s="89" t="s">
        <v>3397</v>
      </c>
      <c r="D151" s="89" t="s">
        <v>3398</v>
      </c>
      <c r="E151" s="89" t="s">
        <v>2903</v>
      </c>
      <c r="F151" s="89" t="s">
        <v>3399</v>
      </c>
      <c r="G151" s="89" t="s">
        <v>1294</v>
      </c>
      <c r="H151" s="89" t="s">
        <v>1165</v>
      </c>
      <c r="I151" s="89" t="s">
        <v>302</v>
      </c>
      <c r="J151" s="89" t="s">
        <v>50</v>
      </c>
      <c r="K151" s="90">
        <v>43500</v>
      </c>
      <c r="L151" s="90">
        <v>43500</v>
      </c>
      <c r="M151" s="90">
        <v>43500</v>
      </c>
      <c r="N151" s="89" t="s">
        <v>1386</v>
      </c>
      <c r="O151" s="89" t="s">
        <v>1368</v>
      </c>
      <c r="P151" s="105">
        <v>8143667</v>
      </c>
      <c r="Q151" s="89" t="s">
        <v>3401</v>
      </c>
      <c r="R151" s="89" t="s">
        <v>59</v>
      </c>
      <c r="S151" s="89" t="s">
        <v>52</v>
      </c>
      <c r="T151" s="92">
        <v>0</v>
      </c>
      <c r="U151" s="92">
        <v>0</v>
      </c>
      <c r="V151" s="92">
        <f t="shared" si="23"/>
        <v>0</v>
      </c>
      <c r="W151" s="93" t="e">
        <f t="shared" si="20"/>
        <v>#DIV/0!</v>
      </c>
      <c r="X151" s="89" t="s">
        <v>1525</v>
      </c>
      <c r="Y151" s="92">
        <v>0</v>
      </c>
      <c r="Z151" s="89" t="s">
        <v>55</v>
      </c>
      <c r="AA151" s="92">
        <v>0</v>
      </c>
      <c r="AB151" s="92" t="s">
        <v>54</v>
      </c>
      <c r="AC151" s="92">
        <v>825750.2</v>
      </c>
      <c r="AD151" s="92">
        <v>669070</v>
      </c>
      <c r="AE151" s="92">
        <v>156680.20000000001</v>
      </c>
      <c r="AF151" s="89" t="s">
        <v>1371</v>
      </c>
      <c r="AG151" s="106">
        <f t="shared" si="24"/>
        <v>-156680.20000000001</v>
      </c>
    </row>
    <row r="152" spans="1:33" s="95" customFormat="1" x14ac:dyDescent="0.2">
      <c r="A152" s="89" t="s">
        <v>39</v>
      </c>
      <c r="B152" s="89" t="s">
        <v>40</v>
      </c>
      <c r="C152" s="89" t="s">
        <v>3397</v>
      </c>
      <c r="D152" s="89" t="s">
        <v>3398</v>
      </c>
      <c r="E152" s="89" t="s">
        <v>2903</v>
      </c>
      <c r="F152" s="89" t="s">
        <v>3399</v>
      </c>
      <c r="G152" s="89" t="s">
        <v>1294</v>
      </c>
      <c r="H152" s="89" t="s">
        <v>1165</v>
      </c>
      <c r="I152" s="89" t="s">
        <v>302</v>
      </c>
      <c r="J152" s="89" t="s">
        <v>50</v>
      </c>
      <c r="K152" s="90">
        <v>43522</v>
      </c>
      <c r="L152" s="90">
        <v>43522</v>
      </c>
      <c r="M152" s="90">
        <v>43522</v>
      </c>
      <c r="N152" s="89" t="s">
        <v>1386</v>
      </c>
      <c r="O152" s="89" t="s">
        <v>1368</v>
      </c>
      <c r="P152" s="105">
        <v>8157883</v>
      </c>
      <c r="Q152" s="89" t="s">
        <v>3401</v>
      </c>
      <c r="R152" s="89" t="s">
        <v>59</v>
      </c>
      <c r="S152" s="89" t="s">
        <v>52</v>
      </c>
      <c r="T152" s="92">
        <v>0</v>
      </c>
      <c r="U152" s="92">
        <v>0</v>
      </c>
      <c r="V152" s="92">
        <f t="shared" si="23"/>
        <v>0</v>
      </c>
      <c r="W152" s="93" t="e">
        <f t="shared" si="20"/>
        <v>#DIV/0!</v>
      </c>
      <c r="X152" s="89" t="s">
        <v>1525</v>
      </c>
      <c r="Y152" s="92">
        <v>0</v>
      </c>
      <c r="Z152" s="89" t="s">
        <v>55</v>
      </c>
      <c r="AA152" s="92">
        <v>0</v>
      </c>
      <c r="AB152" s="92" t="s">
        <v>54</v>
      </c>
      <c r="AC152" s="92">
        <v>1179772.5</v>
      </c>
      <c r="AD152" s="92">
        <v>1047292.5</v>
      </c>
      <c r="AE152" s="92">
        <v>132480</v>
      </c>
      <c r="AF152" s="89" t="s">
        <v>1371</v>
      </c>
      <c r="AG152" s="106">
        <f t="shared" si="24"/>
        <v>-132480</v>
      </c>
    </row>
    <row r="153" spans="1:33" s="95" customFormat="1" x14ac:dyDescent="0.2">
      <c r="A153" s="89" t="s">
        <v>39</v>
      </c>
      <c r="B153" s="89" t="s">
        <v>40</v>
      </c>
      <c r="C153" s="89" t="s">
        <v>3397</v>
      </c>
      <c r="D153" s="89" t="s">
        <v>3398</v>
      </c>
      <c r="E153" s="89" t="s">
        <v>2903</v>
      </c>
      <c r="F153" s="89" t="s">
        <v>3399</v>
      </c>
      <c r="G153" s="89" t="s">
        <v>1294</v>
      </c>
      <c r="H153" s="89" t="s">
        <v>1165</v>
      </c>
      <c r="I153" s="89" t="s">
        <v>302</v>
      </c>
      <c r="J153" s="89" t="s">
        <v>50</v>
      </c>
      <c r="K153" s="90">
        <v>43507</v>
      </c>
      <c r="L153" s="90">
        <v>43507</v>
      </c>
      <c r="M153" s="90">
        <v>43507</v>
      </c>
      <c r="N153" s="89" t="s">
        <v>1386</v>
      </c>
      <c r="O153" s="89" t="s">
        <v>1368</v>
      </c>
      <c r="P153" s="105">
        <v>8157890</v>
      </c>
      <c r="Q153" s="89" t="s">
        <v>3401</v>
      </c>
      <c r="R153" s="89" t="s">
        <v>59</v>
      </c>
      <c r="S153" s="89" t="s">
        <v>52</v>
      </c>
      <c r="T153" s="92">
        <v>0</v>
      </c>
      <c r="U153" s="92">
        <v>0</v>
      </c>
      <c r="V153" s="92">
        <f t="shared" si="23"/>
        <v>0</v>
      </c>
      <c r="W153" s="93" t="e">
        <f t="shared" si="20"/>
        <v>#DIV/0!</v>
      </c>
      <c r="X153" s="89" t="s">
        <v>1525</v>
      </c>
      <c r="Y153" s="92">
        <v>0</v>
      </c>
      <c r="Z153" s="89" t="s">
        <v>55</v>
      </c>
      <c r="AA153" s="92">
        <v>0</v>
      </c>
      <c r="AB153" s="92" t="s">
        <v>54</v>
      </c>
      <c r="AC153" s="92">
        <v>1220197.08</v>
      </c>
      <c r="AD153" s="92">
        <v>1080145</v>
      </c>
      <c r="AE153" s="92">
        <v>140052.07999999999</v>
      </c>
      <c r="AF153" s="89" t="s">
        <v>1371</v>
      </c>
      <c r="AG153" s="106">
        <f t="shared" si="24"/>
        <v>-140052.07999999999</v>
      </c>
    </row>
    <row r="154" spans="1:33" s="95" customFormat="1" x14ac:dyDescent="0.2">
      <c r="A154" s="89" t="s">
        <v>39</v>
      </c>
      <c r="B154" s="89" t="s">
        <v>40</v>
      </c>
      <c r="C154" s="89" t="s">
        <v>3397</v>
      </c>
      <c r="D154" s="89" t="s">
        <v>3398</v>
      </c>
      <c r="E154" s="89" t="s">
        <v>2903</v>
      </c>
      <c r="F154" s="89" t="s">
        <v>3399</v>
      </c>
      <c r="G154" s="89" t="s">
        <v>1294</v>
      </c>
      <c r="H154" s="89" t="s">
        <v>1165</v>
      </c>
      <c r="I154" s="89" t="s">
        <v>302</v>
      </c>
      <c r="J154" s="89" t="s">
        <v>50</v>
      </c>
      <c r="K154" s="90">
        <v>43510</v>
      </c>
      <c r="L154" s="90">
        <v>43510</v>
      </c>
      <c r="M154" s="90">
        <v>43510</v>
      </c>
      <c r="N154" s="89" t="s">
        <v>1386</v>
      </c>
      <c r="O154" s="89" t="s">
        <v>1368</v>
      </c>
      <c r="P154" s="105">
        <v>8157891</v>
      </c>
      <c r="Q154" s="89" t="s">
        <v>3401</v>
      </c>
      <c r="R154" s="89" t="s">
        <v>59</v>
      </c>
      <c r="S154" s="89" t="s">
        <v>52</v>
      </c>
      <c r="T154" s="92">
        <v>0</v>
      </c>
      <c r="U154" s="92">
        <v>0</v>
      </c>
      <c r="V154" s="92">
        <f t="shared" si="23"/>
        <v>0</v>
      </c>
      <c r="W154" s="93" t="e">
        <f t="shared" si="20"/>
        <v>#DIV/0!</v>
      </c>
      <c r="X154" s="89" t="s">
        <v>1525</v>
      </c>
      <c r="Y154" s="92">
        <v>0</v>
      </c>
      <c r="Z154" s="89" t="s">
        <v>55</v>
      </c>
      <c r="AA154" s="92">
        <v>0</v>
      </c>
      <c r="AB154" s="92" t="s">
        <v>54</v>
      </c>
      <c r="AC154" s="92">
        <v>140227.1</v>
      </c>
      <c r="AD154" s="92">
        <v>113620</v>
      </c>
      <c r="AE154" s="92">
        <v>26607.1</v>
      </c>
      <c r="AF154" s="89" t="s">
        <v>1371</v>
      </c>
      <c r="AG154" s="106">
        <f t="shared" si="24"/>
        <v>-26607.1</v>
      </c>
    </row>
    <row r="155" spans="1:33" s="95" customFormat="1" x14ac:dyDescent="0.2">
      <c r="A155" s="89" t="s">
        <v>39</v>
      </c>
      <c r="B155" s="89" t="s">
        <v>40</v>
      </c>
      <c r="C155" s="89" t="s">
        <v>3397</v>
      </c>
      <c r="D155" s="89" t="s">
        <v>3398</v>
      </c>
      <c r="E155" s="89" t="s">
        <v>2903</v>
      </c>
      <c r="F155" s="89" t="s">
        <v>3399</v>
      </c>
      <c r="G155" s="89" t="s">
        <v>1294</v>
      </c>
      <c r="H155" s="89" t="s">
        <v>1165</v>
      </c>
      <c r="I155" s="89" t="s">
        <v>302</v>
      </c>
      <c r="J155" s="89" t="s">
        <v>50</v>
      </c>
      <c r="K155" s="90">
        <v>43511</v>
      </c>
      <c r="L155" s="90">
        <v>43511</v>
      </c>
      <c r="M155" s="90">
        <v>43511</v>
      </c>
      <c r="N155" s="89" t="s">
        <v>1358</v>
      </c>
      <c r="O155" s="89" t="s">
        <v>1368</v>
      </c>
      <c r="P155" s="105">
        <v>8200923</v>
      </c>
      <c r="Q155" s="89" t="s">
        <v>3401</v>
      </c>
      <c r="R155" s="89" t="s">
        <v>68</v>
      </c>
      <c r="S155" s="89" t="s">
        <v>52</v>
      </c>
      <c r="T155" s="92">
        <v>0</v>
      </c>
      <c r="U155" s="92">
        <v>0</v>
      </c>
      <c r="V155" s="92">
        <f t="shared" si="23"/>
        <v>0</v>
      </c>
      <c r="W155" s="93" t="e">
        <f t="shared" si="20"/>
        <v>#DIV/0!</v>
      </c>
      <c r="X155" s="89" t="s">
        <v>1361</v>
      </c>
      <c r="Y155" s="92">
        <v>300</v>
      </c>
      <c r="Z155" s="89" t="s">
        <v>4465</v>
      </c>
      <c r="AA155" s="92">
        <v>0</v>
      </c>
      <c r="AB155" s="92" t="s">
        <v>54</v>
      </c>
      <c r="AC155" s="92">
        <v>0</v>
      </c>
      <c r="AD155" s="92">
        <v>300</v>
      </c>
      <c r="AE155" s="92">
        <v>-300</v>
      </c>
      <c r="AF155" s="89" t="s">
        <v>1371</v>
      </c>
      <c r="AG155" s="106">
        <f t="shared" si="24"/>
        <v>300</v>
      </c>
    </row>
    <row r="156" spans="1:33" s="88" customFormat="1" x14ac:dyDescent="0.2">
      <c r="A156" s="83" t="s">
        <v>39</v>
      </c>
      <c r="B156" s="83" t="s">
        <v>40</v>
      </c>
      <c r="C156" s="83" t="s">
        <v>3397</v>
      </c>
      <c r="D156" s="83" t="s">
        <v>3398</v>
      </c>
      <c r="E156" s="83" t="s">
        <v>2903</v>
      </c>
      <c r="F156" s="83" t="s">
        <v>3399</v>
      </c>
      <c r="G156" s="83" t="s">
        <v>1294</v>
      </c>
      <c r="H156" s="83" t="s">
        <v>1165</v>
      </c>
      <c r="I156" s="83" t="s">
        <v>302</v>
      </c>
      <c r="J156" s="83" t="s">
        <v>50</v>
      </c>
      <c r="K156" s="84">
        <v>43510</v>
      </c>
      <c r="L156" s="84">
        <v>43510</v>
      </c>
      <c r="M156" s="84">
        <v>43510</v>
      </c>
      <c r="N156" s="83" t="s">
        <v>1367</v>
      </c>
      <c r="O156" s="83" t="s">
        <v>1368</v>
      </c>
      <c r="P156" s="102">
        <v>8011409</v>
      </c>
      <c r="Q156" s="83" t="s">
        <v>4466</v>
      </c>
      <c r="R156" s="83" t="s">
        <v>59</v>
      </c>
      <c r="S156" s="83" t="s">
        <v>52</v>
      </c>
      <c r="T156" s="85">
        <v>1704.56</v>
      </c>
      <c r="U156" s="85">
        <v>1704.52</v>
      </c>
      <c r="V156" s="85">
        <f t="shared" si="23"/>
        <v>3.999999999996362E-2</v>
      </c>
      <c r="W156" s="86">
        <f t="shared" si="20"/>
        <v>2.3466466419465213E-5</v>
      </c>
      <c r="X156" s="83" t="s">
        <v>1361</v>
      </c>
      <c r="Y156" s="85">
        <v>1704.52</v>
      </c>
      <c r="Z156" s="83" t="s">
        <v>4467</v>
      </c>
      <c r="AA156" s="85">
        <v>0</v>
      </c>
      <c r="AB156" s="85" t="s">
        <v>54</v>
      </c>
      <c r="AC156" s="85">
        <v>0</v>
      </c>
      <c r="AD156" s="85">
        <v>0</v>
      </c>
      <c r="AE156" s="85">
        <v>0</v>
      </c>
      <c r="AF156" s="83" t="s">
        <v>1371</v>
      </c>
      <c r="AG156" s="103">
        <f t="shared" si="24"/>
        <v>3.999999999996362E-2</v>
      </c>
    </row>
    <row r="157" spans="1:33" s="88" customFormat="1" x14ac:dyDescent="0.2">
      <c r="A157" s="83" t="s">
        <v>39</v>
      </c>
      <c r="B157" s="83" t="s">
        <v>40</v>
      </c>
      <c r="C157" s="83" t="s">
        <v>3397</v>
      </c>
      <c r="D157" s="83" t="s">
        <v>3398</v>
      </c>
      <c r="E157" s="83" t="s">
        <v>2903</v>
      </c>
      <c r="F157" s="83" t="s">
        <v>3399</v>
      </c>
      <c r="G157" s="83" t="s">
        <v>1294</v>
      </c>
      <c r="H157" s="83" t="s">
        <v>1165</v>
      </c>
      <c r="I157" s="83" t="s">
        <v>302</v>
      </c>
      <c r="J157" s="83" t="s">
        <v>50</v>
      </c>
      <c r="K157" s="84">
        <v>43510</v>
      </c>
      <c r="L157" s="84">
        <v>43510</v>
      </c>
      <c r="M157" s="84">
        <v>43510</v>
      </c>
      <c r="N157" s="83" t="s">
        <v>1367</v>
      </c>
      <c r="O157" s="83" t="s">
        <v>1368</v>
      </c>
      <c r="P157" s="102">
        <v>8011409</v>
      </c>
      <c r="Q157" s="83" t="s">
        <v>4466</v>
      </c>
      <c r="R157" s="83" t="s">
        <v>59</v>
      </c>
      <c r="S157" s="83" t="s">
        <v>52</v>
      </c>
      <c r="T157" s="85">
        <v>27960</v>
      </c>
      <c r="U157" s="85">
        <v>22450</v>
      </c>
      <c r="V157" s="85">
        <f t="shared" si="23"/>
        <v>5510</v>
      </c>
      <c r="W157" s="86">
        <f t="shared" si="20"/>
        <v>0.19706723891273248</v>
      </c>
      <c r="X157" s="83" t="s">
        <v>1361</v>
      </c>
      <c r="Y157" s="85">
        <v>22450</v>
      </c>
      <c r="Z157" s="83" t="s">
        <v>4468</v>
      </c>
      <c r="AA157" s="85">
        <v>0</v>
      </c>
      <c r="AB157" s="85" t="s">
        <v>54</v>
      </c>
      <c r="AC157" s="85">
        <v>27960</v>
      </c>
      <c r="AD157" s="85">
        <v>22450</v>
      </c>
      <c r="AE157" s="85">
        <v>5510</v>
      </c>
      <c r="AF157" s="83" t="s">
        <v>1371</v>
      </c>
      <c r="AG157" s="103">
        <f t="shared" si="24"/>
        <v>0</v>
      </c>
    </row>
    <row r="158" spans="1:33" s="88" customFormat="1" x14ac:dyDescent="0.2">
      <c r="A158" s="83" t="s">
        <v>39</v>
      </c>
      <c r="B158" s="83" t="s">
        <v>40</v>
      </c>
      <c r="C158" s="83" t="s">
        <v>3397</v>
      </c>
      <c r="D158" s="83" t="s">
        <v>3398</v>
      </c>
      <c r="E158" s="83" t="s">
        <v>2903</v>
      </c>
      <c r="F158" s="83" t="s">
        <v>3399</v>
      </c>
      <c r="G158" s="83" t="s">
        <v>1294</v>
      </c>
      <c r="H158" s="83" t="s">
        <v>1165</v>
      </c>
      <c r="I158" s="83" t="s">
        <v>302</v>
      </c>
      <c r="J158" s="83" t="s">
        <v>50</v>
      </c>
      <c r="K158" s="84">
        <v>43504</v>
      </c>
      <c r="L158" s="84">
        <v>43504</v>
      </c>
      <c r="M158" s="84">
        <v>43504</v>
      </c>
      <c r="N158" s="83" t="s">
        <v>1367</v>
      </c>
      <c r="O158" s="83" t="s">
        <v>1368</v>
      </c>
      <c r="P158" s="102">
        <v>8105054</v>
      </c>
      <c r="Q158" s="83" t="s">
        <v>4469</v>
      </c>
      <c r="R158" s="83" t="s">
        <v>59</v>
      </c>
      <c r="S158" s="83" t="s">
        <v>52</v>
      </c>
      <c r="T158" s="85">
        <v>741.12</v>
      </c>
      <c r="U158" s="85">
        <v>666.98</v>
      </c>
      <c r="V158" s="85">
        <f t="shared" si="23"/>
        <v>74.139999999999986</v>
      </c>
      <c r="W158" s="86">
        <f t="shared" si="20"/>
        <v>0.10003778065630395</v>
      </c>
      <c r="X158" s="83" t="s">
        <v>1361</v>
      </c>
      <c r="Y158" s="85">
        <v>666.98</v>
      </c>
      <c r="Z158" s="83" t="s">
        <v>4470</v>
      </c>
      <c r="AA158" s="85">
        <v>0</v>
      </c>
      <c r="AB158" s="85" t="s">
        <v>54</v>
      </c>
      <c r="AC158" s="85">
        <v>1235.33</v>
      </c>
      <c r="AD158" s="85">
        <v>1111.8</v>
      </c>
      <c r="AE158" s="85">
        <v>123.53</v>
      </c>
      <c r="AF158" s="83" t="s">
        <v>1371</v>
      </c>
      <c r="AG158" s="103">
        <f t="shared" si="24"/>
        <v>-49.390000000000015</v>
      </c>
    </row>
    <row r="159" spans="1:33" s="88" customFormat="1" x14ac:dyDescent="0.2">
      <c r="A159" s="83" t="s">
        <v>39</v>
      </c>
      <c r="B159" s="83" t="s">
        <v>40</v>
      </c>
      <c r="C159" s="83" t="s">
        <v>3397</v>
      </c>
      <c r="D159" s="83" t="s">
        <v>3398</v>
      </c>
      <c r="E159" s="83" t="s">
        <v>2903</v>
      </c>
      <c r="F159" s="83" t="s">
        <v>3399</v>
      </c>
      <c r="G159" s="83" t="s">
        <v>1294</v>
      </c>
      <c r="H159" s="83" t="s">
        <v>1165</v>
      </c>
      <c r="I159" s="83" t="s">
        <v>302</v>
      </c>
      <c r="J159" s="83" t="s">
        <v>50</v>
      </c>
      <c r="K159" s="84">
        <v>43504</v>
      </c>
      <c r="L159" s="84">
        <v>43504</v>
      </c>
      <c r="M159" s="84">
        <v>43504</v>
      </c>
      <c r="N159" s="83" t="s">
        <v>1367</v>
      </c>
      <c r="O159" s="83" t="s">
        <v>1368</v>
      </c>
      <c r="P159" s="102">
        <v>8105054</v>
      </c>
      <c r="Q159" s="83" t="s">
        <v>4469</v>
      </c>
      <c r="R159" s="83" t="s">
        <v>59</v>
      </c>
      <c r="S159" s="83" t="s">
        <v>52</v>
      </c>
      <c r="T159" s="85">
        <v>8638.6200000000008</v>
      </c>
      <c r="U159" s="85">
        <v>7998.72</v>
      </c>
      <c r="V159" s="85">
        <f t="shared" si="23"/>
        <v>639.90000000000055</v>
      </c>
      <c r="W159" s="86">
        <f t="shared" si="20"/>
        <v>7.4074331316807601E-2</v>
      </c>
      <c r="X159" s="83" t="s">
        <v>1361</v>
      </c>
      <c r="Y159" s="85">
        <v>7998.72</v>
      </c>
      <c r="Z159" s="83" t="s">
        <v>4471</v>
      </c>
      <c r="AA159" s="85">
        <v>0</v>
      </c>
      <c r="AB159" s="85" t="s">
        <v>54</v>
      </c>
      <c r="AC159" s="85">
        <v>270.83999999999997</v>
      </c>
      <c r="AD159" s="85">
        <v>243.78</v>
      </c>
      <c r="AE159" s="85">
        <v>27.06</v>
      </c>
      <c r="AF159" s="83" t="s">
        <v>1371</v>
      </c>
      <c r="AG159" s="103">
        <f t="shared" si="24"/>
        <v>612.8400000000006</v>
      </c>
    </row>
    <row r="160" spans="1:33" s="88" customFormat="1" x14ac:dyDescent="0.2">
      <c r="A160" s="83" t="s">
        <v>39</v>
      </c>
      <c r="B160" s="83" t="s">
        <v>40</v>
      </c>
      <c r="C160" s="83" t="s">
        <v>3397</v>
      </c>
      <c r="D160" s="83" t="s">
        <v>3398</v>
      </c>
      <c r="E160" s="83" t="s">
        <v>2903</v>
      </c>
      <c r="F160" s="83" t="s">
        <v>3399</v>
      </c>
      <c r="G160" s="83" t="s">
        <v>1294</v>
      </c>
      <c r="H160" s="83" t="s">
        <v>1165</v>
      </c>
      <c r="I160" s="83" t="s">
        <v>302</v>
      </c>
      <c r="J160" s="83" t="s">
        <v>50</v>
      </c>
      <c r="K160" s="84">
        <v>43524</v>
      </c>
      <c r="L160" s="84">
        <v>43524</v>
      </c>
      <c r="M160" s="84">
        <v>43524</v>
      </c>
      <c r="N160" s="83" t="s">
        <v>1367</v>
      </c>
      <c r="O160" s="83" t="s">
        <v>1368</v>
      </c>
      <c r="P160" s="102">
        <v>8105056</v>
      </c>
      <c r="Q160" s="83" t="s">
        <v>4469</v>
      </c>
      <c r="R160" s="83" t="s">
        <v>59</v>
      </c>
      <c r="S160" s="83" t="s">
        <v>52</v>
      </c>
      <c r="T160" s="85">
        <v>281.68</v>
      </c>
      <c r="U160" s="85">
        <v>253.52</v>
      </c>
      <c r="V160" s="85">
        <f t="shared" si="23"/>
        <v>28.159999999999997</v>
      </c>
      <c r="W160" s="86">
        <f t="shared" si="20"/>
        <v>9.9971598977563178E-2</v>
      </c>
      <c r="X160" s="83" t="s">
        <v>1361</v>
      </c>
      <c r="Y160" s="85">
        <v>253.52</v>
      </c>
      <c r="Z160" s="83" t="s">
        <v>4472</v>
      </c>
      <c r="AA160" s="85">
        <v>0</v>
      </c>
      <c r="AB160" s="85" t="s">
        <v>54</v>
      </c>
      <c r="AC160" s="85">
        <v>177.04</v>
      </c>
      <c r="AD160" s="85">
        <v>159.32</v>
      </c>
      <c r="AE160" s="85">
        <v>17.72</v>
      </c>
      <c r="AF160" s="83" t="s">
        <v>1371</v>
      </c>
      <c r="AG160" s="103">
        <f t="shared" si="24"/>
        <v>10.439999999999998</v>
      </c>
    </row>
    <row r="161" spans="1:33" s="88" customFormat="1" x14ac:dyDescent="0.2">
      <c r="A161" s="83" t="s">
        <v>39</v>
      </c>
      <c r="B161" s="83" t="s">
        <v>40</v>
      </c>
      <c r="C161" s="83" t="s">
        <v>3397</v>
      </c>
      <c r="D161" s="83" t="s">
        <v>3398</v>
      </c>
      <c r="E161" s="83" t="s">
        <v>2903</v>
      </c>
      <c r="F161" s="83" t="s">
        <v>3399</v>
      </c>
      <c r="G161" s="83" t="s">
        <v>1294</v>
      </c>
      <c r="H161" s="83" t="s">
        <v>1165</v>
      </c>
      <c r="I161" s="83" t="s">
        <v>302</v>
      </c>
      <c r="J161" s="83" t="s">
        <v>50</v>
      </c>
      <c r="K161" s="84">
        <v>43517</v>
      </c>
      <c r="L161" s="84">
        <v>43517</v>
      </c>
      <c r="M161" s="84">
        <v>43517</v>
      </c>
      <c r="N161" s="83" t="s">
        <v>1367</v>
      </c>
      <c r="O161" s="83" t="s">
        <v>1368</v>
      </c>
      <c r="P161" s="102">
        <v>8105060</v>
      </c>
      <c r="Q161" s="83" t="s">
        <v>4469</v>
      </c>
      <c r="R161" s="83" t="s">
        <v>59</v>
      </c>
      <c r="S161" s="83" t="s">
        <v>52</v>
      </c>
      <c r="T161" s="85">
        <v>8849.92</v>
      </c>
      <c r="U161" s="85">
        <v>8065</v>
      </c>
      <c r="V161" s="85">
        <f t="shared" si="23"/>
        <v>784.92000000000007</v>
      </c>
      <c r="W161" s="86">
        <f t="shared" si="20"/>
        <v>8.8692327162279441E-2</v>
      </c>
      <c r="X161" s="83" t="s">
        <v>1361</v>
      </c>
      <c r="Y161" s="85">
        <v>8065</v>
      </c>
      <c r="Z161" s="83" t="s">
        <v>4473</v>
      </c>
      <c r="AA161" s="85">
        <v>0</v>
      </c>
      <c r="AB161" s="85" t="s">
        <v>54</v>
      </c>
      <c r="AC161" s="85">
        <v>0</v>
      </c>
      <c r="AD161" s="85">
        <v>0</v>
      </c>
      <c r="AE161" s="85">
        <v>0</v>
      </c>
      <c r="AF161" s="83" t="s">
        <v>1371</v>
      </c>
      <c r="AG161" s="103">
        <f t="shared" si="24"/>
        <v>784.92000000000007</v>
      </c>
    </row>
    <row r="162" spans="1:33" s="88" customFormat="1" x14ac:dyDescent="0.2">
      <c r="A162" s="83" t="s">
        <v>39</v>
      </c>
      <c r="B162" s="83" t="s">
        <v>40</v>
      </c>
      <c r="C162" s="83" t="s">
        <v>3397</v>
      </c>
      <c r="D162" s="83" t="s">
        <v>3398</v>
      </c>
      <c r="E162" s="83" t="s">
        <v>2903</v>
      </c>
      <c r="F162" s="83" t="s">
        <v>3399</v>
      </c>
      <c r="G162" s="83" t="s">
        <v>1294</v>
      </c>
      <c r="H162" s="83" t="s">
        <v>1165</v>
      </c>
      <c r="I162" s="83" t="s">
        <v>302</v>
      </c>
      <c r="J162" s="83" t="s">
        <v>50</v>
      </c>
      <c r="K162" s="84">
        <v>43517</v>
      </c>
      <c r="L162" s="84">
        <v>43517</v>
      </c>
      <c r="M162" s="84">
        <v>43517</v>
      </c>
      <c r="N162" s="83" t="s">
        <v>1367</v>
      </c>
      <c r="O162" s="83" t="s">
        <v>1368</v>
      </c>
      <c r="P162" s="102">
        <v>8105060</v>
      </c>
      <c r="Q162" s="83" t="s">
        <v>4469</v>
      </c>
      <c r="R162" s="83" t="s">
        <v>59</v>
      </c>
      <c r="S162" s="83" t="s">
        <v>52</v>
      </c>
      <c r="T162" s="85">
        <v>42339</v>
      </c>
      <c r="U162" s="85">
        <v>38490</v>
      </c>
      <c r="V162" s="85">
        <f t="shared" si="23"/>
        <v>3849</v>
      </c>
      <c r="W162" s="86">
        <f t="shared" si="20"/>
        <v>9.0909090909090912E-2</v>
      </c>
      <c r="X162" s="83" t="s">
        <v>1361</v>
      </c>
      <c r="Y162" s="85">
        <v>38490</v>
      </c>
      <c r="Z162" s="83" t="s">
        <v>4474</v>
      </c>
      <c r="AA162" s="85">
        <v>0</v>
      </c>
      <c r="AB162" s="85" t="s">
        <v>54</v>
      </c>
      <c r="AC162" s="85">
        <v>1625.3</v>
      </c>
      <c r="AD162" s="85">
        <v>1503.72</v>
      </c>
      <c r="AE162" s="85">
        <v>121.58</v>
      </c>
      <c r="AF162" s="83" t="s">
        <v>1371</v>
      </c>
      <c r="AG162" s="103">
        <f t="shared" si="24"/>
        <v>3727.42</v>
      </c>
    </row>
    <row r="163" spans="1:33" s="88" customFormat="1" x14ac:dyDescent="0.2">
      <c r="A163" s="83" t="s">
        <v>39</v>
      </c>
      <c r="B163" s="83" t="s">
        <v>40</v>
      </c>
      <c r="C163" s="83" t="s">
        <v>3397</v>
      </c>
      <c r="D163" s="83" t="s">
        <v>3398</v>
      </c>
      <c r="E163" s="83" t="s">
        <v>2903</v>
      </c>
      <c r="F163" s="83" t="s">
        <v>3399</v>
      </c>
      <c r="G163" s="83" t="s">
        <v>1294</v>
      </c>
      <c r="H163" s="83" t="s">
        <v>4475</v>
      </c>
      <c r="I163" s="83" t="s">
        <v>302</v>
      </c>
      <c r="J163" s="83" t="s">
        <v>50</v>
      </c>
      <c r="K163" s="84">
        <v>43516</v>
      </c>
      <c r="L163" s="84">
        <v>43516</v>
      </c>
      <c r="M163" s="84">
        <v>43516</v>
      </c>
      <c r="N163" s="83" t="s">
        <v>1358</v>
      </c>
      <c r="O163" s="83" t="s">
        <v>1368</v>
      </c>
      <c r="P163" s="102">
        <v>8175445</v>
      </c>
      <c r="Q163" s="83" t="s">
        <v>4476</v>
      </c>
      <c r="R163" s="83" t="s">
        <v>68</v>
      </c>
      <c r="S163" s="83" t="s">
        <v>52</v>
      </c>
      <c r="T163" s="85">
        <v>190976.5</v>
      </c>
      <c r="U163" s="85">
        <v>174379.66</v>
      </c>
      <c r="V163" s="85">
        <f t="shared" si="23"/>
        <v>16596.839999999997</v>
      </c>
      <c r="W163" s="86">
        <f t="shared" si="20"/>
        <v>8.6905142779347175E-2</v>
      </c>
      <c r="X163" s="83" t="s">
        <v>1361</v>
      </c>
      <c r="Y163" s="85">
        <v>174379.66</v>
      </c>
      <c r="Z163" s="83" t="s">
        <v>4477</v>
      </c>
      <c r="AA163" s="85">
        <v>0</v>
      </c>
      <c r="AB163" s="85" t="s">
        <v>54</v>
      </c>
      <c r="AC163" s="85">
        <v>190976.5</v>
      </c>
      <c r="AD163" s="85">
        <v>174379.66</v>
      </c>
      <c r="AE163" s="85">
        <v>16596.84</v>
      </c>
      <c r="AF163" s="83" t="s">
        <v>1371</v>
      </c>
      <c r="AG163" s="103">
        <f t="shared" si="24"/>
        <v>0</v>
      </c>
    </row>
    <row r="164" spans="1:33" s="88" customFormat="1" ht="15" customHeight="1" x14ac:dyDescent="0.2">
      <c r="A164" s="83" t="s">
        <v>39</v>
      </c>
      <c r="B164" s="83" t="s">
        <v>40</v>
      </c>
      <c r="C164" s="83" t="s">
        <v>3397</v>
      </c>
      <c r="D164" s="83" t="s">
        <v>3398</v>
      </c>
      <c r="E164" s="83" t="s">
        <v>2903</v>
      </c>
      <c r="F164" s="83" t="s">
        <v>3399</v>
      </c>
      <c r="G164" s="83" t="s">
        <v>1294</v>
      </c>
      <c r="H164" s="83" t="s">
        <v>4475</v>
      </c>
      <c r="I164" s="83" t="s">
        <v>302</v>
      </c>
      <c r="J164" s="83" t="s">
        <v>50</v>
      </c>
      <c r="K164" s="84">
        <v>43504</v>
      </c>
      <c r="L164" s="84">
        <v>43504</v>
      </c>
      <c r="M164" s="84">
        <v>43506</v>
      </c>
      <c r="N164" s="83" t="s">
        <v>1358</v>
      </c>
      <c r="O164" s="83" t="s">
        <v>1368</v>
      </c>
      <c r="P164" s="102">
        <v>8175452</v>
      </c>
      <c r="Q164" s="83" t="s">
        <v>4478</v>
      </c>
      <c r="R164" s="83" t="s">
        <v>68</v>
      </c>
      <c r="S164" s="83" t="s">
        <v>52</v>
      </c>
      <c r="T164" s="85">
        <v>188331</v>
      </c>
      <c r="U164" s="85">
        <v>172573.18</v>
      </c>
      <c r="V164" s="85">
        <f t="shared" si="23"/>
        <v>15757.820000000007</v>
      </c>
      <c r="W164" s="86">
        <f t="shared" si="20"/>
        <v>8.3670877338303348E-2</v>
      </c>
      <c r="X164" s="83" t="s">
        <v>1361</v>
      </c>
      <c r="Y164" s="85">
        <v>172573.18</v>
      </c>
      <c r="Z164" s="83" t="s">
        <v>4479</v>
      </c>
      <c r="AA164" s="85">
        <v>0</v>
      </c>
      <c r="AB164" s="85" t="s">
        <v>54</v>
      </c>
      <c r="AC164" s="85">
        <v>188331</v>
      </c>
      <c r="AD164" s="85">
        <v>172573.18</v>
      </c>
      <c r="AE164" s="85">
        <v>15757.82</v>
      </c>
      <c r="AF164" s="83" t="s">
        <v>1371</v>
      </c>
      <c r="AG164" s="103">
        <f t="shared" si="24"/>
        <v>0</v>
      </c>
    </row>
    <row r="165" spans="1:33" s="88" customFormat="1" x14ac:dyDescent="0.2">
      <c r="A165" s="83" t="s">
        <v>39</v>
      </c>
      <c r="B165" s="83" t="s">
        <v>40</v>
      </c>
      <c r="C165" s="83" t="s">
        <v>3397</v>
      </c>
      <c r="D165" s="83" t="s">
        <v>4480</v>
      </c>
      <c r="E165" s="83" t="s">
        <v>2903</v>
      </c>
      <c r="F165" s="83" t="s">
        <v>4396</v>
      </c>
      <c r="G165" s="83" t="s">
        <v>93</v>
      </c>
      <c r="H165" s="83" t="s">
        <v>4397</v>
      </c>
      <c r="I165" s="83" t="s">
        <v>94</v>
      </c>
      <c r="J165" s="83" t="s">
        <v>50</v>
      </c>
      <c r="K165" s="84">
        <v>43516</v>
      </c>
      <c r="L165" s="84">
        <v>43516</v>
      </c>
      <c r="M165" s="84">
        <v>43516</v>
      </c>
      <c r="N165" s="83" t="s">
        <v>1367</v>
      </c>
      <c r="O165" s="83" t="s">
        <v>1368</v>
      </c>
      <c r="P165" s="102">
        <v>8041182</v>
      </c>
      <c r="Q165" s="83" t="s">
        <v>4398</v>
      </c>
      <c r="R165" s="83" t="s">
        <v>59</v>
      </c>
      <c r="S165" s="83" t="s">
        <v>52</v>
      </c>
      <c r="T165" s="85">
        <v>80763.75</v>
      </c>
      <c r="U165" s="85">
        <v>75480</v>
      </c>
      <c r="V165" s="85">
        <f t="shared" ref="V165:V170" si="25">T165-U165</f>
        <v>5283.75</v>
      </c>
      <c r="W165" s="86">
        <f t="shared" si="20"/>
        <v>6.5422296512977665E-2</v>
      </c>
      <c r="X165" s="83" t="s">
        <v>1361</v>
      </c>
      <c r="Y165" s="85">
        <v>75480</v>
      </c>
      <c r="Z165" s="83" t="s">
        <v>4481</v>
      </c>
      <c r="AA165" s="85">
        <v>0</v>
      </c>
      <c r="AB165" s="85" t="s">
        <v>54</v>
      </c>
      <c r="AC165" s="85">
        <v>80763.75</v>
      </c>
      <c r="AD165" s="85">
        <v>75480</v>
      </c>
      <c r="AE165" s="85">
        <v>5283.75</v>
      </c>
      <c r="AF165" s="83" t="s">
        <v>1371</v>
      </c>
      <c r="AG165" s="103">
        <f t="shared" ref="AG165:AG170" si="26">V165-AE165</f>
        <v>0</v>
      </c>
    </row>
    <row r="166" spans="1:33" s="88" customFormat="1" x14ac:dyDescent="0.2">
      <c r="A166" s="83" t="s">
        <v>39</v>
      </c>
      <c r="B166" s="83" t="s">
        <v>40</v>
      </c>
      <c r="C166" s="83" t="s">
        <v>3397</v>
      </c>
      <c r="D166" s="83" t="s">
        <v>4480</v>
      </c>
      <c r="E166" s="83" t="s">
        <v>2903</v>
      </c>
      <c r="F166" s="83" t="s">
        <v>4396</v>
      </c>
      <c r="G166" s="83" t="s">
        <v>93</v>
      </c>
      <c r="H166" s="83" t="s">
        <v>4397</v>
      </c>
      <c r="I166" s="83" t="s">
        <v>94</v>
      </c>
      <c r="J166" s="83" t="s">
        <v>50</v>
      </c>
      <c r="K166" s="84">
        <v>43516</v>
      </c>
      <c r="L166" s="84">
        <v>43516</v>
      </c>
      <c r="M166" s="84">
        <v>43516</v>
      </c>
      <c r="N166" s="83" t="s">
        <v>1367</v>
      </c>
      <c r="O166" s="83" t="s">
        <v>1368</v>
      </c>
      <c r="P166" s="102">
        <v>8041182</v>
      </c>
      <c r="Q166" s="83" t="s">
        <v>4398</v>
      </c>
      <c r="R166" s="83" t="s">
        <v>59</v>
      </c>
      <c r="S166" s="83" t="s">
        <v>52</v>
      </c>
      <c r="T166" s="85">
        <v>4221.79</v>
      </c>
      <c r="U166" s="85">
        <v>4106.99</v>
      </c>
      <c r="V166" s="85">
        <f t="shared" si="25"/>
        <v>114.80000000000018</v>
      </c>
      <c r="W166" s="86">
        <f t="shared" si="20"/>
        <v>2.7192257312656523E-2</v>
      </c>
      <c r="X166" s="83" t="s">
        <v>1361</v>
      </c>
      <c r="Y166" s="85">
        <v>4106.99</v>
      </c>
      <c r="Z166" s="83" t="s">
        <v>4482</v>
      </c>
      <c r="AA166" s="85">
        <v>0</v>
      </c>
      <c r="AB166" s="85" t="s">
        <v>54</v>
      </c>
      <c r="AC166" s="85">
        <v>4221.79</v>
      </c>
      <c r="AD166" s="85">
        <v>4106.99</v>
      </c>
      <c r="AE166" s="85">
        <v>114.8</v>
      </c>
      <c r="AF166" s="83" t="s">
        <v>1371</v>
      </c>
      <c r="AG166" s="103">
        <f t="shared" si="26"/>
        <v>1.8474111129762605E-13</v>
      </c>
    </row>
    <row r="167" spans="1:33" s="88" customFormat="1" x14ac:dyDescent="0.2">
      <c r="A167" s="83" t="s">
        <v>39</v>
      </c>
      <c r="B167" s="83" t="s">
        <v>40</v>
      </c>
      <c r="C167" s="83" t="s">
        <v>3397</v>
      </c>
      <c r="D167" s="83" t="s">
        <v>4480</v>
      </c>
      <c r="E167" s="83" t="s">
        <v>2903</v>
      </c>
      <c r="F167" s="83" t="s">
        <v>4396</v>
      </c>
      <c r="G167" s="83" t="s">
        <v>93</v>
      </c>
      <c r="H167" s="83" t="s">
        <v>4397</v>
      </c>
      <c r="I167" s="83" t="s">
        <v>94</v>
      </c>
      <c r="J167" s="83" t="s">
        <v>50</v>
      </c>
      <c r="K167" s="84">
        <v>43516</v>
      </c>
      <c r="L167" s="84">
        <v>43516</v>
      </c>
      <c r="M167" s="84">
        <v>43516</v>
      </c>
      <c r="N167" s="83" t="s">
        <v>1367</v>
      </c>
      <c r="O167" s="83" t="s">
        <v>1368</v>
      </c>
      <c r="P167" s="102">
        <v>8041182</v>
      </c>
      <c r="Q167" s="83" t="s">
        <v>4398</v>
      </c>
      <c r="R167" s="83" t="s">
        <v>59</v>
      </c>
      <c r="S167" s="83" t="s">
        <v>52</v>
      </c>
      <c r="T167" s="85">
        <v>127112.3</v>
      </c>
      <c r="U167" s="85">
        <v>115501</v>
      </c>
      <c r="V167" s="85">
        <f t="shared" si="25"/>
        <v>11611.300000000003</v>
      </c>
      <c r="W167" s="86">
        <f t="shared" si="20"/>
        <v>9.1346785480240722E-2</v>
      </c>
      <c r="X167" s="83" t="s">
        <v>1361</v>
      </c>
      <c r="Y167" s="85">
        <v>115501</v>
      </c>
      <c r="Z167" s="83" t="s">
        <v>4483</v>
      </c>
      <c r="AA167" s="85">
        <v>0</v>
      </c>
      <c r="AB167" s="85" t="s">
        <v>54</v>
      </c>
      <c r="AC167" s="85">
        <v>127112.3</v>
      </c>
      <c r="AD167" s="85">
        <v>115501</v>
      </c>
      <c r="AE167" s="85">
        <v>11611.3</v>
      </c>
      <c r="AF167" s="83" t="s">
        <v>1371</v>
      </c>
      <c r="AG167" s="103">
        <f t="shared" si="26"/>
        <v>0</v>
      </c>
    </row>
    <row r="168" spans="1:33" s="88" customFormat="1" x14ac:dyDescent="0.2">
      <c r="A168" s="83" t="s">
        <v>39</v>
      </c>
      <c r="B168" s="83" t="s">
        <v>40</v>
      </c>
      <c r="C168" s="83" t="s">
        <v>3397</v>
      </c>
      <c r="D168" s="83" t="s">
        <v>4480</v>
      </c>
      <c r="E168" s="83" t="s">
        <v>2903</v>
      </c>
      <c r="F168" s="83" t="s">
        <v>4396</v>
      </c>
      <c r="G168" s="83" t="s">
        <v>93</v>
      </c>
      <c r="H168" s="83" t="s">
        <v>4397</v>
      </c>
      <c r="I168" s="83" t="s">
        <v>94</v>
      </c>
      <c r="J168" s="83" t="s">
        <v>50</v>
      </c>
      <c r="K168" s="84">
        <v>43516</v>
      </c>
      <c r="L168" s="84">
        <v>43516</v>
      </c>
      <c r="M168" s="84">
        <v>43516</v>
      </c>
      <c r="N168" s="83" t="s">
        <v>1367</v>
      </c>
      <c r="O168" s="83" t="s">
        <v>1368</v>
      </c>
      <c r="P168" s="102">
        <v>8044214</v>
      </c>
      <c r="Q168" s="83" t="s">
        <v>4398</v>
      </c>
      <c r="R168" s="83" t="s">
        <v>59</v>
      </c>
      <c r="S168" s="83" t="s">
        <v>52</v>
      </c>
      <c r="T168" s="85">
        <v>43548.25</v>
      </c>
      <c r="U168" s="85">
        <v>39662.5</v>
      </c>
      <c r="V168" s="85">
        <f t="shared" si="25"/>
        <v>3885.75</v>
      </c>
      <c r="W168" s="86">
        <f t="shared" si="20"/>
        <v>8.9228614238230003E-2</v>
      </c>
      <c r="X168" s="83" t="s">
        <v>1361</v>
      </c>
      <c r="Y168" s="85">
        <v>39662.5</v>
      </c>
      <c r="Z168" s="83" t="s">
        <v>4484</v>
      </c>
      <c r="AA168" s="85">
        <v>0</v>
      </c>
      <c r="AB168" s="85" t="s">
        <v>54</v>
      </c>
      <c r="AC168" s="85">
        <v>43548.25</v>
      </c>
      <c r="AD168" s="85">
        <v>39662.5</v>
      </c>
      <c r="AE168" s="85">
        <v>3885.75</v>
      </c>
      <c r="AF168" s="83" t="s">
        <v>1371</v>
      </c>
      <c r="AG168" s="103">
        <f t="shared" si="26"/>
        <v>0</v>
      </c>
    </row>
    <row r="169" spans="1:33" s="88" customFormat="1" x14ac:dyDescent="0.2">
      <c r="A169" s="83" t="s">
        <v>39</v>
      </c>
      <c r="B169" s="83" t="s">
        <v>40</v>
      </c>
      <c r="C169" s="83" t="s">
        <v>3397</v>
      </c>
      <c r="D169" s="83" t="s">
        <v>4480</v>
      </c>
      <c r="E169" s="83" t="s">
        <v>2903</v>
      </c>
      <c r="F169" s="83" t="s">
        <v>4396</v>
      </c>
      <c r="G169" s="83" t="s">
        <v>93</v>
      </c>
      <c r="H169" s="83" t="s">
        <v>4397</v>
      </c>
      <c r="I169" s="83" t="s">
        <v>94</v>
      </c>
      <c r="J169" s="83" t="s">
        <v>50</v>
      </c>
      <c r="K169" s="84">
        <v>43516</v>
      </c>
      <c r="L169" s="84">
        <v>43516</v>
      </c>
      <c r="M169" s="84">
        <v>43516</v>
      </c>
      <c r="N169" s="83" t="s">
        <v>1367</v>
      </c>
      <c r="O169" s="83" t="s">
        <v>1368</v>
      </c>
      <c r="P169" s="102">
        <v>8121978</v>
      </c>
      <c r="Q169" s="83" t="s">
        <v>4398</v>
      </c>
      <c r="R169" s="83" t="s">
        <v>59</v>
      </c>
      <c r="S169" s="83" t="s">
        <v>52</v>
      </c>
      <c r="T169" s="85">
        <v>114001</v>
      </c>
      <c r="U169" s="85">
        <v>120790</v>
      </c>
      <c r="V169" s="85">
        <f t="shared" si="25"/>
        <v>-6789</v>
      </c>
      <c r="W169" s="86">
        <f t="shared" si="20"/>
        <v>-5.9552109192024631E-2</v>
      </c>
      <c r="X169" s="83" t="s">
        <v>1361</v>
      </c>
      <c r="Y169" s="85">
        <v>120790</v>
      </c>
      <c r="Z169" s="83" t="s">
        <v>4485</v>
      </c>
      <c r="AA169" s="85">
        <v>0</v>
      </c>
      <c r="AB169" s="85" t="s">
        <v>54</v>
      </c>
      <c r="AC169" s="85">
        <v>114001</v>
      </c>
      <c r="AD169" s="85">
        <v>120790</v>
      </c>
      <c r="AE169" s="85">
        <v>-6789</v>
      </c>
      <c r="AF169" s="83" t="s">
        <v>1371</v>
      </c>
      <c r="AG169" s="103">
        <f t="shared" si="26"/>
        <v>0</v>
      </c>
    </row>
    <row r="170" spans="1:33" s="88" customFormat="1" x14ac:dyDescent="0.2">
      <c r="A170" s="83" t="s">
        <v>39</v>
      </c>
      <c r="B170" s="83" t="s">
        <v>40</v>
      </c>
      <c r="C170" s="83" t="s">
        <v>3397</v>
      </c>
      <c r="D170" s="83" t="s">
        <v>4480</v>
      </c>
      <c r="E170" s="83" t="s">
        <v>2903</v>
      </c>
      <c r="F170" s="83" t="s">
        <v>4396</v>
      </c>
      <c r="G170" s="83" t="s">
        <v>93</v>
      </c>
      <c r="H170" s="83" t="s">
        <v>4405</v>
      </c>
      <c r="I170" s="83" t="s">
        <v>94</v>
      </c>
      <c r="J170" s="83" t="s">
        <v>50</v>
      </c>
      <c r="K170" s="84">
        <v>43502</v>
      </c>
      <c r="L170" s="84">
        <v>43502</v>
      </c>
      <c r="M170" s="84">
        <v>43502</v>
      </c>
      <c r="N170" s="83" t="s">
        <v>1367</v>
      </c>
      <c r="O170" s="83" t="s">
        <v>1368</v>
      </c>
      <c r="P170" s="102">
        <v>8198044</v>
      </c>
      <c r="Q170" s="83" t="s">
        <v>4486</v>
      </c>
      <c r="R170" s="83" t="s">
        <v>59</v>
      </c>
      <c r="S170" s="83" t="s">
        <v>52</v>
      </c>
      <c r="T170" s="85">
        <v>4041</v>
      </c>
      <c r="U170" s="85">
        <v>4490</v>
      </c>
      <c r="V170" s="85">
        <f t="shared" si="25"/>
        <v>-449</v>
      </c>
      <c r="W170" s="86">
        <f t="shared" si="20"/>
        <v>-0.1111111111111111</v>
      </c>
      <c r="X170" s="83" t="s">
        <v>1361</v>
      </c>
      <c r="Y170" s="85">
        <v>4490</v>
      </c>
      <c r="Z170" s="83" t="s">
        <v>4487</v>
      </c>
      <c r="AA170" s="85">
        <v>0</v>
      </c>
      <c r="AB170" s="85" t="s">
        <v>54</v>
      </c>
      <c r="AC170" s="85">
        <v>4041</v>
      </c>
      <c r="AD170" s="85">
        <v>4490</v>
      </c>
      <c r="AE170" s="85">
        <v>-449</v>
      </c>
      <c r="AF170" s="83" t="s">
        <v>1371</v>
      </c>
      <c r="AG170" s="103">
        <f t="shared" si="26"/>
        <v>0</v>
      </c>
    </row>
    <row r="171" spans="1:33" s="88" customFormat="1" x14ac:dyDescent="0.2">
      <c r="A171" s="83" t="s">
        <v>39</v>
      </c>
      <c r="B171" s="83" t="s">
        <v>40</v>
      </c>
      <c r="C171" s="83" t="s">
        <v>3412</v>
      </c>
      <c r="D171" s="83" t="s">
        <v>3413</v>
      </c>
      <c r="E171" s="83" t="s">
        <v>2903</v>
      </c>
      <c r="F171" s="83" t="s">
        <v>3416</v>
      </c>
      <c r="G171" s="83" t="s">
        <v>3417</v>
      </c>
      <c r="H171" s="83" t="s">
        <v>3414</v>
      </c>
      <c r="I171" s="83" t="s">
        <v>302</v>
      </c>
      <c r="J171" s="83" t="s">
        <v>50</v>
      </c>
      <c r="K171" s="84">
        <v>43504</v>
      </c>
      <c r="L171" s="84">
        <v>43504</v>
      </c>
      <c r="M171" s="84">
        <v>43504</v>
      </c>
      <c r="N171" s="83" t="s">
        <v>1358</v>
      </c>
      <c r="O171" s="83" t="s">
        <v>1368</v>
      </c>
      <c r="P171" s="102">
        <v>8179673</v>
      </c>
      <c r="Q171" s="83" t="s">
        <v>4488</v>
      </c>
      <c r="R171" s="83" t="s">
        <v>68</v>
      </c>
      <c r="S171" s="83" t="s">
        <v>52</v>
      </c>
      <c r="T171" s="85">
        <v>2514.4</v>
      </c>
      <c r="U171" s="85">
        <v>2245</v>
      </c>
      <c r="V171" s="85">
        <f t="shared" ref="V171:V188" si="27">T171-U171</f>
        <v>269.40000000000009</v>
      </c>
      <c r="W171" s="86">
        <f t="shared" si="20"/>
        <v>0.10714285714285718</v>
      </c>
      <c r="X171" s="83" t="s">
        <v>1361</v>
      </c>
      <c r="Y171" s="85">
        <v>2245</v>
      </c>
      <c r="Z171" s="83" t="s">
        <v>4489</v>
      </c>
      <c r="AA171" s="85">
        <v>0</v>
      </c>
      <c r="AB171" s="85" t="s">
        <v>54</v>
      </c>
      <c r="AC171" s="85">
        <v>0</v>
      </c>
      <c r="AD171" s="85">
        <v>0</v>
      </c>
      <c r="AE171" s="85">
        <v>0</v>
      </c>
      <c r="AF171" s="83" t="s">
        <v>1371</v>
      </c>
      <c r="AG171" s="103">
        <f t="shared" ref="AG171:AG188" si="28">V171-AE171</f>
        <v>269.40000000000009</v>
      </c>
    </row>
    <row r="172" spans="1:33" s="88" customFormat="1" x14ac:dyDescent="0.2">
      <c r="A172" s="83" t="s">
        <v>39</v>
      </c>
      <c r="B172" s="83" t="s">
        <v>40</v>
      </c>
      <c r="C172" s="83" t="s">
        <v>3412</v>
      </c>
      <c r="D172" s="83" t="s">
        <v>3413</v>
      </c>
      <c r="E172" s="83" t="s">
        <v>2903</v>
      </c>
      <c r="F172" s="83" t="s">
        <v>3416</v>
      </c>
      <c r="G172" s="83" t="s">
        <v>3417</v>
      </c>
      <c r="H172" s="83" t="s">
        <v>3414</v>
      </c>
      <c r="I172" s="83" t="s">
        <v>302</v>
      </c>
      <c r="J172" s="83" t="s">
        <v>50</v>
      </c>
      <c r="K172" s="84">
        <v>43514</v>
      </c>
      <c r="L172" s="84">
        <v>43514</v>
      </c>
      <c r="M172" s="84">
        <v>43514</v>
      </c>
      <c r="N172" s="83" t="s">
        <v>1358</v>
      </c>
      <c r="O172" s="83" t="s">
        <v>1368</v>
      </c>
      <c r="P172" s="102">
        <v>8179673</v>
      </c>
      <c r="Q172" s="83" t="s">
        <v>4488</v>
      </c>
      <c r="R172" s="83" t="s">
        <v>68</v>
      </c>
      <c r="S172" s="83" t="s">
        <v>52</v>
      </c>
      <c r="T172" s="85">
        <v>245.63</v>
      </c>
      <c r="U172" s="85">
        <v>255.5</v>
      </c>
      <c r="V172" s="85">
        <f t="shared" si="27"/>
        <v>-9.8700000000000045</v>
      </c>
      <c r="W172" s="86">
        <f t="shared" si="20"/>
        <v>-4.0182388144770612E-2</v>
      </c>
      <c r="X172" s="83" t="s">
        <v>1361</v>
      </c>
      <c r="Y172" s="85">
        <v>255.5</v>
      </c>
      <c r="Z172" s="83" t="s">
        <v>4489</v>
      </c>
      <c r="AA172" s="85">
        <v>0</v>
      </c>
      <c r="AB172" s="85" t="s">
        <v>54</v>
      </c>
      <c r="AC172" s="85">
        <v>0</v>
      </c>
      <c r="AD172" s="85">
        <v>0</v>
      </c>
      <c r="AE172" s="85">
        <v>0</v>
      </c>
      <c r="AF172" s="83" t="s">
        <v>1371</v>
      </c>
      <c r="AG172" s="103">
        <f t="shared" si="28"/>
        <v>-9.8700000000000045</v>
      </c>
    </row>
    <row r="173" spans="1:33" s="88" customFormat="1" x14ac:dyDescent="0.2">
      <c r="A173" s="83" t="s">
        <v>39</v>
      </c>
      <c r="B173" s="83" t="s">
        <v>40</v>
      </c>
      <c r="C173" s="83" t="s">
        <v>3412</v>
      </c>
      <c r="D173" s="83" t="s">
        <v>3413</v>
      </c>
      <c r="E173" s="83" t="s">
        <v>2903</v>
      </c>
      <c r="F173" s="83" t="s">
        <v>3416</v>
      </c>
      <c r="G173" s="83" t="s">
        <v>3417</v>
      </c>
      <c r="H173" s="83" t="s">
        <v>3414</v>
      </c>
      <c r="I173" s="83" t="s">
        <v>302</v>
      </c>
      <c r="J173" s="83" t="s">
        <v>50</v>
      </c>
      <c r="K173" s="84">
        <v>43514</v>
      </c>
      <c r="L173" s="84">
        <v>43539</v>
      </c>
      <c r="M173" s="104" t="s">
        <v>54</v>
      </c>
      <c r="N173" s="83" t="s">
        <v>1358</v>
      </c>
      <c r="O173" s="83" t="s">
        <v>1359</v>
      </c>
      <c r="P173" s="102">
        <v>8172040</v>
      </c>
      <c r="Q173" s="83" t="s">
        <v>4490</v>
      </c>
      <c r="R173" s="83" t="s">
        <v>68</v>
      </c>
      <c r="S173" s="83" t="s">
        <v>52</v>
      </c>
      <c r="T173" s="85">
        <v>245.63</v>
      </c>
      <c r="U173" s="85">
        <v>255.5</v>
      </c>
      <c r="V173" s="85">
        <f t="shared" si="27"/>
        <v>-9.8700000000000045</v>
      </c>
      <c r="W173" s="86">
        <f t="shared" si="20"/>
        <v>-4.0182388144770612E-2</v>
      </c>
      <c r="X173" s="83" t="s">
        <v>1361</v>
      </c>
      <c r="Y173" s="85">
        <v>255.5</v>
      </c>
      <c r="Z173" s="83" t="s">
        <v>4491</v>
      </c>
      <c r="AA173" s="85">
        <v>0</v>
      </c>
      <c r="AB173" s="85" t="s">
        <v>54</v>
      </c>
      <c r="AC173" s="85">
        <v>245.63</v>
      </c>
      <c r="AD173" s="85">
        <v>255.5</v>
      </c>
      <c r="AE173" s="85">
        <v>-9.8699999999999992</v>
      </c>
      <c r="AF173" s="83" t="s">
        <v>1371</v>
      </c>
      <c r="AG173" s="103">
        <f t="shared" si="28"/>
        <v>0</v>
      </c>
    </row>
    <row r="174" spans="1:33" s="88" customFormat="1" x14ac:dyDescent="0.2">
      <c r="A174" s="83" t="s">
        <v>39</v>
      </c>
      <c r="B174" s="83" t="s">
        <v>40</v>
      </c>
      <c r="C174" s="83" t="s">
        <v>3412</v>
      </c>
      <c r="D174" s="83" t="s">
        <v>3413</v>
      </c>
      <c r="E174" s="83" t="s">
        <v>2903</v>
      </c>
      <c r="F174" s="83" t="s">
        <v>3416</v>
      </c>
      <c r="G174" s="83" t="s">
        <v>3417</v>
      </c>
      <c r="H174" s="83" t="s">
        <v>3414</v>
      </c>
      <c r="I174" s="83" t="s">
        <v>302</v>
      </c>
      <c r="J174" s="83" t="s">
        <v>50</v>
      </c>
      <c r="K174" s="84">
        <v>43514</v>
      </c>
      <c r="L174" s="84">
        <v>43539</v>
      </c>
      <c r="M174" s="104" t="s">
        <v>54</v>
      </c>
      <c r="N174" s="83" t="s">
        <v>1358</v>
      </c>
      <c r="O174" s="83" t="s">
        <v>1359</v>
      </c>
      <c r="P174" s="102">
        <v>8172208</v>
      </c>
      <c r="Q174" s="83" t="s">
        <v>3445</v>
      </c>
      <c r="R174" s="83" t="s">
        <v>68</v>
      </c>
      <c r="S174" s="83" t="s">
        <v>52</v>
      </c>
      <c r="T174" s="85">
        <v>493.57</v>
      </c>
      <c r="U174" s="85">
        <v>302.66000000000003</v>
      </c>
      <c r="V174" s="85">
        <f t="shared" si="27"/>
        <v>190.90999999999997</v>
      </c>
      <c r="W174" s="86">
        <f t="shared" si="20"/>
        <v>0.38679417306562386</v>
      </c>
      <c r="X174" s="83" t="s">
        <v>1361</v>
      </c>
      <c r="Y174" s="85">
        <v>302.66000000000003</v>
      </c>
      <c r="Z174" s="83" t="s">
        <v>4492</v>
      </c>
      <c r="AA174" s="85">
        <v>0</v>
      </c>
      <c r="AB174" s="85" t="s">
        <v>54</v>
      </c>
      <c r="AC174" s="85">
        <v>493.57</v>
      </c>
      <c r="AD174" s="85">
        <v>302.66000000000003</v>
      </c>
      <c r="AE174" s="85">
        <v>190.91</v>
      </c>
      <c r="AF174" s="83" t="s">
        <v>1371</v>
      </c>
      <c r="AG174" s="103">
        <f t="shared" si="28"/>
        <v>0</v>
      </c>
    </row>
    <row r="175" spans="1:33" s="88" customFormat="1" x14ac:dyDescent="0.2">
      <c r="A175" s="83" t="s">
        <v>39</v>
      </c>
      <c r="B175" s="83" t="s">
        <v>40</v>
      </c>
      <c r="C175" s="83" t="s">
        <v>3412</v>
      </c>
      <c r="D175" s="83" t="s">
        <v>3413</v>
      </c>
      <c r="E175" s="83" t="s">
        <v>2903</v>
      </c>
      <c r="F175" s="83" t="s">
        <v>3416</v>
      </c>
      <c r="G175" s="83" t="s">
        <v>3417</v>
      </c>
      <c r="H175" s="83" t="s">
        <v>3414</v>
      </c>
      <c r="I175" s="83" t="s">
        <v>302</v>
      </c>
      <c r="J175" s="83" t="s">
        <v>50</v>
      </c>
      <c r="K175" s="84">
        <v>43514</v>
      </c>
      <c r="L175" s="84">
        <v>43539</v>
      </c>
      <c r="M175" s="104" t="s">
        <v>54</v>
      </c>
      <c r="N175" s="83" t="s">
        <v>1358</v>
      </c>
      <c r="O175" s="83" t="s">
        <v>1359</v>
      </c>
      <c r="P175" s="102">
        <v>8172208</v>
      </c>
      <c r="Q175" s="83" t="s">
        <v>3445</v>
      </c>
      <c r="R175" s="83" t="s">
        <v>68</v>
      </c>
      <c r="S175" s="83" t="s">
        <v>52</v>
      </c>
      <c r="T175" s="85">
        <v>5289.4</v>
      </c>
      <c r="U175" s="85">
        <v>4990</v>
      </c>
      <c r="V175" s="85">
        <f t="shared" si="27"/>
        <v>299.39999999999964</v>
      </c>
      <c r="W175" s="86">
        <f t="shared" ref="W175:W235" si="29">V175/T175</f>
        <v>5.6603773584905592E-2</v>
      </c>
      <c r="X175" s="83" t="s">
        <v>1361</v>
      </c>
      <c r="Y175" s="85">
        <v>4990</v>
      </c>
      <c r="Z175" s="83" t="s">
        <v>4493</v>
      </c>
      <c r="AA175" s="85">
        <v>0</v>
      </c>
      <c r="AB175" s="85" t="s">
        <v>54</v>
      </c>
      <c r="AC175" s="85">
        <v>5289.4</v>
      </c>
      <c r="AD175" s="85">
        <v>4990</v>
      </c>
      <c r="AE175" s="85">
        <v>299.39999999999998</v>
      </c>
      <c r="AF175" s="83" t="s">
        <v>1371</v>
      </c>
      <c r="AG175" s="103">
        <f t="shared" si="28"/>
        <v>0</v>
      </c>
    </row>
    <row r="176" spans="1:33" s="88" customFormat="1" x14ac:dyDescent="0.2">
      <c r="A176" s="83" t="s">
        <v>39</v>
      </c>
      <c r="B176" s="83" t="s">
        <v>40</v>
      </c>
      <c r="C176" s="83" t="s">
        <v>3412</v>
      </c>
      <c r="D176" s="83" t="s">
        <v>3413</v>
      </c>
      <c r="E176" s="83" t="s">
        <v>2903</v>
      </c>
      <c r="F176" s="83" t="s">
        <v>3416</v>
      </c>
      <c r="G176" s="83" t="s">
        <v>3417</v>
      </c>
      <c r="H176" s="83" t="s">
        <v>3414</v>
      </c>
      <c r="I176" s="83" t="s">
        <v>302</v>
      </c>
      <c r="J176" s="83" t="s">
        <v>50</v>
      </c>
      <c r="K176" s="84">
        <v>43514</v>
      </c>
      <c r="L176" s="84">
        <v>43514</v>
      </c>
      <c r="M176" s="84">
        <v>43514</v>
      </c>
      <c r="N176" s="83" t="s">
        <v>1358</v>
      </c>
      <c r="O176" s="83" t="s">
        <v>1368</v>
      </c>
      <c r="P176" s="102">
        <v>8172208</v>
      </c>
      <c r="Q176" s="83" t="s">
        <v>3445</v>
      </c>
      <c r="R176" s="83" t="s">
        <v>68</v>
      </c>
      <c r="S176" s="83" t="s">
        <v>52</v>
      </c>
      <c r="T176" s="85">
        <v>3571.78</v>
      </c>
      <c r="U176" s="85">
        <v>3369.6</v>
      </c>
      <c r="V176" s="85">
        <f t="shared" si="27"/>
        <v>202.18000000000029</v>
      </c>
      <c r="W176" s="86">
        <f t="shared" si="29"/>
        <v>5.660483008471974E-2</v>
      </c>
      <c r="X176" s="83" t="s">
        <v>1361</v>
      </c>
      <c r="Y176" s="85">
        <v>3369.6</v>
      </c>
      <c r="Z176" s="83" t="s">
        <v>4494</v>
      </c>
      <c r="AA176" s="85">
        <v>0</v>
      </c>
      <c r="AB176" s="85" t="s">
        <v>54</v>
      </c>
      <c r="AC176" s="85">
        <v>3571.78</v>
      </c>
      <c r="AD176" s="85">
        <v>3369.6</v>
      </c>
      <c r="AE176" s="85">
        <v>202.18</v>
      </c>
      <c r="AF176" s="83" t="s">
        <v>1371</v>
      </c>
      <c r="AG176" s="103">
        <f t="shared" si="28"/>
        <v>2.8421709430404007E-13</v>
      </c>
    </row>
    <row r="177" spans="1:33" s="88" customFormat="1" x14ac:dyDescent="0.2">
      <c r="A177" s="83" t="s">
        <v>39</v>
      </c>
      <c r="B177" s="83" t="s">
        <v>40</v>
      </c>
      <c r="C177" s="83" t="s">
        <v>3412</v>
      </c>
      <c r="D177" s="83" t="s">
        <v>3413</v>
      </c>
      <c r="E177" s="83" t="s">
        <v>2903</v>
      </c>
      <c r="F177" s="83" t="s">
        <v>3416</v>
      </c>
      <c r="G177" s="83" t="s">
        <v>3417</v>
      </c>
      <c r="H177" s="83" t="s">
        <v>3414</v>
      </c>
      <c r="I177" s="83" t="s">
        <v>302</v>
      </c>
      <c r="J177" s="83" t="s">
        <v>50</v>
      </c>
      <c r="K177" s="84">
        <v>43501</v>
      </c>
      <c r="L177" s="84">
        <v>43501</v>
      </c>
      <c r="M177" s="84">
        <v>43486</v>
      </c>
      <c r="N177" s="83" t="s">
        <v>1358</v>
      </c>
      <c r="O177" s="83" t="s">
        <v>1368</v>
      </c>
      <c r="P177" s="102">
        <v>8172208</v>
      </c>
      <c r="Q177" s="83" t="s">
        <v>3445</v>
      </c>
      <c r="R177" s="83" t="s">
        <v>68</v>
      </c>
      <c r="S177" s="83" t="s">
        <v>52</v>
      </c>
      <c r="T177" s="85">
        <v>3747.59</v>
      </c>
      <c r="U177" s="85">
        <v>3535.46</v>
      </c>
      <c r="V177" s="85">
        <f t="shared" si="27"/>
        <v>212.13000000000011</v>
      </c>
      <c r="W177" s="86">
        <f t="shared" si="29"/>
        <v>5.6604377746765279E-2</v>
      </c>
      <c r="X177" s="83" t="s">
        <v>1361</v>
      </c>
      <c r="Y177" s="85">
        <v>3535.46</v>
      </c>
      <c r="Z177" s="83" t="s">
        <v>4495</v>
      </c>
      <c r="AA177" s="85">
        <v>0</v>
      </c>
      <c r="AB177" s="85" t="s">
        <v>54</v>
      </c>
      <c r="AC177" s="85">
        <v>3747.59</v>
      </c>
      <c r="AD177" s="85">
        <v>3535.46</v>
      </c>
      <c r="AE177" s="85">
        <v>212.13</v>
      </c>
      <c r="AF177" s="83" t="s">
        <v>1371</v>
      </c>
      <c r="AG177" s="103">
        <f t="shared" si="28"/>
        <v>0</v>
      </c>
    </row>
    <row r="178" spans="1:33" s="88" customFormat="1" x14ac:dyDescent="0.2">
      <c r="A178" s="83" t="s">
        <v>39</v>
      </c>
      <c r="B178" s="83" t="s">
        <v>40</v>
      </c>
      <c r="C178" s="83" t="s">
        <v>3412</v>
      </c>
      <c r="D178" s="83" t="s">
        <v>3413</v>
      </c>
      <c r="E178" s="83" t="s">
        <v>2903</v>
      </c>
      <c r="F178" s="83" t="s">
        <v>3416</v>
      </c>
      <c r="G178" s="83" t="s">
        <v>3417</v>
      </c>
      <c r="H178" s="83" t="s">
        <v>3414</v>
      </c>
      <c r="I178" s="83" t="s">
        <v>302</v>
      </c>
      <c r="J178" s="83" t="s">
        <v>50</v>
      </c>
      <c r="K178" s="84">
        <v>43501</v>
      </c>
      <c r="L178" s="84">
        <v>43501</v>
      </c>
      <c r="M178" s="84">
        <v>43483</v>
      </c>
      <c r="N178" s="83" t="s">
        <v>1358</v>
      </c>
      <c r="O178" s="83" t="s">
        <v>1368</v>
      </c>
      <c r="P178" s="102">
        <v>8172208</v>
      </c>
      <c r="Q178" s="83" t="s">
        <v>3445</v>
      </c>
      <c r="R178" s="83" t="s">
        <v>68</v>
      </c>
      <c r="S178" s="83" t="s">
        <v>52</v>
      </c>
      <c r="T178" s="85">
        <v>375.02</v>
      </c>
      <c r="U178" s="85">
        <v>353.8</v>
      </c>
      <c r="V178" s="85">
        <f t="shared" si="27"/>
        <v>21.21999999999997</v>
      </c>
      <c r="W178" s="86">
        <f t="shared" si="29"/>
        <v>5.6583648872060084E-2</v>
      </c>
      <c r="X178" s="83" t="s">
        <v>1361</v>
      </c>
      <c r="Y178" s="85">
        <v>353.8</v>
      </c>
      <c r="Z178" s="83" t="s">
        <v>4495</v>
      </c>
      <c r="AA178" s="85">
        <v>0</v>
      </c>
      <c r="AB178" s="85" t="s">
        <v>54</v>
      </c>
      <c r="AC178" s="85">
        <v>375.02</v>
      </c>
      <c r="AD178" s="85">
        <v>353.8</v>
      </c>
      <c r="AE178" s="85">
        <v>21.22</v>
      </c>
      <c r="AF178" s="83" t="s">
        <v>1371</v>
      </c>
      <c r="AG178" s="103">
        <f t="shared" si="28"/>
        <v>-2.8421709430404007E-14</v>
      </c>
    </row>
    <row r="179" spans="1:33" s="88" customFormat="1" x14ac:dyDescent="0.2">
      <c r="A179" s="83" t="s">
        <v>39</v>
      </c>
      <c r="B179" s="83" t="s">
        <v>40</v>
      </c>
      <c r="C179" s="83" t="s">
        <v>3412</v>
      </c>
      <c r="D179" s="83" t="s">
        <v>3413</v>
      </c>
      <c r="E179" s="83" t="s">
        <v>2903</v>
      </c>
      <c r="F179" s="83" t="s">
        <v>3416</v>
      </c>
      <c r="G179" s="83" t="s">
        <v>3417</v>
      </c>
      <c r="H179" s="83" t="s">
        <v>3414</v>
      </c>
      <c r="I179" s="83" t="s">
        <v>302</v>
      </c>
      <c r="J179" s="83" t="s">
        <v>50</v>
      </c>
      <c r="K179" s="84">
        <v>43514</v>
      </c>
      <c r="L179" s="84">
        <v>43539</v>
      </c>
      <c r="M179" s="104" t="s">
        <v>54</v>
      </c>
      <c r="N179" s="83" t="s">
        <v>1358</v>
      </c>
      <c r="O179" s="83" t="s">
        <v>1359</v>
      </c>
      <c r="P179" s="102">
        <v>8172787</v>
      </c>
      <c r="Q179" s="83" t="s">
        <v>3453</v>
      </c>
      <c r="R179" s="83" t="s">
        <v>68</v>
      </c>
      <c r="S179" s="83" t="s">
        <v>52</v>
      </c>
      <c r="T179" s="85">
        <v>493.57</v>
      </c>
      <c r="U179" s="85">
        <v>302.66000000000003</v>
      </c>
      <c r="V179" s="85">
        <f t="shared" si="27"/>
        <v>190.90999999999997</v>
      </c>
      <c r="W179" s="86">
        <f t="shared" si="29"/>
        <v>0.38679417306562386</v>
      </c>
      <c r="X179" s="83" t="s">
        <v>1361</v>
      </c>
      <c r="Y179" s="85">
        <v>302.66000000000003</v>
      </c>
      <c r="Z179" s="83" t="s">
        <v>4496</v>
      </c>
      <c r="AA179" s="85">
        <v>0</v>
      </c>
      <c r="AB179" s="85" t="s">
        <v>54</v>
      </c>
      <c r="AC179" s="85">
        <v>493.57</v>
      </c>
      <c r="AD179" s="85">
        <v>302.66000000000003</v>
      </c>
      <c r="AE179" s="85">
        <v>190.91</v>
      </c>
      <c r="AF179" s="83" t="s">
        <v>1371</v>
      </c>
      <c r="AG179" s="103">
        <f t="shared" si="28"/>
        <v>0</v>
      </c>
    </row>
    <row r="180" spans="1:33" s="88" customFormat="1" x14ac:dyDescent="0.2">
      <c r="A180" s="83" t="s">
        <v>39</v>
      </c>
      <c r="B180" s="83" t="s">
        <v>40</v>
      </c>
      <c r="C180" s="83" t="s">
        <v>3412</v>
      </c>
      <c r="D180" s="83" t="s">
        <v>3413</v>
      </c>
      <c r="E180" s="83" t="s">
        <v>2903</v>
      </c>
      <c r="F180" s="83" t="s">
        <v>3416</v>
      </c>
      <c r="G180" s="83" t="s">
        <v>3417</v>
      </c>
      <c r="H180" s="83" t="s">
        <v>3414</v>
      </c>
      <c r="I180" s="83" t="s">
        <v>302</v>
      </c>
      <c r="J180" s="83" t="s">
        <v>50</v>
      </c>
      <c r="K180" s="84">
        <v>43514</v>
      </c>
      <c r="L180" s="84">
        <v>43539</v>
      </c>
      <c r="M180" s="104" t="s">
        <v>54</v>
      </c>
      <c r="N180" s="83" t="s">
        <v>1358</v>
      </c>
      <c r="O180" s="83" t="s">
        <v>1359</v>
      </c>
      <c r="P180" s="102">
        <v>8172787</v>
      </c>
      <c r="Q180" s="83" t="s">
        <v>3453</v>
      </c>
      <c r="R180" s="83" t="s">
        <v>68</v>
      </c>
      <c r="S180" s="83" t="s">
        <v>52</v>
      </c>
      <c r="T180" s="85">
        <v>3571.78</v>
      </c>
      <c r="U180" s="85">
        <v>3369.6</v>
      </c>
      <c r="V180" s="85">
        <f t="shared" si="27"/>
        <v>202.18000000000029</v>
      </c>
      <c r="W180" s="86">
        <f t="shared" si="29"/>
        <v>5.660483008471974E-2</v>
      </c>
      <c r="X180" s="83" t="s">
        <v>1361</v>
      </c>
      <c r="Y180" s="85">
        <v>3369.6</v>
      </c>
      <c r="Z180" s="83" t="s">
        <v>4497</v>
      </c>
      <c r="AA180" s="85">
        <v>0</v>
      </c>
      <c r="AB180" s="85" t="s">
        <v>54</v>
      </c>
      <c r="AC180" s="85">
        <v>3571.78</v>
      </c>
      <c r="AD180" s="85">
        <v>3369.6</v>
      </c>
      <c r="AE180" s="85">
        <v>202.18</v>
      </c>
      <c r="AF180" s="83" t="s">
        <v>1371</v>
      </c>
      <c r="AG180" s="103">
        <f t="shared" si="28"/>
        <v>2.8421709430404007E-13</v>
      </c>
    </row>
    <row r="181" spans="1:33" s="88" customFormat="1" x14ac:dyDescent="0.2">
      <c r="A181" s="83" t="s">
        <v>39</v>
      </c>
      <c r="B181" s="83" t="s">
        <v>40</v>
      </c>
      <c r="C181" s="83" t="s">
        <v>3412</v>
      </c>
      <c r="D181" s="83" t="s">
        <v>3413</v>
      </c>
      <c r="E181" s="83" t="s">
        <v>2903</v>
      </c>
      <c r="F181" s="83" t="s">
        <v>3416</v>
      </c>
      <c r="G181" s="83" t="s">
        <v>3417</v>
      </c>
      <c r="H181" s="83" t="s">
        <v>916</v>
      </c>
      <c r="I181" s="83" t="s">
        <v>302</v>
      </c>
      <c r="J181" s="83" t="s">
        <v>50</v>
      </c>
      <c r="K181" s="84">
        <v>43507</v>
      </c>
      <c r="L181" s="84">
        <v>43539</v>
      </c>
      <c r="M181" s="104" t="s">
        <v>54</v>
      </c>
      <c r="N181" s="83" t="s">
        <v>1358</v>
      </c>
      <c r="O181" s="83" t="s">
        <v>1359</v>
      </c>
      <c r="P181" s="102">
        <v>8175447</v>
      </c>
      <c r="Q181" s="83" t="s">
        <v>4498</v>
      </c>
      <c r="R181" s="83" t="s">
        <v>68</v>
      </c>
      <c r="S181" s="83" t="s">
        <v>52</v>
      </c>
      <c r="T181" s="85">
        <v>113.03</v>
      </c>
      <c r="U181" s="85">
        <v>102.75</v>
      </c>
      <c r="V181" s="85">
        <f t="shared" si="27"/>
        <v>10.280000000000001</v>
      </c>
      <c r="W181" s="86">
        <f t="shared" si="29"/>
        <v>9.0949305494116617E-2</v>
      </c>
      <c r="X181" s="83" t="s">
        <v>1361</v>
      </c>
      <c r="Y181" s="85">
        <v>102.75</v>
      </c>
      <c r="Z181" s="83" t="s">
        <v>4499</v>
      </c>
      <c r="AA181" s="85">
        <v>0</v>
      </c>
      <c r="AB181" s="85" t="s">
        <v>54</v>
      </c>
      <c r="AC181" s="85">
        <v>113.03</v>
      </c>
      <c r="AD181" s="85">
        <v>102.75</v>
      </c>
      <c r="AE181" s="85">
        <v>10.28</v>
      </c>
      <c r="AF181" s="83" t="s">
        <v>1371</v>
      </c>
      <c r="AG181" s="103">
        <f t="shared" si="28"/>
        <v>0</v>
      </c>
    </row>
    <row r="182" spans="1:33" s="88" customFormat="1" x14ac:dyDescent="0.2">
      <c r="A182" s="83" t="s">
        <v>39</v>
      </c>
      <c r="B182" s="83" t="s">
        <v>40</v>
      </c>
      <c r="C182" s="83" t="s">
        <v>3412</v>
      </c>
      <c r="D182" s="83" t="s">
        <v>3413</v>
      </c>
      <c r="E182" s="83" t="s">
        <v>2903</v>
      </c>
      <c r="F182" s="83" t="s">
        <v>3416</v>
      </c>
      <c r="G182" s="83" t="s">
        <v>3417</v>
      </c>
      <c r="H182" s="83" t="s">
        <v>3415</v>
      </c>
      <c r="I182" s="83" t="s">
        <v>302</v>
      </c>
      <c r="J182" s="83" t="s">
        <v>50</v>
      </c>
      <c r="K182" s="84">
        <v>43504</v>
      </c>
      <c r="L182" s="84">
        <v>43504</v>
      </c>
      <c r="M182" s="84">
        <v>43504</v>
      </c>
      <c r="N182" s="83" t="s">
        <v>1358</v>
      </c>
      <c r="O182" s="83" t="s">
        <v>1368</v>
      </c>
      <c r="P182" s="102">
        <v>8161524</v>
      </c>
      <c r="Q182" s="83" t="s">
        <v>4500</v>
      </c>
      <c r="R182" s="83" t="s">
        <v>68</v>
      </c>
      <c r="S182" s="83" t="s">
        <v>52</v>
      </c>
      <c r="T182" s="85">
        <v>5028.8</v>
      </c>
      <c r="U182" s="85">
        <v>4490</v>
      </c>
      <c r="V182" s="85">
        <f t="shared" si="27"/>
        <v>538.80000000000018</v>
      </c>
      <c r="W182" s="86">
        <f t="shared" si="29"/>
        <v>0.10714285714285718</v>
      </c>
      <c r="X182" s="83" t="s">
        <v>1361</v>
      </c>
      <c r="Y182" s="85">
        <v>4490</v>
      </c>
      <c r="Z182" s="83" t="s">
        <v>4501</v>
      </c>
      <c r="AA182" s="85">
        <v>0</v>
      </c>
      <c r="AB182" s="85" t="s">
        <v>54</v>
      </c>
      <c r="AC182" s="85">
        <v>5028.8</v>
      </c>
      <c r="AD182" s="85">
        <v>4490</v>
      </c>
      <c r="AE182" s="85">
        <v>538.79999999999995</v>
      </c>
      <c r="AF182" s="83" t="s">
        <v>1390</v>
      </c>
      <c r="AG182" s="103">
        <f t="shared" si="28"/>
        <v>0</v>
      </c>
    </row>
    <row r="183" spans="1:33" s="88" customFormat="1" x14ac:dyDescent="0.2">
      <c r="A183" s="83" t="s">
        <v>39</v>
      </c>
      <c r="B183" s="83" t="s">
        <v>40</v>
      </c>
      <c r="C183" s="83" t="s">
        <v>3412</v>
      </c>
      <c r="D183" s="83" t="s">
        <v>3413</v>
      </c>
      <c r="E183" s="83" t="s">
        <v>2903</v>
      </c>
      <c r="F183" s="83" t="s">
        <v>3416</v>
      </c>
      <c r="G183" s="83" t="s">
        <v>3417</v>
      </c>
      <c r="H183" s="83" t="s">
        <v>3415</v>
      </c>
      <c r="I183" s="83" t="s">
        <v>302</v>
      </c>
      <c r="J183" s="83" t="s">
        <v>50</v>
      </c>
      <c r="K183" s="84">
        <v>43504</v>
      </c>
      <c r="L183" s="84">
        <v>43539</v>
      </c>
      <c r="M183" s="104" t="s">
        <v>54</v>
      </c>
      <c r="N183" s="83" t="s">
        <v>1358</v>
      </c>
      <c r="O183" s="83" t="s">
        <v>1359</v>
      </c>
      <c r="P183" s="102">
        <v>8161524</v>
      </c>
      <c r="Q183" s="83" t="s">
        <v>4500</v>
      </c>
      <c r="R183" s="83" t="s">
        <v>68</v>
      </c>
      <c r="S183" s="83" t="s">
        <v>52</v>
      </c>
      <c r="T183" s="85">
        <v>524.64</v>
      </c>
      <c r="U183" s="85">
        <v>511</v>
      </c>
      <c r="V183" s="85">
        <f t="shared" si="27"/>
        <v>13.639999999999986</v>
      </c>
      <c r="W183" s="86">
        <f t="shared" si="29"/>
        <v>2.5998780115888964E-2</v>
      </c>
      <c r="X183" s="83" t="s">
        <v>1361</v>
      </c>
      <c r="Y183" s="85">
        <v>511</v>
      </c>
      <c r="Z183" s="83" t="s">
        <v>4501</v>
      </c>
      <c r="AA183" s="85">
        <v>0</v>
      </c>
      <c r="AB183" s="85" t="s">
        <v>54</v>
      </c>
      <c r="AC183" s="85">
        <v>524.64</v>
      </c>
      <c r="AD183" s="85">
        <v>511</v>
      </c>
      <c r="AE183" s="85">
        <v>13.64</v>
      </c>
      <c r="AF183" s="83" t="s">
        <v>1390</v>
      </c>
      <c r="AG183" s="103">
        <f t="shared" si="28"/>
        <v>-1.4210854715202004E-14</v>
      </c>
    </row>
    <row r="184" spans="1:33" s="88" customFormat="1" x14ac:dyDescent="0.2">
      <c r="A184" s="83" t="s">
        <v>39</v>
      </c>
      <c r="B184" s="83" t="s">
        <v>40</v>
      </c>
      <c r="C184" s="83" t="s">
        <v>3412</v>
      </c>
      <c r="D184" s="83" t="s">
        <v>3413</v>
      </c>
      <c r="E184" s="83" t="s">
        <v>2903</v>
      </c>
      <c r="F184" s="83" t="s">
        <v>3416</v>
      </c>
      <c r="G184" s="83" t="s">
        <v>3417</v>
      </c>
      <c r="H184" s="83" t="s">
        <v>3415</v>
      </c>
      <c r="I184" s="83" t="s">
        <v>302</v>
      </c>
      <c r="J184" s="83" t="s">
        <v>50</v>
      </c>
      <c r="K184" s="84">
        <v>43504</v>
      </c>
      <c r="L184" s="84">
        <v>43539</v>
      </c>
      <c r="M184" s="104" t="s">
        <v>54</v>
      </c>
      <c r="N184" s="83" t="s">
        <v>1358</v>
      </c>
      <c r="O184" s="83" t="s">
        <v>1359</v>
      </c>
      <c r="P184" s="102">
        <v>8161524</v>
      </c>
      <c r="Q184" s="83" t="s">
        <v>4500</v>
      </c>
      <c r="R184" s="83" t="s">
        <v>68</v>
      </c>
      <c r="S184" s="83" t="s">
        <v>52</v>
      </c>
      <c r="T184" s="85">
        <v>961.68</v>
      </c>
      <c r="U184" s="85">
        <v>890.44</v>
      </c>
      <c r="V184" s="85">
        <f t="shared" si="27"/>
        <v>71.239999999999895</v>
      </c>
      <c r="W184" s="86">
        <f t="shared" si="29"/>
        <v>7.4078695616005219E-2</v>
      </c>
      <c r="X184" s="83" t="s">
        <v>1361</v>
      </c>
      <c r="Y184" s="85">
        <v>890.44</v>
      </c>
      <c r="Z184" s="83" t="s">
        <v>4502</v>
      </c>
      <c r="AA184" s="85">
        <v>0</v>
      </c>
      <c r="AB184" s="85" t="s">
        <v>54</v>
      </c>
      <c r="AC184" s="85">
        <v>961.68</v>
      </c>
      <c r="AD184" s="85">
        <v>890.44</v>
      </c>
      <c r="AE184" s="85">
        <v>71.239999999999995</v>
      </c>
      <c r="AF184" s="83" t="s">
        <v>1390</v>
      </c>
      <c r="AG184" s="103">
        <f t="shared" si="28"/>
        <v>0</v>
      </c>
    </row>
    <row r="185" spans="1:33" s="88" customFormat="1" x14ac:dyDescent="0.2">
      <c r="A185" s="83" t="s">
        <v>39</v>
      </c>
      <c r="B185" s="83" t="s">
        <v>40</v>
      </c>
      <c r="C185" s="83" t="s">
        <v>3412</v>
      </c>
      <c r="D185" s="83" t="s">
        <v>3413</v>
      </c>
      <c r="E185" s="83" t="s">
        <v>2903</v>
      </c>
      <c r="F185" s="83" t="s">
        <v>3416</v>
      </c>
      <c r="G185" s="83" t="s">
        <v>3417</v>
      </c>
      <c r="H185" s="83" t="s">
        <v>978</v>
      </c>
      <c r="I185" s="83" t="s">
        <v>302</v>
      </c>
      <c r="J185" s="83" t="s">
        <v>50</v>
      </c>
      <c r="K185" s="84">
        <v>43522</v>
      </c>
      <c r="L185" s="84">
        <v>43522</v>
      </c>
      <c r="M185" s="84">
        <v>43522</v>
      </c>
      <c r="N185" s="83" t="s">
        <v>1358</v>
      </c>
      <c r="O185" s="83" t="s">
        <v>1368</v>
      </c>
      <c r="P185" s="102">
        <v>8175194</v>
      </c>
      <c r="Q185" s="83" t="s">
        <v>4503</v>
      </c>
      <c r="R185" s="83" t="s">
        <v>68</v>
      </c>
      <c r="S185" s="83" t="s">
        <v>52</v>
      </c>
      <c r="T185" s="85">
        <v>64780.2</v>
      </c>
      <c r="U185" s="85">
        <v>55845</v>
      </c>
      <c r="V185" s="85">
        <f t="shared" si="27"/>
        <v>8935.1999999999971</v>
      </c>
      <c r="W185" s="86">
        <f t="shared" si="29"/>
        <v>0.13793103448275859</v>
      </c>
      <c r="X185" s="83" t="s">
        <v>1361</v>
      </c>
      <c r="Y185" s="85">
        <v>55845</v>
      </c>
      <c r="Z185" s="83" t="s">
        <v>4504</v>
      </c>
      <c r="AA185" s="85">
        <v>0</v>
      </c>
      <c r="AB185" s="85" t="s">
        <v>54</v>
      </c>
      <c r="AC185" s="85">
        <v>64780.2</v>
      </c>
      <c r="AD185" s="85">
        <v>55845</v>
      </c>
      <c r="AE185" s="85">
        <v>8935.2000000000007</v>
      </c>
      <c r="AF185" s="83" t="s">
        <v>1390</v>
      </c>
      <c r="AG185" s="103">
        <f t="shared" si="28"/>
        <v>0</v>
      </c>
    </row>
    <row r="186" spans="1:33" s="88" customFormat="1" x14ac:dyDescent="0.2">
      <c r="A186" s="83" t="s">
        <v>39</v>
      </c>
      <c r="B186" s="83" t="s">
        <v>40</v>
      </c>
      <c r="C186" s="83" t="s">
        <v>3412</v>
      </c>
      <c r="D186" s="83" t="s">
        <v>3413</v>
      </c>
      <c r="E186" s="83" t="s">
        <v>2903</v>
      </c>
      <c r="F186" s="83" t="s">
        <v>3416</v>
      </c>
      <c r="G186" s="83" t="s">
        <v>3417</v>
      </c>
      <c r="H186" s="83" t="s">
        <v>978</v>
      </c>
      <c r="I186" s="83" t="s">
        <v>302</v>
      </c>
      <c r="J186" s="83" t="s">
        <v>50</v>
      </c>
      <c r="K186" s="84">
        <v>43524</v>
      </c>
      <c r="L186" s="84">
        <v>43539</v>
      </c>
      <c r="M186" s="104" t="s">
        <v>54</v>
      </c>
      <c r="N186" s="83" t="s">
        <v>1358</v>
      </c>
      <c r="O186" s="83" t="s">
        <v>1359</v>
      </c>
      <c r="P186" s="102">
        <v>8175194</v>
      </c>
      <c r="Q186" s="83" t="s">
        <v>4503</v>
      </c>
      <c r="R186" s="83" t="s">
        <v>68</v>
      </c>
      <c r="S186" s="83" t="s">
        <v>52</v>
      </c>
      <c r="T186" s="85">
        <v>2081.27</v>
      </c>
      <c r="U186" s="85">
        <v>2027.21</v>
      </c>
      <c r="V186" s="85">
        <f t="shared" si="27"/>
        <v>54.059999999999945</v>
      </c>
      <c r="W186" s="86">
        <f t="shared" si="29"/>
        <v>2.5974525169728074E-2</v>
      </c>
      <c r="X186" s="83" t="s">
        <v>1361</v>
      </c>
      <c r="Y186" s="85">
        <v>2027.21</v>
      </c>
      <c r="Z186" s="83" t="s">
        <v>4504</v>
      </c>
      <c r="AA186" s="85">
        <v>0</v>
      </c>
      <c r="AB186" s="85" t="s">
        <v>54</v>
      </c>
      <c r="AC186" s="85">
        <v>2081.27</v>
      </c>
      <c r="AD186" s="85">
        <v>2027.21</v>
      </c>
      <c r="AE186" s="85">
        <v>54.06</v>
      </c>
      <c r="AF186" s="83" t="s">
        <v>1390</v>
      </c>
      <c r="AG186" s="103">
        <f t="shared" si="28"/>
        <v>-5.6843418860808015E-14</v>
      </c>
    </row>
    <row r="187" spans="1:33" s="88" customFormat="1" x14ac:dyDescent="0.2">
      <c r="A187" s="83" t="s">
        <v>39</v>
      </c>
      <c r="B187" s="83" t="s">
        <v>40</v>
      </c>
      <c r="C187" s="83" t="s">
        <v>3412</v>
      </c>
      <c r="D187" s="83" t="s">
        <v>3413</v>
      </c>
      <c r="E187" s="83" t="s">
        <v>2903</v>
      </c>
      <c r="F187" s="83" t="s">
        <v>3416</v>
      </c>
      <c r="G187" s="83" t="s">
        <v>3417</v>
      </c>
      <c r="H187" s="83" t="s">
        <v>978</v>
      </c>
      <c r="I187" s="83" t="s">
        <v>302</v>
      </c>
      <c r="J187" s="83" t="s">
        <v>50</v>
      </c>
      <c r="K187" s="84">
        <v>43497</v>
      </c>
      <c r="L187" s="84">
        <v>43497</v>
      </c>
      <c r="M187" s="84">
        <v>43497</v>
      </c>
      <c r="N187" s="83" t="s">
        <v>1358</v>
      </c>
      <c r="O187" s="83" t="s">
        <v>1368</v>
      </c>
      <c r="P187" s="102">
        <v>8175132</v>
      </c>
      <c r="Q187" s="83" t="s">
        <v>4505</v>
      </c>
      <c r="R187" s="83" t="s">
        <v>68</v>
      </c>
      <c r="S187" s="83" t="s">
        <v>52</v>
      </c>
      <c r="T187" s="85">
        <v>961.68</v>
      </c>
      <c r="U187" s="85">
        <v>890.44</v>
      </c>
      <c r="V187" s="85">
        <f t="shared" si="27"/>
        <v>71.239999999999895</v>
      </c>
      <c r="W187" s="86">
        <f t="shared" si="29"/>
        <v>7.4078695616005219E-2</v>
      </c>
      <c r="X187" s="83" t="s">
        <v>1361</v>
      </c>
      <c r="Y187" s="85">
        <v>890.44</v>
      </c>
      <c r="Z187" s="83" t="s">
        <v>4506</v>
      </c>
      <c r="AA187" s="85">
        <v>0</v>
      </c>
      <c r="AB187" s="85" t="s">
        <v>54</v>
      </c>
      <c r="AC187" s="85">
        <v>961.68</v>
      </c>
      <c r="AD187" s="85">
        <v>890.44</v>
      </c>
      <c r="AE187" s="85">
        <v>71.239999999999995</v>
      </c>
      <c r="AF187" s="83" t="s">
        <v>1390</v>
      </c>
      <c r="AG187" s="103">
        <f t="shared" si="28"/>
        <v>0</v>
      </c>
    </row>
    <row r="188" spans="1:33" s="88" customFormat="1" x14ac:dyDescent="0.2">
      <c r="A188" s="83" t="s">
        <v>39</v>
      </c>
      <c r="B188" s="83" t="s">
        <v>40</v>
      </c>
      <c r="C188" s="83" t="s">
        <v>3412</v>
      </c>
      <c r="D188" s="83" t="s">
        <v>3413</v>
      </c>
      <c r="E188" s="83" t="s">
        <v>2903</v>
      </c>
      <c r="F188" s="83" t="s">
        <v>3416</v>
      </c>
      <c r="G188" s="83" t="s">
        <v>3417</v>
      </c>
      <c r="H188" s="83" t="s">
        <v>1836</v>
      </c>
      <c r="I188" s="83" t="s">
        <v>302</v>
      </c>
      <c r="J188" s="83" t="s">
        <v>50</v>
      </c>
      <c r="K188" s="84">
        <v>43511</v>
      </c>
      <c r="L188" s="84">
        <v>43511</v>
      </c>
      <c r="M188" s="84">
        <v>43511</v>
      </c>
      <c r="N188" s="83" t="s">
        <v>1358</v>
      </c>
      <c r="O188" s="83" t="s">
        <v>1368</v>
      </c>
      <c r="P188" s="102">
        <v>8161566</v>
      </c>
      <c r="Q188" s="83" t="s">
        <v>4507</v>
      </c>
      <c r="R188" s="83" t="s">
        <v>68</v>
      </c>
      <c r="S188" s="83" t="s">
        <v>52</v>
      </c>
      <c r="T188" s="85">
        <v>2412.8000000000002</v>
      </c>
      <c r="U188" s="85">
        <v>2131.6999999999998</v>
      </c>
      <c r="V188" s="85">
        <f t="shared" si="27"/>
        <v>281.10000000000036</v>
      </c>
      <c r="W188" s="86">
        <f t="shared" si="29"/>
        <v>0.11650364721485425</v>
      </c>
      <c r="X188" s="83" t="s">
        <v>1361</v>
      </c>
      <c r="Y188" s="85">
        <v>2131.6999999999998</v>
      </c>
      <c r="Z188" s="83" t="s">
        <v>4508</v>
      </c>
      <c r="AA188" s="85">
        <v>0</v>
      </c>
      <c r="AB188" s="85" t="s">
        <v>54</v>
      </c>
      <c r="AC188" s="85">
        <v>2412.8000000000002</v>
      </c>
      <c r="AD188" s="85">
        <v>2131.6999999999998</v>
      </c>
      <c r="AE188" s="85">
        <v>281.10000000000002</v>
      </c>
      <c r="AF188" s="83" t="s">
        <v>1839</v>
      </c>
      <c r="AG188" s="103">
        <f t="shared" si="28"/>
        <v>0</v>
      </c>
    </row>
    <row r="189" spans="1:33" s="88" customFormat="1" x14ac:dyDescent="0.2">
      <c r="A189" s="83" t="s">
        <v>39</v>
      </c>
      <c r="B189" s="83" t="s">
        <v>40</v>
      </c>
      <c r="C189" s="83" t="s">
        <v>3412</v>
      </c>
      <c r="D189" s="83" t="s">
        <v>3482</v>
      </c>
      <c r="E189" s="83" t="s">
        <v>2903</v>
      </c>
      <c r="F189" s="83" t="s">
        <v>3483</v>
      </c>
      <c r="G189" s="83" t="s">
        <v>3417</v>
      </c>
      <c r="H189" s="83" t="s">
        <v>3414</v>
      </c>
      <c r="I189" s="83" t="s">
        <v>302</v>
      </c>
      <c r="J189" s="83" t="s">
        <v>50</v>
      </c>
      <c r="K189" s="84">
        <v>43510</v>
      </c>
      <c r="L189" s="84">
        <v>43510</v>
      </c>
      <c r="M189" s="84">
        <v>43510</v>
      </c>
      <c r="N189" s="83" t="s">
        <v>1358</v>
      </c>
      <c r="O189" s="83" t="s">
        <v>1368</v>
      </c>
      <c r="P189" s="102">
        <v>8050864</v>
      </c>
      <c r="Q189" s="83" t="s">
        <v>4509</v>
      </c>
      <c r="R189" s="83" t="s">
        <v>68</v>
      </c>
      <c r="S189" s="83" t="s">
        <v>52</v>
      </c>
      <c r="T189" s="85">
        <v>2514.4</v>
      </c>
      <c r="U189" s="85">
        <v>2245</v>
      </c>
      <c r="V189" s="85">
        <f t="shared" ref="V189:V199" si="30">T189-U189</f>
        <v>269.40000000000009</v>
      </c>
      <c r="W189" s="86">
        <f t="shared" si="29"/>
        <v>0.10714285714285718</v>
      </c>
      <c r="X189" s="83" t="s">
        <v>1361</v>
      </c>
      <c r="Y189" s="85">
        <v>2245</v>
      </c>
      <c r="Z189" s="83" t="s">
        <v>4510</v>
      </c>
      <c r="AA189" s="85">
        <v>0</v>
      </c>
      <c r="AB189" s="85" t="s">
        <v>54</v>
      </c>
      <c r="AC189" s="85">
        <v>2514.4</v>
      </c>
      <c r="AD189" s="85">
        <v>2245</v>
      </c>
      <c r="AE189" s="85">
        <v>269.39999999999998</v>
      </c>
      <c r="AF189" s="83" t="s">
        <v>1371</v>
      </c>
      <c r="AG189" s="103">
        <f t="shared" ref="AG189:AG199" si="31">V189-AE189</f>
        <v>0</v>
      </c>
    </row>
    <row r="190" spans="1:33" s="88" customFormat="1" x14ac:dyDescent="0.2">
      <c r="A190" s="83" t="s">
        <v>39</v>
      </c>
      <c r="B190" s="83" t="s">
        <v>40</v>
      </c>
      <c r="C190" s="83" t="s">
        <v>3412</v>
      </c>
      <c r="D190" s="83" t="s">
        <v>3482</v>
      </c>
      <c r="E190" s="83" t="s">
        <v>2903</v>
      </c>
      <c r="F190" s="83" t="s">
        <v>3483</v>
      </c>
      <c r="G190" s="83" t="s">
        <v>3417</v>
      </c>
      <c r="H190" s="83" t="s">
        <v>3414</v>
      </c>
      <c r="I190" s="83" t="s">
        <v>302</v>
      </c>
      <c r="J190" s="83" t="s">
        <v>50</v>
      </c>
      <c r="K190" s="84">
        <v>43510</v>
      </c>
      <c r="L190" s="84">
        <v>43510</v>
      </c>
      <c r="M190" s="84">
        <v>43510</v>
      </c>
      <c r="N190" s="83" t="s">
        <v>1358</v>
      </c>
      <c r="O190" s="83" t="s">
        <v>1368</v>
      </c>
      <c r="P190" s="102">
        <v>8013430</v>
      </c>
      <c r="Q190" s="83" t="s">
        <v>4511</v>
      </c>
      <c r="R190" s="83" t="s">
        <v>68</v>
      </c>
      <c r="S190" s="83" t="s">
        <v>52</v>
      </c>
      <c r="T190" s="85">
        <v>2514.4</v>
      </c>
      <c r="U190" s="85">
        <v>1796</v>
      </c>
      <c r="V190" s="85">
        <f t="shared" si="30"/>
        <v>718.40000000000009</v>
      </c>
      <c r="W190" s="86">
        <f t="shared" si="29"/>
        <v>0.28571428571428575</v>
      </c>
      <c r="X190" s="83" t="s">
        <v>1361</v>
      </c>
      <c r="Y190" s="85">
        <v>1796</v>
      </c>
      <c r="Z190" s="83" t="s">
        <v>4512</v>
      </c>
      <c r="AA190" s="85">
        <v>0</v>
      </c>
      <c r="AB190" s="85" t="s">
        <v>54</v>
      </c>
      <c r="AC190" s="85">
        <v>2514.4</v>
      </c>
      <c r="AD190" s="85">
        <v>1796</v>
      </c>
      <c r="AE190" s="85">
        <v>718.4</v>
      </c>
      <c r="AF190" s="83" t="s">
        <v>1371</v>
      </c>
      <c r="AG190" s="103">
        <f t="shared" si="31"/>
        <v>0</v>
      </c>
    </row>
    <row r="191" spans="1:33" s="88" customFormat="1" x14ac:dyDescent="0.2">
      <c r="A191" s="83" t="s">
        <v>39</v>
      </c>
      <c r="B191" s="83" t="s">
        <v>40</v>
      </c>
      <c r="C191" s="83" t="s">
        <v>3412</v>
      </c>
      <c r="D191" s="83" t="s">
        <v>3482</v>
      </c>
      <c r="E191" s="83" t="s">
        <v>2903</v>
      </c>
      <c r="F191" s="83" t="s">
        <v>3483</v>
      </c>
      <c r="G191" s="83" t="s">
        <v>3417</v>
      </c>
      <c r="H191" s="83" t="s">
        <v>3414</v>
      </c>
      <c r="I191" s="83" t="s">
        <v>302</v>
      </c>
      <c r="J191" s="83" t="s">
        <v>50</v>
      </c>
      <c r="K191" s="84">
        <v>43510</v>
      </c>
      <c r="L191" s="84">
        <v>43510</v>
      </c>
      <c r="M191" s="84">
        <v>43510</v>
      </c>
      <c r="N191" s="83" t="s">
        <v>1358</v>
      </c>
      <c r="O191" s="83" t="s">
        <v>1368</v>
      </c>
      <c r="P191" s="102">
        <v>8013431</v>
      </c>
      <c r="Q191" s="83" t="s">
        <v>4513</v>
      </c>
      <c r="R191" s="83" t="s">
        <v>68</v>
      </c>
      <c r="S191" s="83" t="s">
        <v>52</v>
      </c>
      <c r="T191" s="85">
        <v>2514.4</v>
      </c>
      <c r="U191" s="85">
        <v>1796</v>
      </c>
      <c r="V191" s="85">
        <f t="shared" si="30"/>
        <v>718.40000000000009</v>
      </c>
      <c r="W191" s="86">
        <f t="shared" si="29"/>
        <v>0.28571428571428575</v>
      </c>
      <c r="X191" s="83" t="s">
        <v>1361</v>
      </c>
      <c r="Y191" s="85">
        <v>1796</v>
      </c>
      <c r="Z191" s="83" t="s">
        <v>4514</v>
      </c>
      <c r="AA191" s="85">
        <v>0</v>
      </c>
      <c r="AB191" s="85" t="s">
        <v>54</v>
      </c>
      <c r="AC191" s="85">
        <v>2514.4</v>
      </c>
      <c r="AD191" s="85">
        <v>1796</v>
      </c>
      <c r="AE191" s="85">
        <v>718.4</v>
      </c>
      <c r="AF191" s="83" t="s">
        <v>1371</v>
      </c>
      <c r="AG191" s="103">
        <f t="shared" si="31"/>
        <v>0</v>
      </c>
    </row>
    <row r="192" spans="1:33" s="88" customFormat="1" x14ac:dyDescent="0.2">
      <c r="A192" s="83" t="s">
        <v>39</v>
      </c>
      <c r="B192" s="83" t="s">
        <v>40</v>
      </c>
      <c r="C192" s="83" t="s">
        <v>3412</v>
      </c>
      <c r="D192" s="83" t="s">
        <v>3482</v>
      </c>
      <c r="E192" s="83" t="s">
        <v>2903</v>
      </c>
      <c r="F192" s="83" t="s">
        <v>3483</v>
      </c>
      <c r="G192" s="83" t="s">
        <v>3417</v>
      </c>
      <c r="H192" s="83" t="s">
        <v>3414</v>
      </c>
      <c r="I192" s="83" t="s">
        <v>302</v>
      </c>
      <c r="J192" s="83" t="s">
        <v>50</v>
      </c>
      <c r="K192" s="84">
        <v>43510</v>
      </c>
      <c r="L192" s="84">
        <v>43510</v>
      </c>
      <c r="M192" s="84">
        <v>43510</v>
      </c>
      <c r="N192" s="83" t="s">
        <v>1358</v>
      </c>
      <c r="O192" s="83" t="s">
        <v>1368</v>
      </c>
      <c r="P192" s="102">
        <v>8013432</v>
      </c>
      <c r="Q192" s="83" t="s">
        <v>4515</v>
      </c>
      <c r="R192" s="83" t="s">
        <v>68</v>
      </c>
      <c r="S192" s="83" t="s">
        <v>52</v>
      </c>
      <c r="T192" s="85">
        <v>2514.4</v>
      </c>
      <c r="U192" s="85">
        <v>1796</v>
      </c>
      <c r="V192" s="85">
        <f t="shared" si="30"/>
        <v>718.40000000000009</v>
      </c>
      <c r="W192" s="86">
        <f t="shared" si="29"/>
        <v>0.28571428571428575</v>
      </c>
      <c r="X192" s="83" t="s">
        <v>1361</v>
      </c>
      <c r="Y192" s="85">
        <v>1796</v>
      </c>
      <c r="Z192" s="83" t="s">
        <v>4516</v>
      </c>
      <c r="AA192" s="85">
        <v>0</v>
      </c>
      <c r="AB192" s="85" t="s">
        <v>54</v>
      </c>
      <c r="AC192" s="85">
        <v>2514.4</v>
      </c>
      <c r="AD192" s="85">
        <v>1796</v>
      </c>
      <c r="AE192" s="85">
        <v>718.4</v>
      </c>
      <c r="AF192" s="83" t="s">
        <v>1371</v>
      </c>
      <c r="AG192" s="103">
        <f t="shared" si="31"/>
        <v>0</v>
      </c>
    </row>
    <row r="193" spans="1:33" s="88" customFormat="1" x14ac:dyDescent="0.2">
      <c r="A193" s="83" t="s">
        <v>39</v>
      </c>
      <c r="B193" s="83" t="s">
        <v>40</v>
      </c>
      <c r="C193" s="83" t="s">
        <v>3412</v>
      </c>
      <c r="D193" s="83" t="s">
        <v>3482</v>
      </c>
      <c r="E193" s="83" t="s">
        <v>2903</v>
      </c>
      <c r="F193" s="83" t="s">
        <v>3483</v>
      </c>
      <c r="G193" s="83" t="s">
        <v>3417</v>
      </c>
      <c r="H193" s="83" t="s">
        <v>3414</v>
      </c>
      <c r="I193" s="83" t="s">
        <v>302</v>
      </c>
      <c r="J193" s="83" t="s">
        <v>50</v>
      </c>
      <c r="K193" s="84">
        <v>43511</v>
      </c>
      <c r="L193" s="84">
        <v>43511</v>
      </c>
      <c r="M193" s="84">
        <v>43511</v>
      </c>
      <c r="N193" s="83" t="s">
        <v>1358</v>
      </c>
      <c r="O193" s="83" t="s">
        <v>1368</v>
      </c>
      <c r="P193" s="102">
        <v>8013441</v>
      </c>
      <c r="Q193" s="83" t="s">
        <v>4517</v>
      </c>
      <c r="R193" s="83" t="s">
        <v>68</v>
      </c>
      <c r="S193" s="83" t="s">
        <v>52</v>
      </c>
      <c r="T193" s="85">
        <v>2514.4</v>
      </c>
      <c r="U193" s="85">
        <v>1796</v>
      </c>
      <c r="V193" s="85">
        <f t="shared" si="30"/>
        <v>718.40000000000009</v>
      </c>
      <c r="W193" s="86">
        <f t="shared" si="29"/>
        <v>0.28571428571428575</v>
      </c>
      <c r="X193" s="83" t="s">
        <v>1361</v>
      </c>
      <c r="Y193" s="85">
        <v>1796</v>
      </c>
      <c r="Z193" s="83" t="s">
        <v>4518</v>
      </c>
      <c r="AA193" s="85">
        <v>0</v>
      </c>
      <c r="AB193" s="85" t="s">
        <v>54</v>
      </c>
      <c r="AC193" s="85">
        <v>2514.4</v>
      </c>
      <c r="AD193" s="85">
        <v>1796</v>
      </c>
      <c r="AE193" s="85">
        <v>718.4</v>
      </c>
      <c r="AF193" s="83" t="s">
        <v>1371</v>
      </c>
      <c r="AG193" s="103">
        <f t="shared" si="31"/>
        <v>0</v>
      </c>
    </row>
    <row r="194" spans="1:33" s="88" customFormat="1" x14ac:dyDescent="0.2">
      <c r="A194" s="83" t="s">
        <v>39</v>
      </c>
      <c r="B194" s="83" t="s">
        <v>40</v>
      </c>
      <c r="C194" s="83" t="s">
        <v>3412</v>
      </c>
      <c r="D194" s="83" t="s">
        <v>3482</v>
      </c>
      <c r="E194" s="83" t="s">
        <v>2903</v>
      </c>
      <c r="F194" s="83" t="s">
        <v>3483</v>
      </c>
      <c r="G194" s="83" t="s">
        <v>3417</v>
      </c>
      <c r="H194" s="83" t="s">
        <v>3414</v>
      </c>
      <c r="I194" s="83" t="s">
        <v>302</v>
      </c>
      <c r="J194" s="83" t="s">
        <v>50</v>
      </c>
      <c r="K194" s="84">
        <v>43511</v>
      </c>
      <c r="L194" s="84">
        <v>43511</v>
      </c>
      <c r="M194" s="84">
        <v>43511</v>
      </c>
      <c r="N194" s="83" t="s">
        <v>1358</v>
      </c>
      <c r="O194" s="83" t="s">
        <v>1368</v>
      </c>
      <c r="P194" s="102">
        <v>8013444</v>
      </c>
      <c r="Q194" s="83" t="s">
        <v>4519</v>
      </c>
      <c r="R194" s="83" t="s">
        <v>68</v>
      </c>
      <c r="S194" s="83" t="s">
        <v>52</v>
      </c>
      <c r="T194" s="85">
        <v>2514.4</v>
      </c>
      <c r="U194" s="85">
        <v>1796</v>
      </c>
      <c r="V194" s="85">
        <f t="shared" si="30"/>
        <v>718.40000000000009</v>
      </c>
      <c r="W194" s="86">
        <f t="shared" si="29"/>
        <v>0.28571428571428575</v>
      </c>
      <c r="X194" s="83" t="s">
        <v>1361</v>
      </c>
      <c r="Y194" s="85">
        <v>1796</v>
      </c>
      <c r="Z194" s="83" t="s">
        <v>4520</v>
      </c>
      <c r="AA194" s="85">
        <v>0</v>
      </c>
      <c r="AB194" s="85" t="s">
        <v>54</v>
      </c>
      <c r="AC194" s="85">
        <v>2514.4</v>
      </c>
      <c r="AD194" s="85">
        <v>1796</v>
      </c>
      <c r="AE194" s="85">
        <v>718.4</v>
      </c>
      <c r="AF194" s="83" t="s">
        <v>1371</v>
      </c>
      <c r="AG194" s="103">
        <f t="shared" si="31"/>
        <v>0</v>
      </c>
    </row>
    <row r="195" spans="1:33" s="88" customFormat="1" x14ac:dyDescent="0.2">
      <c r="A195" s="83" t="s">
        <v>39</v>
      </c>
      <c r="B195" s="83" t="s">
        <v>40</v>
      </c>
      <c r="C195" s="83" t="s">
        <v>3412</v>
      </c>
      <c r="D195" s="83" t="s">
        <v>3482</v>
      </c>
      <c r="E195" s="83" t="s">
        <v>2903</v>
      </c>
      <c r="F195" s="83" t="s">
        <v>3483</v>
      </c>
      <c r="G195" s="83" t="s">
        <v>3417</v>
      </c>
      <c r="H195" s="83" t="s">
        <v>3414</v>
      </c>
      <c r="I195" s="83" t="s">
        <v>302</v>
      </c>
      <c r="J195" s="83" t="s">
        <v>50</v>
      </c>
      <c r="K195" s="84">
        <v>43510</v>
      </c>
      <c r="L195" s="84">
        <v>43510</v>
      </c>
      <c r="M195" s="84">
        <v>43510</v>
      </c>
      <c r="N195" s="83" t="s">
        <v>1358</v>
      </c>
      <c r="O195" s="83" t="s">
        <v>1368</v>
      </c>
      <c r="P195" s="102">
        <v>8013446</v>
      </c>
      <c r="Q195" s="83" t="s">
        <v>4521</v>
      </c>
      <c r="R195" s="83" t="s">
        <v>68</v>
      </c>
      <c r="S195" s="83" t="s">
        <v>52</v>
      </c>
      <c r="T195" s="85">
        <v>2514.4</v>
      </c>
      <c r="U195" s="85">
        <v>1796</v>
      </c>
      <c r="V195" s="85">
        <f t="shared" si="30"/>
        <v>718.40000000000009</v>
      </c>
      <c r="W195" s="86">
        <f t="shared" si="29"/>
        <v>0.28571428571428575</v>
      </c>
      <c r="X195" s="83" t="s">
        <v>1361</v>
      </c>
      <c r="Y195" s="85">
        <v>1796</v>
      </c>
      <c r="Z195" s="83" t="s">
        <v>4522</v>
      </c>
      <c r="AA195" s="85">
        <v>0</v>
      </c>
      <c r="AB195" s="85" t="s">
        <v>54</v>
      </c>
      <c r="AC195" s="85">
        <v>2514.4</v>
      </c>
      <c r="AD195" s="85">
        <v>1796</v>
      </c>
      <c r="AE195" s="85">
        <v>718.4</v>
      </c>
      <c r="AF195" s="83" t="s">
        <v>1371</v>
      </c>
      <c r="AG195" s="103">
        <f t="shared" si="31"/>
        <v>0</v>
      </c>
    </row>
    <row r="196" spans="1:33" s="88" customFormat="1" x14ac:dyDescent="0.2">
      <c r="A196" s="83" t="s">
        <v>39</v>
      </c>
      <c r="B196" s="83" t="s">
        <v>40</v>
      </c>
      <c r="C196" s="83" t="s">
        <v>3412</v>
      </c>
      <c r="D196" s="83" t="s">
        <v>3482</v>
      </c>
      <c r="E196" s="83" t="s">
        <v>2903</v>
      </c>
      <c r="F196" s="83" t="s">
        <v>3483</v>
      </c>
      <c r="G196" s="83" t="s">
        <v>3417</v>
      </c>
      <c r="H196" s="83" t="s">
        <v>978</v>
      </c>
      <c r="I196" s="83" t="s">
        <v>302</v>
      </c>
      <c r="J196" s="83" t="s">
        <v>50</v>
      </c>
      <c r="K196" s="84">
        <v>43514</v>
      </c>
      <c r="L196" s="84">
        <v>43514</v>
      </c>
      <c r="M196" s="84">
        <v>43514</v>
      </c>
      <c r="N196" s="83" t="s">
        <v>1358</v>
      </c>
      <c r="O196" s="83" t="s">
        <v>1368</v>
      </c>
      <c r="P196" s="102">
        <v>8100945</v>
      </c>
      <c r="Q196" s="83" t="s">
        <v>4523</v>
      </c>
      <c r="R196" s="83" t="s">
        <v>68</v>
      </c>
      <c r="S196" s="83" t="s">
        <v>52</v>
      </c>
      <c r="T196" s="85">
        <v>1000.32</v>
      </c>
      <c r="U196" s="85">
        <v>934.92</v>
      </c>
      <c r="V196" s="85">
        <f t="shared" si="30"/>
        <v>65.400000000000091</v>
      </c>
      <c r="W196" s="86">
        <f t="shared" si="29"/>
        <v>6.5379078694817752E-2</v>
      </c>
      <c r="X196" s="83" t="s">
        <v>1361</v>
      </c>
      <c r="Y196" s="85">
        <v>934.92</v>
      </c>
      <c r="Z196" s="83" t="s">
        <v>4524</v>
      </c>
      <c r="AA196" s="85">
        <v>0</v>
      </c>
      <c r="AB196" s="85" t="s">
        <v>54</v>
      </c>
      <c r="AC196" s="85">
        <v>1000.32</v>
      </c>
      <c r="AD196" s="85">
        <v>934.92</v>
      </c>
      <c r="AE196" s="85">
        <v>65.400000000000006</v>
      </c>
      <c r="AF196" s="83" t="s">
        <v>1390</v>
      </c>
      <c r="AG196" s="103">
        <f t="shared" si="31"/>
        <v>0</v>
      </c>
    </row>
    <row r="197" spans="1:33" s="88" customFormat="1" x14ac:dyDescent="0.2">
      <c r="A197" s="83" t="s">
        <v>39</v>
      </c>
      <c r="B197" s="83" t="s">
        <v>40</v>
      </c>
      <c r="C197" s="83" t="s">
        <v>3412</v>
      </c>
      <c r="D197" s="83" t="s">
        <v>3482</v>
      </c>
      <c r="E197" s="83" t="s">
        <v>2903</v>
      </c>
      <c r="F197" s="83" t="s">
        <v>3483</v>
      </c>
      <c r="G197" s="83" t="s">
        <v>3417</v>
      </c>
      <c r="H197" s="83" t="s">
        <v>978</v>
      </c>
      <c r="I197" s="83" t="s">
        <v>302</v>
      </c>
      <c r="J197" s="83" t="s">
        <v>50</v>
      </c>
      <c r="K197" s="84">
        <v>43504</v>
      </c>
      <c r="L197" s="84">
        <v>43539</v>
      </c>
      <c r="M197" s="104" t="s">
        <v>54</v>
      </c>
      <c r="N197" s="83" t="s">
        <v>1358</v>
      </c>
      <c r="O197" s="83" t="s">
        <v>1359</v>
      </c>
      <c r="P197" s="102">
        <v>8161519</v>
      </c>
      <c r="Q197" s="83" t="s">
        <v>4525</v>
      </c>
      <c r="R197" s="83" t="s">
        <v>68</v>
      </c>
      <c r="S197" s="83" t="s">
        <v>52</v>
      </c>
      <c r="T197" s="85">
        <v>10251.83</v>
      </c>
      <c r="U197" s="85">
        <v>9857.5300000000007</v>
      </c>
      <c r="V197" s="85">
        <f t="shared" si="30"/>
        <v>394.29999999999927</v>
      </c>
      <c r="W197" s="86">
        <f t="shared" si="29"/>
        <v>3.8461425911276256E-2</v>
      </c>
      <c r="X197" s="83" t="s">
        <v>1361</v>
      </c>
      <c r="Y197" s="85">
        <v>9857.5300000000007</v>
      </c>
      <c r="Z197" s="83" t="s">
        <v>4526</v>
      </c>
      <c r="AA197" s="85">
        <v>0</v>
      </c>
      <c r="AB197" s="85" t="s">
        <v>54</v>
      </c>
      <c r="AC197" s="85">
        <v>10251.83</v>
      </c>
      <c r="AD197" s="85">
        <v>9857.5300000000007</v>
      </c>
      <c r="AE197" s="85">
        <v>394.3</v>
      </c>
      <c r="AF197" s="83" t="s">
        <v>1390</v>
      </c>
      <c r="AG197" s="103">
        <f t="shared" si="31"/>
        <v>-7.3896444519050419E-13</v>
      </c>
    </row>
    <row r="198" spans="1:33" s="88" customFormat="1" x14ac:dyDescent="0.2">
      <c r="A198" s="83" t="s">
        <v>39</v>
      </c>
      <c r="B198" s="83" t="s">
        <v>40</v>
      </c>
      <c r="C198" s="83" t="s">
        <v>3412</v>
      </c>
      <c r="D198" s="83" t="s">
        <v>3482</v>
      </c>
      <c r="E198" s="83" t="s">
        <v>2903</v>
      </c>
      <c r="F198" s="83" t="s">
        <v>3483</v>
      </c>
      <c r="G198" s="83" t="s">
        <v>3417</v>
      </c>
      <c r="H198" s="83" t="s">
        <v>3415</v>
      </c>
      <c r="I198" s="83" t="s">
        <v>302</v>
      </c>
      <c r="J198" s="83" t="s">
        <v>50</v>
      </c>
      <c r="K198" s="84">
        <v>43501</v>
      </c>
      <c r="L198" s="84">
        <v>43501</v>
      </c>
      <c r="M198" s="84">
        <v>43476</v>
      </c>
      <c r="N198" s="83" t="s">
        <v>1358</v>
      </c>
      <c r="O198" s="83" t="s">
        <v>1368</v>
      </c>
      <c r="P198" s="102">
        <v>7779013</v>
      </c>
      <c r="Q198" s="83" t="s">
        <v>4527</v>
      </c>
      <c r="R198" s="83" t="s">
        <v>68</v>
      </c>
      <c r="S198" s="83" t="s">
        <v>52</v>
      </c>
      <c r="T198" s="85">
        <v>5250</v>
      </c>
      <c r="U198" s="85">
        <v>5000</v>
      </c>
      <c r="V198" s="85">
        <f t="shared" si="30"/>
        <v>250</v>
      </c>
      <c r="W198" s="86">
        <f t="shared" si="29"/>
        <v>4.7619047619047616E-2</v>
      </c>
      <c r="X198" s="83" t="s">
        <v>1361</v>
      </c>
      <c r="Y198" s="85">
        <v>5000</v>
      </c>
      <c r="Z198" s="83" t="s">
        <v>4528</v>
      </c>
      <c r="AA198" s="85">
        <v>0</v>
      </c>
      <c r="AB198" s="85" t="s">
        <v>54</v>
      </c>
      <c r="AC198" s="85">
        <v>5250</v>
      </c>
      <c r="AD198" s="85">
        <v>5000</v>
      </c>
      <c r="AE198" s="85">
        <v>250</v>
      </c>
      <c r="AF198" s="83" t="s">
        <v>1371</v>
      </c>
      <c r="AG198" s="103">
        <f t="shared" si="31"/>
        <v>0</v>
      </c>
    </row>
    <row r="199" spans="1:33" s="88" customFormat="1" x14ac:dyDescent="0.2">
      <c r="A199" s="83" t="s">
        <v>39</v>
      </c>
      <c r="B199" s="83" t="s">
        <v>40</v>
      </c>
      <c r="C199" s="83" t="s">
        <v>3412</v>
      </c>
      <c r="D199" s="83" t="s">
        <v>3482</v>
      </c>
      <c r="E199" s="83" t="s">
        <v>2903</v>
      </c>
      <c r="F199" s="83" t="s">
        <v>3483</v>
      </c>
      <c r="G199" s="83" t="s">
        <v>3417</v>
      </c>
      <c r="H199" s="83" t="s">
        <v>3414</v>
      </c>
      <c r="I199" s="83" t="s">
        <v>302</v>
      </c>
      <c r="J199" s="83" t="s">
        <v>50</v>
      </c>
      <c r="K199" s="84">
        <v>43501</v>
      </c>
      <c r="L199" s="84">
        <v>43539</v>
      </c>
      <c r="M199" s="104" t="s">
        <v>54</v>
      </c>
      <c r="N199" s="83" t="s">
        <v>1358</v>
      </c>
      <c r="O199" s="83" t="s">
        <v>1359</v>
      </c>
      <c r="P199" s="102">
        <v>8051503</v>
      </c>
      <c r="Q199" s="83" t="s">
        <v>3567</v>
      </c>
      <c r="R199" s="83" t="s">
        <v>68</v>
      </c>
      <c r="S199" s="83" t="s">
        <v>52</v>
      </c>
      <c r="T199" s="85">
        <v>681.11</v>
      </c>
      <c r="U199" s="85">
        <v>648.67999999999995</v>
      </c>
      <c r="V199" s="85">
        <f t="shared" si="30"/>
        <v>32.430000000000064</v>
      </c>
      <c r="W199" s="86">
        <f t="shared" si="29"/>
        <v>4.7613454508082485E-2</v>
      </c>
      <c r="X199" s="83" t="s">
        <v>1361</v>
      </c>
      <c r="Y199" s="85">
        <v>648.67999999999995</v>
      </c>
      <c r="Z199" s="83" t="s">
        <v>3569</v>
      </c>
      <c r="AA199" s="85">
        <v>0</v>
      </c>
      <c r="AB199" s="85" t="s">
        <v>54</v>
      </c>
      <c r="AC199" s="85">
        <v>681.11</v>
      </c>
      <c r="AD199" s="85">
        <v>648.67999999999995</v>
      </c>
      <c r="AE199" s="85">
        <v>32.43</v>
      </c>
      <c r="AF199" s="83" t="s">
        <v>1371</v>
      </c>
      <c r="AG199" s="103">
        <f t="shared" si="31"/>
        <v>6.3948846218409017E-14</v>
      </c>
    </row>
    <row r="200" spans="1:33" s="88" customFormat="1" x14ac:dyDescent="0.2">
      <c r="A200" s="83" t="s">
        <v>39</v>
      </c>
      <c r="B200" s="83" t="s">
        <v>40</v>
      </c>
      <c r="C200" s="83" t="s">
        <v>4529</v>
      </c>
      <c r="D200" s="83" t="s">
        <v>4530</v>
      </c>
      <c r="E200" s="83" t="s">
        <v>2903</v>
      </c>
      <c r="F200" s="83" t="s">
        <v>3483</v>
      </c>
      <c r="G200" s="83" t="s">
        <v>3417</v>
      </c>
      <c r="H200" s="83" t="s">
        <v>3414</v>
      </c>
      <c r="I200" s="83" t="s">
        <v>302</v>
      </c>
      <c r="J200" s="83" t="s">
        <v>50</v>
      </c>
      <c r="K200" s="84">
        <v>43516</v>
      </c>
      <c r="L200" s="84">
        <v>43516</v>
      </c>
      <c r="M200" s="84">
        <v>43516</v>
      </c>
      <c r="N200" s="83" t="s">
        <v>1367</v>
      </c>
      <c r="O200" s="83" t="s">
        <v>1368</v>
      </c>
      <c r="P200" s="102">
        <v>7495700</v>
      </c>
      <c r="Q200" s="83" t="s">
        <v>4531</v>
      </c>
      <c r="R200" s="83" t="s">
        <v>59</v>
      </c>
      <c r="S200" s="83" t="s">
        <v>52</v>
      </c>
      <c r="T200" s="85">
        <v>1243.82</v>
      </c>
      <c r="U200" s="85">
        <v>1173.4100000000001</v>
      </c>
      <c r="V200" s="85">
        <f t="shared" ref="V200:V208" si="32">T200-U200</f>
        <v>70.409999999999854</v>
      </c>
      <c r="W200" s="86">
        <f t="shared" si="29"/>
        <v>5.6607869305847998E-2</v>
      </c>
      <c r="X200" s="83" t="s">
        <v>1361</v>
      </c>
      <c r="Y200" s="85">
        <v>1173.4100000000001</v>
      </c>
      <c r="Z200" s="83" t="s">
        <v>4532</v>
      </c>
      <c r="AA200" s="85">
        <v>0</v>
      </c>
      <c r="AB200" s="85" t="s">
        <v>54</v>
      </c>
      <c r="AC200" s="85">
        <v>8416.7099999999991</v>
      </c>
      <c r="AD200" s="85">
        <v>7940.28</v>
      </c>
      <c r="AE200" s="85">
        <v>476.43</v>
      </c>
      <c r="AF200" s="83" t="s">
        <v>1371</v>
      </c>
      <c r="AG200" s="103">
        <f t="shared" ref="AG200:AG208" si="33">V200-AE200</f>
        <v>-406.02000000000015</v>
      </c>
    </row>
    <row r="201" spans="1:33" s="88" customFormat="1" x14ac:dyDescent="0.2">
      <c r="A201" s="83" t="s">
        <v>39</v>
      </c>
      <c r="B201" s="83" t="s">
        <v>40</v>
      </c>
      <c r="C201" s="83" t="s">
        <v>4529</v>
      </c>
      <c r="D201" s="83" t="s">
        <v>4530</v>
      </c>
      <c r="E201" s="83" t="s">
        <v>2903</v>
      </c>
      <c r="F201" s="83" t="s">
        <v>3483</v>
      </c>
      <c r="G201" s="83" t="s">
        <v>3417</v>
      </c>
      <c r="H201" s="83" t="s">
        <v>3414</v>
      </c>
      <c r="I201" s="83" t="s">
        <v>302</v>
      </c>
      <c r="J201" s="83" t="s">
        <v>50</v>
      </c>
      <c r="K201" s="84">
        <v>43516</v>
      </c>
      <c r="L201" s="84">
        <v>43140</v>
      </c>
      <c r="M201" s="84">
        <v>43140</v>
      </c>
      <c r="N201" s="83" t="s">
        <v>1383</v>
      </c>
      <c r="O201" s="83" t="s">
        <v>1368</v>
      </c>
      <c r="P201" s="102">
        <v>7495775</v>
      </c>
      <c r="Q201" s="83" t="s">
        <v>4533</v>
      </c>
      <c r="R201" s="83" t="s">
        <v>59</v>
      </c>
      <c r="S201" s="83" t="s">
        <v>52</v>
      </c>
      <c r="T201" s="85">
        <v>644.42999999999995</v>
      </c>
      <c r="U201" s="85">
        <v>612.21</v>
      </c>
      <c r="V201" s="85">
        <f t="shared" si="32"/>
        <v>32.219999999999914</v>
      </c>
      <c r="W201" s="86">
        <f t="shared" si="29"/>
        <v>4.9997672361621767E-2</v>
      </c>
      <c r="X201" s="83" t="s">
        <v>1525</v>
      </c>
      <c r="Y201" s="85">
        <v>0</v>
      </c>
      <c r="Z201" s="83" t="s">
        <v>55</v>
      </c>
      <c r="AA201" s="85">
        <v>0</v>
      </c>
      <c r="AB201" s="85" t="s">
        <v>54</v>
      </c>
      <c r="AC201" s="85">
        <v>283.14</v>
      </c>
      <c r="AD201" s="85">
        <v>54.15</v>
      </c>
      <c r="AE201" s="85">
        <v>228.99</v>
      </c>
      <c r="AF201" s="83" t="s">
        <v>1371</v>
      </c>
      <c r="AG201" s="103">
        <f t="shared" si="33"/>
        <v>-196.7700000000001</v>
      </c>
    </row>
    <row r="202" spans="1:33" s="88" customFormat="1" x14ac:dyDescent="0.2">
      <c r="A202" s="83" t="s">
        <v>39</v>
      </c>
      <c r="B202" s="83" t="s">
        <v>40</v>
      </c>
      <c r="C202" s="83" t="s">
        <v>4529</v>
      </c>
      <c r="D202" s="83" t="s">
        <v>4530</v>
      </c>
      <c r="E202" s="83" t="s">
        <v>2903</v>
      </c>
      <c r="F202" s="83" t="s">
        <v>3483</v>
      </c>
      <c r="G202" s="83" t="s">
        <v>3417</v>
      </c>
      <c r="H202" s="83" t="s">
        <v>3414</v>
      </c>
      <c r="I202" s="83" t="s">
        <v>302</v>
      </c>
      <c r="J202" s="83" t="s">
        <v>50</v>
      </c>
      <c r="K202" s="84">
        <v>43516</v>
      </c>
      <c r="L202" s="84">
        <v>43516</v>
      </c>
      <c r="M202" s="84">
        <v>43516</v>
      </c>
      <c r="N202" s="83" t="s">
        <v>1367</v>
      </c>
      <c r="O202" s="83" t="s">
        <v>1368</v>
      </c>
      <c r="P202" s="102">
        <v>7495775</v>
      </c>
      <c r="Q202" s="83" t="s">
        <v>4533</v>
      </c>
      <c r="R202" s="83" t="s">
        <v>59</v>
      </c>
      <c r="S202" s="83" t="s">
        <v>52</v>
      </c>
      <c r="T202" s="85">
        <v>1262.8800000000001</v>
      </c>
      <c r="U202" s="85">
        <v>1191.3900000000001</v>
      </c>
      <c r="V202" s="85">
        <f t="shared" si="32"/>
        <v>71.490000000000009</v>
      </c>
      <c r="W202" s="86">
        <f t="shared" si="29"/>
        <v>5.6608703914861273E-2</v>
      </c>
      <c r="X202" s="83" t="s">
        <v>1361</v>
      </c>
      <c r="Y202" s="85">
        <v>1191.3900000000001</v>
      </c>
      <c r="Z202" s="83" t="s">
        <v>4534</v>
      </c>
      <c r="AA202" s="85">
        <v>0</v>
      </c>
      <c r="AB202" s="85" t="s">
        <v>54</v>
      </c>
      <c r="AC202" s="85">
        <v>1235.1600000000001</v>
      </c>
      <c r="AD202" s="85">
        <v>1165.24</v>
      </c>
      <c r="AE202" s="85">
        <v>69.92</v>
      </c>
      <c r="AF202" s="83" t="s">
        <v>1371</v>
      </c>
      <c r="AG202" s="103">
        <f t="shared" si="33"/>
        <v>1.5700000000000074</v>
      </c>
    </row>
    <row r="203" spans="1:33" s="88" customFormat="1" x14ac:dyDescent="0.2">
      <c r="A203" s="83" t="s">
        <v>39</v>
      </c>
      <c r="B203" s="83" t="s">
        <v>40</v>
      </c>
      <c r="C203" s="83" t="s">
        <v>4529</v>
      </c>
      <c r="D203" s="83" t="s">
        <v>4530</v>
      </c>
      <c r="E203" s="83" t="s">
        <v>2903</v>
      </c>
      <c r="F203" s="83" t="s">
        <v>3483</v>
      </c>
      <c r="G203" s="83" t="s">
        <v>3417</v>
      </c>
      <c r="H203" s="83" t="s">
        <v>3414</v>
      </c>
      <c r="I203" s="83" t="s">
        <v>302</v>
      </c>
      <c r="J203" s="83" t="s">
        <v>50</v>
      </c>
      <c r="K203" s="84">
        <v>43516</v>
      </c>
      <c r="L203" s="84">
        <v>43140</v>
      </c>
      <c r="M203" s="84">
        <v>43140</v>
      </c>
      <c r="N203" s="83" t="s">
        <v>1383</v>
      </c>
      <c r="O203" s="83" t="s">
        <v>1368</v>
      </c>
      <c r="P203" s="102">
        <v>7496050</v>
      </c>
      <c r="Q203" s="83" t="s">
        <v>4535</v>
      </c>
      <c r="R203" s="83" t="s">
        <v>59</v>
      </c>
      <c r="S203" s="83" t="s">
        <v>52</v>
      </c>
      <c r="T203" s="85">
        <v>644.42999999999995</v>
      </c>
      <c r="U203" s="85">
        <v>612.21</v>
      </c>
      <c r="V203" s="85">
        <f t="shared" si="32"/>
        <v>32.219999999999914</v>
      </c>
      <c r="W203" s="86">
        <f t="shared" si="29"/>
        <v>4.9997672361621767E-2</v>
      </c>
      <c r="X203" s="83" t="s">
        <v>1525</v>
      </c>
      <c r="Y203" s="85">
        <v>0</v>
      </c>
      <c r="Z203" s="83" t="s">
        <v>55</v>
      </c>
      <c r="AA203" s="85">
        <v>0</v>
      </c>
      <c r="AB203" s="85" t="s">
        <v>54</v>
      </c>
      <c r="AC203" s="85">
        <v>421.23</v>
      </c>
      <c r="AD203" s="85">
        <v>2.4</v>
      </c>
      <c r="AE203" s="85">
        <v>418.83</v>
      </c>
      <c r="AF203" s="83" t="s">
        <v>1371</v>
      </c>
      <c r="AG203" s="103">
        <f t="shared" si="33"/>
        <v>-386.61000000000007</v>
      </c>
    </row>
    <row r="204" spans="1:33" s="88" customFormat="1" x14ac:dyDescent="0.2">
      <c r="A204" s="83" t="s">
        <v>39</v>
      </c>
      <c r="B204" s="83" t="s">
        <v>40</v>
      </c>
      <c r="C204" s="83" t="s">
        <v>4529</v>
      </c>
      <c r="D204" s="83" t="s">
        <v>4530</v>
      </c>
      <c r="E204" s="83" t="s">
        <v>2903</v>
      </c>
      <c r="F204" s="83" t="s">
        <v>3483</v>
      </c>
      <c r="G204" s="83" t="s">
        <v>3417</v>
      </c>
      <c r="H204" s="83" t="s">
        <v>3414</v>
      </c>
      <c r="I204" s="83" t="s">
        <v>302</v>
      </c>
      <c r="J204" s="83" t="s">
        <v>50</v>
      </c>
      <c r="K204" s="84">
        <v>43516</v>
      </c>
      <c r="L204" s="84">
        <v>43516</v>
      </c>
      <c r="M204" s="84">
        <v>43516</v>
      </c>
      <c r="N204" s="83" t="s">
        <v>1367</v>
      </c>
      <c r="O204" s="83" t="s">
        <v>1368</v>
      </c>
      <c r="P204" s="102">
        <v>7496050</v>
      </c>
      <c r="Q204" s="83" t="s">
        <v>4535</v>
      </c>
      <c r="R204" s="83" t="s">
        <v>59</v>
      </c>
      <c r="S204" s="83" t="s">
        <v>52</v>
      </c>
      <c r="T204" s="85">
        <v>1161.06</v>
      </c>
      <c r="U204" s="85">
        <v>1095.33</v>
      </c>
      <c r="V204" s="85">
        <f t="shared" si="32"/>
        <v>65.730000000000018</v>
      </c>
      <c r="W204" s="86">
        <f t="shared" si="29"/>
        <v>5.661206139217613E-2</v>
      </c>
      <c r="X204" s="83" t="s">
        <v>1361</v>
      </c>
      <c r="Y204" s="85">
        <v>1095.33</v>
      </c>
      <c r="Z204" s="83" t="s">
        <v>4536</v>
      </c>
      <c r="AA204" s="85">
        <v>0</v>
      </c>
      <c r="AB204" s="85" t="s">
        <v>54</v>
      </c>
      <c r="AC204" s="85">
        <v>8347.91</v>
      </c>
      <c r="AD204" s="85">
        <v>7875.38</v>
      </c>
      <c r="AE204" s="85">
        <v>472.53</v>
      </c>
      <c r="AF204" s="83" t="s">
        <v>1371</v>
      </c>
      <c r="AG204" s="103">
        <f t="shared" si="33"/>
        <v>-406.79999999999995</v>
      </c>
    </row>
    <row r="205" spans="1:33" s="88" customFormat="1" x14ac:dyDescent="0.2">
      <c r="A205" s="83" t="s">
        <v>39</v>
      </c>
      <c r="B205" s="83" t="s">
        <v>40</v>
      </c>
      <c r="C205" s="83" t="s">
        <v>4529</v>
      </c>
      <c r="D205" s="83" t="s">
        <v>4530</v>
      </c>
      <c r="E205" s="83" t="s">
        <v>2903</v>
      </c>
      <c r="F205" s="83" t="s">
        <v>3483</v>
      </c>
      <c r="G205" s="83" t="s">
        <v>3417</v>
      </c>
      <c r="H205" s="83" t="s">
        <v>3414</v>
      </c>
      <c r="I205" s="83" t="s">
        <v>302</v>
      </c>
      <c r="J205" s="83" t="s">
        <v>50</v>
      </c>
      <c r="K205" s="84">
        <v>43516</v>
      </c>
      <c r="L205" s="84">
        <v>43516</v>
      </c>
      <c r="M205" s="84">
        <v>43516</v>
      </c>
      <c r="N205" s="83" t="s">
        <v>1367</v>
      </c>
      <c r="O205" s="83" t="s">
        <v>1368</v>
      </c>
      <c r="P205" s="102">
        <v>7496058</v>
      </c>
      <c r="Q205" s="83" t="s">
        <v>4537</v>
      </c>
      <c r="R205" s="83" t="s">
        <v>59</v>
      </c>
      <c r="S205" s="83" t="s">
        <v>52</v>
      </c>
      <c r="T205" s="85">
        <v>1243.82</v>
      </c>
      <c r="U205" s="85">
        <v>1173.4100000000001</v>
      </c>
      <c r="V205" s="85">
        <f t="shared" si="32"/>
        <v>70.409999999999854</v>
      </c>
      <c r="W205" s="86">
        <f t="shared" si="29"/>
        <v>5.6607869305847998E-2</v>
      </c>
      <c r="X205" s="83" t="s">
        <v>1361</v>
      </c>
      <c r="Y205" s="85">
        <v>1173.4100000000001</v>
      </c>
      <c r="Z205" s="83" t="s">
        <v>4538</v>
      </c>
      <c r="AA205" s="85">
        <v>0</v>
      </c>
      <c r="AB205" s="85" t="s">
        <v>54</v>
      </c>
      <c r="AC205" s="85">
        <v>1216.0999999999999</v>
      </c>
      <c r="AD205" s="85">
        <v>1147.26</v>
      </c>
      <c r="AE205" s="85">
        <v>68.84</v>
      </c>
      <c r="AF205" s="83" t="s">
        <v>1371</v>
      </c>
      <c r="AG205" s="103">
        <f t="shared" si="33"/>
        <v>1.5699999999998511</v>
      </c>
    </row>
    <row r="206" spans="1:33" s="88" customFormat="1" x14ac:dyDescent="0.2">
      <c r="A206" s="83" t="s">
        <v>39</v>
      </c>
      <c r="B206" s="83" t="s">
        <v>40</v>
      </c>
      <c r="C206" s="83" t="s">
        <v>4529</v>
      </c>
      <c r="D206" s="83" t="s">
        <v>4530</v>
      </c>
      <c r="E206" s="83" t="s">
        <v>2903</v>
      </c>
      <c r="F206" s="83" t="s">
        <v>3483</v>
      </c>
      <c r="G206" s="83" t="s">
        <v>3417</v>
      </c>
      <c r="H206" s="83" t="s">
        <v>3414</v>
      </c>
      <c r="I206" s="83" t="s">
        <v>302</v>
      </c>
      <c r="J206" s="83" t="s">
        <v>50</v>
      </c>
      <c r="K206" s="84">
        <v>43516</v>
      </c>
      <c r="L206" s="84">
        <v>43140</v>
      </c>
      <c r="M206" s="84">
        <v>43140</v>
      </c>
      <c r="N206" s="83" t="s">
        <v>1383</v>
      </c>
      <c r="O206" s="83" t="s">
        <v>1368</v>
      </c>
      <c r="P206" s="102">
        <v>7496058</v>
      </c>
      <c r="Q206" s="83" t="s">
        <v>4537</v>
      </c>
      <c r="R206" s="83" t="s">
        <v>59</v>
      </c>
      <c r="S206" s="83" t="s">
        <v>52</v>
      </c>
      <c r="T206" s="85">
        <v>644.42999999999995</v>
      </c>
      <c r="U206" s="85">
        <v>612.21</v>
      </c>
      <c r="V206" s="85">
        <f t="shared" si="32"/>
        <v>32.219999999999914</v>
      </c>
      <c r="W206" s="86">
        <f t="shared" si="29"/>
        <v>4.9997672361621767E-2</v>
      </c>
      <c r="X206" s="83" t="s">
        <v>1525</v>
      </c>
      <c r="Y206" s="85">
        <v>0</v>
      </c>
      <c r="Z206" s="83" t="s">
        <v>55</v>
      </c>
      <c r="AA206" s="85">
        <v>0</v>
      </c>
      <c r="AB206" s="85" t="s">
        <v>54</v>
      </c>
      <c r="AC206" s="85">
        <v>283.14</v>
      </c>
      <c r="AD206" s="85">
        <v>54.15</v>
      </c>
      <c r="AE206" s="85">
        <v>228.99</v>
      </c>
      <c r="AF206" s="83" t="s">
        <v>1371</v>
      </c>
      <c r="AG206" s="103">
        <f t="shared" si="33"/>
        <v>-196.7700000000001</v>
      </c>
    </row>
    <row r="207" spans="1:33" s="88" customFormat="1" x14ac:dyDescent="0.2">
      <c r="A207" s="83" t="s">
        <v>39</v>
      </c>
      <c r="B207" s="83" t="s">
        <v>40</v>
      </c>
      <c r="C207" s="83" t="s">
        <v>4529</v>
      </c>
      <c r="D207" s="83" t="s">
        <v>4530</v>
      </c>
      <c r="E207" s="83" t="s">
        <v>2903</v>
      </c>
      <c r="F207" s="83" t="s">
        <v>3483</v>
      </c>
      <c r="G207" s="83" t="s">
        <v>3417</v>
      </c>
      <c r="H207" s="83" t="s">
        <v>3414</v>
      </c>
      <c r="I207" s="83" t="s">
        <v>302</v>
      </c>
      <c r="J207" s="83" t="s">
        <v>50</v>
      </c>
      <c r="K207" s="84">
        <v>43516</v>
      </c>
      <c r="L207" s="84">
        <v>43516</v>
      </c>
      <c r="M207" s="84">
        <v>43516</v>
      </c>
      <c r="N207" s="83" t="s">
        <v>1367</v>
      </c>
      <c r="O207" s="83" t="s">
        <v>1368</v>
      </c>
      <c r="P207" s="102">
        <v>7496076</v>
      </c>
      <c r="Q207" s="83" t="s">
        <v>4539</v>
      </c>
      <c r="R207" s="83" t="s">
        <v>59</v>
      </c>
      <c r="S207" s="83" t="s">
        <v>52</v>
      </c>
      <c r="T207" s="85">
        <v>358.79</v>
      </c>
      <c r="U207" s="85">
        <v>338.48</v>
      </c>
      <c r="V207" s="85">
        <f t="shared" si="32"/>
        <v>20.310000000000002</v>
      </c>
      <c r="W207" s="86">
        <f t="shared" si="29"/>
        <v>5.6606928844170686E-2</v>
      </c>
      <c r="X207" s="83" t="s">
        <v>1361</v>
      </c>
      <c r="Y207" s="85">
        <v>338.48</v>
      </c>
      <c r="Z207" s="83" t="s">
        <v>4540</v>
      </c>
      <c r="AA207" s="85">
        <v>0</v>
      </c>
      <c r="AB207" s="85" t="s">
        <v>54</v>
      </c>
      <c r="AC207" s="85">
        <v>358.79</v>
      </c>
      <c r="AD207" s="85">
        <v>338.48</v>
      </c>
      <c r="AE207" s="85">
        <v>20.309999999999999</v>
      </c>
      <c r="AF207" s="83" t="s">
        <v>1371</v>
      </c>
      <c r="AG207" s="103">
        <f t="shared" si="33"/>
        <v>0</v>
      </c>
    </row>
    <row r="208" spans="1:33" s="88" customFormat="1" x14ac:dyDescent="0.2">
      <c r="A208" s="83" t="s">
        <v>39</v>
      </c>
      <c r="B208" s="83" t="s">
        <v>40</v>
      </c>
      <c r="C208" s="83" t="s">
        <v>4529</v>
      </c>
      <c r="D208" s="83" t="s">
        <v>4530</v>
      </c>
      <c r="E208" s="83" t="s">
        <v>2903</v>
      </c>
      <c r="F208" s="83" t="s">
        <v>3483</v>
      </c>
      <c r="G208" s="83" t="s">
        <v>3417</v>
      </c>
      <c r="H208" s="83" t="s">
        <v>3414</v>
      </c>
      <c r="I208" s="83" t="s">
        <v>302</v>
      </c>
      <c r="J208" s="83" t="s">
        <v>50</v>
      </c>
      <c r="K208" s="84">
        <v>43516</v>
      </c>
      <c r="L208" s="84">
        <v>43140</v>
      </c>
      <c r="M208" s="84">
        <v>43140</v>
      </c>
      <c r="N208" s="83" t="s">
        <v>1383</v>
      </c>
      <c r="O208" s="83" t="s">
        <v>1368</v>
      </c>
      <c r="P208" s="102">
        <v>7496076</v>
      </c>
      <c r="Q208" s="83" t="s">
        <v>4539</v>
      </c>
      <c r="R208" s="83" t="s">
        <v>59</v>
      </c>
      <c r="S208" s="83" t="s">
        <v>52</v>
      </c>
      <c r="T208" s="85">
        <v>1217.8599999999999</v>
      </c>
      <c r="U208" s="85">
        <v>1156.97</v>
      </c>
      <c r="V208" s="85">
        <f t="shared" si="32"/>
        <v>60.889999999999873</v>
      </c>
      <c r="W208" s="86">
        <f t="shared" si="29"/>
        <v>4.9997536662670483E-2</v>
      </c>
      <c r="X208" s="83" t="s">
        <v>1525</v>
      </c>
      <c r="Y208" s="85">
        <v>0</v>
      </c>
      <c r="Z208" s="83" t="s">
        <v>55</v>
      </c>
      <c r="AA208" s="85">
        <v>0</v>
      </c>
      <c r="AB208" s="85" t="s">
        <v>54</v>
      </c>
      <c r="AC208" s="85">
        <v>1217.8599999999999</v>
      </c>
      <c r="AD208" s="85">
        <v>0</v>
      </c>
      <c r="AE208" s="85">
        <v>1217.8599999999999</v>
      </c>
      <c r="AF208" s="83" t="s">
        <v>1371</v>
      </c>
      <c r="AG208" s="103">
        <f t="shared" si="33"/>
        <v>-1156.97</v>
      </c>
    </row>
    <row r="209" spans="1:33" s="88" customFormat="1" x14ac:dyDescent="0.2">
      <c r="A209" s="83" t="s">
        <v>39</v>
      </c>
      <c r="B209" s="83" t="s">
        <v>40</v>
      </c>
      <c r="C209" s="83" t="s">
        <v>3571</v>
      </c>
      <c r="D209" s="83" t="s">
        <v>3572</v>
      </c>
      <c r="E209" s="83" t="s">
        <v>2903</v>
      </c>
      <c r="F209" s="83" t="s">
        <v>3574</v>
      </c>
      <c r="G209" s="83" t="s">
        <v>3575</v>
      </c>
      <c r="H209" s="83" t="s">
        <v>4541</v>
      </c>
      <c r="I209" s="83" t="s">
        <v>302</v>
      </c>
      <c r="J209" s="83" t="s">
        <v>50</v>
      </c>
      <c r="K209" s="84">
        <v>43524</v>
      </c>
      <c r="L209" s="84">
        <v>43524</v>
      </c>
      <c r="M209" s="84">
        <v>43524</v>
      </c>
      <c r="N209" s="83" t="s">
        <v>1358</v>
      </c>
      <c r="O209" s="83" t="s">
        <v>1368</v>
      </c>
      <c r="P209" s="102">
        <v>8174306</v>
      </c>
      <c r="Q209" s="83" t="s">
        <v>4542</v>
      </c>
      <c r="R209" s="83" t="s">
        <v>68</v>
      </c>
      <c r="S209" s="83" t="s">
        <v>52</v>
      </c>
      <c r="T209" s="85">
        <v>921.36</v>
      </c>
      <c r="U209" s="85">
        <v>837.6</v>
      </c>
      <c r="V209" s="85">
        <f t="shared" ref="V209:V240" si="34">T209-U209</f>
        <v>83.759999999999991</v>
      </c>
      <c r="W209" s="86">
        <f t="shared" si="29"/>
        <v>9.0909090909090898E-2</v>
      </c>
      <c r="X209" s="83" t="s">
        <v>1361</v>
      </c>
      <c r="Y209" s="85">
        <v>837.6</v>
      </c>
      <c r="Z209" s="83" t="s">
        <v>4543</v>
      </c>
      <c r="AA209" s="85">
        <v>0</v>
      </c>
      <c r="AB209" s="85" t="s">
        <v>54</v>
      </c>
      <c r="AC209" s="85">
        <v>921.36</v>
      </c>
      <c r="AD209" s="85">
        <v>837.6</v>
      </c>
      <c r="AE209" s="85">
        <v>83.76</v>
      </c>
      <c r="AF209" s="83" t="s">
        <v>1371</v>
      </c>
      <c r="AG209" s="103">
        <f t="shared" ref="AG209:AG240" si="35">V209-AE209</f>
        <v>0</v>
      </c>
    </row>
    <row r="210" spans="1:33" s="88" customFormat="1" x14ac:dyDescent="0.2">
      <c r="A210" s="83" t="s">
        <v>39</v>
      </c>
      <c r="B210" s="83" t="s">
        <v>40</v>
      </c>
      <c r="C210" s="83" t="s">
        <v>3571</v>
      </c>
      <c r="D210" s="83" t="s">
        <v>3572</v>
      </c>
      <c r="E210" s="83" t="s">
        <v>2903</v>
      </c>
      <c r="F210" s="83" t="s">
        <v>3574</v>
      </c>
      <c r="G210" s="83" t="s">
        <v>3575</v>
      </c>
      <c r="H210" s="83" t="s">
        <v>3589</v>
      </c>
      <c r="I210" s="83" t="s">
        <v>302</v>
      </c>
      <c r="J210" s="83" t="s">
        <v>50</v>
      </c>
      <c r="K210" s="84">
        <v>43514</v>
      </c>
      <c r="L210" s="84">
        <v>43539</v>
      </c>
      <c r="M210" s="104" t="s">
        <v>54</v>
      </c>
      <c r="N210" s="83" t="s">
        <v>1358</v>
      </c>
      <c r="O210" s="83" t="s">
        <v>1359</v>
      </c>
      <c r="P210" s="102">
        <v>8180056</v>
      </c>
      <c r="Q210" s="83" t="s">
        <v>3607</v>
      </c>
      <c r="R210" s="83" t="s">
        <v>68</v>
      </c>
      <c r="S210" s="83" t="s">
        <v>52</v>
      </c>
      <c r="T210" s="85">
        <v>15227.16</v>
      </c>
      <c r="U210" s="85">
        <v>12854.08</v>
      </c>
      <c r="V210" s="85">
        <f t="shared" si="34"/>
        <v>2373.08</v>
      </c>
      <c r="W210" s="86">
        <f t="shared" si="29"/>
        <v>0.15584521342128144</v>
      </c>
      <c r="X210" s="83" t="s">
        <v>1361</v>
      </c>
      <c r="Y210" s="85">
        <v>12854.08</v>
      </c>
      <c r="Z210" s="83" t="s">
        <v>3609</v>
      </c>
      <c r="AA210" s="85">
        <v>0</v>
      </c>
      <c r="AB210" s="85" t="s">
        <v>54</v>
      </c>
      <c r="AC210" s="85">
        <v>15227.16</v>
      </c>
      <c r="AD210" s="85">
        <v>12854.08</v>
      </c>
      <c r="AE210" s="85">
        <v>2373.08</v>
      </c>
      <c r="AF210" s="83" t="s">
        <v>1363</v>
      </c>
      <c r="AG210" s="103">
        <f t="shared" si="35"/>
        <v>0</v>
      </c>
    </row>
    <row r="211" spans="1:33" s="88" customFormat="1" x14ac:dyDescent="0.2">
      <c r="A211" s="83" t="s">
        <v>39</v>
      </c>
      <c r="B211" s="83" t="s">
        <v>40</v>
      </c>
      <c r="C211" s="83" t="s">
        <v>3571</v>
      </c>
      <c r="D211" s="83" t="s">
        <v>3572</v>
      </c>
      <c r="E211" s="83" t="s">
        <v>2903</v>
      </c>
      <c r="F211" s="83" t="s">
        <v>3574</v>
      </c>
      <c r="G211" s="83" t="s">
        <v>3575</v>
      </c>
      <c r="H211" s="83" t="s">
        <v>3589</v>
      </c>
      <c r="I211" s="83" t="s">
        <v>302</v>
      </c>
      <c r="J211" s="83" t="s">
        <v>50</v>
      </c>
      <c r="K211" s="84">
        <v>43511</v>
      </c>
      <c r="L211" s="84">
        <v>43511</v>
      </c>
      <c r="M211" s="84">
        <v>43511</v>
      </c>
      <c r="N211" s="83" t="s">
        <v>1358</v>
      </c>
      <c r="O211" s="83" t="s">
        <v>1368</v>
      </c>
      <c r="P211" s="102">
        <v>8180056</v>
      </c>
      <c r="Q211" s="83" t="s">
        <v>3607</v>
      </c>
      <c r="R211" s="83" t="s">
        <v>68</v>
      </c>
      <c r="S211" s="83" t="s">
        <v>52</v>
      </c>
      <c r="T211" s="85">
        <v>33.6</v>
      </c>
      <c r="U211" s="85">
        <v>19.2</v>
      </c>
      <c r="V211" s="85">
        <f t="shared" si="34"/>
        <v>14.400000000000002</v>
      </c>
      <c r="W211" s="86">
        <f t="shared" si="29"/>
        <v>0.4285714285714286</v>
      </c>
      <c r="X211" s="83" t="s">
        <v>1361</v>
      </c>
      <c r="Y211" s="85">
        <v>19.2</v>
      </c>
      <c r="Z211" s="83" t="s">
        <v>3609</v>
      </c>
      <c r="AA211" s="85">
        <v>0</v>
      </c>
      <c r="AB211" s="85" t="s">
        <v>54</v>
      </c>
      <c r="AC211" s="85">
        <v>33.6</v>
      </c>
      <c r="AD211" s="85">
        <v>19.2</v>
      </c>
      <c r="AE211" s="85">
        <v>14.4</v>
      </c>
      <c r="AF211" s="83" t="s">
        <v>1363</v>
      </c>
      <c r="AG211" s="103">
        <f t="shared" si="35"/>
        <v>0</v>
      </c>
    </row>
    <row r="212" spans="1:33" s="88" customFormat="1" x14ac:dyDescent="0.2">
      <c r="A212" s="83" t="s">
        <v>39</v>
      </c>
      <c r="B212" s="83" t="s">
        <v>40</v>
      </c>
      <c r="C212" s="83" t="s">
        <v>3571</v>
      </c>
      <c r="D212" s="83" t="s">
        <v>3572</v>
      </c>
      <c r="E212" s="83" t="s">
        <v>2903</v>
      </c>
      <c r="F212" s="83" t="s">
        <v>3574</v>
      </c>
      <c r="G212" s="83" t="s">
        <v>3575</v>
      </c>
      <c r="H212" s="83" t="s">
        <v>3589</v>
      </c>
      <c r="I212" s="83" t="s">
        <v>302</v>
      </c>
      <c r="J212" s="83" t="s">
        <v>50</v>
      </c>
      <c r="K212" s="84">
        <v>43515</v>
      </c>
      <c r="L212" s="84">
        <v>43515</v>
      </c>
      <c r="M212" s="84">
        <v>43515</v>
      </c>
      <c r="N212" s="83" t="s">
        <v>1358</v>
      </c>
      <c r="O212" s="83" t="s">
        <v>1368</v>
      </c>
      <c r="P212" s="102">
        <v>8180056</v>
      </c>
      <c r="Q212" s="83" t="s">
        <v>3607</v>
      </c>
      <c r="R212" s="83" t="s">
        <v>68</v>
      </c>
      <c r="S212" s="83" t="s">
        <v>52</v>
      </c>
      <c r="T212" s="85">
        <v>47639.199999999997</v>
      </c>
      <c r="U212" s="85">
        <v>34028</v>
      </c>
      <c r="V212" s="85">
        <f t="shared" si="34"/>
        <v>13611.199999999997</v>
      </c>
      <c r="W212" s="86">
        <f t="shared" si="29"/>
        <v>0.28571428571428564</v>
      </c>
      <c r="X212" s="83" t="s">
        <v>1361</v>
      </c>
      <c r="Y212" s="85">
        <v>34028</v>
      </c>
      <c r="Z212" s="83" t="s">
        <v>3609</v>
      </c>
      <c r="AA212" s="85">
        <v>0</v>
      </c>
      <c r="AB212" s="85" t="s">
        <v>54</v>
      </c>
      <c r="AC212" s="85">
        <v>47639.199999999997</v>
      </c>
      <c r="AD212" s="85">
        <v>34028</v>
      </c>
      <c r="AE212" s="85">
        <v>13611.2</v>
      </c>
      <c r="AF212" s="83" t="s">
        <v>1363</v>
      </c>
      <c r="AG212" s="103">
        <f t="shared" si="35"/>
        <v>0</v>
      </c>
    </row>
    <row r="213" spans="1:33" s="88" customFormat="1" x14ac:dyDescent="0.2">
      <c r="A213" s="83" t="s">
        <v>39</v>
      </c>
      <c r="B213" s="83" t="s">
        <v>40</v>
      </c>
      <c r="C213" s="83" t="s">
        <v>3571</v>
      </c>
      <c r="D213" s="83" t="s">
        <v>3572</v>
      </c>
      <c r="E213" s="83" t="s">
        <v>2903</v>
      </c>
      <c r="F213" s="83" t="s">
        <v>3574</v>
      </c>
      <c r="G213" s="83" t="s">
        <v>3575</v>
      </c>
      <c r="H213" s="83" t="s">
        <v>3589</v>
      </c>
      <c r="I213" s="83" t="s">
        <v>302</v>
      </c>
      <c r="J213" s="83" t="s">
        <v>50</v>
      </c>
      <c r="K213" s="84">
        <v>43504</v>
      </c>
      <c r="L213" s="84">
        <v>43504</v>
      </c>
      <c r="M213" s="84">
        <v>43504</v>
      </c>
      <c r="N213" s="83" t="s">
        <v>1358</v>
      </c>
      <c r="O213" s="83" t="s">
        <v>1368</v>
      </c>
      <c r="P213" s="102">
        <v>8180056</v>
      </c>
      <c r="Q213" s="83" t="s">
        <v>3607</v>
      </c>
      <c r="R213" s="83" t="s">
        <v>68</v>
      </c>
      <c r="S213" s="83" t="s">
        <v>52</v>
      </c>
      <c r="T213" s="85">
        <v>235.2</v>
      </c>
      <c r="U213" s="85">
        <v>168</v>
      </c>
      <c r="V213" s="85">
        <f t="shared" si="34"/>
        <v>67.199999999999989</v>
      </c>
      <c r="W213" s="86">
        <f t="shared" si="29"/>
        <v>0.2857142857142857</v>
      </c>
      <c r="X213" s="83" t="s">
        <v>1361</v>
      </c>
      <c r="Y213" s="85">
        <v>168</v>
      </c>
      <c r="Z213" s="83" t="s">
        <v>3609</v>
      </c>
      <c r="AA213" s="85">
        <v>0</v>
      </c>
      <c r="AB213" s="85" t="s">
        <v>54</v>
      </c>
      <c r="AC213" s="85">
        <v>235.2</v>
      </c>
      <c r="AD213" s="85">
        <v>168</v>
      </c>
      <c r="AE213" s="85">
        <v>67.2</v>
      </c>
      <c r="AF213" s="83" t="s">
        <v>1363</v>
      </c>
      <c r="AG213" s="103">
        <f t="shared" si="35"/>
        <v>0</v>
      </c>
    </row>
    <row r="214" spans="1:33" s="88" customFormat="1" x14ac:dyDescent="0.2">
      <c r="A214" s="83" t="s">
        <v>39</v>
      </c>
      <c r="B214" s="83" t="s">
        <v>40</v>
      </c>
      <c r="C214" s="83" t="s">
        <v>3571</v>
      </c>
      <c r="D214" s="83" t="s">
        <v>3572</v>
      </c>
      <c r="E214" s="83" t="s">
        <v>2903</v>
      </c>
      <c r="F214" s="83" t="s">
        <v>3574</v>
      </c>
      <c r="G214" s="83" t="s">
        <v>3575</v>
      </c>
      <c r="H214" s="83" t="s">
        <v>3589</v>
      </c>
      <c r="I214" s="83" t="s">
        <v>302</v>
      </c>
      <c r="J214" s="83" t="s">
        <v>50</v>
      </c>
      <c r="K214" s="84">
        <v>43518</v>
      </c>
      <c r="L214" s="84">
        <v>43518</v>
      </c>
      <c r="M214" s="84">
        <v>43518</v>
      </c>
      <c r="N214" s="83" t="s">
        <v>1358</v>
      </c>
      <c r="O214" s="83" t="s">
        <v>1368</v>
      </c>
      <c r="P214" s="102">
        <v>8180056</v>
      </c>
      <c r="Q214" s="83" t="s">
        <v>3607</v>
      </c>
      <c r="R214" s="83" t="s">
        <v>68</v>
      </c>
      <c r="S214" s="83" t="s">
        <v>52</v>
      </c>
      <c r="T214" s="85">
        <v>11.2</v>
      </c>
      <c r="U214" s="85">
        <v>8</v>
      </c>
      <c r="V214" s="85">
        <f t="shared" si="34"/>
        <v>3.1999999999999993</v>
      </c>
      <c r="W214" s="86">
        <f t="shared" si="29"/>
        <v>0.28571428571428564</v>
      </c>
      <c r="X214" s="83" t="s">
        <v>1361</v>
      </c>
      <c r="Y214" s="85">
        <v>8</v>
      </c>
      <c r="Z214" s="83" t="s">
        <v>3609</v>
      </c>
      <c r="AA214" s="85">
        <v>0</v>
      </c>
      <c r="AB214" s="85" t="s">
        <v>54</v>
      </c>
      <c r="AC214" s="85">
        <v>11.2</v>
      </c>
      <c r="AD214" s="85">
        <v>8</v>
      </c>
      <c r="AE214" s="85">
        <v>3.2</v>
      </c>
      <c r="AF214" s="83" t="s">
        <v>1363</v>
      </c>
      <c r="AG214" s="103">
        <f t="shared" si="35"/>
        <v>0</v>
      </c>
    </row>
    <row r="215" spans="1:33" s="88" customFormat="1" x14ac:dyDescent="0.2">
      <c r="A215" s="83" t="s">
        <v>39</v>
      </c>
      <c r="B215" s="83" t="s">
        <v>40</v>
      </c>
      <c r="C215" s="83" t="s">
        <v>3571</v>
      </c>
      <c r="D215" s="83" t="s">
        <v>3572</v>
      </c>
      <c r="E215" s="83" t="s">
        <v>2903</v>
      </c>
      <c r="F215" s="83" t="s">
        <v>3574</v>
      </c>
      <c r="G215" s="83" t="s">
        <v>3575</v>
      </c>
      <c r="H215" s="83" t="s">
        <v>3589</v>
      </c>
      <c r="I215" s="83" t="s">
        <v>302</v>
      </c>
      <c r="J215" s="83" t="s">
        <v>50</v>
      </c>
      <c r="K215" s="84">
        <v>43502</v>
      </c>
      <c r="L215" s="84">
        <v>43502</v>
      </c>
      <c r="M215" s="84">
        <v>43502</v>
      </c>
      <c r="N215" s="83" t="s">
        <v>1358</v>
      </c>
      <c r="O215" s="83" t="s">
        <v>1368</v>
      </c>
      <c r="P215" s="102">
        <v>8180051</v>
      </c>
      <c r="Q215" s="83" t="s">
        <v>3612</v>
      </c>
      <c r="R215" s="83" t="s">
        <v>68</v>
      </c>
      <c r="S215" s="83" t="s">
        <v>52</v>
      </c>
      <c r="T215" s="85">
        <v>9765.9</v>
      </c>
      <c r="U215" s="85">
        <v>7229.2</v>
      </c>
      <c r="V215" s="85">
        <f t="shared" si="34"/>
        <v>2536.6999999999998</v>
      </c>
      <c r="W215" s="86">
        <f t="shared" si="29"/>
        <v>0.25975076541844583</v>
      </c>
      <c r="X215" s="83" t="s">
        <v>1361</v>
      </c>
      <c r="Y215" s="85">
        <v>7229.2</v>
      </c>
      <c r="Z215" s="83" t="s">
        <v>3614</v>
      </c>
      <c r="AA215" s="85">
        <v>0</v>
      </c>
      <c r="AB215" s="85" t="s">
        <v>54</v>
      </c>
      <c r="AC215" s="85">
        <v>9765.9</v>
      </c>
      <c r="AD215" s="85">
        <v>7229.2</v>
      </c>
      <c r="AE215" s="85">
        <v>2536.6999999999998</v>
      </c>
      <c r="AF215" s="83" t="s">
        <v>1363</v>
      </c>
      <c r="AG215" s="103">
        <f t="shared" si="35"/>
        <v>0</v>
      </c>
    </row>
    <row r="216" spans="1:33" s="88" customFormat="1" x14ac:dyDescent="0.2">
      <c r="A216" s="83" t="s">
        <v>39</v>
      </c>
      <c r="B216" s="83" t="s">
        <v>40</v>
      </c>
      <c r="C216" s="83" t="s">
        <v>3571</v>
      </c>
      <c r="D216" s="83" t="s">
        <v>3572</v>
      </c>
      <c r="E216" s="83" t="s">
        <v>2903</v>
      </c>
      <c r="F216" s="83" t="s">
        <v>3574</v>
      </c>
      <c r="G216" s="83" t="s">
        <v>3575</v>
      </c>
      <c r="H216" s="83" t="s">
        <v>3589</v>
      </c>
      <c r="I216" s="83" t="s">
        <v>302</v>
      </c>
      <c r="J216" s="83" t="s">
        <v>50</v>
      </c>
      <c r="K216" s="84">
        <v>43509</v>
      </c>
      <c r="L216" s="84">
        <v>43509</v>
      </c>
      <c r="M216" s="84">
        <v>43509</v>
      </c>
      <c r="N216" s="83" t="s">
        <v>1358</v>
      </c>
      <c r="O216" s="83" t="s">
        <v>1368</v>
      </c>
      <c r="P216" s="102">
        <v>8180051</v>
      </c>
      <c r="Q216" s="83" t="s">
        <v>3612</v>
      </c>
      <c r="R216" s="83" t="s">
        <v>68</v>
      </c>
      <c r="S216" s="83" t="s">
        <v>52</v>
      </c>
      <c r="T216" s="85">
        <v>3806.79</v>
      </c>
      <c r="U216" s="85">
        <v>3213.52</v>
      </c>
      <c r="V216" s="85">
        <f t="shared" si="34"/>
        <v>593.27</v>
      </c>
      <c r="W216" s="86">
        <f t="shared" si="29"/>
        <v>0.15584521342128144</v>
      </c>
      <c r="X216" s="83" t="s">
        <v>1361</v>
      </c>
      <c r="Y216" s="85">
        <v>3213.52</v>
      </c>
      <c r="Z216" s="83" t="s">
        <v>3614</v>
      </c>
      <c r="AA216" s="85">
        <v>0</v>
      </c>
      <c r="AB216" s="85" t="s">
        <v>54</v>
      </c>
      <c r="AC216" s="85">
        <v>3806.79</v>
      </c>
      <c r="AD216" s="85">
        <v>3213.52</v>
      </c>
      <c r="AE216" s="85">
        <v>593.27</v>
      </c>
      <c r="AF216" s="83" t="s">
        <v>1363</v>
      </c>
      <c r="AG216" s="103">
        <f t="shared" si="35"/>
        <v>0</v>
      </c>
    </row>
    <row r="217" spans="1:33" s="88" customFormat="1" x14ac:dyDescent="0.2">
      <c r="A217" s="83" t="s">
        <v>39</v>
      </c>
      <c r="B217" s="83" t="s">
        <v>40</v>
      </c>
      <c r="C217" s="83" t="s">
        <v>3571</v>
      </c>
      <c r="D217" s="83" t="s">
        <v>3572</v>
      </c>
      <c r="E217" s="83" t="s">
        <v>2903</v>
      </c>
      <c r="F217" s="83" t="s">
        <v>3574</v>
      </c>
      <c r="G217" s="83" t="s">
        <v>3575</v>
      </c>
      <c r="H217" s="83" t="s">
        <v>3589</v>
      </c>
      <c r="I217" s="83" t="s">
        <v>302</v>
      </c>
      <c r="J217" s="83" t="s">
        <v>50</v>
      </c>
      <c r="K217" s="84">
        <v>43522</v>
      </c>
      <c r="L217" s="84">
        <v>43522</v>
      </c>
      <c r="M217" s="84">
        <v>43522</v>
      </c>
      <c r="N217" s="83" t="s">
        <v>1358</v>
      </c>
      <c r="O217" s="83" t="s">
        <v>1368</v>
      </c>
      <c r="P217" s="102">
        <v>8180055</v>
      </c>
      <c r="Q217" s="83" t="s">
        <v>3617</v>
      </c>
      <c r="R217" s="83" t="s">
        <v>68</v>
      </c>
      <c r="S217" s="83" t="s">
        <v>52</v>
      </c>
      <c r="T217" s="85">
        <v>19033.95</v>
      </c>
      <c r="U217" s="85">
        <v>16067.6</v>
      </c>
      <c r="V217" s="85">
        <f t="shared" si="34"/>
        <v>2966.3500000000004</v>
      </c>
      <c r="W217" s="86">
        <f t="shared" si="29"/>
        <v>0.15584521342128146</v>
      </c>
      <c r="X217" s="83" t="s">
        <v>1361</v>
      </c>
      <c r="Y217" s="85">
        <v>16067.6</v>
      </c>
      <c r="Z217" s="83" t="s">
        <v>3619</v>
      </c>
      <c r="AA217" s="85">
        <v>0</v>
      </c>
      <c r="AB217" s="85" t="s">
        <v>54</v>
      </c>
      <c r="AC217" s="85">
        <v>19033.95</v>
      </c>
      <c r="AD217" s="85">
        <v>16067.6</v>
      </c>
      <c r="AE217" s="85">
        <v>2966.35</v>
      </c>
      <c r="AF217" s="83" t="s">
        <v>1363</v>
      </c>
      <c r="AG217" s="103">
        <f t="shared" si="35"/>
        <v>0</v>
      </c>
    </row>
    <row r="218" spans="1:33" s="88" customFormat="1" x14ac:dyDescent="0.2">
      <c r="A218" s="83" t="s">
        <v>39</v>
      </c>
      <c r="B218" s="83" t="s">
        <v>40</v>
      </c>
      <c r="C218" s="83" t="s">
        <v>3571</v>
      </c>
      <c r="D218" s="83" t="s">
        <v>3572</v>
      </c>
      <c r="E218" s="83" t="s">
        <v>2903</v>
      </c>
      <c r="F218" s="83" t="s">
        <v>3574</v>
      </c>
      <c r="G218" s="83" t="s">
        <v>3575</v>
      </c>
      <c r="H218" s="83" t="s">
        <v>3589</v>
      </c>
      <c r="I218" s="83" t="s">
        <v>302</v>
      </c>
      <c r="J218" s="83" t="s">
        <v>50</v>
      </c>
      <c r="K218" s="84">
        <v>43511</v>
      </c>
      <c r="L218" s="84">
        <v>43511</v>
      </c>
      <c r="M218" s="84">
        <v>43511</v>
      </c>
      <c r="N218" s="83" t="s">
        <v>1358</v>
      </c>
      <c r="O218" s="83" t="s">
        <v>1368</v>
      </c>
      <c r="P218" s="102">
        <v>8180055</v>
      </c>
      <c r="Q218" s="83" t="s">
        <v>3617</v>
      </c>
      <c r="R218" s="83" t="s">
        <v>68</v>
      </c>
      <c r="S218" s="83" t="s">
        <v>52</v>
      </c>
      <c r="T218" s="85">
        <v>756.2</v>
      </c>
      <c r="U218" s="85">
        <v>638.35</v>
      </c>
      <c r="V218" s="85">
        <f t="shared" si="34"/>
        <v>117.85000000000002</v>
      </c>
      <c r="W218" s="86">
        <f t="shared" si="29"/>
        <v>0.15584501454641631</v>
      </c>
      <c r="X218" s="83" t="s">
        <v>1361</v>
      </c>
      <c r="Y218" s="85">
        <v>638.35</v>
      </c>
      <c r="Z218" s="83" t="s">
        <v>3619</v>
      </c>
      <c r="AA218" s="85">
        <v>0</v>
      </c>
      <c r="AB218" s="85" t="s">
        <v>54</v>
      </c>
      <c r="AC218" s="85">
        <v>756.2</v>
      </c>
      <c r="AD218" s="85">
        <v>638.35</v>
      </c>
      <c r="AE218" s="85">
        <v>117.85</v>
      </c>
      <c r="AF218" s="83" t="s">
        <v>1363</v>
      </c>
      <c r="AG218" s="103">
        <f t="shared" si="35"/>
        <v>0</v>
      </c>
    </row>
    <row r="219" spans="1:33" s="88" customFormat="1" x14ac:dyDescent="0.2">
      <c r="A219" s="83" t="s">
        <v>39</v>
      </c>
      <c r="B219" s="83" t="s">
        <v>40</v>
      </c>
      <c r="C219" s="83" t="s">
        <v>3571</v>
      </c>
      <c r="D219" s="83" t="s">
        <v>3572</v>
      </c>
      <c r="E219" s="83" t="s">
        <v>2903</v>
      </c>
      <c r="F219" s="83" t="s">
        <v>3574</v>
      </c>
      <c r="G219" s="83" t="s">
        <v>3575</v>
      </c>
      <c r="H219" s="83" t="s">
        <v>3589</v>
      </c>
      <c r="I219" s="83" t="s">
        <v>302</v>
      </c>
      <c r="J219" s="83" t="s">
        <v>50</v>
      </c>
      <c r="K219" s="84">
        <v>43515</v>
      </c>
      <c r="L219" s="84">
        <v>43515</v>
      </c>
      <c r="M219" s="84">
        <v>43515</v>
      </c>
      <c r="N219" s="83" t="s">
        <v>1358</v>
      </c>
      <c r="O219" s="83" t="s">
        <v>1368</v>
      </c>
      <c r="P219" s="102">
        <v>8180055</v>
      </c>
      <c r="Q219" s="83" t="s">
        <v>3617</v>
      </c>
      <c r="R219" s="83" t="s">
        <v>68</v>
      </c>
      <c r="S219" s="83" t="s">
        <v>52</v>
      </c>
      <c r="T219" s="85">
        <v>60453</v>
      </c>
      <c r="U219" s="85">
        <v>44780</v>
      </c>
      <c r="V219" s="85">
        <f t="shared" si="34"/>
        <v>15673</v>
      </c>
      <c r="W219" s="86">
        <f t="shared" si="29"/>
        <v>0.25925925925925924</v>
      </c>
      <c r="X219" s="83" t="s">
        <v>1361</v>
      </c>
      <c r="Y219" s="85">
        <v>44780</v>
      </c>
      <c r="Z219" s="83" t="s">
        <v>3619</v>
      </c>
      <c r="AA219" s="85">
        <v>0</v>
      </c>
      <c r="AB219" s="85" t="s">
        <v>54</v>
      </c>
      <c r="AC219" s="85">
        <v>60453</v>
      </c>
      <c r="AD219" s="85">
        <v>44780</v>
      </c>
      <c r="AE219" s="85">
        <v>15673</v>
      </c>
      <c r="AF219" s="83" t="s">
        <v>1363</v>
      </c>
      <c r="AG219" s="103">
        <f t="shared" si="35"/>
        <v>0</v>
      </c>
    </row>
    <row r="220" spans="1:33" s="88" customFormat="1" x14ac:dyDescent="0.2">
      <c r="A220" s="83" t="s">
        <v>39</v>
      </c>
      <c r="B220" s="83" t="s">
        <v>40</v>
      </c>
      <c r="C220" s="83" t="s">
        <v>3571</v>
      </c>
      <c r="D220" s="83" t="s">
        <v>3572</v>
      </c>
      <c r="E220" s="83" t="s">
        <v>2903</v>
      </c>
      <c r="F220" s="83" t="s">
        <v>3574</v>
      </c>
      <c r="G220" s="83" t="s">
        <v>3575</v>
      </c>
      <c r="H220" s="83" t="s">
        <v>3589</v>
      </c>
      <c r="I220" s="83" t="s">
        <v>302</v>
      </c>
      <c r="J220" s="83" t="s">
        <v>50</v>
      </c>
      <c r="K220" s="84">
        <v>43504</v>
      </c>
      <c r="L220" s="84">
        <v>43504</v>
      </c>
      <c r="M220" s="84">
        <v>43504</v>
      </c>
      <c r="N220" s="83" t="s">
        <v>1358</v>
      </c>
      <c r="O220" s="83" t="s">
        <v>1368</v>
      </c>
      <c r="P220" s="102">
        <v>8180055</v>
      </c>
      <c r="Q220" s="83" t="s">
        <v>3617</v>
      </c>
      <c r="R220" s="83" t="s">
        <v>68</v>
      </c>
      <c r="S220" s="83" t="s">
        <v>52</v>
      </c>
      <c r="T220" s="85">
        <v>2381.4</v>
      </c>
      <c r="U220" s="85">
        <v>1764</v>
      </c>
      <c r="V220" s="85">
        <f t="shared" si="34"/>
        <v>617.40000000000009</v>
      </c>
      <c r="W220" s="86">
        <f t="shared" si="29"/>
        <v>0.2592592592592593</v>
      </c>
      <c r="X220" s="83" t="s">
        <v>1361</v>
      </c>
      <c r="Y220" s="85">
        <v>1764</v>
      </c>
      <c r="Z220" s="83" t="s">
        <v>3619</v>
      </c>
      <c r="AA220" s="85">
        <v>0</v>
      </c>
      <c r="AB220" s="85" t="s">
        <v>54</v>
      </c>
      <c r="AC220" s="85">
        <v>2381.4</v>
      </c>
      <c r="AD220" s="85">
        <v>1764</v>
      </c>
      <c r="AE220" s="85">
        <v>617.4</v>
      </c>
      <c r="AF220" s="83" t="s">
        <v>1363</v>
      </c>
      <c r="AG220" s="103">
        <f t="shared" si="35"/>
        <v>0</v>
      </c>
    </row>
    <row r="221" spans="1:33" s="88" customFormat="1" x14ac:dyDescent="0.2">
      <c r="A221" s="83" t="s">
        <v>39</v>
      </c>
      <c r="B221" s="83" t="s">
        <v>40</v>
      </c>
      <c r="C221" s="83" t="s">
        <v>3571</v>
      </c>
      <c r="D221" s="83" t="s">
        <v>3572</v>
      </c>
      <c r="E221" s="83" t="s">
        <v>2903</v>
      </c>
      <c r="F221" s="83" t="s">
        <v>3574</v>
      </c>
      <c r="G221" s="83" t="s">
        <v>3575</v>
      </c>
      <c r="H221" s="83" t="s">
        <v>3589</v>
      </c>
      <c r="I221" s="83" t="s">
        <v>302</v>
      </c>
      <c r="J221" s="83" t="s">
        <v>50</v>
      </c>
      <c r="K221" s="84">
        <v>43517</v>
      </c>
      <c r="L221" s="84">
        <v>43517</v>
      </c>
      <c r="M221" s="84">
        <v>43517</v>
      </c>
      <c r="N221" s="83" t="s">
        <v>1358</v>
      </c>
      <c r="O221" s="83" t="s">
        <v>1368</v>
      </c>
      <c r="P221" s="102">
        <v>8180053</v>
      </c>
      <c r="Q221" s="83" t="s">
        <v>4544</v>
      </c>
      <c r="R221" s="83" t="s">
        <v>68</v>
      </c>
      <c r="S221" s="83" t="s">
        <v>52</v>
      </c>
      <c r="T221" s="85">
        <v>5546.4</v>
      </c>
      <c r="U221" s="85">
        <v>4968.6499999999996</v>
      </c>
      <c r="V221" s="85">
        <f t="shared" si="34"/>
        <v>577.75</v>
      </c>
      <c r="W221" s="86">
        <f t="shared" si="29"/>
        <v>0.10416666666666667</v>
      </c>
      <c r="X221" s="83" t="s">
        <v>1361</v>
      </c>
      <c r="Y221" s="85">
        <v>4968.6499999999996</v>
      </c>
      <c r="Z221" s="83" t="s">
        <v>4545</v>
      </c>
      <c r="AA221" s="85">
        <v>0</v>
      </c>
      <c r="AB221" s="85" t="s">
        <v>54</v>
      </c>
      <c r="AC221" s="85">
        <v>5546.4</v>
      </c>
      <c r="AD221" s="85">
        <v>4968.6499999999996</v>
      </c>
      <c r="AE221" s="85">
        <v>577.75</v>
      </c>
      <c r="AF221" s="83" t="s">
        <v>1363</v>
      </c>
      <c r="AG221" s="103">
        <f t="shared" si="35"/>
        <v>0</v>
      </c>
    </row>
    <row r="222" spans="1:33" s="88" customFormat="1" x14ac:dyDescent="0.2">
      <c r="A222" s="83" t="s">
        <v>39</v>
      </c>
      <c r="B222" s="83" t="s">
        <v>40</v>
      </c>
      <c r="C222" s="83" t="s">
        <v>3571</v>
      </c>
      <c r="D222" s="83" t="s">
        <v>3572</v>
      </c>
      <c r="E222" s="83" t="s">
        <v>2903</v>
      </c>
      <c r="F222" s="83" t="s">
        <v>3574</v>
      </c>
      <c r="G222" s="83" t="s">
        <v>3575</v>
      </c>
      <c r="H222" s="83" t="s">
        <v>3589</v>
      </c>
      <c r="I222" s="83" t="s">
        <v>302</v>
      </c>
      <c r="J222" s="83" t="s">
        <v>50</v>
      </c>
      <c r="K222" s="84">
        <v>43504</v>
      </c>
      <c r="L222" s="84">
        <v>43539</v>
      </c>
      <c r="M222" s="104" t="s">
        <v>54</v>
      </c>
      <c r="N222" s="83" t="s">
        <v>1358</v>
      </c>
      <c r="O222" s="83" t="s">
        <v>1359</v>
      </c>
      <c r="P222" s="102">
        <v>8194603</v>
      </c>
      <c r="Q222" s="83" t="s">
        <v>4546</v>
      </c>
      <c r="R222" s="83" t="s">
        <v>68</v>
      </c>
      <c r="S222" s="83" t="s">
        <v>52</v>
      </c>
      <c r="T222" s="85">
        <v>315</v>
      </c>
      <c r="U222" s="85">
        <v>300</v>
      </c>
      <c r="V222" s="85">
        <f t="shared" si="34"/>
        <v>15</v>
      </c>
      <c r="W222" s="86">
        <f t="shared" si="29"/>
        <v>4.7619047619047616E-2</v>
      </c>
      <c r="X222" s="83" t="s">
        <v>1361</v>
      </c>
      <c r="Y222" s="85">
        <v>300</v>
      </c>
      <c r="Z222" s="83" t="s">
        <v>4547</v>
      </c>
      <c r="AA222" s="85">
        <v>0</v>
      </c>
      <c r="AB222" s="85" t="s">
        <v>54</v>
      </c>
      <c r="AC222" s="85">
        <v>315</v>
      </c>
      <c r="AD222" s="85">
        <v>300</v>
      </c>
      <c r="AE222" s="85">
        <v>15</v>
      </c>
      <c r="AF222" s="83" t="s">
        <v>1363</v>
      </c>
      <c r="AG222" s="103">
        <f t="shared" si="35"/>
        <v>0</v>
      </c>
    </row>
    <row r="223" spans="1:33" s="88" customFormat="1" x14ac:dyDescent="0.2">
      <c r="A223" s="83" t="s">
        <v>39</v>
      </c>
      <c r="B223" s="83" t="s">
        <v>40</v>
      </c>
      <c r="C223" s="83" t="s">
        <v>3571</v>
      </c>
      <c r="D223" s="83" t="s">
        <v>3572</v>
      </c>
      <c r="E223" s="83" t="s">
        <v>2903</v>
      </c>
      <c r="F223" s="83" t="s">
        <v>3574</v>
      </c>
      <c r="G223" s="83" t="s">
        <v>3575</v>
      </c>
      <c r="H223" s="83" t="s">
        <v>3589</v>
      </c>
      <c r="I223" s="83" t="s">
        <v>302</v>
      </c>
      <c r="J223" s="83" t="s">
        <v>50</v>
      </c>
      <c r="K223" s="84">
        <v>43524</v>
      </c>
      <c r="L223" s="84">
        <v>43539</v>
      </c>
      <c r="M223" s="104" t="s">
        <v>54</v>
      </c>
      <c r="N223" s="83" t="s">
        <v>1358</v>
      </c>
      <c r="O223" s="83" t="s">
        <v>1359</v>
      </c>
      <c r="P223" s="102">
        <v>8203527</v>
      </c>
      <c r="Q223" s="83" t="s">
        <v>4548</v>
      </c>
      <c r="R223" s="83" t="s">
        <v>68</v>
      </c>
      <c r="S223" s="83" t="s">
        <v>52</v>
      </c>
      <c r="T223" s="85">
        <v>32240.400000000001</v>
      </c>
      <c r="U223" s="85">
        <v>27215.9</v>
      </c>
      <c r="V223" s="85">
        <f t="shared" si="34"/>
        <v>5024.5</v>
      </c>
      <c r="W223" s="86">
        <f t="shared" si="29"/>
        <v>0.15584484063473159</v>
      </c>
      <c r="X223" s="83" t="s">
        <v>1361</v>
      </c>
      <c r="Y223" s="85">
        <v>27215.9</v>
      </c>
      <c r="Z223" s="83" t="s">
        <v>4549</v>
      </c>
      <c r="AA223" s="85">
        <v>0</v>
      </c>
      <c r="AB223" s="85" t="s">
        <v>54</v>
      </c>
      <c r="AC223" s="85">
        <v>32240.400000000001</v>
      </c>
      <c r="AD223" s="85">
        <v>27215.9</v>
      </c>
      <c r="AE223" s="85">
        <v>5024.5</v>
      </c>
      <c r="AF223" s="83" t="s">
        <v>1363</v>
      </c>
      <c r="AG223" s="103">
        <f t="shared" si="35"/>
        <v>0</v>
      </c>
    </row>
    <row r="224" spans="1:33" s="88" customFormat="1" x14ac:dyDescent="0.2">
      <c r="A224" s="83" t="s">
        <v>39</v>
      </c>
      <c r="B224" s="83" t="s">
        <v>40</v>
      </c>
      <c r="C224" s="83" t="s">
        <v>3571</v>
      </c>
      <c r="D224" s="83" t="s">
        <v>3572</v>
      </c>
      <c r="E224" s="83" t="s">
        <v>2903</v>
      </c>
      <c r="F224" s="83" t="s">
        <v>3574</v>
      </c>
      <c r="G224" s="83" t="s">
        <v>3575</v>
      </c>
      <c r="H224" s="83" t="s">
        <v>3589</v>
      </c>
      <c r="I224" s="83" t="s">
        <v>302</v>
      </c>
      <c r="J224" s="83" t="s">
        <v>50</v>
      </c>
      <c r="K224" s="84">
        <v>43518</v>
      </c>
      <c r="L224" s="84">
        <v>43518</v>
      </c>
      <c r="M224" s="84">
        <v>43518</v>
      </c>
      <c r="N224" s="83" t="s">
        <v>1358</v>
      </c>
      <c r="O224" s="83" t="s">
        <v>1368</v>
      </c>
      <c r="P224" s="102">
        <v>8203527</v>
      </c>
      <c r="Q224" s="83" t="s">
        <v>4548</v>
      </c>
      <c r="R224" s="83" t="s">
        <v>68</v>
      </c>
      <c r="S224" s="83" t="s">
        <v>52</v>
      </c>
      <c r="T224" s="85">
        <v>89904.6</v>
      </c>
      <c r="U224" s="85">
        <v>66596</v>
      </c>
      <c r="V224" s="85">
        <f t="shared" si="34"/>
        <v>23308.600000000006</v>
      </c>
      <c r="W224" s="86">
        <f t="shared" si="29"/>
        <v>0.2592592592592593</v>
      </c>
      <c r="X224" s="83" t="s">
        <v>1361</v>
      </c>
      <c r="Y224" s="85">
        <v>66596</v>
      </c>
      <c r="Z224" s="83" t="s">
        <v>4549</v>
      </c>
      <c r="AA224" s="85">
        <v>0</v>
      </c>
      <c r="AB224" s="85" t="s">
        <v>54</v>
      </c>
      <c r="AC224" s="85">
        <v>89904.6</v>
      </c>
      <c r="AD224" s="85">
        <v>66596</v>
      </c>
      <c r="AE224" s="85">
        <v>23308.6</v>
      </c>
      <c r="AF224" s="83" t="s">
        <v>1363</v>
      </c>
      <c r="AG224" s="103">
        <f t="shared" si="35"/>
        <v>0</v>
      </c>
    </row>
    <row r="225" spans="1:33" s="88" customFormat="1" x14ac:dyDescent="0.2">
      <c r="A225" s="83" t="s">
        <v>39</v>
      </c>
      <c r="B225" s="83" t="s">
        <v>40</v>
      </c>
      <c r="C225" s="83" t="s">
        <v>3571</v>
      </c>
      <c r="D225" s="83" t="s">
        <v>3572</v>
      </c>
      <c r="E225" s="83" t="s">
        <v>2903</v>
      </c>
      <c r="F225" s="83" t="s">
        <v>3574</v>
      </c>
      <c r="G225" s="83" t="s">
        <v>3575</v>
      </c>
      <c r="H225" s="83" t="s">
        <v>3589</v>
      </c>
      <c r="I225" s="83" t="s">
        <v>302</v>
      </c>
      <c r="J225" s="83" t="s">
        <v>50</v>
      </c>
      <c r="K225" s="84">
        <v>43524</v>
      </c>
      <c r="L225" s="84">
        <v>43524</v>
      </c>
      <c r="M225" s="84">
        <v>43524</v>
      </c>
      <c r="N225" s="83" t="s">
        <v>1358</v>
      </c>
      <c r="O225" s="83" t="s">
        <v>1368</v>
      </c>
      <c r="P225" s="102">
        <v>8203527</v>
      </c>
      <c r="Q225" s="83" t="s">
        <v>4548</v>
      </c>
      <c r="R225" s="83" t="s">
        <v>68</v>
      </c>
      <c r="S225" s="83" t="s">
        <v>52</v>
      </c>
      <c r="T225" s="85">
        <v>2600.1</v>
      </c>
      <c r="U225" s="85">
        <v>2407.5</v>
      </c>
      <c r="V225" s="85">
        <f t="shared" si="34"/>
        <v>192.59999999999991</v>
      </c>
      <c r="W225" s="86">
        <f t="shared" si="29"/>
        <v>7.4074074074074042E-2</v>
      </c>
      <c r="X225" s="83" t="s">
        <v>1361</v>
      </c>
      <c r="Y225" s="85">
        <v>2407.5</v>
      </c>
      <c r="Z225" s="83" t="s">
        <v>4549</v>
      </c>
      <c r="AA225" s="85">
        <v>0</v>
      </c>
      <c r="AB225" s="85" t="s">
        <v>54</v>
      </c>
      <c r="AC225" s="85">
        <v>2600.1</v>
      </c>
      <c r="AD225" s="85">
        <v>2407.5</v>
      </c>
      <c r="AE225" s="85">
        <v>192.6</v>
      </c>
      <c r="AF225" s="83" t="s">
        <v>1363</v>
      </c>
      <c r="AG225" s="103">
        <f t="shared" si="35"/>
        <v>0</v>
      </c>
    </row>
    <row r="226" spans="1:33" s="88" customFormat="1" x14ac:dyDescent="0.2">
      <c r="A226" s="83" t="s">
        <v>39</v>
      </c>
      <c r="B226" s="83" t="s">
        <v>40</v>
      </c>
      <c r="C226" s="83" t="s">
        <v>3571</v>
      </c>
      <c r="D226" s="83" t="s">
        <v>3572</v>
      </c>
      <c r="E226" s="83" t="s">
        <v>2903</v>
      </c>
      <c r="F226" s="83" t="s">
        <v>3574</v>
      </c>
      <c r="G226" s="83" t="s">
        <v>3575</v>
      </c>
      <c r="H226" s="83" t="s">
        <v>3589</v>
      </c>
      <c r="I226" s="83" t="s">
        <v>302</v>
      </c>
      <c r="J226" s="83" t="s">
        <v>50</v>
      </c>
      <c r="K226" s="84">
        <v>43524</v>
      </c>
      <c r="L226" s="84">
        <v>43539</v>
      </c>
      <c r="M226" s="104" t="s">
        <v>54</v>
      </c>
      <c r="N226" s="83" t="s">
        <v>1358</v>
      </c>
      <c r="O226" s="83" t="s">
        <v>1359</v>
      </c>
      <c r="P226" s="102">
        <v>8203525</v>
      </c>
      <c r="Q226" s="83" t="s">
        <v>4550</v>
      </c>
      <c r="R226" s="83" t="s">
        <v>68</v>
      </c>
      <c r="S226" s="83" t="s">
        <v>52</v>
      </c>
      <c r="T226" s="85">
        <v>7613.58</v>
      </c>
      <c r="U226" s="85">
        <v>6427.04</v>
      </c>
      <c r="V226" s="85">
        <f t="shared" si="34"/>
        <v>1186.54</v>
      </c>
      <c r="W226" s="86">
        <f t="shared" si="29"/>
        <v>0.15584521342128144</v>
      </c>
      <c r="X226" s="83" t="s">
        <v>1361</v>
      </c>
      <c r="Y226" s="85">
        <v>6427.04</v>
      </c>
      <c r="Z226" s="83" t="s">
        <v>4551</v>
      </c>
      <c r="AA226" s="85">
        <v>0</v>
      </c>
      <c r="AB226" s="85" t="s">
        <v>54</v>
      </c>
      <c r="AC226" s="85">
        <v>7613.58</v>
      </c>
      <c r="AD226" s="85">
        <v>6427.04</v>
      </c>
      <c r="AE226" s="85">
        <v>1186.54</v>
      </c>
      <c r="AF226" s="83" t="s">
        <v>1363</v>
      </c>
      <c r="AG226" s="103">
        <f t="shared" si="35"/>
        <v>0</v>
      </c>
    </row>
    <row r="227" spans="1:33" s="88" customFormat="1" x14ac:dyDescent="0.2">
      <c r="A227" s="83" t="s">
        <v>39</v>
      </c>
      <c r="B227" s="83" t="s">
        <v>40</v>
      </c>
      <c r="C227" s="83" t="s">
        <v>3571</v>
      </c>
      <c r="D227" s="83" t="s">
        <v>3572</v>
      </c>
      <c r="E227" s="83" t="s">
        <v>2903</v>
      </c>
      <c r="F227" s="83" t="s">
        <v>3574</v>
      </c>
      <c r="G227" s="83" t="s">
        <v>3575</v>
      </c>
      <c r="H227" s="83" t="s">
        <v>3589</v>
      </c>
      <c r="I227" s="83" t="s">
        <v>302</v>
      </c>
      <c r="J227" s="83" t="s">
        <v>50</v>
      </c>
      <c r="K227" s="84">
        <v>43510</v>
      </c>
      <c r="L227" s="84">
        <v>43510</v>
      </c>
      <c r="M227" s="84">
        <v>43510</v>
      </c>
      <c r="N227" s="83" t="s">
        <v>1358</v>
      </c>
      <c r="O227" s="83" t="s">
        <v>1368</v>
      </c>
      <c r="P227" s="102">
        <v>8203525</v>
      </c>
      <c r="Q227" s="83" t="s">
        <v>4550</v>
      </c>
      <c r="R227" s="83" t="s">
        <v>68</v>
      </c>
      <c r="S227" s="83" t="s">
        <v>52</v>
      </c>
      <c r="T227" s="85">
        <v>24294.6</v>
      </c>
      <c r="U227" s="85">
        <v>17996</v>
      </c>
      <c r="V227" s="85">
        <f t="shared" si="34"/>
        <v>6298.5999999999985</v>
      </c>
      <c r="W227" s="86">
        <f t="shared" si="29"/>
        <v>0.25925925925925919</v>
      </c>
      <c r="X227" s="83" t="s">
        <v>1361</v>
      </c>
      <c r="Y227" s="85">
        <v>17996</v>
      </c>
      <c r="Z227" s="83" t="s">
        <v>4551</v>
      </c>
      <c r="AA227" s="85">
        <v>0</v>
      </c>
      <c r="AB227" s="85" t="s">
        <v>54</v>
      </c>
      <c r="AC227" s="85">
        <v>24294.6</v>
      </c>
      <c r="AD227" s="85">
        <v>17996</v>
      </c>
      <c r="AE227" s="85">
        <v>6298.6</v>
      </c>
      <c r="AF227" s="83" t="s">
        <v>1363</v>
      </c>
      <c r="AG227" s="103">
        <f t="shared" si="35"/>
        <v>0</v>
      </c>
    </row>
    <row r="228" spans="1:33" s="88" customFormat="1" x14ac:dyDescent="0.2">
      <c r="A228" s="83" t="s">
        <v>39</v>
      </c>
      <c r="B228" s="83" t="s">
        <v>40</v>
      </c>
      <c r="C228" s="83" t="s">
        <v>3571</v>
      </c>
      <c r="D228" s="83" t="s">
        <v>3572</v>
      </c>
      <c r="E228" s="83" t="s">
        <v>2903</v>
      </c>
      <c r="F228" s="83" t="s">
        <v>3574</v>
      </c>
      <c r="G228" s="83" t="s">
        <v>3575</v>
      </c>
      <c r="H228" s="83" t="s">
        <v>4552</v>
      </c>
      <c r="I228" s="83" t="s">
        <v>302</v>
      </c>
      <c r="J228" s="83" t="s">
        <v>50</v>
      </c>
      <c r="K228" s="84">
        <v>43504</v>
      </c>
      <c r="L228" s="84">
        <v>43539</v>
      </c>
      <c r="M228" s="104" t="s">
        <v>54</v>
      </c>
      <c r="N228" s="83" t="s">
        <v>1358</v>
      </c>
      <c r="O228" s="83" t="s">
        <v>1359</v>
      </c>
      <c r="P228" s="102">
        <v>8194288</v>
      </c>
      <c r="Q228" s="83" t="s">
        <v>4553</v>
      </c>
      <c r="R228" s="83" t="s">
        <v>68</v>
      </c>
      <c r="S228" s="83" t="s">
        <v>52</v>
      </c>
      <c r="T228" s="85">
        <v>1644.08</v>
      </c>
      <c r="U228" s="85">
        <v>1429.64</v>
      </c>
      <c r="V228" s="85">
        <f t="shared" si="34"/>
        <v>214.43999999999983</v>
      </c>
      <c r="W228" s="86">
        <f t="shared" si="29"/>
        <v>0.13043160916743701</v>
      </c>
      <c r="X228" s="83" t="s">
        <v>1361</v>
      </c>
      <c r="Y228" s="85">
        <v>1429.64</v>
      </c>
      <c r="Z228" s="83" t="s">
        <v>4554</v>
      </c>
      <c r="AA228" s="85">
        <v>0</v>
      </c>
      <c r="AB228" s="85" t="s">
        <v>54</v>
      </c>
      <c r="AC228" s="85">
        <v>1644.08</v>
      </c>
      <c r="AD228" s="85">
        <v>1429.64</v>
      </c>
      <c r="AE228" s="85">
        <v>214.44</v>
      </c>
      <c r="AF228" s="83" t="s">
        <v>1376</v>
      </c>
      <c r="AG228" s="103">
        <f t="shared" si="35"/>
        <v>0</v>
      </c>
    </row>
    <row r="229" spans="1:33" s="88" customFormat="1" x14ac:dyDescent="0.2">
      <c r="A229" s="83" t="s">
        <v>39</v>
      </c>
      <c r="B229" s="83" t="s">
        <v>40</v>
      </c>
      <c r="C229" s="83" t="s">
        <v>3571</v>
      </c>
      <c r="D229" s="83" t="s">
        <v>3572</v>
      </c>
      <c r="E229" s="83" t="s">
        <v>2903</v>
      </c>
      <c r="F229" s="83" t="s">
        <v>3574</v>
      </c>
      <c r="G229" s="83" t="s">
        <v>3575</v>
      </c>
      <c r="H229" s="83" t="s">
        <v>3626</v>
      </c>
      <c r="I229" s="83" t="s">
        <v>302</v>
      </c>
      <c r="J229" s="83" t="s">
        <v>50</v>
      </c>
      <c r="K229" s="84">
        <v>43500</v>
      </c>
      <c r="L229" s="84">
        <v>43500</v>
      </c>
      <c r="M229" s="84">
        <v>43500</v>
      </c>
      <c r="N229" s="83" t="s">
        <v>1358</v>
      </c>
      <c r="O229" s="83" t="s">
        <v>1368</v>
      </c>
      <c r="P229" s="102">
        <v>8175462</v>
      </c>
      <c r="Q229" s="83" t="s">
        <v>3628</v>
      </c>
      <c r="R229" s="83" t="s">
        <v>68</v>
      </c>
      <c r="S229" s="83" t="s">
        <v>52</v>
      </c>
      <c r="T229" s="85">
        <v>14086.8</v>
      </c>
      <c r="U229" s="85">
        <v>12577.5</v>
      </c>
      <c r="V229" s="85">
        <f t="shared" si="34"/>
        <v>1509.2999999999993</v>
      </c>
      <c r="W229" s="86">
        <f t="shared" si="29"/>
        <v>0.1071428571428571</v>
      </c>
      <c r="X229" s="83" t="s">
        <v>1361</v>
      </c>
      <c r="Y229" s="85">
        <v>12577.5</v>
      </c>
      <c r="Z229" s="83" t="s">
        <v>3630</v>
      </c>
      <c r="AA229" s="85">
        <v>0</v>
      </c>
      <c r="AB229" s="85" t="s">
        <v>54</v>
      </c>
      <c r="AC229" s="85">
        <v>14086.8</v>
      </c>
      <c r="AD229" s="85">
        <v>12577.5</v>
      </c>
      <c r="AE229" s="85">
        <v>1509.3</v>
      </c>
      <c r="AF229" s="83" t="s">
        <v>1371</v>
      </c>
      <c r="AG229" s="103">
        <f t="shared" si="35"/>
        <v>0</v>
      </c>
    </row>
    <row r="230" spans="1:33" s="88" customFormat="1" x14ac:dyDescent="0.2">
      <c r="A230" s="83" t="s">
        <v>39</v>
      </c>
      <c r="B230" s="83" t="s">
        <v>40</v>
      </c>
      <c r="C230" s="83" t="s">
        <v>3571</v>
      </c>
      <c r="D230" s="83" t="s">
        <v>3572</v>
      </c>
      <c r="E230" s="83" t="s">
        <v>2903</v>
      </c>
      <c r="F230" s="83" t="s">
        <v>3574</v>
      </c>
      <c r="G230" s="83" t="s">
        <v>3575</v>
      </c>
      <c r="H230" s="83" t="s">
        <v>4424</v>
      </c>
      <c r="I230" s="83" t="s">
        <v>302</v>
      </c>
      <c r="J230" s="83" t="s">
        <v>50</v>
      </c>
      <c r="K230" s="84">
        <v>43524</v>
      </c>
      <c r="L230" s="84">
        <v>43539</v>
      </c>
      <c r="M230" s="104" t="s">
        <v>54</v>
      </c>
      <c r="N230" s="83" t="s">
        <v>1358</v>
      </c>
      <c r="O230" s="83" t="s">
        <v>1359</v>
      </c>
      <c r="P230" s="102">
        <v>8201002</v>
      </c>
      <c r="Q230" s="83" t="s">
        <v>4555</v>
      </c>
      <c r="R230" s="83" t="s">
        <v>68</v>
      </c>
      <c r="S230" s="83" t="s">
        <v>52</v>
      </c>
      <c r="T230" s="85">
        <v>263744.38</v>
      </c>
      <c r="U230" s="85">
        <v>227552</v>
      </c>
      <c r="V230" s="85">
        <f t="shared" si="34"/>
        <v>36192.380000000005</v>
      </c>
      <c r="W230" s="86">
        <f t="shared" si="29"/>
        <v>0.13722521784160863</v>
      </c>
      <c r="X230" s="83" t="s">
        <v>1361</v>
      </c>
      <c r="Y230" s="85">
        <v>227552</v>
      </c>
      <c r="Z230" s="83" t="s">
        <v>4556</v>
      </c>
      <c r="AA230" s="85">
        <v>0</v>
      </c>
      <c r="AB230" s="85" t="s">
        <v>54</v>
      </c>
      <c r="AC230" s="85">
        <v>263744.38</v>
      </c>
      <c r="AD230" s="85">
        <v>227552</v>
      </c>
      <c r="AE230" s="85">
        <v>36192.379999999997</v>
      </c>
      <c r="AF230" s="83" t="s">
        <v>1371</v>
      </c>
      <c r="AG230" s="103">
        <f t="shared" si="35"/>
        <v>0</v>
      </c>
    </row>
    <row r="231" spans="1:33" s="88" customFormat="1" x14ac:dyDescent="0.2">
      <c r="A231" s="83" t="s">
        <v>39</v>
      </c>
      <c r="B231" s="83" t="s">
        <v>40</v>
      </c>
      <c r="C231" s="83" t="s">
        <v>3571</v>
      </c>
      <c r="D231" s="83" t="s">
        <v>3572</v>
      </c>
      <c r="E231" s="83" t="s">
        <v>2903</v>
      </c>
      <c r="F231" s="83" t="s">
        <v>3574</v>
      </c>
      <c r="G231" s="83" t="s">
        <v>3575</v>
      </c>
      <c r="H231" s="83" t="s">
        <v>4557</v>
      </c>
      <c r="I231" s="83" t="s">
        <v>302</v>
      </c>
      <c r="J231" s="83" t="s">
        <v>50</v>
      </c>
      <c r="K231" s="84">
        <v>43504</v>
      </c>
      <c r="L231" s="84">
        <v>43504</v>
      </c>
      <c r="M231" s="84">
        <v>43504</v>
      </c>
      <c r="N231" s="83" t="s">
        <v>1358</v>
      </c>
      <c r="O231" s="83" t="s">
        <v>1368</v>
      </c>
      <c r="P231" s="102">
        <v>8063155</v>
      </c>
      <c r="Q231" s="83" t="s">
        <v>4558</v>
      </c>
      <c r="R231" s="83" t="s">
        <v>68</v>
      </c>
      <c r="S231" s="83" t="s">
        <v>52</v>
      </c>
      <c r="T231" s="85">
        <v>100975.26</v>
      </c>
      <c r="U231" s="85">
        <v>98626.9</v>
      </c>
      <c r="V231" s="85">
        <f t="shared" si="34"/>
        <v>2348.3600000000006</v>
      </c>
      <c r="W231" s="86">
        <f t="shared" si="29"/>
        <v>2.3256785870123045E-2</v>
      </c>
      <c r="X231" s="83" t="s">
        <v>1361</v>
      </c>
      <c r="Y231" s="85">
        <v>98626.9</v>
      </c>
      <c r="Z231" s="83" t="s">
        <v>4559</v>
      </c>
      <c r="AA231" s="85">
        <v>0</v>
      </c>
      <c r="AB231" s="85" t="s">
        <v>54</v>
      </c>
      <c r="AC231" s="85">
        <v>100599.43</v>
      </c>
      <c r="AD231" s="85">
        <v>98626.9</v>
      </c>
      <c r="AE231" s="85">
        <v>1972.53</v>
      </c>
      <c r="AF231" s="83" t="s">
        <v>1371</v>
      </c>
      <c r="AG231" s="103">
        <f t="shared" si="35"/>
        <v>375.83000000000061</v>
      </c>
    </row>
    <row r="232" spans="1:33" s="88" customFormat="1" x14ac:dyDescent="0.2">
      <c r="A232" s="83" t="s">
        <v>39</v>
      </c>
      <c r="B232" s="83" t="s">
        <v>40</v>
      </c>
      <c r="C232" s="83" t="s">
        <v>3571</v>
      </c>
      <c r="D232" s="83" t="s">
        <v>3572</v>
      </c>
      <c r="E232" s="83" t="s">
        <v>2903</v>
      </c>
      <c r="F232" s="83" t="s">
        <v>3574</v>
      </c>
      <c r="G232" s="83" t="s">
        <v>3575</v>
      </c>
      <c r="H232" s="83" t="s">
        <v>4560</v>
      </c>
      <c r="I232" s="83" t="s">
        <v>302</v>
      </c>
      <c r="J232" s="83" t="s">
        <v>50</v>
      </c>
      <c r="K232" s="84">
        <v>43511</v>
      </c>
      <c r="L232" s="84">
        <v>43511</v>
      </c>
      <c r="M232" s="84">
        <v>43511</v>
      </c>
      <c r="N232" s="83" t="s">
        <v>1358</v>
      </c>
      <c r="O232" s="83" t="s">
        <v>1368</v>
      </c>
      <c r="P232" s="102">
        <v>7987105</v>
      </c>
      <c r="Q232" s="83" t="s">
        <v>4561</v>
      </c>
      <c r="R232" s="83" t="s">
        <v>68</v>
      </c>
      <c r="S232" s="83" t="s">
        <v>52</v>
      </c>
      <c r="T232" s="85">
        <v>6072.73</v>
      </c>
      <c r="U232" s="85">
        <v>5203.3599999999997</v>
      </c>
      <c r="V232" s="85">
        <f t="shared" si="34"/>
        <v>869.36999999999989</v>
      </c>
      <c r="W232" s="86">
        <f t="shared" si="29"/>
        <v>0.14315966624565887</v>
      </c>
      <c r="X232" s="83" t="s">
        <v>1361</v>
      </c>
      <c r="Y232" s="85">
        <v>5203.3599999999997</v>
      </c>
      <c r="Z232" s="83" t="s">
        <v>4562</v>
      </c>
      <c r="AA232" s="85">
        <v>0</v>
      </c>
      <c r="AB232" s="85" t="s">
        <v>54</v>
      </c>
      <c r="AC232" s="85">
        <v>6050.13</v>
      </c>
      <c r="AD232" s="85">
        <v>5203.3599999999997</v>
      </c>
      <c r="AE232" s="85">
        <v>846.77</v>
      </c>
      <c r="AF232" s="83" t="s">
        <v>1371</v>
      </c>
      <c r="AG232" s="103">
        <f t="shared" si="35"/>
        <v>22.599999999999909</v>
      </c>
    </row>
    <row r="233" spans="1:33" s="88" customFormat="1" x14ac:dyDescent="0.2">
      <c r="A233" s="83" t="s">
        <v>39</v>
      </c>
      <c r="B233" s="83" t="s">
        <v>40</v>
      </c>
      <c r="C233" s="83" t="s">
        <v>3571</v>
      </c>
      <c r="D233" s="83" t="s">
        <v>3572</v>
      </c>
      <c r="E233" s="83" t="s">
        <v>2903</v>
      </c>
      <c r="F233" s="83" t="s">
        <v>3574</v>
      </c>
      <c r="G233" s="83" t="s">
        <v>3575</v>
      </c>
      <c r="H233" s="83" t="s">
        <v>4560</v>
      </c>
      <c r="I233" s="83" t="s">
        <v>302</v>
      </c>
      <c r="J233" s="83" t="s">
        <v>50</v>
      </c>
      <c r="K233" s="84">
        <v>43522</v>
      </c>
      <c r="L233" s="84">
        <v>43539</v>
      </c>
      <c r="M233" s="104" t="s">
        <v>54</v>
      </c>
      <c r="N233" s="83" t="s">
        <v>1358</v>
      </c>
      <c r="O233" s="83" t="s">
        <v>1359</v>
      </c>
      <c r="P233" s="102">
        <v>8186651</v>
      </c>
      <c r="Q233" s="83" t="s">
        <v>4563</v>
      </c>
      <c r="R233" s="83" t="s">
        <v>68</v>
      </c>
      <c r="S233" s="83" t="s">
        <v>52</v>
      </c>
      <c r="T233" s="85">
        <v>0</v>
      </c>
      <c r="U233" s="85">
        <v>0</v>
      </c>
      <c r="V233" s="85">
        <f t="shared" si="34"/>
        <v>0</v>
      </c>
      <c r="W233" s="86" t="e">
        <f t="shared" si="29"/>
        <v>#DIV/0!</v>
      </c>
      <c r="X233" s="83" t="s">
        <v>1361</v>
      </c>
      <c r="Y233" s="85">
        <v>0</v>
      </c>
      <c r="Z233" s="83" t="s">
        <v>4564</v>
      </c>
      <c r="AA233" s="85">
        <v>0</v>
      </c>
      <c r="AB233" s="85" t="s">
        <v>54</v>
      </c>
      <c r="AC233" s="85">
        <v>0</v>
      </c>
      <c r="AD233" s="85">
        <v>0</v>
      </c>
      <c r="AE233" s="85">
        <v>0</v>
      </c>
      <c r="AF233" s="83" t="s">
        <v>1371</v>
      </c>
      <c r="AG233" s="103">
        <f t="shared" si="35"/>
        <v>0</v>
      </c>
    </row>
    <row r="234" spans="1:33" s="88" customFormat="1" x14ac:dyDescent="0.2">
      <c r="A234" s="83" t="s">
        <v>39</v>
      </c>
      <c r="B234" s="83" t="s">
        <v>40</v>
      </c>
      <c r="C234" s="83" t="s">
        <v>3571</v>
      </c>
      <c r="D234" s="83" t="s">
        <v>3572</v>
      </c>
      <c r="E234" s="83" t="s">
        <v>2903</v>
      </c>
      <c r="F234" s="83" t="s">
        <v>3574</v>
      </c>
      <c r="G234" s="83" t="s">
        <v>3575</v>
      </c>
      <c r="H234" s="83" t="s">
        <v>4560</v>
      </c>
      <c r="I234" s="83" t="s">
        <v>302</v>
      </c>
      <c r="J234" s="83" t="s">
        <v>50</v>
      </c>
      <c r="K234" s="84">
        <v>43521</v>
      </c>
      <c r="L234" s="84">
        <v>43521</v>
      </c>
      <c r="M234" s="84">
        <v>43521</v>
      </c>
      <c r="N234" s="83" t="s">
        <v>1358</v>
      </c>
      <c r="O234" s="83" t="s">
        <v>1368</v>
      </c>
      <c r="P234" s="102">
        <v>8186651</v>
      </c>
      <c r="Q234" s="83" t="s">
        <v>4563</v>
      </c>
      <c r="R234" s="83" t="s">
        <v>68</v>
      </c>
      <c r="S234" s="83" t="s">
        <v>52</v>
      </c>
      <c r="T234" s="85">
        <v>147465.15</v>
      </c>
      <c r="U234" s="85">
        <v>135317.70000000001</v>
      </c>
      <c r="V234" s="85">
        <f t="shared" si="34"/>
        <v>12147.449999999983</v>
      </c>
      <c r="W234" s="86">
        <f t="shared" si="29"/>
        <v>8.2375056072570257E-2</v>
      </c>
      <c r="X234" s="83" t="s">
        <v>1361</v>
      </c>
      <c r="Y234" s="85">
        <v>135317.70000000001</v>
      </c>
      <c r="Z234" s="83" t="s">
        <v>4564</v>
      </c>
      <c r="AA234" s="85">
        <v>0</v>
      </c>
      <c r="AB234" s="85" t="s">
        <v>54</v>
      </c>
      <c r="AC234" s="85">
        <v>146916.35999999999</v>
      </c>
      <c r="AD234" s="85">
        <v>135317.70000000001</v>
      </c>
      <c r="AE234" s="85">
        <v>11598.66</v>
      </c>
      <c r="AF234" s="83" t="s">
        <v>1371</v>
      </c>
      <c r="AG234" s="103">
        <f t="shared" si="35"/>
        <v>548.78999999998268</v>
      </c>
    </row>
    <row r="235" spans="1:33" s="88" customFormat="1" x14ac:dyDescent="0.2">
      <c r="A235" s="83" t="s">
        <v>39</v>
      </c>
      <c r="B235" s="83" t="s">
        <v>40</v>
      </c>
      <c r="C235" s="83" t="s">
        <v>3571</v>
      </c>
      <c r="D235" s="83" t="s">
        <v>3572</v>
      </c>
      <c r="E235" s="83" t="s">
        <v>2903</v>
      </c>
      <c r="F235" s="83" t="s">
        <v>3574</v>
      </c>
      <c r="G235" s="83" t="s">
        <v>3575</v>
      </c>
      <c r="H235" s="83" t="s">
        <v>3642</v>
      </c>
      <c r="I235" s="83" t="s">
        <v>302</v>
      </c>
      <c r="J235" s="83" t="s">
        <v>50</v>
      </c>
      <c r="K235" s="84">
        <v>43507</v>
      </c>
      <c r="L235" s="84">
        <v>43539</v>
      </c>
      <c r="M235" s="104" t="s">
        <v>54</v>
      </c>
      <c r="N235" s="83" t="s">
        <v>1358</v>
      </c>
      <c r="O235" s="83" t="s">
        <v>1359</v>
      </c>
      <c r="P235" s="102">
        <v>8161599</v>
      </c>
      <c r="Q235" s="83" t="s">
        <v>3644</v>
      </c>
      <c r="R235" s="83" t="s">
        <v>68</v>
      </c>
      <c r="S235" s="83" t="s">
        <v>52</v>
      </c>
      <c r="T235" s="85">
        <v>7613.58</v>
      </c>
      <c r="U235" s="85">
        <v>7415.82</v>
      </c>
      <c r="V235" s="85">
        <f t="shared" si="34"/>
        <v>197.76000000000022</v>
      </c>
      <c r="W235" s="86">
        <f t="shared" si="29"/>
        <v>2.5974640051066675E-2</v>
      </c>
      <c r="X235" s="83" t="s">
        <v>1361</v>
      </c>
      <c r="Y235" s="85">
        <v>7415.82</v>
      </c>
      <c r="Z235" s="83" t="s">
        <v>3646</v>
      </c>
      <c r="AA235" s="85">
        <v>0</v>
      </c>
      <c r="AB235" s="85" t="s">
        <v>54</v>
      </c>
      <c r="AC235" s="85">
        <v>7613.58</v>
      </c>
      <c r="AD235" s="85">
        <v>7415.82</v>
      </c>
      <c r="AE235" s="85">
        <v>197.76</v>
      </c>
      <c r="AF235" s="83" t="s">
        <v>1363</v>
      </c>
      <c r="AG235" s="103">
        <f t="shared" si="35"/>
        <v>2.2737367544323206E-13</v>
      </c>
    </row>
    <row r="236" spans="1:33" s="88" customFormat="1" x14ac:dyDescent="0.2">
      <c r="A236" s="83" t="s">
        <v>39</v>
      </c>
      <c r="B236" s="83" t="s">
        <v>40</v>
      </c>
      <c r="C236" s="83" t="s">
        <v>3571</v>
      </c>
      <c r="D236" s="83" t="s">
        <v>3572</v>
      </c>
      <c r="E236" s="83" t="s">
        <v>2903</v>
      </c>
      <c r="F236" s="83" t="s">
        <v>3574</v>
      </c>
      <c r="G236" s="83" t="s">
        <v>3575</v>
      </c>
      <c r="H236" s="83" t="s">
        <v>3642</v>
      </c>
      <c r="I236" s="83" t="s">
        <v>302</v>
      </c>
      <c r="J236" s="83" t="s">
        <v>50</v>
      </c>
      <c r="K236" s="84">
        <v>43497</v>
      </c>
      <c r="L236" s="84">
        <v>43539</v>
      </c>
      <c r="M236" s="104" t="s">
        <v>54</v>
      </c>
      <c r="N236" s="83" t="s">
        <v>1358</v>
      </c>
      <c r="O236" s="83" t="s">
        <v>1359</v>
      </c>
      <c r="P236" s="102">
        <v>8156104</v>
      </c>
      <c r="Q236" s="83" t="s">
        <v>3651</v>
      </c>
      <c r="R236" s="83" t="s">
        <v>68</v>
      </c>
      <c r="S236" s="83" t="s">
        <v>52</v>
      </c>
      <c r="T236" s="85">
        <v>0</v>
      </c>
      <c r="U236" s="85">
        <v>0</v>
      </c>
      <c r="V236" s="85">
        <f t="shared" si="34"/>
        <v>0</v>
      </c>
      <c r="W236" s="86" t="e">
        <f t="shared" ref="W236:W294" si="36">V236/T236</f>
        <v>#DIV/0!</v>
      </c>
      <c r="X236" s="83" t="s">
        <v>1361</v>
      </c>
      <c r="Y236" s="85">
        <v>0</v>
      </c>
      <c r="Z236" s="83" t="s">
        <v>3653</v>
      </c>
      <c r="AA236" s="85">
        <v>0</v>
      </c>
      <c r="AB236" s="85" t="s">
        <v>54</v>
      </c>
      <c r="AC236" s="85">
        <v>0</v>
      </c>
      <c r="AD236" s="85">
        <v>0</v>
      </c>
      <c r="AE236" s="85">
        <v>0</v>
      </c>
      <c r="AF236" s="83" t="s">
        <v>1363</v>
      </c>
      <c r="AG236" s="103">
        <f t="shared" si="35"/>
        <v>0</v>
      </c>
    </row>
    <row r="237" spans="1:33" s="88" customFormat="1" x14ac:dyDescent="0.2">
      <c r="A237" s="83" t="s">
        <v>39</v>
      </c>
      <c r="B237" s="83" t="s">
        <v>40</v>
      </c>
      <c r="C237" s="83" t="s">
        <v>3571</v>
      </c>
      <c r="D237" s="83" t="s">
        <v>3572</v>
      </c>
      <c r="E237" s="83" t="s">
        <v>2903</v>
      </c>
      <c r="F237" s="83" t="s">
        <v>3574</v>
      </c>
      <c r="G237" s="83" t="s">
        <v>3575</v>
      </c>
      <c r="H237" s="83" t="s">
        <v>3642</v>
      </c>
      <c r="I237" s="83" t="s">
        <v>302</v>
      </c>
      <c r="J237" s="83" t="s">
        <v>50</v>
      </c>
      <c r="K237" s="84">
        <v>43511</v>
      </c>
      <c r="L237" s="84">
        <v>43511</v>
      </c>
      <c r="M237" s="84">
        <v>43511</v>
      </c>
      <c r="N237" s="83" t="s">
        <v>1358</v>
      </c>
      <c r="O237" s="83" t="s">
        <v>1368</v>
      </c>
      <c r="P237" s="102">
        <v>8156104</v>
      </c>
      <c r="Q237" s="83" t="s">
        <v>3651</v>
      </c>
      <c r="R237" s="83" t="s">
        <v>68</v>
      </c>
      <c r="S237" s="83" t="s">
        <v>52</v>
      </c>
      <c r="T237" s="85">
        <v>1265</v>
      </c>
      <c r="U237" s="85">
        <v>1150</v>
      </c>
      <c r="V237" s="85">
        <f t="shared" si="34"/>
        <v>115</v>
      </c>
      <c r="W237" s="86">
        <f t="shared" si="36"/>
        <v>9.0909090909090912E-2</v>
      </c>
      <c r="X237" s="83" t="s">
        <v>1361</v>
      </c>
      <c r="Y237" s="85">
        <v>1150</v>
      </c>
      <c r="Z237" s="83" t="s">
        <v>3653</v>
      </c>
      <c r="AA237" s="85">
        <v>0</v>
      </c>
      <c r="AB237" s="85" t="s">
        <v>54</v>
      </c>
      <c r="AC237" s="85">
        <v>1265</v>
      </c>
      <c r="AD237" s="85">
        <v>1150</v>
      </c>
      <c r="AE237" s="85">
        <v>115</v>
      </c>
      <c r="AF237" s="83" t="s">
        <v>1363</v>
      </c>
      <c r="AG237" s="103">
        <f t="shared" si="35"/>
        <v>0</v>
      </c>
    </row>
    <row r="238" spans="1:33" s="88" customFormat="1" x14ac:dyDescent="0.2">
      <c r="A238" s="83" t="s">
        <v>39</v>
      </c>
      <c r="B238" s="83" t="s">
        <v>40</v>
      </c>
      <c r="C238" s="83" t="s">
        <v>3571</v>
      </c>
      <c r="D238" s="83" t="s">
        <v>3572</v>
      </c>
      <c r="E238" s="83" t="s">
        <v>2903</v>
      </c>
      <c r="F238" s="83" t="s">
        <v>3574</v>
      </c>
      <c r="G238" s="83" t="s">
        <v>3575</v>
      </c>
      <c r="H238" s="83" t="s">
        <v>3642</v>
      </c>
      <c r="I238" s="83" t="s">
        <v>302</v>
      </c>
      <c r="J238" s="83" t="s">
        <v>50</v>
      </c>
      <c r="K238" s="84">
        <v>43510</v>
      </c>
      <c r="L238" s="84">
        <v>43510</v>
      </c>
      <c r="M238" s="84">
        <v>43510</v>
      </c>
      <c r="N238" s="83" t="s">
        <v>1358</v>
      </c>
      <c r="O238" s="83" t="s">
        <v>1368</v>
      </c>
      <c r="P238" s="102">
        <v>8156104</v>
      </c>
      <c r="Q238" s="83" t="s">
        <v>3651</v>
      </c>
      <c r="R238" s="83" t="s">
        <v>68</v>
      </c>
      <c r="S238" s="83" t="s">
        <v>52</v>
      </c>
      <c r="T238" s="85">
        <v>40150</v>
      </c>
      <c r="U238" s="85">
        <v>36500</v>
      </c>
      <c r="V238" s="85">
        <f t="shared" si="34"/>
        <v>3650</v>
      </c>
      <c r="W238" s="86">
        <f t="shared" si="36"/>
        <v>9.0909090909090912E-2</v>
      </c>
      <c r="X238" s="83" t="s">
        <v>1361</v>
      </c>
      <c r="Y238" s="85">
        <v>36500</v>
      </c>
      <c r="Z238" s="83" t="s">
        <v>3653</v>
      </c>
      <c r="AA238" s="85">
        <v>0</v>
      </c>
      <c r="AB238" s="85" t="s">
        <v>54</v>
      </c>
      <c r="AC238" s="85">
        <v>40150</v>
      </c>
      <c r="AD238" s="85">
        <v>36500</v>
      </c>
      <c r="AE238" s="85">
        <v>3650</v>
      </c>
      <c r="AF238" s="83" t="s">
        <v>1363</v>
      </c>
      <c r="AG238" s="103">
        <f t="shared" si="35"/>
        <v>0</v>
      </c>
    </row>
    <row r="239" spans="1:33" s="88" customFormat="1" x14ac:dyDescent="0.2">
      <c r="A239" s="83" t="s">
        <v>39</v>
      </c>
      <c r="B239" s="83" t="s">
        <v>40</v>
      </c>
      <c r="C239" s="83" t="s">
        <v>3571</v>
      </c>
      <c r="D239" s="83" t="s">
        <v>3572</v>
      </c>
      <c r="E239" s="83" t="s">
        <v>2903</v>
      </c>
      <c r="F239" s="83" t="s">
        <v>3574</v>
      </c>
      <c r="G239" s="83" t="s">
        <v>3575</v>
      </c>
      <c r="H239" s="83" t="s">
        <v>3642</v>
      </c>
      <c r="I239" s="83" t="s">
        <v>302</v>
      </c>
      <c r="J239" s="83" t="s">
        <v>50</v>
      </c>
      <c r="K239" s="84">
        <v>43511</v>
      </c>
      <c r="L239" s="84">
        <v>43511</v>
      </c>
      <c r="M239" s="84">
        <v>43511</v>
      </c>
      <c r="N239" s="83" t="s">
        <v>1358</v>
      </c>
      <c r="O239" s="83" t="s">
        <v>1368</v>
      </c>
      <c r="P239" s="102">
        <v>8175437</v>
      </c>
      <c r="Q239" s="83" t="s">
        <v>4565</v>
      </c>
      <c r="R239" s="83" t="s">
        <v>68</v>
      </c>
      <c r="S239" s="83" t="s">
        <v>52</v>
      </c>
      <c r="T239" s="85">
        <v>12090.6</v>
      </c>
      <c r="U239" s="85">
        <v>8956</v>
      </c>
      <c r="V239" s="85">
        <f t="shared" si="34"/>
        <v>3134.6000000000004</v>
      </c>
      <c r="W239" s="86">
        <f t="shared" si="36"/>
        <v>0.2592592592592593</v>
      </c>
      <c r="X239" s="83" t="s">
        <v>1361</v>
      </c>
      <c r="Y239" s="85">
        <v>8956</v>
      </c>
      <c r="Z239" s="83" t="s">
        <v>4566</v>
      </c>
      <c r="AA239" s="85">
        <v>0</v>
      </c>
      <c r="AB239" s="85" t="s">
        <v>54</v>
      </c>
      <c r="AC239" s="85">
        <v>12090.6</v>
      </c>
      <c r="AD239" s="85">
        <v>8956</v>
      </c>
      <c r="AE239" s="85">
        <v>3134.6</v>
      </c>
      <c r="AF239" s="83" t="s">
        <v>1363</v>
      </c>
      <c r="AG239" s="103">
        <f t="shared" si="35"/>
        <v>0</v>
      </c>
    </row>
    <row r="240" spans="1:33" s="88" customFormat="1" x14ac:dyDescent="0.2">
      <c r="A240" s="83" t="s">
        <v>39</v>
      </c>
      <c r="B240" s="83" t="s">
        <v>40</v>
      </c>
      <c r="C240" s="83" t="s">
        <v>3571</v>
      </c>
      <c r="D240" s="83" t="s">
        <v>3572</v>
      </c>
      <c r="E240" s="83" t="s">
        <v>2903</v>
      </c>
      <c r="F240" s="83" t="s">
        <v>3574</v>
      </c>
      <c r="G240" s="83" t="s">
        <v>3575</v>
      </c>
      <c r="H240" s="83" t="s">
        <v>3642</v>
      </c>
      <c r="I240" s="83" t="s">
        <v>302</v>
      </c>
      <c r="J240" s="83" t="s">
        <v>50</v>
      </c>
      <c r="K240" s="84">
        <v>43507</v>
      </c>
      <c r="L240" s="84">
        <v>43539</v>
      </c>
      <c r="M240" s="104" t="s">
        <v>54</v>
      </c>
      <c r="N240" s="83" t="s">
        <v>1358</v>
      </c>
      <c r="O240" s="83" t="s">
        <v>1359</v>
      </c>
      <c r="P240" s="102">
        <v>8175437</v>
      </c>
      <c r="Q240" s="83" t="s">
        <v>4565</v>
      </c>
      <c r="R240" s="83" t="s">
        <v>68</v>
      </c>
      <c r="S240" s="83" t="s">
        <v>52</v>
      </c>
      <c r="T240" s="85">
        <v>3806.79</v>
      </c>
      <c r="U240" s="85">
        <v>3707.91</v>
      </c>
      <c r="V240" s="85">
        <f t="shared" si="34"/>
        <v>98.880000000000109</v>
      </c>
      <c r="W240" s="86">
        <f t="shared" si="36"/>
        <v>2.5974640051066675E-2</v>
      </c>
      <c r="X240" s="83" t="s">
        <v>1361</v>
      </c>
      <c r="Y240" s="85">
        <v>3707.91</v>
      </c>
      <c r="Z240" s="83" t="s">
        <v>4566</v>
      </c>
      <c r="AA240" s="85">
        <v>0</v>
      </c>
      <c r="AB240" s="85" t="s">
        <v>54</v>
      </c>
      <c r="AC240" s="85">
        <v>3806.79</v>
      </c>
      <c r="AD240" s="85">
        <v>3707.91</v>
      </c>
      <c r="AE240" s="85">
        <v>98.88</v>
      </c>
      <c r="AF240" s="83" t="s">
        <v>1363</v>
      </c>
      <c r="AG240" s="103">
        <f t="shared" si="35"/>
        <v>1.1368683772161603E-13</v>
      </c>
    </row>
    <row r="241" spans="1:33" s="88" customFormat="1" x14ac:dyDescent="0.2">
      <c r="A241" s="83" t="s">
        <v>39</v>
      </c>
      <c r="B241" s="83" t="s">
        <v>40</v>
      </c>
      <c r="C241" s="83" t="s">
        <v>3571</v>
      </c>
      <c r="D241" s="83" t="s">
        <v>3660</v>
      </c>
      <c r="E241" s="83" t="s">
        <v>2903</v>
      </c>
      <c r="F241" s="83" t="s">
        <v>3663</v>
      </c>
      <c r="G241" s="83" t="s">
        <v>3694</v>
      </c>
      <c r="H241" s="83" t="s">
        <v>4567</v>
      </c>
      <c r="I241" s="83" t="s">
        <v>302</v>
      </c>
      <c r="J241" s="83" t="s">
        <v>50</v>
      </c>
      <c r="K241" s="84">
        <v>43523</v>
      </c>
      <c r="L241" s="84">
        <v>43523</v>
      </c>
      <c r="M241" s="84">
        <v>43523</v>
      </c>
      <c r="N241" s="83" t="s">
        <v>1367</v>
      </c>
      <c r="O241" s="83" t="s">
        <v>1368</v>
      </c>
      <c r="P241" s="102">
        <v>7811731</v>
      </c>
      <c r="Q241" s="83" t="s">
        <v>4568</v>
      </c>
      <c r="R241" s="83" t="s">
        <v>59</v>
      </c>
      <c r="S241" s="83" t="s">
        <v>52</v>
      </c>
      <c r="T241" s="85">
        <v>62933.75</v>
      </c>
      <c r="U241" s="85">
        <v>34327.5</v>
      </c>
      <c r="V241" s="85">
        <f t="shared" ref="V241:V265" si="37">T241-U241</f>
        <v>28606.25</v>
      </c>
      <c r="W241" s="86">
        <f t="shared" si="36"/>
        <v>0.45454545454545453</v>
      </c>
      <c r="X241" s="83" t="s">
        <v>1361</v>
      </c>
      <c r="Y241" s="85">
        <v>34327.5</v>
      </c>
      <c r="Z241" s="83" t="s">
        <v>4569</v>
      </c>
      <c r="AA241" s="85">
        <v>0</v>
      </c>
      <c r="AB241" s="85" t="s">
        <v>54</v>
      </c>
      <c r="AC241" s="85">
        <v>62933.75</v>
      </c>
      <c r="AD241" s="85">
        <v>34327.5</v>
      </c>
      <c r="AE241" s="85">
        <v>28606.25</v>
      </c>
      <c r="AF241" s="83" t="s">
        <v>1371</v>
      </c>
      <c r="AG241" s="103">
        <f t="shared" ref="AG241:AG265" si="38">V241-AE241</f>
        <v>0</v>
      </c>
    </row>
    <row r="242" spans="1:33" s="88" customFormat="1" x14ac:dyDescent="0.2">
      <c r="A242" s="83" t="s">
        <v>39</v>
      </c>
      <c r="B242" s="83" t="s">
        <v>40</v>
      </c>
      <c r="C242" s="83" t="s">
        <v>3571</v>
      </c>
      <c r="D242" s="83" t="s">
        <v>3660</v>
      </c>
      <c r="E242" s="83" t="s">
        <v>2903</v>
      </c>
      <c r="F242" s="83" t="s">
        <v>3663</v>
      </c>
      <c r="G242" s="83" t="s">
        <v>3694</v>
      </c>
      <c r="H242" s="83" t="s">
        <v>4567</v>
      </c>
      <c r="I242" s="83" t="s">
        <v>302</v>
      </c>
      <c r="J242" s="83" t="s">
        <v>50</v>
      </c>
      <c r="K242" s="84">
        <v>43523</v>
      </c>
      <c r="L242" s="84">
        <v>43523</v>
      </c>
      <c r="M242" s="84">
        <v>43523</v>
      </c>
      <c r="N242" s="83" t="s">
        <v>1367</v>
      </c>
      <c r="O242" s="83" t="s">
        <v>1368</v>
      </c>
      <c r="P242" s="102">
        <v>7811731</v>
      </c>
      <c r="Q242" s="83" t="s">
        <v>4568</v>
      </c>
      <c r="R242" s="83" t="s">
        <v>59</v>
      </c>
      <c r="S242" s="83" t="s">
        <v>52</v>
      </c>
      <c r="T242" s="85">
        <v>2729.75</v>
      </c>
      <c r="U242" s="85">
        <v>2599.75</v>
      </c>
      <c r="V242" s="85">
        <f t="shared" si="37"/>
        <v>130</v>
      </c>
      <c r="W242" s="86">
        <f t="shared" si="36"/>
        <v>4.7623408737063833E-2</v>
      </c>
      <c r="X242" s="83" t="s">
        <v>1361</v>
      </c>
      <c r="Y242" s="85">
        <v>2599.75</v>
      </c>
      <c r="Z242" s="83" t="s">
        <v>4570</v>
      </c>
      <c r="AA242" s="85">
        <v>0</v>
      </c>
      <c r="AB242" s="85" t="s">
        <v>54</v>
      </c>
      <c r="AC242" s="85">
        <v>2729.75</v>
      </c>
      <c r="AD242" s="85">
        <v>2599.75</v>
      </c>
      <c r="AE242" s="85">
        <v>130</v>
      </c>
      <c r="AF242" s="83" t="s">
        <v>1371</v>
      </c>
      <c r="AG242" s="103">
        <f t="shared" si="38"/>
        <v>0</v>
      </c>
    </row>
    <row r="243" spans="1:33" s="88" customFormat="1" x14ac:dyDescent="0.2">
      <c r="A243" s="83" t="s">
        <v>39</v>
      </c>
      <c r="B243" s="83" t="s">
        <v>40</v>
      </c>
      <c r="C243" s="83" t="s">
        <v>3571</v>
      </c>
      <c r="D243" s="83" t="s">
        <v>3660</v>
      </c>
      <c r="E243" s="83" t="s">
        <v>2903</v>
      </c>
      <c r="F243" s="83" t="s">
        <v>3663</v>
      </c>
      <c r="G243" s="83" t="s">
        <v>3664</v>
      </c>
      <c r="H243" s="83" t="s">
        <v>3661</v>
      </c>
      <c r="I243" s="83" t="s">
        <v>302</v>
      </c>
      <c r="J243" s="83" t="s">
        <v>50</v>
      </c>
      <c r="K243" s="84">
        <v>43507</v>
      </c>
      <c r="L243" s="84">
        <v>43539</v>
      </c>
      <c r="M243" s="104" t="s">
        <v>54</v>
      </c>
      <c r="N243" s="83" t="s">
        <v>1358</v>
      </c>
      <c r="O243" s="83" t="s">
        <v>1359</v>
      </c>
      <c r="P243" s="102">
        <v>8184457</v>
      </c>
      <c r="Q243" s="83" t="s">
        <v>4571</v>
      </c>
      <c r="R243" s="83" t="s">
        <v>68</v>
      </c>
      <c r="S243" s="83" t="s">
        <v>52</v>
      </c>
      <c r="T243" s="85">
        <v>2398380.2400000002</v>
      </c>
      <c r="U243" s="85">
        <v>2226217.2000000002</v>
      </c>
      <c r="V243" s="85">
        <f t="shared" si="37"/>
        <v>172163.04000000004</v>
      </c>
      <c r="W243" s="86">
        <f t="shared" si="36"/>
        <v>7.1783046378000523E-2</v>
      </c>
      <c r="X243" s="83" t="s">
        <v>1361</v>
      </c>
      <c r="Y243" s="85">
        <v>2226217.2000000002</v>
      </c>
      <c r="Z243" s="83" t="s">
        <v>4572</v>
      </c>
      <c r="AA243" s="85">
        <v>0</v>
      </c>
      <c r="AB243" s="85" t="s">
        <v>54</v>
      </c>
      <c r="AC243" s="85">
        <v>2398380.2400000002</v>
      </c>
      <c r="AD243" s="85">
        <v>2167715.2799999998</v>
      </c>
      <c r="AE243" s="85">
        <v>230664.95999999999</v>
      </c>
      <c r="AF243" s="83" t="s">
        <v>1371</v>
      </c>
      <c r="AG243" s="103">
        <f t="shared" si="38"/>
        <v>-58501.919999999955</v>
      </c>
    </row>
    <row r="244" spans="1:33" s="88" customFormat="1" x14ac:dyDescent="0.2">
      <c r="A244" s="83" t="s">
        <v>39</v>
      </c>
      <c r="B244" s="83" t="s">
        <v>40</v>
      </c>
      <c r="C244" s="83" t="s">
        <v>3571</v>
      </c>
      <c r="D244" s="83" t="s">
        <v>3660</v>
      </c>
      <c r="E244" s="83" t="s">
        <v>2903</v>
      </c>
      <c r="F244" s="83" t="s">
        <v>3663</v>
      </c>
      <c r="G244" s="83" t="s">
        <v>3694</v>
      </c>
      <c r="H244" s="83" t="s">
        <v>3670</v>
      </c>
      <c r="I244" s="83" t="s">
        <v>2103</v>
      </c>
      <c r="J244" s="83" t="s">
        <v>50</v>
      </c>
      <c r="K244" s="84">
        <v>43501</v>
      </c>
      <c r="L244" s="84">
        <v>43501</v>
      </c>
      <c r="M244" s="84">
        <v>43501</v>
      </c>
      <c r="N244" s="83" t="s">
        <v>1386</v>
      </c>
      <c r="O244" s="83" t="s">
        <v>1368</v>
      </c>
      <c r="P244" s="102">
        <v>8036492</v>
      </c>
      <c r="Q244" s="83" t="s">
        <v>4573</v>
      </c>
      <c r="R244" s="83" t="s">
        <v>2665</v>
      </c>
      <c r="S244" s="83" t="s">
        <v>52</v>
      </c>
      <c r="T244" s="85">
        <v>56516.97</v>
      </c>
      <c r="U244" s="85">
        <v>51034.82</v>
      </c>
      <c r="V244" s="85">
        <f t="shared" si="37"/>
        <v>5482.1500000000015</v>
      </c>
      <c r="W244" s="86">
        <f t="shared" si="36"/>
        <v>9.7000069182760523E-2</v>
      </c>
      <c r="X244" s="83" t="s">
        <v>4574</v>
      </c>
      <c r="Y244" s="85">
        <v>0</v>
      </c>
      <c r="Z244" s="83" t="s">
        <v>55</v>
      </c>
      <c r="AA244" s="85">
        <v>0</v>
      </c>
      <c r="AB244" s="85" t="s">
        <v>54</v>
      </c>
      <c r="AC244" s="85">
        <v>0</v>
      </c>
      <c r="AD244" s="85">
        <v>0</v>
      </c>
      <c r="AE244" s="85">
        <v>0</v>
      </c>
      <c r="AF244" s="83" t="s">
        <v>1371</v>
      </c>
      <c r="AG244" s="103">
        <f t="shared" si="38"/>
        <v>5482.1500000000015</v>
      </c>
    </row>
    <row r="245" spans="1:33" s="95" customFormat="1" x14ac:dyDescent="0.2">
      <c r="A245" s="89" t="s">
        <v>39</v>
      </c>
      <c r="B245" s="89" t="s">
        <v>40</v>
      </c>
      <c r="C245" s="89" t="s">
        <v>3571</v>
      </c>
      <c r="D245" s="89" t="s">
        <v>3660</v>
      </c>
      <c r="E245" s="89" t="s">
        <v>2903</v>
      </c>
      <c r="F245" s="89" t="s">
        <v>3663</v>
      </c>
      <c r="G245" s="89" t="s">
        <v>3694</v>
      </c>
      <c r="H245" s="89" t="s">
        <v>4575</v>
      </c>
      <c r="I245" s="89" t="s">
        <v>302</v>
      </c>
      <c r="J245" s="89" t="s">
        <v>50</v>
      </c>
      <c r="K245" s="90">
        <v>43524</v>
      </c>
      <c r="L245" s="90">
        <v>43524</v>
      </c>
      <c r="M245" s="90">
        <v>43524</v>
      </c>
      <c r="N245" s="89" t="s">
        <v>1386</v>
      </c>
      <c r="O245" s="89" t="s">
        <v>1368</v>
      </c>
      <c r="P245" s="105">
        <v>7969621</v>
      </c>
      <c r="Q245" s="89" t="s">
        <v>3673</v>
      </c>
      <c r="R245" s="89" t="s">
        <v>59</v>
      </c>
      <c r="S245" s="89" t="s">
        <v>52</v>
      </c>
      <c r="T245" s="92">
        <v>0</v>
      </c>
      <c r="U245" s="92">
        <v>0</v>
      </c>
      <c r="V245" s="92">
        <f t="shared" si="37"/>
        <v>0</v>
      </c>
      <c r="W245" s="93" t="e">
        <f t="shared" si="36"/>
        <v>#DIV/0!</v>
      </c>
      <c r="X245" s="89" t="s">
        <v>4574</v>
      </c>
      <c r="Y245" s="92">
        <v>0</v>
      </c>
      <c r="Z245" s="89" t="s">
        <v>55</v>
      </c>
      <c r="AA245" s="92">
        <v>0</v>
      </c>
      <c r="AB245" s="92" t="s">
        <v>54</v>
      </c>
      <c r="AC245" s="92">
        <v>47389.78</v>
      </c>
      <c r="AD245" s="92">
        <v>43851.46</v>
      </c>
      <c r="AE245" s="92">
        <v>3538.32</v>
      </c>
      <c r="AF245" s="89" t="s">
        <v>1371</v>
      </c>
      <c r="AG245" s="106">
        <f t="shared" si="38"/>
        <v>-3538.32</v>
      </c>
    </row>
    <row r="246" spans="1:33" s="95" customFormat="1" x14ac:dyDescent="0.2">
      <c r="A246" s="89" t="s">
        <v>39</v>
      </c>
      <c r="B246" s="89" t="s">
        <v>40</v>
      </c>
      <c r="C246" s="89" t="s">
        <v>3571</v>
      </c>
      <c r="D246" s="89" t="s">
        <v>3660</v>
      </c>
      <c r="E246" s="89" t="s">
        <v>2903</v>
      </c>
      <c r="F246" s="89" t="s">
        <v>3663</v>
      </c>
      <c r="G246" s="89" t="s">
        <v>3694</v>
      </c>
      <c r="H246" s="89" t="s">
        <v>4575</v>
      </c>
      <c r="I246" s="89" t="s">
        <v>302</v>
      </c>
      <c r="J246" s="89" t="s">
        <v>50</v>
      </c>
      <c r="K246" s="90">
        <v>43524</v>
      </c>
      <c r="L246" s="90">
        <v>43524</v>
      </c>
      <c r="M246" s="90">
        <v>43524</v>
      </c>
      <c r="N246" s="89" t="s">
        <v>1386</v>
      </c>
      <c r="O246" s="89" t="s">
        <v>1368</v>
      </c>
      <c r="P246" s="105">
        <v>7979691</v>
      </c>
      <c r="Q246" s="89" t="s">
        <v>3673</v>
      </c>
      <c r="R246" s="89" t="s">
        <v>59</v>
      </c>
      <c r="S246" s="89" t="s">
        <v>52</v>
      </c>
      <c r="T246" s="92">
        <v>0</v>
      </c>
      <c r="U246" s="92">
        <v>0</v>
      </c>
      <c r="V246" s="92">
        <f t="shared" si="37"/>
        <v>0</v>
      </c>
      <c r="W246" s="93" t="e">
        <f t="shared" si="36"/>
        <v>#DIV/0!</v>
      </c>
      <c r="X246" s="89" t="s">
        <v>4574</v>
      </c>
      <c r="Y246" s="92">
        <v>0</v>
      </c>
      <c r="Z246" s="89" t="s">
        <v>55</v>
      </c>
      <c r="AA246" s="92">
        <v>0</v>
      </c>
      <c r="AB246" s="92" t="s">
        <v>54</v>
      </c>
      <c r="AC246" s="92">
        <v>53037.599999999999</v>
      </c>
      <c r="AD246" s="92">
        <v>45641.37</v>
      </c>
      <c r="AE246" s="92">
        <v>7396.23</v>
      </c>
      <c r="AF246" s="89" t="s">
        <v>1371</v>
      </c>
      <c r="AG246" s="106">
        <f t="shared" si="38"/>
        <v>-7396.23</v>
      </c>
    </row>
    <row r="247" spans="1:33" s="95" customFormat="1" x14ac:dyDescent="0.2">
      <c r="A247" s="89" t="s">
        <v>39</v>
      </c>
      <c r="B247" s="89" t="s">
        <v>40</v>
      </c>
      <c r="C247" s="89" t="s">
        <v>3571</v>
      </c>
      <c r="D247" s="89" t="s">
        <v>3660</v>
      </c>
      <c r="E247" s="89" t="s">
        <v>2903</v>
      </c>
      <c r="F247" s="89" t="s">
        <v>3663</v>
      </c>
      <c r="G247" s="89" t="s">
        <v>3664</v>
      </c>
      <c r="H247" s="89" t="s">
        <v>4575</v>
      </c>
      <c r="I247" s="89" t="s">
        <v>302</v>
      </c>
      <c r="J247" s="89" t="s">
        <v>50</v>
      </c>
      <c r="K247" s="90">
        <v>43504</v>
      </c>
      <c r="L247" s="90">
        <v>43504</v>
      </c>
      <c r="M247" s="90">
        <v>43504</v>
      </c>
      <c r="N247" s="89" t="s">
        <v>1367</v>
      </c>
      <c r="O247" s="89" t="s">
        <v>1368</v>
      </c>
      <c r="P247" s="105">
        <v>8125098</v>
      </c>
      <c r="Q247" s="89" t="s">
        <v>3678</v>
      </c>
      <c r="R247" s="89" t="s">
        <v>59</v>
      </c>
      <c r="S247" s="89" t="s">
        <v>52</v>
      </c>
      <c r="T247" s="92">
        <v>0</v>
      </c>
      <c r="U247" s="92">
        <v>0</v>
      </c>
      <c r="V247" s="92">
        <f t="shared" si="37"/>
        <v>0</v>
      </c>
      <c r="W247" s="93" t="e">
        <f t="shared" si="36"/>
        <v>#DIV/0!</v>
      </c>
      <c r="X247" s="89" t="s">
        <v>1361</v>
      </c>
      <c r="Y247" s="92">
        <v>957</v>
      </c>
      <c r="Z247" s="89" t="s">
        <v>4576</v>
      </c>
      <c r="AA247" s="92">
        <v>0</v>
      </c>
      <c r="AB247" s="92" t="s">
        <v>54</v>
      </c>
      <c r="AC247" s="92">
        <v>1004.84</v>
      </c>
      <c r="AD247" s="92">
        <v>957</v>
      </c>
      <c r="AE247" s="92">
        <v>47.84</v>
      </c>
      <c r="AF247" s="89" t="s">
        <v>1371</v>
      </c>
      <c r="AG247" s="106">
        <f t="shared" si="38"/>
        <v>-47.84</v>
      </c>
    </row>
    <row r="248" spans="1:33" s="95" customFormat="1" x14ac:dyDescent="0.2">
      <c r="A248" s="89" t="s">
        <v>39</v>
      </c>
      <c r="B248" s="89" t="s">
        <v>40</v>
      </c>
      <c r="C248" s="89" t="s">
        <v>3571</v>
      </c>
      <c r="D248" s="89" t="s">
        <v>3660</v>
      </c>
      <c r="E248" s="89" t="s">
        <v>2903</v>
      </c>
      <c r="F248" s="89" t="s">
        <v>3663</v>
      </c>
      <c r="G248" s="89" t="s">
        <v>3664</v>
      </c>
      <c r="H248" s="89" t="s">
        <v>4575</v>
      </c>
      <c r="I248" s="89" t="s">
        <v>302</v>
      </c>
      <c r="J248" s="89" t="s">
        <v>50</v>
      </c>
      <c r="K248" s="90">
        <v>43504</v>
      </c>
      <c r="L248" s="90">
        <v>43504</v>
      </c>
      <c r="M248" s="90">
        <v>43504</v>
      </c>
      <c r="N248" s="89" t="s">
        <v>1367</v>
      </c>
      <c r="O248" s="89" t="s">
        <v>1368</v>
      </c>
      <c r="P248" s="105">
        <v>8125098</v>
      </c>
      <c r="Q248" s="89" t="s">
        <v>3678</v>
      </c>
      <c r="R248" s="89" t="s">
        <v>59</v>
      </c>
      <c r="S248" s="89" t="s">
        <v>52</v>
      </c>
      <c r="T248" s="92">
        <v>0</v>
      </c>
      <c r="U248" s="92">
        <v>0</v>
      </c>
      <c r="V248" s="92">
        <f t="shared" si="37"/>
        <v>0</v>
      </c>
      <c r="W248" s="93" t="e">
        <f t="shared" si="36"/>
        <v>#DIV/0!</v>
      </c>
      <c r="X248" s="89" t="s">
        <v>1361</v>
      </c>
      <c r="Y248" s="92">
        <v>10547.17</v>
      </c>
      <c r="Z248" s="89" t="s">
        <v>4577</v>
      </c>
      <c r="AA248" s="92">
        <v>0</v>
      </c>
      <c r="AB248" s="92" t="s">
        <v>54</v>
      </c>
      <c r="AC248" s="92">
        <v>14829</v>
      </c>
      <c r="AD248" s="92">
        <v>10547.17</v>
      </c>
      <c r="AE248" s="92">
        <v>4281.83</v>
      </c>
      <c r="AF248" s="89" t="s">
        <v>1371</v>
      </c>
      <c r="AG248" s="106">
        <f t="shared" si="38"/>
        <v>-4281.83</v>
      </c>
    </row>
    <row r="249" spans="1:33" s="95" customFormat="1" x14ac:dyDescent="0.2">
      <c r="A249" s="89" t="s">
        <v>39</v>
      </c>
      <c r="B249" s="89" t="s">
        <v>40</v>
      </c>
      <c r="C249" s="89" t="s">
        <v>3571</v>
      </c>
      <c r="D249" s="89" t="s">
        <v>3660</v>
      </c>
      <c r="E249" s="89" t="s">
        <v>2903</v>
      </c>
      <c r="F249" s="89" t="s">
        <v>3663</v>
      </c>
      <c r="G249" s="89" t="s">
        <v>3664</v>
      </c>
      <c r="H249" s="89" t="s">
        <v>4575</v>
      </c>
      <c r="I249" s="89" t="s">
        <v>302</v>
      </c>
      <c r="J249" s="89" t="s">
        <v>50</v>
      </c>
      <c r="K249" s="90">
        <v>43504</v>
      </c>
      <c r="L249" s="90">
        <v>43504</v>
      </c>
      <c r="M249" s="90">
        <v>43504</v>
      </c>
      <c r="N249" s="89" t="s">
        <v>1367</v>
      </c>
      <c r="O249" s="89" t="s">
        <v>1368</v>
      </c>
      <c r="P249" s="105">
        <v>8125099</v>
      </c>
      <c r="Q249" s="89" t="s">
        <v>3678</v>
      </c>
      <c r="R249" s="89" t="s">
        <v>59</v>
      </c>
      <c r="S249" s="89" t="s">
        <v>52</v>
      </c>
      <c r="T249" s="92">
        <v>0</v>
      </c>
      <c r="U249" s="92">
        <v>0</v>
      </c>
      <c r="V249" s="92">
        <f t="shared" si="37"/>
        <v>0</v>
      </c>
      <c r="W249" s="93" t="e">
        <f t="shared" si="36"/>
        <v>#DIV/0!</v>
      </c>
      <c r="X249" s="89" t="s">
        <v>1361</v>
      </c>
      <c r="Y249" s="92">
        <v>239.25</v>
      </c>
      <c r="Z249" s="89" t="s">
        <v>4578</v>
      </c>
      <c r="AA249" s="92">
        <v>0</v>
      </c>
      <c r="AB249" s="92" t="s">
        <v>54</v>
      </c>
      <c r="AC249" s="92">
        <v>251.21</v>
      </c>
      <c r="AD249" s="92">
        <v>239.25</v>
      </c>
      <c r="AE249" s="92">
        <v>11.96</v>
      </c>
      <c r="AF249" s="89" t="s">
        <v>1371</v>
      </c>
      <c r="AG249" s="106">
        <f t="shared" si="38"/>
        <v>-11.96</v>
      </c>
    </row>
    <row r="250" spans="1:33" s="95" customFormat="1" x14ac:dyDescent="0.2">
      <c r="A250" s="89" t="s">
        <v>39</v>
      </c>
      <c r="B250" s="89" t="s">
        <v>40</v>
      </c>
      <c r="C250" s="89" t="s">
        <v>3571</v>
      </c>
      <c r="D250" s="89" t="s">
        <v>3660</v>
      </c>
      <c r="E250" s="89" t="s">
        <v>2903</v>
      </c>
      <c r="F250" s="89" t="s">
        <v>3663</v>
      </c>
      <c r="G250" s="89" t="s">
        <v>3664</v>
      </c>
      <c r="H250" s="89" t="s">
        <v>4575</v>
      </c>
      <c r="I250" s="89" t="s">
        <v>302</v>
      </c>
      <c r="J250" s="89" t="s">
        <v>50</v>
      </c>
      <c r="K250" s="90">
        <v>43504</v>
      </c>
      <c r="L250" s="90">
        <v>43504</v>
      </c>
      <c r="M250" s="90">
        <v>43504</v>
      </c>
      <c r="N250" s="89" t="s">
        <v>1367</v>
      </c>
      <c r="O250" s="89" t="s">
        <v>1368</v>
      </c>
      <c r="P250" s="105">
        <v>8125103</v>
      </c>
      <c r="Q250" s="89" t="s">
        <v>3678</v>
      </c>
      <c r="R250" s="89" t="s">
        <v>59</v>
      </c>
      <c r="S250" s="89" t="s">
        <v>52</v>
      </c>
      <c r="T250" s="92">
        <v>0</v>
      </c>
      <c r="U250" s="92">
        <v>0</v>
      </c>
      <c r="V250" s="92">
        <f t="shared" si="37"/>
        <v>0</v>
      </c>
      <c r="W250" s="93" t="e">
        <f t="shared" si="36"/>
        <v>#DIV/0!</v>
      </c>
      <c r="X250" s="89" t="s">
        <v>1361</v>
      </c>
      <c r="Y250" s="92">
        <v>10547.17</v>
      </c>
      <c r="Z250" s="89" t="s">
        <v>4579</v>
      </c>
      <c r="AA250" s="92">
        <v>0</v>
      </c>
      <c r="AB250" s="92" t="s">
        <v>54</v>
      </c>
      <c r="AC250" s="92">
        <v>14829</v>
      </c>
      <c r="AD250" s="92">
        <v>10547.17</v>
      </c>
      <c r="AE250" s="92">
        <v>4281.83</v>
      </c>
      <c r="AF250" s="89" t="s">
        <v>1371</v>
      </c>
      <c r="AG250" s="106">
        <f t="shared" si="38"/>
        <v>-4281.83</v>
      </c>
    </row>
    <row r="251" spans="1:33" s="95" customFormat="1" x14ac:dyDescent="0.2">
      <c r="A251" s="89" t="s">
        <v>39</v>
      </c>
      <c r="B251" s="89" t="s">
        <v>40</v>
      </c>
      <c r="C251" s="89" t="s">
        <v>3571</v>
      </c>
      <c r="D251" s="89" t="s">
        <v>3660</v>
      </c>
      <c r="E251" s="89" t="s">
        <v>2903</v>
      </c>
      <c r="F251" s="89" t="s">
        <v>3663</v>
      </c>
      <c r="G251" s="89" t="s">
        <v>3664</v>
      </c>
      <c r="H251" s="89" t="s">
        <v>4575</v>
      </c>
      <c r="I251" s="89" t="s">
        <v>302</v>
      </c>
      <c r="J251" s="89" t="s">
        <v>50</v>
      </c>
      <c r="K251" s="90">
        <v>43504</v>
      </c>
      <c r="L251" s="90">
        <v>43504</v>
      </c>
      <c r="M251" s="90">
        <v>43504</v>
      </c>
      <c r="N251" s="89" t="s">
        <v>1367</v>
      </c>
      <c r="O251" s="89" t="s">
        <v>1368</v>
      </c>
      <c r="P251" s="105">
        <v>8125103</v>
      </c>
      <c r="Q251" s="89" t="s">
        <v>3678</v>
      </c>
      <c r="R251" s="89" t="s">
        <v>59</v>
      </c>
      <c r="S251" s="89" t="s">
        <v>52</v>
      </c>
      <c r="T251" s="92">
        <v>0</v>
      </c>
      <c r="U251" s="92">
        <v>0</v>
      </c>
      <c r="V251" s="92">
        <f t="shared" si="37"/>
        <v>0</v>
      </c>
      <c r="W251" s="93" t="e">
        <f t="shared" si="36"/>
        <v>#DIV/0!</v>
      </c>
      <c r="X251" s="89" t="s">
        <v>1361</v>
      </c>
      <c r="Y251" s="92">
        <v>957</v>
      </c>
      <c r="Z251" s="89" t="s">
        <v>4580</v>
      </c>
      <c r="AA251" s="92">
        <v>0</v>
      </c>
      <c r="AB251" s="92" t="s">
        <v>54</v>
      </c>
      <c r="AC251" s="92">
        <v>1004.84</v>
      </c>
      <c r="AD251" s="92">
        <v>957</v>
      </c>
      <c r="AE251" s="92">
        <v>47.84</v>
      </c>
      <c r="AF251" s="89" t="s">
        <v>1371</v>
      </c>
      <c r="AG251" s="106">
        <f t="shared" si="38"/>
        <v>-47.84</v>
      </c>
    </row>
    <row r="252" spans="1:33" s="95" customFormat="1" x14ac:dyDescent="0.2">
      <c r="A252" s="89" t="s">
        <v>39</v>
      </c>
      <c r="B252" s="89" t="s">
        <v>40</v>
      </c>
      <c r="C252" s="89" t="s">
        <v>3571</v>
      </c>
      <c r="D252" s="89" t="s">
        <v>3660</v>
      </c>
      <c r="E252" s="89" t="s">
        <v>2903</v>
      </c>
      <c r="F252" s="89" t="s">
        <v>3663</v>
      </c>
      <c r="G252" s="89" t="s">
        <v>3664</v>
      </c>
      <c r="H252" s="89" t="s">
        <v>4575</v>
      </c>
      <c r="I252" s="89" t="s">
        <v>302</v>
      </c>
      <c r="J252" s="89" t="s">
        <v>50</v>
      </c>
      <c r="K252" s="90">
        <v>43504</v>
      </c>
      <c r="L252" s="90">
        <v>43504</v>
      </c>
      <c r="M252" s="90">
        <v>43504</v>
      </c>
      <c r="N252" s="89" t="s">
        <v>1367</v>
      </c>
      <c r="O252" s="89" t="s">
        <v>1368</v>
      </c>
      <c r="P252" s="105">
        <v>8125104</v>
      </c>
      <c r="Q252" s="89" t="s">
        <v>3678</v>
      </c>
      <c r="R252" s="89" t="s">
        <v>59</v>
      </c>
      <c r="S252" s="89" t="s">
        <v>52</v>
      </c>
      <c r="T252" s="92">
        <v>0</v>
      </c>
      <c r="U252" s="92">
        <v>0</v>
      </c>
      <c r="V252" s="92">
        <f t="shared" si="37"/>
        <v>0</v>
      </c>
      <c r="W252" s="93" t="e">
        <f t="shared" si="36"/>
        <v>#DIV/0!</v>
      </c>
      <c r="X252" s="89" t="s">
        <v>1361</v>
      </c>
      <c r="Y252" s="92">
        <v>957</v>
      </c>
      <c r="Z252" s="89" t="s">
        <v>4581</v>
      </c>
      <c r="AA252" s="92">
        <v>0</v>
      </c>
      <c r="AB252" s="92" t="s">
        <v>54</v>
      </c>
      <c r="AC252" s="92">
        <v>1004.84</v>
      </c>
      <c r="AD252" s="92">
        <v>957</v>
      </c>
      <c r="AE252" s="92">
        <v>47.84</v>
      </c>
      <c r="AF252" s="89" t="s">
        <v>1371</v>
      </c>
      <c r="AG252" s="106">
        <f t="shared" si="38"/>
        <v>-47.84</v>
      </c>
    </row>
    <row r="253" spans="1:33" s="95" customFormat="1" x14ac:dyDescent="0.2">
      <c r="A253" s="89" t="s">
        <v>39</v>
      </c>
      <c r="B253" s="89" t="s">
        <v>40</v>
      </c>
      <c r="C253" s="89" t="s">
        <v>3571</v>
      </c>
      <c r="D253" s="89" t="s">
        <v>3660</v>
      </c>
      <c r="E253" s="89" t="s">
        <v>2903</v>
      </c>
      <c r="F253" s="89" t="s">
        <v>3663</v>
      </c>
      <c r="G253" s="89" t="s">
        <v>3664</v>
      </c>
      <c r="H253" s="89" t="s">
        <v>4575</v>
      </c>
      <c r="I253" s="89" t="s">
        <v>302</v>
      </c>
      <c r="J253" s="89" t="s">
        <v>50</v>
      </c>
      <c r="K253" s="90">
        <v>43511</v>
      </c>
      <c r="L253" s="90">
        <v>43511</v>
      </c>
      <c r="M253" s="90">
        <v>43511</v>
      </c>
      <c r="N253" s="89" t="s">
        <v>1367</v>
      </c>
      <c r="O253" s="89" t="s">
        <v>1368</v>
      </c>
      <c r="P253" s="105">
        <v>8125112</v>
      </c>
      <c r="Q253" s="89" t="s">
        <v>3678</v>
      </c>
      <c r="R253" s="89" t="s">
        <v>59</v>
      </c>
      <c r="S253" s="89" t="s">
        <v>52</v>
      </c>
      <c r="T253" s="92">
        <v>0</v>
      </c>
      <c r="U253" s="92">
        <v>0</v>
      </c>
      <c r="V253" s="92">
        <f t="shared" si="37"/>
        <v>0</v>
      </c>
      <c r="W253" s="93" t="e">
        <f t="shared" si="36"/>
        <v>#DIV/0!</v>
      </c>
      <c r="X253" s="89" t="s">
        <v>1361</v>
      </c>
      <c r="Y253" s="92">
        <v>959818.75</v>
      </c>
      <c r="Z253" s="89" t="s">
        <v>4582</v>
      </c>
      <c r="AA253" s="92">
        <v>0</v>
      </c>
      <c r="AB253" s="92" t="s">
        <v>54</v>
      </c>
      <c r="AC253" s="92">
        <v>1074996.95</v>
      </c>
      <c r="AD253" s="92">
        <v>959818.75</v>
      </c>
      <c r="AE253" s="92">
        <v>115178.2</v>
      </c>
      <c r="AF253" s="89" t="s">
        <v>1371</v>
      </c>
      <c r="AG253" s="106">
        <f t="shared" si="38"/>
        <v>-115178.2</v>
      </c>
    </row>
    <row r="254" spans="1:33" s="95" customFormat="1" x14ac:dyDescent="0.2">
      <c r="A254" s="89" t="s">
        <v>39</v>
      </c>
      <c r="B254" s="89" t="s">
        <v>40</v>
      </c>
      <c r="C254" s="89" t="s">
        <v>3571</v>
      </c>
      <c r="D254" s="89" t="s">
        <v>3660</v>
      </c>
      <c r="E254" s="89" t="s">
        <v>2903</v>
      </c>
      <c r="F254" s="89" t="s">
        <v>3663</v>
      </c>
      <c r="G254" s="89" t="s">
        <v>3664</v>
      </c>
      <c r="H254" s="89" t="s">
        <v>4575</v>
      </c>
      <c r="I254" s="89" t="s">
        <v>302</v>
      </c>
      <c r="J254" s="89" t="s">
        <v>50</v>
      </c>
      <c r="K254" s="90">
        <v>43504</v>
      </c>
      <c r="L254" s="90">
        <v>43504</v>
      </c>
      <c r="M254" s="90">
        <v>43504</v>
      </c>
      <c r="N254" s="89" t="s">
        <v>1367</v>
      </c>
      <c r="O254" s="89" t="s">
        <v>1368</v>
      </c>
      <c r="P254" s="105">
        <v>8125115</v>
      </c>
      <c r="Q254" s="89" t="s">
        <v>3678</v>
      </c>
      <c r="R254" s="89" t="s">
        <v>59</v>
      </c>
      <c r="S254" s="89" t="s">
        <v>52</v>
      </c>
      <c r="T254" s="92">
        <v>0</v>
      </c>
      <c r="U254" s="92">
        <v>0</v>
      </c>
      <c r="V254" s="92">
        <f t="shared" si="37"/>
        <v>0</v>
      </c>
      <c r="W254" s="93" t="e">
        <f t="shared" si="36"/>
        <v>#DIV/0!</v>
      </c>
      <c r="X254" s="89" t="s">
        <v>1361</v>
      </c>
      <c r="Y254" s="92">
        <v>957</v>
      </c>
      <c r="Z254" s="89" t="s">
        <v>4583</v>
      </c>
      <c r="AA254" s="92">
        <v>0</v>
      </c>
      <c r="AB254" s="92" t="s">
        <v>54</v>
      </c>
      <c r="AC254" s="92">
        <v>1004.84</v>
      </c>
      <c r="AD254" s="92">
        <v>957</v>
      </c>
      <c r="AE254" s="92">
        <v>47.84</v>
      </c>
      <c r="AF254" s="89" t="s">
        <v>1371</v>
      </c>
      <c r="AG254" s="106">
        <f t="shared" si="38"/>
        <v>-47.84</v>
      </c>
    </row>
    <row r="255" spans="1:33" s="95" customFormat="1" x14ac:dyDescent="0.2">
      <c r="A255" s="89" t="s">
        <v>39</v>
      </c>
      <c r="B255" s="89" t="s">
        <v>40</v>
      </c>
      <c r="C255" s="89" t="s">
        <v>3571</v>
      </c>
      <c r="D255" s="89" t="s">
        <v>3660</v>
      </c>
      <c r="E255" s="89" t="s">
        <v>2903</v>
      </c>
      <c r="F255" s="89" t="s">
        <v>3663</v>
      </c>
      <c r="G255" s="89" t="s">
        <v>3664</v>
      </c>
      <c r="H255" s="89" t="s">
        <v>4575</v>
      </c>
      <c r="I255" s="89" t="s">
        <v>302</v>
      </c>
      <c r="J255" s="89" t="s">
        <v>50</v>
      </c>
      <c r="K255" s="90">
        <v>43504</v>
      </c>
      <c r="L255" s="90">
        <v>43504</v>
      </c>
      <c r="M255" s="90">
        <v>43504</v>
      </c>
      <c r="N255" s="89" t="s">
        <v>1367</v>
      </c>
      <c r="O255" s="89" t="s">
        <v>1368</v>
      </c>
      <c r="P255" s="105">
        <v>8125115</v>
      </c>
      <c r="Q255" s="89" t="s">
        <v>3678</v>
      </c>
      <c r="R255" s="89" t="s">
        <v>59</v>
      </c>
      <c r="S255" s="89" t="s">
        <v>52</v>
      </c>
      <c r="T255" s="92">
        <v>0</v>
      </c>
      <c r="U255" s="92">
        <v>0</v>
      </c>
      <c r="V255" s="92">
        <f t="shared" si="37"/>
        <v>0</v>
      </c>
      <c r="W255" s="93" t="e">
        <f t="shared" si="36"/>
        <v>#DIV/0!</v>
      </c>
      <c r="X255" s="89" t="s">
        <v>1361</v>
      </c>
      <c r="Y255" s="92">
        <v>10547.17</v>
      </c>
      <c r="Z255" s="89" t="s">
        <v>4584</v>
      </c>
      <c r="AA255" s="92">
        <v>0</v>
      </c>
      <c r="AB255" s="92" t="s">
        <v>54</v>
      </c>
      <c r="AC255" s="92">
        <v>14829</v>
      </c>
      <c r="AD255" s="92">
        <v>10547.17</v>
      </c>
      <c r="AE255" s="92">
        <v>4281.83</v>
      </c>
      <c r="AF255" s="89" t="s">
        <v>1371</v>
      </c>
      <c r="AG255" s="106">
        <f t="shared" si="38"/>
        <v>-4281.83</v>
      </c>
    </row>
    <row r="256" spans="1:33" s="95" customFormat="1" x14ac:dyDescent="0.2">
      <c r="A256" s="89" t="s">
        <v>39</v>
      </c>
      <c r="B256" s="89" t="s">
        <v>40</v>
      </c>
      <c r="C256" s="89" t="s">
        <v>3571</v>
      </c>
      <c r="D256" s="89" t="s">
        <v>3660</v>
      </c>
      <c r="E256" s="89" t="s">
        <v>2903</v>
      </c>
      <c r="F256" s="89" t="s">
        <v>3663</v>
      </c>
      <c r="G256" s="89" t="s">
        <v>3694</v>
      </c>
      <c r="H256" s="89" t="s">
        <v>4575</v>
      </c>
      <c r="I256" s="89" t="s">
        <v>302</v>
      </c>
      <c r="J256" s="89" t="s">
        <v>50</v>
      </c>
      <c r="K256" s="90">
        <v>43524</v>
      </c>
      <c r="L256" s="90">
        <v>43524</v>
      </c>
      <c r="M256" s="90">
        <v>43524</v>
      </c>
      <c r="N256" s="89" t="s">
        <v>1367</v>
      </c>
      <c r="O256" s="89" t="s">
        <v>1368</v>
      </c>
      <c r="P256" s="105">
        <v>7961896</v>
      </c>
      <c r="Q256" s="89" t="s">
        <v>4585</v>
      </c>
      <c r="R256" s="89" t="s">
        <v>59</v>
      </c>
      <c r="S256" s="89" t="s">
        <v>52</v>
      </c>
      <c r="T256" s="92">
        <v>0</v>
      </c>
      <c r="U256" s="92">
        <v>0</v>
      </c>
      <c r="V256" s="92">
        <f t="shared" si="37"/>
        <v>0</v>
      </c>
      <c r="W256" s="93" t="e">
        <f t="shared" si="36"/>
        <v>#DIV/0!</v>
      </c>
      <c r="X256" s="89" t="s">
        <v>1361</v>
      </c>
      <c r="Y256" s="92">
        <v>6967.9</v>
      </c>
      <c r="Z256" s="89" t="s">
        <v>4586</v>
      </c>
      <c r="AA256" s="92">
        <v>0</v>
      </c>
      <c r="AB256" s="92" t="s">
        <v>54</v>
      </c>
      <c r="AC256" s="92">
        <v>7316.3</v>
      </c>
      <c r="AD256" s="92">
        <v>6967.9</v>
      </c>
      <c r="AE256" s="92">
        <v>348.4</v>
      </c>
      <c r="AF256" s="89" t="s">
        <v>1371</v>
      </c>
      <c r="AG256" s="106">
        <f t="shared" si="38"/>
        <v>-348.4</v>
      </c>
    </row>
    <row r="257" spans="1:33" s="95" customFormat="1" x14ac:dyDescent="0.2">
      <c r="A257" s="89" t="s">
        <v>39</v>
      </c>
      <c r="B257" s="89" t="s">
        <v>40</v>
      </c>
      <c r="C257" s="89" t="s">
        <v>3571</v>
      </c>
      <c r="D257" s="89" t="s">
        <v>3660</v>
      </c>
      <c r="E257" s="89" t="s">
        <v>2903</v>
      </c>
      <c r="F257" s="89" t="s">
        <v>3663</v>
      </c>
      <c r="G257" s="89" t="s">
        <v>3694</v>
      </c>
      <c r="H257" s="89" t="s">
        <v>4575</v>
      </c>
      <c r="I257" s="89" t="s">
        <v>302</v>
      </c>
      <c r="J257" s="89" t="s">
        <v>50</v>
      </c>
      <c r="K257" s="90">
        <v>43524</v>
      </c>
      <c r="L257" s="90">
        <v>43524</v>
      </c>
      <c r="M257" s="90">
        <v>43524</v>
      </c>
      <c r="N257" s="89" t="s">
        <v>1367</v>
      </c>
      <c r="O257" s="89" t="s">
        <v>1368</v>
      </c>
      <c r="P257" s="105">
        <v>7961896</v>
      </c>
      <c r="Q257" s="89" t="s">
        <v>4585</v>
      </c>
      <c r="R257" s="89" t="s">
        <v>59</v>
      </c>
      <c r="S257" s="89" t="s">
        <v>52</v>
      </c>
      <c r="T257" s="92">
        <v>0</v>
      </c>
      <c r="U257" s="92">
        <v>0</v>
      </c>
      <c r="V257" s="92">
        <f t="shared" si="37"/>
        <v>0</v>
      </c>
      <c r="W257" s="93" t="e">
        <f t="shared" si="36"/>
        <v>#DIV/0!</v>
      </c>
      <c r="X257" s="89" t="s">
        <v>1361</v>
      </c>
      <c r="Y257" s="92">
        <v>156454.13</v>
      </c>
      <c r="Z257" s="89" t="s">
        <v>4587</v>
      </c>
      <c r="AA257" s="92">
        <v>0</v>
      </c>
      <c r="AB257" s="92" t="s">
        <v>54</v>
      </c>
      <c r="AC257" s="92">
        <v>167405.82</v>
      </c>
      <c r="AD257" s="92">
        <v>156454.13</v>
      </c>
      <c r="AE257" s="92">
        <v>10951.69</v>
      </c>
      <c r="AF257" s="89" t="s">
        <v>1371</v>
      </c>
      <c r="AG257" s="106">
        <f t="shared" si="38"/>
        <v>-10951.69</v>
      </c>
    </row>
    <row r="258" spans="1:33" s="95" customFormat="1" x14ac:dyDescent="0.2">
      <c r="A258" s="89" t="s">
        <v>39</v>
      </c>
      <c r="B258" s="89" t="s">
        <v>40</v>
      </c>
      <c r="C258" s="89" t="s">
        <v>3571</v>
      </c>
      <c r="D258" s="89" t="s">
        <v>3660</v>
      </c>
      <c r="E258" s="89" t="s">
        <v>2903</v>
      </c>
      <c r="F258" s="89" t="s">
        <v>3663</v>
      </c>
      <c r="G258" s="89" t="s">
        <v>3694</v>
      </c>
      <c r="H258" s="89" t="s">
        <v>4575</v>
      </c>
      <c r="I258" s="89" t="s">
        <v>302</v>
      </c>
      <c r="J258" s="89" t="s">
        <v>50</v>
      </c>
      <c r="K258" s="90">
        <v>43524</v>
      </c>
      <c r="L258" s="90">
        <v>43524</v>
      </c>
      <c r="M258" s="90">
        <v>43524</v>
      </c>
      <c r="N258" s="89" t="s">
        <v>1367</v>
      </c>
      <c r="O258" s="89" t="s">
        <v>1368</v>
      </c>
      <c r="P258" s="105">
        <v>7985127</v>
      </c>
      <c r="Q258" s="89" t="s">
        <v>4585</v>
      </c>
      <c r="R258" s="89" t="s">
        <v>59</v>
      </c>
      <c r="S258" s="89" t="s">
        <v>52</v>
      </c>
      <c r="T258" s="92">
        <v>0</v>
      </c>
      <c r="U258" s="92">
        <v>0</v>
      </c>
      <c r="V258" s="92">
        <f t="shared" si="37"/>
        <v>0</v>
      </c>
      <c r="W258" s="93" t="e">
        <f t="shared" si="36"/>
        <v>#DIV/0!</v>
      </c>
      <c r="X258" s="89" t="s">
        <v>1361</v>
      </c>
      <c r="Y258" s="92">
        <v>284898.09000000003</v>
      </c>
      <c r="Z258" s="89" t="s">
        <v>4588</v>
      </c>
      <c r="AA258" s="92">
        <v>0</v>
      </c>
      <c r="AB258" s="92" t="s">
        <v>54</v>
      </c>
      <c r="AC258" s="92">
        <v>304960.99</v>
      </c>
      <c r="AD258" s="92">
        <v>284898.09000000003</v>
      </c>
      <c r="AE258" s="92">
        <v>20062.900000000001</v>
      </c>
      <c r="AF258" s="89" t="s">
        <v>1371</v>
      </c>
      <c r="AG258" s="106">
        <f t="shared" si="38"/>
        <v>-20062.900000000001</v>
      </c>
    </row>
    <row r="259" spans="1:33" s="95" customFormat="1" x14ac:dyDescent="0.2">
      <c r="A259" s="89" t="s">
        <v>39</v>
      </c>
      <c r="B259" s="89" t="s">
        <v>40</v>
      </c>
      <c r="C259" s="89" t="s">
        <v>3571</v>
      </c>
      <c r="D259" s="89" t="s">
        <v>3660</v>
      </c>
      <c r="E259" s="89" t="s">
        <v>2903</v>
      </c>
      <c r="F259" s="89" t="s">
        <v>3663</v>
      </c>
      <c r="G259" s="89" t="s">
        <v>3694</v>
      </c>
      <c r="H259" s="89" t="s">
        <v>4575</v>
      </c>
      <c r="I259" s="89" t="s">
        <v>302</v>
      </c>
      <c r="J259" s="89" t="s">
        <v>50</v>
      </c>
      <c r="K259" s="90">
        <v>43524</v>
      </c>
      <c r="L259" s="90">
        <v>43524</v>
      </c>
      <c r="M259" s="90">
        <v>43524</v>
      </c>
      <c r="N259" s="89" t="s">
        <v>1367</v>
      </c>
      <c r="O259" s="89" t="s">
        <v>1368</v>
      </c>
      <c r="P259" s="105">
        <v>7985127</v>
      </c>
      <c r="Q259" s="89" t="s">
        <v>4585</v>
      </c>
      <c r="R259" s="89" t="s">
        <v>59</v>
      </c>
      <c r="S259" s="89" t="s">
        <v>52</v>
      </c>
      <c r="T259" s="92">
        <v>0</v>
      </c>
      <c r="U259" s="92">
        <v>0</v>
      </c>
      <c r="V259" s="92">
        <f t="shared" si="37"/>
        <v>0</v>
      </c>
      <c r="W259" s="93" t="e">
        <f t="shared" si="36"/>
        <v>#DIV/0!</v>
      </c>
      <c r="X259" s="89" t="s">
        <v>1361</v>
      </c>
      <c r="Y259" s="92">
        <v>9851.1</v>
      </c>
      <c r="Z259" s="89" t="s">
        <v>4589</v>
      </c>
      <c r="AA259" s="92">
        <v>0</v>
      </c>
      <c r="AB259" s="92" t="s">
        <v>54</v>
      </c>
      <c r="AC259" s="92">
        <v>10802.4</v>
      </c>
      <c r="AD259" s="92">
        <v>9851.1</v>
      </c>
      <c r="AE259" s="92">
        <v>951.3</v>
      </c>
      <c r="AF259" s="89" t="s">
        <v>1371</v>
      </c>
      <c r="AG259" s="106">
        <f t="shared" si="38"/>
        <v>-951.3</v>
      </c>
    </row>
    <row r="260" spans="1:33" s="95" customFormat="1" x14ac:dyDescent="0.2">
      <c r="A260" s="89" t="s">
        <v>39</v>
      </c>
      <c r="B260" s="89" t="s">
        <v>40</v>
      </c>
      <c r="C260" s="89" t="s">
        <v>3571</v>
      </c>
      <c r="D260" s="89" t="s">
        <v>3660</v>
      </c>
      <c r="E260" s="89" t="s">
        <v>2903</v>
      </c>
      <c r="F260" s="89" t="s">
        <v>3663</v>
      </c>
      <c r="G260" s="89" t="s">
        <v>3694</v>
      </c>
      <c r="H260" s="89" t="s">
        <v>4575</v>
      </c>
      <c r="I260" s="89" t="s">
        <v>302</v>
      </c>
      <c r="J260" s="89" t="s">
        <v>50</v>
      </c>
      <c r="K260" s="90">
        <v>43524</v>
      </c>
      <c r="L260" s="90">
        <v>43524</v>
      </c>
      <c r="M260" s="90">
        <v>43524</v>
      </c>
      <c r="N260" s="89" t="s">
        <v>1367</v>
      </c>
      <c r="O260" s="89" t="s">
        <v>1368</v>
      </c>
      <c r="P260" s="105">
        <v>7985127</v>
      </c>
      <c r="Q260" s="89" t="s">
        <v>4585</v>
      </c>
      <c r="R260" s="89" t="s">
        <v>59</v>
      </c>
      <c r="S260" s="89" t="s">
        <v>52</v>
      </c>
      <c r="T260" s="92">
        <v>0</v>
      </c>
      <c r="U260" s="92">
        <v>0</v>
      </c>
      <c r="V260" s="92">
        <f t="shared" si="37"/>
        <v>0</v>
      </c>
      <c r="W260" s="93" t="e">
        <f t="shared" si="36"/>
        <v>#DIV/0!</v>
      </c>
      <c r="X260" s="89" t="s">
        <v>1361</v>
      </c>
      <c r="Y260" s="92">
        <v>5141.8999999999996</v>
      </c>
      <c r="Z260" s="89" t="s">
        <v>4590</v>
      </c>
      <c r="AA260" s="92">
        <v>0</v>
      </c>
      <c r="AB260" s="92" t="s">
        <v>54</v>
      </c>
      <c r="AC260" s="92">
        <v>10800</v>
      </c>
      <c r="AD260" s="92">
        <v>5141.8999999999996</v>
      </c>
      <c r="AE260" s="92">
        <v>5658.1</v>
      </c>
      <c r="AF260" s="89" t="s">
        <v>1371</v>
      </c>
      <c r="AG260" s="106">
        <f t="shared" si="38"/>
        <v>-5658.1</v>
      </c>
    </row>
    <row r="261" spans="1:33" s="95" customFormat="1" x14ac:dyDescent="0.2">
      <c r="A261" s="89" t="s">
        <v>39</v>
      </c>
      <c r="B261" s="89" t="s">
        <v>40</v>
      </c>
      <c r="C261" s="89" t="s">
        <v>3571</v>
      </c>
      <c r="D261" s="89" t="s">
        <v>3660</v>
      </c>
      <c r="E261" s="89" t="s">
        <v>2903</v>
      </c>
      <c r="F261" s="89" t="s">
        <v>3663</v>
      </c>
      <c r="G261" s="89" t="s">
        <v>3694</v>
      </c>
      <c r="H261" s="89" t="s">
        <v>4575</v>
      </c>
      <c r="I261" s="89" t="s">
        <v>302</v>
      </c>
      <c r="J261" s="89" t="s">
        <v>50</v>
      </c>
      <c r="K261" s="90">
        <v>43504</v>
      </c>
      <c r="L261" s="90">
        <v>43504</v>
      </c>
      <c r="M261" s="90">
        <v>43504</v>
      </c>
      <c r="N261" s="89" t="s">
        <v>1367</v>
      </c>
      <c r="O261" s="89" t="s">
        <v>1368</v>
      </c>
      <c r="P261" s="105">
        <v>8203523</v>
      </c>
      <c r="Q261" s="89" t="s">
        <v>4585</v>
      </c>
      <c r="R261" s="89" t="s">
        <v>59</v>
      </c>
      <c r="S261" s="89" t="s">
        <v>52</v>
      </c>
      <c r="T261" s="92">
        <v>0</v>
      </c>
      <c r="U261" s="92">
        <v>0</v>
      </c>
      <c r="V261" s="92">
        <f t="shared" si="37"/>
        <v>0</v>
      </c>
      <c r="W261" s="93" t="e">
        <f t="shared" si="36"/>
        <v>#DIV/0!</v>
      </c>
      <c r="X261" s="89" t="s">
        <v>1361</v>
      </c>
      <c r="Y261" s="92">
        <v>13060.32</v>
      </c>
      <c r="Z261" s="89" t="s">
        <v>4591</v>
      </c>
      <c r="AA261" s="92">
        <v>0</v>
      </c>
      <c r="AB261" s="92" t="s">
        <v>54</v>
      </c>
      <c r="AC261" s="92">
        <v>13839.42</v>
      </c>
      <c r="AD261" s="92">
        <v>13060.32</v>
      </c>
      <c r="AE261" s="92">
        <v>779.1</v>
      </c>
      <c r="AF261" s="89" t="s">
        <v>1371</v>
      </c>
      <c r="AG261" s="106">
        <f t="shared" si="38"/>
        <v>-779.1</v>
      </c>
    </row>
    <row r="262" spans="1:33" s="88" customFormat="1" x14ac:dyDescent="0.2">
      <c r="A262" s="83" t="s">
        <v>39</v>
      </c>
      <c r="B262" s="83" t="s">
        <v>40</v>
      </c>
      <c r="C262" s="83" t="s">
        <v>3571</v>
      </c>
      <c r="D262" s="83" t="s">
        <v>3660</v>
      </c>
      <c r="E262" s="83" t="s">
        <v>2903</v>
      </c>
      <c r="F262" s="83" t="s">
        <v>3663</v>
      </c>
      <c r="G262" s="83" t="s">
        <v>3664</v>
      </c>
      <c r="H262" s="83" t="s">
        <v>4592</v>
      </c>
      <c r="I262" s="83" t="s">
        <v>302</v>
      </c>
      <c r="J262" s="83" t="s">
        <v>50</v>
      </c>
      <c r="K262" s="84">
        <v>43514</v>
      </c>
      <c r="L262" s="84">
        <v>43539</v>
      </c>
      <c r="M262" s="104" t="s">
        <v>54</v>
      </c>
      <c r="N262" s="83" t="s">
        <v>1358</v>
      </c>
      <c r="O262" s="83" t="s">
        <v>1359</v>
      </c>
      <c r="P262" s="102">
        <v>8204417</v>
      </c>
      <c r="Q262" s="83" t="s">
        <v>4593</v>
      </c>
      <c r="R262" s="83" t="s">
        <v>68</v>
      </c>
      <c r="S262" s="83" t="s">
        <v>52</v>
      </c>
      <c r="T262" s="85">
        <v>11600</v>
      </c>
      <c r="U262" s="85">
        <v>10000</v>
      </c>
      <c r="V262" s="85">
        <f t="shared" si="37"/>
        <v>1600</v>
      </c>
      <c r="W262" s="86">
        <f t="shared" si="36"/>
        <v>0.13793103448275862</v>
      </c>
      <c r="X262" s="83" t="s">
        <v>1361</v>
      </c>
      <c r="Y262" s="85">
        <v>10000</v>
      </c>
      <c r="Z262" s="83" t="s">
        <v>4594</v>
      </c>
      <c r="AA262" s="85">
        <v>0</v>
      </c>
      <c r="AB262" s="85" t="s">
        <v>54</v>
      </c>
      <c r="AC262" s="85">
        <v>11600</v>
      </c>
      <c r="AD262" s="85">
        <v>10000</v>
      </c>
      <c r="AE262" s="85">
        <v>1600</v>
      </c>
      <c r="AF262" s="83" t="s">
        <v>1363</v>
      </c>
      <c r="AG262" s="103">
        <f t="shared" si="38"/>
        <v>0</v>
      </c>
    </row>
    <row r="263" spans="1:33" s="88" customFormat="1" x14ac:dyDescent="0.2">
      <c r="A263" s="83" t="s">
        <v>39</v>
      </c>
      <c r="B263" s="83" t="s">
        <v>40</v>
      </c>
      <c r="C263" s="83" t="s">
        <v>3571</v>
      </c>
      <c r="D263" s="83" t="s">
        <v>3660</v>
      </c>
      <c r="E263" s="83" t="s">
        <v>2903</v>
      </c>
      <c r="F263" s="83" t="s">
        <v>3663</v>
      </c>
      <c r="G263" s="83" t="s">
        <v>3694</v>
      </c>
      <c r="H263" s="83" t="s">
        <v>4595</v>
      </c>
      <c r="I263" s="83" t="s">
        <v>1553</v>
      </c>
      <c r="J263" s="83" t="s">
        <v>50</v>
      </c>
      <c r="K263" s="84">
        <v>43524</v>
      </c>
      <c r="L263" s="84">
        <v>43524</v>
      </c>
      <c r="M263" s="84">
        <v>43524</v>
      </c>
      <c r="N263" s="83" t="s">
        <v>1367</v>
      </c>
      <c r="O263" s="83" t="s">
        <v>1368</v>
      </c>
      <c r="P263" s="102">
        <v>7823731</v>
      </c>
      <c r="Q263" s="83" t="s">
        <v>4596</v>
      </c>
      <c r="R263" s="83" t="s">
        <v>59</v>
      </c>
      <c r="S263" s="83" t="s">
        <v>52</v>
      </c>
      <c r="T263" s="85">
        <v>31811.22</v>
      </c>
      <c r="U263" s="85">
        <v>29543</v>
      </c>
      <c r="V263" s="85">
        <f t="shared" si="37"/>
        <v>2268.2200000000012</v>
      </c>
      <c r="W263" s="86">
        <f t="shared" si="36"/>
        <v>7.1302515276056716E-2</v>
      </c>
      <c r="X263" s="83" t="s">
        <v>1361</v>
      </c>
      <c r="Y263" s="85">
        <v>29543</v>
      </c>
      <c r="Z263" s="83" t="s">
        <v>4597</v>
      </c>
      <c r="AA263" s="85">
        <v>0</v>
      </c>
      <c r="AB263" s="85" t="s">
        <v>54</v>
      </c>
      <c r="AC263" s="85">
        <v>31692.799999999999</v>
      </c>
      <c r="AD263" s="85">
        <v>29543</v>
      </c>
      <c r="AE263" s="85">
        <v>2149.8000000000002</v>
      </c>
      <c r="AF263" s="83" t="s">
        <v>1371</v>
      </c>
      <c r="AG263" s="103">
        <f t="shared" si="38"/>
        <v>118.42000000000098</v>
      </c>
    </row>
    <row r="264" spans="1:33" s="88" customFormat="1" x14ac:dyDescent="0.2">
      <c r="A264" s="83" t="s">
        <v>39</v>
      </c>
      <c r="B264" s="83" t="s">
        <v>40</v>
      </c>
      <c r="C264" s="83" t="s">
        <v>3571</v>
      </c>
      <c r="D264" s="83" t="s">
        <v>3660</v>
      </c>
      <c r="E264" s="83" t="s">
        <v>2903</v>
      </c>
      <c r="F264" s="83" t="s">
        <v>3663</v>
      </c>
      <c r="G264" s="83" t="s">
        <v>3694</v>
      </c>
      <c r="H264" s="83" t="s">
        <v>4595</v>
      </c>
      <c r="I264" s="83" t="s">
        <v>1553</v>
      </c>
      <c r="J264" s="83" t="s">
        <v>50</v>
      </c>
      <c r="K264" s="84">
        <v>43524</v>
      </c>
      <c r="L264" s="84">
        <v>43524</v>
      </c>
      <c r="M264" s="84">
        <v>43524</v>
      </c>
      <c r="N264" s="83" t="s">
        <v>1386</v>
      </c>
      <c r="O264" s="83" t="s">
        <v>1368</v>
      </c>
      <c r="P264" s="102">
        <v>8180338</v>
      </c>
      <c r="Q264" s="83" t="s">
        <v>4596</v>
      </c>
      <c r="R264" s="83" t="s">
        <v>59</v>
      </c>
      <c r="S264" s="83" t="s">
        <v>52</v>
      </c>
      <c r="T264" s="85">
        <v>31811.22</v>
      </c>
      <c r="U264" s="85">
        <v>28725.53</v>
      </c>
      <c r="V264" s="85">
        <f t="shared" si="37"/>
        <v>3085.6900000000023</v>
      </c>
      <c r="W264" s="86">
        <f t="shared" si="36"/>
        <v>9.7000052182846241E-2</v>
      </c>
      <c r="X264" s="83" t="s">
        <v>4574</v>
      </c>
      <c r="Y264" s="85">
        <v>0</v>
      </c>
      <c r="Z264" s="83" t="s">
        <v>55</v>
      </c>
      <c r="AA264" s="85">
        <v>0</v>
      </c>
      <c r="AB264" s="85" t="s">
        <v>54</v>
      </c>
      <c r="AC264" s="85">
        <v>0</v>
      </c>
      <c r="AD264" s="85">
        <v>0</v>
      </c>
      <c r="AE264" s="85">
        <v>0</v>
      </c>
      <c r="AF264" s="83" t="s">
        <v>1371</v>
      </c>
      <c r="AG264" s="103">
        <f t="shared" si="38"/>
        <v>3085.6900000000023</v>
      </c>
    </row>
    <row r="265" spans="1:33" s="88" customFormat="1" x14ac:dyDescent="0.2">
      <c r="A265" s="83" t="s">
        <v>39</v>
      </c>
      <c r="B265" s="83" t="s">
        <v>40</v>
      </c>
      <c r="C265" s="83" t="s">
        <v>3571</v>
      </c>
      <c r="D265" s="83" t="s">
        <v>3660</v>
      </c>
      <c r="E265" s="83" t="s">
        <v>2903</v>
      </c>
      <c r="F265" s="83" t="s">
        <v>3663</v>
      </c>
      <c r="G265" s="83" t="s">
        <v>2130</v>
      </c>
      <c r="H265" s="83" t="s">
        <v>4598</v>
      </c>
      <c r="I265" s="83" t="s">
        <v>302</v>
      </c>
      <c r="J265" s="83" t="s">
        <v>50</v>
      </c>
      <c r="K265" s="84">
        <v>43504</v>
      </c>
      <c r="L265" s="84">
        <v>43504</v>
      </c>
      <c r="M265" s="84">
        <v>43504</v>
      </c>
      <c r="N265" s="83" t="s">
        <v>1367</v>
      </c>
      <c r="O265" s="83" t="s">
        <v>1368</v>
      </c>
      <c r="P265" s="102">
        <v>7735161</v>
      </c>
      <c r="Q265" s="83" t="s">
        <v>4599</v>
      </c>
      <c r="R265" s="83" t="s">
        <v>59</v>
      </c>
      <c r="S265" s="83" t="s">
        <v>52</v>
      </c>
      <c r="T265" s="85">
        <v>0</v>
      </c>
      <c r="U265" s="85">
        <v>1455.86</v>
      </c>
      <c r="V265" s="85">
        <f t="shared" si="37"/>
        <v>-1455.86</v>
      </c>
      <c r="W265" s="86" t="e">
        <f t="shared" si="36"/>
        <v>#DIV/0!</v>
      </c>
      <c r="X265" s="83" t="s">
        <v>1361</v>
      </c>
      <c r="Y265" s="85">
        <v>1455.86</v>
      </c>
      <c r="Z265" s="83" t="s">
        <v>4600</v>
      </c>
      <c r="AA265" s="85">
        <v>0</v>
      </c>
      <c r="AB265" s="85" t="s">
        <v>54</v>
      </c>
      <c r="AC265" s="85">
        <v>0</v>
      </c>
      <c r="AD265" s="85">
        <v>0</v>
      </c>
      <c r="AE265" s="85">
        <v>0</v>
      </c>
      <c r="AF265" s="83" t="s">
        <v>1371</v>
      </c>
      <c r="AG265" s="103">
        <f t="shared" si="38"/>
        <v>-1455.86</v>
      </c>
    </row>
    <row r="266" spans="1:33" s="88" customFormat="1" x14ac:dyDescent="0.2">
      <c r="A266" s="83" t="s">
        <v>39</v>
      </c>
      <c r="B266" s="83" t="s">
        <v>40</v>
      </c>
      <c r="C266" s="83" t="s">
        <v>3571</v>
      </c>
      <c r="D266" s="83" t="s">
        <v>4601</v>
      </c>
      <c r="E266" s="83" t="s">
        <v>2903</v>
      </c>
      <c r="F266" s="83" t="s">
        <v>4396</v>
      </c>
      <c r="G266" s="83" t="s">
        <v>93</v>
      </c>
      <c r="H266" s="83" t="s">
        <v>4602</v>
      </c>
      <c r="I266" s="83" t="s">
        <v>94</v>
      </c>
      <c r="J266" s="83" t="s">
        <v>50</v>
      </c>
      <c r="K266" s="84">
        <v>43524</v>
      </c>
      <c r="L266" s="84">
        <v>43539</v>
      </c>
      <c r="M266" s="104" t="s">
        <v>54</v>
      </c>
      <c r="N266" s="83" t="s">
        <v>1358</v>
      </c>
      <c r="O266" s="83" t="s">
        <v>1359</v>
      </c>
      <c r="P266" s="102">
        <v>8198046</v>
      </c>
      <c r="Q266" s="83" t="s">
        <v>4603</v>
      </c>
      <c r="R266" s="83" t="s">
        <v>68</v>
      </c>
      <c r="S266" s="83" t="s">
        <v>52</v>
      </c>
      <c r="T266" s="85">
        <v>102067.56</v>
      </c>
      <c r="U266" s="85">
        <v>87248.44</v>
      </c>
      <c r="V266" s="85">
        <f>T266-U266</f>
        <v>14819.119999999995</v>
      </c>
      <c r="W266" s="86">
        <f t="shared" si="36"/>
        <v>0.1451893236205509</v>
      </c>
      <c r="X266" s="83" t="s">
        <v>1361</v>
      </c>
      <c r="Y266" s="85">
        <v>87248.44</v>
      </c>
      <c r="Z266" s="83" t="s">
        <v>4604</v>
      </c>
      <c r="AA266" s="85">
        <v>0</v>
      </c>
      <c r="AB266" s="85" t="s">
        <v>54</v>
      </c>
      <c r="AC266" s="85">
        <v>101687.63</v>
      </c>
      <c r="AD266" s="85">
        <v>87248.44</v>
      </c>
      <c r="AE266" s="85">
        <v>14439.19</v>
      </c>
      <c r="AF266" s="83" t="s">
        <v>1371</v>
      </c>
      <c r="AG266" s="103">
        <f>V266-AE266</f>
        <v>379.92999999999483</v>
      </c>
    </row>
    <row r="267" spans="1:33" s="88" customFormat="1" x14ac:dyDescent="0.2">
      <c r="A267" s="83" t="s">
        <v>39</v>
      </c>
      <c r="B267" s="83" t="s">
        <v>40</v>
      </c>
      <c r="C267" s="83" t="s">
        <v>3571</v>
      </c>
      <c r="D267" s="83" t="s">
        <v>3691</v>
      </c>
      <c r="E267" s="83" t="s">
        <v>2903</v>
      </c>
      <c r="F267" s="83" t="s">
        <v>3693</v>
      </c>
      <c r="G267" s="83" t="s">
        <v>3694</v>
      </c>
      <c r="H267" s="83" t="s">
        <v>4605</v>
      </c>
      <c r="I267" s="83" t="s">
        <v>302</v>
      </c>
      <c r="J267" s="83" t="s">
        <v>50</v>
      </c>
      <c r="K267" s="84">
        <v>43511</v>
      </c>
      <c r="L267" s="84">
        <v>43539</v>
      </c>
      <c r="M267" s="104" t="s">
        <v>54</v>
      </c>
      <c r="N267" s="83" t="s">
        <v>1358</v>
      </c>
      <c r="O267" s="83" t="s">
        <v>1359</v>
      </c>
      <c r="P267" s="102">
        <v>8201003</v>
      </c>
      <c r="Q267" s="83" t="s">
        <v>4606</v>
      </c>
      <c r="R267" s="83" t="s">
        <v>68</v>
      </c>
      <c r="S267" s="83" t="s">
        <v>52</v>
      </c>
      <c r="T267" s="85">
        <v>745.2</v>
      </c>
      <c r="U267" s="85">
        <v>690</v>
      </c>
      <c r="V267" s="85">
        <f>T267-U267</f>
        <v>55.200000000000045</v>
      </c>
      <c r="W267" s="86">
        <f t="shared" si="36"/>
        <v>7.4074074074074125E-2</v>
      </c>
      <c r="X267" s="83" t="s">
        <v>1361</v>
      </c>
      <c r="Y267" s="85">
        <v>690</v>
      </c>
      <c r="Z267" s="83" t="s">
        <v>4607</v>
      </c>
      <c r="AA267" s="85">
        <v>0</v>
      </c>
      <c r="AB267" s="85" t="s">
        <v>54</v>
      </c>
      <c r="AC267" s="85">
        <v>745.2</v>
      </c>
      <c r="AD267" s="85">
        <v>690</v>
      </c>
      <c r="AE267" s="85">
        <v>55.2</v>
      </c>
      <c r="AF267" s="83" t="s">
        <v>1376</v>
      </c>
      <c r="AG267" s="103">
        <f>V267-AE267</f>
        <v>0</v>
      </c>
    </row>
    <row r="268" spans="1:33" s="88" customFormat="1" x14ac:dyDescent="0.2">
      <c r="A268" s="83" t="s">
        <v>39</v>
      </c>
      <c r="B268" s="83" t="s">
        <v>40</v>
      </c>
      <c r="C268" s="83" t="s">
        <v>3571</v>
      </c>
      <c r="D268" s="83" t="s">
        <v>3706</v>
      </c>
      <c r="E268" s="83" t="s">
        <v>2903</v>
      </c>
      <c r="F268" s="83" t="s">
        <v>3708</v>
      </c>
      <c r="G268" s="83" t="s">
        <v>2130</v>
      </c>
      <c r="H268" s="83" t="s">
        <v>3662</v>
      </c>
      <c r="I268" s="83" t="s">
        <v>302</v>
      </c>
      <c r="J268" s="83" t="s">
        <v>50</v>
      </c>
      <c r="K268" s="84">
        <v>43510</v>
      </c>
      <c r="L268" s="84">
        <v>43510</v>
      </c>
      <c r="M268" s="84">
        <v>43510</v>
      </c>
      <c r="N268" s="83" t="s">
        <v>1358</v>
      </c>
      <c r="O268" s="83" t="s">
        <v>1368</v>
      </c>
      <c r="P268" s="102">
        <v>8076667</v>
      </c>
      <c r="Q268" s="83" t="s">
        <v>4608</v>
      </c>
      <c r="R268" s="83" t="s">
        <v>68</v>
      </c>
      <c r="S268" s="83" t="s">
        <v>52</v>
      </c>
      <c r="T268" s="85">
        <v>4670.9799999999996</v>
      </c>
      <c r="U268" s="85">
        <v>4324.9799999999996</v>
      </c>
      <c r="V268" s="85">
        <f t="shared" ref="V268:V282" si="39">T268-U268</f>
        <v>346</v>
      </c>
      <c r="W268" s="86">
        <f t="shared" si="36"/>
        <v>7.4074391241238463E-2</v>
      </c>
      <c r="X268" s="83" t="s">
        <v>1361</v>
      </c>
      <c r="Y268" s="85">
        <v>4324.9799999999996</v>
      </c>
      <c r="Z268" s="83" t="s">
        <v>4609</v>
      </c>
      <c r="AA268" s="85">
        <v>0</v>
      </c>
      <c r="AB268" s="85" t="s">
        <v>54</v>
      </c>
      <c r="AC268" s="85">
        <v>4670.9799999999996</v>
      </c>
      <c r="AD268" s="85">
        <v>4324.9799999999996</v>
      </c>
      <c r="AE268" s="85">
        <v>346</v>
      </c>
      <c r="AF268" s="83" t="s">
        <v>1376</v>
      </c>
      <c r="AG268" s="103">
        <f t="shared" ref="AG268:AG282" si="40">V268-AE268</f>
        <v>0</v>
      </c>
    </row>
    <row r="269" spans="1:33" s="88" customFormat="1" x14ac:dyDescent="0.2">
      <c r="A269" s="83" t="s">
        <v>39</v>
      </c>
      <c r="B269" s="83" t="s">
        <v>40</v>
      </c>
      <c r="C269" s="83" t="s">
        <v>3571</v>
      </c>
      <c r="D269" s="83" t="s">
        <v>3706</v>
      </c>
      <c r="E269" s="83" t="s">
        <v>2903</v>
      </c>
      <c r="F269" s="83" t="s">
        <v>3708</v>
      </c>
      <c r="G269" s="83" t="s">
        <v>2130</v>
      </c>
      <c r="H269" s="83" t="s">
        <v>2685</v>
      </c>
      <c r="I269" s="83" t="s">
        <v>302</v>
      </c>
      <c r="J269" s="83" t="s">
        <v>50</v>
      </c>
      <c r="K269" s="84">
        <v>43501</v>
      </c>
      <c r="L269" s="84">
        <v>43501</v>
      </c>
      <c r="M269" s="84">
        <v>43480</v>
      </c>
      <c r="N269" s="83" t="s">
        <v>1358</v>
      </c>
      <c r="O269" s="83" t="s">
        <v>1368</v>
      </c>
      <c r="P269" s="102">
        <v>8151313</v>
      </c>
      <c r="Q269" s="83" t="s">
        <v>4610</v>
      </c>
      <c r="R269" s="83" t="s">
        <v>68</v>
      </c>
      <c r="S269" s="83" t="s">
        <v>52</v>
      </c>
      <c r="T269" s="85">
        <v>13126.9</v>
      </c>
      <c r="U269" s="85">
        <v>10490.88</v>
      </c>
      <c r="V269" s="85">
        <f t="shared" si="39"/>
        <v>2636.0200000000004</v>
      </c>
      <c r="W269" s="86">
        <f t="shared" si="36"/>
        <v>0.20081054933000178</v>
      </c>
      <c r="X269" s="83" t="s">
        <v>1361</v>
      </c>
      <c r="Y269" s="85">
        <v>10490.88</v>
      </c>
      <c r="Z269" s="83" t="s">
        <v>4611</v>
      </c>
      <c r="AA269" s="85">
        <v>0</v>
      </c>
      <c r="AB269" s="85" t="s">
        <v>54</v>
      </c>
      <c r="AC269" s="85">
        <v>13126.9</v>
      </c>
      <c r="AD269" s="85">
        <v>10490.88</v>
      </c>
      <c r="AE269" s="85">
        <v>2636.02</v>
      </c>
      <c r="AF269" s="83" t="s">
        <v>1376</v>
      </c>
      <c r="AG269" s="103">
        <f t="shared" si="40"/>
        <v>0</v>
      </c>
    </row>
    <row r="270" spans="1:33" s="88" customFormat="1" x14ac:dyDescent="0.2">
      <c r="A270" s="83" t="s">
        <v>39</v>
      </c>
      <c r="B270" s="83" t="s">
        <v>40</v>
      </c>
      <c r="C270" s="83" t="s">
        <v>3571</v>
      </c>
      <c r="D270" s="83" t="s">
        <v>3706</v>
      </c>
      <c r="E270" s="83" t="s">
        <v>2903</v>
      </c>
      <c r="F270" s="83" t="s">
        <v>3708</v>
      </c>
      <c r="G270" s="83" t="s">
        <v>2130</v>
      </c>
      <c r="H270" s="83" t="s">
        <v>2685</v>
      </c>
      <c r="I270" s="83" t="s">
        <v>302</v>
      </c>
      <c r="J270" s="83" t="s">
        <v>50</v>
      </c>
      <c r="K270" s="84">
        <v>43502</v>
      </c>
      <c r="L270" s="84">
        <v>43502</v>
      </c>
      <c r="M270" s="84">
        <v>43502</v>
      </c>
      <c r="N270" s="83" t="s">
        <v>1358</v>
      </c>
      <c r="O270" s="83" t="s">
        <v>1368</v>
      </c>
      <c r="P270" s="102">
        <v>8151313</v>
      </c>
      <c r="Q270" s="83" t="s">
        <v>4610</v>
      </c>
      <c r="R270" s="83" t="s">
        <v>68</v>
      </c>
      <c r="S270" s="83" t="s">
        <v>52</v>
      </c>
      <c r="T270" s="85">
        <v>19606.7</v>
      </c>
      <c r="U270" s="85">
        <v>14906.1</v>
      </c>
      <c r="V270" s="85">
        <f t="shared" si="39"/>
        <v>4700.6000000000004</v>
      </c>
      <c r="W270" s="86">
        <f t="shared" si="36"/>
        <v>0.23974457710884545</v>
      </c>
      <c r="X270" s="83" t="s">
        <v>1361</v>
      </c>
      <c r="Y270" s="85">
        <v>14906.1</v>
      </c>
      <c r="Z270" s="83" t="s">
        <v>4611</v>
      </c>
      <c r="AA270" s="85">
        <v>0</v>
      </c>
      <c r="AB270" s="85" t="s">
        <v>54</v>
      </c>
      <c r="AC270" s="85">
        <v>19606.7</v>
      </c>
      <c r="AD270" s="85">
        <v>14906.1</v>
      </c>
      <c r="AE270" s="85">
        <v>4700.6000000000004</v>
      </c>
      <c r="AF270" s="83" t="s">
        <v>1376</v>
      </c>
      <c r="AG270" s="103">
        <f t="shared" si="40"/>
        <v>0</v>
      </c>
    </row>
    <row r="271" spans="1:33" s="88" customFormat="1" x14ac:dyDescent="0.2">
      <c r="A271" s="83" t="s">
        <v>39</v>
      </c>
      <c r="B271" s="83" t="s">
        <v>40</v>
      </c>
      <c r="C271" s="83" t="s">
        <v>3571</v>
      </c>
      <c r="D271" s="83" t="s">
        <v>3706</v>
      </c>
      <c r="E271" s="83" t="s">
        <v>2903</v>
      </c>
      <c r="F271" s="83" t="s">
        <v>3708</v>
      </c>
      <c r="G271" s="83" t="s">
        <v>2130</v>
      </c>
      <c r="H271" s="83" t="s">
        <v>2685</v>
      </c>
      <c r="I271" s="83" t="s">
        <v>302</v>
      </c>
      <c r="J271" s="83" t="s">
        <v>50</v>
      </c>
      <c r="K271" s="84">
        <v>43497</v>
      </c>
      <c r="L271" s="84">
        <v>43497</v>
      </c>
      <c r="M271" s="84">
        <v>43497</v>
      </c>
      <c r="N271" s="83" t="s">
        <v>1358</v>
      </c>
      <c r="O271" s="83" t="s">
        <v>1368</v>
      </c>
      <c r="P271" s="102">
        <v>8151314</v>
      </c>
      <c r="Q271" s="83" t="s">
        <v>4612</v>
      </c>
      <c r="R271" s="83" t="s">
        <v>68</v>
      </c>
      <c r="S271" s="83" t="s">
        <v>52</v>
      </c>
      <c r="T271" s="85">
        <v>5717.4</v>
      </c>
      <c r="U271" s="85">
        <v>4892.78</v>
      </c>
      <c r="V271" s="85">
        <f t="shared" si="39"/>
        <v>824.61999999999989</v>
      </c>
      <c r="W271" s="86">
        <f t="shared" si="36"/>
        <v>0.14422989470738445</v>
      </c>
      <c r="X271" s="83" t="s">
        <v>1361</v>
      </c>
      <c r="Y271" s="85">
        <v>4892.78</v>
      </c>
      <c r="Z271" s="83" t="s">
        <v>4613</v>
      </c>
      <c r="AA271" s="85">
        <v>0</v>
      </c>
      <c r="AB271" s="85" t="s">
        <v>54</v>
      </c>
      <c r="AC271" s="85">
        <v>5717.4</v>
      </c>
      <c r="AD271" s="85">
        <v>4892.78</v>
      </c>
      <c r="AE271" s="85">
        <v>824.62</v>
      </c>
      <c r="AF271" s="83" t="s">
        <v>1376</v>
      </c>
      <c r="AG271" s="103">
        <f t="shared" si="40"/>
        <v>0</v>
      </c>
    </row>
    <row r="272" spans="1:33" s="88" customFormat="1" x14ac:dyDescent="0.2">
      <c r="A272" s="83" t="s">
        <v>39</v>
      </c>
      <c r="B272" s="83" t="s">
        <v>40</v>
      </c>
      <c r="C272" s="83" t="s">
        <v>3571</v>
      </c>
      <c r="D272" s="83" t="s">
        <v>3706</v>
      </c>
      <c r="E272" s="83" t="s">
        <v>2903</v>
      </c>
      <c r="F272" s="83" t="s">
        <v>3708</v>
      </c>
      <c r="G272" s="83" t="s">
        <v>2130</v>
      </c>
      <c r="H272" s="83" t="s">
        <v>3662</v>
      </c>
      <c r="I272" s="83" t="s">
        <v>302</v>
      </c>
      <c r="J272" s="83" t="s">
        <v>50</v>
      </c>
      <c r="K272" s="84">
        <v>43508</v>
      </c>
      <c r="L272" s="84">
        <v>43508</v>
      </c>
      <c r="M272" s="84">
        <v>43508</v>
      </c>
      <c r="N272" s="83" t="s">
        <v>1358</v>
      </c>
      <c r="O272" s="83" t="s">
        <v>1368</v>
      </c>
      <c r="P272" s="102">
        <v>8161452</v>
      </c>
      <c r="Q272" s="83" t="s">
        <v>4614</v>
      </c>
      <c r="R272" s="83" t="s">
        <v>68</v>
      </c>
      <c r="S272" s="83" t="s">
        <v>52</v>
      </c>
      <c r="T272" s="85">
        <v>4670.9799999999996</v>
      </c>
      <c r="U272" s="85">
        <v>4324.9799999999996</v>
      </c>
      <c r="V272" s="85">
        <f t="shared" si="39"/>
        <v>346</v>
      </c>
      <c r="W272" s="86">
        <f t="shared" si="36"/>
        <v>7.4074391241238463E-2</v>
      </c>
      <c r="X272" s="83" t="s">
        <v>1361</v>
      </c>
      <c r="Y272" s="85">
        <v>4324.9799999999996</v>
      </c>
      <c r="Z272" s="83" t="s">
        <v>4615</v>
      </c>
      <c r="AA272" s="85">
        <v>0</v>
      </c>
      <c r="AB272" s="85" t="s">
        <v>54</v>
      </c>
      <c r="AC272" s="85">
        <v>4670.9799999999996</v>
      </c>
      <c r="AD272" s="85">
        <v>4324.9799999999996</v>
      </c>
      <c r="AE272" s="85">
        <v>346</v>
      </c>
      <c r="AF272" s="83" t="s">
        <v>1376</v>
      </c>
      <c r="AG272" s="103">
        <f t="shared" si="40"/>
        <v>0</v>
      </c>
    </row>
    <row r="273" spans="1:33" s="88" customFormat="1" x14ac:dyDescent="0.2">
      <c r="A273" s="83" t="s">
        <v>39</v>
      </c>
      <c r="B273" s="83" t="s">
        <v>40</v>
      </c>
      <c r="C273" s="83" t="s">
        <v>3571</v>
      </c>
      <c r="D273" s="83" t="s">
        <v>3706</v>
      </c>
      <c r="E273" s="83" t="s">
        <v>2903</v>
      </c>
      <c r="F273" s="83" t="s">
        <v>3708</v>
      </c>
      <c r="G273" s="83" t="s">
        <v>2130</v>
      </c>
      <c r="H273" s="83" t="s">
        <v>1293</v>
      </c>
      <c r="I273" s="83" t="s">
        <v>302</v>
      </c>
      <c r="J273" s="83" t="s">
        <v>50</v>
      </c>
      <c r="K273" s="84">
        <v>43515</v>
      </c>
      <c r="L273" s="84">
        <v>43515</v>
      </c>
      <c r="M273" s="84">
        <v>43515</v>
      </c>
      <c r="N273" s="83" t="s">
        <v>1358</v>
      </c>
      <c r="O273" s="83" t="s">
        <v>1368</v>
      </c>
      <c r="P273" s="102">
        <v>8182522</v>
      </c>
      <c r="Q273" s="83" t="s">
        <v>4616</v>
      </c>
      <c r="R273" s="83" t="s">
        <v>68</v>
      </c>
      <c r="S273" s="83" t="s">
        <v>52</v>
      </c>
      <c r="T273" s="85">
        <v>2409</v>
      </c>
      <c r="U273" s="85">
        <v>2328.6999999999998</v>
      </c>
      <c r="V273" s="85">
        <f t="shared" si="39"/>
        <v>80.300000000000182</v>
      </c>
      <c r="W273" s="86">
        <f t="shared" si="36"/>
        <v>3.3333333333333409E-2</v>
      </c>
      <c r="X273" s="83" t="s">
        <v>1361</v>
      </c>
      <c r="Y273" s="85">
        <v>2328.6999999999998</v>
      </c>
      <c r="Z273" s="83" t="s">
        <v>4617</v>
      </c>
      <c r="AA273" s="85">
        <v>0</v>
      </c>
      <c r="AB273" s="85" t="s">
        <v>54</v>
      </c>
      <c r="AC273" s="85">
        <v>2409</v>
      </c>
      <c r="AD273" s="85">
        <v>2328.6999999999998</v>
      </c>
      <c r="AE273" s="85">
        <v>80.3</v>
      </c>
      <c r="AF273" s="83" t="s">
        <v>1376</v>
      </c>
      <c r="AG273" s="103">
        <f t="shared" si="40"/>
        <v>1.8474111129762605E-13</v>
      </c>
    </row>
    <row r="274" spans="1:33" s="88" customFormat="1" x14ac:dyDescent="0.2">
      <c r="A274" s="83" t="s">
        <v>39</v>
      </c>
      <c r="B274" s="83" t="s">
        <v>40</v>
      </c>
      <c r="C274" s="83" t="s">
        <v>3571</v>
      </c>
      <c r="D274" s="83" t="s">
        <v>3706</v>
      </c>
      <c r="E274" s="83" t="s">
        <v>2903</v>
      </c>
      <c r="F274" s="83" t="s">
        <v>3708</v>
      </c>
      <c r="G274" s="83" t="s">
        <v>2130</v>
      </c>
      <c r="H274" s="83" t="s">
        <v>4618</v>
      </c>
      <c r="I274" s="83" t="s">
        <v>302</v>
      </c>
      <c r="J274" s="83" t="s">
        <v>50</v>
      </c>
      <c r="K274" s="84">
        <v>43509</v>
      </c>
      <c r="L274" s="84">
        <v>43509</v>
      </c>
      <c r="M274" s="84">
        <v>43509</v>
      </c>
      <c r="N274" s="83" t="s">
        <v>1358</v>
      </c>
      <c r="O274" s="83" t="s">
        <v>1368</v>
      </c>
      <c r="P274" s="102">
        <v>8200919</v>
      </c>
      <c r="Q274" s="83" t="s">
        <v>4619</v>
      </c>
      <c r="R274" s="83" t="s">
        <v>68</v>
      </c>
      <c r="S274" s="83" t="s">
        <v>52</v>
      </c>
      <c r="T274" s="85">
        <v>2610</v>
      </c>
      <c r="U274" s="85">
        <v>2025</v>
      </c>
      <c r="V274" s="85">
        <f t="shared" si="39"/>
        <v>585</v>
      </c>
      <c r="W274" s="86">
        <f t="shared" si="36"/>
        <v>0.22413793103448276</v>
      </c>
      <c r="X274" s="83" t="s">
        <v>1361</v>
      </c>
      <c r="Y274" s="85">
        <v>2025</v>
      </c>
      <c r="Z274" s="83" t="s">
        <v>4620</v>
      </c>
      <c r="AA274" s="85">
        <v>0</v>
      </c>
      <c r="AB274" s="85" t="s">
        <v>54</v>
      </c>
      <c r="AC274" s="85">
        <v>2610</v>
      </c>
      <c r="AD274" s="85">
        <v>2025</v>
      </c>
      <c r="AE274" s="85">
        <v>585</v>
      </c>
      <c r="AF274" s="83" t="s">
        <v>1376</v>
      </c>
      <c r="AG274" s="103">
        <f t="shared" si="40"/>
        <v>0</v>
      </c>
    </row>
    <row r="275" spans="1:33" s="88" customFormat="1" x14ac:dyDescent="0.2">
      <c r="A275" s="83" t="s">
        <v>39</v>
      </c>
      <c r="B275" s="83" t="s">
        <v>40</v>
      </c>
      <c r="C275" s="83" t="s">
        <v>3571</v>
      </c>
      <c r="D275" s="83" t="s">
        <v>3706</v>
      </c>
      <c r="E275" s="83" t="s">
        <v>2903</v>
      </c>
      <c r="F275" s="83" t="s">
        <v>3708</v>
      </c>
      <c r="G275" s="83" t="s">
        <v>3694</v>
      </c>
      <c r="H275" s="83" t="s">
        <v>3661</v>
      </c>
      <c r="I275" s="83" t="s">
        <v>2103</v>
      </c>
      <c r="J275" s="83" t="s">
        <v>50</v>
      </c>
      <c r="K275" s="84">
        <v>43501</v>
      </c>
      <c r="L275" s="84">
        <v>43501</v>
      </c>
      <c r="M275" s="84">
        <v>43476</v>
      </c>
      <c r="N275" s="83" t="s">
        <v>1358</v>
      </c>
      <c r="O275" s="83" t="s">
        <v>1368</v>
      </c>
      <c r="P275" s="102">
        <v>6432939</v>
      </c>
      <c r="Q275" s="83" t="s">
        <v>4621</v>
      </c>
      <c r="R275" s="83" t="s">
        <v>68</v>
      </c>
      <c r="S275" s="83" t="s">
        <v>52</v>
      </c>
      <c r="T275" s="85">
        <v>16750</v>
      </c>
      <c r="U275" s="85">
        <v>16000</v>
      </c>
      <c r="V275" s="85">
        <f t="shared" si="39"/>
        <v>750</v>
      </c>
      <c r="W275" s="86">
        <f t="shared" si="36"/>
        <v>4.4776119402985072E-2</v>
      </c>
      <c r="X275" s="83" t="s">
        <v>1361</v>
      </c>
      <c r="Y275" s="85">
        <v>16000</v>
      </c>
      <c r="Z275" s="83" t="s">
        <v>4622</v>
      </c>
      <c r="AA275" s="85">
        <v>0</v>
      </c>
      <c r="AB275" s="85" t="s">
        <v>54</v>
      </c>
      <c r="AC275" s="85">
        <v>16750</v>
      </c>
      <c r="AD275" s="85">
        <v>16000</v>
      </c>
      <c r="AE275" s="85">
        <v>750</v>
      </c>
      <c r="AF275" s="83" t="s">
        <v>1371</v>
      </c>
      <c r="AG275" s="103">
        <f t="shared" si="40"/>
        <v>0</v>
      </c>
    </row>
    <row r="276" spans="1:33" s="88" customFormat="1" x14ac:dyDescent="0.2">
      <c r="A276" s="83" t="s">
        <v>39</v>
      </c>
      <c r="B276" s="83" t="s">
        <v>40</v>
      </c>
      <c r="C276" s="83" t="s">
        <v>3571</v>
      </c>
      <c r="D276" s="83" t="s">
        <v>3706</v>
      </c>
      <c r="E276" s="83" t="s">
        <v>2903</v>
      </c>
      <c r="F276" s="83" t="s">
        <v>3708</v>
      </c>
      <c r="G276" s="83" t="s">
        <v>2130</v>
      </c>
      <c r="H276" s="83" t="s">
        <v>3662</v>
      </c>
      <c r="I276" s="83" t="s">
        <v>302</v>
      </c>
      <c r="J276" s="83" t="s">
        <v>50</v>
      </c>
      <c r="K276" s="84">
        <v>43502</v>
      </c>
      <c r="L276" s="84">
        <v>43502</v>
      </c>
      <c r="M276" s="84">
        <v>43502</v>
      </c>
      <c r="N276" s="83" t="s">
        <v>1358</v>
      </c>
      <c r="O276" s="83" t="s">
        <v>1368</v>
      </c>
      <c r="P276" s="102">
        <v>8194329</v>
      </c>
      <c r="Q276" s="83" t="s">
        <v>3723</v>
      </c>
      <c r="R276" s="83" t="s">
        <v>68</v>
      </c>
      <c r="S276" s="83" t="s">
        <v>52</v>
      </c>
      <c r="T276" s="85">
        <v>6374.6</v>
      </c>
      <c r="U276" s="85">
        <v>5644.3</v>
      </c>
      <c r="V276" s="85">
        <f t="shared" si="39"/>
        <v>730.30000000000018</v>
      </c>
      <c r="W276" s="86">
        <f t="shared" si="36"/>
        <v>0.1145640510777147</v>
      </c>
      <c r="X276" s="83" t="s">
        <v>1361</v>
      </c>
      <c r="Y276" s="85">
        <v>5644.3</v>
      </c>
      <c r="Z276" s="83" t="s">
        <v>3725</v>
      </c>
      <c r="AA276" s="85">
        <v>0</v>
      </c>
      <c r="AB276" s="85" t="s">
        <v>54</v>
      </c>
      <c r="AC276" s="85">
        <v>6374.6</v>
      </c>
      <c r="AD276" s="85">
        <v>5644.3</v>
      </c>
      <c r="AE276" s="85">
        <v>730.3</v>
      </c>
      <c r="AF276" s="83" t="s">
        <v>1371</v>
      </c>
      <c r="AG276" s="103">
        <f t="shared" si="40"/>
        <v>0</v>
      </c>
    </row>
    <row r="277" spans="1:33" s="88" customFormat="1" x14ac:dyDescent="0.2">
      <c r="A277" s="83" t="s">
        <v>39</v>
      </c>
      <c r="B277" s="83" t="s">
        <v>40</v>
      </c>
      <c r="C277" s="83" t="s">
        <v>3571</v>
      </c>
      <c r="D277" s="83" t="s">
        <v>3706</v>
      </c>
      <c r="E277" s="83" t="s">
        <v>2903</v>
      </c>
      <c r="F277" s="83" t="s">
        <v>3708</v>
      </c>
      <c r="G277" s="83" t="s">
        <v>2130</v>
      </c>
      <c r="H277" s="83" t="s">
        <v>3662</v>
      </c>
      <c r="I277" s="83" t="s">
        <v>302</v>
      </c>
      <c r="J277" s="83" t="s">
        <v>50</v>
      </c>
      <c r="K277" s="84">
        <v>43504</v>
      </c>
      <c r="L277" s="84">
        <v>43504</v>
      </c>
      <c r="M277" s="84">
        <v>43504</v>
      </c>
      <c r="N277" s="83" t="s">
        <v>1358</v>
      </c>
      <c r="O277" s="83" t="s">
        <v>1368</v>
      </c>
      <c r="P277" s="102">
        <v>8194329</v>
      </c>
      <c r="Q277" s="83" t="s">
        <v>3723</v>
      </c>
      <c r="R277" s="83" t="s">
        <v>68</v>
      </c>
      <c r="S277" s="83" t="s">
        <v>52</v>
      </c>
      <c r="T277" s="85">
        <v>290</v>
      </c>
      <c r="U277" s="85">
        <v>250</v>
      </c>
      <c r="V277" s="85">
        <f t="shared" si="39"/>
        <v>40</v>
      </c>
      <c r="W277" s="86">
        <f t="shared" si="36"/>
        <v>0.13793103448275862</v>
      </c>
      <c r="X277" s="83" t="s">
        <v>1361</v>
      </c>
      <c r="Y277" s="85">
        <v>250</v>
      </c>
      <c r="Z277" s="83" t="s">
        <v>3725</v>
      </c>
      <c r="AA277" s="85">
        <v>0</v>
      </c>
      <c r="AB277" s="85" t="s">
        <v>54</v>
      </c>
      <c r="AC277" s="85">
        <v>290</v>
      </c>
      <c r="AD277" s="85">
        <v>250</v>
      </c>
      <c r="AE277" s="85">
        <v>40</v>
      </c>
      <c r="AF277" s="83" t="s">
        <v>1371</v>
      </c>
      <c r="AG277" s="103">
        <f t="shared" si="40"/>
        <v>0</v>
      </c>
    </row>
    <row r="278" spans="1:33" s="88" customFormat="1" x14ac:dyDescent="0.2">
      <c r="A278" s="83" t="s">
        <v>39</v>
      </c>
      <c r="B278" s="83" t="s">
        <v>40</v>
      </c>
      <c r="C278" s="83" t="s">
        <v>3571</v>
      </c>
      <c r="D278" s="83" t="s">
        <v>3706</v>
      </c>
      <c r="E278" s="83" t="s">
        <v>2903</v>
      </c>
      <c r="F278" s="83" t="s">
        <v>3708</v>
      </c>
      <c r="G278" s="83" t="s">
        <v>2130</v>
      </c>
      <c r="H278" s="83" t="s">
        <v>1188</v>
      </c>
      <c r="I278" s="83" t="s">
        <v>302</v>
      </c>
      <c r="J278" s="83" t="s">
        <v>50</v>
      </c>
      <c r="K278" s="84">
        <v>43500</v>
      </c>
      <c r="L278" s="84">
        <v>43500</v>
      </c>
      <c r="M278" s="84">
        <v>43500</v>
      </c>
      <c r="N278" s="83" t="s">
        <v>1358</v>
      </c>
      <c r="O278" s="83" t="s">
        <v>1368</v>
      </c>
      <c r="P278" s="102">
        <v>8182662</v>
      </c>
      <c r="Q278" s="83" t="s">
        <v>4623</v>
      </c>
      <c r="R278" s="83" t="s">
        <v>68</v>
      </c>
      <c r="S278" s="83" t="s">
        <v>52</v>
      </c>
      <c r="T278" s="85">
        <v>0</v>
      </c>
      <c r="U278" s="85">
        <v>0</v>
      </c>
      <c r="V278" s="85">
        <f t="shared" si="39"/>
        <v>0</v>
      </c>
      <c r="W278" s="86" t="e">
        <f t="shared" si="36"/>
        <v>#DIV/0!</v>
      </c>
      <c r="X278" s="83" t="s">
        <v>1361</v>
      </c>
      <c r="Y278" s="85">
        <v>0</v>
      </c>
      <c r="Z278" s="83" t="s">
        <v>4624</v>
      </c>
      <c r="AA278" s="85">
        <v>0</v>
      </c>
      <c r="AB278" s="85" t="s">
        <v>54</v>
      </c>
      <c r="AC278" s="85">
        <v>0</v>
      </c>
      <c r="AD278" s="85">
        <v>0</v>
      </c>
      <c r="AE278" s="85">
        <v>0</v>
      </c>
      <c r="AF278" s="83" t="s">
        <v>1371</v>
      </c>
      <c r="AG278" s="103">
        <f t="shared" si="40"/>
        <v>0</v>
      </c>
    </row>
    <row r="279" spans="1:33" s="88" customFormat="1" x14ac:dyDescent="0.2">
      <c r="A279" s="83" t="s">
        <v>39</v>
      </c>
      <c r="B279" s="83" t="s">
        <v>40</v>
      </c>
      <c r="C279" s="83" t="s">
        <v>3571</v>
      </c>
      <c r="D279" s="83" t="s">
        <v>3706</v>
      </c>
      <c r="E279" s="83" t="s">
        <v>2903</v>
      </c>
      <c r="F279" s="83" t="s">
        <v>3708</v>
      </c>
      <c r="G279" s="83" t="s">
        <v>2130</v>
      </c>
      <c r="H279" s="83" t="s">
        <v>1503</v>
      </c>
      <c r="I279" s="83" t="s">
        <v>302</v>
      </c>
      <c r="J279" s="83" t="s">
        <v>50</v>
      </c>
      <c r="K279" s="84">
        <v>43524</v>
      </c>
      <c r="L279" s="84">
        <v>43524</v>
      </c>
      <c r="M279" s="84">
        <v>43524</v>
      </c>
      <c r="N279" s="83" t="s">
        <v>1367</v>
      </c>
      <c r="O279" s="83" t="s">
        <v>1368</v>
      </c>
      <c r="P279" s="102">
        <v>8038623</v>
      </c>
      <c r="Q279" s="83" t="s">
        <v>4625</v>
      </c>
      <c r="R279" s="83" t="s">
        <v>59</v>
      </c>
      <c r="S279" s="83" t="s">
        <v>52</v>
      </c>
      <c r="T279" s="85">
        <v>415754.5</v>
      </c>
      <c r="U279" s="85">
        <v>359796.16</v>
      </c>
      <c r="V279" s="85">
        <f t="shared" si="39"/>
        <v>55958.340000000026</v>
      </c>
      <c r="W279" s="86">
        <f t="shared" si="36"/>
        <v>0.1345946706529936</v>
      </c>
      <c r="X279" s="83" t="s">
        <v>1361</v>
      </c>
      <c r="Y279" s="85">
        <v>359796.16</v>
      </c>
      <c r="Z279" s="83" t="s">
        <v>4626</v>
      </c>
      <c r="AA279" s="85">
        <v>0</v>
      </c>
      <c r="AB279" s="85" t="s">
        <v>54</v>
      </c>
      <c r="AC279" s="85">
        <v>415754.5</v>
      </c>
      <c r="AD279" s="85">
        <v>359796.16</v>
      </c>
      <c r="AE279" s="85">
        <v>55958.34</v>
      </c>
      <c r="AF279" s="83" t="s">
        <v>1371</v>
      </c>
      <c r="AG279" s="103">
        <f t="shared" si="40"/>
        <v>0</v>
      </c>
    </row>
    <row r="280" spans="1:33" s="88" customFormat="1" x14ac:dyDescent="0.2">
      <c r="A280" s="83" t="s">
        <v>39</v>
      </c>
      <c r="B280" s="83" t="s">
        <v>40</v>
      </c>
      <c r="C280" s="83" t="s">
        <v>3571</v>
      </c>
      <c r="D280" s="83" t="s">
        <v>3706</v>
      </c>
      <c r="E280" s="83" t="s">
        <v>2903</v>
      </c>
      <c r="F280" s="83" t="s">
        <v>3708</v>
      </c>
      <c r="G280" s="83" t="s">
        <v>2130</v>
      </c>
      <c r="H280" s="83" t="s">
        <v>1503</v>
      </c>
      <c r="I280" s="83" t="s">
        <v>302</v>
      </c>
      <c r="J280" s="83" t="s">
        <v>50</v>
      </c>
      <c r="K280" s="84">
        <v>43500</v>
      </c>
      <c r="L280" s="84">
        <v>43500</v>
      </c>
      <c r="M280" s="84">
        <v>43500</v>
      </c>
      <c r="N280" s="83" t="s">
        <v>1358</v>
      </c>
      <c r="O280" s="83" t="s">
        <v>1368</v>
      </c>
      <c r="P280" s="102">
        <v>8188225</v>
      </c>
      <c r="Q280" s="83" t="s">
        <v>4625</v>
      </c>
      <c r="R280" s="83" t="s">
        <v>68</v>
      </c>
      <c r="S280" s="83" t="s">
        <v>52</v>
      </c>
      <c r="T280" s="85">
        <v>0</v>
      </c>
      <c r="U280" s="85">
        <v>763.25</v>
      </c>
      <c r="V280" s="85">
        <f t="shared" si="39"/>
        <v>-763.25</v>
      </c>
      <c r="W280" s="86" t="e">
        <f t="shared" si="36"/>
        <v>#DIV/0!</v>
      </c>
      <c r="X280" s="83" t="s">
        <v>1361</v>
      </c>
      <c r="Y280" s="85">
        <v>763.25</v>
      </c>
      <c r="Z280" s="83" t="s">
        <v>4627</v>
      </c>
      <c r="AA280" s="85">
        <v>0</v>
      </c>
      <c r="AB280" s="85" t="s">
        <v>54</v>
      </c>
      <c r="AC280" s="85">
        <v>0</v>
      </c>
      <c r="AD280" s="85">
        <v>0</v>
      </c>
      <c r="AE280" s="85">
        <v>0</v>
      </c>
      <c r="AF280" s="83" t="s">
        <v>1371</v>
      </c>
      <c r="AG280" s="103">
        <f t="shared" si="40"/>
        <v>-763.25</v>
      </c>
    </row>
    <row r="281" spans="1:33" s="88" customFormat="1" x14ac:dyDescent="0.2">
      <c r="A281" s="83" t="s">
        <v>39</v>
      </c>
      <c r="B281" s="83" t="s">
        <v>40</v>
      </c>
      <c r="C281" s="83" t="s">
        <v>3571</v>
      </c>
      <c r="D281" s="83" t="s">
        <v>3706</v>
      </c>
      <c r="E281" s="83" t="s">
        <v>2903</v>
      </c>
      <c r="F281" s="83" t="s">
        <v>3708</v>
      </c>
      <c r="G281" s="83" t="s">
        <v>2130</v>
      </c>
      <c r="H281" s="83" t="s">
        <v>4628</v>
      </c>
      <c r="I281" s="83" t="s">
        <v>302</v>
      </c>
      <c r="J281" s="83" t="s">
        <v>50</v>
      </c>
      <c r="K281" s="84">
        <v>43500</v>
      </c>
      <c r="L281" s="84">
        <v>43500</v>
      </c>
      <c r="M281" s="84">
        <v>43476</v>
      </c>
      <c r="N281" s="83" t="s">
        <v>1358</v>
      </c>
      <c r="O281" s="83" t="s">
        <v>1368</v>
      </c>
      <c r="P281" s="102">
        <v>7773001</v>
      </c>
      <c r="Q281" s="83" t="s">
        <v>4629</v>
      </c>
      <c r="R281" s="83" t="s">
        <v>68</v>
      </c>
      <c r="S281" s="83" t="s">
        <v>52</v>
      </c>
      <c r="T281" s="85">
        <v>0</v>
      </c>
      <c r="U281" s="85">
        <v>0</v>
      </c>
      <c r="V281" s="85">
        <f t="shared" si="39"/>
        <v>0</v>
      </c>
      <c r="W281" s="86" t="e">
        <f t="shared" si="36"/>
        <v>#DIV/0!</v>
      </c>
      <c r="X281" s="83" t="s">
        <v>1361</v>
      </c>
      <c r="Y281" s="85">
        <v>0</v>
      </c>
      <c r="Z281" s="83" t="s">
        <v>4630</v>
      </c>
      <c r="AA281" s="85">
        <v>0</v>
      </c>
      <c r="AB281" s="85" t="s">
        <v>54</v>
      </c>
      <c r="AC281" s="85">
        <v>0</v>
      </c>
      <c r="AD281" s="85">
        <v>0</v>
      </c>
      <c r="AE281" s="85">
        <v>0</v>
      </c>
      <c r="AF281" s="83" t="s">
        <v>1371</v>
      </c>
      <c r="AG281" s="103">
        <f t="shared" si="40"/>
        <v>0</v>
      </c>
    </row>
    <row r="282" spans="1:33" s="88" customFormat="1" x14ac:dyDescent="0.2">
      <c r="A282" s="83" t="s">
        <v>39</v>
      </c>
      <c r="B282" s="83" t="s">
        <v>40</v>
      </c>
      <c r="C282" s="83" t="s">
        <v>3571</v>
      </c>
      <c r="D282" s="83" t="s">
        <v>3706</v>
      </c>
      <c r="E282" s="83" t="s">
        <v>2903</v>
      </c>
      <c r="F282" s="83" t="s">
        <v>3708</v>
      </c>
      <c r="G282" s="83" t="s">
        <v>2130</v>
      </c>
      <c r="H282" s="83" t="s">
        <v>4628</v>
      </c>
      <c r="I282" s="83" t="s">
        <v>302</v>
      </c>
      <c r="J282" s="83" t="s">
        <v>50</v>
      </c>
      <c r="K282" s="84">
        <v>43517</v>
      </c>
      <c r="L282" s="84">
        <v>43517</v>
      </c>
      <c r="M282" s="84">
        <v>43517</v>
      </c>
      <c r="N282" s="83" t="s">
        <v>1358</v>
      </c>
      <c r="O282" s="83" t="s">
        <v>1368</v>
      </c>
      <c r="P282" s="102">
        <v>7773001</v>
      </c>
      <c r="Q282" s="83" t="s">
        <v>4629</v>
      </c>
      <c r="R282" s="83" t="s">
        <v>68</v>
      </c>
      <c r="S282" s="83" t="s">
        <v>52</v>
      </c>
      <c r="T282" s="85">
        <v>339.08</v>
      </c>
      <c r="U282" s="85">
        <v>308.26</v>
      </c>
      <c r="V282" s="85">
        <f t="shared" si="39"/>
        <v>30.819999999999993</v>
      </c>
      <c r="W282" s="86">
        <f t="shared" si="36"/>
        <v>9.0893004600684182E-2</v>
      </c>
      <c r="X282" s="83" t="s">
        <v>1361</v>
      </c>
      <c r="Y282" s="85">
        <v>308.26</v>
      </c>
      <c r="Z282" s="83" t="s">
        <v>4630</v>
      </c>
      <c r="AA282" s="85">
        <v>0</v>
      </c>
      <c r="AB282" s="85" t="s">
        <v>54</v>
      </c>
      <c r="AC282" s="85">
        <v>339.08</v>
      </c>
      <c r="AD282" s="85">
        <v>308.26</v>
      </c>
      <c r="AE282" s="85">
        <v>30.82</v>
      </c>
      <c r="AF282" s="83" t="s">
        <v>1371</v>
      </c>
      <c r="AG282" s="103">
        <f t="shared" si="40"/>
        <v>0</v>
      </c>
    </row>
    <row r="283" spans="1:33" s="88" customFormat="1" x14ac:dyDescent="0.2">
      <c r="A283" s="83" t="s">
        <v>39</v>
      </c>
      <c r="B283" s="83" t="s">
        <v>40</v>
      </c>
      <c r="C283" s="83" t="s">
        <v>3727</v>
      </c>
      <c r="D283" s="83" t="s">
        <v>3738</v>
      </c>
      <c r="E283" s="83" t="s">
        <v>2903</v>
      </c>
      <c r="F283" s="83" t="s">
        <v>55</v>
      </c>
      <c r="G283" s="83" t="s">
        <v>3731</v>
      </c>
      <c r="H283" s="83" t="s">
        <v>2674</v>
      </c>
      <c r="I283" s="83" t="s">
        <v>48</v>
      </c>
      <c r="J283" s="83" t="s">
        <v>50</v>
      </c>
      <c r="K283" s="84">
        <v>43501</v>
      </c>
      <c r="L283" s="84">
        <v>43501</v>
      </c>
      <c r="M283" s="84">
        <v>43501</v>
      </c>
      <c r="N283" s="83" t="s">
        <v>1358</v>
      </c>
      <c r="O283" s="83" t="s">
        <v>1368</v>
      </c>
      <c r="P283" s="102">
        <v>8155464</v>
      </c>
      <c r="Q283" s="83" t="s">
        <v>4631</v>
      </c>
      <c r="R283" s="83" t="s">
        <v>68</v>
      </c>
      <c r="S283" s="83" t="s">
        <v>52</v>
      </c>
      <c r="T283" s="85">
        <v>12084.1</v>
      </c>
      <c r="U283" s="85">
        <v>9905</v>
      </c>
      <c r="V283" s="85">
        <f t="shared" ref="V283:V346" si="41">T283-U283</f>
        <v>2179.1000000000004</v>
      </c>
      <c r="W283" s="86">
        <f t="shared" si="36"/>
        <v>0.18032786885245905</v>
      </c>
      <c r="X283" s="83" t="s">
        <v>1361</v>
      </c>
      <c r="Y283" s="85">
        <v>9905</v>
      </c>
      <c r="Z283" s="83" t="s">
        <v>4632</v>
      </c>
      <c r="AA283" s="85">
        <v>0</v>
      </c>
      <c r="AB283" s="85" t="s">
        <v>54</v>
      </c>
      <c r="AC283" s="85">
        <v>12084.1</v>
      </c>
      <c r="AD283" s="85">
        <v>9905</v>
      </c>
      <c r="AE283" s="85">
        <v>2179.1</v>
      </c>
      <c r="AF283" s="83" t="s">
        <v>1371</v>
      </c>
      <c r="AG283" s="103">
        <f t="shared" ref="AG283:AG346" si="42">V283-AE283</f>
        <v>0</v>
      </c>
    </row>
    <row r="284" spans="1:33" s="88" customFormat="1" x14ac:dyDescent="0.2">
      <c r="A284" s="83" t="s">
        <v>39</v>
      </c>
      <c r="B284" s="83" t="s">
        <v>40</v>
      </c>
      <c r="C284" s="83" t="s">
        <v>3727</v>
      </c>
      <c r="D284" s="83" t="s">
        <v>3738</v>
      </c>
      <c r="E284" s="83" t="s">
        <v>2903</v>
      </c>
      <c r="F284" s="83" t="s">
        <v>55</v>
      </c>
      <c r="G284" s="83" t="s">
        <v>3731</v>
      </c>
      <c r="H284" s="83" t="s">
        <v>2674</v>
      </c>
      <c r="I284" s="83" t="s">
        <v>302</v>
      </c>
      <c r="J284" s="83" t="s">
        <v>50</v>
      </c>
      <c r="K284" s="84">
        <v>43501</v>
      </c>
      <c r="L284" s="84">
        <v>43501</v>
      </c>
      <c r="M284" s="84">
        <v>43476</v>
      </c>
      <c r="N284" s="83" t="s">
        <v>1358</v>
      </c>
      <c r="O284" s="83" t="s">
        <v>1368</v>
      </c>
      <c r="P284" s="102">
        <v>8033026</v>
      </c>
      <c r="Q284" s="83" t="s">
        <v>4633</v>
      </c>
      <c r="R284" s="83" t="s">
        <v>68</v>
      </c>
      <c r="S284" s="83" t="s">
        <v>52</v>
      </c>
      <c r="T284" s="85">
        <v>21716.720000000001</v>
      </c>
      <c r="U284" s="85">
        <v>20201.54</v>
      </c>
      <c r="V284" s="85">
        <f t="shared" si="41"/>
        <v>1515.1800000000003</v>
      </c>
      <c r="W284" s="86">
        <f t="shared" si="36"/>
        <v>6.9770204708630046E-2</v>
      </c>
      <c r="X284" s="83" t="s">
        <v>1361</v>
      </c>
      <c r="Y284" s="85">
        <v>20201.54</v>
      </c>
      <c r="Z284" s="83" t="s">
        <v>4634</v>
      </c>
      <c r="AA284" s="85">
        <v>0</v>
      </c>
      <c r="AB284" s="85" t="s">
        <v>54</v>
      </c>
      <c r="AC284" s="85">
        <v>21716.720000000001</v>
      </c>
      <c r="AD284" s="85">
        <v>20201.54</v>
      </c>
      <c r="AE284" s="85">
        <v>1515.18</v>
      </c>
      <c r="AF284" s="83" t="s">
        <v>1371</v>
      </c>
      <c r="AG284" s="103">
        <f t="shared" si="42"/>
        <v>0</v>
      </c>
    </row>
    <row r="285" spans="1:33" s="88" customFormat="1" x14ac:dyDescent="0.2">
      <c r="A285" s="83" t="s">
        <v>39</v>
      </c>
      <c r="B285" s="83" t="s">
        <v>40</v>
      </c>
      <c r="C285" s="83" t="s">
        <v>3727</v>
      </c>
      <c r="D285" s="83" t="s">
        <v>3738</v>
      </c>
      <c r="E285" s="83" t="s">
        <v>2903</v>
      </c>
      <c r="F285" s="83" t="s">
        <v>55</v>
      </c>
      <c r="G285" s="83" t="s">
        <v>3731</v>
      </c>
      <c r="H285" s="83" t="s">
        <v>2674</v>
      </c>
      <c r="I285" s="83" t="s">
        <v>48</v>
      </c>
      <c r="J285" s="83" t="s">
        <v>50</v>
      </c>
      <c r="K285" s="84">
        <v>43503</v>
      </c>
      <c r="L285" s="84">
        <v>43503</v>
      </c>
      <c r="M285" s="84">
        <v>43503</v>
      </c>
      <c r="N285" s="83" t="s">
        <v>1358</v>
      </c>
      <c r="O285" s="83" t="s">
        <v>1368</v>
      </c>
      <c r="P285" s="102">
        <v>8156179</v>
      </c>
      <c r="Q285" s="83" t="s">
        <v>4635</v>
      </c>
      <c r="R285" s="83" t="s">
        <v>68</v>
      </c>
      <c r="S285" s="83" t="s">
        <v>52</v>
      </c>
      <c r="T285" s="85">
        <v>707.1</v>
      </c>
      <c r="U285" s="85">
        <v>657.77</v>
      </c>
      <c r="V285" s="85">
        <f t="shared" si="41"/>
        <v>49.330000000000041</v>
      </c>
      <c r="W285" s="86">
        <f t="shared" si="36"/>
        <v>6.9763824070145725E-2</v>
      </c>
      <c r="X285" s="83" t="s">
        <v>1361</v>
      </c>
      <c r="Y285" s="85">
        <v>657.77</v>
      </c>
      <c r="Z285" s="83" t="s">
        <v>4636</v>
      </c>
      <c r="AA285" s="85">
        <v>0</v>
      </c>
      <c r="AB285" s="85" t="s">
        <v>54</v>
      </c>
      <c r="AC285" s="85">
        <v>98.65</v>
      </c>
      <c r="AD285" s="85">
        <v>91.77</v>
      </c>
      <c r="AE285" s="85">
        <v>6.88</v>
      </c>
      <c r="AF285" s="83" t="s">
        <v>1371</v>
      </c>
      <c r="AG285" s="103">
        <f t="shared" si="42"/>
        <v>42.450000000000038</v>
      </c>
    </row>
    <row r="286" spans="1:33" s="88" customFormat="1" x14ac:dyDescent="0.2">
      <c r="A286" s="83" t="s">
        <v>39</v>
      </c>
      <c r="B286" s="83" t="s">
        <v>40</v>
      </c>
      <c r="C286" s="83" t="s">
        <v>3727</v>
      </c>
      <c r="D286" s="83" t="s">
        <v>3738</v>
      </c>
      <c r="E286" s="83" t="s">
        <v>2903</v>
      </c>
      <c r="F286" s="83" t="s">
        <v>55</v>
      </c>
      <c r="G286" s="83" t="s">
        <v>3731</v>
      </c>
      <c r="H286" s="83" t="s">
        <v>2674</v>
      </c>
      <c r="I286" s="83" t="s">
        <v>48</v>
      </c>
      <c r="J286" s="83" t="s">
        <v>50</v>
      </c>
      <c r="K286" s="84">
        <v>43507</v>
      </c>
      <c r="L286" s="84">
        <v>43507</v>
      </c>
      <c r="M286" s="84">
        <v>43507</v>
      </c>
      <c r="N286" s="83" t="s">
        <v>1358</v>
      </c>
      <c r="O286" s="83" t="s">
        <v>1368</v>
      </c>
      <c r="P286" s="102">
        <v>8156179</v>
      </c>
      <c r="Q286" s="83" t="s">
        <v>4635</v>
      </c>
      <c r="R286" s="83" t="s">
        <v>68</v>
      </c>
      <c r="S286" s="83" t="s">
        <v>52</v>
      </c>
      <c r="T286" s="85">
        <v>6938.9</v>
      </c>
      <c r="U286" s="85">
        <v>6454.77</v>
      </c>
      <c r="V286" s="85">
        <f t="shared" si="41"/>
        <v>484.1299999999992</v>
      </c>
      <c r="W286" s="86">
        <f t="shared" si="36"/>
        <v>6.9770424707086026E-2</v>
      </c>
      <c r="X286" s="83" t="s">
        <v>1361</v>
      </c>
      <c r="Y286" s="85">
        <v>6454.77</v>
      </c>
      <c r="Z286" s="83" t="s">
        <v>4636</v>
      </c>
      <c r="AA286" s="85">
        <v>0</v>
      </c>
      <c r="AB286" s="85" t="s">
        <v>54</v>
      </c>
      <c r="AC286" s="85">
        <v>6938.9</v>
      </c>
      <c r="AD286" s="85">
        <v>6454.77</v>
      </c>
      <c r="AE286" s="85">
        <v>484.13</v>
      </c>
      <c r="AF286" s="83" t="s">
        <v>1371</v>
      </c>
      <c r="AG286" s="103">
        <f t="shared" si="42"/>
        <v>-7.9580786405131221E-13</v>
      </c>
    </row>
    <row r="287" spans="1:33" s="88" customFormat="1" x14ac:dyDescent="0.2">
      <c r="A287" s="83" t="s">
        <v>39</v>
      </c>
      <c r="B287" s="83" t="s">
        <v>40</v>
      </c>
      <c r="C287" s="83" t="s">
        <v>3727</v>
      </c>
      <c r="D287" s="83" t="s">
        <v>3738</v>
      </c>
      <c r="E287" s="83" t="s">
        <v>2903</v>
      </c>
      <c r="F287" s="83" t="s">
        <v>55</v>
      </c>
      <c r="G287" s="83" t="s">
        <v>3731</v>
      </c>
      <c r="H287" s="83" t="s">
        <v>2674</v>
      </c>
      <c r="I287" s="83" t="s">
        <v>302</v>
      </c>
      <c r="J287" s="83" t="s">
        <v>50</v>
      </c>
      <c r="K287" s="84">
        <v>43502</v>
      </c>
      <c r="L287" s="84">
        <v>43502</v>
      </c>
      <c r="M287" s="84">
        <v>43502</v>
      </c>
      <c r="N287" s="83" t="s">
        <v>1358</v>
      </c>
      <c r="O287" s="83" t="s">
        <v>1368</v>
      </c>
      <c r="P287" s="102">
        <v>8110573</v>
      </c>
      <c r="Q287" s="83" t="s">
        <v>4637</v>
      </c>
      <c r="R287" s="83" t="s">
        <v>68</v>
      </c>
      <c r="S287" s="83" t="s">
        <v>52</v>
      </c>
      <c r="T287" s="85">
        <v>453.1</v>
      </c>
      <c r="U287" s="85">
        <v>432.4</v>
      </c>
      <c r="V287" s="85">
        <f t="shared" si="41"/>
        <v>20.700000000000045</v>
      </c>
      <c r="W287" s="86">
        <f t="shared" si="36"/>
        <v>4.5685279187817354E-2</v>
      </c>
      <c r="X287" s="83" t="s">
        <v>1361</v>
      </c>
      <c r="Y287" s="85">
        <v>432.4</v>
      </c>
      <c r="Z287" s="83" t="s">
        <v>4638</v>
      </c>
      <c r="AA287" s="85">
        <v>0</v>
      </c>
      <c r="AB287" s="85" t="s">
        <v>54</v>
      </c>
      <c r="AC287" s="85">
        <v>453.1</v>
      </c>
      <c r="AD287" s="85">
        <v>432.4</v>
      </c>
      <c r="AE287" s="85">
        <v>20.7</v>
      </c>
      <c r="AF287" s="83" t="s">
        <v>1371</v>
      </c>
      <c r="AG287" s="103">
        <f t="shared" si="42"/>
        <v>4.6185277824406512E-14</v>
      </c>
    </row>
    <row r="288" spans="1:33" s="88" customFormat="1" x14ac:dyDescent="0.2">
      <c r="A288" s="83" t="s">
        <v>39</v>
      </c>
      <c r="B288" s="83" t="s">
        <v>40</v>
      </c>
      <c r="C288" s="83" t="s">
        <v>3727</v>
      </c>
      <c r="D288" s="83" t="s">
        <v>3738</v>
      </c>
      <c r="E288" s="83" t="s">
        <v>2903</v>
      </c>
      <c r="F288" s="83" t="s">
        <v>55</v>
      </c>
      <c r="G288" s="83" t="s">
        <v>3731</v>
      </c>
      <c r="H288" s="83" t="s">
        <v>2674</v>
      </c>
      <c r="I288" s="83" t="s">
        <v>302</v>
      </c>
      <c r="J288" s="83" t="s">
        <v>50</v>
      </c>
      <c r="K288" s="84">
        <v>43502</v>
      </c>
      <c r="L288" s="84">
        <v>43502</v>
      </c>
      <c r="M288" s="84">
        <v>43502</v>
      </c>
      <c r="N288" s="83" t="s">
        <v>1358</v>
      </c>
      <c r="O288" s="83" t="s">
        <v>1368</v>
      </c>
      <c r="P288" s="102">
        <v>8110483</v>
      </c>
      <c r="Q288" s="83" t="s">
        <v>4639</v>
      </c>
      <c r="R288" s="83" t="s">
        <v>68</v>
      </c>
      <c r="S288" s="83" t="s">
        <v>52</v>
      </c>
      <c r="T288" s="85">
        <v>453.1</v>
      </c>
      <c r="U288" s="85">
        <v>432.4</v>
      </c>
      <c r="V288" s="85">
        <f t="shared" si="41"/>
        <v>20.700000000000045</v>
      </c>
      <c r="W288" s="86">
        <f t="shared" si="36"/>
        <v>4.5685279187817354E-2</v>
      </c>
      <c r="X288" s="83" t="s">
        <v>1361</v>
      </c>
      <c r="Y288" s="85">
        <v>432.4</v>
      </c>
      <c r="Z288" s="83" t="s">
        <v>4640</v>
      </c>
      <c r="AA288" s="85">
        <v>0</v>
      </c>
      <c r="AB288" s="85" t="s">
        <v>54</v>
      </c>
      <c r="AC288" s="85">
        <v>453.1</v>
      </c>
      <c r="AD288" s="85">
        <v>432.4</v>
      </c>
      <c r="AE288" s="85">
        <v>20.7</v>
      </c>
      <c r="AF288" s="83" t="s">
        <v>1371</v>
      </c>
      <c r="AG288" s="103">
        <f t="shared" si="42"/>
        <v>4.6185277824406512E-14</v>
      </c>
    </row>
    <row r="289" spans="1:33" s="88" customFormat="1" x14ac:dyDescent="0.2">
      <c r="A289" s="83" t="s">
        <v>39</v>
      </c>
      <c r="B289" s="83" t="s">
        <v>40</v>
      </c>
      <c r="C289" s="83" t="s">
        <v>3727</v>
      </c>
      <c r="D289" s="83" t="s">
        <v>3738</v>
      </c>
      <c r="E289" s="83" t="s">
        <v>2903</v>
      </c>
      <c r="F289" s="83" t="s">
        <v>55</v>
      </c>
      <c r="G289" s="83" t="s">
        <v>3731</v>
      </c>
      <c r="H289" s="83" t="s">
        <v>2674</v>
      </c>
      <c r="I289" s="83" t="s">
        <v>302</v>
      </c>
      <c r="J289" s="83" t="s">
        <v>50</v>
      </c>
      <c r="K289" s="84">
        <v>43502</v>
      </c>
      <c r="L289" s="84">
        <v>43502</v>
      </c>
      <c r="M289" s="84">
        <v>43502</v>
      </c>
      <c r="N289" s="83" t="s">
        <v>1358</v>
      </c>
      <c r="O289" s="83" t="s">
        <v>1368</v>
      </c>
      <c r="P289" s="102">
        <v>8110490</v>
      </c>
      <c r="Q289" s="83" t="s">
        <v>4641</v>
      </c>
      <c r="R289" s="83" t="s">
        <v>68</v>
      </c>
      <c r="S289" s="83" t="s">
        <v>52</v>
      </c>
      <c r="T289" s="85">
        <v>453.1</v>
      </c>
      <c r="U289" s="85">
        <v>432.4</v>
      </c>
      <c r="V289" s="85">
        <f t="shared" si="41"/>
        <v>20.700000000000045</v>
      </c>
      <c r="W289" s="86">
        <f t="shared" si="36"/>
        <v>4.5685279187817354E-2</v>
      </c>
      <c r="X289" s="83" t="s">
        <v>1361</v>
      </c>
      <c r="Y289" s="85">
        <v>432.4</v>
      </c>
      <c r="Z289" s="83" t="s">
        <v>4642</v>
      </c>
      <c r="AA289" s="85">
        <v>0</v>
      </c>
      <c r="AB289" s="85" t="s">
        <v>54</v>
      </c>
      <c r="AC289" s="85">
        <v>453.1</v>
      </c>
      <c r="AD289" s="85">
        <v>432.4</v>
      </c>
      <c r="AE289" s="85">
        <v>20.7</v>
      </c>
      <c r="AF289" s="83" t="s">
        <v>1371</v>
      </c>
      <c r="AG289" s="103">
        <f t="shared" si="42"/>
        <v>4.6185277824406512E-14</v>
      </c>
    </row>
    <row r="290" spans="1:33" s="88" customFormat="1" x14ac:dyDescent="0.2">
      <c r="A290" s="83" t="s">
        <v>39</v>
      </c>
      <c r="B290" s="83" t="s">
        <v>40</v>
      </c>
      <c r="C290" s="83" t="s">
        <v>3727</v>
      </c>
      <c r="D290" s="83" t="s">
        <v>3738</v>
      </c>
      <c r="E290" s="83" t="s">
        <v>2903</v>
      </c>
      <c r="F290" s="83" t="s">
        <v>55</v>
      </c>
      <c r="G290" s="83" t="s">
        <v>3731</v>
      </c>
      <c r="H290" s="83" t="s">
        <v>2674</v>
      </c>
      <c r="I290" s="83" t="s">
        <v>302</v>
      </c>
      <c r="J290" s="83" t="s">
        <v>50</v>
      </c>
      <c r="K290" s="84">
        <v>43502</v>
      </c>
      <c r="L290" s="84">
        <v>43502</v>
      </c>
      <c r="M290" s="84">
        <v>43502</v>
      </c>
      <c r="N290" s="83" t="s">
        <v>1358</v>
      </c>
      <c r="O290" s="83" t="s">
        <v>1368</v>
      </c>
      <c r="P290" s="102">
        <v>8110499</v>
      </c>
      <c r="Q290" s="83" t="s">
        <v>4643</v>
      </c>
      <c r="R290" s="83" t="s">
        <v>68</v>
      </c>
      <c r="S290" s="83" t="s">
        <v>52</v>
      </c>
      <c r="T290" s="85">
        <v>453.1</v>
      </c>
      <c r="U290" s="85">
        <v>432.4</v>
      </c>
      <c r="V290" s="85">
        <f t="shared" si="41"/>
        <v>20.700000000000045</v>
      </c>
      <c r="W290" s="86">
        <f t="shared" si="36"/>
        <v>4.5685279187817354E-2</v>
      </c>
      <c r="X290" s="83" t="s">
        <v>1361</v>
      </c>
      <c r="Y290" s="85">
        <v>432.4</v>
      </c>
      <c r="Z290" s="83" t="s">
        <v>4644</v>
      </c>
      <c r="AA290" s="85">
        <v>0</v>
      </c>
      <c r="AB290" s="85" t="s">
        <v>54</v>
      </c>
      <c r="AC290" s="85">
        <v>453.1</v>
      </c>
      <c r="AD290" s="85">
        <v>432.4</v>
      </c>
      <c r="AE290" s="85">
        <v>20.7</v>
      </c>
      <c r="AF290" s="83" t="s">
        <v>1371</v>
      </c>
      <c r="AG290" s="103">
        <f t="shared" si="42"/>
        <v>4.6185277824406512E-14</v>
      </c>
    </row>
    <row r="291" spans="1:33" s="88" customFormat="1" x14ac:dyDescent="0.2">
      <c r="A291" s="83" t="s">
        <v>39</v>
      </c>
      <c r="B291" s="83" t="s">
        <v>40</v>
      </c>
      <c r="C291" s="83" t="s">
        <v>3727</v>
      </c>
      <c r="D291" s="83" t="s">
        <v>3738</v>
      </c>
      <c r="E291" s="83" t="s">
        <v>2903</v>
      </c>
      <c r="F291" s="83" t="s">
        <v>55</v>
      </c>
      <c r="G291" s="83" t="s">
        <v>3731</v>
      </c>
      <c r="H291" s="83" t="s">
        <v>2674</v>
      </c>
      <c r="I291" s="83" t="s">
        <v>302</v>
      </c>
      <c r="J291" s="83" t="s">
        <v>50</v>
      </c>
      <c r="K291" s="84">
        <v>43502</v>
      </c>
      <c r="L291" s="84">
        <v>43502</v>
      </c>
      <c r="M291" s="84">
        <v>43502</v>
      </c>
      <c r="N291" s="83" t="s">
        <v>1358</v>
      </c>
      <c r="O291" s="83" t="s">
        <v>1368</v>
      </c>
      <c r="P291" s="102">
        <v>8110505</v>
      </c>
      <c r="Q291" s="83" t="s">
        <v>4645</v>
      </c>
      <c r="R291" s="83" t="s">
        <v>68</v>
      </c>
      <c r="S291" s="83" t="s">
        <v>52</v>
      </c>
      <c r="T291" s="85">
        <v>453.1</v>
      </c>
      <c r="U291" s="85">
        <v>432.4</v>
      </c>
      <c r="V291" s="85">
        <f t="shared" si="41"/>
        <v>20.700000000000045</v>
      </c>
      <c r="W291" s="86">
        <f t="shared" si="36"/>
        <v>4.5685279187817354E-2</v>
      </c>
      <c r="X291" s="83" t="s">
        <v>1361</v>
      </c>
      <c r="Y291" s="85">
        <v>432.4</v>
      </c>
      <c r="Z291" s="83" t="s">
        <v>4646</v>
      </c>
      <c r="AA291" s="85">
        <v>0</v>
      </c>
      <c r="AB291" s="85" t="s">
        <v>54</v>
      </c>
      <c r="AC291" s="85">
        <v>453.1</v>
      </c>
      <c r="AD291" s="85">
        <v>432.4</v>
      </c>
      <c r="AE291" s="85">
        <v>20.7</v>
      </c>
      <c r="AF291" s="83" t="s">
        <v>1371</v>
      </c>
      <c r="AG291" s="103">
        <f t="shared" si="42"/>
        <v>4.6185277824406512E-14</v>
      </c>
    </row>
    <row r="292" spans="1:33" s="88" customFormat="1" x14ac:dyDescent="0.2">
      <c r="A292" s="83" t="s">
        <v>39</v>
      </c>
      <c r="B292" s="83" t="s">
        <v>40</v>
      </c>
      <c r="C292" s="83" t="s">
        <v>3727</v>
      </c>
      <c r="D292" s="83" t="s">
        <v>3738</v>
      </c>
      <c r="E292" s="83" t="s">
        <v>2903</v>
      </c>
      <c r="F292" s="83" t="s">
        <v>55</v>
      </c>
      <c r="G292" s="83" t="s">
        <v>3731</v>
      </c>
      <c r="H292" s="83" t="s">
        <v>2674</v>
      </c>
      <c r="I292" s="83" t="s">
        <v>302</v>
      </c>
      <c r="J292" s="83" t="s">
        <v>50</v>
      </c>
      <c r="K292" s="84">
        <v>43502</v>
      </c>
      <c r="L292" s="84">
        <v>43502</v>
      </c>
      <c r="M292" s="84">
        <v>43502</v>
      </c>
      <c r="N292" s="83" t="s">
        <v>1358</v>
      </c>
      <c r="O292" s="83" t="s">
        <v>1368</v>
      </c>
      <c r="P292" s="102">
        <v>8110507</v>
      </c>
      <c r="Q292" s="83" t="s">
        <v>4647</v>
      </c>
      <c r="R292" s="83" t="s">
        <v>68</v>
      </c>
      <c r="S292" s="83" t="s">
        <v>52</v>
      </c>
      <c r="T292" s="85">
        <v>453.1</v>
      </c>
      <c r="U292" s="85">
        <v>432.4</v>
      </c>
      <c r="V292" s="85">
        <f t="shared" si="41"/>
        <v>20.700000000000045</v>
      </c>
      <c r="W292" s="86">
        <f t="shared" si="36"/>
        <v>4.5685279187817354E-2</v>
      </c>
      <c r="X292" s="83" t="s">
        <v>1361</v>
      </c>
      <c r="Y292" s="85">
        <v>432.4</v>
      </c>
      <c r="Z292" s="83" t="s">
        <v>4648</v>
      </c>
      <c r="AA292" s="85">
        <v>0</v>
      </c>
      <c r="AB292" s="85" t="s">
        <v>54</v>
      </c>
      <c r="AC292" s="85">
        <v>453.1</v>
      </c>
      <c r="AD292" s="85">
        <v>432.4</v>
      </c>
      <c r="AE292" s="85">
        <v>20.7</v>
      </c>
      <c r="AF292" s="83" t="s">
        <v>1371</v>
      </c>
      <c r="AG292" s="103">
        <f t="shared" si="42"/>
        <v>4.6185277824406512E-14</v>
      </c>
    </row>
    <row r="293" spans="1:33" s="88" customFormat="1" x14ac:dyDescent="0.2">
      <c r="A293" s="83" t="s">
        <v>39</v>
      </c>
      <c r="B293" s="83" t="s">
        <v>40</v>
      </c>
      <c r="C293" s="83" t="s">
        <v>3727</v>
      </c>
      <c r="D293" s="83" t="s">
        <v>3738</v>
      </c>
      <c r="E293" s="83" t="s">
        <v>2903</v>
      </c>
      <c r="F293" s="83" t="s">
        <v>55</v>
      </c>
      <c r="G293" s="83" t="s">
        <v>3731</v>
      </c>
      <c r="H293" s="83" t="s">
        <v>2674</v>
      </c>
      <c r="I293" s="83" t="s">
        <v>302</v>
      </c>
      <c r="J293" s="83" t="s">
        <v>50</v>
      </c>
      <c r="K293" s="84">
        <v>43502</v>
      </c>
      <c r="L293" s="84">
        <v>43502</v>
      </c>
      <c r="M293" s="84">
        <v>43502</v>
      </c>
      <c r="N293" s="83" t="s">
        <v>1358</v>
      </c>
      <c r="O293" s="83" t="s">
        <v>1368</v>
      </c>
      <c r="P293" s="102">
        <v>8110583</v>
      </c>
      <c r="Q293" s="83" t="s">
        <v>4649</v>
      </c>
      <c r="R293" s="83" t="s">
        <v>68</v>
      </c>
      <c r="S293" s="83" t="s">
        <v>52</v>
      </c>
      <c r="T293" s="85">
        <v>453.1</v>
      </c>
      <c r="U293" s="85">
        <v>432.4</v>
      </c>
      <c r="V293" s="85">
        <f t="shared" si="41"/>
        <v>20.700000000000045</v>
      </c>
      <c r="W293" s="86">
        <f t="shared" si="36"/>
        <v>4.5685279187817354E-2</v>
      </c>
      <c r="X293" s="83" t="s">
        <v>1361</v>
      </c>
      <c r="Y293" s="85">
        <v>432.4</v>
      </c>
      <c r="Z293" s="83" t="s">
        <v>4650</v>
      </c>
      <c r="AA293" s="85">
        <v>0</v>
      </c>
      <c r="AB293" s="85" t="s">
        <v>54</v>
      </c>
      <c r="AC293" s="85">
        <v>453.1</v>
      </c>
      <c r="AD293" s="85">
        <v>432.4</v>
      </c>
      <c r="AE293" s="85">
        <v>20.7</v>
      </c>
      <c r="AF293" s="83" t="s">
        <v>1371</v>
      </c>
      <c r="AG293" s="103">
        <f t="shared" si="42"/>
        <v>4.6185277824406512E-14</v>
      </c>
    </row>
    <row r="294" spans="1:33" s="88" customFormat="1" x14ac:dyDescent="0.2">
      <c r="A294" s="83" t="s">
        <v>39</v>
      </c>
      <c r="B294" s="83" t="s">
        <v>40</v>
      </c>
      <c r="C294" s="83" t="s">
        <v>3727</v>
      </c>
      <c r="D294" s="83" t="s">
        <v>3738</v>
      </c>
      <c r="E294" s="83" t="s">
        <v>2903</v>
      </c>
      <c r="F294" s="83" t="s">
        <v>55</v>
      </c>
      <c r="G294" s="83" t="s">
        <v>3731</v>
      </c>
      <c r="H294" s="83" t="s">
        <v>2674</v>
      </c>
      <c r="I294" s="83" t="s">
        <v>302</v>
      </c>
      <c r="J294" s="83" t="s">
        <v>50</v>
      </c>
      <c r="K294" s="84">
        <v>43502</v>
      </c>
      <c r="L294" s="84">
        <v>43502</v>
      </c>
      <c r="M294" s="84">
        <v>43502</v>
      </c>
      <c r="N294" s="83" t="s">
        <v>1358</v>
      </c>
      <c r="O294" s="83" t="s">
        <v>1368</v>
      </c>
      <c r="P294" s="102">
        <v>8110518</v>
      </c>
      <c r="Q294" s="83" t="s">
        <v>4651</v>
      </c>
      <c r="R294" s="83" t="s">
        <v>68</v>
      </c>
      <c r="S294" s="83" t="s">
        <v>52</v>
      </c>
      <c r="T294" s="85">
        <v>453.1</v>
      </c>
      <c r="U294" s="85">
        <v>432.4</v>
      </c>
      <c r="V294" s="85">
        <f t="shared" si="41"/>
        <v>20.700000000000045</v>
      </c>
      <c r="W294" s="86">
        <f t="shared" si="36"/>
        <v>4.5685279187817354E-2</v>
      </c>
      <c r="X294" s="83" t="s">
        <v>1361</v>
      </c>
      <c r="Y294" s="85">
        <v>432.4</v>
      </c>
      <c r="Z294" s="83" t="s">
        <v>4652</v>
      </c>
      <c r="AA294" s="85">
        <v>0</v>
      </c>
      <c r="AB294" s="85" t="s">
        <v>54</v>
      </c>
      <c r="AC294" s="85">
        <v>453.1</v>
      </c>
      <c r="AD294" s="85">
        <v>432.4</v>
      </c>
      <c r="AE294" s="85">
        <v>20.7</v>
      </c>
      <c r="AF294" s="83" t="s">
        <v>1371</v>
      </c>
      <c r="AG294" s="103">
        <f t="shared" si="42"/>
        <v>4.6185277824406512E-14</v>
      </c>
    </row>
    <row r="295" spans="1:33" s="88" customFormat="1" x14ac:dyDescent="0.2">
      <c r="A295" s="83" t="s">
        <v>39</v>
      </c>
      <c r="B295" s="83" t="s">
        <v>40</v>
      </c>
      <c r="C295" s="83" t="s">
        <v>3727</v>
      </c>
      <c r="D295" s="83" t="s">
        <v>3738</v>
      </c>
      <c r="E295" s="83" t="s">
        <v>2903</v>
      </c>
      <c r="F295" s="83" t="s">
        <v>55</v>
      </c>
      <c r="G295" s="83" t="s">
        <v>3731</v>
      </c>
      <c r="H295" s="83" t="s">
        <v>2674</v>
      </c>
      <c r="I295" s="83" t="s">
        <v>302</v>
      </c>
      <c r="J295" s="83" t="s">
        <v>50</v>
      </c>
      <c r="K295" s="84">
        <v>43502</v>
      </c>
      <c r="L295" s="84">
        <v>43502</v>
      </c>
      <c r="M295" s="84">
        <v>43502</v>
      </c>
      <c r="N295" s="83" t="s">
        <v>1358</v>
      </c>
      <c r="O295" s="83" t="s">
        <v>1368</v>
      </c>
      <c r="P295" s="102">
        <v>8110533</v>
      </c>
      <c r="Q295" s="83" t="s">
        <v>4653</v>
      </c>
      <c r="R295" s="83" t="s">
        <v>68</v>
      </c>
      <c r="S295" s="83" t="s">
        <v>52</v>
      </c>
      <c r="T295" s="85">
        <v>453.1</v>
      </c>
      <c r="U295" s="85">
        <v>432.4</v>
      </c>
      <c r="V295" s="85">
        <f t="shared" si="41"/>
        <v>20.700000000000045</v>
      </c>
      <c r="W295" s="86">
        <f t="shared" ref="W295:W358" si="43">V295/T295</f>
        <v>4.5685279187817354E-2</v>
      </c>
      <c r="X295" s="83" t="s">
        <v>1361</v>
      </c>
      <c r="Y295" s="85">
        <v>432.4</v>
      </c>
      <c r="Z295" s="83" t="s">
        <v>4654</v>
      </c>
      <c r="AA295" s="85">
        <v>0</v>
      </c>
      <c r="AB295" s="85" t="s">
        <v>54</v>
      </c>
      <c r="AC295" s="85">
        <v>453.1</v>
      </c>
      <c r="AD295" s="85">
        <v>432.4</v>
      </c>
      <c r="AE295" s="85">
        <v>20.7</v>
      </c>
      <c r="AF295" s="83" t="s">
        <v>1371</v>
      </c>
      <c r="AG295" s="103">
        <f t="shared" si="42"/>
        <v>4.6185277824406512E-14</v>
      </c>
    </row>
    <row r="296" spans="1:33" s="88" customFormat="1" x14ac:dyDescent="0.2">
      <c r="A296" s="83" t="s">
        <v>39</v>
      </c>
      <c r="B296" s="83" t="s">
        <v>40</v>
      </c>
      <c r="C296" s="83" t="s">
        <v>3727</v>
      </c>
      <c r="D296" s="83" t="s">
        <v>3738</v>
      </c>
      <c r="E296" s="83" t="s">
        <v>2903</v>
      </c>
      <c r="F296" s="83" t="s">
        <v>55</v>
      </c>
      <c r="G296" s="83" t="s">
        <v>3731</v>
      </c>
      <c r="H296" s="83" t="s">
        <v>2674</v>
      </c>
      <c r="I296" s="83" t="s">
        <v>302</v>
      </c>
      <c r="J296" s="83" t="s">
        <v>50</v>
      </c>
      <c r="K296" s="84">
        <v>43502</v>
      </c>
      <c r="L296" s="84">
        <v>43502</v>
      </c>
      <c r="M296" s="84">
        <v>43502</v>
      </c>
      <c r="N296" s="83" t="s">
        <v>1358</v>
      </c>
      <c r="O296" s="83" t="s">
        <v>1368</v>
      </c>
      <c r="P296" s="102">
        <v>8110537</v>
      </c>
      <c r="Q296" s="83" t="s">
        <v>4655</v>
      </c>
      <c r="R296" s="83" t="s">
        <v>68</v>
      </c>
      <c r="S296" s="83" t="s">
        <v>52</v>
      </c>
      <c r="T296" s="85">
        <v>453.1</v>
      </c>
      <c r="U296" s="85">
        <v>432.4</v>
      </c>
      <c r="V296" s="85">
        <f t="shared" si="41"/>
        <v>20.700000000000045</v>
      </c>
      <c r="W296" s="86">
        <f t="shared" si="43"/>
        <v>4.5685279187817354E-2</v>
      </c>
      <c r="X296" s="83" t="s">
        <v>1361</v>
      </c>
      <c r="Y296" s="85">
        <v>432.4</v>
      </c>
      <c r="Z296" s="83" t="s">
        <v>4656</v>
      </c>
      <c r="AA296" s="85">
        <v>0</v>
      </c>
      <c r="AB296" s="85" t="s">
        <v>54</v>
      </c>
      <c r="AC296" s="85">
        <v>453.1</v>
      </c>
      <c r="AD296" s="85">
        <v>432.4</v>
      </c>
      <c r="AE296" s="85">
        <v>20.7</v>
      </c>
      <c r="AF296" s="83" t="s">
        <v>1371</v>
      </c>
      <c r="AG296" s="103">
        <f t="shared" si="42"/>
        <v>4.6185277824406512E-14</v>
      </c>
    </row>
    <row r="297" spans="1:33" s="88" customFormat="1" x14ac:dyDescent="0.2">
      <c r="A297" s="83" t="s">
        <v>39</v>
      </c>
      <c r="B297" s="83" t="s">
        <v>40</v>
      </c>
      <c r="C297" s="83" t="s">
        <v>3727</v>
      </c>
      <c r="D297" s="83" t="s">
        <v>3738</v>
      </c>
      <c r="E297" s="83" t="s">
        <v>2903</v>
      </c>
      <c r="F297" s="83" t="s">
        <v>55</v>
      </c>
      <c r="G297" s="83" t="s">
        <v>3731</v>
      </c>
      <c r="H297" s="83" t="s">
        <v>2674</v>
      </c>
      <c r="I297" s="83" t="s">
        <v>302</v>
      </c>
      <c r="J297" s="83" t="s">
        <v>50</v>
      </c>
      <c r="K297" s="84">
        <v>43502</v>
      </c>
      <c r="L297" s="84">
        <v>43502</v>
      </c>
      <c r="M297" s="84">
        <v>43502</v>
      </c>
      <c r="N297" s="83" t="s">
        <v>1358</v>
      </c>
      <c r="O297" s="83" t="s">
        <v>1368</v>
      </c>
      <c r="P297" s="102">
        <v>8110584</v>
      </c>
      <c r="Q297" s="83" t="s">
        <v>4657</v>
      </c>
      <c r="R297" s="83" t="s">
        <v>68</v>
      </c>
      <c r="S297" s="83" t="s">
        <v>52</v>
      </c>
      <c r="T297" s="85">
        <v>453.1</v>
      </c>
      <c r="U297" s="85">
        <v>432.4</v>
      </c>
      <c r="V297" s="85">
        <f t="shared" si="41"/>
        <v>20.700000000000045</v>
      </c>
      <c r="W297" s="86">
        <f t="shared" si="43"/>
        <v>4.5685279187817354E-2</v>
      </c>
      <c r="X297" s="83" t="s">
        <v>1361</v>
      </c>
      <c r="Y297" s="85">
        <v>432.4</v>
      </c>
      <c r="Z297" s="83" t="s">
        <v>4658</v>
      </c>
      <c r="AA297" s="85">
        <v>0</v>
      </c>
      <c r="AB297" s="85" t="s">
        <v>54</v>
      </c>
      <c r="AC297" s="85">
        <v>453.1</v>
      </c>
      <c r="AD297" s="85">
        <v>432.4</v>
      </c>
      <c r="AE297" s="85">
        <v>20.7</v>
      </c>
      <c r="AF297" s="83" t="s">
        <v>1371</v>
      </c>
      <c r="AG297" s="103">
        <f t="shared" si="42"/>
        <v>4.6185277824406512E-14</v>
      </c>
    </row>
    <row r="298" spans="1:33" s="88" customFormat="1" x14ac:dyDescent="0.2">
      <c r="A298" s="83" t="s">
        <v>39</v>
      </c>
      <c r="B298" s="83" t="s">
        <v>40</v>
      </c>
      <c r="C298" s="83" t="s">
        <v>3727</v>
      </c>
      <c r="D298" s="83" t="s">
        <v>3738</v>
      </c>
      <c r="E298" s="83" t="s">
        <v>2903</v>
      </c>
      <c r="F298" s="83" t="s">
        <v>55</v>
      </c>
      <c r="G298" s="83" t="s">
        <v>3731</v>
      </c>
      <c r="H298" s="83" t="s">
        <v>2674</v>
      </c>
      <c r="I298" s="83" t="s">
        <v>302</v>
      </c>
      <c r="J298" s="83" t="s">
        <v>50</v>
      </c>
      <c r="K298" s="84">
        <v>43502</v>
      </c>
      <c r="L298" s="84">
        <v>43502</v>
      </c>
      <c r="M298" s="84">
        <v>43502</v>
      </c>
      <c r="N298" s="83" t="s">
        <v>1358</v>
      </c>
      <c r="O298" s="83" t="s">
        <v>1368</v>
      </c>
      <c r="P298" s="102">
        <v>8110585</v>
      </c>
      <c r="Q298" s="83" t="s">
        <v>4659</v>
      </c>
      <c r="R298" s="83" t="s">
        <v>68</v>
      </c>
      <c r="S298" s="83" t="s">
        <v>52</v>
      </c>
      <c r="T298" s="85">
        <v>453.1</v>
      </c>
      <c r="U298" s="85">
        <v>432.4</v>
      </c>
      <c r="V298" s="85">
        <f t="shared" si="41"/>
        <v>20.700000000000045</v>
      </c>
      <c r="W298" s="86">
        <f t="shared" si="43"/>
        <v>4.5685279187817354E-2</v>
      </c>
      <c r="X298" s="83" t="s">
        <v>1361</v>
      </c>
      <c r="Y298" s="85">
        <v>432.4</v>
      </c>
      <c r="Z298" s="83" t="s">
        <v>4660</v>
      </c>
      <c r="AA298" s="85">
        <v>0</v>
      </c>
      <c r="AB298" s="85" t="s">
        <v>54</v>
      </c>
      <c r="AC298" s="85">
        <v>453.1</v>
      </c>
      <c r="AD298" s="85">
        <v>432.4</v>
      </c>
      <c r="AE298" s="85">
        <v>20.7</v>
      </c>
      <c r="AF298" s="83" t="s">
        <v>1371</v>
      </c>
      <c r="AG298" s="103">
        <f t="shared" si="42"/>
        <v>4.6185277824406512E-14</v>
      </c>
    </row>
    <row r="299" spans="1:33" s="88" customFormat="1" x14ac:dyDescent="0.2">
      <c r="A299" s="83" t="s">
        <v>39</v>
      </c>
      <c r="B299" s="83" t="s">
        <v>40</v>
      </c>
      <c r="C299" s="83" t="s">
        <v>3727</v>
      </c>
      <c r="D299" s="83" t="s">
        <v>3738</v>
      </c>
      <c r="E299" s="83" t="s">
        <v>2903</v>
      </c>
      <c r="F299" s="83" t="s">
        <v>55</v>
      </c>
      <c r="G299" s="83" t="s">
        <v>3731</v>
      </c>
      <c r="H299" s="83" t="s">
        <v>2674</v>
      </c>
      <c r="I299" s="83" t="s">
        <v>302</v>
      </c>
      <c r="J299" s="83" t="s">
        <v>50</v>
      </c>
      <c r="K299" s="84">
        <v>43502</v>
      </c>
      <c r="L299" s="84">
        <v>43502</v>
      </c>
      <c r="M299" s="84">
        <v>43502</v>
      </c>
      <c r="N299" s="83" t="s">
        <v>1358</v>
      </c>
      <c r="O299" s="83" t="s">
        <v>1368</v>
      </c>
      <c r="P299" s="102">
        <v>8110588</v>
      </c>
      <c r="Q299" s="83" t="s">
        <v>4661</v>
      </c>
      <c r="R299" s="83" t="s">
        <v>68</v>
      </c>
      <c r="S299" s="83" t="s">
        <v>52</v>
      </c>
      <c r="T299" s="85">
        <v>453.1</v>
      </c>
      <c r="U299" s="85">
        <v>432.4</v>
      </c>
      <c r="V299" s="85">
        <f t="shared" si="41"/>
        <v>20.700000000000045</v>
      </c>
      <c r="W299" s="86">
        <f t="shared" si="43"/>
        <v>4.5685279187817354E-2</v>
      </c>
      <c r="X299" s="83" t="s">
        <v>1361</v>
      </c>
      <c r="Y299" s="85">
        <v>432.4</v>
      </c>
      <c r="Z299" s="83" t="s">
        <v>4662</v>
      </c>
      <c r="AA299" s="85">
        <v>0</v>
      </c>
      <c r="AB299" s="85" t="s">
        <v>54</v>
      </c>
      <c r="AC299" s="85">
        <v>453.1</v>
      </c>
      <c r="AD299" s="85">
        <v>432.4</v>
      </c>
      <c r="AE299" s="85">
        <v>20.7</v>
      </c>
      <c r="AF299" s="83" t="s">
        <v>1371</v>
      </c>
      <c r="AG299" s="103">
        <f t="shared" si="42"/>
        <v>4.6185277824406512E-14</v>
      </c>
    </row>
    <row r="300" spans="1:33" s="88" customFormat="1" x14ac:dyDescent="0.2">
      <c r="A300" s="83" t="s">
        <v>39</v>
      </c>
      <c r="B300" s="83" t="s">
        <v>40</v>
      </c>
      <c r="C300" s="83" t="s">
        <v>3727</v>
      </c>
      <c r="D300" s="83" t="s">
        <v>3738</v>
      </c>
      <c r="E300" s="83" t="s">
        <v>2903</v>
      </c>
      <c r="F300" s="83" t="s">
        <v>55</v>
      </c>
      <c r="G300" s="83" t="s">
        <v>3731</v>
      </c>
      <c r="H300" s="83" t="s">
        <v>2674</v>
      </c>
      <c r="I300" s="83" t="s">
        <v>48</v>
      </c>
      <c r="J300" s="83" t="s">
        <v>50</v>
      </c>
      <c r="K300" s="84">
        <v>43521</v>
      </c>
      <c r="L300" s="84">
        <v>43521</v>
      </c>
      <c r="M300" s="84">
        <v>43521</v>
      </c>
      <c r="N300" s="83" t="s">
        <v>1358</v>
      </c>
      <c r="O300" s="83" t="s">
        <v>1368</v>
      </c>
      <c r="P300" s="102">
        <v>8137993</v>
      </c>
      <c r="Q300" s="83" t="s">
        <v>4663</v>
      </c>
      <c r="R300" s="83" t="s">
        <v>68</v>
      </c>
      <c r="S300" s="83" t="s">
        <v>52</v>
      </c>
      <c r="T300" s="85">
        <v>30749.73</v>
      </c>
      <c r="U300" s="85">
        <v>28604.31</v>
      </c>
      <c r="V300" s="85">
        <f t="shared" si="41"/>
        <v>2145.4199999999983</v>
      </c>
      <c r="W300" s="86">
        <f t="shared" si="43"/>
        <v>6.9770368715432574E-2</v>
      </c>
      <c r="X300" s="83" t="s">
        <v>1361</v>
      </c>
      <c r="Y300" s="85">
        <v>28604.31</v>
      </c>
      <c r="Z300" s="83" t="s">
        <v>4664</v>
      </c>
      <c r="AA300" s="85">
        <v>0</v>
      </c>
      <c r="AB300" s="85" t="s">
        <v>54</v>
      </c>
      <c r="AC300" s="85">
        <v>30749.73</v>
      </c>
      <c r="AD300" s="85">
        <v>28604.31</v>
      </c>
      <c r="AE300" s="85">
        <v>2145.42</v>
      </c>
      <c r="AF300" s="83" t="s">
        <v>1371</v>
      </c>
      <c r="AG300" s="103">
        <f t="shared" si="42"/>
        <v>0</v>
      </c>
    </row>
    <row r="301" spans="1:33" s="88" customFormat="1" x14ac:dyDescent="0.2">
      <c r="A301" s="83" t="s">
        <v>39</v>
      </c>
      <c r="B301" s="83" t="s">
        <v>40</v>
      </c>
      <c r="C301" s="83" t="s">
        <v>3727</v>
      </c>
      <c r="D301" s="83" t="s">
        <v>3738</v>
      </c>
      <c r="E301" s="83" t="s">
        <v>2903</v>
      </c>
      <c r="F301" s="83" t="s">
        <v>55</v>
      </c>
      <c r="G301" s="83" t="s">
        <v>3731</v>
      </c>
      <c r="H301" s="83" t="s">
        <v>2674</v>
      </c>
      <c r="I301" s="83" t="s">
        <v>48</v>
      </c>
      <c r="J301" s="83" t="s">
        <v>50</v>
      </c>
      <c r="K301" s="84">
        <v>43504</v>
      </c>
      <c r="L301" s="84">
        <v>43504</v>
      </c>
      <c r="M301" s="84">
        <v>43504</v>
      </c>
      <c r="N301" s="83" t="s">
        <v>1358</v>
      </c>
      <c r="O301" s="83" t="s">
        <v>1368</v>
      </c>
      <c r="P301" s="102">
        <v>8137993</v>
      </c>
      <c r="Q301" s="83" t="s">
        <v>4663</v>
      </c>
      <c r="R301" s="83" t="s">
        <v>68</v>
      </c>
      <c r="S301" s="83" t="s">
        <v>52</v>
      </c>
      <c r="T301" s="85">
        <v>2358.09</v>
      </c>
      <c r="U301" s="85">
        <v>2193.5700000000002</v>
      </c>
      <c r="V301" s="85">
        <f t="shared" si="41"/>
        <v>164.51999999999998</v>
      </c>
      <c r="W301" s="86">
        <f t="shared" si="43"/>
        <v>6.9768329453074304E-2</v>
      </c>
      <c r="X301" s="83" t="s">
        <v>1361</v>
      </c>
      <c r="Y301" s="85">
        <v>2193.5700000000002</v>
      </c>
      <c r="Z301" s="83" t="s">
        <v>4664</v>
      </c>
      <c r="AA301" s="85">
        <v>0</v>
      </c>
      <c r="AB301" s="85" t="s">
        <v>54</v>
      </c>
      <c r="AC301" s="85">
        <v>532.74</v>
      </c>
      <c r="AD301" s="85">
        <v>495.57</v>
      </c>
      <c r="AE301" s="85">
        <v>37.17</v>
      </c>
      <c r="AF301" s="83" t="s">
        <v>1371</v>
      </c>
      <c r="AG301" s="103">
        <f t="shared" si="42"/>
        <v>127.34999999999998</v>
      </c>
    </row>
    <row r="302" spans="1:33" s="88" customFormat="1" x14ac:dyDescent="0.2">
      <c r="A302" s="83" t="s">
        <v>39</v>
      </c>
      <c r="B302" s="83" t="s">
        <v>40</v>
      </c>
      <c r="C302" s="83" t="s">
        <v>3727</v>
      </c>
      <c r="D302" s="83" t="s">
        <v>3738</v>
      </c>
      <c r="E302" s="83" t="s">
        <v>2903</v>
      </c>
      <c r="F302" s="83" t="s">
        <v>55</v>
      </c>
      <c r="G302" s="83" t="s">
        <v>3731</v>
      </c>
      <c r="H302" s="83" t="s">
        <v>2674</v>
      </c>
      <c r="I302" s="83" t="s">
        <v>48</v>
      </c>
      <c r="J302" s="83" t="s">
        <v>50</v>
      </c>
      <c r="K302" s="84">
        <v>43510</v>
      </c>
      <c r="L302" s="84">
        <v>43510</v>
      </c>
      <c r="M302" s="84">
        <v>43510</v>
      </c>
      <c r="N302" s="83" t="s">
        <v>1358</v>
      </c>
      <c r="O302" s="83" t="s">
        <v>1368</v>
      </c>
      <c r="P302" s="102">
        <v>8170305</v>
      </c>
      <c r="Q302" s="83" t="s">
        <v>4665</v>
      </c>
      <c r="R302" s="83" t="s">
        <v>68</v>
      </c>
      <c r="S302" s="83" t="s">
        <v>52</v>
      </c>
      <c r="T302" s="85">
        <v>5859</v>
      </c>
      <c r="U302" s="85">
        <v>6375.6</v>
      </c>
      <c r="V302" s="85">
        <f t="shared" si="41"/>
        <v>-516.60000000000036</v>
      </c>
      <c r="W302" s="86">
        <f t="shared" si="43"/>
        <v>-8.8172043010752751E-2</v>
      </c>
      <c r="X302" s="83" t="s">
        <v>1361</v>
      </c>
      <c r="Y302" s="85">
        <v>6375.6</v>
      </c>
      <c r="Z302" s="83" t="s">
        <v>4666</v>
      </c>
      <c r="AA302" s="85">
        <v>0</v>
      </c>
      <c r="AB302" s="85" t="s">
        <v>54</v>
      </c>
      <c r="AC302" s="85">
        <v>5859</v>
      </c>
      <c r="AD302" s="85">
        <v>6375.6</v>
      </c>
      <c r="AE302" s="85">
        <v>-516.6</v>
      </c>
      <c r="AF302" s="83" t="s">
        <v>1371</v>
      </c>
      <c r="AG302" s="103">
        <f t="shared" si="42"/>
        <v>0</v>
      </c>
    </row>
    <row r="303" spans="1:33" s="88" customFormat="1" x14ac:dyDescent="0.2">
      <c r="A303" s="83" t="s">
        <v>39</v>
      </c>
      <c r="B303" s="83" t="s">
        <v>40</v>
      </c>
      <c r="C303" s="83" t="s">
        <v>3727</v>
      </c>
      <c r="D303" s="83" t="s">
        <v>3738</v>
      </c>
      <c r="E303" s="83" t="s">
        <v>2903</v>
      </c>
      <c r="F303" s="83" t="s">
        <v>55</v>
      </c>
      <c r="G303" s="83" t="s">
        <v>3731</v>
      </c>
      <c r="H303" s="83" t="s">
        <v>2674</v>
      </c>
      <c r="I303" s="83" t="s">
        <v>48</v>
      </c>
      <c r="J303" s="83" t="s">
        <v>50</v>
      </c>
      <c r="K303" s="84">
        <v>43502</v>
      </c>
      <c r="L303" s="84">
        <v>43502</v>
      </c>
      <c r="M303" s="84">
        <v>43502</v>
      </c>
      <c r="N303" s="83" t="s">
        <v>1358</v>
      </c>
      <c r="O303" s="83" t="s">
        <v>1368</v>
      </c>
      <c r="P303" s="102">
        <v>8172959</v>
      </c>
      <c r="Q303" s="83" t="s">
        <v>4667</v>
      </c>
      <c r="R303" s="83" t="s">
        <v>68</v>
      </c>
      <c r="S303" s="83" t="s">
        <v>52</v>
      </c>
      <c r="T303" s="85">
        <v>25.54</v>
      </c>
      <c r="U303" s="85">
        <v>23.76</v>
      </c>
      <c r="V303" s="85">
        <f t="shared" si="41"/>
        <v>1.7799999999999976</v>
      </c>
      <c r="W303" s="86">
        <f t="shared" si="43"/>
        <v>6.9694596711041418E-2</v>
      </c>
      <c r="X303" s="83" t="s">
        <v>1361</v>
      </c>
      <c r="Y303" s="85">
        <v>23.76</v>
      </c>
      <c r="Z303" s="83" t="s">
        <v>4668</v>
      </c>
      <c r="AA303" s="85">
        <v>0</v>
      </c>
      <c r="AB303" s="85" t="s">
        <v>54</v>
      </c>
      <c r="AC303" s="85">
        <v>25.54</v>
      </c>
      <c r="AD303" s="85">
        <v>23.76</v>
      </c>
      <c r="AE303" s="85">
        <v>1.78</v>
      </c>
      <c r="AF303" s="83" t="s">
        <v>1371</v>
      </c>
      <c r="AG303" s="103">
        <f t="shared" si="42"/>
        <v>-2.4424906541753444E-15</v>
      </c>
    </row>
    <row r="304" spans="1:33" s="88" customFormat="1" x14ac:dyDescent="0.2">
      <c r="A304" s="83" t="s">
        <v>39</v>
      </c>
      <c r="B304" s="83" t="s">
        <v>40</v>
      </c>
      <c r="C304" s="83" t="s">
        <v>3727</v>
      </c>
      <c r="D304" s="83" t="s">
        <v>3738</v>
      </c>
      <c r="E304" s="83" t="s">
        <v>2903</v>
      </c>
      <c r="F304" s="83" t="s">
        <v>55</v>
      </c>
      <c r="G304" s="83" t="s">
        <v>3731</v>
      </c>
      <c r="H304" s="83" t="s">
        <v>2674</v>
      </c>
      <c r="I304" s="83" t="s">
        <v>48</v>
      </c>
      <c r="J304" s="83" t="s">
        <v>50</v>
      </c>
      <c r="K304" s="84">
        <v>43514</v>
      </c>
      <c r="L304" s="84">
        <v>43514</v>
      </c>
      <c r="M304" s="84">
        <v>43514</v>
      </c>
      <c r="N304" s="83" t="s">
        <v>1358</v>
      </c>
      <c r="O304" s="83" t="s">
        <v>1368</v>
      </c>
      <c r="P304" s="102">
        <v>8172959</v>
      </c>
      <c r="Q304" s="83" t="s">
        <v>4667</v>
      </c>
      <c r="R304" s="83" t="s">
        <v>68</v>
      </c>
      <c r="S304" s="83" t="s">
        <v>52</v>
      </c>
      <c r="T304" s="85">
        <v>15094.7</v>
      </c>
      <c r="U304" s="85">
        <v>14192.04</v>
      </c>
      <c r="V304" s="85">
        <f t="shared" si="41"/>
        <v>902.65999999999985</v>
      </c>
      <c r="W304" s="86">
        <f t="shared" si="43"/>
        <v>5.9799797279839931E-2</v>
      </c>
      <c r="X304" s="83" t="s">
        <v>1361</v>
      </c>
      <c r="Y304" s="85">
        <v>14192.04</v>
      </c>
      <c r="Z304" s="83" t="s">
        <v>4668</v>
      </c>
      <c r="AA304" s="85">
        <v>0</v>
      </c>
      <c r="AB304" s="85" t="s">
        <v>54</v>
      </c>
      <c r="AC304" s="85">
        <v>15094.7</v>
      </c>
      <c r="AD304" s="85">
        <v>14192.04</v>
      </c>
      <c r="AE304" s="85">
        <v>902.66</v>
      </c>
      <c r="AF304" s="83" t="s">
        <v>1371</v>
      </c>
      <c r="AG304" s="103">
        <f t="shared" si="42"/>
        <v>0</v>
      </c>
    </row>
    <row r="305" spans="1:33" s="88" customFormat="1" x14ac:dyDescent="0.2">
      <c r="A305" s="83" t="s">
        <v>39</v>
      </c>
      <c r="B305" s="83" t="s">
        <v>40</v>
      </c>
      <c r="C305" s="83" t="s">
        <v>3727</v>
      </c>
      <c r="D305" s="83" t="s">
        <v>3738</v>
      </c>
      <c r="E305" s="83" t="s">
        <v>2903</v>
      </c>
      <c r="F305" s="83" t="s">
        <v>55</v>
      </c>
      <c r="G305" s="83" t="s">
        <v>3731</v>
      </c>
      <c r="H305" s="83" t="s">
        <v>2674</v>
      </c>
      <c r="I305" s="83" t="s">
        <v>48</v>
      </c>
      <c r="J305" s="83" t="s">
        <v>50</v>
      </c>
      <c r="K305" s="84">
        <v>43514</v>
      </c>
      <c r="L305" s="84">
        <v>43514</v>
      </c>
      <c r="M305" s="84">
        <v>43514</v>
      </c>
      <c r="N305" s="83" t="s">
        <v>1358</v>
      </c>
      <c r="O305" s="83" t="s">
        <v>1368</v>
      </c>
      <c r="P305" s="102">
        <v>8172938</v>
      </c>
      <c r="Q305" s="83" t="s">
        <v>4669</v>
      </c>
      <c r="R305" s="83" t="s">
        <v>68</v>
      </c>
      <c r="S305" s="83" t="s">
        <v>52</v>
      </c>
      <c r="T305" s="85">
        <v>15094.7</v>
      </c>
      <c r="U305" s="85">
        <v>14192.04</v>
      </c>
      <c r="V305" s="85">
        <f t="shared" si="41"/>
        <v>902.65999999999985</v>
      </c>
      <c r="W305" s="86">
        <f t="shared" si="43"/>
        <v>5.9799797279839931E-2</v>
      </c>
      <c r="X305" s="83" t="s">
        <v>1361</v>
      </c>
      <c r="Y305" s="85">
        <v>14192.04</v>
      </c>
      <c r="Z305" s="83" t="s">
        <v>4670</v>
      </c>
      <c r="AA305" s="85">
        <v>0</v>
      </c>
      <c r="AB305" s="85" t="s">
        <v>54</v>
      </c>
      <c r="AC305" s="85">
        <v>15094.7</v>
      </c>
      <c r="AD305" s="85">
        <v>14192.04</v>
      </c>
      <c r="AE305" s="85">
        <v>902.66</v>
      </c>
      <c r="AF305" s="83" t="s">
        <v>1371</v>
      </c>
      <c r="AG305" s="103">
        <f t="shared" si="42"/>
        <v>0</v>
      </c>
    </row>
    <row r="306" spans="1:33" s="88" customFormat="1" x14ac:dyDescent="0.2">
      <c r="A306" s="83" t="s">
        <v>39</v>
      </c>
      <c r="B306" s="83" t="s">
        <v>40</v>
      </c>
      <c r="C306" s="83" t="s">
        <v>3727</v>
      </c>
      <c r="D306" s="83" t="s">
        <v>3738</v>
      </c>
      <c r="E306" s="83" t="s">
        <v>2903</v>
      </c>
      <c r="F306" s="83" t="s">
        <v>55</v>
      </c>
      <c r="G306" s="83" t="s">
        <v>3731</v>
      </c>
      <c r="H306" s="83" t="s">
        <v>2674</v>
      </c>
      <c r="I306" s="83" t="s">
        <v>48</v>
      </c>
      <c r="J306" s="83" t="s">
        <v>50</v>
      </c>
      <c r="K306" s="84">
        <v>43502</v>
      </c>
      <c r="L306" s="84">
        <v>43502</v>
      </c>
      <c r="M306" s="84">
        <v>43502</v>
      </c>
      <c r="N306" s="83" t="s">
        <v>1358</v>
      </c>
      <c r="O306" s="83" t="s">
        <v>1368</v>
      </c>
      <c r="P306" s="102">
        <v>8172938</v>
      </c>
      <c r="Q306" s="83" t="s">
        <v>4669</v>
      </c>
      <c r="R306" s="83" t="s">
        <v>68</v>
      </c>
      <c r="S306" s="83" t="s">
        <v>52</v>
      </c>
      <c r="T306" s="85">
        <v>197.3</v>
      </c>
      <c r="U306" s="85">
        <v>183.54</v>
      </c>
      <c r="V306" s="85">
        <f t="shared" si="41"/>
        <v>13.760000000000019</v>
      </c>
      <c r="W306" s="86">
        <f t="shared" si="43"/>
        <v>6.9741510390268727E-2</v>
      </c>
      <c r="X306" s="83" t="s">
        <v>1361</v>
      </c>
      <c r="Y306" s="85">
        <v>183.54</v>
      </c>
      <c r="Z306" s="83" t="s">
        <v>4670</v>
      </c>
      <c r="AA306" s="85">
        <v>0</v>
      </c>
      <c r="AB306" s="85" t="s">
        <v>54</v>
      </c>
      <c r="AC306" s="85">
        <v>197.3</v>
      </c>
      <c r="AD306" s="85">
        <v>183.54</v>
      </c>
      <c r="AE306" s="85">
        <v>13.76</v>
      </c>
      <c r="AF306" s="83" t="s">
        <v>1371</v>
      </c>
      <c r="AG306" s="103">
        <f t="shared" si="42"/>
        <v>1.9539925233402755E-14</v>
      </c>
    </row>
    <row r="307" spans="1:33" s="88" customFormat="1" x14ac:dyDescent="0.2">
      <c r="A307" s="83" t="s">
        <v>39</v>
      </c>
      <c r="B307" s="83" t="s">
        <v>40</v>
      </c>
      <c r="C307" s="83" t="s">
        <v>3727</v>
      </c>
      <c r="D307" s="83" t="s">
        <v>3738</v>
      </c>
      <c r="E307" s="83" t="s">
        <v>2903</v>
      </c>
      <c r="F307" s="83" t="s">
        <v>55</v>
      </c>
      <c r="G307" s="83" t="s">
        <v>3731</v>
      </c>
      <c r="H307" s="83" t="s">
        <v>2674</v>
      </c>
      <c r="I307" s="83" t="s">
        <v>48</v>
      </c>
      <c r="J307" s="83" t="s">
        <v>50</v>
      </c>
      <c r="K307" s="84">
        <v>43503</v>
      </c>
      <c r="L307" s="84">
        <v>43503</v>
      </c>
      <c r="M307" s="84">
        <v>43503</v>
      </c>
      <c r="N307" s="83" t="s">
        <v>1358</v>
      </c>
      <c r="O307" s="83" t="s">
        <v>1368</v>
      </c>
      <c r="P307" s="102">
        <v>8176104</v>
      </c>
      <c r="Q307" s="83" t="s">
        <v>4671</v>
      </c>
      <c r="R307" s="83" t="s">
        <v>68</v>
      </c>
      <c r="S307" s="83" t="s">
        <v>52</v>
      </c>
      <c r="T307" s="85">
        <v>429</v>
      </c>
      <c r="U307" s="85">
        <v>356.71</v>
      </c>
      <c r="V307" s="85">
        <f t="shared" si="41"/>
        <v>72.29000000000002</v>
      </c>
      <c r="W307" s="86">
        <f t="shared" si="43"/>
        <v>0.16850815850815856</v>
      </c>
      <c r="X307" s="83" t="s">
        <v>1361</v>
      </c>
      <c r="Y307" s="85">
        <v>356.71</v>
      </c>
      <c r="Z307" s="83" t="s">
        <v>4672</v>
      </c>
      <c r="AA307" s="85">
        <v>0</v>
      </c>
      <c r="AB307" s="85" t="s">
        <v>54</v>
      </c>
      <c r="AC307" s="85">
        <v>429</v>
      </c>
      <c r="AD307" s="85">
        <v>356.71</v>
      </c>
      <c r="AE307" s="85">
        <v>72.290000000000006</v>
      </c>
      <c r="AF307" s="83" t="s">
        <v>1371</v>
      </c>
      <c r="AG307" s="103">
        <f t="shared" si="42"/>
        <v>0</v>
      </c>
    </row>
    <row r="308" spans="1:33" s="88" customFormat="1" x14ac:dyDescent="0.2">
      <c r="A308" s="83" t="s">
        <v>39</v>
      </c>
      <c r="B308" s="83" t="s">
        <v>40</v>
      </c>
      <c r="C308" s="83" t="s">
        <v>3727</v>
      </c>
      <c r="D308" s="83" t="s">
        <v>3738</v>
      </c>
      <c r="E308" s="83" t="s">
        <v>2903</v>
      </c>
      <c r="F308" s="83" t="s">
        <v>55</v>
      </c>
      <c r="G308" s="83" t="s">
        <v>3731</v>
      </c>
      <c r="H308" s="83" t="s">
        <v>2674</v>
      </c>
      <c r="I308" s="83" t="s">
        <v>48</v>
      </c>
      <c r="J308" s="83" t="s">
        <v>50</v>
      </c>
      <c r="K308" s="84">
        <v>43509</v>
      </c>
      <c r="L308" s="84">
        <v>43509</v>
      </c>
      <c r="M308" s="84">
        <v>43509</v>
      </c>
      <c r="N308" s="83" t="s">
        <v>1358</v>
      </c>
      <c r="O308" s="83" t="s">
        <v>1368</v>
      </c>
      <c r="P308" s="102">
        <v>8184386</v>
      </c>
      <c r="Q308" s="83" t="s">
        <v>4673</v>
      </c>
      <c r="R308" s="83" t="s">
        <v>68</v>
      </c>
      <c r="S308" s="83" t="s">
        <v>52</v>
      </c>
      <c r="T308" s="85">
        <v>706.39</v>
      </c>
      <c r="U308" s="85">
        <v>627.9</v>
      </c>
      <c r="V308" s="85">
        <f t="shared" si="41"/>
        <v>78.490000000000009</v>
      </c>
      <c r="W308" s="86">
        <f t="shared" si="43"/>
        <v>0.11111425699684312</v>
      </c>
      <c r="X308" s="83" t="s">
        <v>1361</v>
      </c>
      <c r="Y308" s="85">
        <v>627.9</v>
      </c>
      <c r="Z308" s="83" t="s">
        <v>4674</v>
      </c>
      <c r="AA308" s="85">
        <v>0</v>
      </c>
      <c r="AB308" s="85" t="s">
        <v>54</v>
      </c>
      <c r="AC308" s="85">
        <v>706.39</v>
      </c>
      <c r="AD308" s="85">
        <v>627.9</v>
      </c>
      <c r="AE308" s="85">
        <v>78.489999999999995</v>
      </c>
      <c r="AF308" s="83" t="s">
        <v>1371</v>
      </c>
      <c r="AG308" s="103">
        <f t="shared" si="42"/>
        <v>0</v>
      </c>
    </row>
    <row r="309" spans="1:33" s="88" customFormat="1" x14ac:dyDescent="0.2">
      <c r="A309" s="83" t="s">
        <v>39</v>
      </c>
      <c r="B309" s="83" t="s">
        <v>40</v>
      </c>
      <c r="C309" s="83" t="s">
        <v>3727</v>
      </c>
      <c r="D309" s="83" t="s">
        <v>3738</v>
      </c>
      <c r="E309" s="83" t="s">
        <v>2903</v>
      </c>
      <c r="F309" s="83" t="s">
        <v>55</v>
      </c>
      <c r="G309" s="83" t="s">
        <v>3731</v>
      </c>
      <c r="H309" s="83" t="s">
        <v>2674</v>
      </c>
      <c r="I309" s="83" t="s">
        <v>48</v>
      </c>
      <c r="J309" s="83" t="s">
        <v>50</v>
      </c>
      <c r="K309" s="84">
        <v>43501</v>
      </c>
      <c r="L309" s="84">
        <v>43501</v>
      </c>
      <c r="M309" s="84">
        <v>43501</v>
      </c>
      <c r="N309" s="83" t="s">
        <v>1358</v>
      </c>
      <c r="O309" s="83" t="s">
        <v>1368</v>
      </c>
      <c r="P309" s="102">
        <v>8189039</v>
      </c>
      <c r="Q309" s="83" t="s">
        <v>4675</v>
      </c>
      <c r="R309" s="83" t="s">
        <v>68</v>
      </c>
      <c r="S309" s="83" t="s">
        <v>52</v>
      </c>
      <c r="T309" s="85">
        <v>1614.6</v>
      </c>
      <c r="U309" s="85">
        <v>1495</v>
      </c>
      <c r="V309" s="85">
        <f t="shared" si="41"/>
        <v>119.59999999999991</v>
      </c>
      <c r="W309" s="86">
        <f t="shared" si="43"/>
        <v>7.4074074074074028E-2</v>
      </c>
      <c r="X309" s="83" t="s">
        <v>1361</v>
      </c>
      <c r="Y309" s="85">
        <v>1495</v>
      </c>
      <c r="Z309" s="83" t="s">
        <v>4676</v>
      </c>
      <c r="AA309" s="85">
        <v>0</v>
      </c>
      <c r="AB309" s="85" t="s">
        <v>54</v>
      </c>
      <c r="AC309" s="85">
        <v>1614.6</v>
      </c>
      <c r="AD309" s="85">
        <v>1495</v>
      </c>
      <c r="AE309" s="85">
        <v>119.6</v>
      </c>
      <c r="AF309" s="83" t="s">
        <v>1371</v>
      </c>
      <c r="AG309" s="103">
        <f t="shared" si="42"/>
        <v>0</v>
      </c>
    </row>
    <row r="310" spans="1:33" s="88" customFormat="1" x14ac:dyDescent="0.2">
      <c r="A310" s="83" t="s">
        <v>39</v>
      </c>
      <c r="B310" s="83" t="s">
        <v>40</v>
      </c>
      <c r="C310" s="83" t="s">
        <v>3727</v>
      </c>
      <c r="D310" s="83" t="s">
        <v>3738</v>
      </c>
      <c r="E310" s="83" t="s">
        <v>2903</v>
      </c>
      <c r="F310" s="83" t="s">
        <v>55</v>
      </c>
      <c r="G310" s="83" t="s">
        <v>3731</v>
      </c>
      <c r="H310" s="83" t="s">
        <v>2674</v>
      </c>
      <c r="I310" s="83" t="s">
        <v>48</v>
      </c>
      <c r="J310" s="83" t="s">
        <v>50</v>
      </c>
      <c r="K310" s="84">
        <v>43524</v>
      </c>
      <c r="L310" s="84">
        <v>43524</v>
      </c>
      <c r="M310" s="84">
        <v>43524</v>
      </c>
      <c r="N310" s="83" t="s">
        <v>1358</v>
      </c>
      <c r="O310" s="83" t="s">
        <v>1368</v>
      </c>
      <c r="P310" s="102">
        <v>8189073</v>
      </c>
      <c r="Q310" s="83" t="s">
        <v>4677</v>
      </c>
      <c r="R310" s="83" t="s">
        <v>68</v>
      </c>
      <c r="S310" s="83" t="s">
        <v>52</v>
      </c>
      <c r="T310" s="85">
        <v>702</v>
      </c>
      <c r="U310" s="85">
        <v>650</v>
      </c>
      <c r="V310" s="85">
        <f t="shared" si="41"/>
        <v>52</v>
      </c>
      <c r="W310" s="86">
        <f t="shared" si="43"/>
        <v>7.407407407407407E-2</v>
      </c>
      <c r="X310" s="83" t="s">
        <v>1361</v>
      </c>
      <c r="Y310" s="85">
        <v>650</v>
      </c>
      <c r="Z310" s="83" t="s">
        <v>4678</v>
      </c>
      <c r="AA310" s="85">
        <v>0</v>
      </c>
      <c r="AB310" s="85" t="s">
        <v>54</v>
      </c>
      <c r="AC310" s="85">
        <v>702</v>
      </c>
      <c r="AD310" s="85">
        <v>650</v>
      </c>
      <c r="AE310" s="85">
        <v>52</v>
      </c>
      <c r="AF310" s="83" t="s">
        <v>1371</v>
      </c>
      <c r="AG310" s="103">
        <f t="shared" si="42"/>
        <v>0</v>
      </c>
    </row>
    <row r="311" spans="1:33" s="88" customFormat="1" x14ac:dyDescent="0.2">
      <c r="A311" s="83" t="s">
        <v>39</v>
      </c>
      <c r="B311" s="83" t="s">
        <v>40</v>
      </c>
      <c r="C311" s="83" t="s">
        <v>3727</v>
      </c>
      <c r="D311" s="83" t="s">
        <v>3738</v>
      </c>
      <c r="E311" s="83" t="s">
        <v>2903</v>
      </c>
      <c r="F311" s="83" t="s">
        <v>55</v>
      </c>
      <c r="G311" s="83" t="s">
        <v>3731</v>
      </c>
      <c r="H311" s="83" t="s">
        <v>2674</v>
      </c>
      <c r="I311" s="83" t="s">
        <v>48</v>
      </c>
      <c r="J311" s="83" t="s">
        <v>50</v>
      </c>
      <c r="K311" s="84">
        <v>43514</v>
      </c>
      <c r="L311" s="84">
        <v>43514</v>
      </c>
      <c r="M311" s="84">
        <v>43514</v>
      </c>
      <c r="N311" s="83" t="s">
        <v>1358</v>
      </c>
      <c r="O311" s="83" t="s">
        <v>1368</v>
      </c>
      <c r="P311" s="102">
        <v>8189078</v>
      </c>
      <c r="Q311" s="83" t="s">
        <v>4679</v>
      </c>
      <c r="R311" s="83" t="s">
        <v>68</v>
      </c>
      <c r="S311" s="83" t="s">
        <v>52</v>
      </c>
      <c r="T311" s="85">
        <v>521.13</v>
      </c>
      <c r="U311" s="85">
        <v>473.75</v>
      </c>
      <c r="V311" s="85">
        <f t="shared" si="41"/>
        <v>47.379999999999995</v>
      </c>
      <c r="W311" s="86">
        <f t="shared" si="43"/>
        <v>9.0917813213593532E-2</v>
      </c>
      <c r="X311" s="83" t="s">
        <v>1361</v>
      </c>
      <c r="Y311" s="85">
        <v>473.75</v>
      </c>
      <c r="Z311" s="83" t="s">
        <v>4680</v>
      </c>
      <c r="AA311" s="85">
        <v>0</v>
      </c>
      <c r="AB311" s="85" t="s">
        <v>54</v>
      </c>
      <c r="AC311" s="85">
        <v>521.13</v>
      </c>
      <c r="AD311" s="85">
        <v>473.75</v>
      </c>
      <c r="AE311" s="85">
        <v>47.38</v>
      </c>
      <c r="AF311" s="83" t="s">
        <v>1371</v>
      </c>
      <c r="AG311" s="103">
        <f t="shared" si="42"/>
        <v>0</v>
      </c>
    </row>
    <row r="312" spans="1:33" s="88" customFormat="1" x14ac:dyDescent="0.2">
      <c r="A312" s="83" t="s">
        <v>39</v>
      </c>
      <c r="B312" s="83" t="s">
        <v>40</v>
      </c>
      <c r="C312" s="83" t="s">
        <v>3727</v>
      </c>
      <c r="D312" s="83" t="s">
        <v>3738</v>
      </c>
      <c r="E312" s="83" t="s">
        <v>2903</v>
      </c>
      <c r="F312" s="83" t="s">
        <v>55</v>
      </c>
      <c r="G312" s="83" t="s">
        <v>3731</v>
      </c>
      <c r="H312" s="83" t="s">
        <v>2674</v>
      </c>
      <c r="I312" s="83" t="s">
        <v>48</v>
      </c>
      <c r="J312" s="83" t="s">
        <v>50</v>
      </c>
      <c r="K312" s="84">
        <v>43521</v>
      </c>
      <c r="L312" s="84">
        <v>43521</v>
      </c>
      <c r="M312" s="84">
        <v>43521</v>
      </c>
      <c r="N312" s="83" t="s">
        <v>1358</v>
      </c>
      <c r="O312" s="83" t="s">
        <v>1368</v>
      </c>
      <c r="P312" s="102">
        <v>8189705</v>
      </c>
      <c r="Q312" s="83" t="s">
        <v>4681</v>
      </c>
      <c r="R312" s="83" t="s">
        <v>68</v>
      </c>
      <c r="S312" s="83" t="s">
        <v>52</v>
      </c>
      <c r="T312" s="85">
        <v>43433.440000000002</v>
      </c>
      <c r="U312" s="85">
        <v>40704.080000000002</v>
      </c>
      <c r="V312" s="85">
        <f t="shared" si="41"/>
        <v>2729.3600000000006</v>
      </c>
      <c r="W312" s="86">
        <f t="shared" si="43"/>
        <v>6.2840060561631786E-2</v>
      </c>
      <c r="X312" s="83" t="s">
        <v>1361</v>
      </c>
      <c r="Y312" s="85">
        <v>40704.080000000002</v>
      </c>
      <c r="Z312" s="83" t="s">
        <v>4682</v>
      </c>
      <c r="AA312" s="85">
        <v>0</v>
      </c>
      <c r="AB312" s="85" t="s">
        <v>54</v>
      </c>
      <c r="AC312" s="85">
        <v>43433.440000000002</v>
      </c>
      <c r="AD312" s="85">
        <v>40704.080000000002</v>
      </c>
      <c r="AE312" s="85">
        <v>2729.36</v>
      </c>
      <c r="AF312" s="83" t="s">
        <v>1371</v>
      </c>
      <c r="AG312" s="103">
        <f t="shared" si="42"/>
        <v>0</v>
      </c>
    </row>
    <row r="313" spans="1:33" s="88" customFormat="1" x14ac:dyDescent="0.2">
      <c r="A313" s="83" t="s">
        <v>39</v>
      </c>
      <c r="B313" s="83" t="s">
        <v>40</v>
      </c>
      <c r="C313" s="83" t="s">
        <v>3727</v>
      </c>
      <c r="D313" s="83" t="s">
        <v>3738</v>
      </c>
      <c r="E313" s="83" t="s">
        <v>2903</v>
      </c>
      <c r="F313" s="83" t="s">
        <v>55</v>
      </c>
      <c r="G313" s="83" t="s">
        <v>3731</v>
      </c>
      <c r="H313" s="83" t="s">
        <v>2674</v>
      </c>
      <c r="I313" s="83" t="s">
        <v>48</v>
      </c>
      <c r="J313" s="83" t="s">
        <v>50</v>
      </c>
      <c r="K313" s="84">
        <v>43511</v>
      </c>
      <c r="L313" s="84">
        <v>43511</v>
      </c>
      <c r="M313" s="84">
        <v>43511</v>
      </c>
      <c r="N313" s="83" t="s">
        <v>1358</v>
      </c>
      <c r="O313" s="83" t="s">
        <v>1368</v>
      </c>
      <c r="P313" s="102">
        <v>8192152</v>
      </c>
      <c r="Q313" s="83" t="s">
        <v>3795</v>
      </c>
      <c r="R313" s="83" t="s">
        <v>68</v>
      </c>
      <c r="S313" s="83" t="s">
        <v>52</v>
      </c>
      <c r="T313" s="85">
        <v>7547.35</v>
      </c>
      <c r="U313" s="85">
        <v>7096.02</v>
      </c>
      <c r="V313" s="85">
        <f t="shared" si="41"/>
        <v>451.32999999999993</v>
      </c>
      <c r="W313" s="86">
        <f t="shared" si="43"/>
        <v>5.9799797279839931E-2</v>
      </c>
      <c r="X313" s="83" t="s">
        <v>1361</v>
      </c>
      <c r="Y313" s="85">
        <v>7096.02</v>
      </c>
      <c r="Z313" s="83" t="s">
        <v>3797</v>
      </c>
      <c r="AA313" s="85">
        <v>0</v>
      </c>
      <c r="AB313" s="85" t="s">
        <v>54</v>
      </c>
      <c r="AC313" s="85">
        <v>7547.35</v>
      </c>
      <c r="AD313" s="85">
        <v>7096.02</v>
      </c>
      <c r="AE313" s="85">
        <v>451.33</v>
      </c>
      <c r="AF313" s="83" t="s">
        <v>1371</v>
      </c>
      <c r="AG313" s="103">
        <f t="shared" si="42"/>
        <v>0</v>
      </c>
    </row>
    <row r="314" spans="1:33" s="88" customFormat="1" x14ac:dyDescent="0.2">
      <c r="A314" s="83" t="s">
        <v>39</v>
      </c>
      <c r="B314" s="83" t="s">
        <v>40</v>
      </c>
      <c r="C314" s="83" t="s">
        <v>3727</v>
      </c>
      <c r="D314" s="83" t="s">
        <v>3738</v>
      </c>
      <c r="E314" s="83" t="s">
        <v>2903</v>
      </c>
      <c r="F314" s="83" t="s">
        <v>55</v>
      </c>
      <c r="G314" s="83" t="s">
        <v>3731</v>
      </c>
      <c r="H314" s="83" t="s">
        <v>2674</v>
      </c>
      <c r="I314" s="83" t="s">
        <v>48</v>
      </c>
      <c r="J314" s="83" t="s">
        <v>50</v>
      </c>
      <c r="K314" s="84">
        <v>43501</v>
      </c>
      <c r="L314" s="84">
        <v>43501</v>
      </c>
      <c r="M314" s="84">
        <v>43501</v>
      </c>
      <c r="N314" s="83" t="s">
        <v>1358</v>
      </c>
      <c r="O314" s="83" t="s">
        <v>1368</v>
      </c>
      <c r="P314" s="102">
        <v>8192192</v>
      </c>
      <c r="Q314" s="83" t="s">
        <v>4683</v>
      </c>
      <c r="R314" s="83" t="s">
        <v>68</v>
      </c>
      <c r="S314" s="83" t="s">
        <v>52</v>
      </c>
      <c r="T314" s="85">
        <v>295.95</v>
      </c>
      <c r="U314" s="85">
        <v>275.31</v>
      </c>
      <c r="V314" s="85">
        <f t="shared" si="41"/>
        <v>20.639999999999986</v>
      </c>
      <c r="W314" s="86">
        <f t="shared" si="43"/>
        <v>6.9741510390268588E-2</v>
      </c>
      <c r="X314" s="83" t="s">
        <v>1361</v>
      </c>
      <c r="Y314" s="85">
        <v>275.31</v>
      </c>
      <c r="Z314" s="83" t="s">
        <v>4684</v>
      </c>
      <c r="AA314" s="85">
        <v>0</v>
      </c>
      <c r="AB314" s="85" t="s">
        <v>54</v>
      </c>
      <c r="AC314" s="85">
        <v>295.95</v>
      </c>
      <c r="AD314" s="85">
        <v>275.31</v>
      </c>
      <c r="AE314" s="85">
        <v>20.64</v>
      </c>
      <c r="AF314" s="83" t="s">
        <v>1371</v>
      </c>
      <c r="AG314" s="103">
        <f t="shared" si="42"/>
        <v>0</v>
      </c>
    </row>
    <row r="315" spans="1:33" s="88" customFormat="1" x14ac:dyDescent="0.2">
      <c r="A315" s="83" t="s">
        <v>39</v>
      </c>
      <c r="B315" s="83" t="s">
        <v>40</v>
      </c>
      <c r="C315" s="83" t="s">
        <v>3727</v>
      </c>
      <c r="D315" s="83" t="s">
        <v>3738</v>
      </c>
      <c r="E315" s="83" t="s">
        <v>2903</v>
      </c>
      <c r="F315" s="83" t="s">
        <v>55</v>
      </c>
      <c r="G315" s="83" t="s">
        <v>3731</v>
      </c>
      <c r="H315" s="83" t="s">
        <v>2674</v>
      </c>
      <c r="I315" s="83" t="s">
        <v>48</v>
      </c>
      <c r="J315" s="83" t="s">
        <v>50</v>
      </c>
      <c r="K315" s="84">
        <v>43509</v>
      </c>
      <c r="L315" s="84">
        <v>43509</v>
      </c>
      <c r="M315" s="84">
        <v>43509</v>
      </c>
      <c r="N315" s="83" t="s">
        <v>1358</v>
      </c>
      <c r="O315" s="83" t="s">
        <v>1368</v>
      </c>
      <c r="P315" s="102">
        <v>8193257</v>
      </c>
      <c r="Q315" s="83" t="s">
        <v>4685</v>
      </c>
      <c r="R315" s="83" t="s">
        <v>68</v>
      </c>
      <c r="S315" s="83" t="s">
        <v>52</v>
      </c>
      <c r="T315" s="85">
        <v>6920.94</v>
      </c>
      <c r="U315" s="85">
        <v>6174.97</v>
      </c>
      <c r="V315" s="85">
        <f t="shared" si="41"/>
        <v>745.96999999999935</v>
      </c>
      <c r="W315" s="86">
        <f t="shared" si="43"/>
        <v>0.10778449170199415</v>
      </c>
      <c r="X315" s="83" t="s">
        <v>1361</v>
      </c>
      <c r="Y315" s="85">
        <v>6174.97</v>
      </c>
      <c r="Z315" s="83" t="s">
        <v>4686</v>
      </c>
      <c r="AA315" s="85">
        <v>0</v>
      </c>
      <c r="AB315" s="85" t="s">
        <v>54</v>
      </c>
      <c r="AC315" s="85">
        <v>6920.94</v>
      </c>
      <c r="AD315" s="85">
        <v>6174.97</v>
      </c>
      <c r="AE315" s="85">
        <v>745.97</v>
      </c>
      <c r="AF315" s="83" t="s">
        <v>1371</v>
      </c>
      <c r="AG315" s="103">
        <f t="shared" si="42"/>
        <v>0</v>
      </c>
    </row>
    <row r="316" spans="1:33" s="88" customFormat="1" x14ac:dyDescent="0.2">
      <c r="A316" s="83" t="s">
        <v>39</v>
      </c>
      <c r="B316" s="83" t="s">
        <v>40</v>
      </c>
      <c r="C316" s="83" t="s">
        <v>3727</v>
      </c>
      <c r="D316" s="83" t="s">
        <v>3738</v>
      </c>
      <c r="E316" s="83" t="s">
        <v>2903</v>
      </c>
      <c r="F316" s="83" t="s">
        <v>55</v>
      </c>
      <c r="G316" s="83" t="s">
        <v>3731</v>
      </c>
      <c r="H316" s="83" t="s">
        <v>2674</v>
      </c>
      <c r="I316" s="83" t="s">
        <v>48</v>
      </c>
      <c r="J316" s="83" t="s">
        <v>50</v>
      </c>
      <c r="K316" s="84">
        <v>43502</v>
      </c>
      <c r="L316" s="84">
        <v>43502</v>
      </c>
      <c r="M316" s="84">
        <v>43502</v>
      </c>
      <c r="N316" s="83" t="s">
        <v>1358</v>
      </c>
      <c r="O316" s="83" t="s">
        <v>1368</v>
      </c>
      <c r="P316" s="102">
        <v>8196580</v>
      </c>
      <c r="Q316" s="83" t="s">
        <v>4687</v>
      </c>
      <c r="R316" s="83" t="s">
        <v>68</v>
      </c>
      <c r="S316" s="83" t="s">
        <v>52</v>
      </c>
      <c r="T316" s="85">
        <v>278.10000000000002</v>
      </c>
      <c r="U316" s="85">
        <v>206</v>
      </c>
      <c r="V316" s="85">
        <f t="shared" si="41"/>
        <v>72.100000000000023</v>
      </c>
      <c r="W316" s="86">
        <f t="shared" si="43"/>
        <v>0.2592592592592593</v>
      </c>
      <c r="X316" s="83" t="s">
        <v>1361</v>
      </c>
      <c r="Y316" s="85">
        <v>206</v>
      </c>
      <c r="Z316" s="83" t="s">
        <v>4688</v>
      </c>
      <c r="AA316" s="85">
        <v>0</v>
      </c>
      <c r="AB316" s="85" t="s">
        <v>54</v>
      </c>
      <c r="AC316" s="85">
        <v>278.10000000000002</v>
      </c>
      <c r="AD316" s="85">
        <v>206</v>
      </c>
      <c r="AE316" s="85">
        <v>72.099999999999994</v>
      </c>
      <c r="AF316" s="83" t="s">
        <v>1371</v>
      </c>
      <c r="AG316" s="103">
        <f t="shared" si="42"/>
        <v>0</v>
      </c>
    </row>
    <row r="317" spans="1:33" s="88" customFormat="1" x14ac:dyDescent="0.2">
      <c r="A317" s="83" t="s">
        <v>39</v>
      </c>
      <c r="B317" s="83" t="s">
        <v>40</v>
      </c>
      <c r="C317" s="83" t="s">
        <v>3727</v>
      </c>
      <c r="D317" s="83" t="s">
        <v>3738</v>
      </c>
      <c r="E317" s="83" t="s">
        <v>2903</v>
      </c>
      <c r="F317" s="83" t="s">
        <v>55</v>
      </c>
      <c r="G317" s="83" t="s">
        <v>3731</v>
      </c>
      <c r="H317" s="83" t="s">
        <v>2674</v>
      </c>
      <c r="I317" s="83" t="s">
        <v>48</v>
      </c>
      <c r="J317" s="83" t="s">
        <v>50</v>
      </c>
      <c r="K317" s="84">
        <v>43511</v>
      </c>
      <c r="L317" s="84">
        <v>43511</v>
      </c>
      <c r="M317" s="84">
        <v>43511</v>
      </c>
      <c r="N317" s="83" t="s">
        <v>1358</v>
      </c>
      <c r="O317" s="83" t="s">
        <v>1368</v>
      </c>
      <c r="P317" s="102">
        <v>8196577</v>
      </c>
      <c r="Q317" s="83" t="s">
        <v>4689</v>
      </c>
      <c r="R317" s="83" t="s">
        <v>68</v>
      </c>
      <c r="S317" s="83" t="s">
        <v>52</v>
      </c>
      <c r="T317" s="85">
        <v>807.3</v>
      </c>
      <c r="U317" s="85">
        <v>747.5</v>
      </c>
      <c r="V317" s="85">
        <f t="shared" si="41"/>
        <v>59.799999999999955</v>
      </c>
      <c r="W317" s="86">
        <f t="shared" si="43"/>
        <v>7.4074074074074028E-2</v>
      </c>
      <c r="X317" s="83" t="s">
        <v>1361</v>
      </c>
      <c r="Y317" s="85">
        <v>747.5</v>
      </c>
      <c r="Z317" s="83" t="s">
        <v>4690</v>
      </c>
      <c r="AA317" s="85">
        <v>0</v>
      </c>
      <c r="AB317" s="85" t="s">
        <v>54</v>
      </c>
      <c r="AC317" s="85">
        <v>807.3</v>
      </c>
      <c r="AD317" s="85">
        <v>747.5</v>
      </c>
      <c r="AE317" s="85">
        <v>59.8</v>
      </c>
      <c r="AF317" s="83" t="s">
        <v>1371</v>
      </c>
      <c r="AG317" s="103">
        <f t="shared" si="42"/>
        <v>0</v>
      </c>
    </row>
    <row r="318" spans="1:33" s="88" customFormat="1" x14ac:dyDescent="0.2">
      <c r="A318" s="83" t="s">
        <v>39</v>
      </c>
      <c r="B318" s="83" t="s">
        <v>40</v>
      </c>
      <c r="C318" s="83" t="s">
        <v>3727</v>
      </c>
      <c r="D318" s="83" t="s">
        <v>3738</v>
      </c>
      <c r="E318" s="83" t="s">
        <v>2903</v>
      </c>
      <c r="F318" s="83" t="s">
        <v>55</v>
      </c>
      <c r="G318" s="83" t="s">
        <v>3731</v>
      </c>
      <c r="H318" s="83" t="s">
        <v>2674</v>
      </c>
      <c r="I318" s="83" t="s">
        <v>48</v>
      </c>
      <c r="J318" s="83" t="s">
        <v>50</v>
      </c>
      <c r="K318" s="84">
        <v>43503</v>
      </c>
      <c r="L318" s="84">
        <v>43503</v>
      </c>
      <c r="M318" s="84">
        <v>43503</v>
      </c>
      <c r="N318" s="83" t="s">
        <v>1358</v>
      </c>
      <c r="O318" s="83" t="s">
        <v>1368</v>
      </c>
      <c r="P318" s="102">
        <v>8196746</v>
      </c>
      <c r="Q318" s="83" t="s">
        <v>3800</v>
      </c>
      <c r="R318" s="83" t="s">
        <v>68</v>
      </c>
      <c r="S318" s="83" t="s">
        <v>52</v>
      </c>
      <c r="T318" s="85">
        <v>574.17999999999995</v>
      </c>
      <c r="U318" s="85">
        <v>483</v>
      </c>
      <c r="V318" s="85">
        <f t="shared" si="41"/>
        <v>91.17999999999995</v>
      </c>
      <c r="W318" s="86">
        <f t="shared" si="43"/>
        <v>0.15880037618865156</v>
      </c>
      <c r="X318" s="83" t="s">
        <v>1361</v>
      </c>
      <c r="Y318" s="85">
        <v>483</v>
      </c>
      <c r="Z318" s="83" t="s">
        <v>3802</v>
      </c>
      <c r="AA318" s="85">
        <v>0</v>
      </c>
      <c r="AB318" s="85" t="s">
        <v>54</v>
      </c>
      <c r="AC318" s="85">
        <v>574.17999999999995</v>
      </c>
      <c r="AD318" s="85">
        <v>483</v>
      </c>
      <c r="AE318" s="85">
        <v>91.18</v>
      </c>
      <c r="AF318" s="83" t="s">
        <v>1371</v>
      </c>
      <c r="AG318" s="103">
        <f t="shared" si="42"/>
        <v>0</v>
      </c>
    </row>
    <row r="319" spans="1:33" s="88" customFormat="1" x14ac:dyDescent="0.2">
      <c r="A319" s="83" t="s">
        <v>39</v>
      </c>
      <c r="B319" s="83" t="s">
        <v>40</v>
      </c>
      <c r="C319" s="83" t="s">
        <v>3727</v>
      </c>
      <c r="D319" s="83" t="s">
        <v>3738</v>
      </c>
      <c r="E319" s="83" t="s">
        <v>2903</v>
      </c>
      <c r="F319" s="83" t="s">
        <v>55</v>
      </c>
      <c r="G319" s="83" t="s">
        <v>3731</v>
      </c>
      <c r="H319" s="83" t="s">
        <v>2674</v>
      </c>
      <c r="I319" s="83" t="s">
        <v>48</v>
      </c>
      <c r="J319" s="83" t="s">
        <v>50</v>
      </c>
      <c r="K319" s="84">
        <v>43501</v>
      </c>
      <c r="L319" s="84">
        <v>43501</v>
      </c>
      <c r="M319" s="84">
        <v>43501</v>
      </c>
      <c r="N319" s="83" t="s">
        <v>1358</v>
      </c>
      <c r="O319" s="83" t="s">
        <v>1368</v>
      </c>
      <c r="P319" s="102">
        <v>8197159</v>
      </c>
      <c r="Q319" s="83" t="s">
        <v>4691</v>
      </c>
      <c r="R319" s="83" t="s">
        <v>68</v>
      </c>
      <c r="S319" s="83" t="s">
        <v>52</v>
      </c>
      <c r="T319" s="85">
        <v>197.3</v>
      </c>
      <c r="U319" s="85">
        <v>183.54</v>
      </c>
      <c r="V319" s="85">
        <f t="shared" si="41"/>
        <v>13.760000000000019</v>
      </c>
      <c r="W319" s="86">
        <f t="shared" si="43"/>
        <v>6.9741510390268727E-2</v>
      </c>
      <c r="X319" s="83" t="s">
        <v>1361</v>
      </c>
      <c r="Y319" s="85">
        <v>183.54</v>
      </c>
      <c r="Z319" s="83" t="s">
        <v>4692</v>
      </c>
      <c r="AA319" s="85">
        <v>0</v>
      </c>
      <c r="AB319" s="85" t="s">
        <v>54</v>
      </c>
      <c r="AC319" s="85">
        <v>197.3</v>
      </c>
      <c r="AD319" s="85">
        <v>183.54</v>
      </c>
      <c r="AE319" s="85">
        <v>13.76</v>
      </c>
      <c r="AF319" s="83" t="s">
        <v>1371</v>
      </c>
      <c r="AG319" s="103">
        <f t="shared" si="42"/>
        <v>1.9539925233402755E-14</v>
      </c>
    </row>
    <row r="320" spans="1:33" s="88" customFormat="1" x14ac:dyDescent="0.2">
      <c r="A320" s="83" t="s">
        <v>39</v>
      </c>
      <c r="B320" s="83" t="s">
        <v>40</v>
      </c>
      <c r="C320" s="83" t="s">
        <v>3727</v>
      </c>
      <c r="D320" s="83" t="s">
        <v>3738</v>
      </c>
      <c r="E320" s="83" t="s">
        <v>2903</v>
      </c>
      <c r="F320" s="83" t="s">
        <v>55</v>
      </c>
      <c r="G320" s="83" t="s">
        <v>3731</v>
      </c>
      <c r="H320" s="83" t="s">
        <v>2674</v>
      </c>
      <c r="I320" s="83" t="s">
        <v>48</v>
      </c>
      <c r="J320" s="83" t="s">
        <v>50</v>
      </c>
      <c r="K320" s="84">
        <v>43509</v>
      </c>
      <c r="L320" s="84">
        <v>43509</v>
      </c>
      <c r="M320" s="84">
        <v>43509</v>
      </c>
      <c r="N320" s="83" t="s">
        <v>1358</v>
      </c>
      <c r="O320" s="83" t="s">
        <v>1368</v>
      </c>
      <c r="P320" s="102">
        <v>8197163</v>
      </c>
      <c r="Q320" s="83" t="s">
        <v>3805</v>
      </c>
      <c r="R320" s="83" t="s">
        <v>68</v>
      </c>
      <c r="S320" s="83" t="s">
        <v>52</v>
      </c>
      <c r="T320" s="85">
        <v>278.10000000000002</v>
      </c>
      <c r="U320" s="85">
        <v>231.75</v>
      </c>
      <c r="V320" s="85">
        <f t="shared" si="41"/>
        <v>46.350000000000023</v>
      </c>
      <c r="W320" s="86">
        <f t="shared" si="43"/>
        <v>0.16666666666666674</v>
      </c>
      <c r="X320" s="83" t="s">
        <v>1361</v>
      </c>
      <c r="Y320" s="85">
        <v>231.75</v>
      </c>
      <c r="Z320" s="83" t="s">
        <v>4693</v>
      </c>
      <c r="AA320" s="85">
        <v>0</v>
      </c>
      <c r="AB320" s="85" t="s">
        <v>54</v>
      </c>
      <c r="AC320" s="85">
        <v>278.10000000000002</v>
      </c>
      <c r="AD320" s="85">
        <v>231.75</v>
      </c>
      <c r="AE320" s="85">
        <v>46.35</v>
      </c>
      <c r="AF320" s="83" t="s">
        <v>1371</v>
      </c>
      <c r="AG320" s="103">
        <f t="shared" si="42"/>
        <v>0</v>
      </c>
    </row>
    <row r="321" spans="1:33" s="88" customFormat="1" x14ac:dyDescent="0.2">
      <c r="A321" s="83" t="s">
        <v>39</v>
      </c>
      <c r="B321" s="83" t="s">
        <v>40</v>
      </c>
      <c r="C321" s="83" t="s">
        <v>3727</v>
      </c>
      <c r="D321" s="83" t="s">
        <v>3738</v>
      </c>
      <c r="E321" s="83" t="s">
        <v>2903</v>
      </c>
      <c r="F321" s="83" t="s">
        <v>55</v>
      </c>
      <c r="G321" s="83" t="s">
        <v>3731</v>
      </c>
      <c r="H321" s="83" t="s">
        <v>2674</v>
      </c>
      <c r="I321" s="83" t="s">
        <v>48</v>
      </c>
      <c r="J321" s="83" t="s">
        <v>50</v>
      </c>
      <c r="K321" s="84">
        <v>43507</v>
      </c>
      <c r="L321" s="84">
        <v>43507</v>
      </c>
      <c r="M321" s="84">
        <v>43507</v>
      </c>
      <c r="N321" s="83" t="s">
        <v>1358</v>
      </c>
      <c r="O321" s="83" t="s">
        <v>1368</v>
      </c>
      <c r="P321" s="102">
        <v>8196537</v>
      </c>
      <c r="Q321" s="83" t="s">
        <v>3811</v>
      </c>
      <c r="R321" s="83" t="s">
        <v>68</v>
      </c>
      <c r="S321" s="83" t="s">
        <v>52</v>
      </c>
      <c r="T321" s="85">
        <v>7547.35</v>
      </c>
      <c r="U321" s="85">
        <v>7096.02</v>
      </c>
      <c r="V321" s="85">
        <f t="shared" si="41"/>
        <v>451.32999999999993</v>
      </c>
      <c r="W321" s="86">
        <f t="shared" si="43"/>
        <v>5.9799797279839931E-2</v>
      </c>
      <c r="X321" s="83" t="s">
        <v>1361</v>
      </c>
      <c r="Y321" s="85">
        <v>7096.02</v>
      </c>
      <c r="Z321" s="83" t="s">
        <v>3813</v>
      </c>
      <c r="AA321" s="85">
        <v>0</v>
      </c>
      <c r="AB321" s="85" t="s">
        <v>54</v>
      </c>
      <c r="AC321" s="85">
        <v>7547.35</v>
      </c>
      <c r="AD321" s="85">
        <v>7096.02</v>
      </c>
      <c r="AE321" s="85">
        <v>451.33</v>
      </c>
      <c r="AF321" s="83" t="s">
        <v>1371</v>
      </c>
      <c r="AG321" s="103">
        <f t="shared" si="42"/>
        <v>0</v>
      </c>
    </row>
    <row r="322" spans="1:33" s="88" customFormat="1" x14ac:dyDescent="0.2">
      <c r="A322" s="83" t="s">
        <v>39</v>
      </c>
      <c r="B322" s="83" t="s">
        <v>40</v>
      </c>
      <c r="C322" s="83" t="s">
        <v>3727</v>
      </c>
      <c r="D322" s="83" t="s">
        <v>3738</v>
      </c>
      <c r="E322" s="83" t="s">
        <v>2903</v>
      </c>
      <c r="F322" s="83" t="s">
        <v>55</v>
      </c>
      <c r="G322" s="83" t="s">
        <v>3731</v>
      </c>
      <c r="H322" s="83" t="s">
        <v>2674</v>
      </c>
      <c r="I322" s="83" t="s">
        <v>48</v>
      </c>
      <c r="J322" s="83" t="s">
        <v>50</v>
      </c>
      <c r="K322" s="84">
        <v>43502</v>
      </c>
      <c r="L322" s="84">
        <v>43502</v>
      </c>
      <c r="M322" s="84">
        <v>43502</v>
      </c>
      <c r="N322" s="83" t="s">
        <v>1358</v>
      </c>
      <c r="O322" s="83" t="s">
        <v>1368</v>
      </c>
      <c r="P322" s="102">
        <v>8197178</v>
      </c>
      <c r="Q322" s="83" t="s">
        <v>4694</v>
      </c>
      <c r="R322" s="83" t="s">
        <v>68</v>
      </c>
      <c r="S322" s="83" t="s">
        <v>52</v>
      </c>
      <c r="T322" s="85">
        <v>706.39</v>
      </c>
      <c r="U322" s="85">
        <v>627.9</v>
      </c>
      <c r="V322" s="85">
        <f t="shared" si="41"/>
        <v>78.490000000000009</v>
      </c>
      <c r="W322" s="86">
        <f t="shared" si="43"/>
        <v>0.11111425699684312</v>
      </c>
      <c r="X322" s="83" t="s">
        <v>1361</v>
      </c>
      <c r="Y322" s="85">
        <v>627.9</v>
      </c>
      <c r="Z322" s="83" t="s">
        <v>4695</v>
      </c>
      <c r="AA322" s="85">
        <v>0</v>
      </c>
      <c r="AB322" s="85" t="s">
        <v>54</v>
      </c>
      <c r="AC322" s="85">
        <v>706.39</v>
      </c>
      <c r="AD322" s="85">
        <v>627.9</v>
      </c>
      <c r="AE322" s="85">
        <v>78.489999999999995</v>
      </c>
      <c r="AF322" s="83" t="s">
        <v>1371</v>
      </c>
      <c r="AG322" s="103">
        <f t="shared" si="42"/>
        <v>0</v>
      </c>
    </row>
    <row r="323" spans="1:33" s="88" customFormat="1" x14ac:dyDescent="0.2">
      <c r="A323" s="83" t="s">
        <v>39</v>
      </c>
      <c r="B323" s="83" t="s">
        <v>40</v>
      </c>
      <c r="C323" s="83" t="s">
        <v>3727</v>
      </c>
      <c r="D323" s="83" t="s">
        <v>3738</v>
      </c>
      <c r="E323" s="83" t="s">
        <v>2903</v>
      </c>
      <c r="F323" s="83" t="s">
        <v>55</v>
      </c>
      <c r="G323" s="83" t="s">
        <v>3731</v>
      </c>
      <c r="H323" s="83" t="s">
        <v>2674</v>
      </c>
      <c r="I323" s="83" t="s">
        <v>48</v>
      </c>
      <c r="J323" s="83" t="s">
        <v>50</v>
      </c>
      <c r="K323" s="84">
        <v>43500</v>
      </c>
      <c r="L323" s="84">
        <v>43500</v>
      </c>
      <c r="M323" s="84">
        <v>43500</v>
      </c>
      <c r="N323" s="83" t="s">
        <v>1358</v>
      </c>
      <c r="O323" s="83" t="s">
        <v>1368</v>
      </c>
      <c r="P323" s="102">
        <v>8197185</v>
      </c>
      <c r="Q323" s="83" t="s">
        <v>4696</v>
      </c>
      <c r="R323" s="83" t="s">
        <v>68</v>
      </c>
      <c r="S323" s="83" t="s">
        <v>52</v>
      </c>
      <c r="T323" s="85">
        <v>2781</v>
      </c>
      <c r="U323" s="85">
        <v>2060</v>
      </c>
      <c r="V323" s="85">
        <f t="shared" si="41"/>
        <v>721</v>
      </c>
      <c r="W323" s="86">
        <f t="shared" si="43"/>
        <v>0.25925925925925924</v>
      </c>
      <c r="X323" s="83" t="s">
        <v>1361</v>
      </c>
      <c r="Y323" s="85">
        <v>2060</v>
      </c>
      <c r="Z323" s="83" t="s">
        <v>4697</v>
      </c>
      <c r="AA323" s="85">
        <v>0</v>
      </c>
      <c r="AB323" s="85" t="s">
        <v>54</v>
      </c>
      <c r="AC323" s="85">
        <v>2781</v>
      </c>
      <c r="AD323" s="85">
        <v>2060</v>
      </c>
      <c r="AE323" s="85">
        <v>721</v>
      </c>
      <c r="AF323" s="83" t="s">
        <v>1371</v>
      </c>
      <c r="AG323" s="103">
        <f t="shared" si="42"/>
        <v>0</v>
      </c>
    </row>
    <row r="324" spans="1:33" s="88" customFormat="1" x14ac:dyDescent="0.2">
      <c r="A324" s="83" t="s">
        <v>39</v>
      </c>
      <c r="B324" s="83" t="s">
        <v>40</v>
      </c>
      <c r="C324" s="83" t="s">
        <v>3727</v>
      </c>
      <c r="D324" s="83" t="s">
        <v>3738</v>
      </c>
      <c r="E324" s="83" t="s">
        <v>2903</v>
      </c>
      <c r="F324" s="83" t="s">
        <v>55</v>
      </c>
      <c r="G324" s="83" t="s">
        <v>3731</v>
      </c>
      <c r="H324" s="83" t="s">
        <v>2674</v>
      </c>
      <c r="I324" s="83" t="s">
        <v>48</v>
      </c>
      <c r="J324" s="83" t="s">
        <v>50</v>
      </c>
      <c r="K324" s="84">
        <v>43501</v>
      </c>
      <c r="L324" s="84">
        <v>43501</v>
      </c>
      <c r="M324" s="84">
        <v>43501</v>
      </c>
      <c r="N324" s="83" t="s">
        <v>1358</v>
      </c>
      <c r="O324" s="83" t="s">
        <v>1368</v>
      </c>
      <c r="P324" s="102">
        <v>8197180</v>
      </c>
      <c r="Q324" s="83" t="s">
        <v>4698</v>
      </c>
      <c r="R324" s="83" t="s">
        <v>68</v>
      </c>
      <c r="S324" s="83" t="s">
        <v>52</v>
      </c>
      <c r="T324" s="85">
        <v>98.65</v>
      </c>
      <c r="U324" s="85">
        <v>91.77</v>
      </c>
      <c r="V324" s="85">
        <f t="shared" si="41"/>
        <v>6.8800000000000097</v>
      </c>
      <c r="W324" s="86">
        <f t="shared" si="43"/>
        <v>6.9741510390268727E-2</v>
      </c>
      <c r="X324" s="83" t="s">
        <v>1361</v>
      </c>
      <c r="Y324" s="85">
        <v>91.77</v>
      </c>
      <c r="Z324" s="83" t="s">
        <v>4699</v>
      </c>
      <c r="AA324" s="85">
        <v>0</v>
      </c>
      <c r="AB324" s="85" t="s">
        <v>54</v>
      </c>
      <c r="AC324" s="85">
        <v>98.65</v>
      </c>
      <c r="AD324" s="85">
        <v>91.77</v>
      </c>
      <c r="AE324" s="85">
        <v>6.88</v>
      </c>
      <c r="AF324" s="83" t="s">
        <v>1371</v>
      </c>
      <c r="AG324" s="103">
        <f t="shared" si="42"/>
        <v>9.7699626167013776E-15</v>
      </c>
    </row>
    <row r="325" spans="1:33" s="88" customFormat="1" x14ac:dyDescent="0.2">
      <c r="A325" s="83" t="s">
        <v>39</v>
      </c>
      <c r="B325" s="83" t="s">
        <v>40</v>
      </c>
      <c r="C325" s="83" t="s">
        <v>3727</v>
      </c>
      <c r="D325" s="83" t="s">
        <v>3738</v>
      </c>
      <c r="E325" s="83" t="s">
        <v>2903</v>
      </c>
      <c r="F325" s="83" t="s">
        <v>55</v>
      </c>
      <c r="G325" s="83" t="s">
        <v>3731</v>
      </c>
      <c r="H325" s="83" t="s">
        <v>2674</v>
      </c>
      <c r="I325" s="83" t="s">
        <v>48</v>
      </c>
      <c r="J325" s="83" t="s">
        <v>50</v>
      </c>
      <c r="K325" s="84">
        <v>43502</v>
      </c>
      <c r="L325" s="84">
        <v>43502</v>
      </c>
      <c r="M325" s="84">
        <v>43502</v>
      </c>
      <c r="N325" s="83" t="s">
        <v>1358</v>
      </c>
      <c r="O325" s="83" t="s">
        <v>1368</v>
      </c>
      <c r="P325" s="102">
        <v>8197166</v>
      </c>
      <c r="Q325" s="83" t="s">
        <v>4700</v>
      </c>
      <c r="R325" s="83" t="s">
        <v>68</v>
      </c>
      <c r="S325" s="83" t="s">
        <v>52</v>
      </c>
      <c r="T325" s="85">
        <v>4171.5</v>
      </c>
      <c r="U325" s="85">
        <v>3090</v>
      </c>
      <c r="V325" s="85">
        <f t="shared" si="41"/>
        <v>1081.5</v>
      </c>
      <c r="W325" s="86">
        <f t="shared" si="43"/>
        <v>0.25925925925925924</v>
      </c>
      <c r="X325" s="83" t="s">
        <v>1361</v>
      </c>
      <c r="Y325" s="85">
        <v>3090</v>
      </c>
      <c r="Z325" s="83" t="s">
        <v>4701</v>
      </c>
      <c r="AA325" s="85">
        <v>0</v>
      </c>
      <c r="AB325" s="85" t="s">
        <v>54</v>
      </c>
      <c r="AC325" s="85">
        <v>4171.5</v>
      </c>
      <c r="AD325" s="85">
        <v>3090</v>
      </c>
      <c r="AE325" s="85">
        <v>1081.5</v>
      </c>
      <c r="AF325" s="83" t="s">
        <v>1371</v>
      </c>
      <c r="AG325" s="103">
        <f t="shared" si="42"/>
        <v>0</v>
      </c>
    </row>
    <row r="326" spans="1:33" s="88" customFormat="1" x14ac:dyDescent="0.2">
      <c r="A326" s="83" t="s">
        <v>39</v>
      </c>
      <c r="B326" s="83" t="s">
        <v>40</v>
      </c>
      <c r="C326" s="83" t="s">
        <v>3727</v>
      </c>
      <c r="D326" s="83" t="s">
        <v>3738</v>
      </c>
      <c r="E326" s="83" t="s">
        <v>2903</v>
      </c>
      <c r="F326" s="83" t="s">
        <v>55</v>
      </c>
      <c r="G326" s="83" t="s">
        <v>3731</v>
      </c>
      <c r="H326" s="83" t="s">
        <v>2674</v>
      </c>
      <c r="I326" s="83" t="s">
        <v>48</v>
      </c>
      <c r="J326" s="83" t="s">
        <v>50</v>
      </c>
      <c r="K326" s="84">
        <v>43504</v>
      </c>
      <c r="L326" s="84">
        <v>43504</v>
      </c>
      <c r="M326" s="84">
        <v>43504</v>
      </c>
      <c r="N326" s="83" t="s">
        <v>1358</v>
      </c>
      <c r="O326" s="83" t="s">
        <v>1368</v>
      </c>
      <c r="P326" s="102">
        <v>8199194</v>
      </c>
      <c r="Q326" s="83" t="s">
        <v>4702</v>
      </c>
      <c r="R326" s="83" t="s">
        <v>68</v>
      </c>
      <c r="S326" s="83" t="s">
        <v>52</v>
      </c>
      <c r="T326" s="85">
        <v>1053.1099999999999</v>
      </c>
      <c r="U326" s="85">
        <v>926.6</v>
      </c>
      <c r="V326" s="85">
        <f t="shared" si="41"/>
        <v>126.50999999999988</v>
      </c>
      <c r="W326" s="86">
        <f t="shared" si="43"/>
        <v>0.12012990096001357</v>
      </c>
      <c r="X326" s="83" t="s">
        <v>1361</v>
      </c>
      <c r="Y326" s="85">
        <v>926.6</v>
      </c>
      <c r="Z326" s="83" t="s">
        <v>4703</v>
      </c>
      <c r="AA326" s="85">
        <v>0</v>
      </c>
      <c r="AB326" s="85" t="s">
        <v>54</v>
      </c>
      <c r="AC326" s="85">
        <v>1053.1099999999999</v>
      </c>
      <c r="AD326" s="85">
        <v>926.6</v>
      </c>
      <c r="AE326" s="85">
        <v>126.51</v>
      </c>
      <c r="AF326" s="83" t="s">
        <v>1371</v>
      </c>
      <c r="AG326" s="103">
        <f t="shared" si="42"/>
        <v>-1.2789769243681803E-13</v>
      </c>
    </row>
    <row r="327" spans="1:33" s="88" customFormat="1" x14ac:dyDescent="0.2">
      <c r="A327" s="83" t="s">
        <v>39</v>
      </c>
      <c r="B327" s="83" t="s">
        <v>40</v>
      </c>
      <c r="C327" s="83" t="s">
        <v>3727</v>
      </c>
      <c r="D327" s="83" t="s">
        <v>3738</v>
      </c>
      <c r="E327" s="83" t="s">
        <v>2903</v>
      </c>
      <c r="F327" s="83" t="s">
        <v>55</v>
      </c>
      <c r="G327" s="83" t="s">
        <v>3731</v>
      </c>
      <c r="H327" s="83" t="s">
        <v>2674</v>
      </c>
      <c r="I327" s="83" t="s">
        <v>48</v>
      </c>
      <c r="J327" s="83" t="s">
        <v>50</v>
      </c>
      <c r="K327" s="84">
        <v>43515</v>
      </c>
      <c r="L327" s="84">
        <v>43515</v>
      </c>
      <c r="M327" s="84">
        <v>43515</v>
      </c>
      <c r="N327" s="83" t="s">
        <v>1358</v>
      </c>
      <c r="O327" s="83" t="s">
        <v>1368</v>
      </c>
      <c r="P327" s="102">
        <v>8199081</v>
      </c>
      <c r="Q327" s="83" t="s">
        <v>4704</v>
      </c>
      <c r="R327" s="83" t="s">
        <v>68</v>
      </c>
      <c r="S327" s="83" t="s">
        <v>52</v>
      </c>
      <c r="T327" s="85">
        <v>823.36</v>
      </c>
      <c r="U327" s="85">
        <v>747.5</v>
      </c>
      <c r="V327" s="85">
        <f t="shared" si="41"/>
        <v>75.860000000000014</v>
      </c>
      <c r="W327" s="86">
        <f t="shared" si="43"/>
        <v>9.2134667703070355E-2</v>
      </c>
      <c r="X327" s="83" t="s">
        <v>1361</v>
      </c>
      <c r="Y327" s="85">
        <v>747.5</v>
      </c>
      <c r="Z327" s="83" t="s">
        <v>4705</v>
      </c>
      <c r="AA327" s="85">
        <v>0</v>
      </c>
      <c r="AB327" s="85" t="s">
        <v>54</v>
      </c>
      <c r="AC327" s="85">
        <v>823.36</v>
      </c>
      <c r="AD327" s="85">
        <v>747.5</v>
      </c>
      <c r="AE327" s="85">
        <v>75.86</v>
      </c>
      <c r="AF327" s="83" t="s">
        <v>1371</v>
      </c>
      <c r="AG327" s="103">
        <f t="shared" si="42"/>
        <v>0</v>
      </c>
    </row>
    <row r="328" spans="1:33" s="88" customFormat="1" x14ac:dyDescent="0.2">
      <c r="A328" s="83" t="s">
        <v>39</v>
      </c>
      <c r="B328" s="83" t="s">
        <v>40</v>
      </c>
      <c r="C328" s="83" t="s">
        <v>3727</v>
      </c>
      <c r="D328" s="83" t="s">
        <v>3738</v>
      </c>
      <c r="E328" s="83" t="s">
        <v>2903</v>
      </c>
      <c r="F328" s="83" t="s">
        <v>55</v>
      </c>
      <c r="G328" s="83" t="s">
        <v>3731</v>
      </c>
      <c r="H328" s="83" t="s">
        <v>2674</v>
      </c>
      <c r="I328" s="83" t="s">
        <v>48</v>
      </c>
      <c r="J328" s="83" t="s">
        <v>50</v>
      </c>
      <c r="K328" s="84">
        <v>43504</v>
      </c>
      <c r="L328" s="84">
        <v>43504</v>
      </c>
      <c r="M328" s="84">
        <v>43504</v>
      </c>
      <c r="N328" s="83" t="s">
        <v>1358</v>
      </c>
      <c r="O328" s="83" t="s">
        <v>1368</v>
      </c>
      <c r="P328" s="102">
        <v>8199195</v>
      </c>
      <c r="Q328" s="83" t="s">
        <v>4706</v>
      </c>
      <c r="R328" s="83" t="s">
        <v>68</v>
      </c>
      <c r="S328" s="83" t="s">
        <v>52</v>
      </c>
      <c r="T328" s="85">
        <v>278.10000000000002</v>
      </c>
      <c r="U328" s="85">
        <v>206</v>
      </c>
      <c r="V328" s="85">
        <f t="shared" si="41"/>
        <v>72.100000000000023</v>
      </c>
      <c r="W328" s="86">
        <f t="shared" si="43"/>
        <v>0.2592592592592593</v>
      </c>
      <c r="X328" s="83" t="s">
        <v>1361</v>
      </c>
      <c r="Y328" s="85">
        <v>206</v>
      </c>
      <c r="Z328" s="83" t="s">
        <v>4707</v>
      </c>
      <c r="AA328" s="85">
        <v>0</v>
      </c>
      <c r="AB328" s="85" t="s">
        <v>54</v>
      </c>
      <c r="AC328" s="85">
        <v>278.10000000000002</v>
      </c>
      <c r="AD328" s="85">
        <v>206</v>
      </c>
      <c r="AE328" s="85">
        <v>72.099999999999994</v>
      </c>
      <c r="AF328" s="83" t="s">
        <v>1371</v>
      </c>
      <c r="AG328" s="103">
        <f t="shared" si="42"/>
        <v>0</v>
      </c>
    </row>
    <row r="329" spans="1:33" s="88" customFormat="1" x14ac:dyDescent="0.2">
      <c r="A329" s="83" t="s">
        <v>39</v>
      </c>
      <c r="B329" s="83" t="s">
        <v>40</v>
      </c>
      <c r="C329" s="83" t="s">
        <v>3727</v>
      </c>
      <c r="D329" s="83" t="s">
        <v>3738</v>
      </c>
      <c r="E329" s="83" t="s">
        <v>2903</v>
      </c>
      <c r="F329" s="83" t="s">
        <v>55</v>
      </c>
      <c r="G329" s="83" t="s">
        <v>3731</v>
      </c>
      <c r="H329" s="83" t="s">
        <v>2674</v>
      </c>
      <c r="I329" s="83" t="s">
        <v>48</v>
      </c>
      <c r="J329" s="83" t="s">
        <v>50</v>
      </c>
      <c r="K329" s="84">
        <v>43509</v>
      </c>
      <c r="L329" s="84">
        <v>43509</v>
      </c>
      <c r="M329" s="84">
        <v>43509</v>
      </c>
      <c r="N329" s="83" t="s">
        <v>1358</v>
      </c>
      <c r="O329" s="83" t="s">
        <v>1368</v>
      </c>
      <c r="P329" s="102">
        <v>8199197</v>
      </c>
      <c r="Q329" s="83" t="s">
        <v>4708</v>
      </c>
      <c r="R329" s="83" t="s">
        <v>68</v>
      </c>
      <c r="S329" s="83" t="s">
        <v>52</v>
      </c>
      <c r="T329" s="85">
        <v>612.27</v>
      </c>
      <c r="U329" s="85">
        <v>497.5</v>
      </c>
      <c r="V329" s="85">
        <f t="shared" si="41"/>
        <v>114.76999999999998</v>
      </c>
      <c r="W329" s="86">
        <f t="shared" si="43"/>
        <v>0.18744998121743672</v>
      </c>
      <c r="X329" s="83" t="s">
        <v>1361</v>
      </c>
      <c r="Y329" s="85">
        <v>497.5</v>
      </c>
      <c r="Z329" s="83" t="s">
        <v>4709</v>
      </c>
      <c r="AA329" s="85">
        <v>0</v>
      </c>
      <c r="AB329" s="85" t="s">
        <v>54</v>
      </c>
      <c r="AC329" s="85">
        <v>612.27</v>
      </c>
      <c r="AD329" s="85">
        <v>497.5</v>
      </c>
      <c r="AE329" s="85">
        <v>114.77</v>
      </c>
      <c r="AF329" s="83" t="s">
        <v>1371</v>
      </c>
      <c r="AG329" s="103">
        <f t="shared" si="42"/>
        <v>0</v>
      </c>
    </row>
    <row r="330" spans="1:33" s="88" customFormat="1" x14ac:dyDescent="0.2">
      <c r="A330" s="83" t="s">
        <v>39</v>
      </c>
      <c r="B330" s="83" t="s">
        <v>40</v>
      </c>
      <c r="C330" s="83" t="s">
        <v>3727</v>
      </c>
      <c r="D330" s="83" t="s">
        <v>3738</v>
      </c>
      <c r="E330" s="83" t="s">
        <v>2903</v>
      </c>
      <c r="F330" s="83" t="s">
        <v>55</v>
      </c>
      <c r="G330" s="83" t="s">
        <v>3731</v>
      </c>
      <c r="H330" s="83" t="s">
        <v>2674</v>
      </c>
      <c r="I330" s="83" t="s">
        <v>2914</v>
      </c>
      <c r="J330" s="83" t="s">
        <v>50</v>
      </c>
      <c r="K330" s="84">
        <v>43522</v>
      </c>
      <c r="L330" s="84">
        <v>43539</v>
      </c>
      <c r="M330" s="104" t="s">
        <v>54</v>
      </c>
      <c r="N330" s="83" t="s">
        <v>1358</v>
      </c>
      <c r="O330" s="83" t="s">
        <v>1359</v>
      </c>
      <c r="P330" s="102">
        <v>8203696</v>
      </c>
      <c r="Q330" s="83" t="s">
        <v>4710</v>
      </c>
      <c r="R330" s="83" t="s">
        <v>68</v>
      </c>
      <c r="S330" s="83" t="s">
        <v>52</v>
      </c>
      <c r="T330" s="85">
        <v>7646</v>
      </c>
      <c r="U330" s="85">
        <v>7187.79</v>
      </c>
      <c r="V330" s="85">
        <f t="shared" si="41"/>
        <v>458.21000000000004</v>
      </c>
      <c r="W330" s="86">
        <f t="shared" si="43"/>
        <v>5.9928066963117976E-2</v>
      </c>
      <c r="X330" s="83" t="s">
        <v>1361</v>
      </c>
      <c r="Y330" s="85">
        <v>7187.79</v>
      </c>
      <c r="Z330" s="83" t="s">
        <v>4711</v>
      </c>
      <c r="AA330" s="85">
        <v>0</v>
      </c>
      <c r="AB330" s="85" t="s">
        <v>54</v>
      </c>
      <c r="AC330" s="85">
        <v>7646</v>
      </c>
      <c r="AD330" s="85">
        <v>7187.79</v>
      </c>
      <c r="AE330" s="85">
        <v>458.21</v>
      </c>
      <c r="AF330" s="83" t="s">
        <v>1371</v>
      </c>
      <c r="AG330" s="103">
        <f t="shared" si="42"/>
        <v>0</v>
      </c>
    </row>
    <row r="331" spans="1:33" s="88" customFormat="1" x14ac:dyDescent="0.2">
      <c r="A331" s="83" t="s">
        <v>39</v>
      </c>
      <c r="B331" s="83" t="s">
        <v>40</v>
      </c>
      <c r="C331" s="83" t="s">
        <v>3727</v>
      </c>
      <c r="D331" s="83" t="s">
        <v>3738</v>
      </c>
      <c r="E331" s="83" t="s">
        <v>2903</v>
      </c>
      <c r="F331" s="83" t="s">
        <v>55</v>
      </c>
      <c r="G331" s="83" t="s">
        <v>3731</v>
      </c>
      <c r="H331" s="83" t="s">
        <v>2674</v>
      </c>
      <c r="I331" s="83" t="s">
        <v>2914</v>
      </c>
      <c r="J331" s="83" t="s">
        <v>50</v>
      </c>
      <c r="K331" s="84">
        <v>43504</v>
      </c>
      <c r="L331" s="84">
        <v>43504</v>
      </c>
      <c r="M331" s="84">
        <v>43504</v>
      </c>
      <c r="N331" s="83" t="s">
        <v>1358</v>
      </c>
      <c r="O331" s="83" t="s">
        <v>1368</v>
      </c>
      <c r="P331" s="102">
        <v>8203638</v>
      </c>
      <c r="Q331" s="83" t="s">
        <v>4712</v>
      </c>
      <c r="R331" s="83" t="s">
        <v>68</v>
      </c>
      <c r="S331" s="83" t="s">
        <v>52</v>
      </c>
      <c r="T331" s="85">
        <v>278.10000000000002</v>
      </c>
      <c r="U331" s="85">
        <v>206</v>
      </c>
      <c r="V331" s="85">
        <f t="shared" si="41"/>
        <v>72.100000000000023</v>
      </c>
      <c r="W331" s="86">
        <f t="shared" si="43"/>
        <v>0.2592592592592593</v>
      </c>
      <c r="X331" s="83" t="s">
        <v>1361</v>
      </c>
      <c r="Y331" s="85">
        <v>206</v>
      </c>
      <c r="Z331" s="83" t="s">
        <v>4713</v>
      </c>
      <c r="AA331" s="85">
        <v>0</v>
      </c>
      <c r="AB331" s="85" t="s">
        <v>54</v>
      </c>
      <c r="AC331" s="85">
        <v>278.10000000000002</v>
      </c>
      <c r="AD331" s="85">
        <v>206</v>
      </c>
      <c r="AE331" s="85">
        <v>72.099999999999994</v>
      </c>
      <c r="AF331" s="83" t="s">
        <v>1371</v>
      </c>
      <c r="AG331" s="103">
        <f t="shared" si="42"/>
        <v>0</v>
      </c>
    </row>
    <row r="332" spans="1:33" s="88" customFormat="1" x14ac:dyDescent="0.2">
      <c r="A332" s="83" t="s">
        <v>39</v>
      </c>
      <c r="B332" s="83" t="s">
        <v>40</v>
      </c>
      <c r="C332" s="83" t="s">
        <v>3727</v>
      </c>
      <c r="D332" s="83" t="s">
        <v>3738</v>
      </c>
      <c r="E332" s="83" t="s">
        <v>2903</v>
      </c>
      <c r="F332" s="83" t="s">
        <v>55</v>
      </c>
      <c r="G332" s="83" t="s">
        <v>3731</v>
      </c>
      <c r="H332" s="83" t="s">
        <v>2674</v>
      </c>
      <c r="I332" s="83" t="s">
        <v>48</v>
      </c>
      <c r="J332" s="83" t="s">
        <v>50</v>
      </c>
      <c r="K332" s="84">
        <v>43501</v>
      </c>
      <c r="L332" s="84">
        <v>43501</v>
      </c>
      <c r="M332" s="84">
        <v>43501</v>
      </c>
      <c r="N332" s="83" t="s">
        <v>1358</v>
      </c>
      <c r="O332" s="83" t="s">
        <v>1368</v>
      </c>
      <c r="P332" s="102">
        <v>8133933</v>
      </c>
      <c r="Q332" s="83" t="s">
        <v>4714</v>
      </c>
      <c r="R332" s="83" t="s">
        <v>68</v>
      </c>
      <c r="S332" s="83" t="s">
        <v>52</v>
      </c>
      <c r="T332" s="85">
        <v>15094.7</v>
      </c>
      <c r="U332" s="85">
        <v>14041.54</v>
      </c>
      <c r="V332" s="85">
        <f t="shared" si="41"/>
        <v>1053.1599999999999</v>
      </c>
      <c r="W332" s="86">
        <f t="shared" si="43"/>
        <v>6.9770184236851329E-2</v>
      </c>
      <c r="X332" s="83" t="s">
        <v>1361</v>
      </c>
      <c r="Y332" s="85">
        <v>14041.54</v>
      </c>
      <c r="Z332" s="83" t="s">
        <v>4715</v>
      </c>
      <c r="AA332" s="85">
        <v>0</v>
      </c>
      <c r="AB332" s="85" t="s">
        <v>54</v>
      </c>
      <c r="AC332" s="85">
        <v>13877.8</v>
      </c>
      <c r="AD332" s="85">
        <v>12909.54</v>
      </c>
      <c r="AE332" s="85">
        <v>968.26</v>
      </c>
      <c r="AF332" s="83" t="s">
        <v>1371</v>
      </c>
      <c r="AG332" s="103">
        <f t="shared" si="42"/>
        <v>84.899999999999864</v>
      </c>
    </row>
    <row r="333" spans="1:33" s="88" customFormat="1" x14ac:dyDescent="0.2">
      <c r="A333" s="83" t="s">
        <v>39</v>
      </c>
      <c r="B333" s="83" t="s">
        <v>40</v>
      </c>
      <c r="C333" s="83" t="s">
        <v>3727</v>
      </c>
      <c r="D333" s="83" t="s">
        <v>3738</v>
      </c>
      <c r="E333" s="83" t="s">
        <v>2903</v>
      </c>
      <c r="F333" s="83" t="s">
        <v>55</v>
      </c>
      <c r="G333" s="83" t="s">
        <v>3731</v>
      </c>
      <c r="H333" s="83" t="s">
        <v>2674</v>
      </c>
      <c r="I333" s="83" t="s">
        <v>48</v>
      </c>
      <c r="J333" s="83" t="s">
        <v>50</v>
      </c>
      <c r="K333" s="84">
        <v>43509</v>
      </c>
      <c r="L333" s="84">
        <v>43509</v>
      </c>
      <c r="M333" s="84">
        <v>43509</v>
      </c>
      <c r="N333" s="83" t="s">
        <v>1358</v>
      </c>
      <c r="O333" s="83" t="s">
        <v>1368</v>
      </c>
      <c r="P333" s="102">
        <v>8133933</v>
      </c>
      <c r="Q333" s="83" t="s">
        <v>4714</v>
      </c>
      <c r="R333" s="83" t="s">
        <v>68</v>
      </c>
      <c r="S333" s="83" t="s">
        <v>52</v>
      </c>
      <c r="T333" s="85">
        <v>1216.9000000000001</v>
      </c>
      <c r="U333" s="85">
        <v>1132</v>
      </c>
      <c r="V333" s="85">
        <f t="shared" si="41"/>
        <v>84.900000000000091</v>
      </c>
      <c r="W333" s="86">
        <f t="shared" si="43"/>
        <v>6.9767441860465185E-2</v>
      </c>
      <c r="X333" s="83" t="s">
        <v>1361</v>
      </c>
      <c r="Y333" s="85">
        <v>1132</v>
      </c>
      <c r="Z333" s="83" t="s">
        <v>4715</v>
      </c>
      <c r="AA333" s="85">
        <v>0</v>
      </c>
      <c r="AB333" s="85" t="s">
        <v>54</v>
      </c>
      <c r="AC333" s="85">
        <v>1216.9000000000001</v>
      </c>
      <c r="AD333" s="85">
        <v>1132</v>
      </c>
      <c r="AE333" s="85">
        <v>84.9</v>
      </c>
      <c r="AF333" s="83" t="s">
        <v>1371</v>
      </c>
      <c r="AG333" s="103">
        <f t="shared" si="42"/>
        <v>0</v>
      </c>
    </row>
    <row r="334" spans="1:33" s="88" customFormat="1" x14ac:dyDescent="0.2">
      <c r="A334" s="83" t="s">
        <v>39</v>
      </c>
      <c r="B334" s="83" t="s">
        <v>40</v>
      </c>
      <c r="C334" s="83" t="s">
        <v>3727</v>
      </c>
      <c r="D334" s="83" t="s">
        <v>3738</v>
      </c>
      <c r="E334" s="83" t="s">
        <v>2903</v>
      </c>
      <c r="F334" s="83" t="s">
        <v>55</v>
      </c>
      <c r="G334" s="83" t="s">
        <v>3731</v>
      </c>
      <c r="H334" s="83" t="s">
        <v>2674</v>
      </c>
      <c r="I334" s="83" t="s">
        <v>48</v>
      </c>
      <c r="J334" s="83" t="s">
        <v>50</v>
      </c>
      <c r="K334" s="84">
        <v>43503</v>
      </c>
      <c r="L334" s="84">
        <v>43503</v>
      </c>
      <c r="M334" s="84">
        <v>43503</v>
      </c>
      <c r="N334" s="83" t="s">
        <v>1358</v>
      </c>
      <c r="O334" s="83" t="s">
        <v>1368</v>
      </c>
      <c r="P334" s="102">
        <v>8155815</v>
      </c>
      <c r="Q334" s="83" t="s">
        <v>4716</v>
      </c>
      <c r="R334" s="83" t="s">
        <v>68</v>
      </c>
      <c r="S334" s="83" t="s">
        <v>52</v>
      </c>
      <c r="T334" s="85">
        <v>707.1</v>
      </c>
      <c r="U334" s="85">
        <v>657.77</v>
      </c>
      <c r="V334" s="85">
        <f t="shared" si="41"/>
        <v>49.330000000000041</v>
      </c>
      <c r="W334" s="86">
        <f t="shared" si="43"/>
        <v>6.9763824070145725E-2</v>
      </c>
      <c r="X334" s="83" t="s">
        <v>1361</v>
      </c>
      <c r="Y334" s="85">
        <v>657.77</v>
      </c>
      <c r="Z334" s="83" t="s">
        <v>4717</v>
      </c>
      <c r="AA334" s="85">
        <v>0</v>
      </c>
      <c r="AB334" s="85" t="s">
        <v>54</v>
      </c>
      <c r="AC334" s="85">
        <v>98.65</v>
      </c>
      <c r="AD334" s="85">
        <v>91.77</v>
      </c>
      <c r="AE334" s="85">
        <v>6.88</v>
      </c>
      <c r="AF334" s="83" t="s">
        <v>1371</v>
      </c>
      <c r="AG334" s="103">
        <f t="shared" si="42"/>
        <v>42.450000000000038</v>
      </c>
    </row>
    <row r="335" spans="1:33" s="88" customFormat="1" x14ac:dyDescent="0.2">
      <c r="A335" s="83" t="s">
        <v>39</v>
      </c>
      <c r="B335" s="83" t="s">
        <v>40</v>
      </c>
      <c r="C335" s="83" t="s">
        <v>3727</v>
      </c>
      <c r="D335" s="83" t="s">
        <v>3738</v>
      </c>
      <c r="E335" s="83" t="s">
        <v>2903</v>
      </c>
      <c r="F335" s="83" t="s">
        <v>55</v>
      </c>
      <c r="G335" s="83" t="s">
        <v>3731</v>
      </c>
      <c r="H335" s="83" t="s">
        <v>2674</v>
      </c>
      <c r="I335" s="83" t="s">
        <v>48</v>
      </c>
      <c r="J335" s="83" t="s">
        <v>50</v>
      </c>
      <c r="K335" s="84">
        <v>43514</v>
      </c>
      <c r="L335" s="84">
        <v>43514</v>
      </c>
      <c r="M335" s="84">
        <v>43514</v>
      </c>
      <c r="N335" s="83" t="s">
        <v>1358</v>
      </c>
      <c r="O335" s="83" t="s">
        <v>1368</v>
      </c>
      <c r="P335" s="102">
        <v>8155815</v>
      </c>
      <c r="Q335" s="83" t="s">
        <v>4716</v>
      </c>
      <c r="R335" s="83" t="s">
        <v>68</v>
      </c>
      <c r="S335" s="83" t="s">
        <v>52</v>
      </c>
      <c r="T335" s="85">
        <v>6938.9</v>
      </c>
      <c r="U335" s="85">
        <v>6454.77</v>
      </c>
      <c r="V335" s="85">
        <f t="shared" si="41"/>
        <v>484.1299999999992</v>
      </c>
      <c r="W335" s="86">
        <f t="shared" si="43"/>
        <v>6.9770424707086026E-2</v>
      </c>
      <c r="X335" s="83" t="s">
        <v>1361</v>
      </c>
      <c r="Y335" s="85">
        <v>6454.77</v>
      </c>
      <c r="Z335" s="83" t="s">
        <v>4717</v>
      </c>
      <c r="AA335" s="85">
        <v>0</v>
      </c>
      <c r="AB335" s="85" t="s">
        <v>54</v>
      </c>
      <c r="AC335" s="85">
        <v>6938.9</v>
      </c>
      <c r="AD335" s="85">
        <v>6454.77</v>
      </c>
      <c r="AE335" s="85">
        <v>484.13</v>
      </c>
      <c r="AF335" s="83" t="s">
        <v>1371</v>
      </c>
      <c r="AG335" s="103">
        <f t="shared" si="42"/>
        <v>-7.9580786405131221E-13</v>
      </c>
    </row>
    <row r="336" spans="1:33" s="88" customFormat="1" x14ac:dyDescent="0.2">
      <c r="A336" s="83" t="s">
        <v>39</v>
      </c>
      <c r="B336" s="83" t="s">
        <v>40</v>
      </c>
      <c r="C336" s="83" t="s">
        <v>3727</v>
      </c>
      <c r="D336" s="83" t="s">
        <v>3738</v>
      </c>
      <c r="E336" s="83" t="s">
        <v>2903</v>
      </c>
      <c r="F336" s="83" t="s">
        <v>55</v>
      </c>
      <c r="G336" s="83" t="s">
        <v>3731</v>
      </c>
      <c r="H336" s="83" t="s">
        <v>2674</v>
      </c>
      <c r="I336" s="83" t="s">
        <v>48</v>
      </c>
      <c r="J336" s="83" t="s">
        <v>50</v>
      </c>
      <c r="K336" s="84">
        <v>43510</v>
      </c>
      <c r="L336" s="84">
        <v>43510</v>
      </c>
      <c r="M336" s="84">
        <v>43510</v>
      </c>
      <c r="N336" s="83" t="s">
        <v>1358</v>
      </c>
      <c r="O336" s="83" t="s">
        <v>1368</v>
      </c>
      <c r="P336" s="102">
        <v>8183910</v>
      </c>
      <c r="Q336" s="83" t="s">
        <v>4718</v>
      </c>
      <c r="R336" s="83" t="s">
        <v>68</v>
      </c>
      <c r="S336" s="83" t="s">
        <v>52</v>
      </c>
      <c r="T336" s="85">
        <v>310.5</v>
      </c>
      <c r="U336" s="85">
        <v>287.5</v>
      </c>
      <c r="V336" s="85">
        <f t="shared" si="41"/>
        <v>23</v>
      </c>
      <c r="W336" s="86">
        <f t="shared" si="43"/>
        <v>7.407407407407407E-2</v>
      </c>
      <c r="X336" s="83" t="s">
        <v>1361</v>
      </c>
      <c r="Y336" s="85">
        <v>287.5</v>
      </c>
      <c r="Z336" s="83" t="s">
        <v>4719</v>
      </c>
      <c r="AA336" s="85">
        <v>0</v>
      </c>
      <c r="AB336" s="85" t="s">
        <v>54</v>
      </c>
      <c r="AC336" s="85">
        <v>310.5</v>
      </c>
      <c r="AD336" s="85">
        <v>287.5</v>
      </c>
      <c r="AE336" s="85">
        <v>23</v>
      </c>
      <c r="AF336" s="83" t="s">
        <v>1371</v>
      </c>
      <c r="AG336" s="103">
        <f t="shared" si="42"/>
        <v>0</v>
      </c>
    </row>
    <row r="337" spans="1:33" s="88" customFormat="1" x14ac:dyDescent="0.2">
      <c r="A337" s="83" t="s">
        <v>39</v>
      </c>
      <c r="B337" s="83" t="s">
        <v>40</v>
      </c>
      <c r="C337" s="83" t="s">
        <v>3727</v>
      </c>
      <c r="D337" s="83" t="s">
        <v>3738</v>
      </c>
      <c r="E337" s="83" t="s">
        <v>2903</v>
      </c>
      <c r="F337" s="83" t="s">
        <v>55</v>
      </c>
      <c r="G337" s="83" t="s">
        <v>3731</v>
      </c>
      <c r="H337" s="83" t="s">
        <v>2674</v>
      </c>
      <c r="I337" s="83" t="s">
        <v>48</v>
      </c>
      <c r="J337" s="83" t="s">
        <v>50</v>
      </c>
      <c r="K337" s="84">
        <v>43497</v>
      </c>
      <c r="L337" s="84">
        <v>43497</v>
      </c>
      <c r="M337" s="84">
        <v>43497</v>
      </c>
      <c r="N337" s="83" t="s">
        <v>1358</v>
      </c>
      <c r="O337" s="83" t="s">
        <v>1368</v>
      </c>
      <c r="P337" s="102">
        <v>8189071</v>
      </c>
      <c r="Q337" s="83" t="s">
        <v>4720</v>
      </c>
      <c r="R337" s="83" t="s">
        <v>68</v>
      </c>
      <c r="S337" s="83" t="s">
        <v>52</v>
      </c>
      <c r="T337" s="85">
        <v>181.65</v>
      </c>
      <c r="U337" s="85">
        <v>173</v>
      </c>
      <c r="V337" s="85">
        <f t="shared" si="41"/>
        <v>8.6500000000000057</v>
      </c>
      <c r="W337" s="86">
        <f t="shared" si="43"/>
        <v>4.7619047619047651E-2</v>
      </c>
      <c r="X337" s="83" t="s">
        <v>1361</v>
      </c>
      <c r="Y337" s="85">
        <v>173</v>
      </c>
      <c r="Z337" s="83" t="s">
        <v>4721</v>
      </c>
      <c r="AA337" s="85">
        <v>0</v>
      </c>
      <c r="AB337" s="85" t="s">
        <v>54</v>
      </c>
      <c r="AC337" s="85">
        <v>181.65</v>
      </c>
      <c r="AD337" s="85">
        <v>173</v>
      </c>
      <c r="AE337" s="85">
        <v>8.65</v>
      </c>
      <c r="AF337" s="83" t="s">
        <v>1371</v>
      </c>
      <c r="AG337" s="103">
        <f t="shared" si="42"/>
        <v>0</v>
      </c>
    </row>
    <row r="338" spans="1:33" s="88" customFormat="1" x14ac:dyDescent="0.2">
      <c r="A338" s="83" t="s">
        <v>39</v>
      </c>
      <c r="B338" s="83" t="s">
        <v>40</v>
      </c>
      <c r="C338" s="83" t="s">
        <v>3727</v>
      </c>
      <c r="D338" s="83" t="s">
        <v>3738</v>
      </c>
      <c r="E338" s="83" t="s">
        <v>2903</v>
      </c>
      <c r="F338" s="83" t="s">
        <v>55</v>
      </c>
      <c r="G338" s="83" t="s">
        <v>3731</v>
      </c>
      <c r="H338" s="83" t="s">
        <v>2674</v>
      </c>
      <c r="I338" s="83" t="s">
        <v>48</v>
      </c>
      <c r="J338" s="83" t="s">
        <v>50</v>
      </c>
      <c r="K338" s="84">
        <v>43504</v>
      </c>
      <c r="L338" s="84">
        <v>43504</v>
      </c>
      <c r="M338" s="84">
        <v>43504</v>
      </c>
      <c r="N338" s="83" t="s">
        <v>1358</v>
      </c>
      <c r="O338" s="83" t="s">
        <v>1368</v>
      </c>
      <c r="P338" s="102">
        <v>8196526</v>
      </c>
      <c r="Q338" s="83" t="s">
        <v>4722</v>
      </c>
      <c r="R338" s="83" t="s">
        <v>68</v>
      </c>
      <c r="S338" s="83" t="s">
        <v>52</v>
      </c>
      <c r="T338" s="85">
        <v>834.3</v>
      </c>
      <c r="U338" s="85">
        <v>618</v>
      </c>
      <c r="V338" s="85">
        <f t="shared" si="41"/>
        <v>216.29999999999995</v>
      </c>
      <c r="W338" s="86">
        <f t="shared" si="43"/>
        <v>0.25925925925925924</v>
      </c>
      <c r="X338" s="83" t="s">
        <v>1361</v>
      </c>
      <c r="Y338" s="85">
        <v>618</v>
      </c>
      <c r="Z338" s="83" t="s">
        <v>4723</v>
      </c>
      <c r="AA338" s="85">
        <v>0</v>
      </c>
      <c r="AB338" s="85" t="s">
        <v>54</v>
      </c>
      <c r="AC338" s="85">
        <v>834.3</v>
      </c>
      <c r="AD338" s="85">
        <v>618</v>
      </c>
      <c r="AE338" s="85">
        <v>216.3</v>
      </c>
      <c r="AF338" s="83" t="s">
        <v>1371</v>
      </c>
      <c r="AG338" s="103">
        <f t="shared" si="42"/>
        <v>0</v>
      </c>
    </row>
    <row r="339" spans="1:33" s="88" customFormat="1" x14ac:dyDescent="0.2">
      <c r="A339" s="83" t="s">
        <v>39</v>
      </c>
      <c r="B339" s="83" t="s">
        <v>40</v>
      </c>
      <c r="C339" s="83" t="s">
        <v>3727</v>
      </c>
      <c r="D339" s="83" t="s">
        <v>3738</v>
      </c>
      <c r="E339" s="83" t="s">
        <v>2903</v>
      </c>
      <c r="F339" s="83" t="s">
        <v>55</v>
      </c>
      <c r="G339" s="83" t="s">
        <v>3731</v>
      </c>
      <c r="H339" s="83" t="s">
        <v>2674</v>
      </c>
      <c r="I339" s="83" t="s">
        <v>48</v>
      </c>
      <c r="J339" s="83" t="s">
        <v>50</v>
      </c>
      <c r="K339" s="84">
        <v>43501</v>
      </c>
      <c r="L339" s="84">
        <v>43501</v>
      </c>
      <c r="M339" s="84">
        <v>43501</v>
      </c>
      <c r="N339" s="83" t="s">
        <v>1358</v>
      </c>
      <c r="O339" s="83" t="s">
        <v>1368</v>
      </c>
      <c r="P339" s="102">
        <v>8197155</v>
      </c>
      <c r="Q339" s="83" t="s">
        <v>4724</v>
      </c>
      <c r="R339" s="83" t="s">
        <v>68</v>
      </c>
      <c r="S339" s="83" t="s">
        <v>52</v>
      </c>
      <c r="T339" s="85">
        <v>1243.06</v>
      </c>
      <c r="U339" s="85">
        <v>1156.33</v>
      </c>
      <c r="V339" s="85">
        <f t="shared" si="41"/>
        <v>86.730000000000018</v>
      </c>
      <c r="W339" s="86">
        <f t="shared" si="43"/>
        <v>6.977137064984798E-2</v>
      </c>
      <c r="X339" s="83" t="s">
        <v>1361</v>
      </c>
      <c r="Y339" s="85">
        <v>1156.33</v>
      </c>
      <c r="Z339" s="83" t="s">
        <v>4725</v>
      </c>
      <c r="AA339" s="85">
        <v>0</v>
      </c>
      <c r="AB339" s="85" t="s">
        <v>54</v>
      </c>
      <c r="AC339" s="85">
        <v>1243.06</v>
      </c>
      <c r="AD339" s="85">
        <v>1156.33</v>
      </c>
      <c r="AE339" s="85">
        <v>86.73</v>
      </c>
      <c r="AF339" s="83" t="s">
        <v>1371</v>
      </c>
      <c r="AG339" s="103">
        <f t="shared" si="42"/>
        <v>0</v>
      </c>
    </row>
    <row r="340" spans="1:33" s="88" customFormat="1" x14ac:dyDescent="0.2">
      <c r="A340" s="83" t="s">
        <v>39</v>
      </c>
      <c r="B340" s="83" t="s">
        <v>40</v>
      </c>
      <c r="C340" s="83" t="s">
        <v>3727</v>
      </c>
      <c r="D340" s="83" t="s">
        <v>3738</v>
      </c>
      <c r="E340" s="83" t="s">
        <v>2903</v>
      </c>
      <c r="F340" s="83" t="s">
        <v>55</v>
      </c>
      <c r="G340" s="83" t="s">
        <v>3731</v>
      </c>
      <c r="H340" s="83" t="s">
        <v>2674</v>
      </c>
      <c r="I340" s="83" t="s">
        <v>48</v>
      </c>
      <c r="J340" s="83" t="s">
        <v>50</v>
      </c>
      <c r="K340" s="84">
        <v>43508</v>
      </c>
      <c r="L340" s="84">
        <v>43508</v>
      </c>
      <c r="M340" s="84">
        <v>43508</v>
      </c>
      <c r="N340" s="83" t="s">
        <v>1358</v>
      </c>
      <c r="O340" s="83" t="s">
        <v>1368</v>
      </c>
      <c r="P340" s="102">
        <v>8199154</v>
      </c>
      <c r="Q340" s="83" t="s">
        <v>4726</v>
      </c>
      <c r="R340" s="83" t="s">
        <v>68</v>
      </c>
      <c r="S340" s="83" t="s">
        <v>52</v>
      </c>
      <c r="T340" s="85">
        <v>1155.27</v>
      </c>
      <c r="U340" s="85">
        <v>1012.7</v>
      </c>
      <c r="V340" s="85">
        <f t="shared" si="41"/>
        <v>142.56999999999994</v>
      </c>
      <c r="W340" s="86">
        <f t="shared" si="43"/>
        <v>0.12340838072485215</v>
      </c>
      <c r="X340" s="83" t="s">
        <v>1361</v>
      </c>
      <c r="Y340" s="85">
        <v>1012.7</v>
      </c>
      <c r="Z340" s="83" t="s">
        <v>4727</v>
      </c>
      <c r="AA340" s="85">
        <v>0</v>
      </c>
      <c r="AB340" s="85" t="s">
        <v>54</v>
      </c>
      <c r="AC340" s="85">
        <v>1155.27</v>
      </c>
      <c r="AD340" s="85">
        <v>1012.7</v>
      </c>
      <c r="AE340" s="85">
        <v>142.57</v>
      </c>
      <c r="AF340" s="83" t="s">
        <v>1371</v>
      </c>
      <c r="AG340" s="103">
        <f t="shared" si="42"/>
        <v>0</v>
      </c>
    </row>
    <row r="341" spans="1:33" s="88" customFormat="1" x14ac:dyDescent="0.2">
      <c r="A341" s="83" t="s">
        <v>39</v>
      </c>
      <c r="B341" s="83" t="s">
        <v>40</v>
      </c>
      <c r="C341" s="83" t="s">
        <v>3727</v>
      </c>
      <c r="D341" s="83" t="s">
        <v>3738</v>
      </c>
      <c r="E341" s="83" t="s">
        <v>2903</v>
      </c>
      <c r="F341" s="83" t="s">
        <v>55</v>
      </c>
      <c r="G341" s="83" t="s">
        <v>3731</v>
      </c>
      <c r="H341" s="83" t="s">
        <v>2674</v>
      </c>
      <c r="I341" s="83" t="s">
        <v>48</v>
      </c>
      <c r="J341" s="83" t="s">
        <v>50</v>
      </c>
      <c r="K341" s="84">
        <v>43504</v>
      </c>
      <c r="L341" s="84">
        <v>43504</v>
      </c>
      <c r="M341" s="84">
        <v>43504</v>
      </c>
      <c r="N341" s="83" t="s">
        <v>1358</v>
      </c>
      <c r="O341" s="83" t="s">
        <v>1368</v>
      </c>
      <c r="P341" s="102">
        <v>8199107</v>
      </c>
      <c r="Q341" s="83" t="s">
        <v>4728</v>
      </c>
      <c r="R341" s="83" t="s">
        <v>68</v>
      </c>
      <c r="S341" s="83" t="s">
        <v>52</v>
      </c>
      <c r="T341" s="85">
        <v>706.39</v>
      </c>
      <c r="U341" s="85">
        <v>627.9</v>
      </c>
      <c r="V341" s="85">
        <f t="shared" si="41"/>
        <v>78.490000000000009</v>
      </c>
      <c r="W341" s="86">
        <f t="shared" si="43"/>
        <v>0.11111425699684312</v>
      </c>
      <c r="X341" s="83" t="s">
        <v>1361</v>
      </c>
      <c r="Y341" s="85">
        <v>627.9</v>
      </c>
      <c r="Z341" s="83" t="s">
        <v>4729</v>
      </c>
      <c r="AA341" s="85">
        <v>0</v>
      </c>
      <c r="AB341" s="85" t="s">
        <v>54</v>
      </c>
      <c r="AC341" s="85">
        <v>706.39</v>
      </c>
      <c r="AD341" s="85">
        <v>627.9</v>
      </c>
      <c r="AE341" s="85">
        <v>78.489999999999995</v>
      </c>
      <c r="AF341" s="83" t="s">
        <v>1371</v>
      </c>
      <c r="AG341" s="103">
        <f t="shared" si="42"/>
        <v>0</v>
      </c>
    </row>
    <row r="342" spans="1:33" s="88" customFormat="1" x14ac:dyDescent="0.2">
      <c r="A342" s="83" t="s">
        <v>39</v>
      </c>
      <c r="B342" s="83" t="s">
        <v>40</v>
      </c>
      <c r="C342" s="83" t="s">
        <v>3727</v>
      </c>
      <c r="D342" s="83" t="s">
        <v>3738</v>
      </c>
      <c r="E342" s="83" t="s">
        <v>2903</v>
      </c>
      <c r="F342" s="83" t="s">
        <v>55</v>
      </c>
      <c r="G342" s="83" t="s">
        <v>3731</v>
      </c>
      <c r="H342" s="83" t="s">
        <v>2674</v>
      </c>
      <c r="I342" s="83" t="s">
        <v>48</v>
      </c>
      <c r="J342" s="83" t="s">
        <v>50</v>
      </c>
      <c r="K342" s="84">
        <v>43508</v>
      </c>
      <c r="L342" s="84">
        <v>43508</v>
      </c>
      <c r="M342" s="84">
        <v>43508</v>
      </c>
      <c r="N342" s="83" t="s">
        <v>1358</v>
      </c>
      <c r="O342" s="83" t="s">
        <v>1368</v>
      </c>
      <c r="P342" s="102">
        <v>8199170</v>
      </c>
      <c r="Q342" s="83" t="s">
        <v>4730</v>
      </c>
      <c r="R342" s="83" t="s">
        <v>68</v>
      </c>
      <c r="S342" s="83" t="s">
        <v>52</v>
      </c>
      <c r="T342" s="85">
        <v>871.77</v>
      </c>
      <c r="U342" s="85">
        <v>801.95</v>
      </c>
      <c r="V342" s="85">
        <f t="shared" si="41"/>
        <v>69.819999999999936</v>
      </c>
      <c r="W342" s="86">
        <f t="shared" si="43"/>
        <v>8.0089931977471052E-2</v>
      </c>
      <c r="X342" s="83" t="s">
        <v>1361</v>
      </c>
      <c r="Y342" s="85">
        <v>801.95</v>
      </c>
      <c r="Z342" s="83" t="s">
        <v>4731</v>
      </c>
      <c r="AA342" s="85">
        <v>0</v>
      </c>
      <c r="AB342" s="85" t="s">
        <v>54</v>
      </c>
      <c r="AC342" s="85">
        <v>871.77</v>
      </c>
      <c r="AD342" s="85">
        <v>801.95</v>
      </c>
      <c r="AE342" s="85">
        <v>69.819999999999993</v>
      </c>
      <c r="AF342" s="83" t="s">
        <v>1371</v>
      </c>
      <c r="AG342" s="103">
        <f t="shared" si="42"/>
        <v>0</v>
      </c>
    </row>
    <row r="343" spans="1:33" s="88" customFormat="1" x14ac:dyDescent="0.2">
      <c r="A343" s="83" t="s">
        <v>39</v>
      </c>
      <c r="B343" s="83" t="s">
        <v>40</v>
      </c>
      <c r="C343" s="83" t="s">
        <v>3727</v>
      </c>
      <c r="D343" s="83" t="s">
        <v>3738</v>
      </c>
      <c r="E343" s="83" t="s">
        <v>2903</v>
      </c>
      <c r="F343" s="83" t="s">
        <v>55</v>
      </c>
      <c r="G343" s="83" t="s">
        <v>3731</v>
      </c>
      <c r="H343" s="83" t="s">
        <v>2674</v>
      </c>
      <c r="I343" s="83" t="s">
        <v>48</v>
      </c>
      <c r="J343" s="83" t="s">
        <v>50</v>
      </c>
      <c r="K343" s="84">
        <v>43504</v>
      </c>
      <c r="L343" s="84">
        <v>43504</v>
      </c>
      <c r="M343" s="84">
        <v>43504</v>
      </c>
      <c r="N343" s="83" t="s">
        <v>1358</v>
      </c>
      <c r="O343" s="83" t="s">
        <v>1368</v>
      </c>
      <c r="P343" s="102">
        <v>8132873</v>
      </c>
      <c r="Q343" s="83" t="s">
        <v>4732</v>
      </c>
      <c r="R343" s="83" t="s">
        <v>68</v>
      </c>
      <c r="S343" s="83" t="s">
        <v>52</v>
      </c>
      <c r="T343" s="85">
        <v>608.45000000000005</v>
      </c>
      <c r="U343" s="85">
        <v>566</v>
      </c>
      <c r="V343" s="85">
        <f t="shared" si="41"/>
        <v>42.450000000000045</v>
      </c>
      <c r="W343" s="86">
        <f t="shared" si="43"/>
        <v>6.9767441860465185E-2</v>
      </c>
      <c r="X343" s="83" t="s">
        <v>1361</v>
      </c>
      <c r="Y343" s="85">
        <v>566</v>
      </c>
      <c r="Z343" s="83" t="s">
        <v>4733</v>
      </c>
      <c r="AA343" s="85">
        <v>0</v>
      </c>
      <c r="AB343" s="85" t="s">
        <v>54</v>
      </c>
      <c r="AC343" s="85">
        <v>0</v>
      </c>
      <c r="AD343" s="85">
        <v>0</v>
      </c>
      <c r="AE343" s="85">
        <v>0</v>
      </c>
      <c r="AF343" s="83" t="s">
        <v>1371</v>
      </c>
      <c r="AG343" s="103">
        <f t="shared" si="42"/>
        <v>42.450000000000045</v>
      </c>
    </row>
    <row r="344" spans="1:33" s="88" customFormat="1" x14ac:dyDescent="0.2">
      <c r="A344" s="83" t="s">
        <v>39</v>
      </c>
      <c r="B344" s="83" t="s">
        <v>40</v>
      </c>
      <c r="C344" s="83" t="s">
        <v>3727</v>
      </c>
      <c r="D344" s="83" t="s">
        <v>3738</v>
      </c>
      <c r="E344" s="83" t="s">
        <v>2903</v>
      </c>
      <c r="F344" s="83" t="s">
        <v>55</v>
      </c>
      <c r="G344" s="83" t="s">
        <v>3731</v>
      </c>
      <c r="H344" s="83" t="s">
        <v>2674</v>
      </c>
      <c r="I344" s="83" t="s">
        <v>48</v>
      </c>
      <c r="J344" s="83" t="s">
        <v>50</v>
      </c>
      <c r="K344" s="84">
        <v>43507</v>
      </c>
      <c r="L344" s="84">
        <v>43507</v>
      </c>
      <c r="M344" s="84">
        <v>43507</v>
      </c>
      <c r="N344" s="83" t="s">
        <v>1358</v>
      </c>
      <c r="O344" s="83" t="s">
        <v>1368</v>
      </c>
      <c r="P344" s="102">
        <v>8132873</v>
      </c>
      <c r="Q344" s="83" t="s">
        <v>4732</v>
      </c>
      <c r="R344" s="83" t="s">
        <v>68</v>
      </c>
      <c r="S344" s="83" t="s">
        <v>52</v>
      </c>
      <c r="T344" s="85">
        <v>10249.91</v>
      </c>
      <c r="U344" s="85">
        <v>9534.77</v>
      </c>
      <c r="V344" s="85">
        <f t="shared" si="41"/>
        <v>715.13999999999942</v>
      </c>
      <c r="W344" s="86">
        <f t="shared" si="43"/>
        <v>6.9770368715432574E-2</v>
      </c>
      <c r="X344" s="83" t="s">
        <v>1361</v>
      </c>
      <c r="Y344" s="85">
        <v>9534.77</v>
      </c>
      <c r="Z344" s="83" t="s">
        <v>4733</v>
      </c>
      <c r="AA344" s="85">
        <v>0</v>
      </c>
      <c r="AB344" s="85" t="s">
        <v>54</v>
      </c>
      <c r="AC344" s="85">
        <v>10249.91</v>
      </c>
      <c r="AD344" s="85">
        <v>9534.77</v>
      </c>
      <c r="AE344" s="85">
        <v>715.14</v>
      </c>
      <c r="AF344" s="83" t="s">
        <v>1371</v>
      </c>
      <c r="AG344" s="103">
        <f t="shared" si="42"/>
        <v>0</v>
      </c>
    </row>
    <row r="345" spans="1:33" s="88" customFormat="1" x14ac:dyDescent="0.2">
      <c r="A345" s="83" t="s">
        <v>39</v>
      </c>
      <c r="B345" s="83" t="s">
        <v>40</v>
      </c>
      <c r="C345" s="83" t="s">
        <v>3727</v>
      </c>
      <c r="D345" s="83" t="s">
        <v>3738</v>
      </c>
      <c r="E345" s="83" t="s">
        <v>2903</v>
      </c>
      <c r="F345" s="83" t="s">
        <v>55</v>
      </c>
      <c r="G345" s="83" t="s">
        <v>3731</v>
      </c>
      <c r="H345" s="83" t="s">
        <v>2674</v>
      </c>
      <c r="I345" s="83" t="s">
        <v>48</v>
      </c>
      <c r="J345" s="83" t="s">
        <v>50</v>
      </c>
      <c r="K345" s="84">
        <v>43503</v>
      </c>
      <c r="L345" s="84">
        <v>43503</v>
      </c>
      <c r="M345" s="84">
        <v>43503</v>
      </c>
      <c r="N345" s="83" t="s">
        <v>1358</v>
      </c>
      <c r="O345" s="83" t="s">
        <v>1368</v>
      </c>
      <c r="P345" s="102">
        <v>8153949</v>
      </c>
      <c r="Q345" s="83" t="s">
        <v>4734</v>
      </c>
      <c r="R345" s="83" t="s">
        <v>68</v>
      </c>
      <c r="S345" s="83" t="s">
        <v>52</v>
      </c>
      <c r="T345" s="85">
        <v>707.1</v>
      </c>
      <c r="U345" s="85">
        <v>657.77</v>
      </c>
      <c r="V345" s="85">
        <f t="shared" si="41"/>
        <v>49.330000000000041</v>
      </c>
      <c r="W345" s="86">
        <f t="shared" si="43"/>
        <v>6.9763824070145725E-2</v>
      </c>
      <c r="X345" s="83" t="s">
        <v>1361</v>
      </c>
      <c r="Y345" s="85">
        <v>657.77</v>
      </c>
      <c r="Z345" s="83" t="s">
        <v>4735</v>
      </c>
      <c r="AA345" s="85">
        <v>0</v>
      </c>
      <c r="AB345" s="85" t="s">
        <v>54</v>
      </c>
      <c r="AC345" s="85">
        <v>98.65</v>
      </c>
      <c r="AD345" s="85">
        <v>91.77</v>
      </c>
      <c r="AE345" s="85">
        <v>6.88</v>
      </c>
      <c r="AF345" s="83" t="s">
        <v>1371</v>
      </c>
      <c r="AG345" s="103">
        <f t="shared" si="42"/>
        <v>42.450000000000038</v>
      </c>
    </row>
    <row r="346" spans="1:33" s="88" customFormat="1" x14ac:dyDescent="0.2">
      <c r="A346" s="83" t="s">
        <v>39</v>
      </c>
      <c r="B346" s="83" t="s">
        <v>40</v>
      </c>
      <c r="C346" s="83" t="s">
        <v>3727</v>
      </c>
      <c r="D346" s="83" t="s">
        <v>3738</v>
      </c>
      <c r="E346" s="83" t="s">
        <v>2903</v>
      </c>
      <c r="F346" s="83" t="s">
        <v>55</v>
      </c>
      <c r="G346" s="83" t="s">
        <v>3731</v>
      </c>
      <c r="H346" s="83" t="s">
        <v>2674</v>
      </c>
      <c r="I346" s="83" t="s">
        <v>48</v>
      </c>
      <c r="J346" s="83" t="s">
        <v>50</v>
      </c>
      <c r="K346" s="84">
        <v>43507</v>
      </c>
      <c r="L346" s="84">
        <v>43507</v>
      </c>
      <c r="M346" s="84">
        <v>43507</v>
      </c>
      <c r="N346" s="83" t="s">
        <v>1358</v>
      </c>
      <c r="O346" s="83" t="s">
        <v>1368</v>
      </c>
      <c r="P346" s="102">
        <v>8153949</v>
      </c>
      <c r="Q346" s="83" t="s">
        <v>4734</v>
      </c>
      <c r="R346" s="83" t="s">
        <v>68</v>
      </c>
      <c r="S346" s="83" t="s">
        <v>52</v>
      </c>
      <c r="T346" s="85">
        <v>6938.9</v>
      </c>
      <c r="U346" s="85">
        <v>6454.77</v>
      </c>
      <c r="V346" s="85">
        <f t="shared" si="41"/>
        <v>484.1299999999992</v>
      </c>
      <c r="W346" s="86">
        <f t="shared" si="43"/>
        <v>6.9770424707086026E-2</v>
      </c>
      <c r="X346" s="83" t="s">
        <v>1361</v>
      </c>
      <c r="Y346" s="85">
        <v>6454.77</v>
      </c>
      <c r="Z346" s="83" t="s">
        <v>4735</v>
      </c>
      <c r="AA346" s="85">
        <v>0</v>
      </c>
      <c r="AB346" s="85" t="s">
        <v>54</v>
      </c>
      <c r="AC346" s="85">
        <v>6938.9</v>
      </c>
      <c r="AD346" s="85">
        <v>6454.77</v>
      </c>
      <c r="AE346" s="85">
        <v>484.13</v>
      </c>
      <c r="AF346" s="83" t="s">
        <v>1371</v>
      </c>
      <c r="AG346" s="103">
        <f t="shared" si="42"/>
        <v>-7.9580786405131221E-13</v>
      </c>
    </row>
    <row r="347" spans="1:33" s="88" customFormat="1" x14ac:dyDescent="0.2">
      <c r="A347" s="83" t="s">
        <v>39</v>
      </c>
      <c r="B347" s="83" t="s">
        <v>40</v>
      </c>
      <c r="C347" s="83" t="s">
        <v>3727</v>
      </c>
      <c r="D347" s="83" t="s">
        <v>3738</v>
      </c>
      <c r="E347" s="83" t="s">
        <v>2903</v>
      </c>
      <c r="F347" s="83" t="s">
        <v>55</v>
      </c>
      <c r="G347" s="83" t="s">
        <v>3731</v>
      </c>
      <c r="H347" s="83" t="s">
        <v>2674</v>
      </c>
      <c r="I347" s="83" t="s">
        <v>48</v>
      </c>
      <c r="J347" s="83" t="s">
        <v>50</v>
      </c>
      <c r="K347" s="84">
        <v>43502</v>
      </c>
      <c r="L347" s="84">
        <v>43502</v>
      </c>
      <c r="M347" s="84">
        <v>43502</v>
      </c>
      <c r="N347" s="83" t="s">
        <v>1358</v>
      </c>
      <c r="O347" s="83" t="s">
        <v>1368</v>
      </c>
      <c r="P347" s="102">
        <v>8156049</v>
      </c>
      <c r="Q347" s="83" t="s">
        <v>4736</v>
      </c>
      <c r="R347" s="83" t="s">
        <v>68</v>
      </c>
      <c r="S347" s="83" t="s">
        <v>52</v>
      </c>
      <c r="T347" s="85">
        <v>707.1</v>
      </c>
      <c r="U347" s="85">
        <v>657.77</v>
      </c>
      <c r="V347" s="85">
        <f t="shared" ref="V347:V370" si="44">T347-U347</f>
        <v>49.330000000000041</v>
      </c>
      <c r="W347" s="86">
        <f t="shared" si="43"/>
        <v>6.9763824070145725E-2</v>
      </c>
      <c r="X347" s="83" t="s">
        <v>1361</v>
      </c>
      <c r="Y347" s="85">
        <v>657.77</v>
      </c>
      <c r="Z347" s="83" t="s">
        <v>4737</v>
      </c>
      <c r="AA347" s="85">
        <v>0</v>
      </c>
      <c r="AB347" s="85" t="s">
        <v>54</v>
      </c>
      <c r="AC347" s="85">
        <v>98.65</v>
      </c>
      <c r="AD347" s="85">
        <v>91.77</v>
      </c>
      <c r="AE347" s="85">
        <v>6.88</v>
      </c>
      <c r="AF347" s="83" t="s">
        <v>1371</v>
      </c>
      <c r="AG347" s="103">
        <f t="shared" ref="AG347:AG370" si="45">V347-AE347</f>
        <v>42.450000000000038</v>
      </c>
    </row>
    <row r="348" spans="1:33" s="88" customFormat="1" x14ac:dyDescent="0.2">
      <c r="A348" s="83" t="s">
        <v>39</v>
      </c>
      <c r="B348" s="83" t="s">
        <v>40</v>
      </c>
      <c r="C348" s="83" t="s">
        <v>3727</v>
      </c>
      <c r="D348" s="83" t="s">
        <v>3738</v>
      </c>
      <c r="E348" s="83" t="s">
        <v>2903</v>
      </c>
      <c r="F348" s="83" t="s">
        <v>55</v>
      </c>
      <c r="G348" s="83" t="s">
        <v>3731</v>
      </c>
      <c r="H348" s="83" t="s">
        <v>2674</v>
      </c>
      <c r="I348" s="83" t="s">
        <v>48</v>
      </c>
      <c r="J348" s="83" t="s">
        <v>50</v>
      </c>
      <c r="K348" s="84">
        <v>43514</v>
      </c>
      <c r="L348" s="84">
        <v>43514</v>
      </c>
      <c r="M348" s="84">
        <v>43514</v>
      </c>
      <c r="N348" s="83" t="s">
        <v>1358</v>
      </c>
      <c r="O348" s="83" t="s">
        <v>1368</v>
      </c>
      <c r="P348" s="102">
        <v>8156049</v>
      </c>
      <c r="Q348" s="83" t="s">
        <v>4736</v>
      </c>
      <c r="R348" s="83" t="s">
        <v>68</v>
      </c>
      <c r="S348" s="83" t="s">
        <v>52</v>
      </c>
      <c r="T348" s="85">
        <v>6938.9</v>
      </c>
      <c r="U348" s="85">
        <v>6454.77</v>
      </c>
      <c r="V348" s="85">
        <f t="shared" si="44"/>
        <v>484.1299999999992</v>
      </c>
      <c r="W348" s="86">
        <f t="shared" si="43"/>
        <v>6.9770424707086026E-2</v>
      </c>
      <c r="X348" s="83" t="s">
        <v>1361</v>
      </c>
      <c r="Y348" s="85">
        <v>6454.77</v>
      </c>
      <c r="Z348" s="83" t="s">
        <v>4737</v>
      </c>
      <c r="AA348" s="85">
        <v>0</v>
      </c>
      <c r="AB348" s="85" t="s">
        <v>54</v>
      </c>
      <c r="AC348" s="85">
        <v>6938.9</v>
      </c>
      <c r="AD348" s="85">
        <v>6454.77</v>
      </c>
      <c r="AE348" s="85">
        <v>484.13</v>
      </c>
      <c r="AF348" s="83" t="s">
        <v>1371</v>
      </c>
      <c r="AG348" s="103">
        <f t="shared" si="45"/>
        <v>-7.9580786405131221E-13</v>
      </c>
    </row>
    <row r="349" spans="1:33" s="88" customFormat="1" x14ac:dyDescent="0.2">
      <c r="A349" s="83" t="s">
        <v>39</v>
      </c>
      <c r="B349" s="83" t="s">
        <v>40</v>
      </c>
      <c r="C349" s="83" t="s">
        <v>3727</v>
      </c>
      <c r="D349" s="83" t="s">
        <v>3738</v>
      </c>
      <c r="E349" s="83" t="s">
        <v>2903</v>
      </c>
      <c r="F349" s="83" t="s">
        <v>55</v>
      </c>
      <c r="G349" s="83" t="s">
        <v>3731</v>
      </c>
      <c r="H349" s="83" t="s">
        <v>2674</v>
      </c>
      <c r="I349" s="83" t="s">
        <v>48</v>
      </c>
      <c r="J349" s="83" t="s">
        <v>50</v>
      </c>
      <c r="K349" s="84">
        <v>43502</v>
      </c>
      <c r="L349" s="84">
        <v>43502</v>
      </c>
      <c r="M349" s="84">
        <v>43502</v>
      </c>
      <c r="N349" s="83" t="s">
        <v>1358</v>
      </c>
      <c r="O349" s="83" t="s">
        <v>1368</v>
      </c>
      <c r="P349" s="102">
        <v>8172440</v>
      </c>
      <c r="Q349" s="83" t="s">
        <v>4738</v>
      </c>
      <c r="R349" s="83" t="s">
        <v>68</v>
      </c>
      <c r="S349" s="83" t="s">
        <v>52</v>
      </c>
      <c r="T349" s="85">
        <v>355.16</v>
      </c>
      <c r="U349" s="85">
        <v>330.38</v>
      </c>
      <c r="V349" s="85">
        <f t="shared" si="44"/>
        <v>24.78000000000003</v>
      </c>
      <c r="W349" s="86">
        <f t="shared" si="43"/>
        <v>6.9771370649848036E-2</v>
      </c>
      <c r="X349" s="83" t="s">
        <v>1361</v>
      </c>
      <c r="Y349" s="85">
        <v>330.38</v>
      </c>
      <c r="Z349" s="83" t="s">
        <v>4739</v>
      </c>
      <c r="AA349" s="85">
        <v>0</v>
      </c>
      <c r="AB349" s="85" t="s">
        <v>54</v>
      </c>
      <c r="AC349" s="85">
        <v>355.16</v>
      </c>
      <c r="AD349" s="85">
        <v>330.38</v>
      </c>
      <c r="AE349" s="85">
        <v>24.78</v>
      </c>
      <c r="AF349" s="83" t="s">
        <v>1371</v>
      </c>
      <c r="AG349" s="103">
        <f t="shared" si="45"/>
        <v>2.8421709430404007E-14</v>
      </c>
    </row>
    <row r="350" spans="1:33" s="88" customFormat="1" x14ac:dyDescent="0.2">
      <c r="A350" s="83" t="s">
        <v>39</v>
      </c>
      <c r="B350" s="83" t="s">
        <v>40</v>
      </c>
      <c r="C350" s="83" t="s">
        <v>3727</v>
      </c>
      <c r="D350" s="83" t="s">
        <v>3738</v>
      </c>
      <c r="E350" s="83" t="s">
        <v>2903</v>
      </c>
      <c r="F350" s="83" t="s">
        <v>55</v>
      </c>
      <c r="G350" s="83" t="s">
        <v>3731</v>
      </c>
      <c r="H350" s="83" t="s">
        <v>2674</v>
      </c>
      <c r="I350" s="83" t="s">
        <v>48</v>
      </c>
      <c r="J350" s="83" t="s">
        <v>50</v>
      </c>
      <c r="K350" s="84">
        <v>43514</v>
      </c>
      <c r="L350" s="84">
        <v>43514</v>
      </c>
      <c r="M350" s="84">
        <v>43514</v>
      </c>
      <c r="N350" s="83" t="s">
        <v>1358</v>
      </c>
      <c r="O350" s="83" t="s">
        <v>1368</v>
      </c>
      <c r="P350" s="102">
        <v>8172440</v>
      </c>
      <c r="Q350" s="83" t="s">
        <v>4738</v>
      </c>
      <c r="R350" s="83" t="s">
        <v>68</v>
      </c>
      <c r="S350" s="83" t="s">
        <v>52</v>
      </c>
      <c r="T350" s="85">
        <v>21716.720000000001</v>
      </c>
      <c r="U350" s="85">
        <v>20352.04</v>
      </c>
      <c r="V350" s="85">
        <f t="shared" si="44"/>
        <v>1364.6800000000003</v>
      </c>
      <c r="W350" s="86">
        <f t="shared" si="43"/>
        <v>6.2840060561631786E-2</v>
      </c>
      <c r="X350" s="83" t="s">
        <v>1361</v>
      </c>
      <c r="Y350" s="85">
        <v>20352.04</v>
      </c>
      <c r="Z350" s="83" t="s">
        <v>4739</v>
      </c>
      <c r="AA350" s="85">
        <v>0</v>
      </c>
      <c r="AB350" s="85" t="s">
        <v>54</v>
      </c>
      <c r="AC350" s="85">
        <v>21716.720000000001</v>
      </c>
      <c r="AD350" s="85">
        <v>20352.04</v>
      </c>
      <c r="AE350" s="85">
        <v>1364.68</v>
      </c>
      <c r="AF350" s="83" t="s">
        <v>1371</v>
      </c>
      <c r="AG350" s="103">
        <f t="shared" si="45"/>
        <v>0</v>
      </c>
    </row>
    <row r="351" spans="1:33" s="88" customFormat="1" x14ac:dyDescent="0.2">
      <c r="A351" s="83" t="s">
        <v>39</v>
      </c>
      <c r="B351" s="83" t="s">
        <v>40</v>
      </c>
      <c r="C351" s="83" t="s">
        <v>3727</v>
      </c>
      <c r="D351" s="83" t="s">
        <v>3738</v>
      </c>
      <c r="E351" s="83" t="s">
        <v>2903</v>
      </c>
      <c r="F351" s="83" t="s">
        <v>55</v>
      </c>
      <c r="G351" s="83" t="s">
        <v>3731</v>
      </c>
      <c r="H351" s="83" t="s">
        <v>2674</v>
      </c>
      <c r="I351" s="83" t="s">
        <v>48</v>
      </c>
      <c r="J351" s="83" t="s">
        <v>50</v>
      </c>
      <c r="K351" s="84">
        <v>43500</v>
      </c>
      <c r="L351" s="84">
        <v>43500</v>
      </c>
      <c r="M351" s="84">
        <v>43500</v>
      </c>
      <c r="N351" s="83" t="s">
        <v>1358</v>
      </c>
      <c r="O351" s="83" t="s">
        <v>1368</v>
      </c>
      <c r="P351" s="102">
        <v>8176082</v>
      </c>
      <c r="Q351" s="83" t="s">
        <v>4740</v>
      </c>
      <c r="R351" s="83" t="s">
        <v>68</v>
      </c>
      <c r="S351" s="83" t="s">
        <v>52</v>
      </c>
      <c r="T351" s="85">
        <v>807.3</v>
      </c>
      <c r="U351" s="85">
        <v>747.5</v>
      </c>
      <c r="V351" s="85">
        <f t="shared" si="44"/>
        <v>59.799999999999955</v>
      </c>
      <c r="W351" s="86">
        <f t="shared" si="43"/>
        <v>7.4074074074074028E-2</v>
      </c>
      <c r="X351" s="83" t="s">
        <v>1361</v>
      </c>
      <c r="Y351" s="85">
        <v>747.5</v>
      </c>
      <c r="Z351" s="83" t="s">
        <v>4741</v>
      </c>
      <c r="AA351" s="85">
        <v>0</v>
      </c>
      <c r="AB351" s="85" t="s">
        <v>54</v>
      </c>
      <c r="AC351" s="85">
        <v>807.3</v>
      </c>
      <c r="AD351" s="85">
        <v>747.5</v>
      </c>
      <c r="AE351" s="85">
        <v>59.8</v>
      </c>
      <c r="AF351" s="83" t="s">
        <v>1371</v>
      </c>
      <c r="AG351" s="103">
        <f t="shared" si="45"/>
        <v>0</v>
      </c>
    </row>
    <row r="352" spans="1:33" s="88" customFormat="1" x14ac:dyDescent="0.2">
      <c r="A352" s="83" t="s">
        <v>39</v>
      </c>
      <c r="B352" s="83" t="s">
        <v>40</v>
      </c>
      <c r="C352" s="83" t="s">
        <v>3727</v>
      </c>
      <c r="D352" s="83" t="s">
        <v>3738</v>
      </c>
      <c r="E352" s="83" t="s">
        <v>2903</v>
      </c>
      <c r="F352" s="83" t="s">
        <v>55</v>
      </c>
      <c r="G352" s="83" t="s">
        <v>3731</v>
      </c>
      <c r="H352" s="83" t="s">
        <v>2674</v>
      </c>
      <c r="I352" s="83" t="s">
        <v>48</v>
      </c>
      <c r="J352" s="83" t="s">
        <v>50</v>
      </c>
      <c r="K352" s="84">
        <v>43500</v>
      </c>
      <c r="L352" s="84">
        <v>43500</v>
      </c>
      <c r="M352" s="84">
        <v>43500</v>
      </c>
      <c r="N352" s="83" t="s">
        <v>1358</v>
      </c>
      <c r="O352" s="83" t="s">
        <v>1368</v>
      </c>
      <c r="P352" s="102">
        <v>8189072</v>
      </c>
      <c r="Q352" s="83" t="s">
        <v>4742</v>
      </c>
      <c r="R352" s="83" t="s">
        <v>68</v>
      </c>
      <c r="S352" s="83" t="s">
        <v>52</v>
      </c>
      <c r="T352" s="85">
        <v>1928.16</v>
      </c>
      <c r="U352" s="85">
        <v>1029.72</v>
      </c>
      <c r="V352" s="85">
        <f t="shared" si="44"/>
        <v>898.44</v>
      </c>
      <c r="W352" s="86">
        <f t="shared" si="43"/>
        <v>0.46595718197659947</v>
      </c>
      <c r="X352" s="83" t="s">
        <v>1361</v>
      </c>
      <c r="Y352" s="85">
        <v>1029.72</v>
      </c>
      <c r="Z352" s="83" t="s">
        <v>4743</v>
      </c>
      <c r="AA352" s="85">
        <v>0</v>
      </c>
      <c r="AB352" s="85" t="s">
        <v>54</v>
      </c>
      <c r="AC352" s="85">
        <v>1928.16</v>
      </c>
      <c r="AD352" s="85">
        <v>1029.72</v>
      </c>
      <c r="AE352" s="85">
        <v>898.44</v>
      </c>
      <c r="AF352" s="83" t="s">
        <v>1371</v>
      </c>
      <c r="AG352" s="103">
        <f t="shared" si="45"/>
        <v>0</v>
      </c>
    </row>
    <row r="353" spans="1:33" s="88" customFormat="1" x14ac:dyDescent="0.2">
      <c r="A353" s="83" t="s">
        <v>39</v>
      </c>
      <c r="B353" s="83" t="s">
        <v>40</v>
      </c>
      <c r="C353" s="83" t="s">
        <v>3727</v>
      </c>
      <c r="D353" s="83" t="s">
        <v>3738</v>
      </c>
      <c r="E353" s="83" t="s">
        <v>2903</v>
      </c>
      <c r="F353" s="83" t="s">
        <v>55</v>
      </c>
      <c r="G353" s="83" t="s">
        <v>3731</v>
      </c>
      <c r="H353" s="83" t="s">
        <v>2674</v>
      </c>
      <c r="I353" s="83" t="s">
        <v>48</v>
      </c>
      <c r="J353" s="83" t="s">
        <v>50</v>
      </c>
      <c r="K353" s="84">
        <v>43521</v>
      </c>
      <c r="L353" s="84">
        <v>43521</v>
      </c>
      <c r="M353" s="84">
        <v>43521</v>
      </c>
      <c r="N353" s="83" t="s">
        <v>1358</v>
      </c>
      <c r="O353" s="83" t="s">
        <v>1368</v>
      </c>
      <c r="P353" s="102">
        <v>8189072</v>
      </c>
      <c r="Q353" s="83" t="s">
        <v>4742</v>
      </c>
      <c r="R353" s="83" t="s">
        <v>68</v>
      </c>
      <c r="S353" s="83" t="s">
        <v>52</v>
      </c>
      <c r="T353" s="85">
        <v>13877.8</v>
      </c>
      <c r="U353" s="85">
        <v>12909.54</v>
      </c>
      <c r="V353" s="85">
        <f t="shared" si="44"/>
        <v>968.2599999999984</v>
      </c>
      <c r="W353" s="86">
        <f t="shared" si="43"/>
        <v>6.9770424707086026E-2</v>
      </c>
      <c r="X353" s="83" t="s">
        <v>1361</v>
      </c>
      <c r="Y353" s="85">
        <v>12909.54</v>
      </c>
      <c r="Z353" s="83" t="s">
        <v>4743</v>
      </c>
      <c r="AA353" s="85">
        <v>0</v>
      </c>
      <c r="AB353" s="85" t="s">
        <v>54</v>
      </c>
      <c r="AC353" s="85">
        <v>13877.8</v>
      </c>
      <c r="AD353" s="85">
        <v>12909.54</v>
      </c>
      <c r="AE353" s="85">
        <v>968.26</v>
      </c>
      <c r="AF353" s="83" t="s">
        <v>1371</v>
      </c>
      <c r="AG353" s="103">
        <f t="shared" si="45"/>
        <v>-1.5916157281026244E-12</v>
      </c>
    </row>
    <row r="354" spans="1:33" s="88" customFormat="1" x14ac:dyDescent="0.2">
      <c r="A354" s="83" t="s">
        <v>39</v>
      </c>
      <c r="B354" s="83" t="s">
        <v>40</v>
      </c>
      <c r="C354" s="83" t="s">
        <v>3727</v>
      </c>
      <c r="D354" s="83" t="s">
        <v>3738</v>
      </c>
      <c r="E354" s="83" t="s">
        <v>2903</v>
      </c>
      <c r="F354" s="83" t="s">
        <v>55</v>
      </c>
      <c r="G354" s="83" t="s">
        <v>3731</v>
      </c>
      <c r="H354" s="83" t="s">
        <v>2674</v>
      </c>
      <c r="I354" s="83" t="s">
        <v>48</v>
      </c>
      <c r="J354" s="83" t="s">
        <v>50</v>
      </c>
      <c r="K354" s="84">
        <v>43521</v>
      </c>
      <c r="L354" s="84">
        <v>43521</v>
      </c>
      <c r="M354" s="84">
        <v>43521</v>
      </c>
      <c r="N354" s="83" t="s">
        <v>1358</v>
      </c>
      <c r="O354" s="83" t="s">
        <v>1368</v>
      </c>
      <c r="P354" s="102">
        <v>8189028</v>
      </c>
      <c r="Q354" s="83" t="s">
        <v>4744</v>
      </c>
      <c r="R354" s="83" t="s">
        <v>68</v>
      </c>
      <c r="S354" s="83" t="s">
        <v>52</v>
      </c>
      <c r="T354" s="85">
        <v>37736.75</v>
      </c>
      <c r="U354" s="85">
        <v>35480.1</v>
      </c>
      <c r="V354" s="85">
        <f t="shared" si="44"/>
        <v>2256.6500000000015</v>
      </c>
      <c r="W354" s="86">
        <f t="shared" si="43"/>
        <v>5.9799797279839979E-2</v>
      </c>
      <c r="X354" s="83" t="s">
        <v>1361</v>
      </c>
      <c r="Y354" s="85">
        <v>35480.1</v>
      </c>
      <c r="Z354" s="83" t="s">
        <v>4745</v>
      </c>
      <c r="AA354" s="85">
        <v>0</v>
      </c>
      <c r="AB354" s="85" t="s">
        <v>54</v>
      </c>
      <c r="AC354" s="85">
        <v>37736.75</v>
      </c>
      <c r="AD354" s="85">
        <v>35480.1</v>
      </c>
      <c r="AE354" s="85">
        <v>2256.65</v>
      </c>
      <c r="AF354" s="83" t="s">
        <v>1371</v>
      </c>
      <c r="AG354" s="103">
        <f t="shared" si="45"/>
        <v>0</v>
      </c>
    </row>
    <row r="355" spans="1:33" s="88" customFormat="1" x14ac:dyDescent="0.2">
      <c r="A355" s="83" t="s">
        <v>39</v>
      </c>
      <c r="B355" s="83" t="s">
        <v>40</v>
      </c>
      <c r="C355" s="83" t="s">
        <v>3727</v>
      </c>
      <c r="D355" s="83" t="s">
        <v>3738</v>
      </c>
      <c r="E355" s="83" t="s">
        <v>2903</v>
      </c>
      <c r="F355" s="83" t="s">
        <v>55</v>
      </c>
      <c r="G355" s="83" t="s">
        <v>3731</v>
      </c>
      <c r="H355" s="83" t="s">
        <v>2674</v>
      </c>
      <c r="I355" s="83" t="s">
        <v>48</v>
      </c>
      <c r="J355" s="83" t="s">
        <v>50</v>
      </c>
      <c r="K355" s="84">
        <v>43501</v>
      </c>
      <c r="L355" s="84">
        <v>43501</v>
      </c>
      <c r="M355" s="84">
        <v>43501</v>
      </c>
      <c r="N355" s="83" t="s">
        <v>1358</v>
      </c>
      <c r="O355" s="83" t="s">
        <v>1368</v>
      </c>
      <c r="P355" s="102">
        <v>8192155</v>
      </c>
      <c r="Q355" s="83" t="s">
        <v>4746</v>
      </c>
      <c r="R355" s="83" t="s">
        <v>68</v>
      </c>
      <c r="S355" s="83" t="s">
        <v>52</v>
      </c>
      <c r="T355" s="85">
        <v>63.85</v>
      </c>
      <c r="U355" s="85">
        <v>59.4</v>
      </c>
      <c r="V355" s="85">
        <f t="shared" si="44"/>
        <v>4.4500000000000028</v>
      </c>
      <c r="W355" s="86">
        <f t="shared" si="43"/>
        <v>6.9694596711041543E-2</v>
      </c>
      <c r="X355" s="83" t="s">
        <v>1361</v>
      </c>
      <c r="Y355" s="85">
        <v>59.4</v>
      </c>
      <c r="Z355" s="83" t="s">
        <v>4747</v>
      </c>
      <c r="AA355" s="85">
        <v>0</v>
      </c>
      <c r="AB355" s="85" t="s">
        <v>54</v>
      </c>
      <c r="AC355" s="85">
        <v>63.85</v>
      </c>
      <c r="AD355" s="85">
        <v>59.4</v>
      </c>
      <c r="AE355" s="85">
        <v>4.45</v>
      </c>
      <c r="AF355" s="83" t="s">
        <v>1371</v>
      </c>
      <c r="AG355" s="103">
        <f t="shared" si="45"/>
        <v>0</v>
      </c>
    </row>
    <row r="356" spans="1:33" s="88" customFormat="1" x14ac:dyDescent="0.2">
      <c r="A356" s="83" t="s">
        <v>39</v>
      </c>
      <c r="B356" s="83" t="s">
        <v>40</v>
      </c>
      <c r="C356" s="83" t="s">
        <v>3727</v>
      </c>
      <c r="D356" s="83" t="s">
        <v>3738</v>
      </c>
      <c r="E356" s="83" t="s">
        <v>2903</v>
      </c>
      <c r="F356" s="83" t="s">
        <v>55</v>
      </c>
      <c r="G356" s="83" t="s">
        <v>3731</v>
      </c>
      <c r="H356" s="83" t="s">
        <v>2674</v>
      </c>
      <c r="I356" s="83" t="s">
        <v>48</v>
      </c>
      <c r="J356" s="83" t="s">
        <v>50</v>
      </c>
      <c r="K356" s="84">
        <v>43503</v>
      </c>
      <c r="L356" s="84">
        <v>43503</v>
      </c>
      <c r="M356" s="84">
        <v>43503</v>
      </c>
      <c r="N356" s="83" t="s">
        <v>1358</v>
      </c>
      <c r="O356" s="83" t="s">
        <v>1368</v>
      </c>
      <c r="P356" s="102">
        <v>8192155</v>
      </c>
      <c r="Q356" s="83" t="s">
        <v>4746</v>
      </c>
      <c r="R356" s="83" t="s">
        <v>68</v>
      </c>
      <c r="S356" s="83" t="s">
        <v>52</v>
      </c>
      <c r="T356" s="85">
        <v>37736.75</v>
      </c>
      <c r="U356" s="85">
        <v>35480.1</v>
      </c>
      <c r="V356" s="85">
        <f t="shared" si="44"/>
        <v>2256.6500000000015</v>
      </c>
      <c r="W356" s="86">
        <f t="shared" si="43"/>
        <v>5.9799797279839979E-2</v>
      </c>
      <c r="X356" s="83" t="s">
        <v>1361</v>
      </c>
      <c r="Y356" s="85">
        <v>35480.1</v>
      </c>
      <c r="Z356" s="83" t="s">
        <v>4747</v>
      </c>
      <c r="AA356" s="85">
        <v>0</v>
      </c>
      <c r="AB356" s="85" t="s">
        <v>54</v>
      </c>
      <c r="AC356" s="85">
        <v>37736.75</v>
      </c>
      <c r="AD356" s="85">
        <v>35480.1</v>
      </c>
      <c r="AE356" s="85">
        <v>2256.65</v>
      </c>
      <c r="AF356" s="83" t="s">
        <v>1371</v>
      </c>
      <c r="AG356" s="103">
        <f t="shared" si="45"/>
        <v>0</v>
      </c>
    </row>
    <row r="357" spans="1:33" s="88" customFormat="1" x14ac:dyDescent="0.2">
      <c r="A357" s="83" t="s">
        <v>39</v>
      </c>
      <c r="B357" s="83" t="s">
        <v>40</v>
      </c>
      <c r="C357" s="83" t="s">
        <v>3727</v>
      </c>
      <c r="D357" s="83" t="s">
        <v>3738</v>
      </c>
      <c r="E357" s="83" t="s">
        <v>2903</v>
      </c>
      <c r="F357" s="83" t="s">
        <v>55</v>
      </c>
      <c r="G357" s="83" t="s">
        <v>3731</v>
      </c>
      <c r="H357" s="83" t="s">
        <v>2674</v>
      </c>
      <c r="I357" s="83" t="s">
        <v>48</v>
      </c>
      <c r="J357" s="83" t="s">
        <v>50</v>
      </c>
      <c r="K357" s="84">
        <v>43501</v>
      </c>
      <c r="L357" s="84">
        <v>43501</v>
      </c>
      <c r="M357" s="84">
        <v>43501</v>
      </c>
      <c r="N357" s="83" t="s">
        <v>1358</v>
      </c>
      <c r="O357" s="83" t="s">
        <v>1368</v>
      </c>
      <c r="P357" s="102">
        <v>8196191</v>
      </c>
      <c r="Q357" s="83" t="s">
        <v>4748</v>
      </c>
      <c r="R357" s="83" t="s">
        <v>68</v>
      </c>
      <c r="S357" s="83" t="s">
        <v>52</v>
      </c>
      <c r="T357" s="85">
        <v>38.31</v>
      </c>
      <c r="U357" s="85">
        <v>35.64</v>
      </c>
      <c r="V357" s="85">
        <f t="shared" si="44"/>
        <v>2.6700000000000017</v>
      </c>
      <c r="W357" s="86">
        <f t="shared" si="43"/>
        <v>6.9694596711041543E-2</v>
      </c>
      <c r="X357" s="83" t="s">
        <v>1361</v>
      </c>
      <c r="Y357" s="85">
        <v>35.64</v>
      </c>
      <c r="Z357" s="83" t="s">
        <v>4749</v>
      </c>
      <c r="AA357" s="85">
        <v>0</v>
      </c>
      <c r="AB357" s="85" t="s">
        <v>54</v>
      </c>
      <c r="AC357" s="85">
        <v>38.31</v>
      </c>
      <c r="AD357" s="85">
        <v>35.64</v>
      </c>
      <c r="AE357" s="85">
        <v>2.67</v>
      </c>
      <c r="AF357" s="83" t="s">
        <v>1371</v>
      </c>
      <c r="AG357" s="103">
        <f t="shared" si="45"/>
        <v>0</v>
      </c>
    </row>
    <row r="358" spans="1:33" s="88" customFormat="1" x14ac:dyDescent="0.2">
      <c r="A358" s="83" t="s">
        <v>39</v>
      </c>
      <c r="B358" s="83" t="s">
        <v>40</v>
      </c>
      <c r="C358" s="83" t="s">
        <v>3727</v>
      </c>
      <c r="D358" s="83" t="s">
        <v>3738</v>
      </c>
      <c r="E358" s="83" t="s">
        <v>2903</v>
      </c>
      <c r="F358" s="83" t="s">
        <v>55</v>
      </c>
      <c r="G358" s="83" t="s">
        <v>3731</v>
      </c>
      <c r="H358" s="83" t="s">
        <v>2674</v>
      </c>
      <c r="I358" s="83" t="s">
        <v>48</v>
      </c>
      <c r="J358" s="83" t="s">
        <v>50</v>
      </c>
      <c r="K358" s="84">
        <v>43503</v>
      </c>
      <c r="L358" s="84">
        <v>43503</v>
      </c>
      <c r="M358" s="84">
        <v>43503</v>
      </c>
      <c r="N358" s="83" t="s">
        <v>1358</v>
      </c>
      <c r="O358" s="83" t="s">
        <v>1368</v>
      </c>
      <c r="P358" s="102">
        <v>8199082</v>
      </c>
      <c r="Q358" s="83" t="s">
        <v>4750</v>
      </c>
      <c r="R358" s="83" t="s">
        <v>68</v>
      </c>
      <c r="S358" s="83" t="s">
        <v>52</v>
      </c>
      <c r="T358" s="85">
        <v>1053.1099999999999</v>
      </c>
      <c r="U358" s="85">
        <v>926.6</v>
      </c>
      <c r="V358" s="85">
        <f t="shared" si="44"/>
        <v>126.50999999999988</v>
      </c>
      <c r="W358" s="86">
        <f t="shared" si="43"/>
        <v>0.12012990096001357</v>
      </c>
      <c r="X358" s="83" t="s">
        <v>1361</v>
      </c>
      <c r="Y358" s="85">
        <v>926.6</v>
      </c>
      <c r="Z358" s="83" t="s">
        <v>4751</v>
      </c>
      <c r="AA358" s="85">
        <v>0</v>
      </c>
      <c r="AB358" s="85" t="s">
        <v>54</v>
      </c>
      <c r="AC358" s="85">
        <v>1053.1099999999999</v>
      </c>
      <c r="AD358" s="85">
        <v>926.6</v>
      </c>
      <c r="AE358" s="85">
        <v>126.51</v>
      </c>
      <c r="AF358" s="83" t="s">
        <v>1371</v>
      </c>
      <c r="AG358" s="103">
        <f t="shared" si="45"/>
        <v>-1.2789769243681803E-13</v>
      </c>
    </row>
    <row r="359" spans="1:33" s="88" customFormat="1" x14ac:dyDescent="0.2">
      <c r="A359" s="83" t="s">
        <v>39</v>
      </c>
      <c r="B359" s="83" t="s">
        <v>40</v>
      </c>
      <c r="C359" s="83" t="s">
        <v>3727</v>
      </c>
      <c r="D359" s="83" t="s">
        <v>3738</v>
      </c>
      <c r="E359" s="83" t="s">
        <v>2903</v>
      </c>
      <c r="F359" s="83" t="s">
        <v>55</v>
      </c>
      <c r="G359" s="83" t="s">
        <v>3731</v>
      </c>
      <c r="H359" s="83" t="s">
        <v>2674</v>
      </c>
      <c r="I359" s="83" t="s">
        <v>48</v>
      </c>
      <c r="J359" s="83" t="s">
        <v>50</v>
      </c>
      <c r="K359" s="84">
        <v>43515</v>
      </c>
      <c r="L359" s="84">
        <v>43515</v>
      </c>
      <c r="M359" s="84">
        <v>43515</v>
      </c>
      <c r="N359" s="83" t="s">
        <v>1358</v>
      </c>
      <c r="O359" s="83" t="s">
        <v>1368</v>
      </c>
      <c r="P359" s="102">
        <v>8199192</v>
      </c>
      <c r="Q359" s="83" t="s">
        <v>4752</v>
      </c>
      <c r="R359" s="83" t="s">
        <v>68</v>
      </c>
      <c r="S359" s="83" t="s">
        <v>52</v>
      </c>
      <c r="T359" s="85">
        <v>1158.3</v>
      </c>
      <c r="U359" s="85">
        <v>1072.5</v>
      </c>
      <c r="V359" s="85">
        <f t="shared" si="44"/>
        <v>85.799999999999955</v>
      </c>
      <c r="W359" s="86">
        <f t="shared" ref="W359:W415" si="46">V359/T359</f>
        <v>7.4074074074074042E-2</v>
      </c>
      <c r="X359" s="83" t="s">
        <v>1361</v>
      </c>
      <c r="Y359" s="85">
        <v>1072.5</v>
      </c>
      <c r="Z359" s="83" t="s">
        <v>4753</v>
      </c>
      <c r="AA359" s="85">
        <v>0</v>
      </c>
      <c r="AB359" s="85" t="s">
        <v>54</v>
      </c>
      <c r="AC359" s="85">
        <v>1158.3</v>
      </c>
      <c r="AD359" s="85">
        <v>1072.5</v>
      </c>
      <c r="AE359" s="85">
        <v>85.8</v>
      </c>
      <c r="AF359" s="83" t="s">
        <v>1371</v>
      </c>
      <c r="AG359" s="103">
        <f t="shared" si="45"/>
        <v>0</v>
      </c>
    </row>
    <row r="360" spans="1:33" s="88" customFormat="1" x14ac:dyDescent="0.2">
      <c r="A360" s="83" t="s">
        <v>39</v>
      </c>
      <c r="B360" s="83" t="s">
        <v>40</v>
      </c>
      <c r="C360" s="83" t="s">
        <v>3727</v>
      </c>
      <c r="D360" s="83" t="s">
        <v>3738</v>
      </c>
      <c r="E360" s="83" t="s">
        <v>2903</v>
      </c>
      <c r="F360" s="83" t="s">
        <v>55</v>
      </c>
      <c r="G360" s="83" t="s">
        <v>3731</v>
      </c>
      <c r="H360" s="83" t="s">
        <v>2674</v>
      </c>
      <c r="I360" s="83" t="s">
        <v>2914</v>
      </c>
      <c r="J360" s="83" t="s">
        <v>50</v>
      </c>
      <c r="K360" s="84">
        <v>43504</v>
      </c>
      <c r="L360" s="84">
        <v>43504</v>
      </c>
      <c r="M360" s="84">
        <v>43504</v>
      </c>
      <c r="N360" s="83" t="s">
        <v>1358</v>
      </c>
      <c r="O360" s="83" t="s">
        <v>1368</v>
      </c>
      <c r="P360" s="102">
        <v>8203538</v>
      </c>
      <c r="Q360" s="83" t="s">
        <v>4754</v>
      </c>
      <c r="R360" s="83" t="s">
        <v>68</v>
      </c>
      <c r="S360" s="83" t="s">
        <v>52</v>
      </c>
      <c r="T360" s="85">
        <v>1668.6</v>
      </c>
      <c r="U360" s="85">
        <v>1236</v>
      </c>
      <c r="V360" s="85">
        <f t="shared" si="44"/>
        <v>432.59999999999991</v>
      </c>
      <c r="W360" s="86">
        <f t="shared" si="46"/>
        <v>0.25925925925925924</v>
      </c>
      <c r="X360" s="83" t="s">
        <v>1361</v>
      </c>
      <c r="Y360" s="85">
        <v>1236</v>
      </c>
      <c r="Z360" s="83" t="s">
        <v>4755</v>
      </c>
      <c r="AA360" s="85">
        <v>0</v>
      </c>
      <c r="AB360" s="85" t="s">
        <v>54</v>
      </c>
      <c r="AC360" s="85">
        <v>1668.6</v>
      </c>
      <c r="AD360" s="85">
        <v>1236</v>
      </c>
      <c r="AE360" s="85">
        <v>432.6</v>
      </c>
      <c r="AF360" s="83" t="s">
        <v>1371</v>
      </c>
      <c r="AG360" s="103">
        <f t="shared" si="45"/>
        <v>0</v>
      </c>
    </row>
    <row r="361" spans="1:33" s="88" customFormat="1" x14ac:dyDescent="0.2">
      <c r="A361" s="83" t="s">
        <v>39</v>
      </c>
      <c r="B361" s="83" t="s">
        <v>40</v>
      </c>
      <c r="C361" s="83" t="s">
        <v>3727</v>
      </c>
      <c r="D361" s="83" t="s">
        <v>3738</v>
      </c>
      <c r="E361" s="83" t="s">
        <v>2903</v>
      </c>
      <c r="F361" s="83" t="s">
        <v>55</v>
      </c>
      <c r="G361" s="83" t="s">
        <v>3731</v>
      </c>
      <c r="H361" s="83" t="s">
        <v>2674</v>
      </c>
      <c r="I361" s="83" t="s">
        <v>48</v>
      </c>
      <c r="J361" s="83" t="s">
        <v>50</v>
      </c>
      <c r="K361" s="84">
        <v>43497</v>
      </c>
      <c r="L361" s="84">
        <v>43497</v>
      </c>
      <c r="M361" s="84">
        <v>43497</v>
      </c>
      <c r="N361" s="83" t="s">
        <v>1358</v>
      </c>
      <c r="O361" s="83" t="s">
        <v>1368</v>
      </c>
      <c r="P361" s="102">
        <v>8143692</v>
      </c>
      <c r="Q361" s="83" t="s">
        <v>4756</v>
      </c>
      <c r="R361" s="83" t="s">
        <v>68</v>
      </c>
      <c r="S361" s="83" t="s">
        <v>52</v>
      </c>
      <c r="T361" s="85">
        <v>20499.82</v>
      </c>
      <c r="U361" s="85">
        <v>19069.54</v>
      </c>
      <c r="V361" s="85">
        <f t="shared" si="44"/>
        <v>1430.2799999999988</v>
      </c>
      <c r="W361" s="86">
        <f t="shared" si="46"/>
        <v>6.9770368715432574E-2</v>
      </c>
      <c r="X361" s="83" t="s">
        <v>1361</v>
      </c>
      <c r="Y361" s="85">
        <v>19069.54</v>
      </c>
      <c r="Z361" s="83" t="s">
        <v>4757</v>
      </c>
      <c r="AA361" s="85">
        <v>0</v>
      </c>
      <c r="AB361" s="85" t="s">
        <v>54</v>
      </c>
      <c r="AC361" s="85">
        <v>20499.82</v>
      </c>
      <c r="AD361" s="85">
        <v>19069.54</v>
      </c>
      <c r="AE361" s="85">
        <v>1430.28</v>
      </c>
      <c r="AF361" s="83" t="s">
        <v>1371</v>
      </c>
      <c r="AG361" s="103">
        <f t="shared" si="45"/>
        <v>0</v>
      </c>
    </row>
    <row r="362" spans="1:33" s="88" customFormat="1" x14ac:dyDescent="0.2">
      <c r="A362" s="83" t="s">
        <v>39</v>
      </c>
      <c r="B362" s="83" t="s">
        <v>40</v>
      </c>
      <c r="C362" s="83" t="s">
        <v>3727</v>
      </c>
      <c r="D362" s="83" t="s">
        <v>3738</v>
      </c>
      <c r="E362" s="83" t="s">
        <v>2903</v>
      </c>
      <c r="F362" s="83" t="s">
        <v>55</v>
      </c>
      <c r="G362" s="83" t="s">
        <v>3731</v>
      </c>
      <c r="H362" s="83" t="s">
        <v>2674</v>
      </c>
      <c r="I362" s="83" t="s">
        <v>48</v>
      </c>
      <c r="J362" s="83" t="s">
        <v>50</v>
      </c>
      <c r="K362" s="84">
        <v>43501</v>
      </c>
      <c r="L362" s="84">
        <v>43501</v>
      </c>
      <c r="M362" s="84">
        <v>43501</v>
      </c>
      <c r="N362" s="83" t="s">
        <v>1358</v>
      </c>
      <c r="O362" s="83" t="s">
        <v>1368</v>
      </c>
      <c r="P362" s="102">
        <v>8143692</v>
      </c>
      <c r="Q362" s="83" t="s">
        <v>4756</v>
      </c>
      <c r="R362" s="83" t="s">
        <v>68</v>
      </c>
      <c r="S362" s="83" t="s">
        <v>52</v>
      </c>
      <c r="T362" s="85">
        <v>1216.9000000000001</v>
      </c>
      <c r="U362" s="85">
        <v>1132</v>
      </c>
      <c r="V362" s="85">
        <f t="shared" si="44"/>
        <v>84.900000000000091</v>
      </c>
      <c r="W362" s="86">
        <f t="shared" si="46"/>
        <v>6.9767441860465185E-2</v>
      </c>
      <c r="X362" s="83" t="s">
        <v>1361</v>
      </c>
      <c r="Y362" s="85">
        <v>1132</v>
      </c>
      <c r="Z362" s="83" t="s">
        <v>4757</v>
      </c>
      <c r="AA362" s="85">
        <v>0</v>
      </c>
      <c r="AB362" s="85" t="s">
        <v>54</v>
      </c>
      <c r="AC362" s="85">
        <v>0</v>
      </c>
      <c r="AD362" s="85">
        <v>0</v>
      </c>
      <c r="AE362" s="85">
        <v>0</v>
      </c>
      <c r="AF362" s="83" t="s">
        <v>1371</v>
      </c>
      <c r="AG362" s="103">
        <f t="shared" si="45"/>
        <v>84.900000000000091</v>
      </c>
    </row>
    <row r="363" spans="1:33" s="88" customFormat="1" x14ac:dyDescent="0.2">
      <c r="A363" s="83" t="s">
        <v>39</v>
      </c>
      <c r="B363" s="83" t="s">
        <v>40</v>
      </c>
      <c r="C363" s="83" t="s">
        <v>3727</v>
      </c>
      <c r="D363" s="83" t="s">
        <v>3738</v>
      </c>
      <c r="E363" s="83" t="s">
        <v>2903</v>
      </c>
      <c r="F363" s="83" t="s">
        <v>55</v>
      </c>
      <c r="G363" s="83" t="s">
        <v>3731</v>
      </c>
      <c r="H363" s="83" t="s">
        <v>2674</v>
      </c>
      <c r="I363" s="83" t="s">
        <v>48</v>
      </c>
      <c r="J363" s="83" t="s">
        <v>50</v>
      </c>
      <c r="K363" s="84">
        <v>43503</v>
      </c>
      <c r="L363" s="84">
        <v>43503</v>
      </c>
      <c r="M363" s="84">
        <v>43503</v>
      </c>
      <c r="N363" s="83" t="s">
        <v>1358</v>
      </c>
      <c r="O363" s="83" t="s">
        <v>1368</v>
      </c>
      <c r="P363" s="102">
        <v>8189174</v>
      </c>
      <c r="Q363" s="83" t="s">
        <v>4758</v>
      </c>
      <c r="R363" s="83" t="s">
        <v>68</v>
      </c>
      <c r="S363" s="83" t="s">
        <v>52</v>
      </c>
      <c r="T363" s="85">
        <v>706.39</v>
      </c>
      <c r="U363" s="85">
        <v>627.9</v>
      </c>
      <c r="V363" s="85">
        <f t="shared" si="44"/>
        <v>78.490000000000009</v>
      </c>
      <c r="W363" s="86">
        <f t="shared" si="46"/>
        <v>0.11111425699684312</v>
      </c>
      <c r="X363" s="83" t="s">
        <v>1361</v>
      </c>
      <c r="Y363" s="85">
        <v>627.9</v>
      </c>
      <c r="Z363" s="83" t="s">
        <v>4759</v>
      </c>
      <c r="AA363" s="85">
        <v>0</v>
      </c>
      <c r="AB363" s="85" t="s">
        <v>54</v>
      </c>
      <c r="AC363" s="85">
        <v>706.39</v>
      </c>
      <c r="AD363" s="85">
        <v>627.9</v>
      </c>
      <c r="AE363" s="85">
        <v>78.489999999999995</v>
      </c>
      <c r="AF363" s="83" t="s">
        <v>1371</v>
      </c>
      <c r="AG363" s="103">
        <f t="shared" si="45"/>
        <v>0</v>
      </c>
    </row>
    <row r="364" spans="1:33" s="88" customFormat="1" x14ac:dyDescent="0.2">
      <c r="A364" s="83" t="s">
        <v>39</v>
      </c>
      <c r="B364" s="83" t="s">
        <v>40</v>
      </c>
      <c r="C364" s="83" t="s">
        <v>3727</v>
      </c>
      <c r="D364" s="83" t="s">
        <v>3738</v>
      </c>
      <c r="E364" s="83" t="s">
        <v>2903</v>
      </c>
      <c r="F364" s="83" t="s">
        <v>55</v>
      </c>
      <c r="G364" s="83" t="s">
        <v>3731</v>
      </c>
      <c r="H364" s="83" t="s">
        <v>3729</v>
      </c>
      <c r="I364" s="83" t="s">
        <v>48</v>
      </c>
      <c r="J364" s="83" t="s">
        <v>50</v>
      </c>
      <c r="K364" s="84">
        <v>43515</v>
      </c>
      <c r="L364" s="84">
        <v>43515</v>
      </c>
      <c r="M364" s="84">
        <v>43515</v>
      </c>
      <c r="N364" s="83" t="s">
        <v>1358</v>
      </c>
      <c r="O364" s="83" t="s">
        <v>1368</v>
      </c>
      <c r="P364" s="102">
        <v>8172956</v>
      </c>
      <c r="Q364" s="83" t="s">
        <v>3827</v>
      </c>
      <c r="R364" s="83" t="s">
        <v>68</v>
      </c>
      <c r="S364" s="83" t="s">
        <v>52</v>
      </c>
      <c r="T364" s="85">
        <v>62.7</v>
      </c>
      <c r="U364" s="85">
        <v>55</v>
      </c>
      <c r="V364" s="85">
        <f t="shared" si="44"/>
        <v>7.7000000000000028</v>
      </c>
      <c r="W364" s="86">
        <f t="shared" si="46"/>
        <v>0.12280701754385968</v>
      </c>
      <c r="X364" s="83" t="s">
        <v>1361</v>
      </c>
      <c r="Y364" s="85">
        <v>55</v>
      </c>
      <c r="Z364" s="83" t="s">
        <v>3829</v>
      </c>
      <c r="AA364" s="85">
        <v>0</v>
      </c>
      <c r="AB364" s="85" t="s">
        <v>54</v>
      </c>
      <c r="AC364" s="85">
        <v>62.7</v>
      </c>
      <c r="AD364" s="85">
        <v>55</v>
      </c>
      <c r="AE364" s="85">
        <v>7.7</v>
      </c>
      <c r="AF364" s="83" t="s">
        <v>1376</v>
      </c>
      <c r="AG364" s="103">
        <f t="shared" si="45"/>
        <v>0</v>
      </c>
    </row>
    <row r="365" spans="1:33" s="88" customFormat="1" x14ac:dyDescent="0.2">
      <c r="A365" s="83" t="s">
        <v>39</v>
      </c>
      <c r="B365" s="83" t="s">
        <v>40</v>
      </c>
      <c r="C365" s="83" t="s">
        <v>3727</v>
      </c>
      <c r="D365" s="83" t="s">
        <v>3738</v>
      </c>
      <c r="E365" s="83" t="s">
        <v>2903</v>
      </c>
      <c r="F365" s="83" t="s">
        <v>55</v>
      </c>
      <c r="G365" s="83" t="s">
        <v>3731</v>
      </c>
      <c r="H365" s="83" t="s">
        <v>3729</v>
      </c>
      <c r="I365" s="83" t="s">
        <v>48</v>
      </c>
      <c r="J365" s="83" t="s">
        <v>50</v>
      </c>
      <c r="K365" s="84">
        <v>43521</v>
      </c>
      <c r="L365" s="84">
        <v>43521</v>
      </c>
      <c r="M365" s="84">
        <v>43521</v>
      </c>
      <c r="N365" s="83" t="s">
        <v>1358</v>
      </c>
      <c r="O365" s="83" t="s">
        <v>1368</v>
      </c>
      <c r="P365" s="102">
        <v>8184385</v>
      </c>
      <c r="Q365" s="83" t="s">
        <v>4760</v>
      </c>
      <c r="R365" s="83" t="s">
        <v>68</v>
      </c>
      <c r="S365" s="83" t="s">
        <v>52</v>
      </c>
      <c r="T365" s="85">
        <v>1995</v>
      </c>
      <c r="U365" s="85">
        <v>1750</v>
      </c>
      <c r="V365" s="85">
        <f t="shared" si="44"/>
        <v>245</v>
      </c>
      <c r="W365" s="86">
        <f t="shared" si="46"/>
        <v>0.12280701754385964</v>
      </c>
      <c r="X365" s="83" t="s">
        <v>1361</v>
      </c>
      <c r="Y365" s="85">
        <v>1750</v>
      </c>
      <c r="Z365" s="83" t="s">
        <v>4761</v>
      </c>
      <c r="AA365" s="85">
        <v>0</v>
      </c>
      <c r="AB365" s="85" t="s">
        <v>54</v>
      </c>
      <c r="AC365" s="85">
        <v>1995</v>
      </c>
      <c r="AD365" s="85">
        <v>1750</v>
      </c>
      <c r="AE365" s="85">
        <v>245</v>
      </c>
      <c r="AF365" s="83" t="s">
        <v>1376</v>
      </c>
      <c r="AG365" s="103">
        <f t="shared" si="45"/>
        <v>0</v>
      </c>
    </row>
    <row r="366" spans="1:33" s="88" customFormat="1" x14ac:dyDescent="0.2">
      <c r="A366" s="83" t="s">
        <v>39</v>
      </c>
      <c r="B366" s="83" t="s">
        <v>40</v>
      </c>
      <c r="C366" s="83" t="s">
        <v>3727</v>
      </c>
      <c r="D366" s="83" t="s">
        <v>3738</v>
      </c>
      <c r="E366" s="83" t="s">
        <v>2903</v>
      </c>
      <c r="F366" s="83" t="s">
        <v>55</v>
      </c>
      <c r="G366" s="83" t="s">
        <v>3731</v>
      </c>
      <c r="H366" s="83" t="s">
        <v>3729</v>
      </c>
      <c r="I366" s="83" t="s">
        <v>48</v>
      </c>
      <c r="J366" s="83" t="s">
        <v>50</v>
      </c>
      <c r="K366" s="84">
        <v>43522</v>
      </c>
      <c r="L366" s="84">
        <v>43522</v>
      </c>
      <c r="M366" s="84">
        <v>43522</v>
      </c>
      <c r="N366" s="83" t="s">
        <v>1358</v>
      </c>
      <c r="O366" s="83" t="s">
        <v>1368</v>
      </c>
      <c r="P366" s="102">
        <v>8184385</v>
      </c>
      <c r="Q366" s="83" t="s">
        <v>4760</v>
      </c>
      <c r="R366" s="83" t="s">
        <v>68</v>
      </c>
      <c r="S366" s="83" t="s">
        <v>52</v>
      </c>
      <c r="T366" s="85">
        <v>0</v>
      </c>
      <c r="U366" s="85">
        <v>0</v>
      </c>
      <c r="V366" s="85">
        <f t="shared" si="44"/>
        <v>0</v>
      </c>
      <c r="W366" s="86" t="e">
        <f t="shared" si="46"/>
        <v>#DIV/0!</v>
      </c>
      <c r="X366" s="83" t="s">
        <v>1361</v>
      </c>
      <c r="Y366" s="85">
        <v>0</v>
      </c>
      <c r="Z366" s="83" t="s">
        <v>4761</v>
      </c>
      <c r="AA366" s="85">
        <v>0</v>
      </c>
      <c r="AB366" s="85" t="s">
        <v>54</v>
      </c>
      <c r="AC366" s="85">
        <v>0</v>
      </c>
      <c r="AD366" s="85">
        <v>0</v>
      </c>
      <c r="AE366" s="85">
        <v>0</v>
      </c>
      <c r="AF366" s="83" t="s">
        <v>1376</v>
      </c>
      <c r="AG366" s="103">
        <f t="shared" si="45"/>
        <v>0</v>
      </c>
    </row>
    <row r="367" spans="1:33" s="88" customFormat="1" x14ac:dyDescent="0.2">
      <c r="A367" s="83" t="s">
        <v>39</v>
      </c>
      <c r="B367" s="83" t="s">
        <v>40</v>
      </c>
      <c r="C367" s="83" t="s">
        <v>3727</v>
      </c>
      <c r="D367" s="83" t="s">
        <v>3738</v>
      </c>
      <c r="E367" s="83" t="s">
        <v>2903</v>
      </c>
      <c r="F367" s="83" t="s">
        <v>55</v>
      </c>
      <c r="G367" s="83" t="s">
        <v>3731</v>
      </c>
      <c r="H367" s="83" t="s">
        <v>3729</v>
      </c>
      <c r="I367" s="83" t="s">
        <v>2914</v>
      </c>
      <c r="J367" s="83" t="s">
        <v>50</v>
      </c>
      <c r="K367" s="84">
        <v>43503</v>
      </c>
      <c r="L367" s="84">
        <v>43539</v>
      </c>
      <c r="M367" s="104" t="s">
        <v>54</v>
      </c>
      <c r="N367" s="83" t="s">
        <v>1358</v>
      </c>
      <c r="O367" s="83" t="s">
        <v>1359</v>
      </c>
      <c r="P367" s="102">
        <v>8204036</v>
      </c>
      <c r="Q367" s="83" t="s">
        <v>4762</v>
      </c>
      <c r="R367" s="83" t="s">
        <v>68</v>
      </c>
      <c r="S367" s="83" t="s">
        <v>52</v>
      </c>
      <c r="T367" s="85">
        <v>816.16</v>
      </c>
      <c r="U367" s="85">
        <v>741.96</v>
      </c>
      <c r="V367" s="85">
        <f t="shared" si="44"/>
        <v>74.199999999999932</v>
      </c>
      <c r="W367" s="86">
        <f t="shared" si="46"/>
        <v>9.0913546363458067E-2</v>
      </c>
      <c r="X367" s="83" t="s">
        <v>1361</v>
      </c>
      <c r="Y367" s="85">
        <v>741.96</v>
      </c>
      <c r="Z367" s="83" t="s">
        <v>4763</v>
      </c>
      <c r="AA367" s="85">
        <v>0</v>
      </c>
      <c r="AB367" s="85" t="s">
        <v>54</v>
      </c>
      <c r="AC367" s="85">
        <v>816.16</v>
      </c>
      <c r="AD367" s="85">
        <v>741.96</v>
      </c>
      <c r="AE367" s="85">
        <v>74.2</v>
      </c>
      <c r="AF367" s="83" t="s">
        <v>1376</v>
      </c>
      <c r="AG367" s="103">
        <f t="shared" si="45"/>
        <v>0</v>
      </c>
    </row>
    <row r="368" spans="1:33" s="88" customFormat="1" x14ac:dyDescent="0.2">
      <c r="A368" s="83" t="s">
        <v>39</v>
      </c>
      <c r="B368" s="83" t="s">
        <v>40</v>
      </c>
      <c r="C368" s="83" t="s">
        <v>3727</v>
      </c>
      <c r="D368" s="83" t="s">
        <v>3738</v>
      </c>
      <c r="E368" s="83" t="s">
        <v>2903</v>
      </c>
      <c r="F368" s="83" t="s">
        <v>55</v>
      </c>
      <c r="G368" s="83" t="s">
        <v>3731</v>
      </c>
      <c r="H368" s="83" t="s">
        <v>3729</v>
      </c>
      <c r="I368" s="83" t="s">
        <v>2914</v>
      </c>
      <c r="J368" s="83" t="s">
        <v>50</v>
      </c>
      <c r="K368" s="84">
        <v>43509</v>
      </c>
      <c r="L368" s="84">
        <v>43539</v>
      </c>
      <c r="M368" s="104" t="s">
        <v>54</v>
      </c>
      <c r="N368" s="83" t="s">
        <v>1358</v>
      </c>
      <c r="O368" s="83" t="s">
        <v>1359</v>
      </c>
      <c r="P368" s="102">
        <v>8203481</v>
      </c>
      <c r="Q368" s="83" t="s">
        <v>4764</v>
      </c>
      <c r="R368" s="83" t="s">
        <v>68</v>
      </c>
      <c r="S368" s="83" t="s">
        <v>52</v>
      </c>
      <c r="T368" s="85">
        <v>66999.070000000007</v>
      </c>
      <c r="U368" s="85">
        <v>46170.27</v>
      </c>
      <c r="V368" s="85">
        <f t="shared" si="44"/>
        <v>20828.80000000001</v>
      </c>
      <c r="W368" s="86">
        <f t="shared" si="46"/>
        <v>0.31088192716704888</v>
      </c>
      <c r="X368" s="83" t="s">
        <v>1361</v>
      </c>
      <c r="Y368" s="85">
        <v>46170.27</v>
      </c>
      <c r="Z368" s="83" t="s">
        <v>4765</v>
      </c>
      <c r="AA368" s="85">
        <v>0</v>
      </c>
      <c r="AB368" s="85" t="s">
        <v>54</v>
      </c>
      <c r="AC368" s="85">
        <v>66999.070000000007</v>
      </c>
      <c r="AD368" s="85">
        <v>46170.27</v>
      </c>
      <c r="AE368" s="85">
        <v>20828.8</v>
      </c>
      <c r="AF368" s="83" t="s">
        <v>1371</v>
      </c>
      <c r="AG368" s="103">
        <f t="shared" si="45"/>
        <v>0</v>
      </c>
    </row>
    <row r="369" spans="1:33" s="88" customFormat="1" x14ac:dyDescent="0.2">
      <c r="A369" s="83" t="s">
        <v>39</v>
      </c>
      <c r="B369" s="83" t="s">
        <v>40</v>
      </c>
      <c r="C369" s="83" t="s">
        <v>3727</v>
      </c>
      <c r="D369" s="83" t="s">
        <v>3738</v>
      </c>
      <c r="E369" s="83" t="s">
        <v>2903</v>
      </c>
      <c r="F369" s="83" t="s">
        <v>55</v>
      </c>
      <c r="G369" s="83" t="s">
        <v>3731</v>
      </c>
      <c r="H369" s="83" t="s">
        <v>3729</v>
      </c>
      <c r="I369" s="83" t="s">
        <v>302</v>
      </c>
      <c r="J369" s="83" t="s">
        <v>50</v>
      </c>
      <c r="K369" s="84">
        <v>43524</v>
      </c>
      <c r="L369" s="84">
        <v>43524</v>
      </c>
      <c r="M369" s="84">
        <v>43524</v>
      </c>
      <c r="N369" s="83" t="s">
        <v>1358</v>
      </c>
      <c r="O369" s="83" t="s">
        <v>1368</v>
      </c>
      <c r="P369" s="102">
        <v>7789164</v>
      </c>
      <c r="Q369" s="83" t="s">
        <v>4766</v>
      </c>
      <c r="R369" s="83" t="s">
        <v>68</v>
      </c>
      <c r="S369" s="83" t="s">
        <v>52</v>
      </c>
      <c r="T369" s="85">
        <v>90178.29</v>
      </c>
      <c r="U369" s="85">
        <v>84894.03</v>
      </c>
      <c r="V369" s="85">
        <f t="shared" si="44"/>
        <v>5284.2599999999948</v>
      </c>
      <c r="W369" s="86">
        <f t="shared" si="46"/>
        <v>5.8597917525382161E-2</v>
      </c>
      <c r="X369" s="83" t="s">
        <v>1361</v>
      </c>
      <c r="Y369" s="85">
        <v>84894.03</v>
      </c>
      <c r="Z369" s="83" t="s">
        <v>4767</v>
      </c>
      <c r="AA369" s="85">
        <v>0</v>
      </c>
      <c r="AB369" s="85" t="s">
        <v>54</v>
      </c>
      <c r="AC369" s="85">
        <v>90178.29</v>
      </c>
      <c r="AD369" s="85">
        <v>84894.03</v>
      </c>
      <c r="AE369" s="85">
        <v>5284.26</v>
      </c>
      <c r="AF369" s="83" t="s">
        <v>1371</v>
      </c>
      <c r="AG369" s="103">
        <f t="shared" si="45"/>
        <v>0</v>
      </c>
    </row>
    <row r="370" spans="1:33" s="88" customFormat="1" x14ac:dyDescent="0.2">
      <c r="A370" s="83" t="s">
        <v>39</v>
      </c>
      <c r="B370" s="83" t="s">
        <v>40</v>
      </c>
      <c r="C370" s="83" t="s">
        <v>3727</v>
      </c>
      <c r="D370" s="83" t="s">
        <v>3738</v>
      </c>
      <c r="E370" s="83" t="s">
        <v>2903</v>
      </c>
      <c r="F370" s="83" t="s">
        <v>55</v>
      </c>
      <c r="G370" s="83" t="s">
        <v>3731</v>
      </c>
      <c r="H370" s="83" t="s">
        <v>3729</v>
      </c>
      <c r="I370" s="83" t="s">
        <v>48</v>
      </c>
      <c r="J370" s="83" t="s">
        <v>50</v>
      </c>
      <c r="K370" s="84">
        <v>43501</v>
      </c>
      <c r="L370" s="84">
        <v>43501</v>
      </c>
      <c r="M370" s="84">
        <v>43501</v>
      </c>
      <c r="N370" s="83" t="s">
        <v>1358</v>
      </c>
      <c r="O370" s="83" t="s">
        <v>1368</v>
      </c>
      <c r="P370" s="102">
        <v>8123661</v>
      </c>
      <c r="Q370" s="83" t="s">
        <v>4768</v>
      </c>
      <c r="R370" s="83" t="s">
        <v>68</v>
      </c>
      <c r="S370" s="83" t="s">
        <v>52</v>
      </c>
      <c r="T370" s="85">
        <v>18952.169999999998</v>
      </c>
      <c r="U370" s="85">
        <v>17228.97</v>
      </c>
      <c r="V370" s="85">
        <f t="shared" si="44"/>
        <v>1723.1999999999971</v>
      </c>
      <c r="W370" s="86">
        <f t="shared" si="46"/>
        <v>9.0923625104671252E-2</v>
      </c>
      <c r="X370" s="83" t="s">
        <v>1361</v>
      </c>
      <c r="Y370" s="85">
        <v>17228.97</v>
      </c>
      <c r="Z370" s="83" t="s">
        <v>4769</v>
      </c>
      <c r="AA370" s="85">
        <v>0</v>
      </c>
      <c r="AB370" s="85" t="s">
        <v>54</v>
      </c>
      <c r="AC370" s="85">
        <v>280463.57</v>
      </c>
      <c r="AD370" s="85">
        <v>210648.53</v>
      </c>
      <c r="AE370" s="85">
        <v>69815.039999999994</v>
      </c>
      <c r="AF370" s="83" t="s">
        <v>1371</v>
      </c>
      <c r="AG370" s="103">
        <f t="shared" si="45"/>
        <v>-68091.839999999997</v>
      </c>
    </row>
    <row r="371" spans="1:33" s="88" customFormat="1" x14ac:dyDescent="0.2">
      <c r="A371" s="83" t="s">
        <v>39</v>
      </c>
      <c r="B371" s="83" t="s">
        <v>40</v>
      </c>
      <c r="C371" s="83" t="s">
        <v>3832</v>
      </c>
      <c r="D371" s="83" t="s">
        <v>4770</v>
      </c>
      <c r="E371" s="83" t="s">
        <v>2903</v>
      </c>
      <c r="F371" s="83" t="s">
        <v>4771</v>
      </c>
      <c r="G371" s="83" t="s">
        <v>3253</v>
      </c>
      <c r="H371" s="83" t="s">
        <v>4772</v>
      </c>
      <c r="I371" s="83" t="s">
        <v>3837</v>
      </c>
      <c r="J371" s="83" t="s">
        <v>50</v>
      </c>
      <c r="K371" s="84">
        <v>43515</v>
      </c>
      <c r="L371" s="84">
        <v>43539</v>
      </c>
      <c r="M371" s="104" t="s">
        <v>54</v>
      </c>
      <c r="N371" s="83" t="s">
        <v>1358</v>
      </c>
      <c r="O371" s="83" t="s">
        <v>1359</v>
      </c>
      <c r="P371" s="102">
        <v>8203215</v>
      </c>
      <c r="Q371" s="83" t="s">
        <v>4773</v>
      </c>
      <c r="R371" s="83" t="s">
        <v>68</v>
      </c>
      <c r="S371" s="83" t="s">
        <v>52</v>
      </c>
      <c r="T371" s="85">
        <v>1070.0999999999999</v>
      </c>
      <c r="U371" s="85">
        <v>830.25</v>
      </c>
      <c r="V371" s="85">
        <f>T371-U371</f>
        <v>239.84999999999991</v>
      </c>
      <c r="W371" s="86">
        <f t="shared" si="46"/>
        <v>0.22413793103448268</v>
      </c>
      <c r="X371" s="83" t="s">
        <v>1361</v>
      </c>
      <c r="Y371" s="85">
        <v>830.25</v>
      </c>
      <c r="Z371" s="83" t="s">
        <v>4774</v>
      </c>
      <c r="AA371" s="85">
        <v>0</v>
      </c>
      <c r="AB371" s="85" t="s">
        <v>54</v>
      </c>
      <c r="AC371" s="85">
        <v>1070.0999999999999</v>
      </c>
      <c r="AD371" s="85">
        <v>830.25</v>
      </c>
      <c r="AE371" s="85">
        <v>239.85</v>
      </c>
      <c r="AF371" s="83" t="s">
        <v>1363</v>
      </c>
      <c r="AG371" s="103">
        <f>V371-AE371</f>
        <v>0</v>
      </c>
    </row>
    <row r="372" spans="1:33" s="88" customFormat="1" x14ac:dyDescent="0.2">
      <c r="A372" s="83" t="s">
        <v>39</v>
      </c>
      <c r="B372" s="83" t="s">
        <v>40</v>
      </c>
      <c r="C372" s="83" t="s">
        <v>3832</v>
      </c>
      <c r="D372" s="83" t="s">
        <v>3833</v>
      </c>
      <c r="E372" s="83" t="s">
        <v>2903</v>
      </c>
      <c r="F372" s="83" t="s">
        <v>3835</v>
      </c>
      <c r="G372" s="83" t="s">
        <v>3836</v>
      </c>
      <c r="H372" s="83" t="s">
        <v>3834</v>
      </c>
      <c r="I372" s="83" t="s">
        <v>3837</v>
      </c>
      <c r="J372" s="83" t="s">
        <v>50</v>
      </c>
      <c r="K372" s="84">
        <v>43521</v>
      </c>
      <c r="L372" s="84">
        <v>43521</v>
      </c>
      <c r="M372" s="84">
        <v>43521</v>
      </c>
      <c r="N372" s="83" t="s">
        <v>1358</v>
      </c>
      <c r="O372" s="83" t="s">
        <v>1368</v>
      </c>
      <c r="P372" s="102">
        <v>8142327</v>
      </c>
      <c r="Q372" s="83" t="s">
        <v>4775</v>
      </c>
      <c r="R372" s="83" t="s">
        <v>68</v>
      </c>
      <c r="S372" s="83" t="s">
        <v>52</v>
      </c>
      <c r="T372" s="85">
        <v>4169.87</v>
      </c>
      <c r="U372" s="85">
        <v>3876.07</v>
      </c>
      <c r="V372" s="85">
        <f t="shared" ref="V372:V379" si="47">T372-U372</f>
        <v>293.79999999999973</v>
      </c>
      <c r="W372" s="86">
        <f t="shared" si="46"/>
        <v>7.0457832018743921E-2</v>
      </c>
      <c r="X372" s="83" t="s">
        <v>1361</v>
      </c>
      <c r="Y372" s="85">
        <v>3876.07</v>
      </c>
      <c r="Z372" s="83" t="s">
        <v>4776</v>
      </c>
      <c r="AA372" s="85">
        <v>0</v>
      </c>
      <c r="AB372" s="85" t="s">
        <v>54</v>
      </c>
      <c r="AC372" s="85">
        <v>4169.87</v>
      </c>
      <c r="AD372" s="85">
        <v>3622.5</v>
      </c>
      <c r="AE372" s="85">
        <v>547.37</v>
      </c>
      <c r="AF372" s="83" t="s">
        <v>1371</v>
      </c>
      <c r="AG372" s="103">
        <f t="shared" ref="AG372:AG379" si="48">V372-AE372</f>
        <v>-253.57000000000028</v>
      </c>
    </row>
    <row r="373" spans="1:33" s="88" customFormat="1" x14ac:dyDescent="0.2">
      <c r="A373" s="83" t="s">
        <v>39</v>
      </c>
      <c r="B373" s="83" t="s">
        <v>40</v>
      </c>
      <c r="C373" s="83" t="s">
        <v>3832</v>
      </c>
      <c r="D373" s="83" t="s">
        <v>3833</v>
      </c>
      <c r="E373" s="83" t="s">
        <v>2903</v>
      </c>
      <c r="F373" s="83" t="s">
        <v>3835</v>
      </c>
      <c r="G373" s="83" t="s">
        <v>3836</v>
      </c>
      <c r="H373" s="83" t="s">
        <v>3834</v>
      </c>
      <c r="I373" s="83" t="s">
        <v>3837</v>
      </c>
      <c r="J373" s="83" t="s">
        <v>50</v>
      </c>
      <c r="K373" s="84">
        <v>43511</v>
      </c>
      <c r="L373" s="84">
        <v>43511</v>
      </c>
      <c r="M373" s="84">
        <v>43511</v>
      </c>
      <c r="N373" s="83" t="s">
        <v>1358</v>
      </c>
      <c r="O373" s="83" t="s">
        <v>1368</v>
      </c>
      <c r="P373" s="102">
        <v>8143217</v>
      </c>
      <c r="Q373" s="83" t="s">
        <v>4777</v>
      </c>
      <c r="R373" s="83" t="s">
        <v>68</v>
      </c>
      <c r="S373" s="83" t="s">
        <v>52</v>
      </c>
      <c r="T373" s="85">
        <v>3771.25</v>
      </c>
      <c r="U373" s="85">
        <v>3428.25</v>
      </c>
      <c r="V373" s="85">
        <f t="shared" si="47"/>
        <v>343</v>
      </c>
      <c r="W373" s="86">
        <f t="shared" si="46"/>
        <v>9.0951276102088169E-2</v>
      </c>
      <c r="X373" s="83" t="s">
        <v>1361</v>
      </c>
      <c r="Y373" s="85">
        <v>3428.25</v>
      </c>
      <c r="Z373" s="83" t="s">
        <v>4778</v>
      </c>
      <c r="AA373" s="85">
        <v>0</v>
      </c>
      <c r="AB373" s="85" t="s">
        <v>54</v>
      </c>
      <c r="AC373" s="85">
        <v>3771.25</v>
      </c>
      <c r="AD373" s="85">
        <v>3428.25</v>
      </c>
      <c r="AE373" s="85">
        <v>343</v>
      </c>
      <c r="AF373" s="83" t="s">
        <v>1371</v>
      </c>
      <c r="AG373" s="103">
        <f t="shared" si="48"/>
        <v>0</v>
      </c>
    </row>
    <row r="374" spans="1:33" s="88" customFormat="1" x14ac:dyDescent="0.2">
      <c r="A374" s="83" t="s">
        <v>39</v>
      </c>
      <c r="B374" s="83" t="s">
        <v>40</v>
      </c>
      <c r="C374" s="83" t="s">
        <v>3832</v>
      </c>
      <c r="D374" s="83" t="s">
        <v>3833</v>
      </c>
      <c r="E374" s="83" t="s">
        <v>2903</v>
      </c>
      <c r="F374" s="83" t="s">
        <v>3835</v>
      </c>
      <c r="G374" s="83" t="s">
        <v>3836</v>
      </c>
      <c r="H374" s="83" t="s">
        <v>3834</v>
      </c>
      <c r="I374" s="83" t="s">
        <v>3837</v>
      </c>
      <c r="J374" s="83" t="s">
        <v>50</v>
      </c>
      <c r="K374" s="84">
        <v>43522</v>
      </c>
      <c r="L374" s="84">
        <v>43522</v>
      </c>
      <c r="M374" s="84">
        <v>43522</v>
      </c>
      <c r="N374" s="83" t="s">
        <v>1358</v>
      </c>
      <c r="O374" s="83" t="s">
        <v>1368</v>
      </c>
      <c r="P374" s="102">
        <v>8181594</v>
      </c>
      <c r="Q374" s="83" t="s">
        <v>4779</v>
      </c>
      <c r="R374" s="83" t="s">
        <v>68</v>
      </c>
      <c r="S374" s="83" t="s">
        <v>52</v>
      </c>
      <c r="T374" s="85">
        <v>4809.8100000000004</v>
      </c>
      <c r="U374" s="85">
        <v>4362.92</v>
      </c>
      <c r="V374" s="85">
        <f t="shared" si="47"/>
        <v>446.89000000000033</v>
      </c>
      <c r="W374" s="86">
        <f t="shared" si="46"/>
        <v>9.2912194036770743E-2</v>
      </c>
      <c r="X374" s="83" t="s">
        <v>1361</v>
      </c>
      <c r="Y374" s="85">
        <v>4362.92</v>
      </c>
      <c r="Z374" s="83" t="s">
        <v>4780</v>
      </c>
      <c r="AA374" s="85">
        <v>0</v>
      </c>
      <c r="AB374" s="85" t="s">
        <v>54</v>
      </c>
      <c r="AC374" s="85">
        <v>4809.8100000000004</v>
      </c>
      <c r="AD374" s="85">
        <v>4362.92</v>
      </c>
      <c r="AE374" s="85">
        <v>446.89</v>
      </c>
      <c r="AF374" s="83" t="s">
        <v>1371</v>
      </c>
      <c r="AG374" s="103">
        <f t="shared" si="48"/>
        <v>0</v>
      </c>
    </row>
    <row r="375" spans="1:33" s="88" customFormat="1" x14ac:dyDescent="0.2">
      <c r="A375" s="83" t="s">
        <v>39</v>
      </c>
      <c r="B375" s="83" t="s">
        <v>40</v>
      </c>
      <c r="C375" s="83" t="s">
        <v>3832</v>
      </c>
      <c r="D375" s="83" t="s">
        <v>3833</v>
      </c>
      <c r="E375" s="83" t="s">
        <v>2903</v>
      </c>
      <c r="F375" s="83" t="s">
        <v>3835</v>
      </c>
      <c r="G375" s="83" t="s">
        <v>3836</v>
      </c>
      <c r="H375" s="83" t="s">
        <v>3834</v>
      </c>
      <c r="I375" s="83" t="s">
        <v>3837</v>
      </c>
      <c r="J375" s="83" t="s">
        <v>50</v>
      </c>
      <c r="K375" s="84">
        <v>43497</v>
      </c>
      <c r="L375" s="84">
        <v>43539</v>
      </c>
      <c r="M375" s="104" t="s">
        <v>54</v>
      </c>
      <c r="N375" s="83" t="s">
        <v>1358</v>
      </c>
      <c r="O375" s="83" t="s">
        <v>1359</v>
      </c>
      <c r="P375" s="102">
        <v>8185995</v>
      </c>
      <c r="Q375" s="83" t="s">
        <v>4781</v>
      </c>
      <c r="R375" s="83" t="s">
        <v>68</v>
      </c>
      <c r="S375" s="83" t="s">
        <v>52</v>
      </c>
      <c r="T375" s="85">
        <v>75060.53</v>
      </c>
      <c r="U375" s="85">
        <v>63663.4</v>
      </c>
      <c r="V375" s="85">
        <f t="shared" si="47"/>
        <v>11397.129999999997</v>
      </c>
      <c r="W375" s="86">
        <f t="shared" si="46"/>
        <v>0.15183918898520965</v>
      </c>
      <c r="X375" s="83" t="s">
        <v>1361</v>
      </c>
      <c r="Y375" s="85">
        <v>63663.4</v>
      </c>
      <c r="Z375" s="83" t="s">
        <v>4782</v>
      </c>
      <c r="AA375" s="85">
        <v>0</v>
      </c>
      <c r="AB375" s="85" t="s">
        <v>54</v>
      </c>
      <c r="AC375" s="85">
        <v>75060.53</v>
      </c>
      <c r="AD375" s="85">
        <v>63663.4</v>
      </c>
      <c r="AE375" s="85">
        <v>11397.13</v>
      </c>
      <c r="AF375" s="83" t="s">
        <v>1371</v>
      </c>
      <c r="AG375" s="103">
        <f t="shared" si="48"/>
        <v>0</v>
      </c>
    </row>
    <row r="376" spans="1:33" s="88" customFormat="1" x14ac:dyDescent="0.2">
      <c r="A376" s="83" t="s">
        <v>39</v>
      </c>
      <c r="B376" s="83" t="s">
        <v>40</v>
      </c>
      <c r="C376" s="83" t="s">
        <v>3832</v>
      </c>
      <c r="D376" s="83" t="s">
        <v>3833</v>
      </c>
      <c r="E376" s="83" t="s">
        <v>2903</v>
      </c>
      <c r="F376" s="83" t="s">
        <v>3835</v>
      </c>
      <c r="G376" s="83" t="s">
        <v>3836</v>
      </c>
      <c r="H376" s="83" t="s">
        <v>3834</v>
      </c>
      <c r="I376" s="83" t="s">
        <v>3837</v>
      </c>
      <c r="J376" s="83" t="s">
        <v>50</v>
      </c>
      <c r="K376" s="84">
        <v>43523</v>
      </c>
      <c r="L376" s="84">
        <v>43523</v>
      </c>
      <c r="M376" s="84">
        <v>43523</v>
      </c>
      <c r="N376" s="83" t="s">
        <v>1358</v>
      </c>
      <c r="O376" s="83" t="s">
        <v>1368</v>
      </c>
      <c r="P376" s="102">
        <v>8185995</v>
      </c>
      <c r="Q376" s="83" t="s">
        <v>4781</v>
      </c>
      <c r="R376" s="83" t="s">
        <v>68</v>
      </c>
      <c r="S376" s="83" t="s">
        <v>52</v>
      </c>
      <c r="T376" s="85">
        <v>260766</v>
      </c>
      <c r="U376" s="85">
        <v>225997.2</v>
      </c>
      <c r="V376" s="85">
        <f t="shared" si="47"/>
        <v>34768.799999999988</v>
      </c>
      <c r="W376" s="86">
        <f t="shared" si="46"/>
        <v>0.13333333333333328</v>
      </c>
      <c r="X376" s="83" t="s">
        <v>1361</v>
      </c>
      <c r="Y376" s="85">
        <v>225997.2</v>
      </c>
      <c r="Z376" s="83" t="s">
        <v>4782</v>
      </c>
      <c r="AA376" s="85">
        <v>0</v>
      </c>
      <c r="AB376" s="85" t="s">
        <v>54</v>
      </c>
      <c r="AC376" s="85">
        <v>260766</v>
      </c>
      <c r="AD376" s="85">
        <v>225997.2</v>
      </c>
      <c r="AE376" s="85">
        <v>34768.800000000003</v>
      </c>
      <c r="AF376" s="83" t="s">
        <v>1371</v>
      </c>
      <c r="AG376" s="103">
        <f t="shared" si="48"/>
        <v>0</v>
      </c>
    </row>
    <row r="377" spans="1:33" s="88" customFormat="1" x14ac:dyDescent="0.2">
      <c r="A377" s="83" t="s">
        <v>39</v>
      </c>
      <c r="B377" s="83" t="s">
        <v>40</v>
      </c>
      <c r="C377" s="83" t="s">
        <v>3832</v>
      </c>
      <c r="D377" s="83" t="s">
        <v>3833</v>
      </c>
      <c r="E377" s="83" t="s">
        <v>2903</v>
      </c>
      <c r="F377" s="83" t="s">
        <v>3835</v>
      </c>
      <c r="G377" s="83" t="s">
        <v>3836</v>
      </c>
      <c r="H377" s="83" t="s">
        <v>3834</v>
      </c>
      <c r="I377" s="83" t="s">
        <v>3837</v>
      </c>
      <c r="J377" s="83" t="s">
        <v>50</v>
      </c>
      <c r="K377" s="84">
        <v>43507</v>
      </c>
      <c r="L377" s="84">
        <v>43507</v>
      </c>
      <c r="M377" s="84">
        <v>43507</v>
      </c>
      <c r="N377" s="83" t="s">
        <v>1358</v>
      </c>
      <c r="O377" s="83" t="s">
        <v>1368</v>
      </c>
      <c r="P377" s="102">
        <v>8185995</v>
      </c>
      <c r="Q377" s="83" t="s">
        <v>4781</v>
      </c>
      <c r="R377" s="83" t="s">
        <v>68</v>
      </c>
      <c r="S377" s="83" t="s">
        <v>52</v>
      </c>
      <c r="T377" s="85">
        <v>65571.75</v>
      </c>
      <c r="U377" s="85">
        <v>56828.85</v>
      </c>
      <c r="V377" s="85">
        <f t="shared" si="47"/>
        <v>8742.9000000000015</v>
      </c>
      <c r="W377" s="86">
        <f t="shared" si="46"/>
        <v>0.13333333333333336</v>
      </c>
      <c r="X377" s="83" t="s">
        <v>1361</v>
      </c>
      <c r="Y377" s="85">
        <v>56828.85</v>
      </c>
      <c r="Z377" s="83" t="s">
        <v>4782</v>
      </c>
      <c r="AA377" s="85">
        <v>0</v>
      </c>
      <c r="AB377" s="85" t="s">
        <v>54</v>
      </c>
      <c r="AC377" s="85">
        <v>65571.75</v>
      </c>
      <c r="AD377" s="85">
        <v>56828.85</v>
      </c>
      <c r="AE377" s="85">
        <v>8742.9</v>
      </c>
      <c r="AF377" s="83" t="s">
        <v>1371</v>
      </c>
      <c r="AG377" s="103">
        <f t="shared" si="48"/>
        <v>0</v>
      </c>
    </row>
    <row r="378" spans="1:33" s="88" customFormat="1" x14ac:dyDescent="0.2">
      <c r="A378" s="83" t="s">
        <v>39</v>
      </c>
      <c r="B378" s="83" t="s">
        <v>40</v>
      </c>
      <c r="C378" s="83" t="s">
        <v>3832</v>
      </c>
      <c r="D378" s="83" t="s">
        <v>3833</v>
      </c>
      <c r="E378" s="83" t="s">
        <v>2903</v>
      </c>
      <c r="F378" s="83" t="s">
        <v>3835</v>
      </c>
      <c r="G378" s="83" t="s">
        <v>3836</v>
      </c>
      <c r="H378" s="83" t="s">
        <v>3834</v>
      </c>
      <c r="I378" s="83" t="s">
        <v>3837</v>
      </c>
      <c r="J378" s="83" t="s">
        <v>50</v>
      </c>
      <c r="K378" s="84">
        <v>43504</v>
      </c>
      <c r="L378" s="84">
        <v>43539</v>
      </c>
      <c r="M378" s="104" t="s">
        <v>54</v>
      </c>
      <c r="N378" s="83" t="s">
        <v>1358</v>
      </c>
      <c r="O378" s="83" t="s">
        <v>1359</v>
      </c>
      <c r="P378" s="102">
        <v>8198916</v>
      </c>
      <c r="Q378" s="83" t="s">
        <v>4783</v>
      </c>
      <c r="R378" s="83" t="s">
        <v>68</v>
      </c>
      <c r="S378" s="83" t="s">
        <v>52</v>
      </c>
      <c r="T378" s="85">
        <v>1707.16</v>
      </c>
      <c r="U378" s="85">
        <v>1551.96</v>
      </c>
      <c r="V378" s="85">
        <f t="shared" si="47"/>
        <v>155.20000000000005</v>
      </c>
      <c r="W378" s="86">
        <f t="shared" si="46"/>
        <v>9.0911220975186877E-2</v>
      </c>
      <c r="X378" s="83" t="s">
        <v>1361</v>
      </c>
      <c r="Y378" s="85">
        <v>1551.96</v>
      </c>
      <c r="Z378" s="83" t="s">
        <v>4784</v>
      </c>
      <c r="AA378" s="85">
        <v>0</v>
      </c>
      <c r="AB378" s="85" t="s">
        <v>54</v>
      </c>
      <c r="AC378" s="85">
        <v>1707.16</v>
      </c>
      <c r="AD378" s="85">
        <v>1551.96</v>
      </c>
      <c r="AE378" s="85">
        <v>155.19999999999999</v>
      </c>
      <c r="AF378" s="83" t="s">
        <v>1371</v>
      </c>
      <c r="AG378" s="103">
        <f t="shared" si="48"/>
        <v>0</v>
      </c>
    </row>
    <row r="379" spans="1:33" s="88" customFormat="1" x14ac:dyDescent="0.2">
      <c r="A379" s="83" t="s">
        <v>39</v>
      </c>
      <c r="B379" s="83" t="s">
        <v>40</v>
      </c>
      <c r="C379" s="83" t="s">
        <v>3832</v>
      </c>
      <c r="D379" s="83" t="s">
        <v>3833</v>
      </c>
      <c r="E379" s="83" t="s">
        <v>2903</v>
      </c>
      <c r="F379" s="83" t="s">
        <v>3835</v>
      </c>
      <c r="G379" s="83" t="s">
        <v>3836</v>
      </c>
      <c r="H379" s="83" t="s">
        <v>3834</v>
      </c>
      <c r="I379" s="83" t="s">
        <v>3837</v>
      </c>
      <c r="J379" s="83" t="s">
        <v>50</v>
      </c>
      <c r="K379" s="84">
        <v>43504</v>
      </c>
      <c r="L379" s="84">
        <v>43539</v>
      </c>
      <c r="M379" s="104" t="s">
        <v>54</v>
      </c>
      <c r="N379" s="83" t="s">
        <v>1358</v>
      </c>
      <c r="O379" s="83" t="s">
        <v>1359</v>
      </c>
      <c r="P379" s="102">
        <v>8198918</v>
      </c>
      <c r="Q379" s="83" t="s">
        <v>4785</v>
      </c>
      <c r="R379" s="83" t="s">
        <v>68</v>
      </c>
      <c r="S379" s="83" t="s">
        <v>52</v>
      </c>
      <c r="T379" s="85">
        <v>1800.48</v>
      </c>
      <c r="U379" s="85">
        <v>1636.8</v>
      </c>
      <c r="V379" s="85">
        <f t="shared" si="47"/>
        <v>163.68000000000006</v>
      </c>
      <c r="W379" s="86">
        <f t="shared" si="46"/>
        <v>9.0909090909090939E-2</v>
      </c>
      <c r="X379" s="83" t="s">
        <v>1361</v>
      </c>
      <c r="Y379" s="85">
        <v>1636.8</v>
      </c>
      <c r="Z379" s="83" t="s">
        <v>4786</v>
      </c>
      <c r="AA379" s="85">
        <v>0</v>
      </c>
      <c r="AB379" s="85" t="s">
        <v>54</v>
      </c>
      <c r="AC379" s="85">
        <v>1800.48</v>
      </c>
      <c r="AD379" s="85">
        <v>1636.8</v>
      </c>
      <c r="AE379" s="85">
        <v>163.68</v>
      </c>
      <c r="AF379" s="83" t="s">
        <v>1371</v>
      </c>
      <c r="AG379" s="103">
        <f t="shared" si="48"/>
        <v>0</v>
      </c>
    </row>
    <row r="380" spans="1:33" s="88" customFormat="1" x14ac:dyDescent="0.2">
      <c r="A380" s="83" t="s">
        <v>39</v>
      </c>
      <c r="B380" s="83" t="s">
        <v>40</v>
      </c>
      <c r="C380" s="83" t="s">
        <v>3191</v>
      </c>
      <c r="D380" s="83" t="s">
        <v>3892</v>
      </c>
      <c r="E380" s="83" t="s">
        <v>2903</v>
      </c>
      <c r="F380" s="83" t="s">
        <v>3194</v>
      </c>
      <c r="G380" s="83" t="s">
        <v>3243</v>
      </c>
      <c r="H380" s="83" t="s">
        <v>3899</v>
      </c>
      <c r="I380" s="83" t="s">
        <v>94</v>
      </c>
      <c r="J380" s="83" t="s">
        <v>50</v>
      </c>
      <c r="K380" s="84">
        <v>43517</v>
      </c>
      <c r="L380" s="84">
        <v>43517</v>
      </c>
      <c r="M380" s="84">
        <v>43517</v>
      </c>
      <c r="N380" s="83" t="s">
        <v>1358</v>
      </c>
      <c r="O380" s="83" t="s">
        <v>1368</v>
      </c>
      <c r="P380" s="102">
        <v>8182865</v>
      </c>
      <c r="Q380" s="83" t="s">
        <v>3901</v>
      </c>
      <c r="R380" s="83" t="s">
        <v>68</v>
      </c>
      <c r="S380" s="83" t="s">
        <v>52</v>
      </c>
      <c r="T380" s="85">
        <v>4879.3599999999997</v>
      </c>
      <c r="U380" s="85">
        <v>4371.1000000000004</v>
      </c>
      <c r="V380" s="85">
        <f t="shared" ref="V380:V390" si="49">T380-U380</f>
        <v>508.25999999999931</v>
      </c>
      <c r="W380" s="86">
        <f t="shared" si="46"/>
        <v>0.10416530036726114</v>
      </c>
      <c r="X380" s="83" t="s">
        <v>1361</v>
      </c>
      <c r="Y380" s="85">
        <v>4371.1000000000004</v>
      </c>
      <c r="Z380" s="83" t="s">
        <v>3906</v>
      </c>
      <c r="AA380" s="85">
        <v>0</v>
      </c>
      <c r="AB380" s="85" t="s">
        <v>54</v>
      </c>
      <c r="AC380" s="85">
        <v>4879.3599999999997</v>
      </c>
      <c r="AD380" s="85">
        <v>4371.1000000000004</v>
      </c>
      <c r="AE380" s="85">
        <v>508.26</v>
      </c>
      <c r="AF380" s="83" t="s">
        <v>1371</v>
      </c>
      <c r="AG380" s="103">
        <f t="shared" ref="AG380:AG390" si="50">V380-AE380</f>
        <v>-6.8212102632969618E-13</v>
      </c>
    </row>
    <row r="381" spans="1:33" s="88" customFormat="1" x14ac:dyDescent="0.2">
      <c r="A381" s="83" t="s">
        <v>39</v>
      </c>
      <c r="B381" s="83" t="s">
        <v>40</v>
      </c>
      <c r="C381" s="83" t="s">
        <v>3191</v>
      </c>
      <c r="D381" s="83" t="s">
        <v>3892</v>
      </c>
      <c r="E381" s="83" t="s">
        <v>2903</v>
      </c>
      <c r="F381" s="83" t="s">
        <v>3194</v>
      </c>
      <c r="G381" s="83" t="s">
        <v>3243</v>
      </c>
      <c r="H381" s="83" t="s">
        <v>3899</v>
      </c>
      <c r="I381" s="83" t="s">
        <v>94</v>
      </c>
      <c r="J381" s="83" t="s">
        <v>50</v>
      </c>
      <c r="K381" s="84">
        <v>43500</v>
      </c>
      <c r="L381" s="84">
        <v>43500</v>
      </c>
      <c r="M381" s="84">
        <v>43490</v>
      </c>
      <c r="N381" s="83" t="s">
        <v>1358</v>
      </c>
      <c r="O381" s="83" t="s">
        <v>1368</v>
      </c>
      <c r="P381" s="102">
        <v>8182865</v>
      </c>
      <c r="Q381" s="83" t="s">
        <v>3901</v>
      </c>
      <c r="R381" s="83" t="s">
        <v>68</v>
      </c>
      <c r="S381" s="83" t="s">
        <v>52</v>
      </c>
      <c r="T381" s="85">
        <v>130.9</v>
      </c>
      <c r="U381" s="85">
        <v>127.5</v>
      </c>
      <c r="V381" s="85">
        <f t="shared" si="49"/>
        <v>3.4000000000000057</v>
      </c>
      <c r="W381" s="86">
        <f t="shared" si="46"/>
        <v>2.5974025974026017E-2</v>
      </c>
      <c r="X381" s="83" t="s">
        <v>1361</v>
      </c>
      <c r="Y381" s="85">
        <v>127.5</v>
      </c>
      <c r="Z381" s="83" t="s">
        <v>3903</v>
      </c>
      <c r="AA381" s="85">
        <v>0</v>
      </c>
      <c r="AB381" s="85" t="s">
        <v>54</v>
      </c>
      <c r="AC381" s="85">
        <v>130.9</v>
      </c>
      <c r="AD381" s="85">
        <v>127.5</v>
      </c>
      <c r="AE381" s="85">
        <v>3.4</v>
      </c>
      <c r="AF381" s="83" t="s">
        <v>1371</v>
      </c>
      <c r="AG381" s="103">
        <f t="shared" si="50"/>
        <v>5.773159728050814E-15</v>
      </c>
    </row>
    <row r="382" spans="1:33" s="88" customFormat="1" x14ac:dyDescent="0.2">
      <c r="A382" s="83" t="s">
        <v>39</v>
      </c>
      <c r="B382" s="83" t="s">
        <v>40</v>
      </c>
      <c r="C382" s="83" t="s">
        <v>3191</v>
      </c>
      <c r="D382" s="83" t="s">
        <v>3892</v>
      </c>
      <c r="E382" s="83" t="s">
        <v>2903</v>
      </c>
      <c r="F382" s="83" t="s">
        <v>3194</v>
      </c>
      <c r="G382" s="83" t="s">
        <v>3243</v>
      </c>
      <c r="H382" s="83" t="s">
        <v>3899</v>
      </c>
      <c r="I382" s="83" t="s">
        <v>94</v>
      </c>
      <c r="J382" s="83" t="s">
        <v>50</v>
      </c>
      <c r="K382" s="84">
        <v>43503</v>
      </c>
      <c r="L382" s="84">
        <v>43503</v>
      </c>
      <c r="M382" s="84">
        <v>43503</v>
      </c>
      <c r="N382" s="83" t="s">
        <v>1358</v>
      </c>
      <c r="O382" s="83" t="s">
        <v>1368</v>
      </c>
      <c r="P382" s="102">
        <v>8182865</v>
      </c>
      <c r="Q382" s="83" t="s">
        <v>3901</v>
      </c>
      <c r="R382" s="83" t="s">
        <v>68</v>
      </c>
      <c r="S382" s="83" t="s">
        <v>52</v>
      </c>
      <c r="T382" s="85">
        <v>114.86</v>
      </c>
      <c r="U382" s="85">
        <v>115.04</v>
      </c>
      <c r="V382" s="85">
        <f t="shared" si="49"/>
        <v>-0.18000000000000682</v>
      </c>
      <c r="W382" s="86">
        <f t="shared" si="46"/>
        <v>-1.567125195890709E-3</v>
      </c>
      <c r="X382" s="83" t="s">
        <v>1361</v>
      </c>
      <c r="Y382" s="85">
        <v>115.04</v>
      </c>
      <c r="Z382" s="83" t="s">
        <v>4787</v>
      </c>
      <c r="AA382" s="85">
        <v>0</v>
      </c>
      <c r="AB382" s="85" t="s">
        <v>54</v>
      </c>
      <c r="AC382" s="85">
        <v>114.86</v>
      </c>
      <c r="AD382" s="85">
        <v>115.04</v>
      </c>
      <c r="AE382" s="85">
        <v>-0.18</v>
      </c>
      <c r="AF382" s="83" t="s">
        <v>1371</v>
      </c>
      <c r="AG382" s="103">
        <f t="shared" si="50"/>
        <v>-6.8278716014447127E-15</v>
      </c>
    </row>
    <row r="383" spans="1:33" s="88" customFormat="1" x14ac:dyDescent="0.2">
      <c r="A383" s="83" t="s">
        <v>39</v>
      </c>
      <c r="B383" s="83" t="s">
        <v>40</v>
      </c>
      <c r="C383" s="83" t="s">
        <v>3191</v>
      </c>
      <c r="D383" s="83" t="s">
        <v>3892</v>
      </c>
      <c r="E383" s="83" t="s">
        <v>2903</v>
      </c>
      <c r="F383" s="83" t="s">
        <v>3194</v>
      </c>
      <c r="G383" s="83" t="s">
        <v>3243</v>
      </c>
      <c r="H383" s="83" t="s">
        <v>3899</v>
      </c>
      <c r="I383" s="83" t="s">
        <v>94</v>
      </c>
      <c r="J383" s="83" t="s">
        <v>50</v>
      </c>
      <c r="K383" s="84">
        <v>43511</v>
      </c>
      <c r="L383" s="84">
        <v>43511</v>
      </c>
      <c r="M383" s="84">
        <v>43511</v>
      </c>
      <c r="N383" s="83" t="s">
        <v>1358</v>
      </c>
      <c r="O383" s="83" t="s">
        <v>1368</v>
      </c>
      <c r="P383" s="102">
        <v>8182865</v>
      </c>
      <c r="Q383" s="83" t="s">
        <v>3901</v>
      </c>
      <c r="R383" s="83" t="s">
        <v>68</v>
      </c>
      <c r="S383" s="83" t="s">
        <v>52</v>
      </c>
      <c r="T383" s="85">
        <v>1310.4000000000001</v>
      </c>
      <c r="U383" s="85">
        <v>1267.2</v>
      </c>
      <c r="V383" s="85">
        <f t="shared" si="49"/>
        <v>43.200000000000045</v>
      </c>
      <c r="W383" s="86">
        <f t="shared" si="46"/>
        <v>3.2967032967033003E-2</v>
      </c>
      <c r="X383" s="83" t="s">
        <v>1361</v>
      </c>
      <c r="Y383" s="85">
        <v>1267.2</v>
      </c>
      <c r="Z383" s="83" t="s">
        <v>3903</v>
      </c>
      <c r="AA383" s="85">
        <v>0</v>
      </c>
      <c r="AB383" s="85" t="s">
        <v>54</v>
      </c>
      <c r="AC383" s="85">
        <v>1310.4000000000001</v>
      </c>
      <c r="AD383" s="85">
        <v>1267.2</v>
      </c>
      <c r="AE383" s="85">
        <v>43.2</v>
      </c>
      <c r="AF383" s="83" t="s">
        <v>1371</v>
      </c>
      <c r="AG383" s="103">
        <f t="shared" si="50"/>
        <v>0</v>
      </c>
    </row>
    <row r="384" spans="1:33" s="88" customFormat="1" x14ac:dyDescent="0.2">
      <c r="A384" s="83" t="s">
        <v>39</v>
      </c>
      <c r="B384" s="83" t="s">
        <v>40</v>
      </c>
      <c r="C384" s="83" t="s">
        <v>3191</v>
      </c>
      <c r="D384" s="83" t="s">
        <v>3892</v>
      </c>
      <c r="E384" s="83" t="s">
        <v>2903</v>
      </c>
      <c r="F384" s="83" t="s">
        <v>3194</v>
      </c>
      <c r="G384" s="83" t="s">
        <v>3243</v>
      </c>
      <c r="H384" s="83" t="s">
        <v>3899</v>
      </c>
      <c r="I384" s="83" t="s">
        <v>94</v>
      </c>
      <c r="J384" s="83" t="s">
        <v>50</v>
      </c>
      <c r="K384" s="84">
        <v>43501</v>
      </c>
      <c r="L384" s="84">
        <v>43501</v>
      </c>
      <c r="M384" s="84">
        <v>43501</v>
      </c>
      <c r="N384" s="83" t="s">
        <v>1358</v>
      </c>
      <c r="O384" s="83" t="s">
        <v>1368</v>
      </c>
      <c r="P384" s="102">
        <v>8182865</v>
      </c>
      <c r="Q384" s="83" t="s">
        <v>3901</v>
      </c>
      <c r="R384" s="83" t="s">
        <v>68</v>
      </c>
      <c r="S384" s="83" t="s">
        <v>52</v>
      </c>
      <c r="T384" s="85">
        <v>59.5</v>
      </c>
      <c r="U384" s="85">
        <v>59.5</v>
      </c>
      <c r="V384" s="85">
        <f t="shared" si="49"/>
        <v>0</v>
      </c>
      <c r="W384" s="86">
        <f t="shared" si="46"/>
        <v>0</v>
      </c>
      <c r="X384" s="83" t="s">
        <v>1361</v>
      </c>
      <c r="Y384" s="85">
        <v>59.5</v>
      </c>
      <c r="Z384" s="83" t="s">
        <v>4787</v>
      </c>
      <c r="AA384" s="85">
        <v>0</v>
      </c>
      <c r="AB384" s="85" t="s">
        <v>54</v>
      </c>
      <c r="AC384" s="85">
        <v>59.5</v>
      </c>
      <c r="AD384" s="85">
        <v>59.5</v>
      </c>
      <c r="AE384" s="85">
        <v>0</v>
      </c>
      <c r="AF384" s="83" t="s">
        <v>1371</v>
      </c>
      <c r="AG384" s="103">
        <f t="shared" si="50"/>
        <v>0</v>
      </c>
    </row>
    <row r="385" spans="1:33" s="88" customFormat="1" x14ac:dyDescent="0.2">
      <c r="A385" s="83" t="s">
        <v>39</v>
      </c>
      <c r="B385" s="83" t="s">
        <v>40</v>
      </c>
      <c r="C385" s="83" t="s">
        <v>3191</v>
      </c>
      <c r="D385" s="83" t="s">
        <v>3914</v>
      </c>
      <c r="E385" s="83" t="s">
        <v>2903</v>
      </c>
      <c r="F385" s="83" t="s">
        <v>3916</v>
      </c>
      <c r="G385" s="83" t="s">
        <v>3243</v>
      </c>
      <c r="H385" s="83" t="s">
        <v>3299</v>
      </c>
      <c r="I385" s="83" t="s">
        <v>94</v>
      </c>
      <c r="J385" s="83" t="s">
        <v>50</v>
      </c>
      <c r="K385" s="84">
        <v>43521</v>
      </c>
      <c r="L385" s="84">
        <v>43521</v>
      </c>
      <c r="M385" s="84">
        <v>43521</v>
      </c>
      <c r="N385" s="83" t="s">
        <v>1358</v>
      </c>
      <c r="O385" s="83" t="s">
        <v>1368</v>
      </c>
      <c r="P385" s="102">
        <v>8164514</v>
      </c>
      <c r="Q385" s="83" t="s">
        <v>4788</v>
      </c>
      <c r="R385" s="83" t="s">
        <v>68</v>
      </c>
      <c r="S385" s="83" t="s">
        <v>52</v>
      </c>
      <c r="T385" s="85">
        <v>300479.64</v>
      </c>
      <c r="U385" s="85">
        <v>249999.97</v>
      </c>
      <c r="V385" s="85">
        <f t="shared" si="49"/>
        <v>50479.670000000013</v>
      </c>
      <c r="W385" s="86">
        <f t="shared" si="46"/>
        <v>0.16799697310606473</v>
      </c>
      <c r="X385" s="83" t="s">
        <v>1361</v>
      </c>
      <c r="Y385" s="85">
        <v>249999.97</v>
      </c>
      <c r="Z385" s="83" t="s">
        <v>4789</v>
      </c>
      <c r="AA385" s="85">
        <v>0</v>
      </c>
      <c r="AB385" s="85" t="s">
        <v>54</v>
      </c>
      <c r="AC385" s="85">
        <v>300479.64</v>
      </c>
      <c r="AD385" s="85">
        <v>249999.97</v>
      </c>
      <c r="AE385" s="85">
        <v>50479.67</v>
      </c>
      <c r="AF385" s="83" t="s">
        <v>1371</v>
      </c>
      <c r="AG385" s="103">
        <f t="shared" si="50"/>
        <v>0</v>
      </c>
    </row>
    <row r="386" spans="1:33" s="88" customFormat="1" x14ac:dyDescent="0.2">
      <c r="A386" s="83" t="s">
        <v>39</v>
      </c>
      <c r="B386" s="83" t="s">
        <v>40</v>
      </c>
      <c r="C386" s="83" t="s">
        <v>3191</v>
      </c>
      <c r="D386" s="83" t="s">
        <v>3914</v>
      </c>
      <c r="E386" s="83" t="s">
        <v>2903</v>
      </c>
      <c r="F386" s="83" t="s">
        <v>3916</v>
      </c>
      <c r="G386" s="83" t="s">
        <v>3243</v>
      </c>
      <c r="H386" s="83" t="s">
        <v>4790</v>
      </c>
      <c r="I386" s="83" t="s">
        <v>94</v>
      </c>
      <c r="J386" s="83" t="s">
        <v>50</v>
      </c>
      <c r="K386" s="84">
        <v>43521</v>
      </c>
      <c r="L386" s="84">
        <v>43521</v>
      </c>
      <c r="M386" s="84">
        <v>43521</v>
      </c>
      <c r="N386" s="83" t="s">
        <v>1358</v>
      </c>
      <c r="O386" s="83" t="s">
        <v>1368</v>
      </c>
      <c r="P386" s="102">
        <v>8173557</v>
      </c>
      <c r="Q386" s="83" t="s">
        <v>4791</v>
      </c>
      <c r="R386" s="83" t="s">
        <v>68</v>
      </c>
      <c r="S386" s="83" t="s">
        <v>52</v>
      </c>
      <c r="T386" s="85">
        <v>6373.15</v>
      </c>
      <c r="U386" s="85">
        <v>5143</v>
      </c>
      <c r="V386" s="85">
        <f t="shared" si="49"/>
        <v>1230.1499999999996</v>
      </c>
      <c r="W386" s="86">
        <f t="shared" si="46"/>
        <v>0.19302071973827695</v>
      </c>
      <c r="X386" s="83" t="s">
        <v>1361</v>
      </c>
      <c r="Y386" s="85">
        <v>5143</v>
      </c>
      <c r="Z386" s="83" t="s">
        <v>4792</v>
      </c>
      <c r="AA386" s="85">
        <v>0</v>
      </c>
      <c r="AB386" s="85" t="s">
        <v>54</v>
      </c>
      <c r="AC386" s="85">
        <v>6373.15</v>
      </c>
      <c r="AD386" s="85">
        <v>5143</v>
      </c>
      <c r="AE386" s="85">
        <v>1230.1500000000001</v>
      </c>
      <c r="AF386" s="83" t="s">
        <v>1371</v>
      </c>
      <c r="AG386" s="103">
        <f t="shared" si="50"/>
        <v>0</v>
      </c>
    </row>
    <row r="387" spans="1:33" s="88" customFormat="1" x14ac:dyDescent="0.2">
      <c r="A387" s="83" t="s">
        <v>39</v>
      </c>
      <c r="B387" s="83" t="s">
        <v>40</v>
      </c>
      <c r="C387" s="83" t="s">
        <v>3191</v>
      </c>
      <c r="D387" s="83" t="s">
        <v>3956</v>
      </c>
      <c r="E387" s="83" t="s">
        <v>2903</v>
      </c>
      <c r="F387" s="83" t="s">
        <v>3221</v>
      </c>
      <c r="G387" s="83" t="s">
        <v>347</v>
      </c>
      <c r="H387" s="83" t="s">
        <v>4793</v>
      </c>
      <c r="I387" s="83" t="s">
        <v>94</v>
      </c>
      <c r="J387" s="83" t="s">
        <v>50</v>
      </c>
      <c r="K387" s="84">
        <v>43508</v>
      </c>
      <c r="L387" s="84">
        <v>43508</v>
      </c>
      <c r="M387" s="84">
        <v>43508</v>
      </c>
      <c r="N387" s="83" t="s">
        <v>1358</v>
      </c>
      <c r="O387" s="83" t="s">
        <v>1368</v>
      </c>
      <c r="P387" s="102">
        <v>8198512</v>
      </c>
      <c r="Q387" s="83" t="s">
        <v>4794</v>
      </c>
      <c r="R387" s="83" t="s">
        <v>68</v>
      </c>
      <c r="S387" s="83" t="s">
        <v>52</v>
      </c>
      <c r="T387" s="85">
        <v>9348</v>
      </c>
      <c r="U387" s="85">
        <v>8200</v>
      </c>
      <c r="V387" s="85">
        <f t="shared" si="49"/>
        <v>1148</v>
      </c>
      <c r="W387" s="86">
        <f t="shared" si="46"/>
        <v>0.12280701754385964</v>
      </c>
      <c r="X387" s="83" t="s">
        <v>1361</v>
      </c>
      <c r="Y387" s="85">
        <v>8200</v>
      </c>
      <c r="Z387" s="83" t="s">
        <v>4795</v>
      </c>
      <c r="AA387" s="85">
        <v>0</v>
      </c>
      <c r="AB387" s="85" t="s">
        <v>54</v>
      </c>
      <c r="AC387" s="85">
        <v>9348</v>
      </c>
      <c r="AD387" s="85">
        <v>8200</v>
      </c>
      <c r="AE387" s="85">
        <v>1148</v>
      </c>
      <c r="AF387" s="83" t="s">
        <v>1371</v>
      </c>
      <c r="AG387" s="103">
        <f t="shared" si="50"/>
        <v>0</v>
      </c>
    </row>
    <row r="388" spans="1:33" s="88" customFormat="1" x14ac:dyDescent="0.2">
      <c r="A388" s="83" t="s">
        <v>39</v>
      </c>
      <c r="B388" s="83" t="s">
        <v>40</v>
      </c>
      <c r="C388" s="83" t="s">
        <v>3191</v>
      </c>
      <c r="D388" s="83" t="s">
        <v>3956</v>
      </c>
      <c r="E388" s="83" t="s">
        <v>2903</v>
      </c>
      <c r="F388" s="83" t="s">
        <v>3221</v>
      </c>
      <c r="G388" s="83" t="s">
        <v>347</v>
      </c>
      <c r="H388" s="83" t="s">
        <v>4793</v>
      </c>
      <c r="I388" s="83" t="s">
        <v>94</v>
      </c>
      <c r="J388" s="83" t="s">
        <v>50</v>
      </c>
      <c r="K388" s="84">
        <v>43517</v>
      </c>
      <c r="L388" s="84">
        <v>43517</v>
      </c>
      <c r="M388" s="84">
        <v>43517</v>
      </c>
      <c r="N388" s="83" t="s">
        <v>1358</v>
      </c>
      <c r="O388" s="83" t="s">
        <v>1368</v>
      </c>
      <c r="P388" s="102">
        <v>8198512</v>
      </c>
      <c r="Q388" s="83" t="s">
        <v>4794</v>
      </c>
      <c r="R388" s="83" t="s">
        <v>68</v>
      </c>
      <c r="S388" s="83" t="s">
        <v>52</v>
      </c>
      <c r="T388" s="85">
        <v>81144.25</v>
      </c>
      <c r="U388" s="85">
        <v>66390.75</v>
      </c>
      <c r="V388" s="85">
        <f t="shared" si="49"/>
        <v>14753.5</v>
      </c>
      <c r="W388" s="86">
        <f t="shared" si="46"/>
        <v>0.18181818181818182</v>
      </c>
      <c r="X388" s="83" t="s">
        <v>1361</v>
      </c>
      <c r="Y388" s="85">
        <v>66390.75</v>
      </c>
      <c r="Z388" s="83" t="s">
        <v>4795</v>
      </c>
      <c r="AA388" s="85">
        <v>0</v>
      </c>
      <c r="AB388" s="85" t="s">
        <v>54</v>
      </c>
      <c r="AC388" s="85">
        <v>81144.25</v>
      </c>
      <c r="AD388" s="85">
        <v>66390.75</v>
      </c>
      <c r="AE388" s="85">
        <v>14753.5</v>
      </c>
      <c r="AF388" s="83" t="s">
        <v>1371</v>
      </c>
      <c r="AG388" s="103">
        <f t="shared" si="50"/>
        <v>0</v>
      </c>
    </row>
    <row r="389" spans="1:33" s="88" customFormat="1" x14ac:dyDescent="0.2">
      <c r="A389" s="83" t="s">
        <v>39</v>
      </c>
      <c r="B389" s="83" t="s">
        <v>40</v>
      </c>
      <c r="C389" s="83" t="s">
        <v>3832</v>
      </c>
      <c r="D389" s="83" t="s">
        <v>3962</v>
      </c>
      <c r="E389" s="83" t="s">
        <v>2903</v>
      </c>
      <c r="F389" s="83" t="s">
        <v>3964</v>
      </c>
      <c r="G389" s="83" t="s">
        <v>3253</v>
      </c>
      <c r="H389" s="83" t="s">
        <v>3976</v>
      </c>
      <c r="I389" s="83" t="s">
        <v>3837</v>
      </c>
      <c r="J389" s="83" t="s">
        <v>50</v>
      </c>
      <c r="K389" s="84">
        <v>43510</v>
      </c>
      <c r="L389" s="84">
        <v>43510</v>
      </c>
      <c r="M389" s="84">
        <v>43510</v>
      </c>
      <c r="N389" s="83" t="s">
        <v>1358</v>
      </c>
      <c r="O389" s="83" t="s">
        <v>1368</v>
      </c>
      <c r="P389" s="102">
        <v>8173556</v>
      </c>
      <c r="Q389" s="83" t="s">
        <v>4796</v>
      </c>
      <c r="R389" s="83" t="s">
        <v>68</v>
      </c>
      <c r="S389" s="83" t="s">
        <v>52</v>
      </c>
      <c r="T389" s="85">
        <v>2161.16</v>
      </c>
      <c r="U389" s="85">
        <v>1982.72</v>
      </c>
      <c r="V389" s="85">
        <f t="shared" si="49"/>
        <v>178.43999999999983</v>
      </c>
      <c r="W389" s="86">
        <f t="shared" si="46"/>
        <v>8.2566769697754838E-2</v>
      </c>
      <c r="X389" s="83" t="s">
        <v>1361</v>
      </c>
      <c r="Y389" s="85">
        <v>1982.72</v>
      </c>
      <c r="Z389" s="83" t="s">
        <v>4797</v>
      </c>
      <c r="AA389" s="85">
        <v>0</v>
      </c>
      <c r="AB389" s="85" t="s">
        <v>54</v>
      </c>
      <c r="AC389" s="85">
        <v>2161.16</v>
      </c>
      <c r="AD389" s="85">
        <v>1982.72</v>
      </c>
      <c r="AE389" s="85">
        <v>178.44</v>
      </c>
      <c r="AF389" s="83" t="s">
        <v>1371</v>
      </c>
      <c r="AG389" s="103">
        <f t="shared" si="50"/>
        <v>0</v>
      </c>
    </row>
    <row r="390" spans="1:33" s="88" customFormat="1" x14ac:dyDescent="0.2">
      <c r="A390" s="83" t="s">
        <v>39</v>
      </c>
      <c r="B390" s="83" t="s">
        <v>40</v>
      </c>
      <c r="C390" s="83" t="s">
        <v>3832</v>
      </c>
      <c r="D390" s="83" t="s">
        <v>3962</v>
      </c>
      <c r="E390" s="83" t="s">
        <v>2903</v>
      </c>
      <c r="F390" s="83" t="s">
        <v>3964</v>
      </c>
      <c r="G390" s="83" t="s">
        <v>3253</v>
      </c>
      <c r="H390" s="83" t="s">
        <v>4798</v>
      </c>
      <c r="I390" s="83" t="s">
        <v>3837</v>
      </c>
      <c r="J390" s="83" t="s">
        <v>50</v>
      </c>
      <c r="K390" s="84">
        <v>43514</v>
      </c>
      <c r="L390" s="84">
        <v>43514</v>
      </c>
      <c r="M390" s="84">
        <v>43514</v>
      </c>
      <c r="N390" s="83" t="s">
        <v>1358</v>
      </c>
      <c r="O390" s="83" t="s">
        <v>1368</v>
      </c>
      <c r="P390" s="102">
        <v>8201882</v>
      </c>
      <c r="Q390" s="83" t="s">
        <v>4799</v>
      </c>
      <c r="R390" s="83" t="s">
        <v>68</v>
      </c>
      <c r="S390" s="83" t="s">
        <v>52</v>
      </c>
      <c r="T390" s="85">
        <v>548.27</v>
      </c>
      <c r="U390" s="85">
        <v>489.7</v>
      </c>
      <c r="V390" s="85">
        <f t="shared" si="49"/>
        <v>58.569999999999993</v>
      </c>
      <c r="W390" s="86">
        <f t="shared" si="46"/>
        <v>0.1068269283382275</v>
      </c>
      <c r="X390" s="83" t="s">
        <v>1361</v>
      </c>
      <c r="Y390" s="85">
        <v>489.7</v>
      </c>
      <c r="Z390" s="83" t="s">
        <v>4800</v>
      </c>
      <c r="AA390" s="85">
        <v>0</v>
      </c>
      <c r="AB390" s="85" t="s">
        <v>54</v>
      </c>
      <c r="AC390" s="85">
        <v>548.27</v>
      </c>
      <c r="AD390" s="85">
        <v>489.7</v>
      </c>
      <c r="AE390" s="85">
        <v>58.57</v>
      </c>
      <c r="AF390" s="83" t="s">
        <v>1371</v>
      </c>
      <c r="AG390" s="103">
        <f t="shared" si="50"/>
        <v>0</v>
      </c>
    </row>
    <row r="391" spans="1:33" s="88" customFormat="1" x14ac:dyDescent="0.2">
      <c r="A391" s="83" t="s">
        <v>39</v>
      </c>
      <c r="B391" s="83" t="s">
        <v>40</v>
      </c>
      <c r="C391" s="83" t="s">
        <v>3832</v>
      </c>
      <c r="D391" s="83" t="s">
        <v>3990</v>
      </c>
      <c r="E391" s="83" t="s">
        <v>2903</v>
      </c>
      <c r="F391" s="83" t="s">
        <v>3964</v>
      </c>
      <c r="G391" s="83" t="s">
        <v>3253</v>
      </c>
      <c r="H391" s="83" t="s">
        <v>4801</v>
      </c>
      <c r="I391" s="83" t="s">
        <v>3837</v>
      </c>
      <c r="J391" s="83" t="s">
        <v>50</v>
      </c>
      <c r="K391" s="84">
        <v>43501</v>
      </c>
      <c r="L391" s="84">
        <v>43501</v>
      </c>
      <c r="M391" s="84">
        <v>43501</v>
      </c>
      <c r="N391" s="83" t="s">
        <v>1358</v>
      </c>
      <c r="O391" s="83" t="s">
        <v>1368</v>
      </c>
      <c r="P391" s="102">
        <v>8203853</v>
      </c>
      <c r="Q391" s="83" t="s">
        <v>4802</v>
      </c>
      <c r="R391" s="83" t="s">
        <v>68</v>
      </c>
      <c r="S391" s="83" t="s">
        <v>52</v>
      </c>
      <c r="T391" s="85">
        <v>239.1</v>
      </c>
      <c r="U391" s="85">
        <v>207.91</v>
      </c>
      <c r="V391" s="85">
        <f t="shared" ref="V391:V430" si="51">T391-U391</f>
        <v>31.189999999999998</v>
      </c>
      <c r="W391" s="86">
        <f t="shared" si="46"/>
        <v>0.1304475115014638</v>
      </c>
      <c r="X391" s="83" t="s">
        <v>1361</v>
      </c>
      <c r="Y391" s="85">
        <v>207.91</v>
      </c>
      <c r="Z391" s="83" t="s">
        <v>4803</v>
      </c>
      <c r="AA391" s="85">
        <v>0</v>
      </c>
      <c r="AB391" s="85" t="s">
        <v>54</v>
      </c>
      <c r="AC391" s="85">
        <v>239.1</v>
      </c>
      <c r="AD391" s="85">
        <v>207.91</v>
      </c>
      <c r="AE391" s="85">
        <v>31.19</v>
      </c>
      <c r="AF391" s="83" t="s">
        <v>1371</v>
      </c>
      <c r="AG391" s="103">
        <f t="shared" ref="AG391:AG430" si="52">V391-AE391</f>
        <v>0</v>
      </c>
    </row>
    <row r="392" spans="1:33" s="88" customFormat="1" x14ac:dyDescent="0.2">
      <c r="A392" s="83" t="s">
        <v>39</v>
      </c>
      <c r="B392" s="83" t="s">
        <v>40</v>
      </c>
      <c r="C392" s="83" t="s">
        <v>3832</v>
      </c>
      <c r="D392" s="83" t="s">
        <v>3990</v>
      </c>
      <c r="E392" s="83" t="s">
        <v>2903</v>
      </c>
      <c r="F392" s="83" t="s">
        <v>3964</v>
      </c>
      <c r="G392" s="83" t="s">
        <v>3253</v>
      </c>
      <c r="H392" s="83" t="s">
        <v>4020</v>
      </c>
      <c r="I392" s="83" t="s">
        <v>3837</v>
      </c>
      <c r="J392" s="83" t="s">
        <v>50</v>
      </c>
      <c r="K392" s="84">
        <v>43518</v>
      </c>
      <c r="L392" s="84">
        <v>43518</v>
      </c>
      <c r="M392" s="84">
        <v>43518</v>
      </c>
      <c r="N392" s="83" t="s">
        <v>1358</v>
      </c>
      <c r="O392" s="83" t="s">
        <v>1368</v>
      </c>
      <c r="P392" s="102">
        <v>8149920</v>
      </c>
      <c r="Q392" s="83" t="s">
        <v>4804</v>
      </c>
      <c r="R392" s="83" t="s">
        <v>68</v>
      </c>
      <c r="S392" s="83" t="s">
        <v>52</v>
      </c>
      <c r="T392" s="85">
        <v>0</v>
      </c>
      <c r="U392" s="85">
        <v>18219.939999999999</v>
      </c>
      <c r="V392" s="85">
        <f t="shared" si="51"/>
        <v>-18219.939999999999</v>
      </c>
      <c r="W392" s="86" t="e">
        <f t="shared" si="46"/>
        <v>#DIV/0!</v>
      </c>
      <c r="X392" s="83" t="s">
        <v>1361</v>
      </c>
      <c r="Y392" s="85">
        <v>18219.939999999999</v>
      </c>
      <c r="Z392" s="83" t="s">
        <v>4805</v>
      </c>
      <c r="AA392" s="85">
        <v>0</v>
      </c>
      <c r="AB392" s="85" t="s">
        <v>54</v>
      </c>
      <c r="AC392" s="85">
        <v>0</v>
      </c>
      <c r="AD392" s="85">
        <v>18219.939999999999</v>
      </c>
      <c r="AE392" s="85">
        <v>-18219.939999999999</v>
      </c>
      <c r="AF392" s="83" t="s">
        <v>1371</v>
      </c>
      <c r="AG392" s="103">
        <f t="shared" si="52"/>
        <v>0</v>
      </c>
    </row>
    <row r="393" spans="1:33" s="88" customFormat="1" x14ac:dyDescent="0.2">
      <c r="A393" s="83" t="s">
        <v>39</v>
      </c>
      <c r="B393" s="83" t="s">
        <v>40</v>
      </c>
      <c r="C393" s="83" t="s">
        <v>3832</v>
      </c>
      <c r="D393" s="83" t="s">
        <v>3990</v>
      </c>
      <c r="E393" s="83" t="s">
        <v>2903</v>
      </c>
      <c r="F393" s="83" t="s">
        <v>3964</v>
      </c>
      <c r="G393" s="83" t="s">
        <v>3253</v>
      </c>
      <c r="H393" s="83" t="s">
        <v>4020</v>
      </c>
      <c r="I393" s="83" t="s">
        <v>3837</v>
      </c>
      <c r="J393" s="83" t="s">
        <v>50</v>
      </c>
      <c r="K393" s="84">
        <v>43503</v>
      </c>
      <c r="L393" s="84">
        <v>43503</v>
      </c>
      <c r="M393" s="84">
        <v>43503</v>
      </c>
      <c r="N393" s="83" t="s">
        <v>1358</v>
      </c>
      <c r="O393" s="83" t="s">
        <v>1368</v>
      </c>
      <c r="P393" s="102">
        <v>8184503</v>
      </c>
      <c r="Q393" s="83" t="s">
        <v>4806</v>
      </c>
      <c r="R393" s="83" t="s">
        <v>68</v>
      </c>
      <c r="S393" s="83" t="s">
        <v>52</v>
      </c>
      <c r="T393" s="85">
        <v>5922.85</v>
      </c>
      <c r="U393" s="85">
        <v>9730</v>
      </c>
      <c r="V393" s="85">
        <f t="shared" si="51"/>
        <v>-3807.1499999999996</v>
      </c>
      <c r="W393" s="86">
        <f t="shared" si="46"/>
        <v>-0.64279021079379006</v>
      </c>
      <c r="X393" s="83" t="s">
        <v>1361</v>
      </c>
      <c r="Y393" s="85">
        <v>9730</v>
      </c>
      <c r="Z393" s="83" t="s">
        <v>4807</v>
      </c>
      <c r="AA393" s="85">
        <v>0</v>
      </c>
      <c r="AB393" s="85" t="s">
        <v>54</v>
      </c>
      <c r="AC393" s="85">
        <v>5922.85</v>
      </c>
      <c r="AD393" s="85">
        <v>9730</v>
      </c>
      <c r="AE393" s="85">
        <v>-3807.15</v>
      </c>
      <c r="AF393" s="83" t="s">
        <v>1371</v>
      </c>
      <c r="AG393" s="103">
        <f t="shared" si="52"/>
        <v>0</v>
      </c>
    </row>
    <row r="394" spans="1:33" s="88" customFormat="1" x14ac:dyDescent="0.2">
      <c r="A394" s="83" t="s">
        <v>39</v>
      </c>
      <c r="B394" s="83" t="s">
        <v>40</v>
      </c>
      <c r="C394" s="83" t="s">
        <v>3832</v>
      </c>
      <c r="D394" s="83" t="s">
        <v>3990</v>
      </c>
      <c r="E394" s="83" t="s">
        <v>2903</v>
      </c>
      <c r="F394" s="83" t="s">
        <v>3964</v>
      </c>
      <c r="G394" s="83" t="s">
        <v>3253</v>
      </c>
      <c r="H394" s="83" t="s">
        <v>4020</v>
      </c>
      <c r="I394" s="83" t="s">
        <v>3837</v>
      </c>
      <c r="J394" s="83" t="s">
        <v>50</v>
      </c>
      <c r="K394" s="84">
        <v>43516</v>
      </c>
      <c r="L394" s="84">
        <v>43516</v>
      </c>
      <c r="M394" s="84">
        <v>43516</v>
      </c>
      <c r="N394" s="83" t="s">
        <v>1358</v>
      </c>
      <c r="O394" s="83" t="s">
        <v>1368</v>
      </c>
      <c r="P394" s="102">
        <v>8182520</v>
      </c>
      <c r="Q394" s="83" t="s">
        <v>4808</v>
      </c>
      <c r="R394" s="83" t="s">
        <v>68</v>
      </c>
      <c r="S394" s="83" t="s">
        <v>52</v>
      </c>
      <c r="T394" s="85">
        <v>114105.9</v>
      </c>
      <c r="U394" s="85">
        <v>88270.88</v>
      </c>
      <c r="V394" s="85">
        <f t="shared" si="51"/>
        <v>25835.01999999999</v>
      </c>
      <c r="W394" s="86">
        <f t="shared" si="46"/>
        <v>0.22641265701422969</v>
      </c>
      <c r="X394" s="83" t="s">
        <v>1361</v>
      </c>
      <c r="Y394" s="85">
        <v>88270.88</v>
      </c>
      <c r="Z394" s="83" t="s">
        <v>4809</v>
      </c>
      <c r="AA394" s="85">
        <v>0</v>
      </c>
      <c r="AB394" s="85" t="s">
        <v>54</v>
      </c>
      <c r="AC394" s="85">
        <v>114105.9</v>
      </c>
      <c r="AD394" s="85">
        <v>88270.88</v>
      </c>
      <c r="AE394" s="85">
        <v>25835.02</v>
      </c>
      <c r="AF394" s="83" t="s">
        <v>1371</v>
      </c>
      <c r="AG394" s="103">
        <f t="shared" si="52"/>
        <v>0</v>
      </c>
    </row>
    <row r="395" spans="1:33" s="88" customFormat="1" x14ac:dyDescent="0.2">
      <c r="A395" s="83" t="s">
        <v>39</v>
      </c>
      <c r="B395" s="83" t="s">
        <v>40</v>
      </c>
      <c r="C395" s="83" t="s">
        <v>3832</v>
      </c>
      <c r="D395" s="83" t="s">
        <v>3990</v>
      </c>
      <c r="E395" s="83" t="s">
        <v>2903</v>
      </c>
      <c r="F395" s="83" t="s">
        <v>3964</v>
      </c>
      <c r="G395" s="83" t="s">
        <v>3253</v>
      </c>
      <c r="H395" s="83" t="s">
        <v>4020</v>
      </c>
      <c r="I395" s="83" t="s">
        <v>3837</v>
      </c>
      <c r="J395" s="83" t="s">
        <v>50</v>
      </c>
      <c r="K395" s="84">
        <v>43511</v>
      </c>
      <c r="L395" s="84">
        <v>43511</v>
      </c>
      <c r="M395" s="84">
        <v>43511</v>
      </c>
      <c r="N395" s="83" t="s">
        <v>1358</v>
      </c>
      <c r="O395" s="83" t="s">
        <v>1368</v>
      </c>
      <c r="P395" s="102">
        <v>8185504</v>
      </c>
      <c r="Q395" s="83" t="s">
        <v>4810</v>
      </c>
      <c r="R395" s="83" t="s">
        <v>68</v>
      </c>
      <c r="S395" s="83" t="s">
        <v>52</v>
      </c>
      <c r="T395" s="85">
        <v>538.04999999999995</v>
      </c>
      <c r="U395" s="85">
        <v>489.13</v>
      </c>
      <c r="V395" s="85">
        <f t="shared" si="51"/>
        <v>48.919999999999959</v>
      </c>
      <c r="W395" s="86">
        <f t="shared" si="46"/>
        <v>9.0920918130285217E-2</v>
      </c>
      <c r="X395" s="83" t="s">
        <v>1361</v>
      </c>
      <c r="Y395" s="85">
        <v>489.13</v>
      </c>
      <c r="Z395" s="83" t="s">
        <v>4811</v>
      </c>
      <c r="AA395" s="85">
        <v>0</v>
      </c>
      <c r="AB395" s="85" t="s">
        <v>54</v>
      </c>
      <c r="AC395" s="85">
        <v>538.04999999999995</v>
      </c>
      <c r="AD395" s="85">
        <v>489.13</v>
      </c>
      <c r="AE395" s="85">
        <v>48.92</v>
      </c>
      <c r="AF395" s="83" t="s">
        <v>1371</v>
      </c>
      <c r="AG395" s="103">
        <f t="shared" si="52"/>
        <v>0</v>
      </c>
    </row>
    <row r="396" spans="1:33" s="88" customFormat="1" x14ac:dyDescent="0.2">
      <c r="A396" s="83" t="s">
        <v>39</v>
      </c>
      <c r="B396" s="83" t="s">
        <v>40</v>
      </c>
      <c r="C396" s="83" t="s">
        <v>3832</v>
      </c>
      <c r="D396" s="83" t="s">
        <v>3990</v>
      </c>
      <c r="E396" s="83" t="s">
        <v>2903</v>
      </c>
      <c r="F396" s="83" t="s">
        <v>3964</v>
      </c>
      <c r="G396" s="83" t="s">
        <v>3253</v>
      </c>
      <c r="H396" s="83" t="s">
        <v>4020</v>
      </c>
      <c r="I396" s="83" t="s">
        <v>3837</v>
      </c>
      <c r="J396" s="83" t="s">
        <v>50</v>
      </c>
      <c r="K396" s="84">
        <v>43503</v>
      </c>
      <c r="L396" s="84">
        <v>43503</v>
      </c>
      <c r="M396" s="84">
        <v>43503</v>
      </c>
      <c r="N396" s="83" t="s">
        <v>1358</v>
      </c>
      <c r="O396" s="83" t="s">
        <v>1368</v>
      </c>
      <c r="P396" s="102">
        <v>8185512</v>
      </c>
      <c r="Q396" s="83" t="s">
        <v>4812</v>
      </c>
      <c r="R396" s="83" t="s">
        <v>68</v>
      </c>
      <c r="S396" s="83" t="s">
        <v>52</v>
      </c>
      <c r="T396" s="85">
        <v>6770.3</v>
      </c>
      <c r="U396" s="85">
        <v>6110.3</v>
      </c>
      <c r="V396" s="85">
        <f t="shared" si="51"/>
        <v>660</v>
      </c>
      <c r="W396" s="86">
        <f t="shared" si="46"/>
        <v>9.7484601864023745E-2</v>
      </c>
      <c r="X396" s="83" t="s">
        <v>1361</v>
      </c>
      <c r="Y396" s="85">
        <v>6110.3</v>
      </c>
      <c r="Z396" s="83" t="s">
        <v>4813</v>
      </c>
      <c r="AA396" s="85">
        <v>0</v>
      </c>
      <c r="AB396" s="85" t="s">
        <v>54</v>
      </c>
      <c r="AC396" s="85">
        <v>6770.3</v>
      </c>
      <c r="AD396" s="85">
        <v>6110.3</v>
      </c>
      <c r="AE396" s="85">
        <v>660</v>
      </c>
      <c r="AF396" s="83" t="s">
        <v>1371</v>
      </c>
      <c r="AG396" s="103">
        <f t="shared" si="52"/>
        <v>0</v>
      </c>
    </row>
    <row r="397" spans="1:33" s="88" customFormat="1" x14ac:dyDescent="0.2">
      <c r="A397" s="83" t="s">
        <v>39</v>
      </c>
      <c r="B397" s="83" t="s">
        <v>40</v>
      </c>
      <c r="C397" s="83" t="s">
        <v>3832</v>
      </c>
      <c r="D397" s="83" t="s">
        <v>3990</v>
      </c>
      <c r="E397" s="83" t="s">
        <v>2903</v>
      </c>
      <c r="F397" s="83" t="s">
        <v>3964</v>
      </c>
      <c r="G397" s="83" t="s">
        <v>3253</v>
      </c>
      <c r="H397" s="83" t="s">
        <v>3991</v>
      </c>
      <c r="I397" s="83" t="s">
        <v>3837</v>
      </c>
      <c r="J397" s="83" t="s">
        <v>50</v>
      </c>
      <c r="K397" s="84">
        <v>43515</v>
      </c>
      <c r="L397" s="84">
        <v>43515</v>
      </c>
      <c r="M397" s="84">
        <v>43515</v>
      </c>
      <c r="N397" s="83" t="s">
        <v>1358</v>
      </c>
      <c r="O397" s="83" t="s">
        <v>1368</v>
      </c>
      <c r="P397" s="102">
        <v>8160041</v>
      </c>
      <c r="Q397" s="83" t="s">
        <v>4003</v>
      </c>
      <c r="R397" s="83" t="s">
        <v>68</v>
      </c>
      <c r="S397" s="83" t="s">
        <v>52</v>
      </c>
      <c r="T397" s="85">
        <v>1957.2</v>
      </c>
      <c r="U397" s="85">
        <v>1502.85</v>
      </c>
      <c r="V397" s="85">
        <f t="shared" si="51"/>
        <v>454.35000000000014</v>
      </c>
      <c r="W397" s="86">
        <f t="shared" si="46"/>
        <v>0.23214285714285721</v>
      </c>
      <c r="X397" s="83" t="s">
        <v>1361</v>
      </c>
      <c r="Y397" s="85">
        <v>1502.85</v>
      </c>
      <c r="Z397" s="83" t="s">
        <v>4005</v>
      </c>
      <c r="AA397" s="85">
        <v>0</v>
      </c>
      <c r="AB397" s="85" t="s">
        <v>54</v>
      </c>
      <c r="AC397" s="85">
        <v>1957.2</v>
      </c>
      <c r="AD397" s="85">
        <v>1502.85</v>
      </c>
      <c r="AE397" s="85">
        <v>454.35</v>
      </c>
      <c r="AF397" s="83" t="s">
        <v>1371</v>
      </c>
      <c r="AG397" s="103">
        <f t="shared" si="52"/>
        <v>0</v>
      </c>
    </row>
    <row r="398" spans="1:33" s="88" customFormat="1" x14ac:dyDescent="0.2">
      <c r="A398" s="83" t="s">
        <v>39</v>
      </c>
      <c r="B398" s="83" t="s">
        <v>40</v>
      </c>
      <c r="C398" s="83" t="s">
        <v>3832</v>
      </c>
      <c r="D398" s="83" t="s">
        <v>3990</v>
      </c>
      <c r="E398" s="83" t="s">
        <v>2903</v>
      </c>
      <c r="F398" s="83" t="s">
        <v>3964</v>
      </c>
      <c r="G398" s="83" t="s">
        <v>3253</v>
      </c>
      <c r="H398" s="83" t="s">
        <v>4814</v>
      </c>
      <c r="I398" s="83" t="s">
        <v>3837</v>
      </c>
      <c r="J398" s="83" t="s">
        <v>50</v>
      </c>
      <c r="K398" s="84">
        <v>43503</v>
      </c>
      <c r="L398" s="84">
        <v>43503</v>
      </c>
      <c r="M398" s="84">
        <v>43503</v>
      </c>
      <c r="N398" s="83" t="s">
        <v>1358</v>
      </c>
      <c r="O398" s="83" t="s">
        <v>1368</v>
      </c>
      <c r="P398" s="102">
        <v>8163402</v>
      </c>
      <c r="Q398" s="83" t="s">
        <v>4815</v>
      </c>
      <c r="R398" s="83" t="s">
        <v>68</v>
      </c>
      <c r="S398" s="83" t="s">
        <v>52</v>
      </c>
      <c r="T398" s="85">
        <v>6109.6</v>
      </c>
      <c r="U398" s="85">
        <v>4153.6000000000004</v>
      </c>
      <c r="V398" s="85">
        <f t="shared" si="51"/>
        <v>1956</v>
      </c>
      <c r="W398" s="86">
        <f t="shared" si="46"/>
        <v>0.3201518921042294</v>
      </c>
      <c r="X398" s="83" t="s">
        <v>1361</v>
      </c>
      <c r="Y398" s="85">
        <v>4153.6000000000004</v>
      </c>
      <c r="Z398" s="83" t="s">
        <v>4816</v>
      </c>
      <c r="AA398" s="85">
        <v>0</v>
      </c>
      <c r="AB398" s="85" t="s">
        <v>54</v>
      </c>
      <c r="AC398" s="85">
        <v>6109.6</v>
      </c>
      <c r="AD398" s="85">
        <v>4153.6000000000004</v>
      </c>
      <c r="AE398" s="85">
        <v>1956</v>
      </c>
      <c r="AF398" s="83" t="s">
        <v>1371</v>
      </c>
      <c r="AG398" s="103">
        <f t="shared" si="52"/>
        <v>0</v>
      </c>
    </row>
    <row r="399" spans="1:33" s="88" customFormat="1" x14ac:dyDescent="0.2">
      <c r="A399" s="83" t="s">
        <v>39</v>
      </c>
      <c r="B399" s="83" t="s">
        <v>40</v>
      </c>
      <c r="C399" s="83" t="s">
        <v>3832</v>
      </c>
      <c r="D399" s="83" t="s">
        <v>3990</v>
      </c>
      <c r="E399" s="83" t="s">
        <v>2903</v>
      </c>
      <c r="F399" s="83" t="s">
        <v>3964</v>
      </c>
      <c r="G399" s="83" t="s">
        <v>3253</v>
      </c>
      <c r="H399" s="83" t="s">
        <v>4814</v>
      </c>
      <c r="I399" s="83" t="s">
        <v>3837</v>
      </c>
      <c r="J399" s="83" t="s">
        <v>50</v>
      </c>
      <c r="K399" s="84">
        <v>43503</v>
      </c>
      <c r="L399" s="84">
        <v>43503</v>
      </c>
      <c r="M399" s="84">
        <v>43503</v>
      </c>
      <c r="N399" s="83" t="s">
        <v>1358</v>
      </c>
      <c r="O399" s="83" t="s">
        <v>1368</v>
      </c>
      <c r="P399" s="102">
        <v>8172239</v>
      </c>
      <c r="Q399" s="83" t="s">
        <v>4815</v>
      </c>
      <c r="R399" s="83" t="s">
        <v>68</v>
      </c>
      <c r="S399" s="83" t="s">
        <v>52</v>
      </c>
      <c r="T399" s="85">
        <v>34216.15</v>
      </c>
      <c r="U399" s="85">
        <v>29648.25</v>
      </c>
      <c r="V399" s="85">
        <f t="shared" si="51"/>
        <v>4567.9000000000015</v>
      </c>
      <c r="W399" s="86">
        <f t="shared" si="46"/>
        <v>0.1335012852118079</v>
      </c>
      <c r="X399" s="83" t="s">
        <v>1361</v>
      </c>
      <c r="Y399" s="85">
        <v>29648.25</v>
      </c>
      <c r="Z399" s="83" t="s">
        <v>4817</v>
      </c>
      <c r="AA399" s="85">
        <v>0</v>
      </c>
      <c r="AB399" s="85" t="s">
        <v>54</v>
      </c>
      <c r="AC399" s="85">
        <v>34216.15</v>
      </c>
      <c r="AD399" s="85">
        <v>29648.25</v>
      </c>
      <c r="AE399" s="85">
        <v>4567.8999999999996</v>
      </c>
      <c r="AF399" s="83" t="s">
        <v>1371</v>
      </c>
      <c r="AG399" s="103">
        <f t="shared" si="52"/>
        <v>0</v>
      </c>
    </row>
    <row r="400" spans="1:33" s="88" customFormat="1" x14ac:dyDescent="0.2">
      <c r="A400" s="83" t="s">
        <v>39</v>
      </c>
      <c r="B400" s="83" t="s">
        <v>40</v>
      </c>
      <c r="C400" s="83" t="s">
        <v>3832</v>
      </c>
      <c r="D400" s="83" t="s">
        <v>3990</v>
      </c>
      <c r="E400" s="83" t="s">
        <v>2903</v>
      </c>
      <c r="F400" s="83" t="s">
        <v>3964</v>
      </c>
      <c r="G400" s="83" t="s">
        <v>3253</v>
      </c>
      <c r="H400" s="83" t="s">
        <v>4818</v>
      </c>
      <c r="I400" s="83" t="s">
        <v>3837</v>
      </c>
      <c r="J400" s="83" t="s">
        <v>50</v>
      </c>
      <c r="K400" s="84">
        <v>43509</v>
      </c>
      <c r="L400" s="84">
        <v>43509</v>
      </c>
      <c r="M400" s="84">
        <v>43509</v>
      </c>
      <c r="N400" s="83" t="s">
        <v>1358</v>
      </c>
      <c r="O400" s="83" t="s">
        <v>1368</v>
      </c>
      <c r="P400" s="102">
        <v>8185508</v>
      </c>
      <c r="Q400" s="83" t="s">
        <v>4819</v>
      </c>
      <c r="R400" s="83" t="s">
        <v>68</v>
      </c>
      <c r="S400" s="83" t="s">
        <v>52</v>
      </c>
      <c r="T400" s="85">
        <v>233.38</v>
      </c>
      <c r="U400" s="85">
        <v>216.1</v>
      </c>
      <c r="V400" s="85">
        <f t="shared" si="51"/>
        <v>17.28</v>
      </c>
      <c r="W400" s="86">
        <f t="shared" si="46"/>
        <v>7.4042334390264808E-2</v>
      </c>
      <c r="X400" s="83" t="s">
        <v>1361</v>
      </c>
      <c r="Y400" s="85">
        <v>216.1</v>
      </c>
      <c r="Z400" s="83" t="s">
        <v>4820</v>
      </c>
      <c r="AA400" s="85">
        <v>0</v>
      </c>
      <c r="AB400" s="85" t="s">
        <v>54</v>
      </c>
      <c r="AC400" s="85">
        <v>233.38</v>
      </c>
      <c r="AD400" s="85">
        <v>216.1</v>
      </c>
      <c r="AE400" s="85">
        <v>17.28</v>
      </c>
      <c r="AF400" s="83" t="s">
        <v>1371</v>
      </c>
      <c r="AG400" s="103">
        <f t="shared" si="52"/>
        <v>0</v>
      </c>
    </row>
    <row r="401" spans="1:33" s="88" customFormat="1" x14ac:dyDescent="0.2">
      <c r="A401" s="83" t="s">
        <v>39</v>
      </c>
      <c r="B401" s="83" t="s">
        <v>40</v>
      </c>
      <c r="C401" s="83" t="s">
        <v>3832</v>
      </c>
      <c r="D401" s="83" t="s">
        <v>3990</v>
      </c>
      <c r="E401" s="83" t="s">
        <v>2903</v>
      </c>
      <c r="F401" s="83" t="s">
        <v>3964</v>
      </c>
      <c r="G401" s="83" t="s">
        <v>3253</v>
      </c>
      <c r="H401" s="83" t="s">
        <v>4818</v>
      </c>
      <c r="I401" s="83" t="s">
        <v>3837</v>
      </c>
      <c r="J401" s="83" t="s">
        <v>50</v>
      </c>
      <c r="K401" s="84">
        <v>43517</v>
      </c>
      <c r="L401" s="84">
        <v>43539</v>
      </c>
      <c r="M401" s="104" t="s">
        <v>54</v>
      </c>
      <c r="N401" s="83" t="s">
        <v>1358</v>
      </c>
      <c r="O401" s="83" t="s">
        <v>1359</v>
      </c>
      <c r="P401" s="102">
        <v>8185508</v>
      </c>
      <c r="Q401" s="83" t="s">
        <v>4819</v>
      </c>
      <c r="R401" s="83" t="s">
        <v>68</v>
      </c>
      <c r="S401" s="83" t="s">
        <v>52</v>
      </c>
      <c r="T401" s="85">
        <v>267.56</v>
      </c>
      <c r="U401" s="85">
        <v>267.56</v>
      </c>
      <c r="V401" s="85">
        <f t="shared" si="51"/>
        <v>0</v>
      </c>
      <c r="W401" s="86">
        <f t="shared" si="46"/>
        <v>0</v>
      </c>
      <c r="X401" s="83" t="s">
        <v>1361</v>
      </c>
      <c r="Y401" s="85">
        <v>267.56</v>
      </c>
      <c r="Z401" s="83" t="s">
        <v>4821</v>
      </c>
      <c r="AA401" s="85">
        <v>0</v>
      </c>
      <c r="AB401" s="85" t="s">
        <v>54</v>
      </c>
      <c r="AC401" s="85">
        <v>267.56</v>
      </c>
      <c r="AD401" s="85">
        <v>267.56</v>
      </c>
      <c r="AE401" s="85">
        <v>0</v>
      </c>
      <c r="AF401" s="83" t="s">
        <v>1371</v>
      </c>
      <c r="AG401" s="103">
        <f t="shared" si="52"/>
        <v>0</v>
      </c>
    </row>
    <row r="402" spans="1:33" s="88" customFormat="1" x14ac:dyDescent="0.2">
      <c r="A402" s="83" t="s">
        <v>39</v>
      </c>
      <c r="B402" s="83" t="s">
        <v>40</v>
      </c>
      <c r="C402" s="83" t="s">
        <v>3832</v>
      </c>
      <c r="D402" s="83" t="s">
        <v>3990</v>
      </c>
      <c r="E402" s="83" t="s">
        <v>2903</v>
      </c>
      <c r="F402" s="83" t="s">
        <v>3964</v>
      </c>
      <c r="G402" s="83" t="s">
        <v>3253</v>
      </c>
      <c r="H402" s="83" t="s">
        <v>3963</v>
      </c>
      <c r="I402" s="83" t="s">
        <v>3837</v>
      </c>
      <c r="J402" s="83" t="s">
        <v>50</v>
      </c>
      <c r="K402" s="84">
        <v>43504</v>
      </c>
      <c r="L402" s="84">
        <v>43504</v>
      </c>
      <c r="M402" s="84">
        <v>43504</v>
      </c>
      <c r="N402" s="83" t="s">
        <v>1358</v>
      </c>
      <c r="O402" s="83" t="s">
        <v>1368</v>
      </c>
      <c r="P402" s="102">
        <v>8185509</v>
      </c>
      <c r="Q402" s="83" t="s">
        <v>4822</v>
      </c>
      <c r="R402" s="83" t="s">
        <v>68</v>
      </c>
      <c r="S402" s="83" t="s">
        <v>52</v>
      </c>
      <c r="T402" s="85">
        <v>2300</v>
      </c>
      <c r="U402" s="85">
        <v>2300</v>
      </c>
      <c r="V402" s="85">
        <f t="shared" si="51"/>
        <v>0</v>
      </c>
      <c r="W402" s="86">
        <f t="shared" si="46"/>
        <v>0</v>
      </c>
      <c r="X402" s="83" t="s">
        <v>1361</v>
      </c>
      <c r="Y402" s="85">
        <v>2300</v>
      </c>
      <c r="Z402" s="83" t="s">
        <v>4823</v>
      </c>
      <c r="AA402" s="85">
        <v>0</v>
      </c>
      <c r="AB402" s="85" t="s">
        <v>54</v>
      </c>
      <c r="AC402" s="85">
        <v>2300</v>
      </c>
      <c r="AD402" s="85">
        <v>2300</v>
      </c>
      <c r="AE402" s="85">
        <v>0</v>
      </c>
      <c r="AF402" s="83" t="s">
        <v>1371</v>
      </c>
      <c r="AG402" s="103">
        <f t="shared" si="52"/>
        <v>0</v>
      </c>
    </row>
    <row r="403" spans="1:33" s="88" customFormat="1" x14ac:dyDescent="0.2">
      <c r="A403" s="83" t="s">
        <v>39</v>
      </c>
      <c r="B403" s="83" t="s">
        <v>40</v>
      </c>
      <c r="C403" s="83" t="s">
        <v>3832</v>
      </c>
      <c r="D403" s="83" t="s">
        <v>3990</v>
      </c>
      <c r="E403" s="83" t="s">
        <v>2903</v>
      </c>
      <c r="F403" s="83" t="s">
        <v>3964</v>
      </c>
      <c r="G403" s="83" t="s">
        <v>3253</v>
      </c>
      <c r="H403" s="83" t="s">
        <v>3963</v>
      </c>
      <c r="I403" s="83" t="s">
        <v>3837</v>
      </c>
      <c r="J403" s="83" t="s">
        <v>50</v>
      </c>
      <c r="K403" s="84">
        <v>43522</v>
      </c>
      <c r="L403" s="84">
        <v>43522</v>
      </c>
      <c r="M403" s="84">
        <v>43522</v>
      </c>
      <c r="N403" s="83" t="s">
        <v>1358</v>
      </c>
      <c r="O403" s="83" t="s">
        <v>1368</v>
      </c>
      <c r="P403" s="102">
        <v>8203848</v>
      </c>
      <c r="Q403" s="83" t="s">
        <v>4824</v>
      </c>
      <c r="R403" s="83" t="s">
        <v>68</v>
      </c>
      <c r="S403" s="83" t="s">
        <v>52</v>
      </c>
      <c r="T403" s="85">
        <v>5625.2</v>
      </c>
      <c r="U403" s="85">
        <v>3917.55</v>
      </c>
      <c r="V403" s="85">
        <f t="shared" si="51"/>
        <v>1707.6499999999996</v>
      </c>
      <c r="W403" s="86">
        <f t="shared" si="46"/>
        <v>0.30357142857142849</v>
      </c>
      <c r="X403" s="83" t="s">
        <v>1361</v>
      </c>
      <c r="Y403" s="85">
        <v>3917.55</v>
      </c>
      <c r="Z403" s="83" t="s">
        <v>4825</v>
      </c>
      <c r="AA403" s="85">
        <v>0</v>
      </c>
      <c r="AB403" s="85" t="s">
        <v>54</v>
      </c>
      <c r="AC403" s="85">
        <v>5625.2</v>
      </c>
      <c r="AD403" s="85">
        <v>3917.55</v>
      </c>
      <c r="AE403" s="85">
        <v>1707.65</v>
      </c>
      <c r="AF403" s="83" t="s">
        <v>1371</v>
      </c>
      <c r="AG403" s="103">
        <f t="shared" si="52"/>
        <v>0</v>
      </c>
    </row>
    <row r="404" spans="1:33" s="88" customFormat="1" x14ac:dyDescent="0.2">
      <c r="A404" s="83" t="s">
        <v>39</v>
      </c>
      <c r="B404" s="83" t="s">
        <v>40</v>
      </c>
      <c r="C404" s="83" t="s">
        <v>3832</v>
      </c>
      <c r="D404" s="83" t="s">
        <v>3990</v>
      </c>
      <c r="E404" s="83" t="s">
        <v>2903</v>
      </c>
      <c r="F404" s="83" t="s">
        <v>3964</v>
      </c>
      <c r="G404" s="83" t="s">
        <v>3253</v>
      </c>
      <c r="H404" s="83" t="s">
        <v>4798</v>
      </c>
      <c r="I404" s="83" t="s">
        <v>3837</v>
      </c>
      <c r="J404" s="83" t="s">
        <v>50</v>
      </c>
      <c r="K404" s="84">
        <v>43521</v>
      </c>
      <c r="L404" s="84">
        <v>43521</v>
      </c>
      <c r="M404" s="84">
        <v>43521</v>
      </c>
      <c r="N404" s="83" t="s">
        <v>1358</v>
      </c>
      <c r="O404" s="83" t="s">
        <v>1368</v>
      </c>
      <c r="P404" s="102">
        <v>8185502</v>
      </c>
      <c r="Q404" s="83" t="s">
        <v>4826</v>
      </c>
      <c r="R404" s="83" t="s">
        <v>68</v>
      </c>
      <c r="S404" s="83" t="s">
        <v>52</v>
      </c>
      <c r="T404" s="85">
        <v>963.2</v>
      </c>
      <c r="U404" s="85">
        <v>860</v>
      </c>
      <c r="V404" s="85">
        <f t="shared" si="51"/>
        <v>103.20000000000005</v>
      </c>
      <c r="W404" s="86">
        <f t="shared" si="46"/>
        <v>0.10714285714285718</v>
      </c>
      <c r="X404" s="83" t="s">
        <v>1361</v>
      </c>
      <c r="Y404" s="85">
        <v>860</v>
      </c>
      <c r="Z404" s="83" t="s">
        <v>4827</v>
      </c>
      <c r="AA404" s="85">
        <v>0</v>
      </c>
      <c r="AB404" s="85" t="s">
        <v>54</v>
      </c>
      <c r="AC404" s="85">
        <v>963.2</v>
      </c>
      <c r="AD404" s="85">
        <v>860</v>
      </c>
      <c r="AE404" s="85">
        <v>103.2</v>
      </c>
      <c r="AF404" s="83" t="s">
        <v>1371</v>
      </c>
      <c r="AG404" s="103">
        <f t="shared" si="52"/>
        <v>0</v>
      </c>
    </row>
    <row r="405" spans="1:33" s="88" customFormat="1" x14ac:dyDescent="0.2">
      <c r="A405" s="83" t="s">
        <v>39</v>
      </c>
      <c r="B405" s="83" t="s">
        <v>40</v>
      </c>
      <c r="C405" s="83" t="s">
        <v>3832</v>
      </c>
      <c r="D405" s="83" t="s">
        <v>3990</v>
      </c>
      <c r="E405" s="83" t="s">
        <v>2903</v>
      </c>
      <c r="F405" s="83" t="s">
        <v>3964</v>
      </c>
      <c r="G405" s="83" t="s">
        <v>3253</v>
      </c>
      <c r="H405" s="83" t="s">
        <v>4020</v>
      </c>
      <c r="I405" s="83" t="s">
        <v>3837</v>
      </c>
      <c r="J405" s="83" t="s">
        <v>50</v>
      </c>
      <c r="K405" s="84">
        <v>43501</v>
      </c>
      <c r="L405" s="84">
        <v>43501</v>
      </c>
      <c r="M405" s="84">
        <v>43501</v>
      </c>
      <c r="N405" s="83" t="s">
        <v>1358</v>
      </c>
      <c r="O405" s="83" t="s">
        <v>1368</v>
      </c>
      <c r="P405" s="102">
        <v>8146947</v>
      </c>
      <c r="Q405" s="83" t="s">
        <v>4022</v>
      </c>
      <c r="R405" s="83" t="s">
        <v>68</v>
      </c>
      <c r="S405" s="83" t="s">
        <v>52</v>
      </c>
      <c r="T405" s="85">
        <v>1747.2</v>
      </c>
      <c r="U405" s="85">
        <v>3168.33</v>
      </c>
      <c r="V405" s="85">
        <f t="shared" si="51"/>
        <v>-1421.1299999999999</v>
      </c>
      <c r="W405" s="86">
        <f t="shared" si="46"/>
        <v>-0.81337568681318673</v>
      </c>
      <c r="X405" s="83" t="s">
        <v>1361</v>
      </c>
      <c r="Y405" s="85">
        <v>3168.33</v>
      </c>
      <c r="Z405" s="83" t="s">
        <v>4024</v>
      </c>
      <c r="AA405" s="85">
        <v>0</v>
      </c>
      <c r="AB405" s="85" t="s">
        <v>54</v>
      </c>
      <c r="AC405" s="85">
        <v>1747.2</v>
      </c>
      <c r="AD405" s="85">
        <v>3168.33</v>
      </c>
      <c r="AE405" s="85">
        <v>-1421.13</v>
      </c>
      <c r="AF405" s="83" t="s">
        <v>1371</v>
      </c>
      <c r="AG405" s="103">
        <f t="shared" si="52"/>
        <v>0</v>
      </c>
    </row>
    <row r="406" spans="1:33" s="88" customFormat="1" x14ac:dyDescent="0.2">
      <c r="A406" s="83" t="s">
        <v>39</v>
      </c>
      <c r="B406" s="83" t="s">
        <v>40</v>
      </c>
      <c r="C406" s="83" t="s">
        <v>3832</v>
      </c>
      <c r="D406" s="83" t="s">
        <v>3990</v>
      </c>
      <c r="E406" s="83" t="s">
        <v>2903</v>
      </c>
      <c r="F406" s="83" t="s">
        <v>3964</v>
      </c>
      <c r="G406" s="83" t="s">
        <v>3253</v>
      </c>
      <c r="H406" s="83" t="s">
        <v>4014</v>
      </c>
      <c r="I406" s="83" t="s">
        <v>3837</v>
      </c>
      <c r="J406" s="83" t="s">
        <v>50</v>
      </c>
      <c r="K406" s="84">
        <v>43515</v>
      </c>
      <c r="L406" s="84">
        <v>43515</v>
      </c>
      <c r="M406" s="84">
        <v>43515</v>
      </c>
      <c r="N406" s="83" t="s">
        <v>1358</v>
      </c>
      <c r="O406" s="83" t="s">
        <v>1368</v>
      </c>
      <c r="P406" s="102">
        <v>8192219</v>
      </c>
      <c r="Q406" s="83" t="s">
        <v>4828</v>
      </c>
      <c r="R406" s="83" t="s">
        <v>68</v>
      </c>
      <c r="S406" s="83" t="s">
        <v>52</v>
      </c>
      <c r="T406" s="85">
        <v>5233.2</v>
      </c>
      <c r="U406" s="85">
        <v>3546.2</v>
      </c>
      <c r="V406" s="85">
        <f t="shared" si="51"/>
        <v>1687</v>
      </c>
      <c r="W406" s="86">
        <f t="shared" si="46"/>
        <v>0.32236490101658644</v>
      </c>
      <c r="X406" s="83" t="s">
        <v>1361</v>
      </c>
      <c r="Y406" s="85">
        <v>3546.2</v>
      </c>
      <c r="Z406" s="83" t="s">
        <v>4829</v>
      </c>
      <c r="AA406" s="85">
        <v>0</v>
      </c>
      <c r="AB406" s="85" t="s">
        <v>54</v>
      </c>
      <c r="AC406" s="85">
        <v>5233.2</v>
      </c>
      <c r="AD406" s="85">
        <v>3546.2</v>
      </c>
      <c r="AE406" s="85">
        <v>1687</v>
      </c>
      <c r="AF406" s="83" t="s">
        <v>1371</v>
      </c>
      <c r="AG406" s="103">
        <f t="shared" si="52"/>
        <v>0</v>
      </c>
    </row>
    <row r="407" spans="1:33" s="88" customFormat="1" x14ac:dyDescent="0.2">
      <c r="A407" s="83" t="s">
        <v>39</v>
      </c>
      <c r="B407" s="83" t="s">
        <v>40</v>
      </c>
      <c r="C407" s="83" t="s">
        <v>3832</v>
      </c>
      <c r="D407" s="83" t="s">
        <v>3990</v>
      </c>
      <c r="E407" s="83" t="s">
        <v>2903</v>
      </c>
      <c r="F407" s="83" t="s">
        <v>3964</v>
      </c>
      <c r="G407" s="83" t="s">
        <v>3253</v>
      </c>
      <c r="H407" s="83" t="s">
        <v>4830</v>
      </c>
      <c r="I407" s="83" t="s">
        <v>3837</v>
      </c>
      <c r="J407" s="83" t="s">
        <v>50</v>
      </c>
      <c r="K407" s="84">
        <v>43504</v>
      </c>
      <c r="L407" s="84">
        <v>43504</v>
      </c>
      <c r="M407" s="84">
        <v>43504</v>
      </c>
      <c r="N407" s="83" t="s">
        <v>1358</v>
      </c>
      <c r="O407" s="83" t="s">
        <v>1368</v>
      </c>
      <c r="P407" s="102">
        <v>8161914</v>
      </c>
      <c r="Q407" s="83" t="s">
        <v>4831</v>
      </c>
      <c r="R407" s="83" t="s">
        <v>68</v>
      </c>
      <c r="S407" s="83" t="s">
        <v>52</v>
      </c>
      <c r="T407" s="85">
        <v>1674.4</v>
      </c>
      <c r="U407" s="85">
        <v>867.1</v>
      </c>
      <c r="V407" s="85">
        <f t="shared" si="51"/>
        <v>807.30000000000007</v>
      </c>
      <c r="W407" s="86">
        <f t="shared" si="46"/>
        <v>0.48214285714285715</v>
      </c>
      <c r="X407" s="83" t="s">
        <v>1361</v>
      </c>
      <c r="Y407" s="85">
        <v>867.1</v>
      </c>
      <c r="Z407" s="83" t="s">
        <v>4832</v>
      </c>
      <c r="AA407" s="85">
        <v>0</v>
      </c>
      <c r="AB407" s="85" t="s">
        <v>54</v>
      </c>
      <c r="AC407" s="85">
        <v>1674.4</v>
      </c>
      <c r="AD407" s="85">
        <v>867.1</v>
      </c>
      <c r="AE407" s="85">
        <v>807.3</v>
      </c>
      <c r="AF407" s="83" t="s">
        <v>1371</v>
      </c>
      <c r="AG407" s="103">
        <f t="shared" si="52"/>
        <v>0</v>
      </c>
    </row>
    <row r="408" spans="1:33" s="88" customFormat="1" x14ac:dyDescent="0.2">
      <c r="A408" s="83" t="s">
        <v>39</v>
      </c>
      <c r="B408" s="83" t="s">
        <v>40</v>
      </c>
      <c r="C408" s="83" t="s">
        <v>3832</v>
      </c>
      <c r="D408" s="83" t="s">
        <v>3990</v>
      </c>
      <c r="E408" s="83" t="s">
        <v>2903</v>
      </c>
      <c r="F408" s="83" t="s">
        <v>3964</v>
      </c>
      <c r="G408" s="83" t="s">
        <v>3253</v>
      </c>
      <c r="H408" s="83" t="s">
        <v>4027</v>
      </c>
      <c r="I408" s="83" t="s">
        <v>3837</v>
      </c>
      <c r="J408" s="83" t="s">
        <v>50</v>
      </c>
      <c r="K408" s="84">
        <v>43502</v>
      </c>
      <c r="L408" s="84">
        <v>43539</v>
      </c>
      <c r="M408" s="104" t="s">
        <v>54</v>
      </c>
      <c r="N408" s="83" t="s">
        <v>1358</v>
      </c>
      <c r="O408" s="83" t="s">
        <v>1359</v>
      </c>
      <c r="P408" s="102">
        <v>8193189</v>
      </c>
      <c r="Q408" s="83" t="s">
        <v>4833</v>
      </c>
      <c r="R408" s="83" t="s">
        <v>68</v>
      </c>
      <c r="S408" s="83" t="s">
        <v>52</v>
      </c>
      <c r="T408" s="85">
        <v>4768.5</v>
      </c>
      <c r="U408" s="85">
        <v>4100.8</v>
      </c>
      <c r="V408" s="85">
        <f t="shared" si="51"/>
        <v>667.69999999999982</v>
      </c>
      <c r="W408" s="86">
        <f t="shared" si="46"/>
        <v>0.14002306805074968</v>
      </c>
      <c r="X408" s="83" t="s">
        <v>1361</v>
      </c>
      <c r="Y408" s="85">
        <v>4100.8</v>
      </c>
      <c r="Z408" s="83" t="s">
        <v>4834</v>
      </c>
      <c r="AA408" s="85">
        <v>0</v>
      </c>
      <c r="AB408" s="85" t="s">
        <v>54</v>
      </c>
      <c r="AC408" s="85">
        <v>4768.5</v>
      </c>
      <c r="AD408" s="85">
        <v>4100.8</v>
      </c>
      <c r="AE408" s="85">
        <v>667.7</v>
      </c>
      <c r="AF408" s="83" t="s">
        <v>1371</v>
      </c>
      <c r="AG408" s="103">
        <f t="shared" si="52"/>
        <v>0</v>
      </c>
    </row>
    <row r="409" spans="1:33" s="88" customFormat="1" x14ac:dyDescent="0.2">
      <c r="A409" s="83" t="s">
        <v>39</v>
      </c>
      <c r="B409" s="83" t="s">
        <v>40</v>
      </c>
      <c r="C409" s="83" t="s">
        <v>3832</v>
      </c>
      <c r="D409" s="83" t="s">
        <v>3990</v>
      </c>
      <c r="E409" s="83" t="s">
        <v>2903</v>
      </c>
      <c r="F409" s="83" t="s">
        <v>3964</v>
      </c>
      <c r="G409" s="83" t="s">
        <v>3253</v>
      </c>
      <c r="H409" s="83" t="s">
        <v>4835</v>
      </c>
      <c r="I409" s="83" t="s">
        <v>3837</v>
      </c>
      <c r="J409" s="83" t="s">
        <v>50</v>
      </c>
      <c r="K409" s="84">
        <v>43523</v>
      </c>
      <c r="L409" s="84">
        <v>43523</v>
      </c>
      <c r="M409" s="84">
        <v>43523</v>
      </c>
      <c r="N409" s="83" t="s">
        <v>1358</v>
      </c>
      <c r="O409" s="83" t="s">
        <v>1368</v>
      </c>
      <c r="P409" s="102">
        <v>8186958</v>
      </c>
      <c r="Q409" s="83" t="s">
        <v>4836</v>
      </c>
      <c r="R409" s="83" t="s">
        <v>68</v>
      </c>
      <c r="S409" s="83" t="s">
        <v>52</v>
      </c>
      <c r="T409" s="85">
        <v>81200</v>
      </c>
      <c r="U409" s="85">
        <v>65154</v>
      </c>
      <c r="V409" s="85">
        <f t="shared" si="51"/>
        <v>16046</v>
      </c>
      <c r="W409" s="86">
        <f t="shared" si="46"/>
        <v>0.19761083743842364</v>
      </c>
      <c r="X409" s="83" t="s">
        <v>1361</v>
      </c>
      <c r="Y409" s="85">
        <v>65154</v>
      </c>
      <c r="Z409" s="83" t="s">
        <v>4837</v>
      </c>
      <c r="AA409" s="85">
        <v>0</v>
      </c>
      <c r="AB409" s="85" t="s">
        <v>54</v>
      </c>
      <c r="AC409" s="85">
        <v>81200</v>
      </c>
      <c r="AD409" s="85">
        <v>65154</v>
      </c>
      <c r="AE409" s="85">
        <v>16046</v>
      </c>
      <c r="AF409" s="83" t="s">
        <v>1371</v>
      </c>
      <c r="AG409" s="103">
        <f t="shared" si="52"/>
        <v>0</v>
      </c>
    </row>
    <row r="410" spans="1:33" s="88" customFormat="1" x14ac:dyDescent="0.2">
      <c r="A410" s="83" t="s">
        <v>39</v>
      </c>
      <c r="B410" s="83" t="s">
        <v>40</v>
      </c>
      <c r="C410" s="83" t="s">
        <v>3832</v>
      </c>
      <c r="D410" s="83" t="s">
        <v>3990</v>
      </c>
      <c r="E410" s="83" t="s">
        <v>2903</v>
      </c>
      <c r="F410" s="83" t="s">
        <v>3964</v>
      </c>
      <c r="G410" s="83" t="s">
        <v>3253</v>
      </c>
      <c r="H410" s="83" t="s">
        <v>4835</v>
      </c>
      <c r="I410" s="83" t="s">
        <v>3837</v>
      </c>
      <c r="J410" s="83" t="s">
        <v>50</v>
      </c>
      <c r="K410" s="84">
        <v>43504</v>
      </c>
      <c r="L410" s="84">
        <v>43539</v>
      </c>
      <c r="M410" s="104" t="s">
        <v>54</v>
      </c>
      <c r="N410" s="83" t="s">
        <v>1358</v>
      </c>
      <c r="O410" s="83" t="s">
        <v>1359</v>
      </c>
      <c r="P410" s="102">
        <v>8186958</v>
      </c>
      <c r="Q410" s="83" t="s">
        <v>4836</v>
      </c>
      <c r="R410" s="83" t="s">
        <v>68</v>
      </c>
      <c r="S410" s="83" t="s">
        <v>52</v>
      </c>
      <c r="T410" s="85">
        <v>23919.5</v>
      </c>
      <c r="U410" s="85">
        <v>20062.98</v>
      </c>
      <c r="V410" s="85">
        <f t="shared" si="51"/>
        <v>3856.5200000000004</v>
      </c>
      <c r="W410" s="86">
        <f t="shared" si="46"/>
        <v>0.16122912268233033</v>
      </c>
      <c r="X410" s="83" t="s">
        <v>1361</v>
      </c>
      <c r="Y410" s="85">
        <v>20062.98</v>
      </c>
      <c r="Z410" s="83" t="s">
        <v>4837</v>
      </c>
      <c r="AA410" s="85">
        <v>0</v>
      </c>
      <c r="AB410" s="85" t="s">
        <v>54</v>
      </c>
      <c r="AC410" s="85">
        <v>23919.5</v>
      </c>
      <c r="AD410" s="85">
        <v>20062.98</v>
      </c>
      <c r="AE410" s="85">
        <v>3856.52</v>
      </c>
      <c r="AF410" s="83" t="s">
        <v>1371</v>
      </c>
      <c r="AG410" s="103">
        <f t="shared" si="52"/>
        <v>0</v>
      </c>
    </row>
    <row r="411" spans="1:33" s="88" customFormat="1" x14ac:dyDescent="0.2">
      <c r="A411" s="83" t="s">
        <v>39</v>
      </c>
      <c r="B411" s="83" t="s">
        <v>40</v>
      </c>
      <c r="C411" s="83" t="s">
        <v>3832</v>
      </c>
      <c r="D411" s="83" t="s">
        <v>3990</v>
      </c>
      <c r="E411" s="83" t="s">
        <v>2903</v>
      </c>
      <c r="F411" s="83" t="s">
        <v>3964</v>
      </c>
      <c r="G411" s="83" t="s">
        <v>3253</v>
      </c>
      <c r="H411" s="83" t="s">
        <v>4838</v>
      </c>
      <c r="I411" s="83" t="s">
        <v>3837</v>
      </c>
      <c r="J411" s="83" t="s">
        <v>50</v>
      </c>
      <c r="K411" s="84">
        <v>43515</v>
      </c>
      <c r="L411" s="84">
        <v>43539</v>
      </c>
      <c r="M411" s="104" t="s">
        <v>54</v>
      </c>
      <c r="N411" s="83" t="s">
        <v>1358</v>
      </c>
      <c r="O411" s="83" t="s">
        <v>1359</v>
      </c>
      <c r="P411" s="102">
        <v>8167081</v>
      </c>
      <c r="Q411" s="83" t="s">
        <v>4839</v>
      </c>
      <c r="R411" s="83" t="s">
        <v>68</v>
      </c>
      <c r="S411" s="83" t="s">
        <v>52</v>
      </c>
      <c r="T411" s="85">
        <v>1799.43</v>
      </c>
      <c r="U411" s="85">
        <v>1799.43</v>
      </c>
      <c r="V411" s="85">
        <f t="shared" si="51"/>
        <v>0</v>
      </c>
      <c r="W411" s="86">
        <f t="shared" si="46"/>
        <v>0</v>
      </c>
      <c r="X411" s="83" t="s">
        <v>1361</v>
      </c>
      <c r="Y411" s="85">
        <v>1799.43</v>
      </c>
      <c r="Z411" s="83" t="s">
        <v>4840</v>
      </c>
      <c r="AA411" s="85">
        <v>0</v>
      </c>
      <c r="AB411" s="85" t="s">
        <v>54</v>
      </c>
      <c r="AC411" s="85">
        <v>1799.43</v>
      </c>
      <c r="AD411" s="85">
        <v>1799.43</v>
      </c>
      <c r="AE411" s="85">
        <v>0</v>
      </c>
      <c r="AF411" s="83" t="s">
        <v>1371</v>
      </c>
      <c r="AG411" s="103">
        <f t="shared" si="52"/>
        <v>0</v>
      </c>
    </row>
    <row r="412" spans="1:33" s="88" customFormat="1" x14ac:dyDescent="0.2">
      <c r="A412" s="83" t="s">
        <v>39</v>
      </c>
      <c r="B412" s="83" t="s">
        <v>40</v>
      </c>
      <c r="C412" s="83" t="s">
        <v>3832</v>
      </c>
      <c r="D412" s="83" t="s">
        <v>3990</v>
      </c>
      <c r="E412" s="83" t="s">
        <v>2903</v>
      </c>
      <c r="F412" s="83" t="s">
        <v>3964</v>
      </c>
      <c r="G412" s="83" t="s">
        <v>3253</v>
      </c>
      <c r="H412" s="83" t="s">
        <v>4838</v>
      </c>
      <c r="I412" s="83" t="s">
        <v>3837</v>
      </c>
      <c r="J412" s="83" t="s">
        <v>50</v>
      </c>
      <c r="K412" s="84">
        <v>43511</v>
      </c>
      <c r="L412" s="84">
        <v>43511</v>
      </c>
      <c r="M412" s="84">
        <v>43511</v>
      </c>
      <c r="N412" s="83" t="s">
        <v>1358</v>
      </c>
      <c r="O412" s="83" t="s">
        <v>1368</v>
      </c>
      <c r="P412" s="102">
        <v>8167081</v>
      </c>
      <c r="Q412" s="83" t="s">
        <v>4839</v>
      </c>
      <c r="R412" s="83" t="s">
        <v>68</v>
      </c>
      <c r="S412" s="83" t="s">
        <v>52</v>
      </c>
      <c r="T412" s="85">
        <v>18416.439999999999</v>
      </c>
      <c r="U412" s="85">
        <v>13475.67</v>
      </c>
      <c r="V412" s="85">
        <f t="shared" si="51"/>
        <v>4940.7699999999986</v>
      </c>
      <c r="W412" s="86">
        <f t="shared" si="46"/>
        <v>0.26828040598508718</v>
      </c>
      <c r="X412" s="83" t="s">
        <v>1361</v>
      </c>
      <c r="Y412" s="85">
        <v>13475.67</v>
      </c>
      <c r="Z412" s="83" t="s">
        <v>4840</v>
      </c>
      <c r="AA412" s="85">
        <v>0</v>
      </c>
      <c r="AB412" s="85" t="s">
        <v>54</v>
      </c>
      <c r="AC412" s="85">
        <v>18416.439999999999</v>
      </c>
      <c r="AD412" s="85">
        <v>13475.67</v>
      </c>
      <c r="AE412" s="85">
        <v>4940.7700000000004</v>
      </c>
      <c r="AF412" s="83" t="s">
        <v>1371</v>
      </c>
      <c r="AG412" s="103">
        <f t="shared" si="52"/>
        <v>0</v>
      </c>
    </row>
    <row r="413" spans="1:33" s="88" customFormat="1" x14ac:dyDescent="0.2">
      <c r="A413" s="83" t="s">
        <v>39</v>
      </c>
      <c r="B413" s="83" t="s">
        <v>40</v>
      </c>
      <c r="C413" s="83" t="s">
        <v>3832</v>
      </c>
      <c r="D413" s="83" t="s">
        <v>3990</v>
      </c>
      <c r="E413" s="83" t="s">
        <v>2903</v>
      </c>
      <c r="F413" s="83" t="s">
        <v>3964</v>
      </c>
      <c r="G413" s="83" t="s">
        <v>3253</v>
      </c>
      <c r="H413" s="83" t="s">
        <v>4838</v>
      </c>
      <c r="I413" s="83" t="s">
        <v>3837</v>
      </c>
      <c r="J413" s="83" t="s">
        <v>50</v>
      </c>
      <c r="K413" s="84">
        <v>43515</v>
      </c>
      <c r="L413" s="84">
        <v>43515</v>
      </c>
      <c r="M413" s="84">
        <v>43515</v>
      </c>
      <c r="N413" s="83" t="s">
        <v>1358</v>
      </c>
      <c r="O413" s="83" t="s">
        <v>1368</v>
      </c>
      <c r="P413" s="102">
        <v>8164655</v>
      </c>
      <c r="Q413" s="83" t="s">
        <v>4841</v>
      </c>
      <c r="R413" s="83" t="s">
        <v>68</v>
      </c>
      <c r="S413" s="83" t="s">
        <v>52</v>
      </c>
      <c r="T413" s="85">
        <v>156296</v>
      </c>
      <c r="U413" s="85">
        <v>114365.8</v>
      </c>
      <c r="V413" s="85">
        <f t="shared" si="51"/>
        <v>41930.199999999997</v>
      </c>
      <c r="W413" s="86">
        <f t="shared" si="46"/>
        <v>0.26827430004606639</v>
      </c>
      <c r="X413" s="83" t="s">
        <v>1361</v>
      </c>
      <c r="Y413" s="85">
        <v>114365.8</v>
      </c>
      <c r="Z413" s="83" t="s">
        <v>4842</v>
      </c>
      <c r="AA413" s="85">
        <v>0</v>
      </c>
      <c r="AB413" s="85" t="s">
        <v>54</v>
      </c>
      <c r="AC413" s="85">
        <v>156296</v>
      </c>
      <c r="AD413" s="85">
        <v>114365.8</v>
      </c>
      <c r="AE413" s="85">
        <v>41930.199999999997</v>
      </c>
      <c r="AF413" s="83" t="s">
        <v>1371</v>
      </c>
      <c r="AG413" s="103">
        <f t="shared" si="52"/>
        <v>0</v>
      </c>
    </row>
    <row r="414" spans="1:33" s="88" customFormat="1" x14ac:dyDescent="0.2">
      <c r="A414" s="83" t="s">
        <v>39</v>
      </c>
      <c r="B414" s="83" t="s">
        <v>40</v>
      </c>
      <c r="C414" s="83" t="s">
        <v>3832</v>
      </c>
      <c r="D414" s="83" t="s">
        <v>3990</v>
      </c>
      <c r="E414" s="83" t="s">
        <v>2903</v>
      </c>
      <c r="F414" s="83" t="s">
        <v>3964</v>
      </c>
      <c r="G414" s="83" t="s">
        <v>3253</v>
      </c>
      <c r="H414" s="83" t="s">
        <v>4838</v>
      </c>
      <c r="I414" s="83" t="s">
        <v>3837</v>
      </c>
      <c r="J414" s="83" t="s">
        <v>50</v>
      </c>
      <c r="K414" s="84">
        <v>43511</v>
      </c>
      <c r="L414" s="84">
        <v>43511</v>
      </c>
      <c r="M414" s="84">
        <v>43511</v>
      </c>
      <c r="N414" s="83" t="s">
        <v>1358</v>
      </c>
      <c r="O414" s="83" t="s">
        <v>1368</v>
      </c>
      <c r="P414" s="102">
        <v>8180315</v>
      </c>
      <c r="Q414" s="83" t="s">
        <v>4843</v>
      </c>
      <c r="R414" s="83" t="s">
        <v>68</v>
      </c>
      <c r="S414" s="83" t="s">
        <v>52</v>
      </c>
      <c r="T414" s="85">
        <v>4135.6000000000004</v>
      </c>
      <c r="U414" s="85">
        <v>3084.98</v>
      </c>
      <c r="V414" s="85">
        <f t="shared" si="51"/>
        <v>1050.6200000000003</v>
      </c>
      <c r="W414" s="86">
        <f t="shared" si="46"/>
        <v>0.25404294419189483</v>
      </c>
      <c r="X414" s="83" t="s">
        <v>1361</v>
      </c>
      <c r="Y414" s="85">
        <v>3084.98</v>
      </c>
      <c r="Z414" s="83" t="s">
        <v>4844</v>
      </c>
      <c r="AA414" s="85">
        <v>0</v>
      </c>
      <c r="AB414" s="85" t="s">
        <v>54</v>
      </c>
      <c r="AC414" s="85">
        <v>4135.6000000000004</v>
      </c>
      <c r="AD414" s="85">
        <v>3084.98</v>
      </c>
      <c r="AE414" s="85">
        <v>1050.6199999999999</v>
      </c>
      <c r="AF414" s="83" t="s">
        <v>1371</v>
      </c>
      <c r="AG414" s="103">
        <f t="shared" si="52"/>
        <v>0</v>
      </c>
    </row>
    <row r="415" spans="1:33" s="88" customFormat="1" x14ac:dyDescent="0.2">
      <c r="A415" s="83" t="s">
        <v>39</v>
      </c>
      <c r="B415" s="83" t="s">
        <v>40</v>
      </c>
      <c r="C415" s="83" t="s">
        <v>3832</v>
      </c>
      <c r="D415" s="83" t="s">
        <v>3990</v>
      </c>
      <c r="E415" s="83" t="s">
        <v>2903</v>
      </c>
      <c r="F415" s="83" t="s">
        <v>3964</v>
      </c>
      <c r="G415" s="83" t="s">
        <v>3253</v>
      </c>
      <c r="H415" s="83" t="s">
        <v>4838</v>
      </c>
      <c r="I415" s="83" t="s">
        <v>3837</v>
      </c>
      <c r="J415" s="83" t="s">
        <v>50</v>
      </c>
      <c r="K415" s="84">
        <v>43501</v>
      </c>
      <c r="L415" s="84">
        <v>43539</v>
      </c>
      <c r="M415" s="104" t="s">
        <v>54</v>
      </c>
      <c r="N415" s="83" t="s">
        <v>1358</v>
      </c>
      <c r="O415" s="83" t="s">
        <v>1359</v>
      </c>
      <c r="P415" s="102">
        <v>8180315</v>
      </c>
      <c r="Q415" s="83" t="s">
        <v>4843</v>
      </c>
      <c r="R415" s="83" t="s">
        <v>68</v>
      </c>
      <c r="S415" s="83" t="s">
        <v>52</v>
      </c>
      <c r="T415" s="85">
        <v>17078.259999999998</v>
      </c>
      <c r="U415" s="85">
        <v>17078.259999999998</v>
      </c>
      <c r="V415" s="85">
        <f t="shared" si="51"/>
        <v>0</v>
      </c>
      <c r="W415" s="86">
        <f t="shared" si="46"/>
        <v>0</v>
      </c>
      <c r="X415" s="83" t="s">
        <v>1361</v>
      </c>
      <c r="Y415" s="85">
        <v>17078.259999999998</v>
      </c>
      <c r="Z415" s="83" t="s">
        <v>4844</v>
      </c>
      <c r="AA415" s="85">
        <v>0</v>
      </c>
      <c r="AB415" s="85" t="s">
        <v>54</v>
      </c>
      <c r="AC415" s="85">
        <v>17078.259999999998</v>
      </c>
      <c r="AD415" s="85">
        <v>17078.259999999998</v>
      </c>
      <c r="AE415" s="85">
        <v>0</v>
      </c>
      <c r="AF415" s="83" t="s">
        <v>1371</v>
      </c>
      <c r="AG415" s="103">
        <f t="shared" si="52"/>
        <v>0</v>
      </c>
    </row>
    <row r="416" spans="1:33" s="88" customFormat="1" x14ac:dyDescent="0.2">
      <c r="A416" s="83" t="s">
        <v>39</v>
      </c>
      <c r="B416" s="83" t="s">
        <v>40</v>
      </c>
      <c r="C416" s="83" t="s">
        <v>3832</v>
      </c>
      <c r="D416" s="83" t="s">
        <v>3990</v>
      </c>
      <c r="E416" s="83" t="s">
        <v>2903</v>
      </c>
      <c r="F416" s="83" t="s">
        <v>3964</v>
      </c>
      <c r="G416" s="83" t="s">
        <v>3253</v>
      </c>
      <c r="H416" s="83" t="s">
        <v>4838</v>
      </c>
      <c r="I416" s="83" t="s">
        <v>3837</v>
      </c>
      <c r="J416" s="83" t="s">
        <v>50</v>
      </c>
      <c r="K416" s="84">
        <v>43524</v>
      </c>
      <c r="L416" s="84">
        <v>43524</v>
      </c>
      <c r="M416" s="84">
        <v>43524</v>
      </c>
      <c r="N416" s="83" t="s">
        <v>1358</v>
      </c>
      <c r="O416" s="83" t="s">
        <v>1368</v>
      </c>
      <c r="P416" s="102">
        <v>8180315</v>
      </c>
      <c r="Q416" s="83" t="s">
        <v>4843</v>
      </c>
      <c r="R416" s="83" t="s">
        <v>68</v>
      </c>
      <c r="S416" s="83" t="s">
        <v>52</v>
      </c>
      <c r="T416" s="85">
        <v>3158.4</v>
      </c>
      <c r="U416" s="85">
        <v>2356.02</v>
      </c>
      <c r="V416" s="85">
        <f t="shared" si="51"/>
        <v>802.38000000000011</v>
      </c>
      <c r="W416" s="86">
        <f t="shared" ref="W416:W471" si="53">V416/T416</f>
        <v>0.25404635258358665</v>
      </c>
      <c r="X416" s="83" t="s">
        <v>1361</v>
      </c>
      <c r="Y416" s="85">
        <v>2356.02</v>
      </c>
      <c r="Z416" s="83" t="s">
        <v>4844</v>
      </c>
      <c r="AA416" s="85">
        <v>0</v>
      </c>
      <c r="AB416" s="85" t="s">
        <v>54</v>
      </c>
      <c r="AC416" s="85">
        <v>3158.4</v>
      </c>
      <c r="AD416" s="85">
        <v>2356.02</v>
      </c>
      <c r="AE416" s="85">
        <v>802.38</v>
      </c>
      <c r="AF416" s="83" t="s">
        <v>1371</v>
      </c>
      <c r="AG416" s="103">
        <f t="shared" si="52"/>
        <v>0</v>
      </c>
    </row>
    <row r="417" spans="1:33" s="88" customFormat="1" x14ac:dyDescent="0.2">
      <c r="A417" s="83" t="s">
        <v>39</v>
      </c>
      <c r="B417" s="83" t="s">
        <v>40</v>
      </c>
      <c r="C417" s="83" t="s">
        <v>3832</v>
      </c>
      <c r="D417" s="83" t="s">
        <v>3990</v>
      </c>
      <c r="E417" s="83" t="s">
        <v>2903</v>
      </c>
      <c r="F417" s="83" t="s">
        <v>3964</v>
      </c>
      <c r="G417" s="83" t="s">
        <v>3253</v>
      </c>
      <c r="H417" s="83" t="s">
        <v>4838</v>
      </c>
      <c r="I417" s="83" t="s">
        <v>3837</v>
      </c>
      <c r="J417" s="83" t="s">
        <v>50</v>
      </c>
      <c r="K417" s="84">
        <v>43516</v>
      </c>
      <c r="L417" s="84">
        <v>43516</v>
      </c>
      <c r="M417" s="84">
        <v>43516</v>
      </c>
      <c r="N417" s="83" t="s">
        <v>1358</v>
      </c>
      <c r="O417" s="83" t="s">
        <v>1368</v>
      </c>
      <c r="P417" s="102">
        <v>8180315</v>
      </c>
      <c r="Q417" s="83" t="s">
        <v>4843</v>
      </c>
      <c r="R417" s="83" t="s">
        <v>68</v>
      </c>
      <c r="S417" s="83" t="s">
        <v>52</v>
      </c>
      <c r="T417" s="85">
        <v>276117.52</v>
      </c>
      <c r="U417" s="85">
        <v>205970.81</v>
      </c>
      <c r="V417" s="85">
        <f t="shared" si="51"/>
        <v>70146.710000000021</v>
      </c>
      <c r="W417" s="86">
        <f t="shared" si="53"/>
        <v>0.25404657408193443</v>
      </c>
      <c r="X417" s="83" t="s">
        <v>1361</v>
      </c>
      <c r="Y417" s="85">
        <v>205970.81</v>
      </c>
      <c r="Z417" s="83" t="s">
        <v>4844</v>
      </c>
      <c r="AA417" s="85">
        <v>0</v>
      </c>
      <c r="AB417" s="85" t="s">
        <v>54</v>
      </c>
      <c r="AC417" s="85">
        <v>276117.52</v>
      </c>
      <c r="AD417" s="85">
        <v>205970.81</v>
      </c>
      <c r="AE417" s="85">
        <v>70146.710000000006</v>
      </c>
      <c r="AF417" s="83" t="s">
        <v>1371</v>
      </c>
      <c r="AG417" s="103">
        <f t="shared" si="52"/>
        <v>0</v>
      </c>
    </row>
    <row r="418" spans="1:33" s="88" customFormat="1" x14ac:dyDescent="0.2">
      <c r="A418" s="83" t="s">
        <v>39</v>
      </c>
      <c r="B418" s="83" t="s">
        <v>40</v>
      </c>
      <c r="C418" s="83" t="s">
        <v>3832</v>
      </c>
      <c r="D418" s="83" t="s">
        <v>3990</v>
      </c>
      <c r="E418" s="83" t="s">
        <v>2903</v>
      </c>
      <c r="F418" s="83" t="s">
        <v>3964</v>
      </c>
      <c r="G418" s="83" t="s">
        <v>3253</v>
      </c>
      <c r="H418" s="83" t="s">
        <v>4838</v>
      </c>
      <c r="I418" s="83" t="s">
        <v>3837</v>
      </c>
      <c r="J418" s="83" t="s">
        <v>50</v>
      </c>
      <c r="K418" s="84">
        <v>43522</v>
      </c>
      <c r="L418" s="84">
        <v>43522</v>
      </c>
      <c r="M418" s="84">
        <v>43522</v>
      </c>
      <c r="N418" s="83" t="s">
        <v>1358</v>
      </c>
      <c r="O418" s="83" t="s">
        <v>1368</v>
      </c>
      <c r="P418" s="102">
        <v>8180288</v>
      </c>
      <c r="Q418" s="83" t="s">
        <v>4845</v>
      </c>
      <c r="R418" s="83" t="s">
        <v>68</v>
      </c>
      <c r="S418" s="83" t="s">
        <v>52</v>
      </c>
      <c r="T418" s="85">
        <v>0</v>
      </c>
      <c r="U418" s="85">
        <v>347.56</v>
      </c>
      <c r="V418" s="85">
        <f t="shared" si="51"/>
        <v>-347.56</v>
      </c>
      <c r="W418" s="86" t="e">
        <f t="shared" si="53"/>
        <v>#DIV/0!</v>
      </c>
      <c r="X418" s="83" t="s">
        <v>1361</v>
      </c>
      <c r="Y418" s="85">
        <v>347.56</v>
      </c>
      <c r="Z418" s="83" t="s">
        <v>4846</v>
      </c>
      <c r="AA418" s="85">
        <v>0</v>
      </c>
      <c r="AB418" s="85" t="s">
        <v>54</v>
      </c>
      <c r="AC418" s="85">
        <v>0</v>
      </c>
      <c r="AD418" s="85">
        <v>340.92</v>
      </c>
      <c r="AE418" s="85">
        <v>-340.92</v>
      </c>
      <c r="AF418" s="83" t="s">
        <v>1371</v>
      </c>
      <c r="AG418" s="103">
        <f t="shared" si="52"/>
        <v>-6.6399999999999864</v>
      </c>
    </row>
    <row r="419" spans="1:33" s="88" customFormat="1" x14ac:dyDescent="0.2">
      <c r="A419" s="83" t="s">
        <v>39</v>
      </c>
      <c r="B419" s="83" t="s">
        <v>40</v>
      </c>
      <c r="C419" s="83" t="s">
        <v>3832</v>
      </c>
      <c r="D419" s="83" t="s">
        <v>3990</v>
      </c>
      <c r="E419" s="83" t="s">
        <v>2903</v>
      </c>
      <c r="F419" s="83" t="s">
        <v>3964</v>
      </c>
      <c r="G419" s="83" t="s">
        <v>3253</v>
      </c>
      <c r="H419" s="83" t="s">
        <v>4838</v>
      </c>
      <c r="I419" s="83" t="s">
        <v>3837</v>
      </c>
      <c r="J419" s="83" t="s">
        <v>50</v>
      </c>
      <c r="K419" s="84">
        <v>43521</v>
      </c>
      <c r="L419" s="84">
        <v>43521</v>
      </c>
      <c r="M419" s="84">
        <v>43521</v>
      </c>
      <c r="N419" s="83" t="s">
        <v>1358</v>
      </c>
      <c r="O419" s="83" t="s">
        <v>1368</v>
      </c>
      <c r="P419" s="102">
        <v>8180288</v>
      </c>
      <c r="Q419" s="83" t="s">
        <v>4845</v>
      </c>
      <c r="R419" s="83" t="s">
        <v>68</v>
      </c>
      <c r="S419" s="83" t="s">
        <v>52</v>
      </c>
      <c r="T419" s="85">
        <v>0</v>
      </c>
      <c r="U419" s="85">
        <v>0</v>
      </c>
      <c r="V419" s="85">
        <f t="shared" si="51"/>
        <v>0</v>
      </c>
      <c r="W419" s="86" t="e">
        <f t="shared" si="53"/>
        <v>#DIV/0!</v>
      </c>
      <c r="X419" s="83" t="s">
        <v>1361</v>
      </c>
      <c r="Y419" s="85">
        <v>0</v>
      </c>
      <c r="Z419" s="83" t="s">
        <v>4846</v>
      </c>
      <c r="AA419" s="85">
        <v>0</v>
      </c>
      <c r="AB419" s="85" t="s">
        <v>54</v>
      </c>
      <c r="AC419" s="85">
        <v>0</v>
      </c>
      <c r="AD419" s="85">
        <v>0</v>
      </c>
      <c r="AE419" s="85">
        <v>0</v>
      </c>
      <c r="AF419" s="83" t="s">
        <v>1371</v>
      </c>
      <c r="AG419" s="103">
        <f t="shared" si="52"/>
        <v>0</v>
      </c>
    </row>
    <row r="420" spans="1:33" s="88" customFormat="1" x14ac:dyDescent="0.2">
      <c r="A420" s="83" t="s">
        <v>39</v>
      </c>
      <c r="B420" s="83" t="s">
        <v>40</v>
      </c>
      <c r="C420" s="83" t="s">
        <v>3832</v>
      </c>
      <c r="D420" s="83" t="s">
        <v>3990</v>
      </c>
      <c r="E420" s="83" t="s">
        <v>2903</v>
      </c>
      <c r="F420" s="83" t="s">
        <v>3964</v>
      </c>
      <c r="G420" s="83" t="s">
        <v>3253</v>
      </c>
      <c r="H420" s="83" t="s">
        <v>4838</v>
      </c>
      <c r="I420" s="83" t="s">
        <v>3837</v>
      </c>
      <c r="J420" s="83" t="s">
        <v>50</v>
      </c>
      <c r="K420" s="84">
        <v>43515</v>
      </c>
      <c r="L420" s="84">
        <v>43539</v>
      </c>
      <c r="M420" s="104" t="s">
        <v>54</v>
      </c>
      <c r="N420" s="83" t="s">
        <v>1358</v>
      </c>
      <c r="O420" s="83" t="s">
        <v>1359</v>
      </c>
      <c r="P420" s="102">
        <v>8180288</v>
      </c>
      <c r="Q420" s="83" t="s">
        <v>4845</v>
      </c>
      <c r="R420" s="83" t="s">
        <v>68</v>
      </c>
      <c r="S420" s="83" t="s">
        <v>52</v>
      </c>
      <c r="T420" s="85">
        <v>0</v>
      </c>
      <c r="U420" s="85">
        <v>72429.14</v>
      </c>
      <c r="V420" s="85">
        <f t="shared" si="51"/>
        <v>-72429.14</v>
      </c>
      <c r="W420" s="86" t="e">
        <f t="shared" si="53"/>
        <v>#DIV/0!</v>
      </c>
      <c r="X420" s="83" t="s">
        <v>1361</v>
      </c>
      <c r="Y420" s="85">
        <v>72429.14</v>
      </c>
      <c r="Z420" s="83" t="s">
        <v>4846</v>
      </c>
      <c r="AA420" s="85">
        <v>0</v>
      </c>
      <c r="AB420" s="85" t="s">
        <v>54</v>
      </c>
      <c r="AC420" s="85">
        <v>0</v>
      </c>
      <c r="AD420" s="85">
        <v>72187.12</v>
      </c>
      <c r="AE420" s="85">
        <v>-72187.12</v>
      </c>
      <c r="AF420" s="83" t="s">
        <v>1371</v>
      </c>
      <c r="AG420" s="103">
        <f t="shared" si="52"/>
        <v>-242.02000000000407</v>
      </c>
    </row>
    <row r="421" spans="1:33" s="88" customFormat="1" x14ac:dyDescent="0.2">
      <c r="A421" s="83" t="s">
        <v>39</v>
      </c>
      <c r="B421" s="83" t="s">
        <v>40</v>
      </c>
      <c r="C421" s="83" t="s">
        <v>3832</v>
      </c>
      <c r="D421" s="83" t="s">
        <v>3990</v>
      </c>
      <c r="E421" s="83" t="s">
        <v>2903</v>
      </c>
      <c r="F421" s="83" t="s">
        <v>3964</v>
      </c>
      <c r="G421" s="83" t="s">
        <v>3253</v>
      </c>
      <c r="H421" s="83" t="s">
        <v>4838</v>
      </c>
      <c r="I421" s="83" t="s">
        <v>3837</v>
      </c>
      <c r="J421" s="83" t="s">
        <v>50</v>
      </c>
      <c r="K421" s="84">
        <v>43515</v>
      </c>
      <c r="L421" s="84">
        <v>43515</v>
      </c>
      <c r="M421" s="84">
        <v>43515</v>
      </c>
      <c r="N421" s="83" t="s">
        <v>1358</v>
      </c>
      <c r="O421" s="83" t="s">
        <v>1368</v>
      </c>
      <c r="P421" s="102">
        <v>8192218</v>
      </c>
      <c r="Q421" s="83" t="s">
        <v>4847</v>
      </c>
      <c r="R421" s="83" t="s">
        <v>68</v>
      </c>
      <c r="S421" s="83" t="s">
        <v>52</v>
      </c>
      <c r="T421" s="85">
        <v>16372.72</v>
      </c>
      <c r="U421" s="85">
        <v>12482.2</v>
      </c>
      <c r="V421" s="85">
        <f t="shared" si="51"/>
        <v>3890.5199999999986</v>
      </c>
      <c r="W421" s="86">
        <f t="shared" si="53"/>
        <v>0.23762209333574377</v>
      </c>
      <c r="X421" s="83" t="s">
        <v>1361</v>
      </c>
      <c r="Y421" s="85">
        <v>12482.2</v>
      </c>
      <c r="Z421" s="83" t="s">
        <v>4848</v>
      </c>
      <c r="AA421" s="85">
        <v>0</v>
      </c>
      <c r="AB421" s="85" t="s">
        <v>54</v>
      </c>
      <c r="AC421" s="85">
        <v>16372.72</v>
      </c>
      <c r="AD421" s="85">
        <v>12482.2</v>
      </c>
      <c r="AE421" s="85">
        <v>3890.52</v>
      </c>
      <c r="AF421" s="83" t="s">
        <v>1371</v>
      </c>
      <c r="AG421" s="103">
        <f t="shared" si="52"/>
        <v>0</v>
      </c>
    </row>
    <row r="422" spans="1:33" s="88" customFormat="1" x14ac:dyDescent="0.2">
      <c r="A422" s="83" t="s">
        <v>39</v>
      </c>
      <c r="B422" s="83" t="s">
        <v>40</v>
      </c>
      <c r="C422" s="83" t="s">
        <v>3832</v>
      </c>
      <c r="D422" s="83" t="s">
        <v>3990</v>
      </c>
      <c r="E422" s="83" t="s">
        <v>2903</v>
      </c>
      <c r="F422" s="83" t="s">
        <v>3964</v>
      </c>
      <c r="G422" s="83" t="s">
        <v>3253</v>
      </c>
      <c r="H422" s="83" t="s">
        <v>4838</v>
      </c>
      <c r="I422" s="83" t="s">
        <v>3837</v>
      </c>
      <c r="J422" s="83" t="s">
        <v>50</v>
      </c>
      <c r="K422" s="84">
        <v>43523</v>
      </c>
      <c r="L422" s="84">
        <v>43523</v>
      </c>
      <c r="M422" s="84">
        <v>43523</v>
      </c>
      <c r="N422" s="83" t="s">
        <v>1358</v>
      </c>
      <c r="O422" s="83" t="s">
        <v>1368</v>
      </c>
      <c r="P422" s="102">
        <v>8193951</v>
      </c>
      <c r="Q422" s="83" t="s">
        <v>4849</v>
      </c>
      <c r="R422" s="83" t="s">
        <v>68</v>
      </c>
      <c r="S422" s="83" t="s">
        <v>52</v>
      </c>
      <c r="T422" s="85">
        <v>1798.58</v>
      </c>
      <c r="U422" s="85">
        <v>1605.88</v>
      </c>
      <c r="V422" s="85">
        <f t="shared" si="51"/>
        <v>192.69999999999982</v>
      </c>
      <c r="W422" s="86">
        <f t="shared" si="53"/>
        <v>0.10714007717199114</v>
      </c>
      <c r="X422" s="83" t="s">
        <v>1361</v>
      </c>
      <c r="Y422" s="85">
        <v>1605.88</v>
      </c>
      <c r="Z422" s="83" t="s">
        <v>4850</v>
      </c>
      <c r="AA422" s="85">
        <v>0</v>
      </c>
      <c r="AB422" s="85" t="s">
        <v>54</v>
      </c>
      <c r="AC422" s="85">
        <v>1798.58</v>
      </c>
      <c r="AD422" s="85">
        <v>1605.88</v>
      </c>
      <c r="AE422" s="85">
        <v>192.7</v>
      </c>
      <c r="AF422" s="83" t="s">
        <v>1371</v>
      </c>
      <c r="AG422" s="103">
        <f t="shared" si="52"/>
        <v>0</v>
      </c>
    </row>
    <row r="423" spans="1:33" s="88" customFormat="1" x14ac:dyDescent="0.2">
      <c r="A423" s="83" t="s">
        <v>39</v>
      </c>
      <c r="B423" s="83" t="s">
        <v>40</v>
      </c>
      <c r="C423" s="83" t="s">
        <v>3832</v>
      </c>
      <c r="D423" s="83" t="s">
        <v>3990</v>
      </c>
      <c r="E423" s="83" t="s">
        <v>2903</v>
      </c>
      <c r="F423" s="83" t="s">
        <v>3964</v>
      </c>
      <c r="G423" s="83" t="s">
        <v>3253</v>
      </c>
      <c r="H423" s="83" t="s">
        <v>4838</v>
      </c>
      <c r="I423" s="83" t="s">
        <v>3837</v>
      </c>
      <c r="J423" s="83" t="s">
        <v>50</v>
      </c>
      <c r="K423" s="84">
        <v>43510</v>
      </c>
      <c r="L423" s="84">
        <v>43539</v>
      </c>
      <c r="M423" s="104" t="s">
        <v>54</v>
      </c>
      <c r="N423" s="83" t="s">
        <v>1358</v>
      </c>
      <c r="O423" s="83" t="s">
        <v>1359</v>
      </c>
      <c r="P423" s="102">
        <v>8196172</v>
      </c>
      <c r="Q423" s="83" t="s">
        <v>4851</v>
      </c>
      <c r="R423" s="83" t="s">
        <v>68</v>
      </c>
      <c r="S423" s="83" t="s">
        <v>52</v>
      </c>
      <c r="T423" s="85">
        <v>106434</v>
      </c>
      <c r="U423" s="85">
        <v>91125</v>
      </c>
      <c r="V423" s="85">
        <f t="shared" si="51"/>
        <v>15309</v>
      </c>
      <c r="W423" s="86">
        <f t="shared" si="53"/>
        <v>0.14383561643835616</v>
      </c>
      <c r="X423" s="83" t="s">
        <v>1361</v>
      </c>
      <c r="Y423" s="85">
        <v>91125</v>
      </c>
      <c r="Z423" s="83" t="s">
        <v>4852</v>
      </c>
      <c r="AA423" s="85">
        <v>0</v>
      </c>
      <c r="AB423" s="85" t="s">
        <v>54</v>
      </c>
      <c r="AC423" s="85">
        <v>106434</v>
      </c>
      <c r="AD423" s="85">
        <v>91125</v>
      </c>
      <c r="AE423" s="85">
        <v>15309</v>
      </c>
      <c r="AF423" s="83" t="s">
        <v>1371</v>
      </c>
      <c r="AG423" s="103">
        <f t="shared" si="52"/>
        <v>0</v>
      </c>
    </row>
    <row r="424" spans="1:33" s="88" customFormat="1" x14ac:dyDescent="0.2">
      <c r="A424" s="83" t="s">
        <v>39</v>
      </c>
      <c r="B424" s="83" t="s">
        <v>40</v>
      </c>
      <c r="C424" s="83" t="s">
        <v>3832</v>
      </c>
      <c r="D424" s="83" t="s">
        <v>3990</v>
      </c>
      <c r="E424" s="83" t="s">
        <v>2903</v>
      </c>
      <c r="F424" s="83" t="s">
        <v>3964</v>
      </c>
      <c r="G424" s="83" t="s">
        <v>3253</v>
      </c>
      <c r="H424" s="83" t="s">
        <v>4027</v>
      </c>
      <c r="I424" s="83" t="s">
        <v>3837</v>
      </c>
      <c r="J424" s="83" t="s">
        <v>50</v>
      </c>
      <c r="K424" s="84">
        <v>43501</v>
      </c>
      <c r="L424" s="84">
        <v>43501</v>
      </c>
      <c r="M424" s="84">
        <v>43501</v>
      </c>
      <c r="N424" s="83" t="s">
        <v>1358</v>
      </c>
      <c r="O424" s="83" t="s">
        <v>1368</v>
      </c>
      <c r="P424" s="102">
        <v>8166693</v>
      </c>
      <c r="Q424" s="83" t="s">
        <v>4853</v>
      </c>
      <c r="R424" s="83" t="s">
        <v>68</v>
      </c>
      <c r="S424" s="83" t="s">
        <v>52</v>
      </c>
      <c r="T424" s="85">
        <v>2956.8</v>
      </c>
      <c r="U424" s="85">
        <v>2640</v>
      </c>
      <c r="V424" s="85">
        <f t="shared" si="51"/>
        <v>316.80000000000018</v>
      </c>
      <c r="W424" s="86">
        <f t="shared" si="53"/>
        <v>0.10714285714285719</v>
      </c>
      <c r="X424" s="83" t="s">
        <v>1361</v>
      </c>
      <c r="Y424" s="85">
        <v>2640</v>
      </c>
      <c r="Z424" s="83" t="s">
        <v>4854</v>
      </c>
      <c r="AA424" s="85">
        <v>0</v>
      </c>
      <c r="AB424" s="85" t="s">
        <v>54</v>
      </c>
      <c r="AC424" s="85">
        <v>2956.8</v>
      </c>
      <c r="AD424" s="85">
        <v>2640</v>
      </c>
      <c r="AE424" s="85">
        <v>316.8</v>
      </c>
      <c r="AF424" s="83" t="s">
        <v>1371</v>
      </c>
      <c r="AG424" s="103">
        <f t="shared" si="52"/>
        <v>0</v>
      </c>
    </row>
    <row r="425" spans="1:33" s="88" customFormat="1" x14ac:dyDescent="0.2">
      <c r="A425" s="83" t="s">
        <v>39</v>
      </c>
      <c r="B425" s="83" t="s">
        <v>40</v>
      </c>
      <c r="C425" s="83" t="s">
        <v>3832</v>
      </c>
      <c r="D425" s="83" t="s">
        <v>3990</v>
      </c>
      <c r="E425" s="83" t="s">
        <v>2903</v>
      </c>
      <c r="F425" s="83" t="s">
        <v>3964</v>
      </c>
      <c r="G425" s="83" t="s">
        <v>3253</v>
      </c>
      <c r="H425" s="83" t="s">
        <v>4027</v>
      </c>
      <c r="I425" s="83" t="s">
        <v>3837</v>
      </c>
      <c r="J425" s="83" t="s">
        <v>50</v>
      </c>
      <c r="K425" s="84">
        <v>43522</v>
      </c>
      <c r="L425" s="84">
        <v>43539</v>
      </c>
      <c r="M425" s="104" t="s">
        <v>54</v>
      </c>
      <c r="N425" s="83" t="s">
        <v>1358</v>
      </c>
      <c r="O425" s="83" t="s">
        <v>1359</v>
      </c>
      <c r="P425" s="102">
        <v>8203033</v>
      </c>
      <c r="Q425" s="83" t="s">
        <v>4855</v>
      </c>
      <c r="R425" s="83" t="s">
        <v>68</v>
      </c>
      <c r="S425" s="83" t="s">
        <v>52</v>
      </c>
      <c r="T425" s="85">
        <v>228</v>
      </c>
      <c r="U425" s="85">
        <v>229.48</v>
      </c>
      <c r="V425" s="85">
        <f t="shared" si="51"/>
        <v>-1.4799999999999898</v>
      </c>
      <c r="W425" s="86">
        <f t="shared" si="53"/>
        <v>-6.4912280701753941E-3</v>
      </c>
      <c r="X425" s="83" t="s">
        <v>1361</v>
      </c>
      <c r="Y425" s="85">
        <v>229.48</v>
      </c>
      <c r="Z425" s="83" t="s">
        <v>4856</v>
      </c>
      <c r="AA425" s="85">
        <v>0</v>
      </c>
      <c r="AB425" s="85" t="s">
        <v>54</v>
      </c>
      <c r="AC425" s="85">
        <v>228</v>
      </c>
      <c r="AD425" s="85">
        <v>229.48</v>
      </c>
      <c r="AE425" s="85">
        <v>-1.48</v>
      </c>
      <c r="AF425" s="83" t="s">
        <v>1371</v>
      </c>
      <c r="AG425" s="103">
        <f t="shared" si="52"/>
        <v>1.021405182655144E-14</v>
      </c>
    </row>
    <row r="426" spans="1:33" s="88" customFormat="1" x14ac:dyDescent="0.2">
      <c r="A426" s="83" t="s">
        <v>39</v>
      </c>
      <c r="B426" s="83" t="s">
        <v>40</v>
      </c>
      <c r="C426" s="83" t="s">
        <v>3832</v>
      </c>
      <c r="D426" s="83" t="s">
        <v>3990</v>
      </c>
      <c r="E426" s="83" t="s">
        <v>2903</v>
      </c>
      <c r="F426" s="83" t="s">
        <v>3964</v>
      </c>
      <c r="G426" s="83" t="s">
        <v>3253</v>
      </c>
      <c r="H426" s="83" t="s">
        <v>4027</v>
      </c>
      <c r="I426" s="83" t="s">
        <v>3837</v>
      </c>
      <c r="J426" s="83" t="s">
        <v>50</v>
      </c>
      <c r="K426" s="84">
        <v>43504</v>
      </c>
      <c r="L426" s="84">
        <v>43539</v>
      </c>
      <c r="M426" s="104" t="s">
        <v>54</v>
      </c>
      <c r="N426" s="83" t="s">
        <v>1358</v>
      </c>
      <c r="O426" s="83" t="s">
        <v>1359</v>
      </c>
      <c r="P426" s="102">
        <v>8184863</v>
      </c>
      <c r="Q426" s="83" t="s">
        <v>4857</v>
      </c>
      <c r="R426" s="83" t="s">
        <v>68</v>
      </c>
      <c r="S426" s="83" t="s">
        <v>52</v>
      </c>
      <c r="T426" s="85">
        <v>5940</v>
      </c>
      <c r="U426" s="85">
        <v>30780</v>
      </c>
      <c r="V426" s="85">
        <f t="shared" si="51"/>
        <v>-24840</v>
      </c>
      <c r="W426" s="86">
        <f t="shared" si="53"/>
        <v>-4.1818181818181817</v>
      </c>
      <c r="X426" s="83" t="s">
        <v>1361</v>
      </c>
      <c r="Y426" s="85">
        <v>30780</v>
      </c>
      <c r="Z426" s="83" t="s">
        <v>4858</v>
      </c>
      <c r="AA426" s="85">
        <v>0</v>
      </c>
      <c r="AB426" s="85" t="s">
        <v>54</v>
      </c>
      <c r="AC426" s="85">
        <v>5940</v>
      </c>
      <c r="AD426" s="85">
        <v>5265</v>
      </c>
      <c r="AE426" s="85">
        <v>675</v>
      </c>
      <c r="AF426" s="83" t="s">
        <v>1371</v>
      </c>
      <c r="AG426" s="103">
        <f t="shared" si="52"/>
        <v>-25515</v>
      </c>
    </row>
    <row r="427" spans="1:33" s="88" customFormat="1" x14ac:dyDescent="0.2">
      <c r="A427" s="83" t="s">
        <v>39</v>
      </c>
      <c r="B427" s="83" t="s">
        <v>40</v>
      </c>
      <c r="C427" s="83" t="s">
        <v>3832</v>
      </c>
      <c r="D427" s="83" t="s">
        <v>3990</v>
      </c>
      <c r="E427" s="83" t="s">
        <v>2903</v>
      </c>
      <c r="F427" s="83" t="s">
        <v>3964</v>
      </c>
      <c r="G427" s="83" t="s">
        <v>3253</v>
      </c>
      <c r="H427" s="83" t="s">
        <v>4027</v>
      </c>
      <c r="I427" s="83" t="s">
        <v>3837</v>
      </c>
      <c r="J427" s="83" t="s">
        <v>50</v>
      </c>
      <c r="K427" s="84">
        <v>43504</v>
      </c>
      <c r="L427" s="84">
        <v>43539</v>
      </c>
      <c r="M427" s="104" t="s">
        <v>54</v>
      </c>
      <c r="N427" s="83" t="s">
        <v>1358</v>
      </c>
      <c r="O427" s="83" t="s">
        <v>1359</v>
      </c>
      <c r="P427" s="102">
        <v>8184863</v>
      </c>
      <c r="Q427" s="83" t="s">
        <v>4857</v>
      </c>
      <c r="R427" s="83" t="s">
        <v>68</v>
      </c>
      <c r="S427" s="83" t="s">
        <v>52</v>
      </c>
      <c r="T427" s="85">
        <v>13835</v>
      </c>
      <c r="U427" s="85">
        <v>12228</v>
      </c>
      <c r="V427" s="85">
        <f t="shared" si="51"/>
        <v>1607</v>
      </c>
      <c r="W427" s="86">
        <f t="shared" si="53"/>
        <v>0.11615468015901699</v>
      </c>
      <c r="X427" s="83" t="s">
        <v>1361</v>
      </c>
      <c r="Y427" s="85">
        <v>12228</v>
      </c>
      <c r="Z427" s="83" t="s">
        <v>4859</v>
      </c>
      <c r="AA427" s="85">
        <v>0</v>
      </c>
      <c r="AB427" s="85" t="s">
        <v>54</v>
      </c>
      <c r="AC427" s="85">
        <v>13835</v>
      </c>
      <c r="AD427" s="85">
        <v>12228</v>
      </c>
      <c r="AE427" s="85">
        <v>1607</v>
      </c>
      <c r="AF427" s="83" t="s">
        <v>1371</v>
      </c>
      <c r="AG427" s="103">
        <f t="shared" si="52"/>
        <v>0</v>
      </c>
    </row>
    <row r="428" spans="1:33" s="88" customFormat="1" x14ac:dyDescent="0.2">
      <c r="A428" s="83" t="s">
        <v>39</v>
      </c>
      <c r="B428" s="83" t="s">
        <v>40</v>
      </c>
      <c r="C428" s="83" t="s">
        <v>3832</v>
      </c>
      <c r="D428" s="83" t="s">
        <v>3990</v>
      </c>
      <c r="E428" s="83" t="s">
        <v>2903</v>
      </c>
      <c r="F428" s="83" t="s">
        <v>3964</v>
      </c>
      <c r="G428" s="83" t="s">
        <v>3253</v>
      </c>
      <c r="H428" s="83" t="s">
        <v>4860</v>
      </c>
      <c r="I428" s="83" t="s">
        <v>3837</v>
      </c>
      <c r="J428" s="83" t="s">
        <v>50</v>
      </c>
      <c r="K428" s="84">
        <v>43503</v>
      </c>
      <c r="L428" s="84">
        <v>43503</v>
      </c>
      <c r="M428" s="84">
        <v>43503</v>
      </c>
      <c r="N428" s="83" t="s">
        <v>1358</v>
      </c>
      <c r="O428" s="83" t="s">
        <v>1368</v>
      </c>
      <c r="P428" s="102">
        <v>8187102</v>
      </c>
      <c r="Q428" s="83" t="s">
        <v>4861</v>
      </c>
      <c r="R428" s="83" t="s">
        <v>68</v>
      </c>
      <c r="S428" s="83" t="s">
        <v>52</v>
      </c>
      <c r="T428" s="85">
        <v>110448.43</v>
      </c>
      <c r="U428" s="85">
        <v>98544.53</v>
      </c>
      <c r="V428" s="85">
        <f t="shared" si="51"/>
        <v>11903.899999999994</v>
      </c>
      <c r="W428" s="86">
        <f t="shared" si="53"/>
        <v>0.1077779014151672</v>
      </c>
      <c r="X428" s="83" t="s">
        <v>1361</v>
      </c>
      <c r="Y428" s="85">
        <v>98544.53</v>
      </c>
      <c r="Z428" s="83" t="s">
        <v>4862</v>
      </c>
      <c r="AA428" s="85">
        <v>0</v>
      </c>
      <c r="AB428" s="85" t="s">
        <v>54</v>
      </c>
      <c r="AC428" s="85">
        <v>110448.43</v>
      </c>
      <c r="AD428" s="85">
        <v>98544.53</v>
      </c>
      <c r="AE428" s="85">
        <v>11903.91</v>
      </c>
      <c r="AF428" s="83" t="s">
        <v>1371</v>
      </c>
      <c r="AG428" s="103">
        <f t="shared" si="52"/>
        <v>-1.0000000005675247E-2</v>
      </c>
    </row>
    <row r="429" spans="1:33" s="88" customFormat="1" x14ac:dyDescent="0.2">
      <c r="A429" s="83" t="s">
        <v>39</v>
      </c>
      <c r="B429" s="83" t="s">
        <v>40</v>
      </c>
      <c r="C429" s="83" t="s">
        <v>3832</v>
      </c>
      <c r="D429" s="83" t="s">
        <v>3990</v>
      </c>
      <c r="E429" s="83" t="s">
        <v>2903</v>
      </c>
      <c r="F429" s="83" t="s">
        <v>3964</v>
      </c>
      <c r="G429" s="83" t="s">
        <v>3253</v>
      </c>
      <c r="H429" s="83" t="s">
        <v>4860</v>
      </c>
      <c r="I429" s="83" t="s">
        <v>3837</v>
      </c>
      <c r="J429" s="83" t="s">
        <v>50</v>
      </c>
      <c r="K429" s="84">
        <v>43522</v>
      </c>
      <c r="L429" s="84">
        <v>43522</v>
      </c>
      <c r="M429" s="84">
        <v>43522</v>
      </c>
      <c r="N429" s="83" t="s">
        <v>1358</v>
      </c>
      <c r="O429" s="83" t="s">
        <v>1368</v>
      </c>
      <c r="P429" s="102">
        <v>8187105</v>
      </c>
      <c r="Q429" s="83" t="s">
        <v>4861</v>
      </c>
      <c r="R429" s="83" t="s">
        <v>68</v>
      </c>
      <c r="S429" s="83" t="s">
        <v>52</v>
      </c>
      <c r="T429" s="85">
        <v>25804.799999999999</v>
      </c>
      <c r="U429" s="85">
        <v>24422.400000000001</v>
      </c>
      <c r="V429" s="85">
        <f t="shared" si="51"/>
        <v>1382.3999999999978</v>
      </c>
      <c r="W429" s="86">
        <f t="shared" si="53"/>
        <v>5.3571428571428485E-2</v>
      </c>
      <c r="X429" s="83" t="s">
        <v>1361</v>
      </c>
      <c r="Y429" s="85">
        <v>24422.400000000001</v>
      </c>
      <c r="Z429" s="83" t="s">
        <v>4863</v>
      </c>
      <c r="AA429" s="85">
        <v>0</v>
      </c>
      <c r="AB429" s="85" t="s">
        <v>54</v>
      </c>
      <c r="AC429" s="85">
        <v>25804.799999999999</v>
      </c>
      <c r="AD429" s="85">
        <v>24422.400000000001</v>
      </c>
      <c r="AE429" s="85">
        <v>1382.4</v>
      </c>
      <c r="AF429" s="83" t="s">
        <v>1371</v>
      </c>
      <c r="AG429" s="103">
        <f t="shared" si="52"/>
        <v>-2.2737367544323206E-12</v>
      </c>
    </row>
    <row r="430" spans="1:33" s="88" customFormat="1" x14ac:dyDescent="0.2">
      <c r="A430" s="83" t="s">
        <v>39</v>
      </c>
      <c r="B430" s="83" t="s">
        <v>40</v>
      </c>
      <c r="C430" s="83" t="s">
        <v>3832</v>
      </c>
      <c r="D430" s="83" t="s">
        <v>3990</v>
      </c>
      <c r="E430" s="83" t="s">
        <v>2903</v>
      </c>
      <c r="F430" s="83" t="s">
        <v>3964</v>
      </c>
      <c r="G430" s="83" t="s">
        <v>3253</v>
      </c>
      <c r="H430" s="83" t="s">
        <v>4864</v>
      </c>
      <c r="I430" s="83" t="s">
        <v>3837</v>
      </c>
      <c r="J430" s="83" t="s">
        <v>50</v>
      </c>
      <c r="K430" s="84">
        <v>43515</v>
      </c>
      <c r="L430" s="84">
        <v>43515</v>
      </c>
      <c r="M430" s="84">
        <v>43515</v>
      </c>
      <c r="N430" s="83" t="s">
        <v>1358</v>
      </c>
      <c r="O430" s="83" t="s">
        <v>1368</v>
      </c>
      <c r="P430" s="102">
        <v>8192002</v>
      </c>
      <c r="Q430" s="83" t="s">
        <v>4865</v>
      </c>
      <c r="R430" s="83" t="s">
        <v>68</v>
      </c>
      <c r="S430" s="83" t="s">
        <v>52</v>
      </c>
      <c r="T430" s="85">
        <v>3288.48</v>
      </c>
      <c r="U430" s="85">
        <v>3021</v>
      </c>
      <c r="V430" s="85">
        <f t="shared" si="51"/>
        <v>267.48</v>
      </c>
      <c r="W430" s="86">
        <f t="shared" si="53"/>
        <v>8.1338490731280105E-2</v>
      </c>
      <c r="X430" s="83" t="s">
        <v>1361</v>
      </c>
      <c r="Y430" s="85">
        <v>3021</v>
      </c>
      <c r="Z430" s="83" t="s">
        <v>4866</v>
      </c>
      <c r="AA430" s="85">
        <v>0</v>
      </c>
      <c r="AB430" s="85" t="s">
        <v>54</v>
      </c>
      <c r="AC430" s="85">
        <v>3288.48</v>
      </c>
      <c r="AD430" s="85">
        <v>3021</v>
      </c>
      <c r="AE430" s="85">
        <v>267.48</v>
      </c>
      <c r="AF430" s="83" t="s">
        <v>1371</v>
      </c>
      <c r="AG430" s="103">
        <f t="shared" si="52"/>
        <v>0</v>
      </c>
    </row>
    <row r="431" spans="1:33" s="88" customFormat="1" x14ac:dyDescent="0.2">
      <c r="A431" s="83" t="s">
        <v>39</v>
      </c>
      <c r="B431" s="83" t="s">
        <v>40</v>
      </c>
      <c r="C431" s="83" t="s">
        <v>3832</v>
      </c>
      <c r="D431" s="83" t="s">
        <v>4038</v>
      </c>
      <c r="E431" s="83" t="s">
        <v>2903</v>
      </c>
      <c r="F431" s="83" t="s">
        <v>3964</v>
      </c>
      <c r="G431" s="83" t="s">
        <v>3836</v>
      </c>
      <c r="H431" s="83" t="s">
        <v>4039</v>
      </c>
      <c r="I431" s="83" t="s">
        <v>3837</v>
      </c>
      <c r="J431" s="83" t="s">
        <v>50</v>
      </c>
      <c r="K431" s="84">
        <v>43514</v>
      </c>
      <c r="L431" s="84">
        <v>43514</v>
      </c>
      <c r="M431" s="84">
        <v>43514</v>
      </c>
      <c r="N431" s="83" t="s">
        <v>1358</v>
      </c>
      <c r="O431" s="83" t="s">
        <v>1368</v>
      </c>
      <c r="P431" s="102">
        <v>8201584</v>
      </c>
      <c r="Q431" s="83" t="s">
        <v>4867</v>
      </c>
      <c r="R431" s="83" t="s">
        <v>68</v>
      </c>
      <c r="S431" s="83" t="s">
        <v>52</v>
      </c>
      <c r="T431" s="85">
        <v>116991.28</v>
      </c>
      <c r="U431" s="85">
        <v>115789.43</v>
      </c>
      <c r="V431" s="85">
        <f>T431-U431</f>
        <v>1201.8500000000058</v>
      </c>
      <c r="W431" s="86">
        <f t="shared" si="53"/>
        <v>1.0272987867129976E-2</v>
      </c>
      <c r="X431" s="83" t="s">
        <v>1361</v>
      </c>
      <c r="Y431" s="85">
        <v>115789.43</v>
      </c>
      <c r="Z431" s="83" t="s">
        <v>4868</v>
      </c>
      <c r="AA431" s="85">
        <v>0</v>
      </c>
      <c r="AB431" s="85" t="s">
        <v>54</v>
      </c>
      <c r="AC431" s="85">
        <v>116991.28</v>
      </c>
      <c r="AD431" s="85">
        <v>115789.43</v>
      </c>
      <c r="AE431" s="85">
        <v>1201.8499999999999</v>
      </c>
      <c r="AF431" s="83" t="s">
        <v>1371</v>
      </c>
      <c r="AG431" s="103">
        <f>V431-AE431</f>
        <v>5.9117155615240335E-12</v>
      </c>
    </row>
    <row r="432" spans="1:33" s="88" customFormat="1" x14ac:dyDescent="0.2">
      <c r="A432" s="83" t="s">
        <v>39</v>
      </c>
      <c r="B432" s="83" t="s">
        <v>40</v>
      </c>
      <c r="C432" s="83" t="s">
        <v>3832</v>
      </c>
      <c r="D432" s="83" t="s">
        <v>4045</v>
      </c>
      <c r="E432" s="83" t="s">
        <v>2903</v>
      </c>
      <c r="F432" s="83" t="s">
        <v>3835</v>
      </c>
      <c r="G432" s="83" t="s">
        <v>3836</v>
      </c>
      <c r="H432" s="83" t="s">
        <v>4869</v>
      </c>
      <c r="I432" s="83" t="s">
        <v>3837</v>
      </c>
      <c r="J432" s="83" t="s">
        <v>50</v>
      </c>
      <c r="K432" s="84">
        <v>43523</v>
      </c>
      <c r="L432" s="84">
        <v>43523</v>
      </c>
      <c r="M432" s="84">
        <v>43523</v>
      </c>
      <c r="N432" s="83" t="s">
        <v>1358</v>
      </c>
      <c r="O432" s="83" t="s">
        <v>1368</v>
      </c>
      <c r="P432" s="102">
        <v>8185892</v>
      </c>
      <c r="Q432" s="83" t="s">
        <v>4870</v>
      </c>
      <c r="R432" s="83" t="s">
        <v>68</v>
      </c>
      <c r="S432" s="83" t="s">
        <v>52</v>
      </c>
      <c r="T432" s="85">
        <v>33896</v>
      </c>
      <c r="U432" s="85">
        <v>29659</v>
      </c>
      <c r="V432" s="85">
        <f>T432-U432</f>
        <v>4237</v>
      </c>
      <c r="W432" s="86">
        <f t="shared" si="53"/>
        <v>0.125</v>
      </c>
      <c r="X432" s="83" t="s">
        <v>1361</v>
      </c>
      <c r="Y432" s="85">
        <v>29659</v>
      </c>
      <c r="Z432" s="83" t="s">
        <v>4871</v>
      </c>
      <c r="AA432" s="85">
        <v>0</v>
      </c>
      <c r="AB432" s="85" t="s">
        <v>54</v>
      </c>
      <c r="AC432" s="85">
        <v>33896</v>
      </c>
      <c r="AD432" s="85">
        <v>29659</v>
      </c>
      <c r="AE432" s="85">
        <v>4237</v>
      </c>
      <c r="AF432" s="83" t="s">
        <v>1371</v>
      </c>
      <c r="AG432" s="103">
        <f>V432-AE432</f>
        <v>0</v>
      </c>
    </row>
    <row r="433" spans="1:33" s="88" customFormat="1" x14ac:dyDescent="0.2">
      <c r="A433" s="83" t="s">
        <v>39</v>
      </c>
      <c r="B433" s="83" t="s">
        <v>40</v>
      </c>
      <c r="C433" s="83" t="s">
        <v>3832</v>
      </c>
      <c r="D433" s="83" t="s">
        <v>4045</v>
      </c>
      <c r="E433" s="83" t="s">
        <v>2903</v>
      </c>
      <c r="F433" s="83" t="s">
        <v>3835</v>
      </c>
      <c r="G433" s="83" t="s">
        <v>3836</v>
      </c>
      <c r="H433" s="83" t="s">
        <v>4872</v>
      </c>
      <c r="I433" s="83" t="s">
        <v>4873</v>
      </c>
      <c r="J433" s="83" t="s">
        <v>50</v>
      </c>
      <c r="K433" s="84">
        <v>43504</v>
      </c>
      <c r="L433" s="84">
        <v>43539</v>
      </c>
      <c r="M433" s="104" t="s">
        <v>54</v>
      </c>
      <c r="N433" s="83" t="s">
        <v>1358</v>
      </c>
      <c r="O433" s="83" t="s">
        <v>1359</v>
      </c>
      <c r="P433" s="102">
        <v>8198883</v>
      </c>
      <c r="Q433" s="83" t="s">
        <v>4874</v>
      </c>
      <c r="R433" s="83" t="s">
        <v>68</v>
      </c>
      <c r="S433" s="83" t="s">
        <v>52</v>
      </c>
      <c r="T433" s="85">
        <v>3000</v>
      </c>
      <c r="U433" s="85">
        <v>2400</v>
      </c>
      <c r="V433" s="85">
        <f>T433-U433</f>
        <v>600</v>
      </c>
      <c r="W433" s="86">
        <f t="shared" si="53"/>
        <v>0.2</v>
      </c>
      <c r="X433" s="83" t="s">
        <v>1361</v>
      </c>
      <c r="Y433" s="85">
        <v>2400</v>
      </c>
      <c r="Z433" s="83" t="s">
        <v>4875</v>
      </c>
      <c r="AA433" s="85">
        <v>0</v>
      </c>
      <c r="AB433" s="85" t="s">
        <v>54</v>
      </c>
      <c r="AC433" s="85">
        <v>3000</v>
      </c>
      <c r="AD433" s="85">
        <v>2400</v>
      </c>
      <c r="AE433" s="85">
        <v>600</v>
      </c>
      <c r="AF433" s="83" t="s">
        <v>1371</v>
      </c>
      <c r="AG433" s="103">
        <f>V433-AE433</f>
        <v>0</v>
      </c>
    </row>
    <row r="434" spans="1:33" s="88" customFormat="1" x14ac:dyDescent="0.2">
      <c r="A434" s="83" t="s">
        <v>39</v>
      </c>
      <c r="B434" s="83" t="s">
        <v>40</v>
      </c>
      <c r="C434" s="83" t="s">
        <v>3832</v>
      </c>
      <c r="D434" s="83" t="s">
        <v>4053</v>
      </c>
      <c r="E434" s="83" t="s">
        <v>2903</v>
      </c>
      <c r="F434" s="83" t="s">
        <v>3835</v>
      </c>
      <c r="G434" s="83" t="s">
        <v>3836</v>
      </c>
      <c r="H434" s="83" t="s">
        <v>3984</v>
      </c>
      <c r="I434" s="83" t="s">
        <v>3837</v>
      </c>
      <c r="J434" s="83" t="s">
        <v>50</v>
      </c>
      <c r="K434" s="84">
        <v>43508</v>
      </c>
      <c r="L434" s="84">
        <v>43508</v>
      </c>
      <c r="M434" s="84">
        <v>43508</v>
      </c>
      <c r="N434" s="83" t="s">
        <v>1358</v>
      </c>
      <c r="O434" s="83" t="s">
        <v>1368</v>
      </c>
      <c r="P434" s="102">
        <v>8192220</v>
      </c>
      <c r="Q434" s="83" t="s">
        <v>4055</v>
      </c>
      <c r="R434" s="83" t="s">
        <v>68</v>
      </c>
      <c r="S434" s="83" t="s">
        <v>52</v>
      </c>
      <c r="T434" s="85">
        <v>0</v>
      </c>
      <c r="U434" s="85">
        <v>54.56</v>
      </c>
      <c r="V434" s="85">
        <f t="shared" ref="V434:V453" si="54">T434-U434</f>
        <v>-54.56</v>
      </c>
      <c r="W434" s="86" t="e">
        <f t="shared" si="53"/>
        <v>#DIV/0!</v>
      </c>
      <c r="X434" s="83" t="s">
        <v>1361</v>
      </c>
      <c r="Y434" s="85">
        <v>54.56</v>
      </c>
      <c r="Z434" s="83" t="s">
        <v>4057</v>
      </c>
      <c r="AA434" s="85">
        <v>0</v>
      </c>
      <c r="AB434" s="85" t="s">
        <v>54</v>
      </c>
      <c r="AC434" s="85">
        <v>0</v>
      </c>
      <c r="AD434" s="85">
        <v>50</v>
      </c>
      <c r="AE434" s="85">
        <v>-50</v>
      </c>
      <c r="AF434" s="83" t="s">
        <v>1371</v>
      </c>
      <c r="AG434" s="103">
        <f t="shared" ref="AG434:AG453" si="55">V434-AE434</f>
        <v>-4.5600000000000023</v>
      </c>
    </row>
    <row r="435" spans="1:33" s="88" customFormat="1" x14ac:dyDescent="0.2">
      <c r="A435" s="83" t="s">
        <v>39</v>
      </c>
      <c r="B435" s="83" t="s">
        <v>40</v>
      </c>
      <c r="C435" s="83" t="s">
        <v>3832</v>
      </c>
      <c r="D435" s="83" t="s">
        <v>4053</v>
      </c>
      <c r="E435" s="83" t="s">
        <v>2903</v>
      </c>
      <c r="F435" s="83" t="s">
        <v>3835</v>
      </c>
      <c r="G435" s="83" t="s">
        <v>3836</v>
      </c>
      <c r="H435" s="83" t="s">
        <v>3984</v>
      </c>
      <c r="I435" s="83" t="s">
        <v>3837</v>
      </c>
      <c r="J435" s="83" t="s">
        <v>50</v>
      </c>
      <c r="K435" s="84">
        <v>43517</v>
      </c>
      <c r="L435" s="84">
        <v>43517</v>
      </c>
      <c r="M435" s="84">
        <v>43517</v>
      </c>
      <c r="N435" s="83" t="s">
        <v>1358</v>
      </c>
      <c r="O435" s="83" t="s">
        <v>1368</v>
      </c>
      <c r="P435" s="102">
        <v>8186341</v>
      </c>
      <c r="Q435" s="83" t="s">
        <v>4060</v>
      </c>
      <c r="R435" s="83" t="s">
        <v>68</v>
      </c>
      <c r="S435" s="83" t="s">
        <v>52</v>
      </c>
      <c r="T435" s="85">
        <v>59800</v>
      </c>
      <c r="U435" s="85">
        <v>50885.9</v>
      </c>
      <c r="V435" s="85">
        <f t="shared" si="54"/>
        <v>8914.0999999999985</v>
      </c>
      <c r="W435" s="86">
        <f t="shared" si="53"/>
        <v>0.14906521739130432</v>
      </c>
      <c r="X435" s="83" t="s">
        <v>1361</v>
      </c>
      <c r="Y435" s="85">
        <v>50885.9</v>
      </c>
      <c r="Z435" s="83" t="s">
        <v>4062</v>
      </c>
      <c r="AA435" s="85">
        <v>0</v>
      </c>
      <c r="AB435" s="85" t="s">
        <v>54</v>
      </c>
      <c r="AC435" s="85">
        <v>59800</v>
      </c>
      <c r="AD435" s="85">
        <v>50885.9</v>
      </c>
      <c r="AE435" s="85">
        <v>8914.1</v>
      </c>
      <c r="AF435" s="83" t="s">
        <v>1371</v>
      </c>
      <c r="AG435" s="103">
        <f t="shared" si="55"/>
        <v>0</v>
      </c>
    </row>
    <row r="436" spans="1:33" s="88" customFormat="1" x14ac:dyDescent="0.2">
      <c r="A436" s="83" t="s">
        <v>39</v>
      </c>
      <c r="B436" s="83" t="s">
        <v>40</v>
      </c>
      <c r="C436" s="83" t="s">
        <v>3832</v>
      </c>
      <c r="D436" s="83" t="s">
        <v>4053</v>
      </c>
      <c r="E436" s="83" t="s">
        <v>2903</v>
      </c>
      <c r="F436" s="83" t="s">
        <v>3835</v>
      </c>
      <c r="G436" s="83" t="s">
        <v>3836</v>
      </c>
      <c r="H436" s="83" t="s">
        <v>3984</v>
      </c>
      <c r="I436" s="83" t="s">
        <v>3837</v>
      </c>
      <c r="J436" s="83" t="s">
        <v>50</v>
      </c>
      <c r="K436" s="84">
        <v>43497</v>
      </c>
      <c r="L436" s="84">
        <v>43539</v>
      </c>
      <c r="M436" s="104" t="s">
        <v>54</v>
      </c>
      <c r="N436" s="83" t="s">
        <v>1358</v>
      </c>
      <c r="O436" s="83" t="s">
        <v>1359</v>
      </c>
      <c r="P436" s="102">
        <v>8186341</v>
      </c>
      <c r="Q436" s="83" t="s">
        <v>4060</v>
      </c>
      <c r="R436" s="83" t="s">
        <v>68</v>
      </c>
      <c r="S436" s="83" t="s">
        <v>52</v>
      </c>
      <c r="T436" s="85">
        <v>0</v>
      </c>
      <c r="U436" s="85">
        <v>2124.5</v>
      </c>
      <c r="V436" s="85">
        <f t="shared" si="54"/>
        <v>-2124.5</v>
      </c>
      <c r="W436" s="86" t="e">
        <f t="shared" si="53"/>
        <v>#DIV/0!</v>
      </c>
      <c r="X436" s="83" t="s">
        <v>1361</v>
      </c>
      <c r="Y436" s="85">
        <v>2124.5</v>
      </c>
      <c r="Z436" s="83" t="s">
        <v>4876</v>
      </c>
      <c r="AA436" s="85">
        <v>0</v>
      </c>
      <c r="AB436" s="85" t="s">
        <v>54</v>
      </c>
      <c r="AC436" s="85">
        <v>0</v>
      </c>
      <c r="AD436" s="85">
        <v>2124.5</v>
      </c>
      <c r="AE436" s="85">
        <v>-2124.5</v>
      </c>
      <c r="AF436" s="83" t="s">
        <v>1371</v>
      </c>
      <c r="AG436" s="103">
        <f t="shared" si="55"/>
        <v>0</v>
      </c>
    </row>
    <row r="437" spans="1:33" s="88" customFormat="1" x14ac:dyDescent="0.2">
      <c r="A437" s="83" t="s">
        <v>39</v>
      </c>
      <c r="B437" s="83" t="s">
        <v>40</v>
      </c>
      <c r="C437" s="83" t="s">
        <v>3832</v>
      </c>
      <c r="D437" s="83" t="s">
        <v>4053</v>
      </c>
      <c r="E437" s="83" t="s">
        <v>2903</v>
      </c>
      <c r="F437" s="83" t="s">
        <v>3835</v>
      </c>
      <c r="G437" s="83" t="s">
        <v>3836</v>
      </c>
      <c r="H437" s="83" t="s">
        <v>3984</v>
      </c>
      <c r="I437" s="83" t="s">
        <v>3837</v>
      </c>
      <c r="J437" s="83" t="s">
        <v>50</v>
      </c>
      <c r="K437" s="84">
        <v>43503</v>
      </c>
      <c r="L437" s="84">
        <v>43503</v>
      </c>
      <c r="M437" s="84">
        <v>43503</v>
      </c>
      <c r="N437" s="83" t="s">
        <v>1358</v>
      </c>
      <c r="O437" s="83" t="s">
        <v>1368</v>
      </c>
      <c r="P437" s="102">
        <v>8187097</v>
      </c>
      <c r="Q437" s="83" t="s">
        <v>4066</v>
      </c>
      <c r="R437" s="83" t="s">
        <v>68</v>
      </c>
      <c r="S437" s="83" t="s">
        <v>52</v>
      </c>
      <c r="T437" s="85">
        <v>230260</v>
      </c>
      <c r="U437" s="85">
        <v>166927.67999999999</v>
      </c>
      <c r="V437" s="85">
        <f t="shared" si="54"/>
        <v>63332.320000000007</v>
      </c>
      <c r="W437" s="86">
        <f t="shared" si="53"/>
        <v>0.27504699035872493</v>
      </c>
      <c r="X437" s="83" t="s">
        <v>1361</v>
      </c>
      <c r="Y437" s="85">
        <v>166927.67999999999</v>
      </c>
      <c r="Z437" s="83" t="s">
        <v>4877</v>
      </c>
      <c r="AA437" s="85">
        <v>0</v>
      </c>
      <c r="AB437" s="85" t="s">
        <v>54</v>
      </c>
      <c r="AC437" s="85">
        <v>230260</v>
      </c>
      <c r="AD437" s="85">
        <v>166927.67999999999</v>
      </c>
      <c r="AE437" s="85">
        <v>63332.32</v>
      </c>
      <c r="AF437" s="83" t="s">
        <v>1371</v>
      </c>
      <c r="AG437" s="103">
        <f t="shared" si="55"/>
        <v>0</v>
      </c>
    </row>
    <row r="438" spans="1:33" s="88" customFormat="1" x14ac:dyDescent="0.2">
      <c r="A438" s="83" t="s">
        <v>39</v>
      </c>
      <c r="B438" s="83" t="s">
        <v>40</v>
      </c>
      <c r="C438" s="83" t="s">
        <v>3832</v>
      </c>
      <c r="D438" s="83" t="s">
        <v>4053</v>
      </c>
      <c r="E438" s="83" t="s">
        <v>2903</v>
      </c>
      <c r="F438" s="83" t="s">
        <v>3835</v>
      </c>
      <c r="G438" s="83" t="s">
        <v>3836</v>
      </c>
      <c r="H438" s="83" t="s">
        <v>3984</v>
      </c>
      <c r="I438" s="83" t="s">
        <v>3837</v>
      </c>
      <c r="J438" s="83" t="s">
        <v>50</v>
      </c>
      <c r="K438" s="84">
        <v>43504</v>
      </c>
      <c r="L438" s="84">
        <v>43504</v>
      </c>
      <c r="M438" s="84">
        <v>43504</v>
      </c>
      <c r="N438" s="83" t="s">
        <v>1358</v>
      </c>
      <c r="O438" s="83" t="s">
        <v>1368</v>
      </c>
      <c r="P438" s="102">
        <v>8187100</v>
      </c>
      <c r="Q438" s="83" t="s">
        <v>4066</v>
      </c>
      <c r="R438" s="83" t="s">
        <v>68</v>
      </c>
      <c r="S438" s="83" t="s">
        <v>52</v>
      </c>
      <c r="T438" s="85">
        <v>0</v>
      </c>
      <c r="U438" s="85">
        <v>69851.7</v>
      </c>
      <c r="V438" s="85">
        <f t="shared" si="54"/>
        <v>-69851.7</v>
      </c>
      <c r="W438" s="86" t="e">
        <f t="shared" si="53"/>
        <v>#DIV/0!</v>
      </c>
      <c r="X438" s="83" t="s">
        <v>1361</v>
      </c>
      <c r="Y438" s="85">
        <v>69851.7</v>
      </c>
      <c r="Z438" s="83" t="s">
        <v>4068</v>
      </c>
      <c r="AA438" s="85">
        <v>0</v>
      </c>
      <c r="AB438" s="85" t="s">
        <v>54</v>
      </c>
      <c r="AC438" s="85">
        <v>0</v>
      </c>
      <c r="AD438" s="85">
        <v>69753.91</v>
      </c>
      <c r="AE438" s="85">
        <v>-69753.91</v>
      </c>
      <c r="AF438" s="83" t="s">
        <v>1371</v>
      </c>
      <c r="AG438" s="103">
        <f t="shared" si="55"/>
        <v>-97.789999999993597</v>
      </c>
    </row>
    <row r="439" spans="1:33" s="88" customFormat="1" x14ac:dyDescent="0.2">
      <c r="A439" s="83" t="s">
        <v>39</v>
      </c>
      <c r="B439" s="83" t="s">
        <v>40</v>
      </c>
      <c r="C439" s="83" t="s">
        <v>3832</v>
      </c>
      <c r="D439" s="83" t="s">
        <v>4053</v>
      </c>
      <c r="E439" s="83" t="s">
        <v>2903</v>
      </c>
      <c r="F439" s="83" t="s">
        <v>3835</v>
      </c>
      <c r="G439" s="83" t="s">
        <v>3836</v>
      </c>
      <c r="H439" s="83" t="s">
        <v>3984</v>
      </c>
      <c r="I439" s="83" t="s">
        <v>3837</v>
      </c>
      <c r="J439" s="83" t="s">
        <v>50</v>
      </c>
      <c r="K439" s="84">
        <v>43521</v>
      </c>
      <c r="L439" s="84">
        <v>43521</v>
      </c>
      <c r="M439" s="84">
        <v>43521</v>
      </c>
      <c r="N439" s="83" t="s">
        <v>1358</v>
      </c>
      <c r="O439" s="83" t="s">
        <v>1368</v>
      </c>
      <c r="P439" s="102">
        <v>8186959</v>
      </c>
      <c r="Q439" s="83" t="s">
        <v>4071</v>
      </c>
      <c r="R439" s="83" t="s">
        <v>68</v>
      </c>
      <c r="S439" s="83" t="s">
        <v>52</v>
      </c>
      <c r="T439" s="85">
        <v>0</v>
      </c>
      <c r="U439" s="85">
        <v>824.32</v>
      </c>
      <c r="V439" s="85">
        <f t="shared" si="54"/>
        <v>-824.32</v>
      </c>
      <c r="W439" s="86" t="e">
        <f t="shared" si="53"/>
        <v>#DIV/0!</v>
      </c>
      <c r="X439" s="83" t="s">
        <v>1361</v>
      </c>
      <c r="Y439" s="85">
        <v>824.32</v>
      </c>
      <c r="Z439" s="83" t="s">
        <v>4073</v>
      </c>
      <c r="AA439" s="85">
        <v>0</v>
      </c>
      <c r="AB439" s="85" t="s">
        <v>54</v>
      </c>
      <c r="AC439" s="85">
        <v>0</v>
      </c>
      <c r="AD439" s="85">
        <v>824.32</v>
      </c>
      <c r="AE439" s="85">
        <v>-824.32</v>
      </c>
      <c r="AF439" s="83" t="s">
        <v>1371</v>
      </c>
      <c r="AG439" s="103">
        <f t="shared" si="55"/>
        <v>0</v>
      </c>
    </row>
    <row r="440" spans="1:33" s="88" customFormat="1" x14ac:dyDescent="0.2">
      <c r="A440" s="83" t="s">
        <v>39</v>
      </c>
      <c r="B440" s="83" t="s">
        <v>40</v>
      </c>
      <c r="C440" s="83" t="s">
        <v>3832</v>
      </c>
      <c r="D440" s="83" t="s">
        <v>4053</v>
      </c>
      <c r="E440" s="83" t="s">
        <v>2903</v>
      </c>
      <c r="F440" s="83" t="s">
        <v>3835</v>
      </c>
      <c r="G440" s="83" t="s">
        <v>3836</v>
      </c>
      <c r="H440" s="83" t="s">
        <v>3984</v>
      </c>
      <c r="I440" s="83" t="s">
        <v>3837</v>
      </c>
      <c r="J440" s="83" t="s">
        <v>50</v>
      </c>
      <c r="K440" s="84">
        <v>43517</v>
      </c>
      <c r="L440" s="84">
        <v>43517</v>
      </c>
      <c r="M440" s="84">
        <v>43517</v>
      </c>
      <c r="N440" s="83" t="s">
        <v>1358</v>
      </c>
      <c r="O440" s="83" t="s">
        <v>1368</v>
      </c>
      <c r="P440" s="102">
        <v>8186374</v>
      </c>
      <c r="Q440" s="83" t="s">
        <v>4878</v>
      </c>
      <c r="R440" s="83" t="s">
        <v>68</v>
      </c>
      <c r="S440" s="83" t="s">
        <v>52</v>
      </c>
      <c r="T440" s="85">
        <v>720894.91</v>
      </c>
      <c r="U440" s="85">
        <v>541568.06000000006</v>
      </c>
      <c r="V440" s="85">
        <f t="shared" si="54"/>
        <v>179326.84999999998</v>
      </c>
      <c r="W440" s="86">
        <f t="shared" si="53"/>
        <v>0.2487558831563951</v>
      </c>
      <c r="X440" s="83" t="s">
        <v>1361</v>
      </c>
      <c r="Y440" s="85">
        <v>541568.06000000006</v>
      </c>
      <c r="Z440" s="83" t="s">
        <v>4879</v>
      </c>
      <c r="AA440" s="85">
        <v>0</v>
      </c>
      <c r="AB440" s="85" t="s">
        <v>54</v>
      </c>
      <c r="AC440" s="85">
        <v>720894.91</v>
      </c>
      <c r="AD440" s="85">
        <v>541568.06000000006</v>
      </c>
      <c r="AE440" s="85">
        <v>179326.85</v>
      </c>
      <c r="AF440" s="83" t="s">
        <v>1371</v>
      </c>
      <c r="AG440" s="103">
        <f t="shared" si="55"/>
        <v>0</v>
      </c>
    </row>
    <row r="441" spans="1:33" s="88" customFormat="1" x14ac:dyDescent="0.2">
      <c r="A441" s="83" t="s">
        <v>39</v>
      </c>
      <c r="B441" s="83" t="s">
        <v>40</v>
      </c>
      <c r="C441" s="83" t="s">
        <v>3832</v>
      </c>
      <c r="D441" s="83" t="s">
        <v>4053</v>
      </c>
      <c r="E441" s="83" t="s">
        <v>2903</v>
      </c>
      <c r="F441" s="83" t="s">
        <v>3835</v>
      </c>
      <c r="G441" s="83" t="s">
        <v>3836</v>
      </c>
      <c r="H441" s="83" t="s">
        <v>3984</v>
      </c>
      <c r="I441" s="83" t="s">
        <v>3837</v>
      </c>
      <c r="J441" s="83" t="s">
        <v>50</v>
      </c>
      <c r="K441" s="84">
        <v>43503</v>
      </c>
      <c r="L441" s="84">
        <v>43503</v>
      </c>
      <c r="M441" s="84">
        <v>43503</v>
      </c>
      <c r="N441" s="83" t="s">
        <v>1358</v>
      </c>
      <c r="O441" s="83" t="s">
        <v>1368</v>
      </c>
      <c r="P441" s="102">
        <v>8186362</v>
      </c>
      <c r="Q441" s="83" t="s">
        <v>4083</v>
      </c>
      <c r="R441" s="83" t="s">
        <v>68</v>
      </c>
      <c r="S441" s="83" t="s">
        <v>52</v>
      </c>
      <c r="T441" s="85">
        <v>7018</v>
      </c>
      <c r="U441" s="85">
        <v>5971.86</v>
      </c>
      <c r="V441" s="85">
        <f t="shared" si="54"/>
        <v>1046.1400000000003</v>
      </c>
      <c r="W441" s="86">
        <f t="shared" si="53"/>
        <v>0.14906526075805077</v>
      </c>
      <c r="X441" s="83" t="s">
        <v>1361</v>
      </c>
      <c r="Y441" s="85">
        <v>5971.86</v>
      </c>
      <c r="Z441" s="83" t="s">
        <v>4085</v>
      </c>
      <c r="AA441" s="85">
        <v>0</v>
      </c>
      <c r="AB441" s="85" t="s">
        <v>54</v>
      </c>
      <c r="AC441" s="85">
        <v>7018</v>
      </c>
      <c r="AD441" s="85">
        <v>5971.86</v>
      </c>
      <c r="AE441" s="85">
        <v>1046.1400000000001</v>
      </c>
      <c r="AF441" s="83" t="s">
        <v>1371</v>
      </c>
      <c r="AG441" s="103">
        <f t="shared" si="55"/>
        <v>0</v>
      </c>
    </row>
    <row r="442" spans="1:33" s="88" customFormat="1" x14ac:dyDescent="0.2">
      <c r="A442" s="83" t="s">
        <v>39</v>
      </c>
      <c r="B442" s="83" t="s">
        <v>40</v>
      </c>
      <c r="C442" s="83" t="s">
        <v>3832</v>
      </c>
      <c r="D442" s="83" t="s">
        <v>4053</v>
      </c>
      <c r="E442" s="83" t="s">
        <v>2903</v>
      </c>
      <c r="F442" s="83" t="s">
        <v>3835</v>
      </c>
      <c r="G442" s="83" t="s">
        <v>3836</v>
      </c>
      <c r="H442" s="83" t="s">
        <v>3984</v>
      </c>
      <c r="I442" s="83" t="s">
        <v>3837</v>
      </c>
      <c r="J442" s="83" t="s">
        <v>50</v>
      </c>
      <c r="K442" s="84">
        <v>43497</v>
      </c>
      <c r="L442" s="84">
        <v>43539</v>
      </c>
      <c r="M442" s="104" t="s">
        <v>54</v>
      </c>
      <c r="N442" s="83" t="s">
        <v>1358</v>
      </c>
      <c r="O442" s="83" t="s">
        <v>1359</v>
      </c>
      <c r="P442" s="102">
        <v>8186362</v>
      </c>
      <c r="Q442" s="83" t="s">
        <v>4083</v>
      </c>
      <c r="R442" s="83" t="s">
        <v>68</v>
      </c>
      <c r="S442" s="83" t="s">
        <v>52</v>
      </c>
      <c r="T442" s="85">
        <v>0</v>
      </c>
      <c r="U442" s="85">
        <v>1475.08</v>
      </c>
      <c r="V442" s="85">
        <f t="shared" si="54"/>
        <v>-1475.08</v>
      </c>
      <c r="W442" s="86" t="e">
        <f t="shared" si="53"/>
        <v>#DIV/0!</v>
      </c>
      <c r="X442" s="83" t="s">
        <v>1361</v>
      </c>
      <c r="Y442" s="85">
        <v>1475.08</v>
      </c>
      <c r="Z442" s="83" t="s">
        <v>4085</v>
      </c>
      <c r="AA442" s="85">
        <v>0</v>
      </c>
      <c r="AB442" s="85" t="s">
        <v>54</v>
      </c>
      <c r="AC442" s="85">
        <v>0</v>
      </c>
      <c r="AD442" s="85">
        <v>1475.08</v>
      </c>
      <c r="AE442" s="85">
        <v>-1475.08</v>
      </c>
      <c r="AF442" s="83" t="s">
        <v>1371</v>
      </c>
      <c r="AG442" s="103">
        <f t="shared" si="55"/>
        <v>0</v>
      </c>
    </row>
    <row r="443" spans="1:33" s="88" customFormat="1" x14ac:dyDescent="0.2">
      <c r="A443" s="83" t="s">
        <v>39</v>
      </c>
      <c r="B443" s="83" t="s">
        <v>40</v>
      </c>
      <c r="C443" s="83" t="s">
        <v>3832</v>
      </c>
      <c r="D443" s="83" t="s">
        <v>4053</v>
      </c>
      <c r="E443" s="83" t="s">
        <v>2903</v>
      </c>
      <c r="F443" s="83" t="s">
        <v>3835</v>
      </c>
      <c r="G443" s="83" t="s">
        <v>3836</v>
      </c>
      <c r="H443" s="83" t="s">
        <v>3984</v>
      </c>
      <c r="I443" s="83" t="s">
        <v>3837</v>
      </c>
      <c r="J443" s="83" t="s">
        <v>50</v>
      </c>
      <c r="K443" s="84">
        <v>43521</v>
      </c>
      <c r="L443" s="84">
        <v>43521</v>
      </c>
      <c r="M443" s="84">
        <v>43521</v>
      </c>
      <c r="N443" s="83" t="s">
        <v>1358</v>
      </c>
      <c r="O443" s="83" t="s">
        <v>1368</v>
      </c>
      <c r="P443" s="102">
        <v>8186362</v>
      </c>
      <c r="Q443" s="83" t="s">
        <v>4083</v>
      </c>
      <c r="R443" s="83" t="s">
        <v>68</v>
      </c>
      <c r="S443" s="83" t="s">
        <v>52</v>
      </c>
      <c r="T443" s="85">
        <v>22968</v>
      </c>
      <c r="U443" s="85">
        <v>19544.22</v>
      </c>
      <c r="V443" s="85">
        <f t="shared" si="54"/>
        <v>3423.7799999999988</v>
      </c>
      <c r="W443" s="86">
        <f t="shared" si="53"/>
        <v>0.1490673981191222</v>
      </c>
      <c r="X443" s="83" t="s">
        <v>1361</v>
      </c>
      <c r="Y443" s="85">
        <v>19544.22</v>
      </c>
      <c r="Z443" s="83" t="s">
        <v>4085</v>
      </c>
      <c r="AA443" s="85">
        <v>0</v>
      </c>
      <c r="AB443" s="85" t="s">
        <v>54</v>
      </c>
      <c r="AC443" s="85">
        <v>22968</v>
      </c>
      <c r="AD443" s="85">
        <v>19544.22</v>
      </c>
      <c r="AE443" s="85">
        <v>3423.78</v>
      </c>
      <c r="AF443" s="83" t="s">
        <v>1371</v>
      </c>
      <c r="AG443" s="103">
        <f t="shared" si="55"/>
        <v>0</v>
      </c>
    </row>
    <row r="444" spans="1:33" s="88" customFormat="1" x14ac:dyDescent="0.2">
      <c r="A444" s="83" t="s">
        <v>39</v>
      </c>
      <c r="B444" s="83" t="s">
        <v>40</v>
      </c>
      <c r="C444" s="83" t="s">
        <v>3832</v>
      </c>
      <c r="D444" s="83" t="s">
        <v>4053</v>
      </c>
      <c r="E444" s="83" t="s">
        <v>2903</v>
      </c>
      <c r="F444" s="83" t="s">
        <v>3835</v>
      </c>
      <c r="G444" s="83" t="s">
        <v>3836</v>
      </c>
      <c r="H444" s="83" t="s">
        <v>4880</v>
      </c>
      <c r="I444" s="83" t="s">
        <v>3837</v>
      </c>
      <c r="J444" s="83" t="s">
        <v>50</v>
      </c>
      <c r="K444" s="84">
        <v>43510</v>
      </c>
      <c r="L444" s="84">
        <v>43539</v>
      </c>
      <c r="M444" s="104" t="s">
        <v>54</v>
      </c>
      <c r="N444" s="83" t="s">
        <v>1358</v>
      </c>
      <c r="O444" s="83" t="s">
        <v>1359</v>
      </c>
      <c r="P444" s="102">
        <v>8203255</v>
      </c>
      <c r="Q444" s="83" t="s">
        <v>4881</v>
      </c>
      <c r="R444" s="83" t="s">
        <v>68</v>
      </c>
      <c r="S444" s="83" t="s">
        <v>52</v>
      </c>
      <c r="T444" s="85">
        <v>885.46</v>
      </c>
      <c r="U444" s="85">
        <v>835.34</v>
      </c>
      <c r="V444" s="85">
        <f t="shared" si="54"/>
        <v>50.120000000000005</v>
      </c>
      <c r="W444" s="86">
        <f t="shared" si="53"/>
        <v>5.6603347412644278E-2</v>
      </c>
      <c r="X444" s="83" t="s">
        <v>1361</v>
      </c>
      <c r="Y444" s="85">
        <v>835.34</v>
      </c>
      <c r="Z444" s="83" t="s">
        <v>4882</v>
      </c>
      <c r="AA444" s="85">
        <v>0</v>
      </c>
      <c r="AB444" s="85" t="s">
        <v>54</v>
      </c>
      <c r="AC444" s="85">
        <v>885.46</v>
      </c>
      <c r="AD444" s="85">
        <v>835.34</v>
      </c>
      <c r="AE444" s="85">
        <v>50.12</v>
      </c>
      <c r="AF444" s="83" t="s">
        <v>1371</v>
      </c>
      <c r="AG444" s="103">
        <f t="shared" si="55"/>
        <v>0</v>
      </c>
    </row>
    <row r="445" spans="1:33" s="88" customFormat="1" x14ac:dyDescent="0.2">
      <c r="A445" s="83" t="s">
        <v>39</v>
      </c>
      <c r="B445" s="83" t="s">
        <v>40</v>
      </c>
      <c r="C445" s="83" t="s">
        <v>3832</v>
      </c>
      <c r="D445" s="83" t="s">
        <v>4053</v>
      </c>
      <c r="E445" s="83" t="s">
        <v>2903</v>
      </c>
      <c r="F445" s="83" t="s">
        <v>3835</v>
      </c>
      <c r="G445" s="83" t="s">
        <v>3836</v>
      </c>
      <c r="H445" s="83" t="s">
        <v>4113</v>
      </c>
      <c r="I445" s="83" t="s">
        <v>3837</v>
      </c>
      <c r="J445" s="83" t="s">
        <v>50</v>
      </c>
      <c r="K445" s="84">
        <v>43504</v>
      </c>
      <c r="L445" s="84">
        <v>43504</v>
      </c>
      <c r="M445" s="84">
        <v>43504</v>
      </c>
      <c r="N445" s="83" t="s">
        <v>1358</v>
      </c>
      <c r="O445" s="83" t="s">
        <v>1368</v>
      </c>
      <c r="P445" s="102">
        <v>8194336</v>
      </c>
      <c r="Q445" s="83" t="s">
        <v>4883</v>
      </c>
      <c r="R445" s="83" t="s">
        <v>68</v>
      </c>
      <c r="S445" s="83" t="s">
        <v>52</v>
      </c>
      <c r="T445" s="85">
        <v>1316.7</v>
      </c>
      <c r="U445" s="85">
        <v>1339.8</v>
      </c>
      <c r="V445" s="85">
        <f t="shared" si="54"/>
        <v>-23.099999999999909</v>
      </c>
      <c r="W445" s="86">
        <f t="shared" si="53"/>
        <v>-1.7543859649122737E-2</v>
      </c>
      <c r="X445" s="83" t="s">
        <v>1361</v>
      </c>
      <c r="Y445" s="85">
        <v>1339.8</v>
      </c>
      <c r="Z445" s="83" t="s">
        <v>4884</v>
      </c>
      <c r="AA445" s="85">
        <v>0</v>
      </c>
      <c r="AB445" s="85" t="s">
        <v>54</v>
      </c>
      <c r="AC445" s="85">
        <v>1316.7</v>
      </c>
      <c r="AD445" s="85">
        <v>1339.8</v>
      </c>
      <c r="AE445" s="85">
        <v>-23.1</v>
      </c>
      <c r="AF445" s="83" t="s">
        <v>1371</v>
      </c>
      <c r="AG445" s="103">
        <f t="shared" si="55"/>
        <v>9.2370555648813024E-14</v>
      </c>
    </row>
    <row r="446" spans="1:33" s="88" customFormat="1" x14ac:dyDescent="0.2">
      <c r="A446" s="83" t="s">
        <v>39</v>
      </c>
      <c r="B446" s="83" t="s">
        <v>40</v>
      </c>
      <c r="C446" s="83" t="s">
        <v>3832</v>
      </c>
      <c r="D446" s="83" t="s">
        <v>4053</v>
      </c>
      <c r="E446" s="83" t="s">
        <v>2903</v>
      </c>
      <c r="F446" s="83" t="s">
        <v>3835</v>
      </c>
      <c r="G446" s="83" t="s">
        <v>3836</v>
      </c>
      <c r="H446" s="83" t="s">
        <v>4113</v>
      </c>
      <c r="I446" s="83" t="s">
        <v>3837</v>
      </c>
      <c r="J446" s="83" t="s">
        <v>50</v>
      </c>
      <c r="K446" s="84">
        <v>43509</v>
      </c>
      <c r="L446" s="84">
        <v>43509</v>
      </c>
      <c r="M446" s="84">
        <v>43509</v>
      </c>
      <c r="N446" s="83" t="s">
        <v>1358</v>
      </c>
      <c r="O446" s="83" t="s">
        <v>1368</v>
      </c>
      <c r="P446" s="102">
        <v>8194336</v>
      </c>
      <c r="Q446" s="83" t="s">
        <v>4883</v>
      </c>
      <c r="R446" s="83" t="s">
        <v>68</v>
      </c>
      <c r="S446" s="83" t="s">
        <v>52</v>
      </c>
      <c r="T446" s="85">
        <v>13008</v>
      </c>
      <c r="U446" s="85">
        <v>10731.6</v>
      </c>
      <c r="V446" s="85">
        <f t="shared" si="54"/>
        <v>2276.3999999999996</v>
      </c>
      <c r="W446" s="86">
        <f t="shared" si="53"/>
        <v>0.17499999999999996</v>
      </c>
      <c r="X446" s="83" t="s">
        <v>1361</v>
      </c>
      <c r="Y446" s="85">
        <v>10731.6</v>
      </c>
      <c r="Z446" s="83" t="s">
        <v>4885</v>
      </c>
      <c r="AA446" s="85">
        <v>0</v>
      </c>
      <c r="AB446" s="85" t="s">
        <v>54</v>
      </c>
      <c r="AC446" s="85">
        <v>13008</v>
      </c>
      <c r="AD446" s="85">
        <v>10731.6</v>
      </c>
      <c r="AE446" s="85">
        <v>2276.4</v>
      </c>
      <c r="AF446" s="83" t="s">
        <v>1371</v>
      </c>
      <c r="AG446" s="103">
        <f t="shared" si="55"/>
        <v>0</v>
      </c>
    </row>
    <row r="447" spans="1:33" s="88" customFormat="1" x14ac:dyDescent="0.2">
      <c r="A447" s="83" t="s">
        <v>39</v>
      </c>
      <c r="B447" s="83" t="s">
        <v>40</v>
      </c>
      <c r="C447" s="83" t="s">
        <v>3832</v>
      </c>
      <c r="D447" s="83" t="s">
        <v>4053</v>
      </c>
      <c r="E447" s="83" t="s">
        <v>2903</v>
      </c>
      <c r="F447" s="83" t="s">
        <v>3835</v>
      </c>
      <c r="G447" s="83" t="s">
        <v>3836</v>
      </c>
      <c r="H447" s="83" t="s">
        <v>4113</v>
      </c>
      <c r="I447" s="83" t="s">
        <v>3837</v>
      </c>
      <c r="J447" s="83" t="s">
        <v>50</v>
      </c>
      <c r="K447" s="84">
        <v>43511</v>
      </c>
      <c r="L447" s="84">
        <v>43511</v>
      </c>
      <c r="M447" s="84">
        <v>43511</v>
      </c>
      <c r="N447" s="83" t="s">
        <v>1358</v>
      </c>
      <c r="O447" s="83" t="s">
        <v>1368</v>
      </c>
      <c r="P447" s="102">
        <v>8194336</v>
      </c>
      <c r="Q447" s="83" t="s">
        <v>4883</v>
      </c>
      <c r="R447" s="83" t="s">
        <v>68</v>
      </c>
      <c r="S447" s="83" t="s">
        <v>52</v>
      </c>
      <c r="T447" s="85">
        <v>4776</v>
      </c>
      <c r="U447" s="85">
        <v>3940.2</v>
      </c>
      <c r="V447" s="85">
        <f t="shared" si="54"/>
        <v>835.80000000000018</v>
      </c>
      <c r="W447" s="86">
        <f t="shared" si="53"/>
        <v>0.17500000000000004</v>
      </c>
      <c r="X447" s="83" t="s">
        <v>1361</v>
      </c>
      <c r="Y447" s="85">
        <v>3940.2</v>
      </c>
      <c r="Z447" s="83" t="s">
        <v>4885</v>
      </c>
      <c r="AA447" s="85">
        <v>0</v>
      </c>
      <c r="AB447" s="85" t="s">
        <v>54</v>
      </c>
      <c r="AC447" s="85">
        <v>4776</v>
      </c>
      <c r="AD447" s="85">
        <v>3940.2</v>
      </c>
      <c r="AE447" s="85">
        <v>835.8</v>
      </c>
      <c r="AF447" s="83" t="s">
        <v>1371</v>
      </c>
      <c r="AG447" s="103">
        <f t="shared" si="55"/>
        <v>0</v>
      </c>
    </row>
    <row r="448" spans="1:33" s="88" customFormat="1" x14ac:dyDescent="0.2">
      <c r="A448" s="83" t="s">
        <v>39</v>
      </c>
      <c r="B448" s="83" t="s">
        <v>40</v>
      </c>
      <c r="C448" s="83" t="s">
        <v>3832</v>
      </c>
      <c r="D448" s="83" t="s">
        <v>4053</v>
      </c>
      <c r="E448" s="83" t="s">
        <v>2903</v>
      </c>
      <c r="F448" s="83" t="s">
        <v>3835</v>
      </c>
      <c r="G448" s="83" t="s">
        <v>3836</v>
      </c>
      <c r="H448" s="83" t="s">
        <v>4113</v>
      </c>
      <c r="I448" s="83" t="s">
        <v>3837</v>
      </c>
      <c r="J448" s="83" t="s">
        <v>50</v>
      </c>
      <c r="K448" s="84">
        <v>43521</v>
      </c>
      <c r="L448" s="84">
        <v>43521</v>
      </c>
      <c r="M448" s="84">
        <v>43521</v>
      </c>
      <c r="N448" s="83" t="s">
        <v>1358</v>
      </c>
      <c r="O448" s="83" t="s">
        <v>1368</v>
      </c>
      <c r="P448" s="102">
        <v>8194336</v>
      </c>
      <c r="Q448" s="83" t="s">
        <v>4883</v>
      </c>
      <c r="R448" s="83" t="s">
        <v>68</v>
      </c>
      <c r="S448" s="83" t="s">
        <v>52</v>
      </c>
      <c r="T448" s="85">
        <v>17888</v>
      </c>
      <c r="U448" s="85">
        <v>14757.6</v>
      </c>
      <c r="V448" s="85">
        <f t="shared" si="54"/>
        <v>3130.3999999999996</v>
      </c>
      <c r="W448" s="86">
        <f t="shared" si="53"/>
        <v>0.17499999999999999</v>
      </c>
      <c r="X448" s="83" t="s">
        <v>1361</v>
      </c>
      <c r="Y448" s="85">
        <v>14757.6</v>
      </c>
      <c r="Z448" s="83" t="s">
        <v>4885</v>
      </c>
      <c r="AA448" s="85">
        <v>0</v>
      </c>
      <c r="AB448" s="85" t="s">
        <v>54</v>
      </c>
      <c r="AC448" s="85">
        <v>17888</v>
      </c>
      <c r="AD448" s="85">
        <v>14757.6</v>
      </c>
      <c r="AE448" s="85">
        <v>3130.4</v>
      </c>
      <c r="AF448" s="83" t="s">
        <v>1371</v>
      </c>
      <c r="AG448" s="103">
        <f t="shared" si="55"/>
        <v>0</v>
      </c>
    </row>
    <row r="449" spans="1:33" s="88" customFormat="1" x14ac:dyDescent="0.2">
      <c r="A449" s="83" t="s">
        <v>39</v>
      </c>
      <c r="B449" s="83" t="s">
        <v>40</v>
      </c>
      <c r="C449" s="83" t="s">
        <v>3832</v>
      </c>
      <c r="D449" s="83" t="s">
        <v>4053</v>
      </c>
      <c r="E449" s="83" t="s">
        <v>2903</v>
      </c>
      <c r="F449" s="83" t="s">
        <v>3835</v>
      </c>
      <c r="G449" s="83" t="s">
        <v>3836</v>
      </c>
      <c r="H449" s="83" t="s">
        <v>4113</v>
      </c>
      <c r="I449" s="83" t="s">
        <v>3837</v>
      </c>
      <c r="J449" s="83" t="s">
        <v>50</v>
      </c>
      <c r="K449" s="84">
        <v>43523</v>
      </c>
      <c r="L449" s="84">
        <v>43523</v>
      </c>
      <c r="M449" s="84">
        <v>43523</v>
      </c>
      <c r="N449" s="83" t="s">
        <v>1358</v>
      </c>
      <c r="O449" s="83" t="s">
        <v>1368</v>
      </c>
      <c r="P449" s="102">
        <v>8194336</v>
      </c>
      <c r="Q449" s="83" t="s">
        <v>4883</v>
      </c>
      <c r="R449" s="83" t="s">
        <v>68</v>
      </c>
      <c r="S449" s="83" t="s">
        <v>52</v>
      </c>
      <c r="T449" s="85">
        <v>55203.46</v>
      </c>
      <c r="U449" s="85">
        <v>45542.9</v>
      </c>
      <c r="V449" s="85">
        <f t="shared" si="54"/>
        <v>9660.5599999999977</v>
      </c>
      <c r="W449" s="86">
        <f t="shared" si="53"/>
        <v>0.17499917577630095</v>
      </c>
      <c r="X449" s="83" t="s">
        <v>1361</v>
      </c>
      <c r="Y449" s="85">
        <v>45542.9</v>
      </c>
      <c r="Z449" s="83" t="s">
        <v>4885</v>
      </c>
      <c r="AA449" s="85">
        <v>0</v>
      </c>
      <c r="AB449" s="85" t="s">
        <v>54</v>
      </c>
      <c r="AC449" s="85">
        <v>55203.46</v>
      </c>
      <c r="AD449" s="85">
        <v>45542.9</v>
      </c>
      <c r="AE449" s="85">
        <v>9660.56</v>
      </c>
      <c r="AF449" s="83" t="s">
        <v>1371</v>
      </c>
      <c r="AG449" s="103">
        <f t="shared" si="55"/>
        <v>0</v>
      </c>
    </row>
    <row r="450" spans="1:33" s="88" customFormat="1" x14ac:dyDescent="0.2">
      <c r="A450" s="83" t="s">
        <v>39</v>
      </c>
      <c r="B450" s="83" t="s">
        <v>40</v>
      </c>
      <c r="C450" s="83" t="s">
        <v>3832</v>
      </c>
      <c r="D450" s="83" t="s">
        <v>4053</v>
      </c>
      <c r="E450" s="83" t="s">
        <v>2903</v>
      </c>
      <c r="F450" s="83" t="s">
        <v>3835</v>
      </c>
      <c r="G450" s="83" t="s">
        <v>3836</v>
      </c>
      <c r="H450" s="83" t="s">
        <v>4113</v>
      </c>
      <c r="I450" s="83" t="s">
        <v>3837</v>
      </c>
      <c r="J450" s="83" t="s">
        <v>50</v>
      </c>
      <c r="K450" s="84">
        <v>43497</v>
      </c>
      <c r="L450" s="84">
        <v>43539</v>
      </c>
      <c r="M450" s="104" t="s">
        <v>54</v>
      </c>
      <c r="N450" s="83" t="s">
        <v>1358</v>
      </c>
      <c r="O450" s="83" t="s">
        <v>1359</v>
      </c>
      <c r="P450" s="102">
        <v>8194336</v>
      </c>
      <c r="Q450" s="83" t="s">
        <v>4883</v>
      </c>
      <c r="R450" s="83" t="s">
        <v>68</v>
      </c>
      <c r="S450" s="83" t="s">
        <v>52</v>
      </c>
      <c r="T450" s="85">
        <v>5915.94</v>
      </c>
      <c r="U450" s="85">
        <v>5507.72</v>
      </c>
      <c r="V450" s="85">
        <f t="shared" si="54"/>
        <v>408.21999999999935</v>
      </c>
      <c r="W450" s="86">
        <f t="shared" si="53"/>
        <v>6.9003404361775031E-2</v>
      </c>
      <c r="X450" s="83" t="s">
        <v>1361</v>
      </c>
      <c r="Y450" s="85">
        <v>5507.72</v>
      </c>
      <c r="Z450" s="83" t="s">
        <v>4885</v>
      </c>
      <c r="AA450" s="85">
        <v>0</v>
      </c>
      <c r="AB450" s="85" t="s">
        <v>54</v>
      </c>
      <c r="AC450" s="85">
        <v>5915.94</v>
      </c>
      <c r="AD450" s="85">
        <v>5507.72</v>
      </c>
      <c r="AE450" s="85">
        <v>408.22</v>
      </c>
      <c r="AF450" s="83" t="s">
        <v>1371</v>
      </c>
      <c r="AG450" s="103">
        <f t="shared" si="55"/>
        <v>-6.8212102632969618E-13</v>
      </c>
    </row>
    <row r="451" spans="1:33" s="88" customFormat="1" x14ac:dyDescent="0.2">
      <c r="A451" s="83" t="s">
        <v>39</v>
      </c>
      <c r="B451" s="83" t="s">
        <v>40</v>
      </c>
      <c r="C451" s="83" t="s">
        <v>3832</v>
      </c>
      <c r="D451" s="83" t="s">
        <v>4053</v>
      </c>
      <c r="E451" s="83" t="s">
        <v>2903</v>
      </c>
      <c r="F451" s="83" t="s">
        <v>3835</v>
      </c>
      <c r="G451" s="83" t="s">
        <v>3836</v>
      </c>
      <c r="H451" s="83" t="s">
        <v>4886</v>
      </c>
      <c r="I451" s="83" t="s">
        <v>3837</v>
      </c>
      <c r="J451" s="83" t="s">
        <v>50</v>
      </c>
      <c r="K451" s="84">
        <v>43501</v>
      </c>
      <c r="L451" s="84">
        <v>43501</v>
      </c>
      <c r="M451" s="84">
        <v>43501</v>
      </c>
      <c r="N451" s="83" t="s">
        <v>1358</v>
      </c>
      <c r="O451" s="83" t="s">
        <v>1368</v>
      </c>
      <c r="P451" s="102">
        <v>8198891</v>
      </c>
      <c r="Q451" s="83" t="s">
        <v>4887</v>
      </c>
      <c r="R451" s="83" t="s">
        <v>68</v>
      </c>
      <c r="S451" s="83" t="s">
        <v>52</v>
      </c>
      <c r="T451" s="85">
        <v>1102.5</v>
      </c>
      <c r="U451" s="85">
        <v>1094.25</v>
      </c>
      <c r="V451" s="85">
        <f t="shared" si="54"/>
        <v>8.25</v>
      </c>
      <c r="W451" s="86">
        <f t="shared" si="53"/>
        <v>7.4829931972789114E-3</v>
      </c>
      <c r="X451" s="83" t="s">
        <v>1361</v>
      </c>
      <c r="Y451" s="85">
        <v>1094.25</v>
      </c>
      <c r="Z451" s="83" t="s">
        <v>4888</v>
      </c>
      <c r="AA451" s="85">
        <v>0</v>
      </c>
      <c r="AB451" s="85" t="s">
        <v>54</v>
      </c>
      <c r="AC451" s="85">
        <v>1102.5</v>
      </c>
      <c r="AD451" s="85">
        <v>1002</v>
      </c>
      <c r="AE451" s="85">
        <v>100.5</v>
      </c>
      <c r="AF451" s="83" t="s">
        <v>1371</v>
      </c>
      <c r="AG451" s="103">
        <f t="shared" si="55"/>
        <v>-92.25</v>
      </c>
    </row>
    <row r="452" spans="1:33" s="88" customFormat="1" x14ac:dyDescent="0.2">
      <c r="A452" s="83" t="s">
        <v>39</v>
      </c>
      <c r="B452" s="83" t="s">
        <v>40</v>
      </c>
      <c r="C452" s="83" t="s">
        <v>3832</v>
      </c>
      <c r="D452" s="83" t="s">
        <v>4053</v>
      </c>
      <c r="E452" s="83" t="s">
        <v>2903</v>
      </c>
      <c r="F452" s="83" t="s">
        <v>3835</v>
      </c>
      <c r="G452" s="83" t="s">
        <v>3836</v>
      </c>
      <c r="H452" s="83" t="s">
        <v>3985</v>
      </c>
      <c r="I452" s="83" t="s">
        <v>3837</v>
      </c>
      <c r="J452" s="83" t="s">
        <v>50</v>
      </c>
      <c r="K452" s="84">
        <v>43510</v>
      </c>
      <c r="L452" s="84">
        <v>43510</v>
      </c>
      <c r="M452" s="84">
        <v>43510</v>
      </c>
      <c r="N452" s="83" t="s">
        <v>1358</v>
      </c>
      <c r="O452" s="83" t="s">
        <v>1368</v>
      </c>
      <c r="P452" s="102">
        <v>8164571</v>
      </c>
      <c r="Q452" s="83" t="s">
        <v>4108</v>
      </c>
      <c r="R452" s="83" t="s">
        <v>68</v>
      </c>
      <c r="S452" s="83" t="s">
        <v>52</v>
      </c>
      <c r="T452" s="85">
        <v>2090</v>
      </c>
      <c r="U452" s="85">
        <v>1828.75</v>
      </c>
      <c r="V452" s="85">
        <f t="shared" si="54"/>
        <v>261.25</v>
      </c>
      <c r="W452" s="86">
        <f t="shared" si="53"/>
        <v>0.125</v>
      </c>
      <c r="X452" s="83" t="s">
        <v>1361</v>
      </c>
      <c r="Y452" s="85">
        <v>1828.75</v>
      </c>
      <c r="Z452" s="83" t="s">
        <v>4110</v>
      </c>
      <c r="AA452" s="85">
        <v>0</v>
      </c>
      <c r="AB452" s="85" t="s">
        <v>54</v>
      </c>
      <c r="AC452" s="85">
        <v>2090</v>
      </c>
      <c r="AD452" s="85">
        <v>1828.75</v>
      </c>
      <c r="AE452" s="85">
        <v>261.25</v>
      </c>
      <c r="AF452" s="83" t="s">
        <v>1371</v>
      </c>
      <c r="AG452" s="103">
        <f t="shared" si="55"/>
        <v>0</v>
      </c>
    </row>
    <row r="453" spans="1:33" s="88" customFormat="1" x14ac:dyDescent="0.2">
      <c r="A453" s="83" t="s">
        <v>39</v>
      </c>
      <c r="B453" s="83" t="s">
        <v>40</v>
      </c>
      <c r="C453" s="83" t="s">
        <v>3832</v>
      </c>
      <c r="D453" s="83" t="s">
        <v>4053</v>
      </c>
      <c r="E453" s="83" t="s">
        <v>2903</v>
      </c>
      <c r="F453" s="83" t="s">
        <v>3835</v>
      </c>
      <c r="G453" s="83" t="s">
        <v>3836</v>
      </c>
      <c r="H453" s="83" t="s">
        <v>4113</v>
      </c>
      <c r="I453" s="83" t="s">
        <v>3837</v>
      </c>
      <c r="J453" s="83" t="s">
        <v>50</v>
      </c>
      <c r="K453" s="84">
        <v>43511</v>
      </c>
      <c r="L453" s="84">
        <v>43511</v>
      </c>
      <c r="M453" s="84">
        <v>43511</v>
      </c>
      <c r="N453" s="83" t="s">
        <v>1358</v>
      </c>
      <c r="O453" s="83" t="s">
        <v>1368</v>
      </c>
      <c r="P453" s="102">
        <v>8198827</v>
      </c>
      <c r="Q453" s="83" t="s">
        <v>4115</v>
      </c>
      <c r="R453" s="83" t="s">
        <v>68</v>
      </c>
      <c r="S453" s="83" t="s">
        <v>52</v>
      </c>
      <c r="T453" s="85">
        <v>1048.52</v>
      </c>
      <c r="U453" s="85">
        <v>953.18</v>
      </c>
      <c r="V453" s="85">
        <f t="shared" si="54"/>
        <v>95.340000000000032</v>
      </c>
      <c r="W453" s="86">
        <f t="shared" si="53"/>
        <v>9.0928165414107531E-2</v>
      </c>
      <c r="X453" s="83" t="s">
        <v>1361</v>
      </c>
      <c r="Y453" s="85">
        <v>953.18</v>
      </c>
      <c r="Z453" s="83" t="s">
        <v>4117</v>
      </c>
      <c r="AA453" s="85">
        <v>0</v>
      </c>
      <c r="AB453" s="85" t="s">
        <v>54</v>
      </c>
      <c r="AC453" s="85">
        <v>1048.52</v>
      </c>
      <c r="AD453" s="85">
        <v>953.18</v>
      </c>
      <c r="AE453" s="85">
        <v>95.34</v>
      </c>
      <c r="AF453" s="83" t="s">
        <v>1371</v>
      </c>
      <c r="AG453" s="103">
        <f t="shared" si="55"/>
        <v>0</v>
      </c>
    </row>
    <row r="454" spans="1:33" s="88" customFormat="1" x14ac:dyDescent="0.2">
      <c r="A454" s="83" t="s">
        <v>39</v>
      </c>
      <c r="B454" s="83" t="s">
        <v>40</v>
      </c>
      <c r="C454" s="83" t="s">
        <v>3832</v>
      </c>
      <c r="D454" s="83" t="s">
        <v>4119</v>
      </c>
      <c r="E454" s="83" t="s">
        <v>2903</v>
      </c>
      <c r="F454" s="83" t="s">
        <v>3835</v>
      </c>
      <c r="G454" s="83" t="s">
        <v>3253</v>
      </c>
      <c r="H454" s="83" t="s">
        <v>4120</v>
      </c>
      <c r="I454" s="83" t="s">
        <v>3837</v>
      </c>
      <c r="J454" s="83" t="s">
        <v>50</v>
      </c>
      <c r="K454" s="84">
        <v>43509</v>
      </c>
      <c r="L454" s="84">
        <v>43509</v>
      </c>
      <c r="M454" s="84">
        <v>43509</v>
      </c>
      <c r="N454" s="83" t="s">
        <v>1358</v>
      </c>
      <c r="O454" s="83" t="s">
        <v>1368</v>
      </c>
      <c r="P454" s="102">
        <v>8198952</v>
      </c>
      <c r="Q454" s="83" t="s">
        <v>4889</v>
      </c>
      <c r="R454" s="83" t="s">
        <v>68</v>
      </c>
      <c r="S454" s="83" t="s">
        <v>52</v>
      </c>
      <c r="T454" s="85">
        <v>1808.8</v>
      </c>
      <c r="U454" s="85">
        <v>1873.4</v>
      </c>
      <c r="V454" s="85">
        <f t="shared" ref="V454:V459" si="56">T454-U454</f>
        <v>-64.600000000000136</v>
      </c>
      <c r="W454" s="86">
        <f t="shared" si="53"/>
        <v>-3.5714285714285789E-2</v>
      </c>
      <c r="X454" s="83" t="s">
        <v>1361</v>
      </c>
      <c r="Y454" s="85">
        <v>1873.4</v>
      </c>
      <c r="Z454" s="83" t="s">
        <v>4890</v>
      </c>
      <c r="AA454" s="85">
        <v>0</v>
      </c>
      <c r="AB454" s="85" t="s">
        <v>54</v>
      </c>
      <c r="AC454" s="85">
        <v>1808.8</v>
      </c>
      <c r="AD454" s="85">
        <v>1873.4</v>
      </c>
      <c r="AE454" s="85">
        <v>-64.599999999999994</v>
      </c>
      <c r="AF454" s="83" t="s">
        <v>1371</v>
      </c>
      <c r="AG454" s="103">
        <f t="shared" ref="AG454:AG459" si="57">V454-AE454</f>
        <v>-1.4210854715202004E-13</v>
      </c>
    </row>
    <row r="455" spans="1:33" s="88" customFormat="1" x14ac:dyDescent="0.2">
      <c r="A455" s="83" t="s">
        <v>39</v>
      </c>
      <c r="B455" s="83" t="s">
        <v>40</v>
      </c>
      <c r="C455" s="83" t="s">
        <v>3832</v>
      </c>
      <c r="D455" s="83" t="s">
        <v>4119</v>
      </c>
      <c r="E455" s="83" t="s">
        <v>2903</v>
      </c>
      <c r="F455" s="83" t="s">
        <v>3835</v>
      </c>
      <c r="G455" s="83" t="s">
        <v>3836</v>
      </c>
      <c r="H455" s="83" t="s">
        <v>4891</v>
      </c>
      <c r="I455" s="83" t="s">
        <v>3837</v>
      </c>
      <c r="J455" s="83" t="s">
        <v>50</v>
      </c>
      <c r="K455" s="84">
        <v>43501</v>
      </c>
      <c r="L455" s="84">
        <v>43501</v>
      </c>
      <c r="M455" s="84">
        <v>43501</v>
      </c>
      <c r="N455" s="83" t="s">
        <v>1358</v>
      </c>
      <c r="O455" s="83" t="s">
        <v>1368</v>
      </c>
      <c r="P455" s="102">
        <v>8181615</v>
      </c>
      <c r="Q455" s="83" t="s">
        <v>4892</v>
      </c>
      <c r="R455" s="83" t="s">
        <v>68</v>
      </c>
      <c r="S455" s="83" t="s">
        <v>52</v>
      </c>
      <c r="T455" s="85">
        <v>6124.1</v>
      </c>
      <c r="U455" s="85">
        <v>5212</v>
      </c>
      <c r="V455" s="85">
        <f t="shared" si="56"/>
        <v>912.10000000000036</v>
      </c>
      <c r="W455" s="86">
        <f t="shared" si="53"/>
        <v>0.14893617021276601</v>
      </c>
      <c r="X455" s="83" t="s">
        <v>1361</v>
      </c>
      <c r="Y455" s="85">
        <v>5212</v>
      </c>
      <c r="Z455" s="83" t="s">
        <v>4893</v>
      </c>
      <c r="AA455" s="85">
        <v>0</v>
      </c>
      <c r="AB455" s="85" t="s">
        <v>54</v>
      </c>
      <c r="AC455" s="85">
        <v>6124.1</v>
      </c>
      <c r="AD455" s="85">
        <v>5212</v>
      </c>
      <c r="AE455" s="85">
        <v>912.1</v>
      </c>
      <c r="AF455" s="83" t="s">
        <v>1371</v>
      </c>
      <c r="AG455" s="103">
        <f t="shared" si="57"/>
        <v>0</v>
      </c>
    </row>
    <row r="456" spans="1:33" s="88" customFormat="1" x14ac:dyDescent="0.2">
      <c r="A456" s="83" t="s">
        <v>39</v>
      </c>
      <c r="B456" s="83" t="s">
        <v>40</v>
      </c>
      <c r="C456" s="83" t="s">
        <v>3832</v>
      </c>
      <c r="D456" s="83" t="s">
        <v>4119</v>
      </c>
      <c r="E456" s="83" t="s">
        <v>2903</v>
      </c>
      <c r="F456" s="83" t="s">
        <v>3835</v>
      </c>
      <c r="G456" s="83" t="s">
        <v>3836</v>
      </c>
      <c r="H456" s="83" t="s">
        <v>4147</v>
      </c>
      <c r="I456" s="83" t="s">
        <v>3837</v>
      </c>
      <c r="J456" s="83" t="s">
        <v>50</v>
      </c>
      <c r="K456" s="84">
        <v>43501</v>
      </c>
      <c r="L456" s="84">
        <v>43501</v>
      </c>
      <c r="M456" s="84">
        <v>43501</v>
      </c>
      <c r="N456" s="83" t="s">
        <v>1358</v>
      </c>
      <c r="O456" s="83" t="s">
        <v>1368</v>
      </c>
      <c r="P456" s="102">
        <v>8182680</v>
      </c>
      <c r="Q456" s="83" t="s">
        <v>4894</v>
      </c>
      <c r="R456" s="83" t="s">
        <v>68</v>
      </c>
      <c r="S456" s="83" t="s">
        <v>52</v>
      </c>
      <c r="T456" s="85">
        <v>3420.15</v>
      </c>
      <c r="U456" s="85">
        <v>3081.21</v>
      </c>
      <c r="V456" s="85">
        <f t="shared" si="56"/>
        <v>338.94000000000005</v>
      </c>
      <c r="W456" s="86">
        <f t="shared" si="53"/>
        <v>9.9100916626463767E-2</v>
      </c>
      <c r="X456" s="83" t="s">
        <v>1361</v>
      </c>
      <c r="Y456" s="85">
        <v>3081.21</v>
      </c>
      <c r="Z456" s="83" t="s">
        <v>4895</v>
      </c>
      <c r="AA456" s="85">
        <v>0</v>
      </c>
      <c r="AB456" s="85" t="s">
        <v>54</v>
      </c>
      <c r="AC456" s="85">
        <v>3420.15</v>
      </c>
      <c r="AD456" s="85">
        <v>3081.21</v>
      </c>
      <c r="AE456" s="85">
        <v>338.94</v>
      </c>
      <c r="AF456" s="83" t="s">
        <v>1371</v>
      </c>
      <c r="AG456" s="103">
        <f t="shared" si="57"/>
        <v>0</v>
      </c>
    </row>
    <row r="457" spans="1:33" s="88" customFormat="1" x14ac:dyDescent="0.2">
      <c r="A457" s="83" t="s">
        <v>39</v>
      </c>
      <c r="B457" s="83" t="s">
        <v>40</v>
      </c>
      <c r="C457" s="83" t="s">
        <v>3832</v>
      </c>
      <c r="D457" s="83" t="s">
        <v>4119</v>
      </c>
      <c r="E457" s="83" t="s">
        <v>2903</v>
      </c>
      <c r="F457" s="83" t="s">
        <v>3835</v>
      </c>
      <c r="G457" s="83" t="s">
        <v>3836</v>
      </c>
      <c r="H457" s="83" t="s">
        <v>4896</v>
      </c>
      <c r="I457" s="83" t="s">
        <v>3837</v>
      </c>
      <c r="J457" s="83" t="s">
        <v>50</v>
      </c>
      <c r="K457" s="84">
        <v>43503</v>
      </c>
      <c r="L457" s="84">
        <v>43503</v>
      </c>
      <c r="M457" s="84">
        <v>43503</v>
      </c>
      <c r="N457" s="83" t="s">
        <v>1358</v>
      </c>
      <c r="O457" s="83" t="s">
        <v>1368</v>
      </c>
      <c r="P457" s="102">
        <v>8198837</v>
      </c>
      <c r="Q457" s="83" t="s">
        <v>4897</v>
      </c>
      <c r="R457" s="83" t="s">
        <v>68</v>
      </c>
      <c r="S457" s="83" t="s">
        <v>52</v>
      </c>
      <c r="T457" s="85">
        <v>84.1</v>
      </c>
      <c r="U457" s="85">
        <v>84.1</v>
      </c>
      <c r="V457" s="85">
        <f t="shared" si="56"/>
        <v>0</v>
      </c>
      <c r="W457" s="86">
        <f t="shared" si="53"/>
        <v>0</v>
      </c>
      <c r="X457" s="83" t="s">
        <v>1361</v>
      </c>
      <c r="Y457" s="85">
        <v>84.1</v>
      </c>
      <c r="Z457" s="83" t="s">
        <v>4898</v>
      </c>
      <c r="AA457" s="85">
        <v>0</v>
      </c>
      <c r="AB457" s="85" t="s">
        <v>54</v>
      </c>
      <c r="AC457" s="85">
        <v>84.1</v>
      </c>
      <c r="AD457" s="85">
        <v>84.1</v>
      </c>
      <c r="AE457" s="85">
        <v>0</v>
      </c>
      <c r="AF457" s="83" t="s">
        <v>1371</v>
      </c>
      <c r="AG457" s="103">
        <f t="shared" si="57"/>
        <v>0</v>
      </c>
    </row>
    <row r="458" spans="1:33" s="88" customFormat="1" x14ac:dyDescent="0.2">
      <c r="A458" s="83" t="s">
        <v>39</v>
      </c>
      <c r="B458" s="83" t="s">
        <v>40</v>
      </c>
      <c r="C458" s="83" t="s">
        <v>3832</v>
      </c>
      <c r="D458" s="83" t="s">
        <v>4119</v>
      </c>
      <c r="E458" s="83" t="s">
        <v>2903</v>
      </c>
      <c r="F458" s="83" t="s">
        <v>3835</v>
      </c>
      <c r="G458" s="83" t="s">
        <v>3836</v>
      </c>
      <c r="H458" s="83" t="s">
        <v>4046</v>
      </c>
      <c r="I458" s="83" t="s">
        <v>3837</v>
      </c>
      <c r="J458" s="83" t="s">
        <v>50</v>
      </c>
      <c r="K458" s="84">
        <v>43503</v>
      </c>
      <c r="L458" s="84">
        <v>43503</v>
      </c>
      <c r="M458" s="84">
        <v>43503</v>
      </c>
      <c r="N458" s="83" t="s">
        <v>1358</v>
      </c>
      <c r="O458" s="83" t="s">
        <v>1368</v>
      </c>
      <c r="P458" s="102">
        <v>8169397</v>
      </c>
      <c r="Q458" s="83" t="s">
        <v>4899</v>
      </c>
      <c r="R458" s="83" t="s">
        <v>68</v>
      </c>
      <c r="S458" s="83" t="s">
        <v>52</v>
      </c>
      <c r="T458" s="85">
        <v>1201.2</v>
      </c>
      <c r="U458" s="85">
        <v>1244.0999999999999</v>
      </c>
      <c r="V458" s="85">
        <f t="shared" si="56"/>
        <v>-42.899999999999864</v>
      </c>
      <c r="W458" s="86">
        <f t="shared" si="53"/>
        <v>-3.5714285714285601E-2</v>
      </c>
      <c r="X458" s="83" t="s">
        <v>1361</v>
      </c>
      <c r="Y458" s="85">
        <v>1244.0999999999999</v>
      </c>
      <c r="Z458" s="83" t="s">
        <v>4900</v>
      </c>
      <c r="AA458" s="85">
        <v>0</v>
      </c>
      <c r="AB458" s="85" t="s">
        <v>54</v>
      </c>
      <c r="AC458" s="85">
        <v>1201.2</v>
      </c>
      <c r="AD458" s="85">
        <v>1244.0999999999999</v>
      </c>
      <c r="AE458" s="85">
        <v>-42.9</v>
      </c>
      <c r="AF458" s="83" t="s">
        <v>1371</v>
      </c>
      <c r="AG458" s="103">
        <f t="shared" si="57"/>
        <v>1.3500311979441904E-13</v>
      </c>
    </row>
    <row r="459" spans="1:33" s="88" customFormat="1" x14ac:dyDescent="0.2">
      <c r="A459" s="83" t="s">
        <v>39</v>
      </c>
      <c r="B459" s="83" t="s">
        <v>40</v>
      </c>
      <c r="C459" s="83" t="s">
        <v>3832</v>
      </c>
      <c r="D459" s="83" t="s">
        <v>4119</v>
      </c>
      <c r="E459" s="83" t="s">
        <v>2903</v>
      </c>
      <c r="F459" s="83" t="s">
        <v>3835</v>
      </c>
      <c r="G459" s="83" t="s">
        <v>3836</v>
      </c>
      <c r="H459" s="83" t="s">
        <v>4127</v>
      </c>
      <c r="I459" s="83" t="s">
        <v>3837</v>
      </c>
      <c r="J459" s="83" t="s">
        <v>50</v>
      </c>
      <c r="K459" s="84">
        <v>43509</v>
      </c>
      <c r="L459" s="84">
        <v>43509</v>
      </c>
      <c r="M459" s="84">
        <v>43509</v>
      </c>
      <c r="N459" s="83" t="s">
        <v>1358</v>
      </c>
      <c r="O459" s="83" t="s">
        <v>1368</v>
      </c>
      <c r="P459" s="102">
        <v>8189058</v>
      </c>
      <c r="Q459" s="83" t="s">
        <v>4901</v>
      </c>
      <c r="R459" s="83" t="s">
        <v>68</v>
      </c>
      <c r="S459" s="83" t="s">
        <v>52</v>
      </c>
      <c r="T459" s="85">
        <v>557.20000000000005</v>
      </c>
      <c r="U459" s="85">
        <v>577.1</v>
      </c>
      <c r="V459" s="85">
        <f t="shared" si="56"/>
        <v>-19.899999999999977</v>
      </c>
      <c r="W459" s="86">
        <f t="shared" si="53"/>
        <v>-3.5714285714285671E-2</v>
      </c>
      <c r="X459" s="83" t="s">
        <v>1361</v>
      </c>
      <c r="Y459" s="85">
        <v>577.1</v>
      </c>
      <c r="Z459" s="83" t="s">
        <v>4902</v>
      </c>
      <c r="AA459" s="85">
        <v>0</v>
      </c>
      <c r="AB459" s="85" t="s">
        <v>54</v>
      </c>
      <c r="AC459" s="85">
        <v>557.20000000000005</v>
      </c>
      <c r="AD459" s="85">
        <v>577.1</v>
      </c>
      <c r="AE459" s="85">
        <v>-19.899999999999999</v>
      </c>
      <c r="AF459" s="83" t="s">
        <v>1371</v>
      </c>
      <c r="AG459" s="103">
        <f t="shared" si="57"/>
        <v>0</v>
      </c>
    </row>
    <row r="460" spans="1:33" s="88" customFormat="1" x14ac:dyDescent="0.2">
      <c r="A460" s="83" t="s">
        <v>39</v>
      </c>
      <c r="B460" s="83" t="s">
        <v>40</v>
      </c>
      <c r="C460" s="83" t="s">
        <v>4171</v>
      </c>
      <c r="D460" s="83" t="s">
        <v>4172</v>
      </c>
      <c r="E460" s="83" t="s">
        <v>2903</v>
      </c>
      <c r="F460" s="83" t="s">
        <v>4174</v>
      </c>
      <c r="G460" s="83" t="s">
        <v>4175</v>
      </c>
      <c r="H460" s="83" t="s">
        <v>4903</v>
      </c>
      <c r="I460" s="83" t="s">
        <v>4181</v>
      </c>
      <c r="J460" s="83" t="s">
        <v>50</v>
      </c>
      <c r="K460" s="84">
        <v>43503</v>
      </c>
      <c r="L460" s="84">
        <v>43503</v>
      </c>
      <c r="M460" s="84">
        <v>43503</v>
      </c>
      <c r="N460" s="83" t="s">
        <v>1358</v>
      </c>
      <c r="O460" s="83" t="s">
        <v>1368</v>
      </c>
      <c r="P460" s="102">
        <v>8170324</v>
      </c>
      <c r="Q460" s="83" t="s">
        <v>4904</v>
      </c>
      <c r="R460" s="83" t="s">
        <v>68</v>
      </c>
      <c r="S460" s="83" t="s">
        <v>52</v>
      </c>
      <c r="T460" s="85">
        <v>20410.71</v>
      </c>
      <c r="U460" s="85">
        <v>17833.86</v>
      </c>
      <c r="V460" s="85">
        <f t="shared" ref="V460:V465" si="58">T460-U460</f>
        <v>2576.8499999999985</v>
      </c>
      <c r="W460" s="86">
        <f t="shared" si="53"/>
        <v>0.12624989527556849</v>
      </c>
      <c r="X460" s="83" t="s">
        <v>1361</v>
      </c>
      <c r="Y460" s="85">
        <v>17833.86</v>
      </c>
      <c r="Z460" s="83" t="s">
        <v>4905</v>
      </c>
      <c r="AA460" s="85">
        <v>0</v>
      </c>
      <c r="AB460" s="85" t="s">
        <v>54</v>
      </c>
      <c r="AC460" s="85">
        <v>20410.71</v>
      </c>
      <c r="AD460" s="85">
        <v>17833.86</v>
      </c>
      <c r="AE460" s="85">
        <v>2576.85</v>
      </c>
      <c r="AF460" s="83" t="s">
        <v>1371</v>
      </c>
      <c r="AG460" s="103">
        <f t="shared" ref="AG460:AG465" si="59">V460-AE460</f>
        <v>0</v>
      </c>
    </row>
    <row r="461" spans="1:33" s="88" customFormat="1" x14ac:dyDescent="0.2">
      <c r="A461" s="83" t="s">
        <v>39</v>
      </c>
      <c r="B461" s="83" t="s">
        <v>40</v>
      </c>
      <c r="C461" s="83" t="s">
        <v>4171</v>
      </c>
      <c r="D461" s="83" t="s">
        <v>4172</v>
      </c>
      <c r="E461" s="83" t="s">
        <v>2903</v>
      </c>
      <c r="F461" s="83" t="s">
        <v>4174</v>
      </c>
      <c r="G461" s="83" t="s">
        <v>4175</v>
      </c>
      <c r="H461" s="83" t="s">
        <v>4173</v>
      </c>
      <c r="I461" s="83" t="s">
        <v>4181</v>
      </c>
      <c r="J461" s="83" t="s">
        <v>50</v>
      </c>
      <c r="K461" s="84">
        <v>43507</v>
      </c>
      <c r="L461" s="84">
        <v>43507</v>
      </c>
      <c r="M461" s="84">
        <v>43507</v>
      </c>
      <c r="N461" s="83" t="s">
        <v>1358</v>
      </c>
      <c r="O461" s="83" t="s">
        <v>1368</v>
      </c>
      <c r="P461" s="102">
        <v>8195682</v>
      </c>
      <c r="Q461" s="83" t="s">
        <v>4188</v>
      </c>
      <c r="R461" s="83" t="s">
        <v>68</v>
      </c>
      <c r="S461" s="83" t="s">
        <v>52</v>
      </c>
      <c r="T461" s="85">
        <v>1187.01</v>
      </c>
      <c r="U461" s="85">
        <v>1103.19</v>
      </c>
      <c r="V461" s="85">
        <f t="shared" si="58"/>
        <v>83.819999999999936</v>
      </c>
      <c r="W461" s="86">
        <f t="shared" si="53"/>
        <v>7.0614400889630197E-2</v>
      </c>
      <c r="X461" s="83" t="s">
        <v>1361</v>
      </c>
      <c r="Y461" s="85">
        <v>1103.19</v>
      </c>
      <c r="Z461" s="83" t="s">
        <v>4190</v>
      </c>
      <c r="AA461" s="85">
        <v>0</v>
      </c>
      <c r="AB461" s="85" t="s">
        <v>54</v>
      </c>
      <c r="AC461" s="85">
        <v>1187.01</v>
      </c>
      <c r="AD461" s="85">
        <v>1103.19</v>
      </c>
      <c r="AE461" s="85">
        <v>83.82</v>
      </c>
      <c r="AF461" s="83" t="s">
        <v>1371</v>
      </c>
      <c r="AG461" s="103">
        <f t="shared" si="59"/>
        <v>0</v>
      </c>
    </row>
    <row r="462" spans="1:33" s="88" customFormat="1" x14ac:dyDescent="0.2">
      <c r="A462" s="83" t="s">
        <v>39</v>
      </c>
      <c r="B462" s="83" t="s">
        <v>40</v>
      </c>
      <c r="C462" s="83" t="s">
        <v>4171</v>
      </c>
      <c r="D462" s="83" t="s">
        <v>4172</v>
      </c>
      <c r="E462" s="83" t="s">
        <v>2903</v>
      </c>
      <c r="F462" s="83" t="s">
        <v>4174</v>
      </c>
      <c r="G462" s="83" t="s">
        <v>4175</v>
      </c>
      <c r="H462" s="83" t="s">
        <v>4906</v>
      </c>
      <c r="I462" s="83" t="s">
        <v>4181</v>
      </c>
      <c r="J462" s="83" t="s">
        <v>50</v>
      </c>
      <c r="K462" s="84">
        <v>43524</v>
      </c>
      <c r="L462" s="84">
        <v>43524</v>
      </c>
      <c r="M462" s="84">
        <v>43524</v>
      </c>
      <c r="N462" s="83" t="s">
        <v>1358</v>
      </c>
      <c r="O462" s="83" t="s">
        <v>1368</v>
      </c>
      <c r="P462" s="102">
        <v>8186268</v>
      </c>
      <c r="Q462" s="83" t="s">
        <v>4907</v>
      </c>
      <c r="R462" s="83" t="s">
        <v>68</v>
      </c>
      <c r="S462" s="83" t="s">
        <v>52</v>
      </c>
      <c r="T462" s="85">
        <v>35348.5</v>
      </c>
      <c r="U462" s="85">
        <v>32135</v>
      </c>
      <c r="V462" s="85">
        <f t="shared" si="58"/>
        <v>3213.5</v>
      </c>
      <c r="W462" s="86">
        <f t="shared" si="53"/>
        <v>9.0909090909090912E-2</v>
      </c>
      <c r="X462" s="83" t="s">
        <v>1361</v>
      </c>
      <c r="Y462" s="85">
        <v>32135</v>
      </c>
      <c r="Z462" s="83" t="s">
        <v>4908</v>
      </c>
      <c r="AA462" s="85">
        <v>0</v>
      </c>
      <c r="AB462" s="85" t="s">
        <v>54</v>
      </c>
      <c r="AC462" s="85">
        <v>35348.5</v>
      </c>
      <c r="AD462" s="85">
        <v>32135</v>
      </c>
      <c r="AE462" s="85">
        <v>3213.5</v>
      </c>
      <c r="AF462" s="83" t="s">
        <v>1371</v>
      </c>
      <c r="AG462" s="103">
        <f t="shared" si="59"/>
        <v>0</v>
      </c>
    </row>
    <row r="463" spans="1:33" s="88" customFormat="1" x14ac:dyDescent="0.2">
      <c r="A463" s="83" t="s">
        <v>39</v>
      </c>
      <c r="B463" s="83" t="s">
        <v>40</v>
      </c>
      <c r="C463" s="83" t="s">
        <v>4171</v>
      </c>
      <c r="D463" s="83" t="s">
        <v>4172</v>
      </c>
      <c r="E463" s="83" t="s">
        <v>2903</v>
      </c>
      <c r="F463" s="83" t="s">
        <v>4174</v>
      </c>
      <c r="G463" s="83" t="s">
        <v>4175</v>
      </c>
      <c r="H463" s="83" t="s">
        <v>4906</v>
      </c>
      <c r="I463" s="83" t="s">
        <v>4181</v>
      </c>
      <c r="J463" s="83" t="s">
        <v>50</v>
      </c>
      <c r="K463" s="84">
        <v>43497</v>
      </c>
      <c r="L463" s="84">
        <v>43539</v>
      </c>
      <c r="M463" s="104" t="s">
        <v>54</v>
      </c>
      <c r="N463" s="83" t="s">
        <v>1358</v>
      </c>
      <c r="O463" s="83" t="s">
        <v>1359</v>
      </c>
      <c r="P463" s="102">
        <v>8186268</v>
      </c>
      <c r="Q463" s="83" t="s">
        <v>4907</v>
      </c>
      <c r="R463" s="83" t="s">
        <v>68</v>
      </c>
      <c r="S463" s="83" t="s">
        <v>52</v>
      </c>
      <c r="T463" s="85">
        <v>2324.25</v>
      </c>
      <c r="U463" s="85">
        <v>2161.5500000000002</v>
      </c>
      <c r="V463" s="85">
        <f t="shared" si="58"/>
        <v>162.69999999999982</v>
      </c>
      <c r="W463" s="86">
        <f t="shared" si="53"/>
        <v>7.0001075615789957E-2</v>
      </c>
      <c r="X463" s="83" t="s">
        <v>1361</v>
      </c>
      <c r="Y463" s="85">
        <v>2161.5500000000002</v>
      </c>
      <c r="Z463" s="83" t="s">
        <v>4908</v>
      </c>
      <c r="AA463" s="85">
        <v>0</v>
      </c>
      <c r="AB463" s="85" t="s">
        <v>54</v>
      </c>
      <c r="AC463" s="85">
        <v>2324.25</v>
      </c>
      <c r="AD463" s="85">
        <v>2161.5500000000002</v>
      </c>
      <c r="AE463" s="85">
        <v>162.69999999999999</v>
      </c>
      <c r="AF463" s="83" t="s">
        <v>1371</v>
      </c>
      <c r="AG463" s="103">
        <f t="shared" si="59"/>
        <v>0</v>
      </c>
    </row>
    <row r="464" spans="1:33" s="88" customFormat="1" x14ac:dyDescent="0.2">
      <c r="A464" s="83" t="s">
        <v>39</v>
      </c>
      <c r="B464" s="83" t="s">
        <v>40</v>
      </c>
      <c r="C464" s="83" t="s">
        <v>4171</v>
      </c>
      <c r="D464" s="83" t="s">
        <v>4909</v>
      </c>
      <c r="E464" s="83" t="s">
        <v>2903</v>
      </c>
      <c r="F464" s="83" t="s">
        <v>4910</v>
      </c>
      <c r="G464" s="83" t="s">
        <v>4911</v>
      </c>
      <c r="H464" s="83" t="s">
        <v>4912</v>
      </c>
      <c r="I464" s="83" t="s">
        <v>4913</v>
      </c>
      <c r="J464" s="83" t="s">
        <v>50</v>
      </c>
      <c r="K464" s="84">
        <v>43508</v>
      </c>
      <c r="L464" s="84">
        <v>43508</v>
      </c>
      <c r="M464" s="84">
        <v>43508</v>
      </c>
      <c r="N464" s="83" t="s">
        <v>1358</v>
      </c>
      <c r="O464" s="83" t="s">
        <v>1368</v>
      </c>
      <c r="P464" s="102">
        <v>8159949</v>
      </c>
      <c r="Q464" s="83" t="s">
        <v>4914</v>
      </c>
      <c r="R464" s="83" t="s">
        <v>68</v>
      </c>
      <c r="S464" s="83" t="s">
        <v>52</v>
      </c>
      <c r="T464" s="85">
        <v>3215.5</v>
      </c>
      <c r="U464" s="85">
        <v>2725</v>
      </c>
      <c r="V464" s="85">
        <f t="shared" si="58"/>
        <v>490.5</v>
      </c>
      <c r="W464" s="86">
        <f t="shared" si="53"/>
        <v>0.15254237288135594</v>
      </c>
      <c r="X464" s="83" t="s">
        <v>1361</v>
      </c>
      <c r="Y464" s="85">
        <v>2725</v>
      </c>
      <c r="Z464" s="83" t="s">
        <v>4915</v>
      </c>
      <c r="AA464" s="85">
        <v>0</v>
      </c>
      <c r="AB464" s="85" t="s">
        <v>54</v>
      </c>
      <c r="AC464" s="85">
        <v>3215.5</v>
      </c>
      <c r="AD464" s="85">
        <v>2725</v>
      </c>
      <c r="AE464" s="85">
        <v>490.5</v>
      </c>
      <c r="AF464" s="83" t="s">
        <v>1371</v>
      </c>
      <c r="AG464" s="103">
        <f t="shared" si="59"/>
        <v>0</v>
      </c>
    </row>
    <row r="465" spans="1:33" s="88" customFormat="1" x14ac:dyDescent="0.2">
      <c r="A465" s="83" t="s">
        <v>39</v>
      </c>
      <c r="B465" s="83" t="s">
        <v>40</v>
      </c>
      <c r="C465" s="83" t="s">
        <v>4171</v>
      </c>
      <c r="D465" s="83" t="s">
        <v>4916</v>
      </c>
      <c r="E465" s="83" t="s">
        <v>2903</v>
      </c>
      <c r="F465" s="83" t="s">
        <v>4910</v>
      </c>
      <c r="G465" s="83" t="s">
        <v>4911</v>
      </c>
      <c r="H465" s="83" t="s">
        <v>4917</v>
      </c>
      <c r="I465" s="83" t="s">
        <v>4913</v>
      </c>
      <c r="J465" s="83" t="s">
        <v>50</v>
      </c>
      <c r="K465" s="84">
        <v>43504</v>
      </c>
      <c r="L465" s="84">
        <v>43504</v>
      </c>
      <c r="M465" s="84">
        <v>43504</v>
      </c>
      <c r="N465" s="83" t="s">
        <v>1358</v>
      </c>
      <c r="O465" s="83" t="s">
        <v>1368</v>
      </c>
      <c r="P465" s="102">
        <v>8184872</v>
      </c>
      <c r="Q465" s="83" t="s">
        <v>4918</v>
      </c>
      <c r="R465" s="83" t="s">
        <v>68</v>
      </c>
      <c r="S465" s="83" t="s">
        <v>52</v>
      </c>
      <c r="T465" s="85">
        <v>915.31</v>
      </c>
      <c r="U465" s="85">
        <v>780.34</v>
      </c>
      <c r="V465" s="85">
        <f t="shared" si="58"/>
        <v>134.96999999999991</v>
      </c>
      <c r="W465" s="86">
        <f t="shared" si="53"/>
        <v>0.14745823819252485</v>
      </c>
      <c r="X465" s="83" t="s">
        <v>1361</v>
      </c>
      <c r="Y465" s="85">
        <v>780.34</v>
      </c>
      <c r="Z465" s="83" t="s">
        <v>4919</v>
      </c>
      <c r="AA465" s="85">
        <v>0</v>
      </c>
      <c r="AB465" s="85" t="s">
        <v>54</v>
      </c>
      <c r="AC465" s="85">
        <v>915.31</v>
      </c>
      <c r="AD465" s="85">
        <v>780.34</v>
      </c>
      <c r="AE465" s="85">
        <v>134.97</v>
      </c>
      <c r="AF465" s="83" t="s">
        <v>1376</v>
      </c>
      <c r="AG465" s="103">
        <f t="shared" si="59"/>
        <v>0</v>
      </c>
    </row>
    <row r="466" spans="1:33" s="88" customFormat="1" x14ac:dyDescent="0.2">
      <c r="A466" s="83" t="s">
        <v>39</v>
      </c>
      <c r="B466" s="83" t="s">
        <v>40</v>
      </c>
      <c r="C466" s="83" t="s">
        <v>4171</v>
      </c>
      <c r="D466" s="83" t="s">
        <v>4192</v>
      </c>
      <c r="E466" s="83" t="s">
        <v>2903</v>
      </c>
      <c r="F466" s="83" t="s">
        <v>4194</v>
      </c>
      <c r="G466" s="83" t="s">
        <v>4195</v>
      </c>
      <c r="H466" s="83" t="s">
        <v>4193</v>
      </c>
      <c r="I466" s="83" t="s">
        <v>4181</v>
      </c>
      <c r="J466" s="83" t="s">
        <v>50</v>
      </c>
      <c r="K466" s="84">
        <v>43500</v>
      </c>
      <c r="L466" s="84">
        <v>43500</v>
      </c>
      <c r="M466" s="84">
        <v>43500</v>
      </c>
      <c r="N466" s="83" t="s">
        <v>1358</v>
      </c>
      <c r="O466" s="83" t="s">
        <v>1368</v>
      </c>
      <c r="P466" s="102">
        <v>8162207</v>
      </c>
      <c r="Q466" s="83" t="s">
        <v>4213</v>
      </c>
      <c r="R466" s="83" t="s">
        <v>68</v>
      </c>
      <c r="S466" s="83" t="s">
        <v>52</v>
      </c>
      <c r="T466" s="85">
        <v>19790.099999999999</v>
      </c>
      <c r="U466" s="85">
        <v>18471.45</v>
      </c>
      <c r="V466" s="85">
        <f t="shared" ref="V466:V478" si="60">T466-U466</f>
        <v>1318.6499999999978</v>
      </c>
      <c r="W466" s="86">
        <f t="shared" si="53"/>
        <v>6.6631800748859174E-2</v>
      </c>
      <c r="X466" s="83" t="s">
        <v>1361</v>
      </c>
      <c r="Y466" s="85">
        <v>18471.45</v>
      </c>
      <c r="Z466" s="83" t="s">
        <v>4198</v>
      </c>
      <c r="AA466" s="85">
        <v>0</v>
      </c>
      <c r="AB466" s="85" t="s">
        <v>54</v>
      </c>
      <c r="AC466" s="85">
        <v>19790.099999999999</v>
      </c>
      <c r="AD466" s="85">
        <v>18471.45</v>
      </c>
      <c r="AE466" s="85">
        <v>1318.65</v>
      </c>
      <c r="AF466" s="83" t="s">
        <v>1371</v>
      </c>
      <c r="AG466" s="103">
        <f t="shared" ref="AG466:AG478" si="61">V466-AE466</f>
        <v>-2.2737367544323206E-12</v>
      </c>
    </row>
    <row r="467" spans="1:33" s="88" customFormat="1" x14ac:dyDescent="0.2">
      <c r="A467" s="83" t="s">
        <v>39</v>
      </c>
      <c r="B467" s="83" t="s">
        <v>40</v>
      </c>
      <c r="C467" s="83" t="s">
        <v>4171</v>
      </c>
      <c r="D467" s="83" t="s">
        <v>4192</v>
      </c>
      <c r="E467" s="83" t="s">
        <v>2903</v>
      </c>
      <c r="F467" s="83" t="s">
        <v>4194</v>
      </c>
      <c r="G467" s="83" t="s">
        <v>4195</v>
      </c>
      <c r="H467" s="83" t="s">
        <v>4193</v>
      </c>
      <c r="I467" s="83" t="s">
        <v>4181</v>
      </c>
      <c r="J467" s="83" t="s">
        <v>50</v>
      </c>
      <c r="K467" s="84">
        <v>43497</v>
      </c>
      <c r="L467" s="84">
        <v>43497</v>
      </c>
      <c r="M467" s="84">
        <v>43497</v>
      </c>
      <c r="N467" s="83" t="s">
        <v>1358</v>
      </c>
      <c r="O467" s="83" t="s">
        <v>1368</v>
      </c>
      <c r="P467" s="102">
        <v>8162207</v>
      </c>
      <c r="Q467" s="83" t="s">
        <v>4213</v>
      </c>
      <c r="R467" s="83" t="s">
        <v>68</v>
      </c>
      <c r="S467" s="83" t="s">
        <v>52</v>
      </c>
      <c r="T467" s="85">
        <v>0</v>
      </c>
      <c r="U467" s="85">
        <v>0</v>
      </c>
      <c r="V467" s="85">
        <f t="shared" si="60"/>
        <v>0</v>
      </c>
      <c r="W467" s="86" t="e">
        <f t="shared" si="53"/>
        <v>#DIV/0!</v>
      </c>
      <c r="X467" s="83" t="s">
        <v>1361</v>
      </c>
      <c r="Y467" s="85">
        <v>0</v>
      </c>
      <c r="Z467" s="83" t="s">
        <v>4217</v>
      </c>
      <c r="AA467" s="85">
        <v>0</v>
      </c>
      <c r="AB467" s="85" t="s">
        <v>54</v>
      </c>
      <c r="AC467" s="85">
        <v>0</v>
      </c>
      <c r="AD467" s="85">
        <v>0</v>
      </c>
      <c r="AE467" s="85">
        <v>0</v>
      </c>
      <c r="AF467" s="83" t="s">
        <v>1371</v>
      </c>
      <c r="AG467" s="103">
        <f t="shared" si="61"/>
        <v>0</v>
      </c>
    </row>
    <row r="468" spans="1:33" s="88" customFormat="1" x14ac:dyDescent="0.2">
      <c r="A468" s="83" t="s">
        <v>39</v>
      </c>
      <c r="B468" s="83" t="s">
        <v>40</v>
      </c>
      <c r="C468" s="83" t="s">
        <v>4171</v>
      </c>
      <c r="D468" s="83" t="s">
        <v>4192</v>
      </c>
      <c r="E468" s="83" t="s">
        <v>2903</v>
      </c>
      <c r="F468" s="83" t="s">
        <v>4194</v>
      </c>
      <c r="G468" s="83" t="s">
        <v>4195</v>
      </c>
      <c r="H468" s="83" t="s">
        <v>4193</v>
      </c>
      <c r="I468" s="83" t="s">
        <v>4181</v>
      </c>
      <c r="J468" s="83" t="s">
        <v>50</v>
      </c>
      <c r="K468" s="84">
        <v>43500</v>
      </c>
      <c r="L468" s="84">
        <v>43500</v>
      </c>
      <c r="M468" s="84">
        <v>43500</v>
      </c>
      <c r="N468" s="83" t="s">
        <v>1358</v>
      </c>
      <c r="O468" s="83" t="s">
        <v>1368</v>
      </c>
      <c r="P468" s="102">
        <v>8182052</v>
      </c>
      <c r="Q468" s="83" t="s">
        <v>4219</v>
      </c>
      <c r="R468" s="83" t="s">
        <v>68</v>
      </c>
      <c r="S468" s="83" t="s">
        <v>52</v>
      </c>
      <c r="T468" s="85">
        <v>135030</v>
      </c>
      <c r="U468" s="85">
        <v>113926</v>
      </c>
      <c r="V468" s="85">
        <f t="shared" si="60"/>
        <v>21104</v>
      </c>
      <c r="W468" s="86">
        <f t="shared" si="53"/>
        <v>0.15629119454935941</v>
      </c>
      <c r="X468" s="83" t="s">
        <v>1361</v>
      </c>
      <c r="Y468" s="85">
        <v>113926</v>
      </c>
      <c r="Z468" s="83" t="s">
        <v>4221</v>
      </c>
      <c r="AA468" s="85">
        <v>0</v>
      </c>
      <c r="AB468" s="85" t="s">
        <v>54</v>
      </c>
      <c r="AC468" s="85">
        <v>135030</v>
      </c>
      <c r="AD468" s="85">
        <v>113926</v>
      </c>
      <c r="AE468" s="85">
        <v>21104</v>
      </c>
      <c r="AF468" s="83" t="s">
        <v>1371</v>
      </c>
      <c r="AG468" s="103">
        <f t="shared" si="61"/>
        <v>0</v>
      </c>
    </row>
    <row r="469" spans="1:33" s="88" customFormat="1" x14ac:dyDescent="0.2">
      <c r="A469" s="83" t="s">
        <v>39</v>
      </c>
      <c r="B469" s="83" t="s">
        <v>40</v>
      </c>
      <c r="C469" s="83" t="s">
        <v>4171</v>
      </c>
      <c r="D469" s="83" t="s">
        <v>4192</v>
      </c>
      <c r="E469" s="83" t="s">
        <v>2903</v>
      </c>
      <c r="F469" s="83" t="s">
        <v>4194</v>
      </c>
      <c r="G469" s="83" t="s">
        <v>4195</v>
      </c>
      <c r="H469" s="83" t="s">
        <v>4193</v>
      </c>
      <c r="I469" s="83" t="s">
        <v>4181</v>
      </c>
      <c r="J469" s="83" t="s">
        <v>50</v>
      </c>
      <c r="K469" s="84">
        <v>43500</v>
      </c>
      <c r="L469" s="84">
        <v>43539</v>
      </c>
      <c r="M469" s="104" t="s">
        <v>54</v>
      </c>
      <c r="N469" s="83" t="s">
        <v>1358</v>
      </c>
      <c r="O469" s="83" t="s">
        <v>1359</v>
      </c>
      <c r="P469" s="102">
        <v>8182052</v>
      </c>
      <c r="Q469" s="83" t="s">
        <v>4219</v>
      </c>
      <c r="R469" s="83" t="s">
        <v>68</v>
      </c>
      <c r="S469" s="83" t="s">
        <v>52</v>
      </c>
      <c r="T469" s="85">
        <v>347535</v>
      </c>
      <c r="U469" s="85">
        <v>327496.5</v>
      </c>
      <c r="V469" s="85">
        <f t="shared" si="60"/>
        <v>20038.5</v>
      </c>
      <c r="W469" s="86">
        <f t="shared" si="53"/>
        <v>5.7658940826103844E-2</v>
      </c>
      <c r="X469" s="83" t="s">
        <v>1361</v>
      </c>
      <c r="Y469" s="85">
        <v>327496.5</v>
      </c>
      <c r="Z469" s="83" t="s">
        <v>4221</v>
      </c>
      <c r="AA469" s="85">
        <v>0</v>
      </c>
      <c r="AB469" s="85" t="s">
        <v>54</v>
      </c>
      <c r="AC469" s="85">
        <v>347535</v>
      </c>
      <c r="AD469" s="85">
        <v>327496.5</v>
      </c>
      <c r="AE469" s="85">
        <v>20038.5</v>
      </c>
      <c r="AF469" s="83" t="s">
        <v>1371</v>
      </c>
      <c r="AG469" s="103">
        <f t="shared" si="61"/>
        <v>0</v>
      </c>
    </row>
    <row r="470" spans="1:33" s="88" customFormat="1" x14ac:dyDescent="0.2">
      <c r="A470" s="83" t="s">
        <v>39</v>
      </c>
      <c r="B470" s="83" t="s">
        <v>40</v>
      </c>
      <c r="C470" s="83" t="s">
        <v>4171</v>
      </c>
      <c r="D470" s="83" t="s">
        <v>4192</v>
      </c>
      <c r="E470" s="83" t="s">
        <v>2903</v>
      </c>
      <c r="F470" s="83" t="s">
        <v>4194</v>
      </c>
      <c r="G470" s="83" t="s">
        <v>4195</v>
      </c>
      <c r="H470" s="83" t="s">
        <v>4193</v>
      </c>
      <c r="I470" s="83" t="s">
        <v>4181</v>
      </c>
      <c r="J470" s="83" t="s">
        <v>50</v>
      </c>
      <c r="K470" s="84">
        <v>43500</v>
      </c>
      <c r="L470" s="84">
        <v>43539</v>
      </c>
      <c r="M470" s="104" t="s">
        <v>54</v>
      </c>
      <c r="N470" s="83" t="s">
        <v>1358</v>
      </c>
      <c r="O470" s="83" t="s">
        <v>1359</v>
      </c>
      <c r="P470" s="102">
        <v>8182052</v>
      </c>
      <c r="Q470" s="83" t="s">
        <v>4219</v>
      </c>
      <c r="R470" s="83" t="s">
        <v>68</v>
      </c>
      <c r="S470" s="83" t="s">
        <v>52</v>
      </c>
      <c r="T470" s="85">
        <v>45712.25</v>
      </c>
      <c r="U470" s="85">
        <v>42846.25</v>
      </c>
      <c r="V470" s="85">
        <f t="shared" si="60"/>
        <v>2866</v>
      </c>
      <c r="W470" s="86">
        <f t="shared" si="53"/>
        <v>6.2696541955383947E-2</v>
      </c>
      <c r="X470" s="83" t="s">
        <v>1361</v>
      </c>
      <c r="Y470" s="85">
        <v>42846.25</v>
      </c>
      <c r="Z470" s="83" t="s">
        <v>4920</v>
      </c>
      <c r="AA470" s="85">
        <v>0</v>
      </c>
      <c r="AB470" s="85" t="s">
        <v>54</v>
      </c>
      <c r="AC470" s="85">
        <v>45712.25</v>
      </c>
      <c r="AD470" s="85">
        <v>42846.25</v>
      </c>
      <c r="AE470" s="85">
        <v>2866</v>
      </c>
      <c r="AF470" s="83" t="s">
        <v>1371</v>
      </c>
      <c r="AG470" s="103">
        <f t="shared" si="61"/>
        <v>0</v>
      </c>
    </row>
    <row r="471" spans="1:33" s="88" customFormat="1" x14ac:dyDescent="0.2">
      <c r="A471" s="83" t="s">
        <v>39</v>
      </c>
      <c r="B471" s="83" t="s">
        <v>40</v>
      </c>
      <c r="C471" s="83" t="s">
        <v>4171</v>
      </c>
      <c r="D471" s="83" t="s">
        <v>4192</v>
      </c>
      <c r="E471" s="83" t="s">
        <v>2903</v>
      </c>
      <c r="F471" s="83" t="s">
        <v>4194</v>
      </c>
      <c r="G471" s="83" t="s">
        <v>4195</v>
      </c>
      <c r="H471" s="83" t="s">
        <v>4193</v>
      </c>
      <c r="I471" s="83" t="s">
        <v>4181</v>
      </c>
      <c r="J471" s="83" t="s">
        <v>50</v>
      </c>
      <c r="K471" s="84">
        <v>43500</v>
      </c>
      <c r="L471" s="84">
        <v>43539</v>
      </c>
      <c r="M471" s="104" t="s">
        <v>54</v>
      </c>
      <c r="N471" s="83" t="s">
        <v>1358</v>
      </c>
      <c r="O471" s="83" t="s">
        <v>1359</v>
      </c>
      <c r="P471" s="102">
        <v>8182047</v>
      </c>
      <c r="Q471" s="83" t="s">
        <v>4921</v>
      </c>
      <c r="R471" s="83" t="s">
        <v>68</v>
      </c>
      <c r="S471" s="83" t="s">
        <v>52</v>
      </c>
      <c r="T471" s="85">
        <v>524724.30000000005</v>
      </c>
      <c r="U471" s="85">
        <v>497561.4</v>
      </c>
      <c r="V471" s="85">
        <f t="shared" si="60"/>
        <v>27162.900000000023</v>
      </c>
      <c r="W471" s="86">
        <f t="shared" si="53"/>
        <v>5.1766041709903697E-2</v>
      </c>
      <c r="X471" s="83" t="s">
        <v>1361</v>
      </c>
      <c r="Y471" s="85">
        <v>497561.4</v>
      </c>
      <c r="Z471" s="83" t="s">
        <v>4922</v>
      </c>
      <c r="AA471" s="85">
        <v>0</v>
      </c>
      <c r="AB471" s="85" t="s">
        <v>54</v>
      </c>
      <c r="AC471" s="85">
        <v>524724.30000000005</v>
      </c>
      <c r="AD471" s="85">
        <v>497561.4</v>
      </c>
      <c r="AE471" s="85">
        <v>27162.9</v>
      </c>
      <c r="AF471" s="83" t="s">
        <v>1371</v>
      </c>
      <c r="AG471" s="103">
        <f t="shared" si="61"/>
        <v>0</v>
      </c>
    </row>
    <row r="472" spans="1:33" s="88" customFormat="1" x14ac:dyDescent="0.2">
      <c r="A472" s="83" t="s">
        <v>39</v>
      </c>
      <c r="B472" s="83" t="s">
        <v>40</v>
      </c>
      <c r="C472" s="83" t="s">
        <v>4171</v>
      </c>
      <c r="D472" s="83" t="s">
        <v>4192</v>
      </c>
      <c r="E472" s="83" t="s">
        <v>2903</v>
      </c>
      <c r="F472" s="83" t="s">
        <v>4194</v>
      </c>
      <c r="G472" s="83" t="s">
        <v>4195</v>
      </c>
      <c r="H472" s="83" t="s">
        <v>4193</v>
      </c>
      <c r="I472" s="83" t="s">
        <v>4181</v>
      </c>
      <c r="J472" s="83" t="s">
        <v>50</v>
      </c>
      <c r="K472" s="84">
        <v>43504</v>
      </c>
      <c r="L472" s="84">
        <v>43539</v>
      </c>
      <c r="M472" s="104" t="s">
        <v>54</v>
      </c>
      <c r="N472" s="83" t="s">
        <v>1358</v>
      </c>
      <c r="O472" s="83" t="s">
        <v>1359</v>
      </c>
      <c r="P472" s="102">
        <v>8196594</v>
      </c>
      <c r="Q472" s="83" t="s">
        <v>4923</v>
      </c>
      <c r="R472" s="83" t="s">
        <v>68</v>
      </c>
      <c r="S472" s="83" t="s">
        <v>52</v>
      </c>
      <c r="T472" s="85">
        <v>2545.4</v>
      </c>
      <c r="U472" s="85">
        <v>2300.65</v>
      </c>
      <c r="V472" s="85">
        <f t="shared" si="60"/>
        <v>244.75</v>
      </c>
      <c r="W472" s="86">
        <f t="shared" ref="W472:W479" si="62">V472/T472</f>
        <v>9.6153846153846145E-2</v>
      </c>
      <c r="X472" s="83" t="s">
        <v>1361</v>
      </c>
      <c r="Y472" s="85">
        <v>2300.65</v>
      </c>
      <c r="Z472" s="83" t="s">
        <v>4924</v>
      </c>
      <c r="AA472" s="85">
        <v>0</v>
      </c>
      <c r="AB472" s="85" t="s">
        <v>54</v>
      </c>
      <c r="AC472" s="85">
        <v>2545.4</v>
      </c>
      <c r="AD472" s="85">
        <v>2300.65</v>
      </c>
      <c r="AE472" s="85">
        <v>244.75</v>
      </c>
      <c r="AF472" s="83" t="s">
        <v>1371</v>
      </c>
      <c r="AG472" s="103">
        <f t="shared" si="61"/>
        <v>0</v>
      </c>
    </row>
    <row r="473" spans="1:33" s="88" customFormat="1" x14ac:dyDescent="0.2">
      <c r="A473" s="83" t="s">
        <v>39</v>
      </c>
      <c r="B473" s="83" t="s">
        <v>40</v>
      </c>
      <c r="C473" s="83" t="s">
        <v>4171</v>
      </c>
      <c r="D473" s="83" t="s">
        <v>4192</v>
      </c>
      <c r="E473" s="83" t="s">
        <v>2903</v>
      </c>
      <c r="F473" s="83" t="s">
        <v>4194</v>
      </c>
      <c r="G473" s="83" t="s">
        <v>4195</v>
      </c>
      <c r="H473" s="83" t="s">
        <v>4193</v>
      </c>
      <c r="I473" s="83" t="s">
        <v>4181</v>
      </c>
      <c r="J473" s="83" t="s">
        <v>50</v>
      </c>
      <c r="K473" s="84">
        <v>43511</v>
      </c>
      <c r="L473" s="84">
        <v>43539</v>
      </c>
      <c r="M473" s="104" t="s">
        <v>54</v>
      </c>
      <c r="N473" s="83" t="s">
        <v>1358</v>
      </c>
      <c r="O473" s="83" t="s">
        <v>1359</v>
      </c>
      <c r="P473" s="102">
        <v>8202032</v>
      </c>
      <c r="Q473" s="83" t="s">
        <v>4925</v>
      </c>
      <c r="R473" s="83" t="s">
        <v>68</v>
      </c>
      <c r="S473" s="83" t="s">
        <v>52</v>
      </c>
      <c r="T473" s="85">
        <v>11066.53</v>
      </c>
      <c r="U473" s="85">
        <v>10031</v>
      </c>
      <c r="V473" s="85">
        <f t="shared" si="60"/>
        <v>1035.5300000000007</v>
      </c>
      <c r="W473" s="86">
        <f t="shared" si="62"/>
        <v>9.3573143523760435E-2</v>
      </c>
      <c r="X473" s="83" t="s">
        <v>1361</v>
      </c>
      <c r="Y473" s="85">
        <v>10031</v>
      </c>
      <c r="Z473" s="83" t="s">
        <v>4926</v>
      </c>
      <c r="AA473" s="85">
        <v>0</v>
      </c>
      <c r="AB473" s="85" t="s">
        <v>54</v>
      </c>
      <c r="AC473" s="85">
        <v>11066.53</v>
      </c>
      <c r="AD473" s="85">
        <v>10031</v>
      </c>
      <c r="AE473" s="85">
        <v>1035.53</v>
      </c>
      <c r="AF473" s="83" t="s">
        <v>1371</v>
      </c>
      <c r="AG473" s="103">
        <f t="shared" si="61"/>
        <v>0</v>
      </c>
    </row>
    <row r="474" spans="1:33" s="88" customFormat="1" x14ac:dyDescent="0.2">
      <c r="A474" s="83" t="s">
        <v>39</v>
      </c>
      <c r="B474" s="83" t="s">
        <v>40</v>
      </c>
      <c r="C474" s="83" t="s">
        <v>4171</v>
      </c>
      <c r="D474" s="83" t="s">
        <v>4192</v>
      </c>
      <c r="E474" s="83" t="s">
        <v>2903</v>
      </c>
      <c r="F474" s="83" t="s">
        <v>4194</v>
      </c>
      <c r="G474" s="83" t="s">
        <v>4195</v>
      </c>
      <c r="H474" s="83" t="s">
        <v>4193</v>
      </c>
      <c r="I474" s="83" t="s">
        <v>4181</v>
      </c>
      <c r="J474" s="83" t="s">
        <v>50</v>
      </c>
      <c r="K474" s="84">
        <v>43511</v>
      </c>
      <c r="L474" s="84">
        <v>43539</v>
      </c>
      <c r="M474" s="104" t="s">
        <v>54</v>
      </c>
      <c r="N474" s="83" t="s">
        <v>1358</v>
      </c>
      <c r="O474" s="83" t="s">
        <v>1359</v>
      </c>
      <c r="P474" s="102">
        <v>8202059</v>
      </c>
      <c r="Q474" s="83" t="s">
        <v>4927</v>
      </c>
      <c r="R474" s="83" t="s">
        <v>68</v>
      </c>
      <c r="S474" s="83" t="s">
        <v>52</v>
      </c>
      <c r="T474" s="85">
        <v>727.48</v>
      </c>
      <c r="U474" s="85">
        <v>657.53</v>
      </c>
      <c r="V474" s="85">
        <f t="shared" si="60"/>
        <v>69.950000000000045</v>
      </c>
      <c r="W474" s="86">
        <f t="shared" si="62"/>
        <v>9.6153846153846215E-2</v>
      </c>
      <c r="X474" s="83" t="s">
        <v>1361</v>
      </c>
      <c r="Y474" s="85">
        <v>657.53</v>
      </c>
      <c r="Z474" s="83" t="s">
        <v>4928</v>
      </c>
      <c r="AA474" s="85">
        <v>0</v>
      </c>
      <c r="AB474" s="85" t="s">
        <v>54</v>
      </c>
      <c r="AC474" s="85">
        <v>727.48</v>
      </c>
      <c r="AD474" s="85">
        <v>657.53</v>
      </c>
      <c r="AE474" s="85">
        <v>69.95</v>
      </c>
      <c r="AF474" s="83" t="s">
        <v>1371</v>
      </c>
      <c r="AG474" s="103">
        <f t="shared" si="61"/>
        <v>0</v>
      </c>
    </row>
    <row r="475" spans="1:33" s="88" customFormat="1" x14ac:dyDescent="0.2">
      <c r="A475" s="83" t="s">
        <v>39</v>
      </c>
      <c r="B475" s="83" t="s">
        <v>40</v>
      </c>
      <c r="C475" s="83" t="s">
        <v>4171</v>
      </c>
      <c r="D475" s="83" t="s">
        <v>4192</v>
      </c>
      <c r="E475" s="83" t="s">
        <v>2903</v>
      </c>
      <c r="F475" s="83" t="s">
        <v>4194</v>
      </c>
      <c r="G475" s="83" t="s">
        <v>4195</v>
      </c>
      <c r="H475" s="83" t="s">
        <v>4929</v>
      </c>
      <c r="I475" s="83" t="s">
        <v>4181</v>
      </c>
      <c r="J475" s="83" t="s">
        <v>50</v>
      </c>
      <c r="K475" s="84">
        <v>43497</v>
      </c>
      <c r="L475" s="84">
        <v>43539</v>
      </c>
      <c r="M475" s="104" t="s">
        <v>54</v>
      </c>
      <c r="N475" s="83" t="s">
        <v>1358</v>
      </c>
      <c r="O475" s="83" t="s">
        <v>1359</v>
      </c>
      <c r="P475" s="102">
        <v>8188414</v>
      </c>
      <c r="Q475" s="83" t="s">
        <v>4930</v>
      </c>
      <c r="R475" s="83" t="s">
        <v>68</v>
      </c>
      <c r="S475" s="83" t="s">
        <v>52</v>
      </c>
      <c r="T475" s="85">
        <v>4850</v>
      </c>
      <c r="U475" s="85">
        <v>4607.5</v>
      </c>
      <c r="V475" s="85">
        <f t="shared" si="60"/>
        <v>242.5</v>
      </c>
      <c r="W475" s="86">
        <f t="shared" si="62"/>
        <v>0.05</v>
      </c>
      <c r="X475" s="83" t="s">
        <v>1361</v>
      </c>
      <c r="Y475" s="85">
        <v>4607.5</v>
      </c>
      <c r="Z475" s="83" t="s">
        <v>4931</v>
      </c>
      <c r="AA475" s="85">
        <v>0</v>
      </c>
      <c r="AB475" s="85" t="s">
        <v>54</v>
      </c>
      <c r="AC475" s="85">
        <v>4850</v>
      </c>
      <c r="AD475" s="85">
        <v>4607.5</v>
      </c>
      <c r="AE475" s="85">
        <v>242.5</v>
      </c>
      <c r="AF475" s="83" t="s">
        <v>1371</v>
      </c>
      <c r="AG475" s="103">
        <f t="shared" si="61"/>
        <v>0</v>
      </c>
    </row>
    <row r="476" spans="1:33" s="88" customFormat="1" x14ac:dyDescent="0.2">
      <c r="A476" s="83" t="s">
        <v>39</v>
      </c>
      <c r="B476" s="83" t="s">
        <v>40</v>
      </c>
      <c r="C476" s="83" t="s">
        <v>4171</v>
      </c>
      <c r="D476" s="83" t="s">
        <v>4192</v>
      </c>
      <c r="E476" s="83" t="s">
        <v>2903</v>
      </c>
      <c r="F476" s="83" t="s">
        <v>4194</v>
      </c>
      <c r="G476" s="83" t="s">
        <v>4195</v>
      </c>
      <c r="H476" s="83" t="s">
        <v>4932</v>
      </c>
      <c r="I476" s="83" t="s">
        <v>4181</v>
      </c>
      <c r="J476" s="83" t="s">
        <v>50</v>
      </c>
      <c r="K476" s="84">
        <v>43497</v>
      </c>
      <c r="L476" s="84">
        <v>43539</v>
      </c>
      <c r="M476" s="104" t="s">
        <v>54</v>
      </c>
      <c r="N476" s="83" t="s">
        <v>1358</v>
      </c>
      <c r="O476" s="83" t="s">
        <v>1359</v>
      </c>
      <c r="P476" s="102">
        <v>8188415</v>
      </c>
      <c r="Q476" s="83" t="s">
        <v>4933</v>
      </c>
      <c r="R476" s="83" t="s">
        <v>68</v>
      </c>
      <c r="S476" s="83" t="s">
        <v>52</v>
      </c>
      <c r="T476" s="85">
        <v>206</v>
      </c>
      <c r="U476" s="85">
        <v>160</v>
      </c>
      <c r="V476" s="85">
        <f t="shared" si="60"/>
        <v>46</v>
      </c>
      <c r="W476" s="86">
        <f t="shared" si="62"/>
        <v>0.22330097087378642</v>
      </c>
      <c r="X476" s="83" t="s">
        <v>1361</v>
      </c>
      <c r="Y476" s="85">
        <v>160</v>
      </c>
      <c r="Z476" s="83" t="s">
        <v>4934</v>
      </c>
      <c r="AA476" s="85">
        <v>0</v>
      </c>
      <c r="AB476" s="85" t="s">
        <v>54</v>
      </c>
      <c r="AC476" s="85">
        <v>206</v>
      </c>
      <c r="AD476" s="85">
        <v>160</v>
      </c>
      <c r="AE476" s="85">
        <v>46</v>
      </c>
      <c r="AF476" s="83" t="s">
        <v>1371</v>
      </c>
      <c r="AG476" s="103">
        <f t="shared" si="61"/>
        <v>0</v>
      </c>
    </row>
    <row r="477" spans="1:33" s="88" customFormat="1" x14ac:dyDescent="0.2">
      <c r="A477" s="83" t="s">
        <v>39</v>
      </c>
      <c r="B477" s="83" t="s">
        <v>40</v>
      </c>
      <c r="C477" s="83" t="s">
        <v>4171</v>
      </c>
      <c r="D477" s="83" t="s">
        <v>4192</v>
      </c>
      <c r="E477" s="83" t="s">
        <v>2903</v>
      </c>
      <c r="F477" s="83" t="s">
        <v>4194</v>
      </c>
      <c r="G477" s="83" t="s">
        <v>4195</v>
      </c>
      <c r="H477" s="83" t="s">
        <v>4935</v>
      </c>
      <c r="I477" s="83" t="s">
        <v>4181</v>
      </c>
      <c r="J477" s="83" t="s">
        <v>50</v>
      </c>
      <c r="K477" s="84">
        <v>43500</v>
      </c>
      <c r="L477" s="84">
        <v>43500</v>
      </c>
      <c r="M477" s="84">
        <v>43500</v>
      </c>
      <c r="N477" s="83" t="s">
        <v>1358</v>
      </c>
      <c r="O477" s="83" t="s">
        <v>1368</v>
      </c>
      <c r="P477" s="102">
        <v>8201492</v>
      </c>
      <c r="Q477" s="83" t="s">
        <v>4936</v>
      </c>
      <c r="R477" s="83" t="s">
        <v>68</v>
      </c>
      <c r="S477" s="83" t="s">
        <v>52</v>
      </c>
      <c r="T477" s="85">
        <v>2680</v>
      </c>
      <c r="U477" s="85">
        <v>2477.52</v>
      </c>
      <c r="V477" s="85">
        <f t="shared" si="60"/>
        <v>202.48000000000002</v>
      </c>
      <c r="W477" s="86">
        <f t="shared" si="62"/>
        <v>7.5552238805970159E-2</v>
      </c>
      <c r="X477" s="83" t="s">
        <v>1361</v>
      </c>
      <c r="Y477" s="85">
        <v>2477.52</v>
      </c>
      <c r="Z477" s="83" t="s">
        <v>4937</v>
      </c>
      <c r="AA477" s="85">
        <v>0</v>
      </c>
      <c r="AB477" s="85" t="s">
        <v>54</v>
      </c>
      <c r="AC477" s="85">
        <v>2680</v>
      </c>
      <c r="AD477" s="85">
        <v>2477.52</v>
      </c>
      <c r="AE477" s="85">
        <v>202.48</v>
      </c>
      <c r="AF477" s="83" t="s">
        <v>1371</v>
      </c>
      <c r="AG477" s="103">
        <f t="shared" si="61"/>
        <v>0</v>
      </c>
    </row>
    <row r="478" spans="1:33" s="88" customFormat="1" x14ac:dyDescent="0.2">
      <c r="A478" s="83" t="s">
        <v>39</v>
      </c>
      <c r="B478" s="83" t="s">
        <v>40</v>
      </c>
      <c r="C478" s="83" t="s">
        <v>4171</v>
      </c>
      <c r="D478" s="83" t="s">
        <v>4192</v>
      </c>
      <c r="E478" s="83" t="s">
        <v>2903</v>
      </c>
      <c r="F478" s="83" t="s">
        <v>4194</v>
      </c>
      <c r="G478" s="83" t="s">
        <v>4195</v>
      </c>
      <c r="H478" s="83" t="s">
        <v>4938</v>
      </c>
      <c r="I478" s="83" t="s">
        <v>4181</v>
      </c>
      <c r="J478" s="83" t="s">
        <v>50</v>
      </c>
      <c r="K478" s="84">
        <v>43523</v>
      </c>
      <c r="L478" s="84">
        <v>43523</v>
      </c>
      <c r="M478" s="84">
        <v>43523</v>
      </c>
      <c r="N478" s="83" t="s">
        <v>1358</v>
      </c>
      <c r="O478" s="83" t="s">
        <v>1368</v>
      </c>
      <c r="P478" s="102">
        <v>8195678</v>
      </c>
      <c r="Q478" s="83" t="s">
        <v>4939</v>
      </c>
      <c r="R478" s="83" t="s">
        <v>68</v>
      </c>
      <c r="S478" s="83" t="s">
        <v>52</v>
      </c>
      <c r="T478" s="85">
        <v>2533.6799999999998</v>
      </c>
      <c r="U478" s="85">
        <v>2346</v>
      </c>
      <c r="V478" s="85">
        <f t="shared" si="60"/>
        <v>187.67999999999984</v>
      </c>
      <c r="W478" s="86">
        <f t="shared" si="62"/>
        <v>7.4074074074074014E-2</v>
      </c>
      <c r="X478" s="83" t="s">
        <v>1361</v>
      </c>
      <c r="Y478" s="85">
        <v>2346</v>
      </c>
      <c r="Z478" s="83" t="s">
        <v>4940</v>
      </c>
      <c r="AA478" s="85">
        <v>0</v>
      </c>
      <c r="AB478" s="85" t="s">
        <v>54</v>
      </c>
      <c r="AC478" s="85">
        <v>2533.6799999999998</v>
      </c>
      <c r="AD478" s="85">
        <v>2346</v>
      </c>
      <c r="AE478" s="85">
        <v>187.68</v>
      </c>
      <c r="AF478" s="83" t="s">
        <v>1371</v>
      </c>
      <c r="AG478" s="103">
        <f t="shared" si="61"/>
        <v>0</v>
      </c>
    </row>
    <row r="479" spans="1:33" s="95" customFormat="1" x14ac:dyDescent="0.2">
      <c r="A479" s="89" t="s">
        <v>39</v>
      </c>
      <c r="B479" s="89" t="s">
        <v>40</v>
      </c>
      <c r="C479" s="89" t="s">
        <v>4941</v>
      </c>
      <c r="D479" s="89" t="s">
        <v>4942</v>
      </c>
      <c r="E479" s="89" t="s">
        <v>2903</v>
      </c>
      <c r="F479" s="89" t="s">
        <v>4943</v>
      </c>
      <c r="G479" s="89" t="s">
        <v>4944</v>
      </c>
      <c r="H479" s="89" t="s">
        <v>407</v>
      </c>
      <c r="I479" s="89" t="s">
        <v>302</v>
      </c>
      <c r="J479" s="89" t="s">
        <v>50</v>
      </c>
      <c r="K479" s="90">
        <v>43524</v>
      </c>
      <c r="L479" s="90">
        <v>43539</v>
      </c>
      <c r="M479" s="91" t="s">
        <v>54</v>
      </c>
      <c r="N479" s="89" t="s">
        <v>1358</v>
      </c>
      <c r="O479" s="89" t="s">
        <v>1359</v>
      </c>
      <c r="P479" s="105">
        <v>8186626</v>
      </c>
      <c r="Q479" s="89" t="s">
        <v>4945</v>
      </c>
      <c r="R479" s="89" t="s">
        <v>68</v>
      </c>
      <c r="S479" s="89" t="s">
        <v>52</v>
      </c>
      <c r="T479" s="92">
        <v>14506811.93</v>
      </c>
      <c r="U479" s="92">
        <v>13040905.59</v>
      </c>
      <c r="V479" s="92">
        <f>T479-U479</f>
        <v>1465906.3399999999</v>
      </c>
      <c r="W479" s="93">
        <f t="shared" si="62"/>
        <v>0.10104951708710819</v>
      </c>
      <c r="X479" s="89" t="s">
        <v>1361</v>
      </c>
      <c r="Y479" s="92">
        <v>13040905.59</v>
      </c>
      <c r="Z479" s="89" t="s">
        <v>4946</v>
      </c>
      <c r="AA479" s="92">
        <v>0</v>
      </c>
      <c r="AB479" s="92" t="s">
        <v>54</v>
      </c>
      <c r="AC479" s="92">
        <v>14506811.93</v>
      </c>
      <c r="AD479" s="92">
        <v>13040905.59</v>
      </c>
      <c r="AE479" s="92">
        <v>1465906.34</v>
      </c>
      <c r="AF479" s="89" t="s">
        <v>1371</v>
      </c>
      <c r="AG479" s="106">
        <f>V479-AE479</f>
        <v>0</v>
      </c>
    </row>
  </sheetData>
  <autoFilter ref="A2:AG478" xr:uid="{00000000-0009-0000-0000-00000A000000}">
    <sortState ref="A3:AG478">
      <sortCondition ref="D3:D478"/>
      <sortCondition ref="Q3:Q478"/>
      <sortCondition ref="P3:P478"/>
    </sortState>
  </autoFilter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CFF"/>
  </sheetPr>
  <dimension ref="A1:AG239"/>
  <sheetViews>
    <sheetView topLeftCell="O193" workbookViewId="0">
      <selection activeCell="Z3" sqref="Z3:Z239"/>
    </sheetView>
  </sheetViews>
  <sheetFormatPr defaultColWidth="9.140625" defaultRowHeight="11.25" x14ac:dyDescent="0.2"/>
  <cols>
    <col min="1" max="1" width="21.140625" style="96" bestFit="1" customWidth="1"/>
    <col min="2" max="2" width="9.7109375" style="96" bestFit="1" customWidth="1"/>
    <col min="3" max="3" width="18" style="96" bestFit="1" customWidth="1"/>
    <col min="4" max="4" width="26.7109375" style="96" bestFit="1" customWidth="1"/>
    <col min="5" max="5" width="16.5703125" style="96" bestFit="1" customWidth="1"/>
    <col min="6" max="6" width="20.5703125" style="96" bestFit="1" customWidth="1"/>
    <col min="7" max="7" width="30.5703125" style="96" bestFit="1" customWidth="1"/>
    <col min="8" max="8" width="31" style="96" bestFit="1" customWidth="1"/>
    <col min="9" max="9" width="22.5703125" style="96" bestFit="1" customWidth="1"/>
    <col min="10" max="11" width="10.42578125" style="96" bestFit="1" customWidth="1"/>
    <col min="12" max="12" width="17.28515625" style="96" bestFit="1" customWidth="1"/>
    <col min="13" max="13" width="16.28515625" style="96" bestFit="1" customWidth="1"/>
    <col min="14" max="14" width="17.28515625" style="96" bestFit="1" customWidth="1"/>
    <col min="15" max="15" width="10" style="96" bestFit="1" customWidth="1"/>
    <col min="16" max="16" width="9.28515625" style="96" bestFit="1" customWidth="1"/>
    <col min="17" max="17" width="16.7109375" style="96" bestFit="1" customWidth="1"/>
    <col min="18" max="18" width="8.5703125" style="96" bestFit="1" customWidth="1"/>
    <col min="19" max="19" width="21.7109375" style="96" bestFit="1" customWidth="1"/>
    <col min="20" max="22" width="14" style="31" bestFit="1" customWidth="1"/>
    <col min="23" max="23" width="10.5703125" style="98" bestFit="1" customWidth="1"/>
    <col min="24" max="24" width="19.5703125" style="96" bestFit="1" customWidth="1"/>
    <col min="25" max="25" width="14.140625" style="31" bestFit="1" customWidth="1"/>
    <col min="26" max="26" width="9.28515625" style="96" bestFit="1" customWidth="1"/>
    <col min="27" max="27" width="12.85546875" style="31" bestFit="1" customWidth="1"/>
    <col min="28" max="28" width="13.5703125" style="31" bestFit="1" customWidth="1"/>
    <col min="29" max="31" width="17.42578125" style="31" bestFit="1" customWidth="1"/>
    <col min="32" max="32" width="8.7109375" style="96" bestFit="1" customWidth="1"/>
    <col min="33" max="33" width="10.28515625" style="96" bestFit="1" customWidth="1"/>
    <col min="34" max="16384" width="9.140625" style="96"/>
  </cols>
  <sheetData>
    <row r="1" spans="1:33" x14ac:dyDescent="0.2">
      <c r="J1" s="30">
        <v>43543</v>
      </c>
    </row>
    <row r="2" spans="1:33" s="82" customFormat="1" ht="33" customHeight="1" x14ac:dyDescent="0.25">
      <c r="A2" s="76" t="s">
        <v>1332</v>
      </c>
      <c r="B2" s="76" t="s">
        <v>1333</v>
      </c>
      <c r="C2" s="76" t="s">
        <v>1334</v>
      </c>
      <c r="D2" s="76" t="s">
        <v>4</v>
      </c>
      <c r="E2" s="76" t="s">
        <v>5</v>
      </c>
      <c r="F2" s="76" t="s">
        <v>8</v>
      </c>
      <c r="G2" s="76" t="s">
        <v>9</v>
      </c>
      <c r="H2" s="76" t="s">
        <v>1335</v>
      </c>
      <c r="I2" s="76" t="s">
        <v>10</v>
      </c>
      <c r="J2" s="76" t="s">
        <v>1336</v>
      </c>
      <c r="K2" s="76" t="s">
        <v>1337</v>
      </c>
      <c r="L2" s="76" t="s">
        <v>1338</v>
      </c>
      <c r="M2" s="76" t="s">
        <v>1339</v>
      </c>
      <c r="N2" s="76" t="s">
        <v>1340</v>
      </c>
      <c r="O2" s="76" t="s">
        <v>1341</v>
      </c>
      <c r="P2" s="76" t="s">
        <v>18</v>
      </c>
      <c r="Q2" s="76" t="s">
        <v>1342</v>
      </c>
      <c r="R2" s="76" t="s">
        <v>1343</v>
      </c>
      <c r="S2" s="76" t="s">
        <v>1344</v>
      </c>
      <c r="T2" s="35" t="s">
        <v>1345</v>
      </c>
      <c r="U2" s="35" t="s">
        <v>1346</v>
      </c>
      <c r="V2" s="35" t="s">
        <v>1347</v>
      </c>
      <c r="W2" s="78" t="s">
        <v>1348</v>
      </c>
      <c r="X2" s="76" t="s">
        <v>1349</v>
      </c>
      <c r="Y2" s="35" t="s">
        <v>1350</v>
      </c>
      <c r="Z2" s="76" t="s">
        <v>28</v>
      </c>
      <c r="AA2" s="35" t="s">
        <v>1351</v>
      </c>
      <c r="AB2" s="35" t="s">
        <v>1352</v>
      </c>
      <c r="AC2" s="35" t="s">
        <v>1353</v>
      </c>
      <c r="AD2" s="35" t="s">
        <v>1354</v>
      </c>
      <c r="AE2" s="35" t="s">
        <v>1355</v>
      </c>
      <c r="AF2" s="76" t="s">
        <v>1356</v>
      </c>
      <c r="AG2" s="76" t="s">
        <v>38</v>
      </c>
    </row>
    <row r="3" spans="1:33" s="88" customFormat="1" x14ac:dyDescent="0.2">
      <c r="A3" s="83" t="s">
        <v>39</v>
      </c>
      <c r="B3" s="83" t="s">
        <v>40</v>
      </c>
      <c r="C3" s="83" t="s">
        <v>2901</v>
      </c>
      <c r="D3" s="83" t="s">
        <v>2902</v>
      </c>
      <c r="E3" s="83" t="s">
        <v>2903</v>
      </c>
      <c r="F3" s="83" t="s">
        <v>2905</v>
      </c>
      <c r="G3" s="83" t="s">
        <v>2913</v>
      </c>
      <c r="H3" s="83" t="s">
        <v>2912</v>
      </c>
      <c r="I3" s="83" t="s">
        <v>2914</v>
      </c>
      <c r="J3" s="83" t="s">
        <v>2011</v>
      </c>
      <c r="K3" s="84">
        <v>43552</v>
      </c>
      <c r="L3" s="84">
        <v>43552</v>
      </c>
      <c r="M3" s="84">
        <v>43552</v>
      </c>
      <c r="N3" s="83" t="s">
        <v>1358</v>
      </c>
      <c r="O3" s="83" t="s">
        <v>1368</v>
      </c>
      <c r="P3" s="102">
        <v>8161711</v>
      </c>
      <c r="Q3" s="83" t="s">
        <v>2916</v>
      </c>
      <c r="R3" s="83" t="s">
        <v>68</v>
      </c>
      <c r="S3" s="83" t="s">
        <v>52</v>
      </c>
      <c r="T3" s="85">
        <v>630</v>
      </c>
      <c r="U3" s="85">
        <v>609</v>
      </c>
      <c r="V3" s="85">
        <f t="shared" ref="V3:V6" si="0">T3-U3</f>
        <v>21</v>
      </c>
      <c r="W3" s="86">
        <f t="shared" ref="W3:W52" si="1">V3/T3</f>
        <v>3.3333333333333333E-2</v>
      </c>
      <c r="X3" s="83" t="s">
        <v>1361</v>
      </c>
      <c r="Y3" s="85">
        <v>609</v>
      </c>
      <c r="Z3" s="83" t="s">
        <v>2918</v>
      </c>
      <c r="AA3" s="85">
        <v>0</v>
      </c>
      <c r="AB3" s="85" t="s">
        <v>54</v>
      </c>
      <c r="AC3" s="85">
        <v>630</v>
      </c>
      <c r="AD3" s="85">
        <v>609</v>
      </c>
      <c r="AE3" s="85">
        <v>21</v>
      </c>
      <c r="AF3" s="83" t="s">
        <v>1376</v>
      </c>
      <c r="AG3" s="103">
        <f t="shared" ref="AG3:AG6" si="2">V3-AE3</f>
        <v>0</v>
      </c>
    </row>
    <row r="4" spans="1:33" s="88" customFormat="1" x14ac:dyDescent="0.2">
      <c r="A4" s="83" t="s">
        <v>39</v>
      </c>
      <c r="B4" s="83" t="s">
        <v>40</v>
      </c>
      <c r="C4" s="83" t="s">
        <v>2901</v>
      </c>
      <c r="D4" s="83" t="s">
        <v>2902</v>
      </c>
      <c r="E4" s="83" t="s">
        <v>2903</v>
      </c>
      <c r="F4" s="83" t="s">
        <v>2905</v>
      </c>
      <c r="G4" s="83" t="s">
        <v>2913</v>
      </c>
      <c r="H4" s="83" t="s">
        <v>3100</v>
      </c>
      <c r="I4" s="83" t="s">
        <v>309</v>
      </c>
      <c r="J4" s="83" t="s">
        <v>2011</v>
      </c>
      <c r="K4" s="84">
        <v>43536</v>
      </c>
      <c r="L4" s="84">
        <v>43536</v>
      </c>
      <c r="M4" s="84">
        <v>43536</v>
      </c>
      <c r="N4" s="83" t="s">
        <v>1358</v>
      </c>
      <c r="O4" s="83" t="s">
        <v>1368</v>
      </c>
      <c r="P4" s="102">
        <v>8100556</v>
      </c>
      <c r="Q4" s="83" t="s">
        <v>4947</v>
      </c>
      <c r="R4" s="83" t="s">
        <v>68</v>
      </c>
      <c r="S4" s="83" t="s">
        <v>52</v>
      </c>
      <c r="T4" s="85">
        <v>0</v>
      </c>
      <c r="U4" s="85">
        <v>6380</v>
      </c>
      <c r="V4" s="85">
        <f t="shared" si="0"/>
        <v>-6380</v>
      </c>
      <c r="W4" s="86" t="e">
        <f t="shared" si="1"/>
        <v>#DIV/0!</v>
      </c>
      <c r="X4" s="83" t="s">
        <v>1361</v>
      </c>
      <c r="Y4" s="85">
        <v>6380</v>
      </c>
      <c r="Z4" s="83" t="s">
        <v>4948</v>
      </c>
      <c r="AA4" s="85">
        <v>0</v>
      </c>
      <c r="AB4" s="85" t="s">
        <v>54</v>
      </c>
      <c r="AC4" s="85">
        <v>0</v>
      </c>
      <c r="AD4" s="85">
        <v>6380</v>
      </c>
      <c r="AE4" s="85">
        <v>-6380</v>
      </c>
      <c r="AF4" s="83" t="s">
        <v>1371</v>
      </c>
      <c r="AG4" s="103">
        <f t="shared" si="2"/>
        <v>0</v>
      </c>
    </row>
    <row r="5" spans="1:33" s="88" customFormat="1" x14ac:dyDescent="0.2">
      <c r="A5" s="83" t="s">
        <v>39</v>
      </c>
      <c r="B5" s="83" t="s">
        <v>40</v>
      </c>
      <c r="C5" s="83" t="s">
        <v>2901</v>
      </c>
      <c r="D5" s="83" t="s">
        <v>2902</v>
      </c>
      <c r="E5" s="83" t="s">
        <v>2903</v>
      </c>
      <c r="F5" s="83" t="s">
        <v>2905</v>
      </c>
      <c r="G5" s="83" t="s">
        <v>2913</v>
      </c>
      <c r="H5" s="83" t="s">
        <v>3093</v>
      </c>
      <c r="I5" s="83" t="s">
        <v>309</v>
      </c>
      <c r="J5" s="83" t="s">
        <v>2011</v>
      </c>
      <c r="K5" s="84">
        <v>43528</v>
      </c>
      <c r="L5" s="84">
        <v>43528</v>
      </c>
      <c r="M5" s="84">
        <v>43528</v>
      </c>
      <c r="N5" s="83" t="s">
        <v>1358</v>
      </c>
      <c r="O5" s="83" t="s">
        <v>1368</v>
      </c>
      <c r="P5" s="102">
        <v>8008949</v>
      </c>
      <c r="Q5" s="83" t="s">
        <v>4949</v>
      </c>
      <c r="R5" s="83" t="s">
        <v>68</v>
      </c>
      <c r="S5" s="83" t="s">
        <v>52</v>
      </c>
      <c r="T5" s="85">
        <v>8316</v>
      </c>
      <c r="U5" s="85">
        <v>7425</v>
      </c>
      <c r="V5" s="85">
        <f t="shared" si="0"/>
        <v>891</v>
      </c>
      <c r="W5" s="86">
        <f t="shared" si="1"/>
        <v>0.10714285714285714</v>
      </c>
      <c r="X5" s="83" t="s">
        <v>1361</v>
      </c>
      <c r="Y5" s="85">
        <v>7425</v>
      </c>
      <c r="Z5" s="83" t="s">
        <v>4950</v>
      </c>
      <c r="AA5" s="85">
        <v>0</v>
      </c>
      <c r="AB5" s="85" t="s">
        <v>54</v>
      </c>
      <c r="AC5" s="85">
        <v>8316</v>
      </c>
      <c r="AD5" s="85">
        <v>7425</v>
      </c>
      <c r="AE5" s="85">
        <v>891</v>
      </c>
      <c r="AF5" s="83" t="s">
        <v>1371</v>
      </c>
      <c r="AG5" s="103">
        <f t="shared" si="2"/>
        <v>0</v>
      </c>
    </row>
    <row r="6" spans="1:33" s="88" customFormat="1" x14ac:dyDescent="0.2">
      <c r="A6" s="83" t="s">
        <v>39</v>
      </c>
      <c r="B6" s="83" t="s">
        <v>40</v>
      </c>
      <c r="C6" s="83" t="s">
        <v>2901</v>
      </c>
      <c r="D6" s="83" t="s">
        <v>2902</v>
      </c>
      <c r="E6" s="83" t="s">
        <v>2903</v>
      </c>
      <c r="F6" s="83" t="s">
        <v>2905</v>
      </c>
      <c r="G6" s="83" t="s">
        <v>2913</v>
      </c>
      <c r="H6" s="83" t="s">
        <v>2921</v>
      </c>
      <c r="I6" s="83" t="s">
        <v>94</v>
      </c>
      <c r="J6" s="83" t="s">
        <v>2011</v>
      </c>
      <c r="K6" s="84">
        <v>43529</v>
      </c>
      <c r="L6" s="84">
        <v>43529</v>
      </c>
      <c r="M6" s="84">
        <v>43529</v>
      </c>
      <c r="N6" s="83" t="s">
        <v>1358</v>
      </c>
      <c r="O6" s="83" t="s">
        <v>1368</v>
      </c>
      <c r="P6" s="102">
        <v>8202011</v>
      </c>
      <c r="Q6" s="83" t="s">
        <v>2923</v>
      </c>
      <c r="R6" s="83" t="s">
        <v>68</v>
      </c>
      <c r="S6" s="83" t="s">
        <v>52</v>
      </c>
      <c r="T6" s="85">
        <v>239197.72</v>
      </c>
      <c r="U6" s="85">
        <v>171150.1</v>
      </c>
      <c r="V6" s="85">
        <f t="shared" si="0"/>
        <v>68047.62</v>
      </c>
      <c r="W6" s="86">
        <f t="shared" si="1"/>
        <v>0.28448272834707622</v>
      </c>
      <c r="X6" s="83" t="s">
        <v>1361</v>
      </c>
      <c r="Y6" s="85">
        <v>171150.1</v>
      </c>
      <c r="Z6" s="83" t="s">
        <v>2925</v>
      </c>
      <c r="AA6" s="85">
        <v>0</v>
      </c>
      <c r="AB6" s="85" t="s">
        <v>54</v>
      </c>
      <c r="AC6" s="85">
        <v>239197.72</v>
      </c>
      <c r="AD6" s="85">
        <v>171150.1</v>
      </c>
      <c r="AE6" s="85">
        <v>68047.62</v>
      </c>
      <c r="AF6" s="83" t="s">
        <v>1371</v>
      </c>
      <c r="AG6" s="103">
        <f t="shared" si="2"/>
        <v>0</v>
      </c>
    </row>
    <row r="7" spans="1:33" s="88" customFormat="1" x14ac:dyDescent="0.2">
      <c r="A7" s="83" t="s">
        <v>39</v>
      </c>
      <c r="B7" s="83" t="s">
        <v>40</v>
      </c>
      <c r="C7" s="83" t="s">
        <v>2901</v>
      </c>
      <c r="D7" s="83" t="s">
        <v>2927</v>
      </c>
      <c r="E7" s="83" t="s">
        <v>2903</v>
      </c>
      <c r="F7" s="83" t="s">
        <v>2930</v>
      </c>
      <c r="G7" s="83" t="s">
        <v>2931</v>
      </c>
      <c r="H7" s="83" t="s">
        <v>2939</v>
      </c>
      <c r="I7" s="83" t="s">
        <v>309</v>
      </c>
      <c r="J7" s="83" t="s">
        <v>2011</v>
      </c>
      <c r="K7" s="84">
        <v>43553</v>
      </c>
      <c r="L7" s="84">
        <v>43553</v>
      </c>
      <c r="M7" s="84">
        <v>43553</v>
      </c>
      <c r="N7" s="83" t="s">
        <v>1386</v>
      </c>
      <c r="O7" s="83" t="s">
        <v>1368</v>
      </c>
      <c r="P7" s="102">
        <v>8151874</v>
      </c>
      <c r="Q7" s="83" t="s">
        <v>2933</v>
      </c>
      <c r="R7" s="83" t="s">
        <v>59</v>
      </c>
      <c r="S7" s="83" t="s">
        <v>52</v>
      </c>
      <c r="T7" s="85">
        <v>9185.4500000000007</v>
      </c>
      <c r="U7" s="85">
        <v>8634.32</v>
      </c>
      <c r="V7" s="85">
        <f t="shared" ref="V7:V16" si="3">T7-U7</f>
        <v>551.13000000000102</v>
      </c>
      <c r="W7" s="86">
        <f t="shared" si="1"/>
        <v>6.0000326603487142E-2</v>
      </c>
      <c r="X7" s="83" t="s">
        <v>4312</v>
      </c>
      <c r="Y7" s="85">
        <v>0</v>
      </c>
      <c r="Z7" s="83" t="s">
        <v>55</v>
      </c>
      <c r="AA7" s="85">
        <v>0</v>
      </c>
      <c r="AB7" s="85" t="s">
        <v>54</v>
      </c>
      <c r="AC7" s="85">
        <v>9185.4500000000007</v>
      </c>
      <c r="AD7" s="85">
        <v>7887.22</v>
      </c>
      <c r="AE7" s="85">
        <v>1298.23</v>
      </c>
      <c r="AF7" s="83" t="s">
        <v>1371</v>
      </c>
      <c r="AG7" s="103">
        <f t="shared" ref="AG7:AG16" si="4">V7-AE7</f>
        <v>-747.099999999999</v>
      </c>
    </row>
    <row r="8" spans="1:33" s="88" customFormat="1" x14ac:dyDescent="0.2">
      <c r="A8" s="83" t="s">
        <v>39</v>
      </c>
      <c r="B8" s="83" t="s">
        <v>40</v>
      </c>
      <c r="C8" s="83" t="s">
        <v>2901</v>
      </c>
      <c r="D8" s="83" t="s">
        <v>2927</v>
      </c>
      <c r="E8" s="83" t="s">
        <v>2903</v>
      </c>
      <c r="F8" s="83" t="s">
        <v>2930</v>
      </c>
      <c r="G8" s="83" t="s">
        <v>2931</v>
      </c>
      <c r="H8" s="83" t="s">
        <v>2939</v>
      </c>
      <c r="I8" s="83" t="s">
        <v>309</v>
      </c>
      <c r="J8" s="83" t="s">
        <v>2011</v>
      </c>
      <c r="K8" s="84">
        <v>43539</v>
      </c>
      <c r="L8" s="84">
        <v>43539</v>
      </c>
      <c r="M8" s="84">
        <v>43539</v>
      </c>
      <c r="N8" s="83" t="s">
        <v>1358</v>
      </c>
      <c r="O8" s="83" t="s">
        <v>1368</v>
      </c>
      <c r="P8" s="102">
        <v>6665907</v>
      </c>
      <c r="Q8" s="83" t="s">
        <v>4951</v>
      </c>
      <c r="R8" s="83" t="s">
        <v>68</v>
      </c>
      <c r="S8" s="83" t="s">
        <v>52</v>
      </c>
      <c r="T8" s="85">
        <v>24750</v>
      </c>
      <c r="U8" s="85">
        <v>22500</v>
      </c>
      <c r="V8" s="85">
        <f t="shared" si="3"/>
        <v>2250</v>
      </c>
      <c r="W8" s="86">
        <f t="shared" si="1"/>
        <v>9.0909090909090912E-2</v>
      </c>
      <c r="X8" s="83" t="s">
        <v>1361</v>
      </c>
      <c r="Y8" s="85">
        <v>22500</v>
      </c>
      <c r="Z8" s="83" t="s">
        <v>4952</v>
      </c>
      <c r="AA8" s="85">
        <v>0</v>
      </c>
      <c r="AB8" s="85" t="s">
        <v>54</v>
      </c>
      <c r="AC8" s="85">
        <v>24750</v>
      </c>
      <c r="AD8" s="85">
        <v>22500</v>
      </c>
      <c r="AE8" s="85">
        <v>2250</v>
      </c>
      <c r="AF8" s="83" t="s">
        <v>1371</v>
      </c>
      <c r="AG8" s="103">
        <f t="shared" si="4"/>
        <v>0</v>
      </c>
    </row>
    <row r="9" spans="1:33" s="88" customFormat="1" x14ac:dyDescent="0.2">
      <c r="A9" s="83" t="s">
        <v>39</v>
      </c>
      <c r="B9" s="83" t="s">
        <v>40</v>
      </c>
      <c r="C9" s="83" t="s">
        <v>2901</v>
      </c>
      <c r="D9" s="83" t="s">
        <v>2927</v>
      </c>
      <c r="E9" s="83" t="s">
        <v>2903</v>
      </c>
      <c r="F9" s="83" t="s">
        <v>2930</v>
      </c>
      <c r="G9" s="83" t="s">
        <v>2931</v>
      </c>
      <c r="H9" s="83" t="s">
        <v>4953</v>
      </c>
      <c r="I9" s="83" t="s">
        <v>309</v>
      </c>
      <c r="J9" s="83" t="s">
        <v>2011</v>
      </c>
      <c r="K9" s="84">
        <v>43539</v>
      </c>
      <c r="L9" s="84">
        <v>43539</v>
      </c>
      <c r="M9" s="84">
        <v>43539</v>
      </c>
      <c r="N9" s="83" t="s">
        <v>1358</v>
      </c>
      <c r="O9" s="83" t="s">
        <v>1368</v>
      </c>
      <c r="P9" s="102">
        <v>7320676</v>
      </c>
      <c r="Q9" s="83" t="s">
        <v>4954</v>
      </c>
      <c r="R9" s="83" t="s">
        <v>68</v>
      </c>
      <c r="S9" s="83" t="s">
        <v>52</v>
      </c>
      <c r="T9" s="85">
        <v>143782.87</v>
      </c>
      <c r="U9" s="85">
        <v>133132.67000000001</v>
      </c>
      <c r="V9" s="85">
        <f t="shared" si="3"/>
        <v>10650.199999999983</v>
      </c>
      <c r="W9" s="86">
        <f t="shared" si="1"/>
        <v>7.4071410592930736E-2</v>
      </c>
      <c r="X9" s="83" t="s">
        <v>1361</v>
      </c>
      <c r="Y9" s="85">
        <v>133132.67000000001</v>
      </c>
      <c r="Z9" s="83" t="s">
        <v>4955</v>
      </c>
      <c r="AA9" s="85">
        <v>0</v>
      </c>
      <c r="AB9" s="85" t="s">
        <v>54</v>
      </c>
      <c r="AC9" s="85">
        <v>143782.87</v>
      </c>
      <c r="AD9" s="85">
        <v>133132.67000000001</v>
      </c>
      <c r="AE9" s="85">
        <v>10650.2</v>
      </c>
      <c r="AF9" s="83" t="s">
        <v>1371</v>
      </c>
      <c r="AG9" s="103">
        <f t="shared" si="4"/>
        <v>-1.8189894035458565E-11</v>
      </c>
    </row>
    <row r="10" spans="1:33" s="88" customFormat="1" x14ac:dyDescent="0.2">
      <c r="A10" s="83" t="s">
        <v>39</v>
      </c>
      <c r="B10" s="83" t="s">
        <v>40</v>
      </c>
      <c r="C10" s="83" t="s">
        <v>2901</v>
      </c>
      <c r="D10" s="83" t="s">
        <v>2944</v>
      </c>
      <c r="E10" s="83" t="s">
        <v>2903</v>
      </c>
      <c r="F10" s="83" t="s">
        <v>2945</v>
      </c>
      <c r="G10" s="83" t="s">
        <v>2562</v>
      </c>
      <c r="H10" s="83" t="s">
        <v>251</v>
      </c>
      <c r="I10" s="83" t="s">
        <v>309</v>
      </c>
      <c r="J10" s="83" t="s">
        <v>2011</v>
      </c>
      <c r="K10" s="84">
        <v>43544</v>
      </c>
      <c r="L10" s="84">
        <v>43539</v>
      </c>
      <c r="M10" s="104" t="s">
        <v>54</v>
      </c>
      <c r="N10" s="83" t="s">
        <v>1358</v>
      </c>
      <c r="O10" s="83" t="s">
        <v>1359</v>
      </c>
      <c r="P10" s="102">
        <v>7907379</v>
      </c>
      <c r="Q10" s="83" t="s">
        <v>4956</v>
      </c>
      <c r="R10" s="83" t="s">
        <v>68</v>
      </c>
      <c r="S10" s="83" t="s">
        <v>52</v>
      </c>
      <c r="T10" s="85">
        <v>59827.9</v>
      </c>
      <c r="U10" s="85">
        <v>54388.95</v>
      </c>
      <c r="V10" s="85">
        <f t="shared" si="3"/>
        <v>5438.9500000000044</v>
      </c>
      <c r="W10" s="86">
        <f t="shared" si="1"/>
        <v>9.090992663957792E-2</v>
      </c>
      <c r="X10" s="83" t="s">
        <v>1361</v>
      </c>
      <c r="Y10" s="85">
        <v>54388.95</v>
      </c>
      <c r="Z10" s="83" t="s">
        <v>4957</v>
      </c>
      <c r="AA10" s="85">
        <v>0</v>
      </c>
      <c r="AB10" s="85" t="s">
        <v>54</v>
      </c>
      <c r="AC10" s="85">
        <v>59827.9</v>
      </c>
      <c r="AD10" s="85">
        <v>54388.95</v>
      </c>
      <c r="AE10" s="85">
        <v>5438.95</v>
      </c>
      <c r="AF10" s="83" t="s">
        <v>1371</v>
      </c>
      <c r="AG10" s="103">
        <f t="shared" si="4"/>
        <v>0</v>
      </c>
    </row>
    <row r="11" spans="1:33" s="88" customFormat="1" x14ac:dyDescent="0.2">
      <c r="A11" s="83" t="s">
        <v>39</v>
      </c>
      <c r="B11" s="83" t="s">
        <v>40</v>
      </c>
      <c r="C11" s="83" t="s">
        <v>2901</v>
      </c>
      <c r="D11" s="83" t="s">
        <v>2944</v>
      </c>
      <c r="E11" s="83" t="s">
        <v>2903</v>
      </c>
      <c r="F11" s="83" t="s">
        <v>2945</v>
      </c>
      <c r="G11" s="83" t="s">
        <v>2562</v>
      </c>
      <c r="H11" s="83" t="s">
        <v>251</v>
      </c>
      <c r="I11" s="83" t="s">
        <v>2914</v>
      </c>
      <c r="J11" s="83" t="s">
        <v>2011</v>
      </c>
      <c r="K11" s="84">
        <v>43537</v>
      </c>
      <c r="L11" s="84">
        <v>43537</v>
      </c>
      <c r="M11" s="84">
        <v>43537</v>
      </c>
      <c r="N11" s="83" t="s">
        <v>1358</v>
      </c>
      <c r="O11" s="83" t="s">
        <v>1368</v>
      </c>
      <c r="P11" s="102">
        <v>8185904</v>
      </c>
      <c r="Q11" s="83" t="s">
        <v>2947</v>
      </c>
      <c r="R11" s="83" t="s">
        <v>68</v>
      </c>
      <c r="S11" s="83" t="s">
        <v>52</v>
      </c>
      <c r="T11" s="85">
        <v>196495.2</v>
      </c>
      <c r="U11" s="85">
        <v>161062.39999999999</v>
      </c>
      <c r="V11" s="85">
        <f t="shared" si="3"/>
        <v>35432.800000000017</v>
      </c>
      <c r="W11" s="86">
        <f t="shared" si="1"/>
        <v>0.18032399773633154</v>
      </c>
      <c r="X11" s="83" t="s">
        <v>1361</v>
      </c>
      <c r="Y11" s="85">
        <v>161062.39999999999</v>
      </c>
      <c r="Z11" s="83" t="s">
        <v>2949</v>
      </c>
      <c r="AA11" s="85">
        <v>0</v>
      </c>
      <c r="AB11" s="85" t="s">
        <v>54</v>
      </c>
      <c r="AC11" s="85">
        <v>196495.2</v>
      </c>
      <c r="AD11" s="85">
        <v>161062.39999999999</v>
      </c>
      <c r="AE11" s="85">
        <v>35432.800000000003</v>
      </c>
      <c r="AF11" s="83" t="s">
        <v>1371</v>
      </c>
      <c r="AG11" s="103">
        <f t="shared" si="4"/>
        <v>0</v>
      </c>
    </row>
    <row r="12" spans="1:33" s="88" customFormat="1" x14ac:dyDescent="0.2">
      <c r="A12" s="83" t="s">
        <v>39</v>
      </c>
      <c r="B12" s="83" t="s">
        <v>40</v>
      </c>
      <c r="C12" s="83" t="s">
        <v>2901</v>
      </c>
      <c r="D12" s="83" t="s">
        <v>2944</v>
      </c>
      <c r="E12" s="83" t="s">
        <v>2903</v>
      </c>
      <c r="F12" s="83" t="s">
        <v>2945</v>
      </c>
      <c r="G12" s="83" t="s">
        <v>2562</v>
      </c>
      <c r="H12" s="83" t="s">
        <v>407</v>
      </c>
      <c r="I12" s="83" t="s">
        <v>94</v>
      </c>
      <c r="J12" s="83" t="s">
        <v>2011</v>
      </c>
      <c r="K12" s="84">
        <v>43544</v>
      </c>
      <c r="L12" s="84">
        <v>43539</v>
      </c>
      <c r="M12" s="104" t="s">
        <v>54</v>
      </c>
      <c r="N12" s="83" t="s">
        <v>1358</v>
      </c>
      <c r="O12" s="83" t="s">
        <v>1359</v>
      </c>
      <c r="P12" s="102">
        <v>7894657</v>
      </c>
      <c r="Q12" s="83" t="s">
        <v>4958</v>
      </c>
      <c r="R12" s="83" t="s">
        <v>68</v>
      </c>
      <c r="S12" s="83" t="s">
        <v>52</v>
      </c>
      <c r="T12" s="85">
        <v>2090</v>
      </c>
      <c r="U12" s="85">
        <v>1900</v>
      </c>
      <c r="V12" s="85">
        <f t="shared" si="3"/>
        <v>190</v>
      </c>
      <c r="W12" s="86">
        <f t="shared" si="1"/>
        <v>9.0909090909090912E-2</v>
      </c>
      <c r="X12" s="83" t="s">
        <v>1361</v>
      </c>
      <c r="Y12" s="85">
        <v>1900</v>
      </c>
      <c r="Z12" s="83" t="s">
        <v>4959</v>
      </c>
      <c r="AA12" s="85">
        <v>0</v>
      </c>
      <c r="AB12" s="85" t="s">
        <v>54</v>
      </c>
      <c r="AC12" s="85">
        <v>2090</v>
      </c>
      <c r="AD12" s="85">
        <v>1900</v>
      </c>
      <c r="AE12" s="85">
        <v>190</v>
      </c>
      <c r="AF12" s="83" t="s">
        <v>1371</v>
      </c>
      <c r="AG12" s="103">
        <f t="shared" si="4"/>
        <v>0</v>
      </c>
    </row>
    <row r="13" spans="1:33" s="88" customFormat="1" x14ac:dyDescent="0.2">
      <c r="A13" s="83" t="s">
        <v>39</v>
      </c>
      <c r="B13" s="83" t="s">
        <v>40</v>
      </c>
      <c r="C13" s="83" t="s">
        <v>2901</v>
      </c>
      <c r="D13" s="83" t="s">
        <v>2944</v>
      </c>
      <c r="E13" s="83" t="s">
        <v>2903</v>
      </c>
      <c r="F13" s="83" t="s">
        <v>2945</v>
      </c>
      <c r="G13" s="83" t="s">
        <v>2562</v>
      </c>
      <c r="H13" s="83" t="s">
        <v>146</v>
      </c>
      <c r="I13" s="83" t="s">
        <v>94</v>
      </c>
      <c r="J13" s="83" t="s">
        <v>2011</v>
      </c>
      <c r="K13" s="84">
        <v>43528</v>
      </c>
      <c r="L13" s="84">
        <v>43528</v>
      </c>
      <c r="M13" s="84">
        <v>43528</v>
      </c>
      <c r="N13" s="83" t="s">
        <v>1358</v>
      </c>
      <c r="O13" s="83" t="s">
        <v>1368</v>
      </c>
      <c r="P13" s="102">
        <v>8052455</v>
      </c>
      <c r="Q13" s="83" t="s">
        <v>4960</v>
      </c>
      <c r="R13" s="83" t="s">
        <v>68</v>
      </c>
      <c r="S13" s="83" t="s">
        <v>52</v>
      </c>
      <c r="T13" s="85">
        <v>11270</v>
      </c>
      <c r="U13" s="85">
        <v>11000</v>
      </c>
      <c r="V13" s="85">
        <f t="shared" si="3"/>
        <v>270</v>
      </c>
      <c r="W13" s="86">
        <f t="shared" si="1"/>
        <v>2.3957409050576754E-2</v>
      </c>
      <c r="X13" s="83" t="s">
        <v>1361</v>
      </c>
      <c r="Y13" s="85">
        <v>11000</v>
      </c>
      <c r="Z13" s="83" t="s">
        <v>4961</v>
      </c>
      <c r="AA13" s="85">
        <v>0</v>
      </c>
      <c r="AB13" s="85" t="s">
        <v>54</v>
      </c>
      <c r="AC13" s="85">
        <v>11270</v>
      </c>
      <c r="AD13" s="85">
        <v>11000</v>
      </c>
      <c r="AE13" s="85">
        <v>270</v>
      </c>
      <c r="AF13" s="83" t="s">
        <v>1363</v>
      </c>
      <c r="AG13" s="103">
        <f t="shared" si="4"/>
        <v>0</v>
      </c>
    </row>
    <row r="14" spans="1:33" s="88" customFormat="1" x14ac:dyDescent="0.2">
      <c r="A14" s="83" t="s">
        <v>39</v>
      </c>
      <c r="B14" s="83" t="s">
        <v>40</v>
      </c>
      <c r="C14" s="83" t="s">
        <v>2901</v>
      </c>
      <c r="D14" s="83" t="s">
        <v>2990</v>
      </c>
      <c r="E14" s="83" t="s">
        <v>2903</v>
      </c>
      <c r="F14" s="83" t="s">
        <v>2992</v>
      </c>
      <c r="G14" s="83" t="s">
        <v>2931</v>
      </c>
      <c r="H14" s="83" t="s">
        <v>4962</v>
      </c>
      <c r="I14" s="83" t="s">
        <v>2914</v>
      </c>
      <c r="J14" s="83" t="s">
        <v>2011</v>
      </c>
      <c r="K14" s="84">
        <v>43529</v>
      </c>
      <c r="L14" s="84">
        <v>43529</v>
      </c>
      <c r="M14" s="84">
        <v>43529</v>
      </c>
      <c r="N14" s="83" t="s">
        <v>1358</v>
      </c>
      <c r="O14" s="83" t="s">
        <v>1368</v>
      </c>
      <c r="P14" s="102">
        <v>8139733</v>
      </c>
      <c r="Q14" s="83" t="s">
        <v>4963</v>
      </c>
      <c r="R14" s="83" t="s">
        <v>68</v>
      </c>
      <c r="S14" s="83" t="s">
        <v>52</v>
      </c>
      <c r="T14" s="85">
        <v>904.8</v>
      </c>
      <c r="U14" s="85">
        <v>780</v>
      </c>
      <c r="V14" s="85">
        <f t="shared" si="3"/>
        <v>124.79999999999995</v>
      </c>
      <c r="W14" s="86">
        <f t="shared" si="1"/>
        <v>0.13793103448275859</v>
      </c>
      <c r="X14" s="83" t="s">
        <v>1361</v>
      </c>
      <c r="Y14" s="85">
        <v>780</v>
      </c>
      <c r="Z14" s="83" t="s">
        <v>4964</v>
      </c>
      <c r="AA14" s="85">
        <v>0</v>
      </c>
      <c r="AB14" s="85" t="s">
        <v>54</v>
      </c>
      <c r="AC14" s="85">
        <v>904.8</v>
      </c>
      <c r="AD14" s="85">
        <v>780</v>
      </c>
      <c r="AE14" s="85">
        <v>124.8</v>
      </c>
      <c r="AF14" s="83" t="s">
        <v>1376</v>
      </c>
      <c r="AG14" s="103">
        <f t="shared" si="4"/>
        <v>0</v>
      </c>
    </row>
    <row r="15" spans="1:33" s="88" customFormat="1" x14ac:dyDescent="0.2">
      <c r="A15" s="83" t="s">
        <v>39</v>
      </c>
      <c r="B15" s="83" t="s">
        <v>40</v>
      </c>
      <c r="C15" s="83" t="s">
        <v>2901</v>
      </c>
      <c r="D15" s="83" t="s">
        <v>2990</v>
      </c>
      <c r="E15" s="83" t="s">
        <v>2903</v>
      </c>
      <c r="F15" s="83" t="s">
        <v>2992</v>
      </c>
      <c r="G15" s="83" t="s">
        <v>2931</v>
      </c>
      <c r="H15" s="83" t="s">
        <v>3024</v>
      </c>
      <c r="I15" s="83" t="s">
        <v>94</v>
      </c>
      <c r="J15" s="83" t="s">
        <v>2011</v>
      </c>
      <c r="K15" s="84">
        <v>43552</v>
      </c>
      <c r="L15" s="84">
        <v>43552</v>
      </c>
      <c r="M15" s="84">
        <v>43552</v>
      </c>
      <c r="N15" s="83" t="s">
        <v>1358</v>
      </c>
      <c r="O15" s="83" t="s">
        <v>1368</v>
      </c>
      <c r="P15" s="102">
        <v>8192089</v>
      </c>
      <c r="Q15" s="83" t="s">
        <v>3031</v>
      </c>
      <c r="R15" s="83" t="s">
        <v>68</v>
      </c>
      <c r="S15" s="83" t="s">
        <v>52</v>
      </c>
      <c r="T15" s="85">
        <v>3598.9</v>
      </c>
      <c r="U15" s="85">
        <v>3102.5</v>
      </c>
      <c r="V15" s="85">
        <f t="shared" si="3"/>
        <v>496.40000000000009</v>
      </c>
      <c r="W15" s="86">
        <f t="shared" si="1"/>
        <v>0.13793103448275865</v>
      </c>
      <c r="X15" s="83" t="s">
        <v>1361</v>
      </c>
      <c r="Y15" s="85">
        <v>3102.5</v>
      </c>
      <c r="Z15" s="83" t="s">
        <v>3033</v>
      </c>
      <c r="AA15" s="85">
        <v>0</v>
      </c>
      <c r="AB15" s="85" t="s">
        <v>54</v>
      </c>
      <c r="AC15" s="85">
        <v>3598.9</v>
      </c>
      <c r="AD15" s="85">
        <v>3102.5</v>
      </c>
      <c r="AE15" s="85">
        <v>496.4</v>
      </c>
      <c r="AF15" s="83" t="s">
        <v>1376</v>
      </c>
      <c r="AG15" s="103">
        <f t="shared" si="4"/>
        <v>0</v>
      </c>
    </row>
    <row r="16" spans="1:33" s="88" customFormat="1" x14ac:dyDescent="0.2">
      <c r="A16" s="83" t="s">
        <v>39</v>
      </c>
      <c r="B16" s="83" t="s">
        <v>40</v>
      </c>
      <c r="C16" s="83" t="s">
        <v>2901</v>
      </c>
      <c r="D16" s="83" t="s">
        <v>2990</v>
      </c>
      <c r="E16" s="83" t="s">
        <v>2903</v>
      </c>
      <c r="F16" s="83" t="s">
        <v>2992</v>
      </c>
      <c r="G16" s="83" t="s">
        <v>2931</v>
      </c>
      <c r="H16" s="83" t="s">
        <v>2939</v>
      </c>
      <c r="I16" s="83" t="s">
        <v>309</v>
      </c>
      <c r="J16" s="83" t="s">
        <v>2011</v>
      </c>
      <c r="K16" s="84">
        <v>43531</v>
      </c>
      <c r="L16" s="84">
        <v>43531</v>
      </c>
      <c r="M16" s="84">
        <v>43531</v>
      </c>
      <c r="N16" s="83" t="s">
        <v>1367</v>
      </c>
      <c r="O16" s="83" t="s">
        <v>1368</v>
      </c>
      <c r="P16" s="102">
        <v>8171384</v>
      </c>
      <c r="Q16" s="83" t="s">
        <v>4339</v>
      </c>
      <c r="R16" s="83" t="s">
        <v>59</v>
      </c>
      <c r="S16" s="83" t="s">
        <v>52</v>
      </c>
      <c r="T16" s="85">
        <v>3024.06</v>
      </c>
      <c r="U16" s="85">
        <v>2949.96</v>
      </c>
      <c r="V16" s="85">
        <f t="shared" si="3"/>
        <v>74.099999999999909</v>
      </c>
      <c r="W16" s="86">
        <f t="shared" si="1"/>
        <v>2.4503482073768349E-2</v>
      </c>
      <c r="X16" s="83" t="s">
        <v>1361</v>
      </c>
      <c r="Y16" s="85">
        <v>2949.96</v>
      </c>
      <c r="Z16" s="83" t="s">
        <v>4340</v>
      </c>
      <c r="AA16" s="85">
        <v>0</v>
      </c>
      <c r="AB16" s="85" t="s">
        <v>54</v>
      </c>
      <c r="AC16" s="85">
        <v>3024.06</v>
      </c>
      <c r="AD16" s="85">
        <v>2949.96</v>
      </c>
      <c r="AE16" s="85">
        <v>74.099999999999994</v>
      </c>
      <c r="AF16" s="83" t="s">
        <v>1371</v>
      </c>
      <c r="AG16" s="103">
        <f t="shared" si="4"/>
        <v>0</v>
      </c>
    </row>
    <row r="17" spans="1:33" s="88" customFormat="1" x14ac:dyDescent="0.2">
      <c r="A17" s="83" t="s">
        <v>39</v>
      </c>
      <c r="B17" s="83" t="s">
        <v>40</v>
      </c>
      <c r="C17" s="83" t="s">
        <v>2901</v>
      </c>
      <c r="D17" s="83" t="s">
        <v>3042</v>
      </c>
      <c r="E17" s="83" t="s">
        <v>2903</v>
      </c>
      <c r="F17" s="83" t="s">
        <v>3044</v>
      </c>
      <c r="G17" s="83" t="s">
        <v>1059</v>
      </c>
      <c r="H17" s="83" t="s">
        <v>4965</v>
      </c>
      <c r="I17" s="83" t="s">
        <v>94</v>
      </c>
      <c r="J17" s="83" t="s">
        <v>2011</v>
      </c>
      <c r="K17" s="84">
        <v>43545</v>
      </c>
      <c r="L17" s="84">
        <v>43545</v>
      </c>
      <c r="M17" s="84">
        <v>43545</v>
      </c>
      <c r="N17" s="83" t="s">
        <v>1358</v>
      </c>
      <c r="O17" s="83" t="s">
        <v>1368</v>
      </c>
      <c r="P17" s="102">
        <v>7731881</v>
      </c>
      <c r="Q17" s="83" t="s">
        <v>4966</v>
      </c>
      <c r="R17" s="83" t="s">
        <v>68</v>
      </c>
      <c r="S17" s="83" t="s">
        <v>52</v>
      </c>
      <c r="T17" s="85">
        <v>17996.25</v>
      </c>
      <c r="U17" s="85">
        <v>15416.25</v>
      </c>
      <c r="V17" s="85">
        <f t="shared" ref="V17:V26" si="5">T17-U17</f>
        <v>2580</v>
      </c>
      <c r="W17" s="86">
        <f t="shared" si="1"/>
        <v>0.14336320066680558</v>
      </c>
      <c r="X17" s="83" t="s">
        <v>1361</v>
      </c>
      <c r="Y17" s="85">
        <v>15416.25</v>
      </c>
      <c r="Z17" s="83" t="s">
        <v>4967</v>
      </c>
      <c r="AA17" s="85">
        <v>0</v>
      </c>
      <c r="AB17" s="85" t="s">
        <v>54</v>
      </c>
      <c r="AC17" s="85">
        <v>17996.25</v>
      </c>
      <c r="AD17" s="85">
        <v>15416.25</v>
      </c>
      <c r="AE17" s="85">
        <v>2580</v>
      </c>
      <c r="AF17" s="83" t="s">
        <v>1839</v>
      </c>
      <c r="AG17" s="103">
        <f t="shared" ref="AG17:AG26" si="6">V17-AE17</f>
        <v>0</v>
      </c>
    </row>
    <row r="18" spans="1:33" s="88" customFormat="1" x14ac:dyDescent="0.2">
      <c r="A18" s="83" t="s">
        <v>39</v>
      </c>
      <c r="B18" s="83" t="s">
        <v>40</v>
      </c>
      <c r="C18" s="83" t="s">
        <v>2901</v>
      </c>
      <c r="D18" s="83" t="s">
        <v>3042</v>
      </c>
      <c r="E18" s="83" t="s">
        <v>2903</v>
      </c>
      <c r="F18" s="83" t="s">
        <v>3044</v>
      </c>
      <c r="G18" s="83" t="s">
        <v>3059</v>
      </c>
      <c r="H18" s="83" t="s">
        <v>3093</v>
      </c>
      <c r="I18" s="83" t="s">
        <v>2914</v>
      </c>
      <c r="J18" s="83" t="s">
        <v>2011</v>
      </c>
      <c r="K18" s="84">
        <v>43550</v>
      </c>
      <c r="L18" s="84">
        <v>43550</v>
      </c>
      <c r="M18" s="84">
        <v>43550</v>
      </c>
      <c r="N18" s="83" t="s">
        <v>1358</v>
      </c>
      <c r="O18" s="83" t="s">
        <v>1368</v>
      </c>
      <c r="P18" s="102">
        <v>8186283</v>
      </c>
      <c r="Q18" s="83" t="s">
        <v>4968</v>
      </c>
      <c r="R18" s="83" t="s">
        <v>68</v>
      </c>
      <c r="S18" s="83" t="s">
        <v>52</v>
      </c>
      <c r="T18" s="85">
        <v>2704.65</v>
      </c>
      <c r="U18" s="85">
        <v>2372.5</v>
      </c>
      <c r="V18" s="85">
        <f t="shared" si="5"/>
        <v>332.15000000000009</v>
      </c>
      <c r="W18" s="86">
        <f t="shared" si="1"/>
        <v>0.12280701754385968</v>
      </c>
      <c r="X18" s="83" t="s">
        <v>1361</v>
      </c>
      <c r="Y18" s="85">
        <v>2372.5</v>
      </c>
      <c r="Z18" s="83" t="s">
        <v>4969</v>
      </c>
      <c r="AA18" s="85">
        <v>0</v>
      </c>
      <c r="AB18" s="85" t="s">
        <v>54</v>
      </c>
      <c r="AC18" s="85">
        <v>2704.65</v>
      </c>
      <c r="AD18" s="85">
        <v>2372.5</v>
      </c>
      <c r="AE18" s="85">
        <v>332.15</v>
      </c>
      <c r="AF18" s="83" t="s">
        <v>1376</v>
      </c>
      <c r="AG18" s="103">
        <f t="shared" si="6"/>
        <v>0</v>
      </c>
    </row>
    <row r="19" spans="1:33" s="88" customFormat="1" x14ac:dyDescent="0.2">
      <c r="A19" s="83" t="s">
        <v>39</v>
      </c>
      <c r="B19" s="83" t="s">
        <v>40</v>
      </c>
      <c r="C19" s="83" t="s">
        <v>2901</v>
      </c>
      <c r="D19" s="83" t="s">
        <v>3042</v>
      </c>
      <c r="E19" s="83" t="s">
        <v>2903</v>
      </c>
      <c r="F19" s="83" t="s">
        <v>3044</v>
      </c>
      <c r="G19" s="83" t="s">
        <v>3059</v>
      </c>
      <c r="H19" s="83" t="s">
        <v>3093</v>
      </c>
      <c r="I19" s="83" t="s">
        <v>2914</v>
      </c>
      <c r="J19" s="83" t="s">
        <v>2011</v>
      </c>
      <c r="K19" s="84">
        <v>43550</v>
      </c>
      <c r="L19" s="84">
        <v>43550</v>
      </c>
      <c r="M19" s="84">
        <v>43550</v>
      </c>
      <c r="N19" s="83" t="s">
        <v>1358</v>
      </c>
      <c r="O19" s="83" t="s">
        <v>1368</v>
      </c>
      <c r="P19" s="102">
        <v>8186301</v>
      </c>
      <c r="Q19" s="83" t="s">
        <v>4970</v>
      </c>
      <c r="R19" s="83" t="s">
        <v>68</v>
      </c>
      <c r="S19" s="83" t="s">
        <v>52</v>
      </c>
      <c r="T19" s="85">
        <v>211.7</v>
      </c>
      <c r="U19" s="85">
        <v>182.5</v>
      </c>
      <c r="V19" s="85">
        <f t="shared" si="5"/>
        <v>29.199999999999989</v>
      </c>
      <c r="W19" s="86">
        <f t="shared" si="1"/>
        <v>0.13793103448275856</v>
      </c>
      <c r="X19" s="83" t="s">
        <v>1361</v>
      </c>
      <c r="Y19" s="85">
        <v>182.5</v>
      </c>
      <c r="Z19" s="83" t="s">
        <v>4971</v>
      </c>
      <c r="AA19" s="85">
        <v>0</v>
      </c>
      <c r="AB19" s="85" t="s">
        <v>54</v>
      </c>
      <c r="AC19" s="85">
        <v>211.7</v>
      </c>
      <c r="AD19" s="85">
        <v>182.5</v>
      </c>
      <c r="AE19" s="85">
        <v>29.2</v>
      </c>
      <c r="AF19" s="83" t="s">
        <v>1376</v>
      </c>
      <c r="AG19" s="103">
        <f t="shared" si="6"/>
        <v>0</v>
      </c>
    </row>
    <row r="20" spans="1:33" s="88" customFormat="1" x14ac:dyDescent="0.2">
      <c r="A20" s="83" t="s">
        <v>39</v>
      </c>
      <c r="B20" s="83" t="s">
        <v>40</v>
      </c>
      <c r="C20" s="83" t="s">
        <v>2901</v>
      </c>
      <c r="D20" s="83" t="s">
        <v>3042</v>
      </c>
      <c r="E20" s="83" t="s">
        <v>2903</v>
      </c>
      <c r="F20" s="83" t="s">
        <v>3044</v>
      </c>
      <c r="G20" s="83" t="s">
        <v>3059</v>
      </c>
      <c r="H20" s="83" t="s">
        <v>3093</v>
      </c>
      <c r="I20" s="83" t="s">
        <v>2914</v>
      </c>
      <c r="J20" s="83" t="s">
        <v>2011</v>
      </c>
      <c r="K20" s="84">
        <v>43543</v>
      </c>
      <c r="L20" s="84">
        <v>43543</v>
      </c>
      <c r="M20" s="84">
        <v>43543</v>
      </c>
      <c r="N20" s="83" t="s">
        <v>1358</v>
      </c>
      <c r="O20" s="83" t="s">
        <v>1368</v>
      </c>
      <c r="P20" s="102">
        <v>8180724</v>
      </c>
      <c r="Q20" s="83" t="s">
        <v>4972</v>
      </c>
      <c r="R20" s="83" t="s">
        <v>68</v>
      </c>
      <c r="S20" s="83" t="s">
        <v>52</v>
      </c>
      <c r="T20" s="85">
        <v>222.29</v>
      </c>
      <c r="U20" s="85">
        <v>182.5</v>
      </c>
      <c r="V20" s="85">
        <f t="shared" si="5"/>
        <v>39.789999999999992</v>
      </c>
      <c r="W20" s="86">
        <f t="shared" si="1"/>
        <v>0.17900040487651264</v>
      </c>
      <c r="X20" s="83" t="s">
        <v>1361</v>
      </c>
      <c r="Y20" s="85">
        <v>182.5</v>
      </c>
      <c r="Z20" s="83" t="s">
        <v>4973</v>
      </c>
      <c r="AA20" s="85">
        <v>0</v>
      </c>
      <c r="AB20" s="85" t="s">
        <v>54</v>
      </c>
      <c r="AC20" s="85">
        <v>222.29</v>
      </c>
      <c r="AD20" s="85">
        <v>182.5</v>
      </c>
      <c r="AE20" s="85">
        <v>39.79</v>
      </c>
      <c r="AF20" s="83" t="s">
        <v>1376</v>
      </c>
      <c r="AG20" s="103">
        <f t="shared" si="6"/>
        <v>0</v>
      </c>
    </row>
    <row r="21" spans="1:33" s="88" customFormat="1" x14ac:dyDescent="0.2">
      <c r="A21" s="83" t="s">
        <v>39</v>
      </c>
      <c r="B21" s="83" t="s">
        <v>40</v>
      </c>
      <c r="C21" s="83" t="s">
        <v>2901</v>
      </c>
      <c r="D21" s="83" t="s">
        <v>3042</v>
      </c>
      <c r="E21" s="83" t="s">
        <v>2903</v>
      </c>
      <c r="F21" s="83" t="s">
        <v>3044</v>
      </c>
      <c r="G21" s="83" t="s">
        <v>3059</v>
      </c>
      <c r="H21" s="83" t="s">
        <v>3093</v>
      </c>
      <c r="I21" s="83" t="s">
        <v>2914</v>
      </c>
      <c r="J21" s="83" t="s">
        <v>2011</v>
      </c>
      <c r="K21" s="84">
        <v>43550</v>
      </c>
      <c r="L21" s="84">
        <v>43550</v>
      </c>
      <c r="M21" s="84">
        <v>43550</v>
      </c>
      <c r="N21" s="83" t="s">
        <v>1358</v>
      </c>
      <c r="O21" s="83" t="s">
        <v>1368</v>
      </c>
      <c r="P21" s="102">
        <v>8186315</v>
      </c>
      <c r="Q21" s="83" t="s">
        <v>4974</v>
      </c>
      <c r="R21" s="83" t="s">
        <v>68</v>
      </c>
      <c r="S21" s="83" t="s">
        <v>52</v>
      </c>
      <c r="T21" s="85">
        <v>832.2</v>
      </c>
      <c r="U21" s="85">
        <v>730</v>
      </c>
      <c r="V21" s="85">
        <f t="shared" si="5"/>
        <v>102.20000000000005</v>
      </c>
      <c r="W21" s="86">
        <f t="shared" si="1"/>
        <v>0.1228070175438597</v>
      </c>
      <c r="X21" s="83" t="s">
        <v>1361</v>
      </c>
      <c r="Y21" s="85">
        <v>730</v>
      </c>
      <c r="Z21" s="83" t="s">
        <v>4975</v>
      </c>
      <c r="AA21" s="85">
        <v>0</v>
      </c>
      <c r="AB21" s="85" t="s">
        <v>54</v>
      </c>
      <c r="AC21" s="85">
        <v>832.2</v>
      </c>
      <c r="AD21" s="85">
        <v>730</v>
      </c>
      <c r="AE21" s="85">
        <v>102.2</v>
      </c>
      <c r="AF21" s="83" t="s">
        <v>1376</v>
      </c>
      <c r="AG21" s="103">
        <f t="shared" si="6"/>
        <v>0</v>
      </c>
    </row>
    <row r="22" spans="1:33" s="88" customFormat="1" x14ac:dyDescent="0.2">
      <c r="A22" s="83" t="s">
        <v>39</v>
      </c>
      <c r="B22" s="83" t="s">
        <v>40</v>
      </c>
      <c r="C22" s="83" t="s">
        <v>2901</v>
      </c>
      <c r="D22" s="83" t="s">
        <v>3042</v>
      </c>
      <c r="E22" s="83" t="s">
        <v>2903</v>
      </c>
      <c r="F22" s="83" t="s">
        <v>3044</v>
      </c>
      <c r="G22" s="83" t="s">
        <v>3059</v>
      </c>
      <c r="H22" s="83" t="s">
        <v>3093</v>
      </c>
      <c r="I22" s="83" t="s">
        <v>94</v>
      </c>
      <c r="J22" s="83" t="s">
        <v>2011</v>
      </c>
      <c r="K22" s="84">
        <v>43525</v>
      </c>
      <c r="L22" s="84">
        <v>43525</v>
      </c>
      <c r="M22" s="84">
        <v>43525</v>
      </c>
      <c r="N22" s="83" t="s">
        <v>1358</v>
      </c>
      <c r="O22" s="83" t="s">
        <v>1368</v>
      </c>
      <c r="P22" s="102">
        <v>8204522</v>
      </c>
      <c r="Q22" s="83" t="s">
        <v>4362</v>
      </c>
      <c r="R22" s="83" t="s">
        <v>68</v>
      </c>
      <c r="S22" s="83" t="s">
        <v>52</v>
      </c>
      <c r="T22" s="85">
        <v>701.1</v>
      </c>
      <c r="U22" s="85">
        <v>615</v>
      </c>
      <c r="V22" s="85">
        <f t="shared" si="5"/>
        <v>86.100000000000023</v>
      </c>
      <c r="W22" s="86">
        <f t="shared" si="1"/>
        <v>0.12280701754385968</v>
      </c>
      <c r="X22" s="83" t="s">
        <v>1361</v>
      </c>
      <c r="Y22" s="85">
        <v>615</v>
      </c>
      <c r="Z22" s="83" t="s">
        <v>4363</v>
      </c>
      <c r="AA22" s="85">
        <v>0</v>
      </c>
      <c r="AB22" s="85" t="s">
        <v>54</v>
      </c>
      <c r="AC22" s="85">
        <v>701.1</v>
      </c>
      <c r="AD22" s="85">
        <v>615</v>
      </c>
      <c r="AE22" s="85">
        <v>86.1</v>
      </c>
      <c r="AF22" s="83" t="s">
        <v>1376</v>
      </c>
      <c r="AG22" s="103">
        <f t="shared" si="6"/>
        <v>0</v>
      </c>
    </row>
    <row r="23" spans="1:33" s="88" customFormat="1" x14ac:dyDescent="0.2">
      <c r="A23" s="83" t="s">
        <v>39</v>
      </c>
      <c r="B23" s="83" t="s">
        <v>40</v>
      </c>
      <c r="C23" s="83" t="s">
        <v>2901</v>
      </c>
      <c r="D23" s="83" t="s">
        <v>3042</v>
      </c>
      <c r="E23" s="83" t="s">
        <v>2903</v>
      </c>
      <c r="F23" s="83" t="s">
        <v>3044</v>
      </c>
      <c r="G23" s="83" t="s">
        <v>1059</v>
      </c>
      <c r="H23" s="83" t="s">
        <v>3093</v>
      </c>
      <c r="I23" s="83" t="s">
        <v>309</v>
      </c>
      <c r="J23" s="83" t="s">
        <v>2011</v>
      </c>
      <c r="K23" s="84">
        <v>43551</v>
      </c>
      <c r="L23" s="84">
        <v>43551</v>
      </c>
      <c r="M23" s="84">
        <v>43347</v>
      </c>
      <c r="N23" s="83" t="s">
        <v>1358</v>
      </c>
      <c r="O23" s="83" t="s">
        <v>1368</v>
      </c>
      <c r="P23" s="102">
        <v>7640656</v>
      </c>
      <c r="Q23" s="83" t="s">
        <v>4976</v>
      </c>
      <c r="R23" s="83" t="s">
        <v>68</v>
      </c>
      <c r="S23" s="83" t="s">
        <v>52</v>
      </c>
      <c r="T23" s="85">
        <v>4275</v>
      </c>
      <c r="U23" s="85">
        <v>4050</v>
      </c>
      <c r="V23" s="85">
        <f t="shared" si="5"/>
        <v>225</v>
      </c>
      <c r="W23" s="86">
        <f t="shared" si="1"/>
        <v>5.2631578947368418E-2</v>
      </c>
      <c r="X23" s="83" t="s">
        <v>1361</v>
      </c>
      <c r="Y23" s="85">
        <v>4050</v>
      </c>
      <c r="Z23" s="83" t="s">
        <v>4977</v>
      </c>
      <c r="AA23" s="85">
        <v>0</v>
      </c>
      <c r="AB23" s="85" t="s">
        <v>54</v>
      </c>
      <c r="AC23" s="85">
        <v>4275</v>
      </c>
      <c r="AD23" s="85">
        <v>4050</v>
      </c>
      <c r="AE23" s="85">
        <v>225</v>
      </c>
      <c r="AF23" s="83" t="s">
        <v>1376</v>
      </c>
      <c r="AG23" s="103">
        <f t="shared" si="6"/>
        <v>0</v>
      </c>
    </row>
    <row r="24" spans="1:33" s="88" customFormat="1" x14ac:dyDescent="0.2">
      <c r="A24" s="83" t="s">
        <v>39</v>
      </c>
      <c r="B24" s="83" t="s">
        <v>40</v>
      </c>
      <c r="C24" s="83" t="s">
        <v>2901</v>
      </c>
      <c r="D24" s="83" t="s">
        <v>3042</v>
      </c>
      <c r="E24" s="83" t="s">
        <v>2903</v>
      </c>
      <c r="F24" s="83" t="s">
        <v>3044</v>
      </c>
      <c r="G24" s="83" t="s">
        <v>3059</v>
      </c>
      <c r="H24" s="83" t="s">
        <v>3106</v>
      </c>
      <c r="I24" s="83" t="s">
        <v>309</v>
      </c>
      <c r="J24" s="83" t="s">
        <v>2011</v>
      </c>
      <c r="K24" s="84">
        <v>43525</v>
      </c>
      <c r="L24" s="84">
        <v>43525</v>
      </c>
      <c r="M24" s="84">
        <v>43525</v>
      </c>
      <c r="N24" s="83" t="s">
        <v>1358</v>
      </c>
      <c r="O24" s="83" t="s">
        <v>1368</v>
      </c>
      <c r="P24" s="102">
        <v>8009340</v>
      </c>
      <c r="Q24" s="83" t="s">
        <v>4978</v>
      </c>
      <c r="R24" s="83" t="s">
        <v>68</v>
      </c>
      <c r="S24" s="83" t="s">
        <v>52</v>
      </c>
      <c r="T24" s="85">
        <v>35498.980000000003</v>
      </c>
      <c r="U24" s="85">
        <v>35147.5</v>
      </c>
      <c r="V24" s="85">
        <f t="shared" si="5"/>
        <v>351.4800000000032</v>
      </c>
      <c r="W24" s="86">
        <f t="shared" si="1"/>
        <v>9.9011295535816283E-3</v>
      </c>
      <c r="X24" s="83" t="s">
        <v>1361</v>
      </c>
      <c r="Y24" s="85">
        <v>35147.5</v>
      </c>
      <c r="Z24" s="83" t="s">
        <v>4979</v>
      </c>
      <c r="AA24" s="85">
        <v>0</v>
      </c>
      <c r="AB24" s="85" t="s">
        <v>54</v>
      </c>
      <c r="AC24" s="85">
        <v>0</v>
      </c>
      <c r="AD24" s="85">
        <v>0</v>
      </c>
      <c r="AE24" s="85">
        <v>0</v>
      </c>
      <c r="AF24" s="83" t="s">
        <v>1371</v>
      </c>
      <c r="AG24" s="103">
        <f t="shared" si="6"/>
        <v>351.4800000000032</v>
      </c>
    </row>
    <row r="25" spans="1:33" s="88" customFormat="1" x14ac:dyDescent="0.2">
      <c r="A25" s="83" t="s">
        <v>39</v>
      </c>
      <c r="B25" s="83" t="s">
        <v>40</v>
      </c>
      <c r="C25" s="83" t="s">
        <v>2901</v>
      </c>
      <c r="D25" s="83" t="s">
        <v>3042</v>
      </c>
      <c r="E25" s="83" t="s">
        <v>2903</v>
      </c>
      <c r="F25" s="83" t="s">
        <v>3044</v>
      </c>
      <c r="G25" s="83" t="s">
        <v>3059</v>
      </c>
      <c r="H25" s="83" t="s">
        <v>3093</v>
      </c>
      <c r="I25" s="83" t="s">
        <v>309</v>
      </c>
      <c r="J25" s="83" t="s">
        <v>2011</v>
      </c>
      <c r="K25" s="84">
        <v>43528</v>
      </c>
      <c r="L25" s="84">
        <v>43528</v>
      </c>
      <c r="M25" s="84">
        <v>43528</v>
      </c>
      <c r="N25" s="83" t="s">
        <v>1358</v>
      </c>
      <c r="O25" s="83" t="s">
        <v>1368</v>
      </c>
      <c r="P25" s="102">
        <v>8201922</v>
      </c>
      <c r="Q25" s="83" t="s">
        <v>4376</v>
      </c>
      <c r="R25" s="83" t="s">
        <v>68</v>
      </c>
      <c r="S25" s="83" t="s">
        <v>52</v>
      </c>
      <c r="T25" s="85">
        <v>19.38</v>
      </c>
      <c r="U25" s="85">
        <v>17</v>
      </c>
      <c r="V25" s="85">
        <f t="shared" si="5"/>
        <v>2.379999999999999</v>
      </c>
      <c r="W25" s="86">
        <f t="shared" si="1"/>
        <v>0.1228070175438596</v>
      </c>
      <c r="X25" s="83" t="s">
        <v>1361</v>
      </c>
      <c r="Y25" s="85">
        <v>17</v>
      </c>
      <c r="Z25" s="83" t="s">
        <v>4377</v>
      </c>
      <c r="AA25" s="85">
        <v>0</v>
      </c>
      <c r="AB25" s="85" t="s">
        <v>54</v>
      </c>
      <c r="AC25" s="85">
        <v>19.38</v>
      </c>
      <c r="AD25" s="85">
        <v>17</v>
      </c>
      <c r="AE25" s="85">
        <v>2.38</v>
      </c>
      <c r="AF25" s="83" t="s">
        <v>1371</v>
      </c>
      <c r="AG25" s="103">
        <f t="shared" si="6"/>
        <v>0</v>
      </c>
    </row>
    <row r="26" spans="1:33" s="88" customFormat="1" x14ac:dyDescent="0.2">
      <c r="A26" s="83" t="s">
        <v>39</v>
      </c>
      <c r="B26" s="83" t="s">
        <v>40</v>
      </c>
      <c r="C26" s="83" t="s">
        <v>2901</v>
      </c>
      <c r="D26" s="83" t="s">
        <v>3042</v>
      </c>
      <c r="E26" s="83" t="s">
        <v>2903</v>
      </c>
      <c r="F26" s="83" t="s">
        <v>3044</v>
      </c>
      <c r="G26" s="83" t="s">
        <v>2552</v>
      </c>
      <c r="H26" s="83" t="s">
        <v>3043</v>
      </c>
      <c r="I26" s="83" t="s">
        <v>309</v>
      </c>
      <c r="J26" s="83" t="s">
        <v>2011</v>
      </c>
      <c r="K26" s="84">
        <v>43543</v>
      </c>
      <c r="L26" s="84">
        <v>43539</v>
      </c>
      <c r="M26" s="104" t="s">
        <v>54</v>
      </c>
      <c r="N26" s="83" t="s">
        <v>1358</v>
      </c>
      <c r="O26" s="83" t="s">
        <v>1359</v>
      </c>
      <c r="P26" s="102">
        <v>8009385</v>
      </c>
      <c r="Q26" s="83" t="s">
        <v>4980</v>
      </c>
      <c r="R26" s="83" t="s">
        <v>68</v>
      </c>
      <c r="S26" s="83" t="s">
        <v>52</v>
      </c>
      <c r="T26" s="85">
        <v>27810</v>
      </c>
      <c r="U26" s="85">
        <v>27000</v>
      </c>
      <c r="V26" s="85">
        <f t="shared" si="5"/>
        <v>810</v>
      </c>
      <c r="W26" s="86">
        <f t="shared" si="1"/>
        <v>2.9126213592233011E-2</v>
      </c>
      <c r="X26" s="83" t="s">
        <v>1361</v>
      </c>
      <c r="Y26" s="85">
        <v>27000</v>
      </c>
      <c r="Z26" s="83" t="s">
        <v>4981</v>
      </c>
      <c r="AA26" s="85">
        <v>0</v>
      </c>
      <c r="AB26" s="85" t="s">
        <v>54</v>
      </c>
      <c r="AC26" s="85">
        <v>27810</v>
      </c>
      <c r="AD26" s="85">
        <v>27000</v>
      </c>
      <c r="AE26" s="85">
        <v>810</v>
      </c>
      <c r="AF26" s="83" t="s">
        <v>1371</v>
      </c>
      <c r="AG26" s="103">
        <f t="shared" si="6"/>
        <v>0</v>
      </c>
    </row>
    <row r="27" spans="1:33" s="88" customFormat="1" x14ac:dyDescent="0.2">
      <c r="A27" s="83" t="s">
        <v>39</v>
      </c>
      <c r="B27" s="83" t="s">
        <v>40</v>
      </c>
      <c r="C27" s="83" t="s">
        <v>2901</v>
      </c>
      <c r="D27" s="83" t="s">
        <v>3145</v>
      </c>
      <c r="E27" s="83" t="s">
        <v>2903</v>
      </c>
      <c r="F27" s="83" t="s">
        <v>3147</v>
      </c>
      <c r="G27" s="83" t="s">
        <v>3148</v>
      </c>
      <c r="H27" s="83" t="s">
        <v>3154</v>
      </c>
      <c r="I27" s="83" t="s">
        <v>2914</v>
      </c>
      <c r="J27" s="83" t="s">
        <v>2011</v>
      </c>
      <c r="K27" s="84">
        <v>43544</v>
      </c>
      <c r="L27" s="84">
        <v>43544</v>
      </c>
      <c r="M27" s="84">
        <v>43544</v>
      </c>
      <c r="N27" s="83" t="s">
        <v>1358</v>
      </c>
      <c r="O27" s="83" t="s">
        <v>1368</v>
      </c>
      <c r="P27" s="102">
        <v>8161593</v>
      </c>
      <c r="Q27" s="83" t="s">
        <v>4982</v>
      </c>
      <c r="R27" s="83" t="s">
        <v>68</v>
      </c>
      <c r="S27" s="83" t="s">
        <v>52</v>
      </c>
      <c r="T27" s="85">
        <v>17880.8</v>
      </c>
      <c r="U27" s="85">
        <v>15965</v>
      </c>
      <c r="V27" s="85">
        <f t="shared" ref="V27:V47" si="7">T27-U27</f>
        <v>1915.7999999999993</v>
      </c>
      <c r="W27" s="86">
        <f t="shared" si="1"/>
        <v>0.10714285714285711</v>
      </c>
      <c r="X27" s="83" t="s">
        <v>1361</v>
      </c>
      <c r="Y27" s="85">
        <v>15965</v>
      </c>
      <c r="Z27" s="83" t="s">
        <v>4983</v>
      </c>
      <c r="AA27" s="85">
        <v>0</v>
      </c>
      <c r="AB27" s="85" t="s">
        <v>54</v>
      </c>
      <c r="AC27" s="85">
        <v>17880.8</v>
      </c>
      <c r="AD27" s="85">
        <v>15965</v>
      </c>
      <c r="AE27" s="85">
        <v>1915.8</v>
      </c>
      <c r="AF27" s="83" t="s">
        <v>1376</v>
      </c>
      <c r="AG27" s="103">
        <f t="shared" ref="AG27:AG47" si="8">V27-AE27</f>
        <v>0</v>
      </c>
    </row>
    <row r="28" spans="1:33" s="88" customFormat="1" x14ac:dyDescent="0.2">
      <c r="A28" s="83" t="s">
        <v>39</v>
      </c>
      <c r="B28" s="83" t="s">
        <v>40</v>
      </c>
      <c r="C28" s="83" t="s">
        <v>2901</v>
      </c>
      <c r="D28" s="83" t="s">
        <v>3145</v>
      </c>
      <c r="E28" s="83" t="s">
        <v>2903</v>
      </c>
      <c r="F28" s="83" t="s">
        <v>3147</v>
      </c>
      <c r="G28" s="83" t="s">
        <v>3148</v>
      </c>
      <c r="H28" s="83" t="s">
        <v>3167</v>
      </c>
      <c r="I28" s="83" t="s">
        <v>309</v>
      </c>
      <c r="J28" s="83" t="s">
        <v>2011</v>
      </c>
      <c r="K28" s="84">
        <v>43539</v>
      </c>
      <c r="L28" s="84">
        <v>43539</v>
      </c>
      <c r="M28" s="84">
        <v>43539</v>
      </c>
      <c r="N28" s="83" t="s">
        <v>1358</v>
      </c>
      <c r="O28" s="83" t="s">
        <v>1368</v>
      </c>
      <c r="P28" s="102">
        <v>8063536</v>
      </c>
      <c r="Q28" s="83" t="s">
        <v>4984</v>
      </c>
      <c r="R28" s="83" t="s">
        <v>68</v>
      </c>
      <c r="S28" s="83" t="s">
        <v>52</v>
      </c>
      <c r="T28" s="85">
        <v>31996.04</v>
      </c>
      <c r="U28" s="85">
        <v>30779.32</v>
      </c>
      <c r="V28" s="85">
        <f t="shared" si="7"/>
        <v>1216.7200000000012</v>
      </c>
      <c r="W28" s="86">
        <f t="shared" si="1"/>
        <v>3.802720586672604E-2</v>
      </c>
      <c r="X28" s="83" t="s">
        <v>1361</v>
      </c>
      <c r="Y28" s="85">
        <v>30779.32</v>
      </c>
      <c r="Z28" s="83" t="s">
        <v>4985</v>
      </c>
      <c r="AA28" s="85">
        <v>0</v>
      </c>
      <c r="AB28" s="85" t="s">
        <v>54</v>
      </c>
      <c r="AC28" s="85">
        <v>31996.04</v>
      </c>
      <c r="AD28" s="85">
        <v>30779.32</v>
      </c>
      <c r="AE28" s="85">
        <v>1216.72</v>
      </c>
      <c r="AF28" s="83" t="s">
        <v>1371</v>
      </c>
      <c r="AG28" s="103">
        <f t="shared" si="8"/>
        <v>0</v>
      </c>
    </row>
    <row r="29" spans="1:33" s="88" customFormat="1" x14ac:dyDescent="0.2">
      <c r="A29" s="83" t="s">
        <v>39</v>
      </c>
      <c r="B29" s="83" t="s">
        <v>40</v>
      </c>
      <c r="C29" s="83" t="s">
        <v>2901</v>
      </c>
      <c r="D29" s="83" t="s">
        <v>3145</v>
      </c>
      <c r="E29" s="83" t="s">
        <v>2903</v>
      </c>
      <c r="F29" s="83" t="s">
        <v>3147</v>
      </c>
      <c r="G29" s="83" t="s">
        <v>3148</v>
      </c>
      <c r="H29" s="83" t="s">
        <v>4388</v>
      </c>
      <c r="I29" s="83" t="s">
        <v>94</v>
      </c>
      <c r="J29" s="83" t="s">
        <v>2011</v>
      </c>
      <c r="K29" s="84">
        <v>43536</v>
      </c>
      <c r="L29" s="84">
        <v>43536</v>
      </c>
      <c r="M29" s="84">
        <v>43536</v>
      </c>
      <c r="N29" s="83" t="s">
        <v>1358</v>
      </c>
      <c r="O29" s="83" t="s">
        <v>1368</v>
      </c>
      <c r="P29" s="102">
        <v>7953158</v>
      </c>
      <c r="Q29" s="83" t="s">
        <v>4389</v>
      </c>
      <c r="R29" s="83" t="s">
        <v>68</v>
      </c>
      <c r="S29" s="83" t="s">
        <v>52</v>
      </c>
      <c r="T29" s="85">
        <v>8998.2000000000007</v>
      </c>
      <c r="U29" s="85">
        <v>8255.25</v>
      </c>
      <c r="V29" s="85">
        <f t="shared" si="7"/>
        <v>742.95000000000073</v>
      </c>
      <c r="W29" s="86">
        <f t="shared" si="1"/>
        <v>8.2566513302660613E-2</v>
      </c>
      <c r="X29" s="83" t="s">
        <v>1361</v>
      </c>
      <c r="Y29" s="85">
        <v>8255.25</v>
      </c>
      <c r="Z29" s="83" t="s">
        <v>4390</v>
      </c>
      <c r="AA29" s="85">
        <v>0</v>
      </c>
      <c r="AB29" s="85" t="s">
        <v>54</v>
      </c>
      <c r="AC29" s="85">
        <v>8998.2000000000007</v>
      </c>
      <c r="AD29" s="85">
        <v>8255.25</v>
      </c>
      <c r="AE29" s="85">
        <v>742.95</v>
      </c>
      <c r="AF29" s="83" t="s">
        <v>1371</v>
      </c>
      <c r="AG29" s="103">
        <f t="shared" si="8"/>
        <v>0</v>
      </c>
    </row>
    <row r="30" spans="1:33" s="88" customFormat="1" x14ac:dyDescent="0.2">
      <c r="A30" s="83" t="s">
        <v>39</v>
      </c>
      <c r="B30" s="83" t="s">
        <v>40</v>
      </c>
      <c r="C30" s="83" t="s">
        <v>2901</v>
      </c>
      <c r="D30" s="83" t="s">
        <v>3145</v>
      </c>
      <c r="E30" s="83" t="s">
        <v>2903</v>
      </c>
      <c r="F30" s="83" t="s">
        <v>3147</v>
      </c>
      <c r="G30" s="83" t="s">
        <v>3148</v>
      </c>
      <c r="H30" s="83" t="s">
        <v>4388</v>
      </c>
      <c r="I30" s="83" t="s">
        <v>94</v>
      </c>
      <c r="J30" s="83" t="s">
        <v>2011</v>
      </c>
      <c r="K30" s="84">
        <v>43536</v>
      </c>
      <c r="L30" s="84">
        <v>43536</v>
      </c>
      <c r="M30" s="84">
        <v>43536</v>
      </c>
      <c r="N30" s="83" t="s">
        <v>1358</v>
      </c>
      <c r="O30" s="83" t="s">
        <v>1368</v>
      </c>
      <c r="P30" s="102">
        <v>8002826</v>
      </c>
      <c r="Q30" s="83" t="s">
        <v>4391</v>
      </c>
      <c r="R30" s="83" t="s">
        <v>68</v>
      </c>
      <c r="S30" s="83" t="s">
        <v>52</v>
      </c>
      <c r="T30" s="85">
        <v>14397.12</v>
      </c>
      <c r="U30" s="85">
        <v>13208.4</v>
      </c>
      <c r="V30" s="85">
        <f t="shared" si="7"/>
        <v>1188.7200000000012</v>
      </c>
      <c r="W30" s="86">
        <f t="shared" si="1"/>
        <v>8.2566513302660613E-2</v>
      </c>
      <c r="X30" s="83" t="s">
        <v>1361</v>
      </c>
      <c r="Y30" s="85">
        <v>13208.4</v>
      </c>
      <c r="Z30" s="83" t="s">
        <v>4392</v>
      </c>
      <c r="AA30" s="85">
        <v>0</v>
      </c>
      <c r="AB30" s="85" t="s">
        <v>54</v>
      </c>
      <c r="AC30" s="85">
        <v>14397.12</v>
      </c>
      <c r="AD30" s="85">
        <v>13208.4</v>
      </c>
      <c r="AE30" s="85">
        <v>1188.72</v>
      </c>
      <c r="AF30" s="83" t="s">
        <v>1371</v>
      </c>
      <c r="AG30" s="103">
        <f t="shared" si="8"/>
        <v>0</v>
      </c>
    </row>
    <row r="31" spans="1:33" s="88" customFormat="1" x14ac:dyDescent="0.2">
      <c r="A31" s="83" t="s">
        <v>39</v>
      </c>
      <c r="B31" s="83" t="s">
        <v>40</v>
      </c>
      <c r="C31" s="83" t="s">
        <v>2901</v>
      </c>
      <c r="D31" s="83" t="s">
        <v>3145</v>
      </c>
      <c r="E31" s="83" t="s">
        <v>2903</v>
      </c>
      <c r="F31" s="83" t="s">
        <v>3147</v>
      </c>
      <c r="G31" s="83" t="s">
        <v>3148</v>
      </c>
      <c r="H31" s="83" t="s">
        <v>4388</v>
      </c>
      <c r="I31" s="83" t="s">
        <v>94</v>
      </c>
      <c r="J31" s="83" t="s">
        <v>2011</v>
      </c>
      <c r="K31" s="84">
        <v>43532</v>
      </c>
      <c r="L31" s="84">
        <v>43532</v>
      </c>
      <c r="M31" s="84">
        <v>43532</v>
      </c>
      <c r="N31" s="83" t="s">
        <v>1358</v>
      </c>
      <c r="O31" s="83" t="s">
        <v>1368</v>
      </c>
      <c r="P31" s="102">
        <v>8002826</v>
      </c>
      <c r="Q31" s="83" t="s">
        <v>4391</v>
      </c>
      <c r="R31" s="83" t="s">
        <v>68</v>
      </c>
      <c r="S31" s="83" t="s">
        <v>52</v>
      </c>
      <c r="T31" s="85">
        <v>2856.18</v>
      </c>
      <c r="U31" s="85">
        <v>2620.35</v>
      </c>
      <c r="V31" s="85">
        <f t="shared" si="7"/>
        <v>235.82999999999993</v>
      </c>
      <c r="W31" s="86">
        <f t="shared" si="1"/>
        <v>8.2568325525702146E-2</v>
      </c>
      <c r="X31" s="83" t="s">
        <v>1361</v>
      </c>
      <c r="Y31" s="85">
        <v>2620.35</v>
      </c>
      <c r="Z31" s="83" t="s">
        <v>4392</v>
      </c>
      <c r="AA31" s="85">
        <v>0</v>
      </c>
      <c r="AB31" s="85" t="s">
        <v>54</v>
      </c>
      <c r="AC31" s="85">
        <v>2856.18</v>
      </c>
      <c r="AD31" s="85">
        <v>2620.35</v>
      </c>
      <c r="AE31" s="85">
        <v>235.83</v>
      </c>
      <c r="AF31" s="83" t="s">
        <v>1371</v>
      </c>
      <c r="AG31" s="103">
        <f t="shared" si="8"/>
        <v>0</v>
      </c>
    </row>
    <row r="32" spans="1:33" s="88" customFormat="1" x14ac:dyDescent="0.2">
      <c r="A32" s="83" t="s">
        <v>39</v>
      </c>
      <c r="B32" s="83" t="s">
        <v>40</v>
      </c>
      <c r="C32" s="83" t="s">
        <v>3191</v>
      </c>
      <c r="D32" s="83" t="s">
        <v>3219</v>
      </c>
      <c r="E32" s="83" t="s">
        <v>2903</v>
      </c>
      <c r="F32" s="83" t="s">
        <v>3221</v>
      </c>
      <c r="G32" s="83" t="s">
        <v>3214</v>
      </c>
      <c r="H32" s="83" t="s">
        <v>4420</v>
      </c>
      <c r="I32" s="83" t="s">
        <v>94</v>
      </c>
      <c r="J32" s="83" t="s">
        <v>2011</v>
      </c>
      <c r="K32" s="84">
        <v>43536</v>
      </c>
      <c r="L32" s="84">
        <v>43536</v>
      </c>
      <c r="M32" s="84">
        <v>43536</v>
      </c>
      <c r="N32" s="83" t="s">
        <v>1367</v>
      </c>
      <c r="O32" s="83" t="s">
        <v>1368</v>
      </c>
      <c r="P32" s="102">
        <v>8013476</v>
      </c>
      <c r="Q32" s="83" t="s">
        <v>4986</v>
      </c>
      <c r="R32" s="83" t="s">
        <v>59</v>
      </c>
      <c r="S32" s="83" t="s">
        <v>52</v>
      </c>
      <c r="T32" s="85">
        <v>10621.16</v>
      </c>
      <c r="U32" s="85">
        <v>9483.19</v>
      </c>
      <c r="V32" s="85">
        <f t="shared" si="7"/>
        <v>1137.9699999999993</v>
      </c>
      <c r="W32" s="86">
        <f t="shared" si="1"/>
        <v>0.10714178112371901</v>
      </c>
      <c r="X32" s="83" t="s">
        <v>1361</v>
      </c>
      <c r="Y32" s="85">
        <v>9483.19</v>
      </c>
      <c r="Z32" s="83" t="s">
        <v>4987</v>
      </c>
      <c r="AA32" s="85">
        <v>0</v>
      </c>
      <c r="AB32" s="85" t="s">
        <v>54</v>
      </c>
      <c r="AC32" s="85">
        <v>10621.16</v>
      </c>
      <c r="AD32" s="85">
        <v>9483.19</v>
      </c>
      <c r="AE32" s="85">
        <v>1137.97</v>
      </c>
      <c r="AF32" s="83" t="s">
        <v>1371</v>
      </c>
      <c r="AG32" s="103">
        <f t="shared" si="8"/>
        <v>0</v>
      </c>
    </row>
    <row r="33" spans="1:33" s="88" customFormat="1" x14ac:dyDescent="0.2">
      <c r="A33" s="83" t="s">
        <v>39</v>
      </c>
      <c r="B33" s="83" t="s">
        <v>40</v>
      </c>
      <c r="C33" s="83" t="s">
        <v>3191</v>
      </c>
      <c r="D33" s="83" t="s">
        <v>3219</v>
      </c>
      <c r="E33" s="83" t="s">
        <v>2903</v>
      </c>
      <c r="F33" s="83" t="s">
        <v>3221</v>
      </c>
      <c r="G33" s="83" t="s">
        <v>3214</v>
      </c>
      <c r="H33" s="83" t="s">
        <v>4420</v>
      </c>
      <c r="I33" s="83" t="s">
        <v>94</v>
      </c>
      <c r="J33" s="83" t="s">
        <v>2011</v>
      </c>
      <c r="K33" s="84">
        <v>43536</v>
      </c>
      <c r="L33" s="84">
        <v>43536</v>
      </c>
      <c r="M33" s="84">
        <v>43536</v>
      </c>
      <c r="N33" s="83" t="s">
        <v>1367</v>
      </c>
      <c r="O33" s="83" t="s">
        <v>1368</v>
      </c>
      <c r="P33" s="102">
        <v>8013476</v>
      </c>
      <c r="Q33" s="83" t="s">
        <v>4986</v>
      </c>
      <c r="R33" s="83" t="s">
        <v>59</v>
      </c>
      <c r="S33" s="83" t="s">
        <v>52</v>
      </c>
      <c r="T33" s="85">
        <v>2656.86</v>
      </c>
      <c r="U33" s="85">
        <v>2372.1999999999998</v>
      </c>
      <c r="V33" s="85">
        <f t="shared" si="7"/>
        <v>284.66000000000031</v>
      </c>
      <c r="W33" s="86">
        <f t="shared" si="1"/>
        <v>0.1071415129137404</v>
      </c>
      <c r="X33" s="83" t="s">
        <v>1361</v>
      </c>
      <c r="Y33" s="85">
        <v>2372.1999999999998</v>
      </c>
      <c r="Z33" s="83" t="s">
        <v>4988</v>
      </c>
      <c r="AA33" s="85">
        <v>0</v>
      </c>
      <c r="AB33" s="85" t="s">
        <v>54</v>
      </c>
      <c r="AC33" s="85">
        <v>2656.86</v>
      </c>
      <c r="AD33" s="85">
        <v>2372.1999999999998</v>
      </c>
      <c r="AE33" s="85">
        <v>284.66000000000003</v>
      </c>
      <c r="AF33" s="83" t="s">
        <v>1371</v>
      </c>
      <c r="AG33" s="103">
        <f t="shared" si="8"/>
        <v>0</v>
      </c>
    </row>
    <row r="34" spans="1:33" s="88" customFormat="1" x14ac:dyDescent="0.2">
      <c r="A34" s="83" t="s">
        <v>39</v>
      </c>
      <c r="B34" s="83" t="s">
        <v>40</v>
      </c>
      <c r="C34" s="83" t="s">
        <v>3191</v>
      </c>
      <c r="D34" s="83" t="s">
        <v>3219</v>
      </c>
      <c r="E34" s="83" t="s">
        <v>2903</v>
      </c>
      <c r="F34" s="83" t="s">
        <v>3221</v>
      </c>
      <c r="G34" s="83" t="s">
        <v>3214</v>
      </c>
      <c r="H34" s="83" t="s">
        <v>4989</v>
      </c>
      <c r="I34" s="83" t="s">
        <v>94</v>
      </c>
      <c r="J34" s="83" t="s">
        <v>2011</v>
      </c>
      <c r="K34" s="84">
        <v>43525</v>
      </c>
      <c r="L34" s="84">
        <v>43525</v>
      </c>
      <c r="M34" s="84">
        <v>43525</v>
      </c>
      <c r="N34" s="83" t="s">
        <v>1358</v>
      </c>
      <c r="O34" s="83" t="s">
        <v>1368</v>
      </c>
      <c r="P34" s="102">
        <v>8050095</v>
      </c>
      <c r="Q34" s="83" t="s">
        <v>4990</v>
      </c>
      <c r="R34" s="83" t="s">
        <v>68</v>
      </c>
      <c r="S34" s="83" t="s">
        <v>52</v>
      </c>
      <c r="T34" s="85">
        <v>183238.31</v>
      </c>
      <c r="U34" s="85">
        <v>176190.7</v>
      </c>
      <c r="V34" s="85">
        <f t="shared" si="7"/>
        <v>7047.609999999986</v>
      </c>
      <c r="W34" s="86">
        <f t="shared" si="1"/>
        <v>3.8461444006987325E-2</v>
      </c>
      <c r="X34" s="83" t="s">
        <v>1361</v>
      </c>
      <c r="Y34" s="85">
        <v>176190.7</v>
      </c>
      <c r="Z34" s="83" t="s">
        <v>4991</v>
      </c>
      <c r="AA34" s="85">
        <v>0</v>
      </c>
      <c r="AB34" s="85" t="s">
        <v>54</v>
      </c>
      <c r="AC34" s="85">
        <v>0</v>
      </c>
      <c r="AD34" s="85">
        <v>0</v>
      </c>
      <c r="AE34" s="85">
        <v>0</v>
      </c>
      <c r="AF34" s="83" t="s">
        <v>1371</v>
      </c>
      <c r="AG34" s="103">
        <f t="shared" si="8"/>
        <v>7047.609999999986</v>
      </c>
    </row>
    <row r="35" spans="1:33" s="88" customFormat="1" x14ac:dyDescent="0.2">
      <c r="A35" s="83" t="s">
        <v>39</v>
      </c>
      <c r="B35" s="83" t="s">
        <v>40</v>
      </c>
      <c r="C35" s="83" t="s">
        <v>4529</v>
      </c>
      <c r="D35" s="83" t="s">
        <v>4992</v>
      </c>
      <c r="E35" s="83" t="s">
        <v>2903</v>
      </c>
      <c r="F35" s="83" t="s">
        <v>4993</v>
      </c>
      <c r="G35" s="83" t="s">
        <v>3417</v>
      </c>
      <c r="H35" s="83" t="s">
        <v>4994</v>
      </c>
      <c r="I35" s="83" t="s">
        <v>2103</v>
      </c>
      <c r="J35" s="83" t="s">
        <v>2011</v>
      </c>
      <c r="K35" s="84">
        <v>43546</v>
      </c>
      <c r="L35" s="84">
        <v>43546</v>
      </c>
      <c r="M35" s="84">
        <v>43546</v>
      </c>
      <c r="N35" s="83" t="s">
        <v>1358</v>
      </c>
      <c r="O35" s="83" t="s">
        <v>1368</v>
      </c>
      <c r="P35" s="102">
        <v>7324296</v>
      </c>
      <c r="Q35" s="83" t="s">
        <v>4995</v>
      </c>
      <c r="R35" s="83" t="s">
        <v>68</v>
      </c>
      <c r="S35" s="83" t="s">
        <v>52</v>
      </c>
      <c r="T35" s="85">
        <v>5233.28</v>
      </c>
      <c r="U35" s="85">
        <v>5468.44</v>
      </c>
      <c r="V35" s="85">
        <f t="shared" si="7"/>
        <v>-235.15999999999985</v>
      </c>
      <c r="W35" s="86">
        <f t="shared" si="1"/>
        <v>-4.4935489788430941E-2</v>
      </c>
      <c r="X35" s="83" t="s">
        <v>1361</v>
      </c>
      <c r="Y35" s="85">
        <v>5468.44</v>
      </c>
      <c r="Z35" s="83" t="s">
        <v>4996</v>
      </c>
      <c r="AA35" s="85">
        <v>0</v>
      </c>
      <c r="AB35" s="85" t="s">
        <v>54</v>
      </c>
      <c r="AC35" s="85">
        <v>5233.28</v>
      </c>
      <c r="AD35" s="85">
        <v>5468.44</v>
      </c>
      <c r="AE35" s="85">
        <v>-235.16</v>
      </c>
      <c r="AF35" s="83" t="s">
        <v>1363</v>
      </c>
      <c r="AG35" s="103">
        <f t="shared" si="8"/>
        <v>0</v>
      </c>
    </row>
    <row r="36" spans="1:33" s="95" customFormat="1" x14ac:dyDescent="0.2">
      <c r="A36" s="89" t="s">
        <v>39</v>
      </c>
      <c r="B36" s="89" t="s">
        <v>40</v>
      </c>
      <c r="C36" s="89" t="s">
        <v>3234</v>
      </c>
      <c r="D36" s="89" t="s">
        <v>3234</v>
      </c>
      <c r="E36" s="89" t="s">
        <v>2903</v>
      </c>
      <c r="F36" s="89" t="s">
        <v>3235</v>
      </c>
      <c r="G36" s="89" t="s">
        <v>4423</v>
      </c>
      <c r="H36" s="89" t="s">
        <v>4424</v>
      </c>
      <c r="I36" s="89" t="s">
        <v>436</v>
      </c>
      <c r="J36" s="89" t="s">
        <v>2011</v>
      </c>
      <c r="K36" s="90">
        <v>43528</v>
      </c>
      <c r="L36" s="90">
        <v>43528</v>
      </c>
      <c r="M36" s="90">
        <v>43472</v>
      </c>
      <c r="N36" s="89" t="s">
        <v>1358</v>
      </c>
      <c r="O36" s="89" t="s">
        <v>1368</v>
      </c>
      <c r="P36" s="105">
        <v>7857602</v>
      </c>
      <c r="Q36" s="89" t="s">
        <v>4997</v>
      </c>
      <c r="R36" s="89" t="s">
        <v>68</v>
      </c>
      <c r="S36" s="89" t="s">
        <v>52</v>
      </c>
      <c r="T36" s="92">
        <v>0</v>
      </c>
      <c r="U36" s="92">
        <v>0</v>
      </c>
      <c r="V36" s="92">
        <f t="shared" si="7"/>
        <v>0</v>
      </c>
      <c r="W36" s="93" t="e">
        <f t="shared" si="1"/>
        <v>#DIV/0!</v>
      </c>
      <c r="X36" s="89" t="s">
        <v>1361</v>
      </c>
      <c r="Y36" s="92">
        <v>68169</v>
      </c>
      <c r="Z36" s="89" t="s">
        <v>4998</v>
      </c>
      <c r="AA36" s="92">
        <v>0</v>
      </c>
      <c r="AB36" s="92" t="s">
        <v>54</v>
      </c>
      <c r="AC36" s="92">
        <v>0</v>
      </c>
      <c r="AD36" s="92">
        <v>0</v>
      </c>
      <c r="AE36" s="92">
        <v>0</v>
      </c>
      <c r="AF36" s="89" t="s">
        <v>1371</v>
      </c>
      <c r="AG36" s="106">
        <f t="shared" si="8"/>
        <v>0</v>
      </c>
    </row>
    <row r="37" spans="1:33" s="88" customFormat="1" x14ac:dyDescent="0.2">
      <c r="A37" s="83" t="s">
        <v>39</v>
      </c>
      <c r="B37" s="83" t="s">
        <v>40</v>
      </c>
      <c r="C37" s="83" t="s">
        <v>3191</v>
      </c>
      <c r="D37" s="83" t="s">
        <v>3240</v>
      </c>
      <c r="E37" s="83" t="s">
        <v>2903</v>
      </c>
      <c r="F37" s="83" t="s">
        <v>3242</v>
      </c>
      <c r="G37" s="83" t="s">
        <v>3243</v>
      </c>
      <c r="H37" s="83" t="s">
        <v>4999</v>
      </c>
      <c r="I37" s="83" t="s">
        <v>436</v>
      </c>
      <c r="J37" s="83" t="s">
        <v>2011</v>
      </c>
      <c r="K37" s="84">
        <v>43528</v>
      </c>
      <c r="L37" s="84">
        <v>43539</v>
      </c>
      <c r="M37" s="104" t="s">
        <v>54</v>
      </c>
      <c r="N37" s="83" t="s">
        <v>1358</v>
      </c>
      <c r="O37" s="83" t="s">
        <v>1359</v>
      </c>
      <c r="P37" s="102">
        <v>8139515</v>
      </c>
      <c r="Q37" s="83" t="s">
        <v>5000</v>
      </c>
      <c r="R37" s="83" t="s">
        <v>68</v>
      </c>
      <c r="S37" s="83" t="s">
        <v>52</v>
      </c>
      <c r="T37" s="85">
        <v>24.4</v>
      </c>
      <c r="U37" s="85">
        <v>19.5</v>
      </c>
      <c r="V37" s="85">
        <f t="shared" si="7"/>
        <v>4.8999999999999986</v>
      </c>
      <c r="W37" s="86">
        <f t="shared" si="1"/>
        <v>0.20081967213114749</v>
      </c>
      <c r="X37" s="83" t="s">
        <v>1361</v>
      </c>
      <c r="Y37" s="85">
        <v>19.5</v>
      </c>
      <c r="Z37" s="83" t="s">
        <v>5001</v>
      </c>
      <c r="AA37" s="85">
        <v>0</v>
      </c>
      <c r="AB37" s="85" t="s">
        <v>54</v>
      </c>
      <c r="AC37" s="85">
        <v>24.4</v>
      </c>
      <c r="AD37" s="85">
        <v>19.5</v>
      </c>
      <c r="AE37" s="85">
        <v>4.9000000000000004</v>
      </c>
      <c r="AF37" s="83" t="s">
        <v>1376</v>
      </c>
      <c r="AG37" s="103">
        <f t="shared" si="8"/>
        <v>0</v>
      </c>
    </row>
    <row r="38" spans="1:33" s="88" customFormat="1" x14ac:dyDescent="0.2">
      <c r="A38" s="83" t="s">
        <v>39</v>
      </c>
      <c r="B38" s="83" t="s">
        <v>40</v>
      </c>
      <c r="C38" s="83" t="s">
        <v>3249</v>
      </c>
      <c r="D38" s="83" t="s">
        <v>3268</v>
      </c>
      <c r="E38" s="83" t="s">
        <v>2903</v>
      </c>
      <c r="F38" s="83" t="s">
        <v>3270</v>
      </c>
      <c r="G38" s="83" t="s">
        <v>3262</v>
      </c>
      <c r="H38" s="83" t="s">
        <v>4427</v>
      </c>
      <c r="I38" s="83" t="s">
        <v>48</v>
      </c>
      <c r="J38" s="83" t="s">
        <v>2011</v>
      </c>
      <c r="K38" s="84">
        <v>43542</v>
      </c>
      <c r="L38" s="84">
        <v>43542</v>
      </c>
      <c r="M38" s="84">
        <v>43542</v>
      </c>
      <c r="N38" s="83" t="s">
        <v>1358</v>
      </c>
      <c r="O38" s="83" t="s">
        <v>1368</v>
      </c>
      <c r="P38" s="102">
        <v>8173283</v>
      </c>
      <c r="Q38" s="83" t="s">
        <v>4428</v>
      </c>
      <c r="R38" s="83" t="s">
        <v>68</v>
      </c>
      <c r="S38" s="83" t="s">
        <v>52</v>
      </c>
      <c r="T38" s="85">
        <v>768.3</v>
      </c>
      <c r="U38" s="85">
        <v>620.54999999999995</v>
      </c>
      <c r="V38" s="85">
        <f t="shared" si="7"/>
        <v>147.75</v>
      </c>
      <c r="W38" s="86">
        <f t="shared" si="1"/>
        <v>0.19230769230769232</v>
      </c>
      <c r="X38" s="83" t="s">
        <v>1361</v>
      </c>
      <c r="Y38" s="85">
        <v>620.54999999999995</v>
      </c>
      <c r="Z38" s="83" t="s">
        <v>4429</v>
      </c>
      <c r="AA38" s="85">
        <v>0</v>
      </c>
      <c r="AB38" s="85" t="s">
        <v>54</v>
      </c>
      <c r="AC38" s="85">
        <v>768.3</v>
      </c>
      <c r="AD38" s="85">
        <v>620.54999999999995</v>
      </c>
      <c r="AE38" s="85">
        <v>147.75</v>
      </c>
      <c r="AF38" s="83" t="s">
        <v>1371</v>
      </c>
      <c r="AG38" s="103">
        <f t="shared" si="8"/>
        <v>0</v>
      </c>
    </row>
    <row r="39" spans="1:33" s="88" customFormat="1" x14ac:dyDescent="0.2">
      <c r="A39" s="83" t="s">
        <v>39</v>
      </c>
      <c r="B39" s="83" t="s">
        <v>40</v>
      </c>
      <c r="C39" s="83" t="s">
        <v>3249</v>
      </c>
      <c r="D39" s="83" t="s">
        <v>3268</v>
      </c>
      <c r="E39" s="83" t="s">
        <v>2903</v>
      </c>
      <c r="F39" s="83" t="s">
        <v>3270</v>
      </c>
      <c r="G39" s="83" t="s">
        <v>3262</v>
      </c>
      <c r="H39" s="83" t="s">
        <v>4427</v>
      </c>
      <c r="I39" s="83" t="s">
        <v>48</v>
      </c>
      <c r="J39" s="83" t="s">
        <v>2011</v>
      </c>
      <c r="K39" s="84">
        <v>43535</v>
      </c>
      <c r="L39" s="84">
        <v>43535</v>
      </c>
      <c r="M39" s="84">
        <v>43535</v>
      </c>
      <c r="N39" s="83" t="s">
        <v>1358</v>
      </c>
      <c r="O39" s="83" t="s">
        <v>1368</v>
      </c>
      <c r="P39" s="102">
        <v>8173283</v>
      </c>
      <c r="Q39" s="83" t="s">
        <v>4428</v>
      </c>
      <c r="R39" s="83" t="s">
        <v>68</v>
      </c>
      <c r="S39" s="83" t="s">
        <v>52</v>
      </c>
      <c r="T39" s="85">
        <v>12807.07</v>
      </c>
      <c r="U39" s="85">
        <v>8538.0499999999993</v>
      </c>
      <c r="V39" s="85">
        <f t="shared" si="7"/>
        <v>4269.0200000000004</v>
      </c>
      <c r="W39" s="86">
        <f t="shared" si="1"/>
        <v>0.33333307306042681</v>
      </c>
      <c r="X39" s="83" t="s">
        <v>1361</v>
      </c>
      <c r="Y39" s="85">
        <v>8538.0499999999993</v>
      </c>
      <c r="Z39" s="83" t="s">
        <v>4429</v>
      </c>
      <c r="AA39" s="85">
        <v>0</v>
      </c>
      <c r="AB39" s="85" t="s">
        <v>54</v>
      </c>
      <c r="AC39" s="85">
        <v>12807.07</v>
      </c>
      <c r="AD39" s="85">
        <v>8538.0499999999993</v>
      </c>
      <c r="AE39" s="85">
        <v>4269.0200000000004</v>
      </c>
      <c r="AF39" s="83" t="s">
        <v>1371</v>
      </c>
      <c r="AG39" s="103">
        <f t="shared" si="8"/>
        <v>0</v>
      </c>
    </row>
    <row r="40" spans="1:33" s="88" customFormat="1" x14ac:dyDescent="0.2">
      <c r="A40" s="83" t="s">
        <v>39</v>
      </c>
      <c r="B40" s="83" t="s">
        <v>40</v>
      </c>
      <c r="C40" s="83" t="s">
        <v>3249</v>
      </c>
      <c r="D40" s="83" t="s">
        <v>3268</v>
      </c>
      <c r="E40" s="83" t="s">
        <v>2903</v>
      </c>
      <c r="F40" s="83" t="s">
        <v>3270</v>
      </c>
      <c r="G40" s="83" t="s">
        <v>3262</v>
      </c>
      <c r="H40" s="83" t="s">
        <v>4427</v>
      </c>
      <c r="I40" s="83" t="s">
        <v>48</v>
      </c>
      <c r="J40" s="83" t="s">
        <v>2011</v>
      </c>
      <c r="K40" s="84">
        <v>43531</v>
      </c>
      <c r="L40" s="84">
        <v>43531</v>
      </c>
      <c r="M40" s="84">
        <v>43531</v>
      </c>
      <c r="N40" s="83" t="s">
        <v>1358</v>
      </c>
      <c r="O40" s="83" t="s">
        <v>1368</v>
      </c>
      <c r="P40" s="102">
        <v>8173283</v>
      </c>
      <c r="Q40" s="83" t="s">
        <v>4428</v>
      </c>
      <c r="R40" s="83" t="s">
        <v>68</v>
      </c>
      <c r="S40" s="83" t="s">
        <v>52</v>
      </c>
      <c r="T40" s="85">
        <v>5302.4</v>
      </c>
      <c r="U40" s="85">
        <v>5302.4</v>
      </c>
      <c r="V40" s="85">
        <f t="shared" si="7"/>
        <v>0</v>
      </c>
      <c r="W40" s="86">
        <f t="shared" si="1"/>
        <v>0</v>
      </c>
      <c r="X40" s="83" t="s">
        <v>1361</v>
      </c>
      <c r="Y40" s="85">
        <v>5302.4</v>
      </c>
      <c r="Z40" s="83" t="s">
        <v>4429</v>
      </c>
      <c r="AA40" s="85">
        <v>0</v>
      </c>
      <c r="AB40" s="85" t="s">
        <v>54</v>
      </c>
      <c r="AC40" s="85">
        <v>5302.4</v>
      </c>
      <c r="AD40" s="85">
        <v>5302.4</v>
      </c>
      <c r="AE40" s="85">
        <v>0</v>
      </c>
      <c r="AF40" s="83" t="s">
        <v>1371</v>
      </c>
      <c r="AG40" s="103">
        <f t="shared" si="8"/>
        <v>0</v>
      </c>
    </row>
    <row r="41" spans="1:33" s="88" customFormat="1" x14ac:dyDescent="0.2">
      <c r="A41" s="83" t="s">
        <v>39</v>
      </c>
      <c r="B41" s="83" t="s">
        <v>40</v>
      </c>
      <c r="C41" s="83" t="s">
        <v>3249</v>
      </c>
      <c r="D41" s="83" t="s">
        <v>3268</v>
      </c>
      <c r="E41" s="83" t="s">
        <v>2903</v>
      </c>
      <c r="F41" s="83" t="s">
        <v>3270</v>
      </c>
      <c r="G41" s="83" t="s">
        <v>3253</v>
      </c>
      <c r="H41" s="83" t="s">
        <v>4431</v>
      </c>
      <c r="I41" s="83" t="s">
        <v>48</v>
      </c>
      <c r="J41" s="83" t="s">
        <v>2011</v>
      </c>
      <c r="K41" s="84">
        <v>43539</v>
      </c>
      <c r="L41" s="84">
        <v>43539</v>
      </c>
      <c r="M41" s="84">
        <v>43539</v>
      </c>
      <c r="N41" s="83" t="s">
        <v>1358</v>
      </c>
      <c r="O41" s="83" t="s">
        <v>1368</v>
      </c>
      <c r="P41" s="102">
        <v>8194668</v>
      </c>
      <c r="Q41" s="83" t="s">
        <v>4432</v>
      </c>
      <c r="R41" s="83" t="s">
        <v>68</v>
      </c>
      <c r="S41" s="83" t="s">
        <v>52</v>
      </c>
      <c r="T41" s="85">
        <v>6945.26</v>
      </c>
      <c r="U41" s="85">
        <v>5665.96</v>
      </c>
      <c r="V41" s="85">
        <f t="shared" si="7"/>
        <v>1279.3000000000002</v>
      </c>
      <c r="W41" s="86">
        <f t="shared" si="1"/>
        <v>0.18419756783763316</v>
      </c>
      <c r="X41" s="83" t="s">
        <v>1361</v>
      </c>
      <c r="Y41" s="85">
        <v>5665.96</v>
      </c>
      <c r="Z41" s="83" t="s">
        <v>4433</v>
      </c>
      <c r="AA41" s="85">
        <v>0</v>
      </c>
      <c r="AB41" s="85" t="s">
        <v>54</v>
      </c>
      <c r="AC41" s="85">
        <v>6945.26</v>
      </c>
      <c r="AD41" s="85">
        <v>5665.96</v>
      </c>
      <c r="AE41" s="85">
        <v>1279.3</v>
      </c>
      <c r="AF41" s="83" t="s">
        <v>1371</v>
      </c>
      <c r="AG41" s="103">
        <f t="shared" si="8"/>
        <v>0</v>
      </c>
    </row>
    <row r="42" spans="1:33" s="88" customFormat="1" x14ac:dyDescent="0.2">
      <c r="A42" s="83" t="s">
        <v>39</v>
      </c>
      <c r="B42" s="83" t="s">
        <v>40</v>
      </c>
      <c r="C42" s="83" t="s">
        <v>3191</v>
      </c>
      <c r="D42" s="83" t="s">
        <v>3284</v>
      </c>
      <c r="E42" s="83" t="s">
        <v>2903</v>
      </c>
      <c r="F42" s="83" t="s">
        <v>3286</v>
      </c>
      <c r="G42" s="83" t="s">
        <v>3243</v>
      </c>
      <c r="H42" s="83" t="s">
        <v>5002</v>
      </c>
      <c r="I42" s="83" t="s">
        <v>436</v>
      </c>
      <c r="J42" s="83" t="s">
        <v>2011</v>
      </c>
      <c r="K42" s="84">
        <v>43528</v>
      </c>
      <c r="L42" s="84">
        <v>43528</v>
      </c>
      <c r="M42" s="84">
        <v>43476</v>
      </c>
      <c r="N42" s="83" t="s">
        <v>1358</v>
      </c>
      <c r="O42" s="83" t="s">
        <v>1368</v>
      </c>
      <c r="P42" s="102">
        <v>7741918</v>
      </c>
      <c r="Q42" s="83" t="s">
        <v>5003</v>
      </c>
      <c r="R42" s="83" t="s">
        <v>68</v>
      </c>
      <c r="S42" s="83" t="s">
        <v>52</v>
      </c>
      <c r="T42" s="85">
        <v>950.4</v>
      </c>
      <c r="U42" s="85">
        <v>831.6</v>
      </c>
      <c r="V42" s="85">
        <f t="shared" si="7"/>
        <v>118.79999999999995</v>
      </c>
      <c r="W42" s="86">
        <f t="shared" si="1"/>
        <v>0.12499999999999996</v>
      </c>
      <c r="X42" s="83" t="s">
        <v>1361</v>
      </c>
      <c r="Y42" s="85">
        <v>831.6</v>
      </c>
      <c r="Z42" s="83" t="s">
        <v>5004</v>
      </c>
      <c r="AA42" s="85">
        <v>0</v>
      </c>
      <c r="AB42" s="85" t="s">
        <v>54</v>
      </c>
      <c r="AC42" s="85">
        <v>950.4</v>
      </c>
      <c r="AD42" s="85">
        <v>831.6</v>
      </c>
      <c r="AE42" s="85">
        <v>118.8</v>
      </c>
      <c r="AF42" s="83" t="s">
        <v>1376</v>
      </c>
      <c r="AG42" s="103">
        <f t="shared" si="8"/>
        <v>0</v>
      </c>
    </row>
    <row r="43" spans="1:33" s="88" customFormat="1" x14ac:dyDescent="0.2">
      <c r="A43" s="83" t="s">
        <v>39</v>
      </c>
      <c r="B43" s="83" t="s">
        <v>40</v>
      </c>
      <c r="C43" s="83" t="s">
        <v>3191</v>
      </c>
      <c r="D43" s="83" t="s">
        <v>3284</v>
      </c>
      <c r="E43" s="83" t="s">
        <v>2903</v>
      </c>
      <c r="F43" s="83" t="s">
        <v>3286</v>
      </c>
      <c r="G43" s="83" t="s">
        <v>3243</v>
      </c>
      <c r="H43" s="83" t="s">
        <v>5002</v>
      </c>
      <c r="I43" s="83" t="s">
        <v>436</v>
      </c>
      <c r="J43" s="83" t="s">
        <v>2011</v>
      </c>
      <c r="K43" s="84">
        <v>43528</v>
      </c>
      <c r="L43" s="84">
        <v>43528</v>
      </c>
      <c r="M43" s="84">
        <v>43472</v>
      </c>
      <c r="N43" s="83" t="s">
        <v>1358</v>
      </c>
      <c r="O43" s="83" t="s">
        <v>1368</v>
      </c>
      <c r="P43" s="102">
        <v>7741918</v>
      </c>
      <c r="Q43" s="83" t="s">
        <v>5003</v>
      </c>
      <c r="R43" s="83" t="s">
        <v>68</v>
      </c>
      <c r="S43" s="83" t="s">
        <v>52</v>
      </c>
      <c r="T43" s="85">
        <v>0</v>
      </c>
      <c r="U43" s="85">
        <v>0</v>
      </c>
      <c r="V43" s="85">
        <f t="shared" si="7"/>
        <v>0</v>
      </c>
      <c r="W43" s="86" t="e">
        <f t="shared" si="1"/>
        <v>#DIV/0!</v>
      </c>
      <c r="X43" s="83" t="s">
        <v>1361</v>
      </c>
      <c r="Y43" s="85">
        <v>0</v>
      </c>
      <c r="Z43" s="83" t="s">
        <v>5004</v>
      </c>
      <c r="AA43" s="85">
        <v>0</v>
      </c>
      <c r="AB43" s="85" t="s">
        <v>54</v>
      </c>
      <c r="AC43" s="85">
        <v>0</v>
      </c>
      <c r="AD43" s="85">
        <v>0</v>
      </c>
      <c r="AE43" s="85">
        <v>0</v>
      </c>
      <c r="AF43" s="83" t="s">
        <v>1376</v>
      </c>
      <c r="AG43" s="103">
        <f t="shared" si="8"/>
        <v>0</v>
      </c>
    </row>
    <row r="44" spans="1:33" s="88" customFormat="1" x14ac:dyDescent="0.2">
      <c r="A44" s="83" t="s">
        <v>39</v>
      </c>
      <c r="B44" s="83" t="s">
        <v>40</v>
      </c>
      <c r="C44" s="83" t="s">
        <v>3191</v>
      </c>
      <c r="D44" s="83" t="s">
        <v>3284</v>
      </c>
      <c r="E44" s="83" t="s">
        <v>2903</v>
      </c>
      <c r="F44" s="83" t="s">
        <v>3286</v>
      </c>
      <c r="G44" s="83" t="s">
        <v>3243</v>
      </c>
      <c r="H44" s="83" t="s">
        <v>5005</v>
      </c>
      <c r="I44" s="83" t="s">
        <v>94</v>
      </c>
      <c r="J44" s="83" t="s">
        <v>2011</v>
      </c>
      <c r="K44" s="84">
        <v>43525</v>
      </c>
      <c r="L44" s="84">
        <v>43525</v>
      </c>
      <c r="M44" s="84">
        <v>43525</v>
      </c>
      <c r="N44" s="83" t="s">
        <v>1367</v>
      </c>
      <c r="O44" s="83" t="s">
        <v>1368</v>
      </c>
      <c r="P44" s="102">
        <v>8092439</v>
      </c>
      <c r="Q44" s="83" t="s">
        <v>5006</v>
      </c>
      <c r="R44" s="83" t="s">
        <v>59</v>
      </c>
      <c r="S44" s="83" t="s">
        <v>52</v>
      </c>
      <c r="T44" s="85">
        <v>3268</v>
      </c>
      <c r="U44" s="85">
        <v>2358</v>
      </c>
      <c r="V44" s="85">
        <f t="shared" si="7"/>
        <v>910</v>
      </c>
      <c r="W44" s="86">
        <f t="shared" si="1"/>
        <v>0.27845777233782132</v>
      </c>
      <c r="X44" s="83" t="s">
        <v>1361</v>
      </c>
      <c r="Y44" s="85">
        <v>2358</v>
      </c>
      <c r="Z44" s="83" t="s">
        <v>5007</v>
      </c>
      <c r="AA44" s="85">
        <v>0</v>
      </c>
      <c r="AB44" s="85" t="s">
        <v>54</v>
      </c>
      <c r="AC44" s="85">
        <v>3268</v>
      </c>
      <c r="AD44" s="85">
        <v>2358</v>
      </c>
      <c r="AE44" s="85">
        <v>910</v>
      </c>
      <c r="AF44" s="83" t="s">
        <v>1376</v>
      </c>
      <c r="AG44" s="103">
        <f t="shared" si="8"/>
        <v>0</v>
      </c>
    </row>
    <row r="45" spans="1:33" s="88" customFormat="1" x14ac:dyDescent="0.2">
      <c r="A45" s="83" t="s">
        <v>39</v>
      </c>
      <c r="B45" s="83" t="s">
        <v>40</v>
      </c>
      <c r="C45" s="83" t="s">
        <v>3191</v>
      </c>
      <c r="D45" s="83" t="s">
        <v>3306</v>
      </c>
      <c r="E45" s="83" t="s">
        <v>2903</v>
      </c>
      <c r="F45" s="83" t="s">
        <v>3308</v>
      </c>
      <c r="G45" s="83" t="s">
        <v>3243</v>
      </c>
      <c r="H45" s="83" t="s">
        <v>5008</v>
      </c>
      <c r="I45" s="83" t="s">
        <v>436</v>
      </c>
      <c r="J45" s="83" t="s">
        <v>2011</v>
      </c>
      <c r="K45" s="84">
        <v>43528</v>
      </c>
      <c r="L45" s="84">
        <v>43528</v>
      </c>
      <c r="M45" s="84">
        <v>43476</v>
      </c>
      <c r="N45" s="83" t="s">
        <v>1358</v>
      </c>
      <c r="O45" s="83" t="s">
        <v>1368</v>
      </c>
      <c r="P45" s="102">
        <v>7732221</v>
      </c>
      <c r="Q45" s="83" t="s">
        <v>5009</v>
      </c>
      <c r="R45" s="83" t="s">
        <v>68</v>
      </c>
      <c r="S45" s="83" t="s">
        <v>52</v>
      </c>
      <c r="T45" s="85">
        <v>1045.44</v>
      </c>
      <c r="U45" s="85">
        <v>950.4</v>
      </c>
      <c r="V45" s="85">
        <f t="shared" si="7"/>
        <v>95.040000000000077</v>
      </c>
      <c r="W45" s="86">
        <f t="shared" si="1"/>
        <v>9.0909090909090981E-2</v>
      </c>
      <c r="X45" s="83" t="s">
        <v>1361</v>
      </c>
      <c r="Y45" s="85">
        <v>950.4</v>
      </c>
      <c r="Z45" s="83" t="s">
        <v>5010</v>
      </c>
      <c r="AA45" s="85">
        <v>0</v>
      </c>
      <c r="AB45" s="85" t="s">
        <v>54</v>
      </c>
      <c r="AC45" s="85">
        <v>87.12</v>
      </c>
      <c r="AD45" s="85">
        <v>79.2</v>
      </c>
      <c r="AE45" s="85">
        <v>7.92</v>
      </c>
      <c r="AF45" s="83" t="s">
        <v>1376</v>
      </c>
      <c r="AG45" s="103">
        <f t="shared" si="8"/>
        <v>87.120000000000076</v>
      </c>
    </row>
    <row r="46" spans="1:33" s="88" customFormat="1" x14ac:dyDescent="0.2">
      <c r="A46" s="83" t="s">
        <v>39</v>
      </c>
      <c r="B46" s="83" t="s">
        <v>40</v>
      </c>
      <c r="C46" s="83" t="s">
        <v>3191</v>
      </c>
      <c r="D46" s="83" t="s">
        <v>3306</v>
      </c>
      <c r="E46" s="83" t="s">
        <v>2903</v>
      </c>
      <c r="F46" s="83" t="s">
        <v>3308</v>
      </c>
      <c r="G46" s="83" t="s">
        <v>3243</v>
      </c>
      <c r="H46" s="83" t="s">
        <v>3314</v>
      </c>
      <c r="I46" s="83" t="s">
        <v>94</v>
      </c>
      <c r="J46" s="83" t="s">
        <v>2011</v>
      </c>
      <c r="K46" s="84">
        <v>43525</v>
      </c>
      <c r="L46" s="84">
        <v>43525</v>
      </c>
      <c r="M46" s="84">
        <v>43525</v>
      </c>
      <c r="N46" s="83" t="s">
        <v>1358</v>
      </c>
      <c r="O46" s="83" t="s">
        <v>1368</v>
      </c>
      <c r="P46" s="102">
        <v>8194330</v>
      </c>
      <c r="Q46" s="83" t="s">
        <v>3340</v>
      </c>
      <c r="R46" s="83" t="s">
        <v>68</v>
      </c>
      <c r="S46" s="83" t="s">
        <v>52</v>
      </c>
      <c r="T46" s="85">
        <v>902</v>
      </c>
      <c r="U46" s="85">
        <v>676.5</v>
      </c>
      <c r="V46" s="85">
        <f t="shared" si="7"/>
        <v>225.5</v>
      </c>
      <c r="W46" s="86">
        <f t="shared" si="1"/>
        <v>0.25</v>
      </c>
      <c r="X46" s="83" t="s">
        <v>1361</v>
      </c>
      <c r="Y46" s="85">
        <v>676.5</v>
      </c>
      <c r="Z46" s="83" t="s">
        <v>3342</v>
      </c>
      <c r="AA46" s="85">
        <v>0</v>
      </c>
      <c r="AB46" s="85" t="s">
        <v>54</v>
      </c>
      <c r="AC46" s="85">
        <v>902</v>
      </c>
      <c r="AD46" s="85">
        <v>676.5</v>
      </c>
      <c r="AE46" s="85">
        <v>225.5</v>
      </c>
      <c r="AF46" s="83" t="s">
        <v>1371</v>
      </c>
      <c r="AG46" s="103">
        <f t="shared" si="8"/>
        <v>0</v>
      </c>
    </row>
    <row r="47" spans="1:33" s="88" customFormat="1" x14ac:dyDescent="0.2">
      <c r="A47" s="83" t="s">
        <v>39</v>
      </c>
      <c r="B47" s="83" t="s">
        <v>40</v>
      </c>
      <c r="C47" s="83" t="s">
        <v>3191</v>
      </c>
      <c r="D47" s="83" t="s">
        <v>3368</v>
      </c>
      <c r="E47" s="83" t="s">
        <v>2903</v>
      </c>
      <c r="F47" s="83" t="s">
        <v>3370</v>
      </c>
      <c r="G47" s="83" t="s">
        <v>3195</v>
      </c>
      <c r="H47" s="83" t="s">
        <v>3384</v>
      </c>
      <c r="I47" s="83" t="s">
        <v>94</v>
      </c>
      <c r="J47" s="83" t="s">
        <v>2011</v>
      </c>
      <c r="K47" s="84">
        <v>43544</v>
      </c>
      <c r="L47" s="84">
        <v>43544</v>
      </c>
      <c r="M47" s="84">
        <v>43411</v>
      </c>
      <c r="N47" s="83" t="s">
        <v>1358</v>
      </c>
      <c r="O47" s="83" t="s">
        <v>1368</v>
      </c>
      <c r="P47" s="102">
        <v>8072278</v>
      </c>
      <c r="Q47" s="83" t="s">
        <v>5011</v>
      </c>
      <c r="R47" s="83" t="s">
        <v>68</v>
      </c>
      <c r="S47" s="83" t="s">
        <v>52</v>
      </c>
      <c r="T47" s="85">
        <v>83430</v>
      </c>
      <c r="U47" s="85">
        <v>83430</v>
      </c>
      <c r="V47" s="85">
        <f t="shared" si="7"/>
        <v>0</v>
      </c>
      <c r="W47" s="86">
        <f t="shared" si="1"/>
        <v>0</v>
      </c>
      <c r="X47" s="83" t="s">
        <v>1361</v>
      </c>
      <c r="Y47" s="85">
        <v>83430</v>
      </c>
      <c r="Z47" s="83" t="s">
        <v>5012</v>
      </c>
      <c r="AA47" s="85">
        <v>0</v>
      </c>
      <c r="AB47" s="85" t="s">
        <v>54</v>
      </c>
      <c r="AC47" s="85">
        <v>0</v>
      </c>
      <c r="AD47" s="85">
        <v>0</v>
      </c>
      <c r="AE47" s="85">
        <v>0</v>
      </c>
      <c r="AF47" s="83" t="s">
        <v>1371</v>
      </c>
      <c r="AG47" s="103">
        <f t="shared" si="8"/>
        <v>0</v>
      </c>
    </row>
    <row r="48" spans="1:33" s="88" customFormat="1" x14ac:dyDescent="0.2">
      <c r="A48" s="83" t="s">
        <v>39</v>
      </c>
      <c r="B48" s="83" t="s">
        <v>40</v>
      </c>
      <c r="C48" s="83" t="s">
        <v>4445</v>
      </c>
      <c r="D48" s="83" t="s">
        <v>4445</v>
      </c>
      <c r="E48" s="83" t="s">
        <v>2903</v>
      </c>
      <c r="F48" s="83" t="s">
        <v>4446</v>
      </c>
      <c r="G48" s="83" t="s">
        <v>4447</v>
      </c>
      <c r="H48" s="83" t="s">
        <v>4448</v>
      </c>
      <c r="I48" s="83" t="s">
        <v>1553</v>
      </c>
      <c r="J48" s="83" t="s">
        <v>2011</v>
      </c>
      <c r="K48" s="84">
        <v>43553</v>
      </c>
      <c r="L48" s="84">
        <v>43553</v>
      </c>
      <c r="M48" s="84">
        <v>43553</v>
      </c>
      <c r="N48" s="83" t="s">
        <v>1367</v>
      </c>
      <c r="O48" s="83" t="s">
        <v>1368</v>
      </c>
      <c r="P48" s="102">
        <v>8087458</v>
      </c>
      <c r="Q48" s="83" t="s">
        <v>5013</v>
      </c>
      <c r="R48" s="83" t="s">
        <v>59</v>
      </c>
      <c r="S48" s="83" t="s">
        <v>52</v>
      </c>
      <c r="T48" s="85">
        <v>549950</v>
      </c>
      <c r="U48" s="85">
        <v>425000</v>
      </c>
      <c r="V48" s="85">
        <f t="shared" ref="V48:V54" si="9">T48-U48</f>
        <v>124950</v>
      </c>
      <c r="W48" s="86">
        <f t="shared" si="1"/>
        <v>0.22720247295208656</v>
      </c>
      <c r="X48" s="83" t="s">
        <v>1361</v>
      </c>
      <c r="Y48" s="85">
        <v>425000</v>
      </c>
      <c r="Z48" s="83" t="s">
        <v>5014</v>
      </c>
      <c r="AA48" s="85">
        <v>0</v>
      </c>
      <c r="AB48" s="85" t="s">
        <v>54</v>
      </c>
      <c r="AC48" s="85">
        <v>549950</v>
      </c>
      <c r="AD48" s="85">
        <v>425000</v>
      </c>
      <c r="AE48" s="85">
        <v>124950</v>
      </c>
      <c r="AF48" s="83" t="s">
        <v>1363</v>
      </c>
      <c r="AG48" s="103">
        <f t="shared" ref="AG48:AG54" si="10">V48-AE48</f>
        <v>0</v>
      </c>
    </row>
    <row r="49" spans="1:33" s="88" customFormat="1" x14ac:dyDescent="0.2">
      <c r="A49" s="83" t="s">
        <v>39</v>
      </c>
      <c r="B49" s="83" t="s">
        <v>40</v>
      </c>
      <c r="C49" s="83" t="s">
        <v>4445</v>
      </c>
      <c r="D49" s="83" t="s">
        <v>4445</v>
      </c>
      <c r="E49" s="83" t="s">
        <v>2903</v>
      </c>
      <c r="F49" s="83" t="s">
        <v>4446</v>
      </c>
      <c r="G49" s="83" t="s">
        <v>4447</v>
      </c>
      <c r="H49" s="83" t="s">
        <v>4448</v>
      </c>
      <c r="I49" s="83" t="s">
        <v>1553</v>
      </c>
      <c r="J49" s="83" t="s">
        <v>2011</v>
      </c>
      <c r="K49" s="84">
        <v>43553</v>
      </c>
      <c r="L49" s="84">
        <v>43539</v>
      </c>
      <c r="M49" s="104" t="s">
        <v>54</v>
      </c>
      <c r="N49" s="83" t="s">
        <v>1358</v>
      </c>
      <c r="O49" s="83" t="s">
        <v>1359</v>
      </c>
      <c r="P49" s="102">
        <v>8172565</v>
      </c>
      <c r="Q49" s="83" t="s">
        <v>5013</v>
      </c>
      <c r="R49" s="83" t="s">
        <v>68</v>
      </c>
      <c r="S49" s="83" t="s">
        <v>52</v>
      </c>
      <c r="T49" s="85">
        <v>0</v>
      </c>
      <c r="U49" s="85">
        <v>8955.76</v>
      </c>
      <c r="V49" s="85">
        <f t="shared" si="9"/>
        <v>-8955.76</v>
      </c>
      <c r="W49" s="86" t="e">
        <f t="shared" si="1"/>
        <v>#DIV/0!</v>
      </c>
      <c r="X49" s="83" t="s">
        <v>1361</v>
      </c>
      <c r="Y49" s="85">
        <v>8955.76</v>
      </c>
      <c r="Z49" s="83" t="s">
        <v>5015</v>
      </c>
      <c r="AA49" s="85">
        <v>0</v>
      </c>
      <c r="AB49" s="85" t="s">
        <v>54</v>
      </c>
      <c r="AC49" s="85">
        <v>0</v>
      </c>
      <c r="AD49" s="85">
        <v>8955.76</v>
      </c>
      <c r="AE49" s="85">
        <v>-8955.76</v>
      </c>
      <c r="AF49" s="83" t="s">
        <v>1363</v>
      </c>
      <c r="AG49" s="103">
        <f t="shared" si="10"/>
        <v>0</v>
      </c>
    </row>
    <row r="50" spans="1:33" s="88" customFormat="1" x14ac:dyDescent="0.2">
      <c r="A50" s="83" t="s">
        <v>39</v>
      </c>
      <c r="B50" s="83" t="s">
        <v>40</v>
      </c>
      <c r="C50" s="83" t="s">
        <v>4445</v>
      </c>
      <c r="D50" s="83" t="s">
        <v>4445</v>
      </c>
      <c r="E50" s="83" t="s">
        <v>2903</v>
      </c>
      <c r="F50" s="83" t="s">
        <v>4446</v>
      </c>
      <c r="G50" s="83" t="s">
        <v>4447</v>
      </c>
      <c r="H50" s="83" t="s">
        <v>4448</v>
      </c>
      <c r="I50" s="83" t="s">
        <v>1553</v>
      </c>
      <c r="J50" s="83" t="s">
        <v>2011</v>
      </c>
      <c r="K50" s="84">
        <v>43553</v>
      </c>
      <c r="L50" s="84">
        <v>43553</v>
      </c>
      <c r="M50" s="84">
        <v>43553</v>
      </c>
      <c r="N50" s="83" t="s">
        <v>1367</v>
      </c>
      <c r="O50" s="83" t="s">
        <v>1368</v>
      </c>
      <c r="P50" s="102">
        <v>8172565</v>
      </c>
      <c r="Q50" s="83" t="s">
        <v>5013</v>
      </c>
      <c r="R50" s="83" t="s">
        <v>59</v>
      </c>
      <c r="S50" s="83" t="s">
        <v>52</v>
      </c>
      <c r="T50" s="85">
        <v>0</v>
      </c>
      <c r="U50" s="85">
        <v>2357.64</v>
      </c>
      <c r="V50" s="85">
        <f t="shared" si="9"/>
        <v>-2357.64</v>
      </c>
      <c r="W50" s="86" t="e">
        <f t="shared" si="1"/>
        <v>#DIV/0!</v>
      </c>
      <c r="X50" s="83" t="s">
        <v>1361</v>
      </c>
      <c r="Y50" s="85">
        <v>2357.64</v>
      </c>
      <c r="Z50" s="83" t="s">
        <v>5015</v>
      </c>
      <c r="AA50" s="85">
        <v>0</v>
      </c>
      <c r="AB50" s="85" t="s">
        <v>54</v>
      </c>
      <c r="AC50" s="85">
        <v>0</v>
      </c>
      <c r="AD50" s="85">
        <v>2357.64</v>
      </c>
      <c r="AE50" s="85">
        <v>-2357.64</v>
      </c>
      <c r="AF50" s="83" t="s">
        <v>1363</v>
      </c>
      <c r="AG50" s="103">
        <f t="shared" si="10"/>
        <v>0</v>
      </c>
    </row>
    <row r="51" spans="1:33" s="88" customFormat="1" x14ac:dyDescent="0.2">
      <c r="A51" s="83" t="s">
        <v>39</v>
      </c>
      <c r="B51" s="83" t="s">
        <v>40</v>
      </c>
      <c r="C51" s="83" t="s">
        <v>4445</v>
      </c>
      <c r="D51" s="83" t="s">
        <v>4445</v>
      </c>
      <c r="E51" s="83" t="s">
        <v>2903</v>
      </c>
      <c r="F51" s="83" t="s">
        <v>4446</v>
      </c>
      <c r="G51" s="83" t="s">
        <v>4447</v>
      </c>
      <c r="H51" s="83" t="s">
        <v>4448</v>
      </c>
      <c r="I51" s="83" t="s">
        <v>1553</v>
      </c>
      <c r="J51" s="83" t="s">
        <v>2011</v>
      </c>
      <c r="K51" s="84">
        <v>43553</v>
      </c>
      <c r="L51" s="84">
        <v>43553</v>
      </c>
      <c r="M51" s="84">
        <v>43553</v>
      </c>
      <c r="N51" s="83" t="s">
        <v>1367</v>
      </c>
      <c r="O51" s="83" t="s">
        <v>1368</v>
      </c>
      <c r="P51" s="102">
        <v>8101028</v>
      </c>
      <c r="Q51" s="83" t="s">
        <v>4449</v>
      </c>
      <c r="R51" s="83" t="s">
        <v>59</v>
      </c>
      <c r="S51" s="83" t="s">
        <v>52</v>
      </c>
      <c r="T51" s="85">
        <v>136151</v>
      </c>
      <c r="U51" s="85">
        <v>105648.37</v>
      </c>
      <c r="V51" s="85">
        <f t="shared" si="9"/>
        <v>30502.630000000005</v>
      </c>
      <c r="W51" s="86">
        <f t="shared" si="1"/>
        <v>0.22403529904297437</v>
      </c>
      <c r="X51" s="83" t="s">
        <v>1361</v>
      </c>
      <c r="Y51" s="85">
        <v>105648.37</v>
      </c>
      <c r="Z51" s="83" t="s">
        <v>5016</v>
      </c>
      <c r="AA51" s="85">
        <v>0</v>
      </c>
      <c r="AB51" s="85" t="s">
        <v>54</v>
      </c>
      <c r="AC51" s="85">
        <v>136151</v>
      </c>
      <c r="AD51" s="85">
        <v>105648.37</v>
      </c>
      <c r="AE51" s="85">
        <v>30502.63</v>
      </c>
      <c r="AF51" s="83" t="s">
        <v>1363</v>
      </c>
      <c r="AG51" s="103">
        <f t="shared" si="10"/>
        <v>0</v>
      </c>
    </row>
    <row r="52" spans="1:33" s="88" customFormat="1" x14ac:dyDescent="0.2">
      <c r="A52" s="83" t="s">
        <v>39</v>
      </c>
      <c r="B52" s="83" t="s">
        <v>40</v>
      </c>
      <c r="C52" s="83" t="s">
        <v>4445</v>
      </c>
      <c r="D52" s="83" t="s">
        <v>4445</v>
      </c>
      <c r="E52" s="83" t="s">
        <v>2903</v>
      </c>
      <c r="F52" s="83" t="s">
        <v>4446</v>
      </c>
      <c r="G52" s="83" t="s">
        <v>4447</v>
      </c>
      <c r="H52" s="83" t="s">
        <v>4448</v>
      </c>
      <c r="I52" s="83" t="s">
        <v>1553</v>
      </c>
      <c r="J52" s="83" t="s">
        <v>2011</v>
      </c>
      <c r="K52" s="84">
        <v>43553</v>
      </c>
      <c r="L52" s="84">
        <v>43553</v>
      </c>
      <c r="M52" s="84">
        <v>43553</v>
      </c>
      <c r="N52" s="83" t="s">
        <v>1386</v>
      </c>
      <c r="O52" s="83" t="s">
        <v>1368</v>
      </c>
      <c r="P52" s="102">
        <v>8137994</v>
      </c>
      <c r="Q52" s="83" t="s">
        <v>4449</v>
      </c>
      <c r="R52" s="83" t="s">
        <v>59</v>
      </c>
      <c r="S52" s="83" t="s">
        <v>52</v>
      </c>
      <c r="T52" s="85">
        <v>448017</v>
      </c>
      <c r="U52" s="85">
        <v>425616.15</v>
      </c>
      <c r="V52" s="85">
        <f t="shared" si="9"/>
        <v>22400.849999999977</v>
      </c>
      <c r="W52" s="86">
        <f t="shared" si="1"/>
        <v>4.9999999999999947E-2</v>
      </c>
      <c r="X52" s="83" t="s">
        <v>1525</v>
      </c>
      <c r="Y52" s="85">
        <v>0</v>
      </c>
      <c r="Z52" s="83" t="s">
        <v>55</v>
      </c>
      <c r="AA52" s="85">
        <v>0</v>
      </c>
      <c r="AB52" s="85" t="s">
        <v>54</v>
      </c>
      <c r="AC52" s="85">
        <v>0</v>
      </c>
      <c r="AD52" s="85">
        <v>0</v>
      </c>
      <c r="AE52" s="85">
        <v>0</v>
      </c>
      <c r="AF52" s="83" t="s">
        <v>1363</v>
      </c>
      <c r="AG52" s="103">
        <f t="shared" si="10"/>
        <v>22400.849999999977</v>
      </c>
    </row>
    <row r="53" spans="1:33" s="88" customFormat="1" x14ac:dyDescent="0.2">
      <c r="A53" s="83" t="s">
        <v>39</v>
      </c>
      <c r="B53" s="83" t="s">
        <v>40</v>
      </c>
      <c r="C53" s="83" t="s">
        <v>4445</v>
      </c>
      <c r="D53" s="83" t="s">
        <v>4445</v>
      </c>
      <c r="E53" s="83" t="s">
        <v>2903</v>
      </c>
      <c r="F53" s="83" t="s">
        <v>4446</v>
      </c>
      <c r="G53" s="83" t="s">
        <v>4447</v>
      </c>
      <c r="H53" s="83" t="s">
        <v>4448</v>
      </c>
      <c r="I53" s="83" t="s">
        <v>1553</v>
      </c>
      <c r="J53" s="83" t="s">
        <v>2011</v>
      </c>
      <c r="K53" s="84">
        <v>43553</v>
      </c>
      <c r="L53" s="84">
        <v>43553</v>
      </c>
      <c r="M53" s="84">
        <v>43553</v>
      </c>
      <c r="N53" s="83" t="s">
        <v>1367</v>
      </c>
      <c r="O53" s="83" t="s">
        <v>1368</v>
      </c>
      <c r="P53" s="102">
        <v>8156122</v>
      </c>
      <c r="Q53" s="83" t="s">
        <v>4449</v>
      </c>
      <c r="R53" s="83" t="s">
        <v>59</v>
      </c>
      <c r="S53" s="83" t="s">
        <v>52</v>
      </c>
      <c r="T53" s="85">
        <v>4400</v>
      </c>
      <c r="U53" s="85">
        <v>4818.78</v>
      </c>
      <c r="V53" s="85">
        <f t="shared" si="9"/>
        <v>-418.77999999999975</v>
      </c>
      <c r="W53" s="86">
        <f t="shared" ref="W53:W113" si="11">V53/T53</f>
        <v>-9.5177272727272666E-2</v>
      </c>
      <c r="X53" s="83" t="s">
        <v>1361</v>
      </c>
      <c r="Y53" s="85">
        <v>4818.78</v>
      </c>
      <c r="Z53" s="83" t="s">
        <v>5017</v>
      </c>
      <c r="AA53" s="85">
        <v>0</v>
      </c>
      <c r="AB53" s="85" t="s">
        <v>54</v>
      </c>
      <c r="AC53" s="85">
        <v>0</v>
      </c>
      <c r="AD53" s="85">
        <v>0</v>
      </c>
      <c r="AE53" s="85">
        <v>0</v>
      </c>
      <c r="AF53" s="83" t="s">
        <v>1363</v>
      </c>
      <c r="AG53" s="103">
        <f t="shared" si="10"/>
        <v>-418.77999999999975</v>
      </c>
    </row>
    <row r="54" spans="1:33" s="88" customFormat="1" x14ac:dyDescent="0.2">
      <c r="A54" s="83" t="s">
        <v>39</v>
      </c>
      <c r="B54" s="83" t="s">
        <v>40</v>
      </c>
      <c r="C54" s="83" t="s">
        <v>4445</v>
      </c>
      <c r="D54" s="83" t="s">
        <v>4445</v>
      </c>
      <c r="E54" s="83" t="s">
        <v>2903</v>
      </c>
      <c r="F54" s="83" t="s">
        <v>4446</v>
      </c>
      <c r="G54" s="83" t="s">
        <v>4447</v>
      </c>
      <c r="H54" s="83" t="s">
        <v>4448</v>
      </c>
      <c r="I54" s="83" t="s">
        <v>48</v>
      </c>
      <c r="J54" s="83" t="s">
        <v>2011</v>
      </c>
      <c r="K54" s="84">
        <v>43552</v>
      </c>
      <c r="L54" s="84">
        <v>43552</v>
      </c>
      <c r="M54" s="84">
        <v>43552</v>
      </c>
      <c r="N54" s="83" t="s">
        <v>1367</v>
      </c>
      <c r="O54" s="83" t="s">
        <v>1368</v>
      </c>
      <c r="P54" s="102">
        <v>8158416</v>
      </c>
      <c r="Q54" s="83" t="s">
        <v>4449</v>
      </c>
      <c r="R54" s="83" t="s">
        <v>59</v>
      </c>
      <c r="S54" s="83" t="s">
        <v>52</v>
      </c>
      <c r="T54" s="85">
        <v>0</v>
      </c>
      <c r="U54" s="85">
        <v>1209.54</v>
      </c>
      <c r="V54" s="85">
        <f t="shared" si="9"/>
        <v>-1209.54</v>
      </c>
      <c r="W54" s="86" t="e">
        <f t="shared" si="11"/>
        <v>#DIV/0!</v>
      </c>
      <c r="X54" s="83" t="s">
        <v>1361</v>
      </c>
      <c r="Y54" s="85">
        <v>1209.54</v>
      </c>
      <c r="Z54" s="83" t="s">
        <v>5018</v>
      </c>
      <c r="AA54" s="85">
        <v>0</v>
      </c>
      <c r="AB54" s="85" t="s">
        <v>54</v>
      </c>
      <c r="AC54" s="85">
        <v>0</v>
      </c>
      <c r="AD54" s="85">
        <v>0</v>
      </c>
      <c r="AE54" s="85">
        <v>0</v>
      </c>
      <c r="AF54" s="83" t="s">
        <v>1363</v>
      </c>
      <c r="AG54" s="103">
        <f t="shared" si="10"/>
        <v>-1209.54</v>
      </c>
    </row>
    <row r="55" spans="1:33" s="88" customFormat="1" x14ac:dyDescent="0.2">
      <c r="A55" s="83" t="s">
        <v>39</v>
      </c>
      <c r="B55" s="83" t="s">
        <v>40</v>
      </c>
      <c r="C55" s="83" t="s">
        <v>3397</v>
      </c>
      <c r="D55" s="83" t="s">
        <v>3398</v>
      </c>
      <c r="E55" s="83" t="s">
        <v>2903</v>
      </c>
      <c r="F55" s="83" t="s">
        <v>3399</v>
      </c>
      <c r="G55" s="83" t="s">
        <v>1294</v>
      </c>
      <c r="H55" s="83" t="s">
        <v>1165</v>
      </c>
      <c r="I55" s="83" t="s">
        <v>302</v>
      </c>
      <c r="J55" s="83" t="s">
        <v>2011</v>
      </c>
      <c r="K55" s="84">
        <v>43531</v>
      </c>
      <c r="L55" s="84">
        <v>43531</v>
      </c>
      <c r="M55" s="84">
        <v>43531</v>
      </c>
      <c r="N55" s="83" t="s">
        <v>1367</v>
      </c>
      <c r="O55" s="83" t="s">
        <v>1368</v>
      </c>
      <c r="P55" s="102">
        <v>8169491</v>
      </c>
      <c r="Q55" s="83" t="s">
        <v>5019</v>
      </c>
      <c r="R55" s="83" t="s">
        <v>59</v>
      </c>
      <c r="S55" s="83" t="s">
        <v>52</v>
      </c>
      <c r="T55" s="85">
        <v>2934.45</v>
      </c>
      <c r="U55" s="85">
        <v>2150.9</v>
      </c>
      <c r="V55" s="85">
        <f t="shared" ref="V55:V107" si="12">T55-U55</f>
        <v>783.54999999999973</v>
      </c>
      <c r="W55" s="86">
        <f t="shared" si="11"/>
        <v>0.26701766940994048</v>
      </c>
      <c r="X55" s="83" t="s">
        <v>1361</v>
      </c>
      <c r="Y55" s="85">
        <v>2150.9</v>
      </c>
      <c r="Z55" s="83" t="s">
        <v>5020</v>
      </c>
      <c r="AA55" s="85">
        <v>0</v>
      </c>
      <c r="AB55" s="85" t="s">
        <v>54</v>
      </c>
      <c r="AC55" s="85">
        <v>1694000</v>
      </c>
      <c r="AD55" s="85">
        <v>1540000</v>
      </c>
      <c r="AE55" s="85">
        <v>154000</v>
      </c>
      <c r="AF55" s="83" t="s">
        <v>1371</v>
      </c>
      <c r="AG55" s="103">
        <f t="shared" ref="AG55:AG107" si="13">V55-AE55</f>
        <v>-153216.45000000001</v>
      </c>
    </row>
    <row r="56" spans="1:33" s="88" customFormat="1" x14ac:dyDescent="0.2">
      <c r="A56" s="83" t="s">
        <v>39</v>
      </c>
      <c r="B56" s="83" t="s">
        <v>40</v>
      </c>
      <c r="C56" s="83" t="s">
        <v>3397</v>
      </c>
      <c r="D56" s="83" t="s">
        <v>3398</v>
      </c>
      <c r="E56" s="83" t="s">
        <v>2903</v>
      </c>
      <c r="F56" s="83" t="s">
        <v>3399</v>
      </c>
      <c r="G56" s="83" t="s">
        <v>1294</v>
      </c>
      <c r="H56" s="83" t="s">
        <v>1165</v>
      </c>
      <c r="I56" s="83" t="s">
        <v>302</v>
      </c>
      <c r="J56" s="83" t="s">
        <v>2011</v>
      </c>
      <c r="K56" s="84">
        <v>43531</v>
      </c>
      <c r="L56" s="84">
        <v>43531</v>
      </c>
      <c r="M56" s="84">
        <v>43531</v>
      </c>
      <c r="N56" s="83" t="s">
        <v>1367</v>
      </c>
      <c r="O56" s="83" t="s">
        <v>1368</v>
      </c>
      <c r="P56" s="102">
        <v>8169491</v>
      </c>
      <c r="Q56" s="83" t="s">
        <v>5019</v>
      </c>
      <c r="R56" s="83" t="s">
        <v>59</v>
      </c>
      <c r="S56" s="83" t="s">
        <v>52</v>
      </c>
      <c r="T56" s="85">
        <v>338800</v>
      </c>
      <c r="U56" s="85">
        <v>308000</v>
      </c>
      <c r="V56" s="85">
        <f t="shared" si="12"/>
        <v>30800</v>
      </c>
      <c r="W56" s="86">
        <f t="shared" si="11"/>
        <v>9.0909090909090912E-2</v>
      </c>
      <c r="X56" s="83" t="s">
        <v>1361</v>
      </c>
      <c r="Y56" s="85">
        <v>308000</v>
      </c>
      <c r="Z56" s="83" t="s">
        <v>5021</v>
      </c>
      <c r="AA56" s="85">
        <v>0</v>
      </c>
      <c r="AB56" s="85" t="s">
        <v>54</v>
      </c>
      <c r="AC56" s="85">
        <v>0</v>
      </c>
      <c r="AD56" s="85">
        <v>0</v>
      </c>
      <c r="AE56" s="85">
        <v>0</v>
      </c>
      <c r="AF56" s="83" t="s">
        <v>1371</v>
      </c>
      <c r="AG56" s="103">
        <f t="shared" si="13"/>
        <v>30800</v>
      </c>
    </row>
    <row r="57" spans="1:33" s="88" customFormat="1" x14ac:dyDescent="0.2">
      <c r="A57" s="83" t="s">
        <v>39</v>
      </c>
      <c r="B57" s="83" t="s">
        <v>40</v>
      </c>
      <c r="C57" s="83" t="s">
        <v>3397</v>
      </c>
      <c r="D57" s="83" t="s">
        <v>3398</v>
      </c>
      <c r="E57" s="83" t="s">
        <v>2903</v>
      </c>
      <c r="F57" s="83" t="s">
        <v>3399</v>
      </c>
      <c r="G57" s="83" t="s">
        <v>1294</v>
      </c>
      <c r="H57" s="83" t="s">
        <v>1165</v>
      </c>
      <c r="I57" s="83" t="s">
        <v>302</v>
      </c>
      <c r="J57" s="83" t="s">
        <v>2011</v>
      </c>
      <c r="K57" s="84">
        <v>43529</v>
      </c>
      <c r="L57" s="84">
        <v>43539</v>
      </c>
      <c r="M57" s="104" t="s">
        <v>54</v>
      </c>
      <c r="N57" s="83" t="s">
        <v>1383</v>
      </c>
      <c r="O57" s="83" t="s">
        <v>1359</v>
      </c>
      <c r="P57" s="102">
        <v>8170110</v>
      </c>
      <c r="Q57" s="83" t="s">
        <v>5022</v>
      </c>
      <c r="R57" s="83" t="s">
        <v>59</v>
      </c>
      <c r="S57" s="83" t="s">
        <v>52</v>
      </c>
      <c r="T57" s="85">
        <v>1008</v>
      </c>
      <c r="U57" s="85">
        <v>957.6</v>
      </c>
      <c r="V57" s="85">
        <f t="shared" si="12"/>
        <v>50.399999999999977</v>
      </c>
      <c r="W57" s="86">
        <f t="shared" si="11"/>
        <v>4.9999999999999975E-2</v>
      </c>
      <c r="X57" s="83" t="s">
        <v>1525</v>
      </c>
      <c r="Y57" s="85">
        <v>0</v>
      </c>
      <c r="Z57" s="83" t="s">
        <v>55</v>
      </c>
      <c r="AA57" s="85">
        <v>0</v>
      </c>
      <c r="AB57" s="85" t="s">
        <v>54</v>
      </c>
      <c r="AC57" s="85">
        <v>1479</v>
      </c>
      <c r="AD57" s="85">
        <v>1275</v>
      </c>
      <c r="AE57" s="85">
        <v>204</v>
      </c>
      <c r="AF57" s="83" t="s">
        <v>1371</v>
      </c>
      <c r="AG57" s="103">
        <f t="shared" si="13"/>
        <v>-153.60000000000002</v>
      </c>
    </row>
    <row r="58" spans="1:33" s="88" customFormat="1" x14ac:dyDescent="0.2">
      <c r="A58" s="83" t="s">
        <v>39</v>
      </c>
      <c r="B58" s="83" t="s">
        <v>40</v>
      </c>
      <c r="C58" s="83" t="s">
        <v>3397</v>
      </c>
      <c r="D58" s="83" t="s">
        <v>3398</v>
      </c>
      <c r="E58" s="83" t="s">
        <v>2903</v>
      </c>
      <c r="F58" s="83" t="s">
        <v>3399</v>
      </c>
      <c r="G58" s="83" t="s">
        <v>1294</v>
      </c>
      <c r="H58" s="83" t="s">
        <v>1165</v>
      </c>
      <c r="I58" s="83" t="s">
        <v>302</v>
      </c>
      <c r="J58" s="83" t="s">
        <v>2011</v>
      </c>
      <c r="K58" s="84">
        <v>43529</v>
      </c>
      <c r="L58" s="84">
        <v>43529</v>
      </c>
      <c r="M58" s="84">
        <v>43529</v>
      </c>
      <c r="N58" s="83" t="s">
        <v>1367</v>
      </c>
      <c r="O58" s="83" t="s">
        <v>1368</v>
      </c>
      <c r="P58" s="102">
        <v>8170110</v>
      </c>
      <c r="Q58" s="83" t="s">
        <v>5022</v>
      </c>
      <c r="R58" s="83" t="s">
        <v>59</v>
      </c>
      <c r="S58" s="83" t="s">
        <v>52</v>
      </c>
      <c r="T58" s="85">
        <v>111949.7</v>
      </c>
      <c r="U58" s="85">
        <v>95202.1</v>
      </c>
      <c r="V58" s="85">
        <f t="shared" si="12"/>
        <v>16747.599999999991</v>
      </c>
      <c r="W58" s="86">
        <f t="shared" si="11"/>
        <v>0.14959932898435629</v>
      </c>
      <c r="X58" s="83" t="s">
        <v>1361</v>
      </c>
      <c r="Y58" s="85">
        <v>95202.1</v>
      </c>
      <c r="Z58" s="83" t="s">
        <v>5023</v>
      </c>
      <c r="AA58" s="85">
        <v>0</v>
      </c>
      <c r="AB58" s="85" t="s">
        <v>54</v>
      </c>
      <c r="AC58" s="85">
        <v>108329.9</v>
      </c>
      <c r="AD58" s="85">
        <v>91647.1</v>
      </c>
      <c r="AE58" s="85">
        <v>16682.8</v>
      </c>
      <c r="AF58" s="83" t="s">
        <v>1371</v>
      </c>
      <c r="AG58" s="103">
        <f t="shared" si="13"/>
        <v>64.799999999991996</v>
      </c>
    </row>
    <row r="59" spans="1:33" s="88" customFormat="1" x14ac:dyDescent="0.2">
      <c r="A59" s="83" t="s">
        <v>39</v>
      </c>
      <c r="B59" s="83" t="s">
        <v>40</v>
      </c>
      <c r="C59" s="83" t="s">
        <v>3397</v>
      </c>
      <c r="D59" s="83" t="s">
        <v>3398</v>
      </c>
      <c r="E59" s="83" t="s">
        <v>2903</v>
      </c>
      <c r="F59" s="83" t="s">
        <v>3399</v>
      </c>
      <c r="G59" s="83" t="s">
        <v>1294</v>
      </c>
      <c r="H59" s="83" t="s">
        <v>1165</v>
      </c>
      <c r="I59" s="83" t="s">
        <v>302</v>
      </c>
      <c r="J59" s="83" t="s">
        <v>2011</v>
      </c>
      <c r="K59" s="84">
        <v>43529</v>
      </c>
      <c r="L59" s="84">
        <v>43539</v>
      </c>
      <c r="M59" s="104" t="s">
        <v>54</v>
      </c>
      <c r="N59" s="83" t="s">
        <v>1383</v>
      </c>
      <c r="O59" s="83" t="s">
        <v>1359</v>
      </c>
      <c r="P59" s="102">
        <v>8170105</v>
      </c>
      <c r="Q59" s="83" t="s">
        <v>5024</v>
      </c>
      <c r="R59" s="83" t="s">
        <v>59</v>
      </c>
      <c r="S59" s="83" t="s">
        <v>52</v>
      </c>
      <c r="T59" s="85">
        <v>72</v>
      </c>
      <c r="U59" s="85">
        <v>68.400000000000006</v>
      </c>
      <c r="V59" s="85">
        <f t="shared" si="12"/>
        <v>3.5999999999999943</v>
      </c>
      <c r="W59" s="86">
        <f t="shared" si="11"/>
        <v>4.999999999999992E-2</v>
      </c>
      <c r="X59" s="83" t="s">
        <v>1525</v>
      </c>
      <c r="Y59" s="85">
        <v>0</v>
      </c>
      <c r="Z59" s="83" t="s">
        <v>55</v>
      </c>
      <c r="AA59" s="85">
        <v>0</v>
      </c>
      <c r="AB59" s="85" t="s">
        <v>54</v>
      </c>
      <c r="AC59" s="85">
        <v>1479</v>
      </c>
      <c r="AD59" s="85">
        <v>1275</v>
      </c>
      <c r="AE59" s="85">
        <v>204</v>
      </c>
      <c r="AF59" s="83" t="s">
        <v>1371</v>
      </c>
      <c r="AG59" s="103">
        <f t="shared" si="13"/>
        <v>-200.4</v>
      </c>
    </row>
    <row r="60" spans="1:33" s="88" customFormat="1" x14ac:dyDescent="0.2">
      <c r="A60" s="83" t="s">
        <v>39</v>
      </c>
      <c r="B60" s="83" t="s">
        <v>40</v>
      </c>
      <c r="C60" s="83" t="s">
        <v>3397</v>
      </c>
      <c r="D60" s="83" t="s">
        <v>3398</v>
      </c>
      <c r="E60" s="83" t="s">
        <v>2903</v>
      </c>
      <c r="F60" s="83" t="s">
        <v>3399</v>
      </c>
      <c r="G60" s="83" t="s">
        <v>1294</v>
      </c>
      <c r="H60" s="83" t="s">
        <v>1165</v>
      </c>
      <c r="I60" s="83" t="s">
        <v>302</v>
      </c>
      <c r="J60" s="83" t="s">
        <v>2011</v>
      </c>
      <c r="K60" s="84">
        <v>43529</v>
      </c>
      <c r="L60" s="84">
        <v>43529</v>
      </c>
      <c r="M60" s="84">
        <v>43529</v>
      </c>
      <c r="N60" s="83" t="s">
        <v>1367</v>
      </c>
      <c r="O60" s="83" t="s">
        <v>1368</v>
      </c>
      <c r="P60" s="102">
        <v>8170105</v>
      </c>
      <c r="Q60" s="83" t="s">
        <v>5024</v>
      </c>
      <c r="R60" s="83" t="s">
        <v>59</v>
      </c>
      <c r="S60" s="83" t="s">
        <v>52</v>
      </c>
      <c r="T60" s="85">
        <v>6093</v>
      </c>
      <c r="U60" s="85">
        <v>5154.6000000000004</v>
      </c>
      <c r="V60" s="85">
        <f t="shared" si="12"/>
        <v>938.39999999999964</v>
      </c>
      <c r="W60" s="86">
        <f t="shared" si="11"/>
        <v>0.15401280157557848</v>
      </c>
      <c r="X60" s="83" t="s">
        <v>1361</v>
      </c>
      <c r="Y60" s="85">
        <v>5154.6000000000004</v>
      </c>
      <c r="Z60" s="83" t="s">
        <v>5025</v>
      </c>
      <c r="AA60" s="85">
        <v>0</v>
      </c>
      <c r="AB60" s="85" t="s">
        <v>54</v>
      </c>
      <c r="AC60" s="85">
        <v>4614</v>
      </c>
      <c r="AD60" s="85">
        <v>3879.6</v>
      </c>
      <c r="AE60" s="85">
        <v>734.4</v>
      </c>
      <c r="AF60" s="83" t="s">
        <v>1371</v>
      </c>
      <c r="AG60" s="103">
        <f t="shared" si="13"/>
        <v>203.99999999999966</v>
      </c>
    </row>
    <row r="61" spans="1:33" s="88" customFormat="1" x14ac:dyDescent="0.2">
      <c r="A61" s="83" t="s">
        <v>39</v>
      </c>
      <c r="B61" s="83" t="s">
        <v>40</v>
      </c>
      <c r="C61" s="83" t="s">
        <v>3397</v>
      </c>
      <c r="D61" s="83" t="s">
        <v>3398</v>
      </c>
      <c r="E61" s="83" t="s">
        <v>2903</v>
      </c>
      <c r="F61" s="83" t="s">
        <v>3399</v>
      </c>
      <c r="G61" s="83" t="s">
        <v>1294</v>
      </c>
      <c r="H61" s="83" t="s">
        <v>1165</v>
      </c>
      <c r="I61" s="83" t="s">
        <v>302</v>
      </c>
      <c r="J61" s="83" t="s">
        <v>2011</v>
      </c>
      <c r="K61" s="84">
        <v>43535</v>
      </c>
      <c r="L61" s="84">
        <v>43535</v>
      </c>
      <c r="M61" s="84">
        <v>43535</v>
      </c>
      <c r="N61" s="83" t="s">
        <v>1367</v>
      </c>
      <c r="O61" s="83" t="s">
        <v>1368</v>
      </c>
      <c r="P61" s="102">
        <v>8180204</v>
      </c>
      <c r="Q61" s="83" t="s">
        <v>5026</v>
      </c>
      <c r="R61" s="83" t="s">
        <v>59</v>
      </c>
      <c r="S61" s="83" t="s">
        <v>52</v>
      </c>
      <c r="T61" s="85">
        <v>1969575.6</v>
      </c>
      <c r="U61" s="85">
        <v>1697910</v>
      </c>
      <c r="V61" s="85">
        <f t="shared" si="12"/>
        <v>271665.60000000009</v>
      </c>
      <c r="W61" s="86">
        <f t="shared" si="11"/>
        <v>0.13793103448275867</v>
      </c>
      <c r="X61" s="83" t="s">
        <v>1361</v>
      </c>
      <c r="Y61" s="85">
        <v>1697910</v>
      </c>
      <c r="Z61" s="83" t="s">
        <v>5027</v>
      </c>
      <c r="AA61" s="85">
        <v>0</v>
      </c>
      <c r="AB61" s="85" t="s">
        <v>54</v>
      </c>
      <c r="AC61" s="85">
        <v>5005777.4000000004</v>
      </c>
      <c r="AD61" s="85">
        <v>4524066.4800000004</v>
      </c>
      <c r="AE61" s="85">
        <v>481710.92</v>
      </c>
      <c r="AF61" s="83" t="s">
        <v>1371</v>
      </c>
      <c r="AG61" s="103">
        <f t="shared" si="13"/>
        <v>-210045.31999999989</v>
      </c>
    </row>
    <row r="62" spans="1:33" s="88" customFormat="1" x14ac:dyDescent="0.2">
      <c r="A62" s="83" t="s">
        <v>39</v>
      </c>
      <c r="B62" s="83" t="s">
        <v>40</v>
      </c>
      <c r="C62" s="83" t="s">
        <v>3397</v>
      </c>
      <c r="D62" s="83" t="s">
        <v>3398</v>
      </c>
      <c r="E62" s="83" t="s">
        <v>2903</v>
      </c>
      <c r="F62" s="83" t="s">
        <v>3399</v>
      </c>
      <c r="G62" s="83" t="s">
        <v>1294</v>
      </c>
      <c r="H62" s="83" t="s">
        <v>1165</v>
      </c>
      <c r="I62" s="83" t="s">
        <v>302</v>
      </c>
      <c r="J62" s="83" t="s">
        <v>2011</v>
      </c>
      <c r="K62" s="84">
        <v>43535</v>
      </c>
      <c r="L62" s="84">
        <v>43535</v>
      </c>
      <c r="M62" s="84">
        <v>43535</v>
      </c>
      <c r="N62" s="83" t="s">
        <v>1367</v>
      </c>
      <c r="O62" s="83" t="s">
        <v>1368</v>
      </c>
      <c r="P62" s="102">
        <v>8180204</v>
      </c>
      <c r="Q62" s="83" t="s">
        <v>5026</v>
      </c>
      <c r="R62" s="83" t="s">
        <v>59</v>
      </c>
      <c r="S62" s="83" t="s">
        <v>52</v>
      </c>
      <c r="T62" s="85">
        <v>2646.72</v>
      </c>
      <c r="U62" s="85">
        <v>2381.8000000000002</v>
      </c>
      <c r="V62" s="85">
        <f t="shared" si="12"/>
        <v>264.91999999999962</v>
      </c>
      <c r="W62" s="86">
        <f t="shared" si="11"/>
        <v>0.10009370088260172</v>
      </c>
      <c r="X62" s="83" t="s">
        <v>1361</v>
      </c>
      <c r="Y62" s="85">
        <v>2381.8000000000002</v>
      </c>
      <c r="Z62" s="83" t="s">
        <v>5028</v>
      </c>
      <c r="AA62" s="85">
        <v>0</v>
      </c>
      <c r="AB62" s="85" t="s">
        <v>54</v>
      </c>
      <c r="AC62" s="85">
        <v>239117.92</v>
      </c>
      <c r="AD62" s="85">
        <v>206289.76</v>
      </c>
      <c r="AE62" s="85">
        <v>32828.160000000003</v>
      </c>
      <c r="AF62" s="83" t="s">
        <v>1371</v>
      </c>
      <c r="AG62" s="103">
        <f t="shared" si="13"/>
        <v>-32563.240000000005</v>
      </c>
    </row>
    <row r="63" spans="1:33" s="88" customFormat="1" x14ac:dyDescent="0.2">
      <c r="A63" s="83" t="s">
        <v>39</v>
      </c>
      <c r="B63" s="83" t="s">
        <v>40</v>
      </c>
      <c r="C63" s="83" t="s">
        <v>3397</v>
      </c>
      <c r="D63" s="83" t="s">
        <v>3398</v>
      </c>
      <c r="E63" s="83" t="s">
        <v>2903</v>
      </c>
      <c r="F63" s="83" t="s">
        <v>3399</v>
      </c>
      <c r="G63" s="83" t="s">
        <v>1294</v>
      </c>
      <c r="H63" s="83" t="s">
        <v>1165</v>
      </c>
      <c r="I63" s="83" t="s">
        <v>302</v>
      </c>
      <c r="J63" s="83" t="s">
        <v>2011</v>
      </c>
      <c r="K63" s="84">
        <v>43535</v>
      </c>
      <c r="L63" s="84">
        <v>43539</v>
      </c>
      <c r="M63" s="104" t="s">
        <v>54</v>
      </c>
      <c r="N63" s="83" t="s">
        <v>1383</v>
      </c>
      <c r="O63" s="83" t="s">
        <v>1359</v>
      </c>
      <c r="P63" s="102">
        <v>8180204</v>
      </c>
      <c r="Q63" s="83" t="s">
        <v>5026</v>
      </c>
      <c r="R63" s="83" t="s">
        <v>59</v>
      </c>
      <c r="S63" s="83" t="s">
        <v>52</v>
      </c>
      <c r="T63" s="85">
        <v>6408</v>
      </c>
      <c r="U63" s="85">
        <v>6087.6</v>
      </c>
      <c r="V63" s="85">
        <f t="shared" si="12"/>
        <v>320.39999999999964</v>
      </c>
      <c r="W63" s="86">
        <f t="shared" si="11"/>
        <v>4.999999999999994E-2</v>
      </c>
      <c r="X63" s="83" t="s">
        <v>1525</v>
      </c>
      <c r="Y63" s="85">
        <v>0</v>
      </c>
      <c r="Z63" s="83" t="s">
        <v>55</v>
      </c>
      <c r="AA63" s="85">
        <v>0</v>
      </c>
      <c r="AB63" s="85" t="s">
        <v>54</v>
      </c>
      <c r="AC63" s="85">
        <v>29408.73</v>
      </c>
      <c r="AD63" s="85">
        <v>25525.040000000001</v>
      </c>
      <c r="AE63" s="85">
        <v>3883.69</v>
      </c>
      <c r="AF63" s="83" t="s">
        <v>1371</v>
      </c>
      <c r="AG63" s="103">
        <f t="shared" si="13"/>
        <v>-3563.2900000000004</v>
      </c>
    </row>
    <row r="64" spans="1:33" s="88" customFormat="1" x14ac:dyDescent="0.2">
      <c r="A64" s="83" t="s">
        <v>39</v>
      </c>
      <c r="B64" s="83" t="s">
        <v>40</v>
      </c>
      <c r="C64" s="83" t="s">
        <v>3397</v>
      </c>
      <c r="D64" s="83" t="s">
        <v>3398</v>
      </c>
      <c r="E64" s="83" t="s">
        <v>2903</v>
      </c>
      <c r="F64" s="83" t="s">
        <v>3399</v>
      </c>
      <c r="G64" s="83" t="s">
        <v>1294</v>
      </c>
      <c r="H64" s="83" t="s">
        <v>1165</v>
      </c>
      <c r="I64" s="83" t="s">
        <v>302</v>
      </c>
      <c r="J64" s="83" t="s">
        <v>2011</v>
      </c>
      <c r="K64" s="84">
        <v>43535</v>
      </c>
      <c r="L64" s="84">
        <v>43535</v>
      </c>
      <c r="M64" s="84">
        <v>43535</v>
      </c>
      <c r="N64" s="83" t="s">
        <v>1367</v>
      </c>
      <c r="O64" s="83" t="s">
        <v>1368</v>
      </c>
      <c r="P64" s="102">
        <v>8180204</v>
      </c>
      <c r="Q64" s="83" t="s">
        <v>5026</v>
      </c>
      <c r="R64" s="83" t="s">
        <v>59</v>
      </c>
      <c r="S64" s="83" t="s">
        <v>52</v>
      </c>
      <c r="T64" s="85">
        <v>1255634.3799999999</v>
      </c>
      <c r="U64" s="85">
        <v>1204111.6000000001</v>
      </c>
      <c r="V64" s="85">
        <f t="shared" si="12"/>
        <v>51522.779999999795</v>
      </c>
      <c r="W64" s="86">
        <f t="shared" si="11"/>
        <v>4.1033266387624556E-2</v>
      </c>
      <c r="X64" s="83" t="s">
        <v>1361</v>
      </c>
      <c r="Y64" s="85">
        <v>1204111.6000000001</v>
      </c>
      <c r="Z64" s="83" t="s">
        <v>5029</v>
      </c>
      <c r="AA64" s="85">
        <v>0</v>
      </c>
      <c r="AB64" s="85" t="s">
        <v>54</v>
      </c>
      <c r="AC64" s="85">
        <v>922652.41</v>
      </c>
      <c r="AD64" s="85">
        <v>884449.16</v>
      </c>
      <c r="AE64" s="85">
        <v>38203.25</v>
      </c>
      <c r="AF64" s="83" t="s">
        <v>1371</v>
      </c>
      <c r="AG64" s="103">
        <f t="shared" si="13"/>
        <v>13319.529999999795</v>
      </c>
    </row>
    <row r="65" spans="1:33" s="88" customFormat="1" x14ac:dyDescent="0.2">
      <c r="A65" s="83" t="s">
        <v>39</v>
      </c>
      <c r="B65" s="83" t="s">
        <v>40</v>
      </c>
      <c r="C65" s="83" t="s">
        <v>3397</v>
      </c>
      <c r="D65" s="83" t="s">
        <v>3398</v>
      </c>
      <c r="E65" s="83" t="s">
        <v>2903</v>
      </c>
      <c r="F65" s="83" t="s">
        <v>3399</v>
      </c>
      <c r="G65" s="83" t="s">
        <v>1294</v>
      </c>
      <c r="H65" s="83" t="s">
        <v>1165</v>
      </c>
      <c r="I65" s="83" t="s">
        <v>302</v>
      </c>
      <c r="J65" s="83" t="s">
        <v>2011</v>
      </c>
      <c r="K65" s="84">
        <v>43535</v>
      </c>
      <c r="L65" s="84">
        <v>43535</v>
      </c>
      <c r="M65" s="84">
        <v>43535</v>
      </c>
      <c r="N65" s="83" t="s">
        <v>1367</v>
      </c>
      <c r="O65" s="83" t="s">
        <v>1368</v>
      </c>
      <c r="P65" s="102">
        <v>8180204</v>
      </c>
      <c r="Q65" s="83" t="s">
        <v>5026</v>
      </c>
      <c r="R65" s="83" t="s">
        <v>59</v>
      </c>
      <c r="S65" s="83" t="s">
        <v>52</v>
      </c>
      <c r="T65" s="85">
        <v>9199.92</v>
      </c>
      <c r="U65" s="85">
        <v>8280</v>
      </c>
      <c r="V65" s="85">
        <f t="shared" si="12"/>
        <v>919.92000000000007</v>
      </c>
      <c r="W65" s="86">
        <f t="shared" si="11"/>
        <v>9.9992173844989957E-2</v>
      </c>
      <c r="X65" s="83" t="s">
        <v>1361</v>
      </c>
      <c r="Y65" s="85">
        <v>8280</v>
      </c>
      <c r="Z65" s="83" t="s">
        <v>5030</v>
      </c>
      <c r="AA65" s="85">
        <v>0</v>
      </c>
      <c r="AB65" s="85" t="s">
        <v>54</v>
      </c>
      <c r="AC65" s="85">
        <v>2320</v>
      </c>
      <c r="AD65" s="85">
        <v>2000</v>
      </c>
      <c r="AE65" s="85">
        <v>320</v>
      </c>
      <c r="AF65" s="83" t="s">
        <v>1371</v>
      </c>
      <c r="AG65" s="103">
        <f t="shared" si="13"/>
        <v>599.92000000000007</v>
      </c>
    </row>
    <row r="66" spans="1:33" s="88" customFormat="1" x14ac:dyDescent="0.2">
      <c r="A66" s="83" t="s">
        <v>39</v>
      </c>
      <c r="B66" s="83" t="s">
        <v>40</v>
      </c>
      <c r="C66" s="83" t="s">
        <v>3397</v>
      </c>
      <c r="D66" s="83" t="s">
        <v>3398</v>
      </c>
      <c r="E66" s="83" t="s">
        <v>2903</v>
      </c>
      <c r="F66" s="83" t="s">
        <v>3399</v>
      </c>
      <c r="G66" s="83" t="s">
        <v>1294</v>
      </c>
      <c r="H66" s="83" t="s">
        <v>1165</v>
      </c>
      <c r="I66" s="83" t="s">
        <v>302</v>
      </c>
      <c r="J66" s="83" t="s">
        <v>2011</v>
      </c>
      <c r="K66" s="84">
        <v>43546</v>
      </c>
      <c r="L66" s="84">
        <v>43539</v>
      </c>
      <c r="M66" s="104" t="s">
        <v>54</v>
      </c>
      <c r="N66" s="83" t="s">
        <v>1383</v>
      </c>
      <c r="O66" s="83" t="s">
        <v>1359</v>
      </c>
      <c r="P66" s="102">
        <v>8196624</v>
      </c>
      <c r="Q66" s="83" t="s">
        <v>5031</v>
      </c>
      <c r="R66" s="83" t="s">
        <v>59</v>
      </c>
      <c r="S66" s="83" t="s">
        <v>52</v>
      </c>
      <c r="T66" s="85">
        <v>3744</v>
      </c>
      <c r="U66" s="85">
        <v>3556.8</v>
      </c>
      <c r="V66" s="85">
        <f t="shared" si="12"/>
        <v>187.19999999999982</v>
      </c>
      <c r="W66" s="86">
        <f t="shared" si="11"/>
        <v>4.9999999999999954E-2</v>
      </c>
      <c r="X66" s="83" t="s">
        <v>1525</v>
      </c>
      <c r="Y66" s="85">
        <v>0</v>
      </c>
      <c r="Z66" s="83" t="s">
        <v>55</v>
      </c>
      <c r="AA66" s="85">
        <v>0</v>
      </c>
      <c r="AB66" s="85" t="s">
        <v>54</v>
      </c>
      <c r="AC66" s="85">
        <v>3744</v>
      </c>
      <c r="AD66" s="85">
        <v>0</v>
      </c>
      <c r="AE66" s="85">
        <v>3744</v>
      </c>
      <c r="AF66" s="83" t="s">
        <v>1371</v>
      </c>
      <c r="AG66" s="103">
        <f t="shared" si="13"/>
        <v>-3556.8</v>
      </c>
    </row>
    <row r="67" spans="1:33" s="88" customFormat="1" x14ac:dyDescent="0.2">
      <c r="A67" s="83" t="s">
        <v>39</v>
      </c>
      <c r="B67" s="83" t="s">
        <v>40</v>
      </c>
      <c r="C67" s="83" t="s">
        <v>3397</v>
      </c>
      <c r="D67" s="83" t="s">
        <v>3398</v>
      </c>
      <c r="E67" s="83" t="s">
        <v>2903</v>
      </c>
      <c r="F67" s="83" t="s">
        <v>3399</v>
      </c>
      <c r="G67" s="83" t="s">
        <v>1294</v>
      </c>
      <c r="H67" s="83" t="s">
        <v>1165</v>
      </c>
      <c r="I67" s="83" t="s">
        <v>302</v>
      </c>
      <c r="J67" s="83" t="s">
        <v>2011</v>
      </c>
      <c r="K67" s="84">
        <v>43546</v>
      </c>
      <c r="L67" s="84">
        <v>43546</v>
      </c>
      <c r="M67" s="84">
        <v>43546</v>
      </c>
      <c r="N67" s="83" t="s">
        <v>1367</v>
      </c>
      <c r="O67" s="83" t="s">
        <v>1368</v>
      </c>
      <c r="P67" s="102">
        <v>8196624</v>
      </c>
      <c r="Q67" s="83" t="s">
        <v>5031</v>
      </c>
      <c r="R67" s="83" t="s">
        <v>59</v>
      </c>
      <c r="S67" s="83" t="s">
        <v>52</v>
      </c>
      <c r="T67" s="85">
        <v>50142.720000000001</v>
      </c>
      <c r="U67" s="85">
        <v>46137.98</v>
      </c>
      <c r="V67" s="85">
        <f t="shared" si="12"/>
        <v>4004.739999999998</v>
      </c>
      <c r="W67" s="86">
        <f t="shared" si="11"/>
        <v>7.9866828125797679E-2</v>
      </c>
      <c r="X67" s="83" t="s">
        <v>1361</v>
      </c>
      <c r="Y67" s="85">
        <v>46137.98</v>
      </c>
      <c r="Z67" s="83" t="s">
        <v>5032</v>
      </c>
      <c r="AA67" s="85">
        <v>0</v>
      </c>
      <c r="AB67" s="85" t="s">
        <v>54</v>
      </c>
      <c r="AC67" s="85">
        <v>50142.720000000001</v>
      </c>
      <c r="AD67" s="85">
        <v>46137.98</v>
      </c>
      <c r="AE67" s="85">
        <v>4004.74</v>
      </c>
      <c r="AF67" s="83" t="s">
        <v>1371</v>
      </c>
      <c r="AG67" s="103">
        <f t="shared" si="13"/>
        <v>0</v>
      </c>
    </row>
    <row r="68" spans="1:33" s="95" customFormat="1" x14ac:dyDescent="0.2">
      <c r="A68" s="89" t="s">
        <v>39</v>
      </c>
      <c r="B68" s="89" t="s">
        <v>40</v>
      </c>
      <c r="C68" s="89" t="s">
        <v>3397</v>
      </c>
      <c r="D68" s="89" t="s">
        <v>3398</v>
      </c>
      <c r="E68" s="89" t="s">
        <v>2903</v>
      </c>
      <c r="F68" s="89" t="s">
        <v>3399</v>
      </c>
      <c r="G68" s="89" t="s">
        <v>1294</v>
      </c>
      <c r="H68" s="89" t="s">
        <v>1165</v>
      </c>
      <c r="I68" s="89" t="s">
        <v>302</v>
      </c>
      <c r="J68" s="89" t="s">
        <v>2011</v>
      </c>
      <c r="K68" s="90">
        <v>43546</v>
      </c>
      <c r="L68" s="90">
        <v>43514</v>
      </c>
      <c r="M68" s="90">
        <v>43514</v>
      </c>
      <c r="N68" s="89" t="s">
        <v>1367</v>
      </c>
      <c r="O68" s="89" t="s">
        <v>1368</v>
      </c>
      <c r="P68" s="105">
        <v>7975562</v>
      </c>
      <c r="Q68" s="89" t="s">
        <v>3401</v>
      </c>
      <c r="R68" s="89" t="s">
        <v>59</v>
      </c>
      <c r="S68" s="89" t="s">
        <v>52</v>
      </c>
      <c r="T68" s="92">
        <v>4702714.1100000003</v>
      </c>
      <c r="U68" s="92">
        <v>4169247.5</v>
      </c>
      <c r="V68" s="92">
        <f t="shared" si="12"/>
        <v>533466.61000000034</v>
      </c>
      <c r="W68" s="93">
        <f t="shared" si="11"/>
        <v>0.11343802696098834</v>
      </c>
      <c r="X68" s="89" t="s">
        <v>1361</v>
      </c>
      <c r="Y68" s="92">
        <v>4169247.5</v>
      </c>
      <c r="Z68" s="89" t="s">
        <v>4464</v>
      </c>
      <c r="AA68" s="92">
        <v>0</v>
      </c>
      <c r="AB68" s="92" t="s">
        <v>54</v>
      </c>
      <c r="AC68" s="92">
        <v>17890299.870000001</v>
      </c>
      <c r="AD68" s="92">
        <v>15926115</v>
      </c>
      <c r="AE68" s="92">
        <v>1964184.87</v>
      </c>
      <c r="AF68" s="89" t="s">
        <v>1371</v>
      </c>
      <c r="AG68" s="106">
        <f t="shared" si="13"/>
        <v>-1430718.2599999998</v>
      </c>
    </row>
    <row r="69" spans="1:33" s="95" customFormat="1" x14ac:dyDescent="0.2">
      <c r="A69" s="89" t="s">
        <v>39</v>
      </c>
      <c r="B69" s="89" t="s">
        <v>40</v>
      </c>
      <c r="C69" s="89" t="s">
        <v>3397</v>
      </c>
      <c r="D69" s="89" t="s">
        <v>3398</v>
      </c>
      <c r="E69" s="89" t="s">
        <v>2903</v>
      </c>
      <c r="F69" s="89" t="s">
        <v>3399</v>
      </c>
      <c r="G69" s="89" t="s">
        <v>1294</v>
      </c>
      <c r="H69" s="89" t="s">
        <v>1165</v>
      </c>
      <c r="I69" s="89" t="s">
        <v>302</v>
      </c>
      <c r="J69" s="89" t="s">
        <v>2011</v>
      </c>
      <c r="K69" s="90">
        <v>43546</v>
      </c>
      <c r="L69" s="90">
        <v>43500</v>
      </c>
      <c r="M69" s="90">
        <v>43500</v>
      </c>
      <c r="N69" s="89" t="s">
        <v>1386</v>
      </c>
      <c r="O69" s="89" t="s">
        <v>1368</v>
      </c>
      <c r="P69" s="105">
        <v>8143506</v>
      </c>
      <c r="Q69" s="89" t="s">
        <v>3401</v>
      </c>
      <c r="R69" s="89" t="s">
        <v>59</v>
      </c>
      <c r="S69" s="89" t="s">
        <v>52</v>
      </c>
      <c r="T69" s="92">
        <v>276139.5</v>
      </c>
      <c r="U69" s="92">
        <v>262332.53000000003</v>
      </c>
      <c r="V69" s="92">
        <f t="shared" si="12"/>
        <v>13806.969999999972</v>
      </c>
      <c r="W69" s="93">
        <f t="shared" si="11"/>
        <v>4.9999981893209672E-2</v>
      </c>
      <c r="X69" s="89" t="s">
        <v>1525</v>
      </c>
      <c r="Y69" s="92">
        <v>0</v>
      </c>
      <c r="Z69" s="89" t="s">
        <v>55</v>
      </c>
      <c r="AA69" s="92">
        <v>0</v>
      </c>
      <c r="AB69" s="92" t="s">
        <v>54</v>
      </c>
      <c r="AC69" s="92">
        <v>276139.5</v>
      </c>
      <c r="AD69" s="92">
        <v>223744</v>
      </c>
      <c r="AE69" s="92">
        <v>52395.5</v>
      </c>
      <c r="AF69" s="89" t="s">
        <v>1371</v>
      </c>
      <c r="AG69" s="106">
        <f t="shared" si="13"/>
        <v>-38588.530000000028</v>
      </c>
    </row>
    <row r="70" spans="1:33" s="95" customFormat="1" x14ac:dyDescent="0.2">
      <c r="A70" s="89" t="s">
        <v>39</v>
      </c>
      <c r="B70" s="89" t="s">
        <v>40</v>
      </c>
      <c r="C70" s="89" t="s">
        <v>3397</v>
      </c>
      <c r="D70" s="89" t="s">
        <v>3398</v>
      </c>
      <c r="E70" s="89" t="s">
        <v>2903</v>
      </c>
      <c r="F70" s="89" t="s">
        <v>3399</v>
      </c>
      <c r="G70" s="89" t="s">
        <v>1294</v>
      </c>
      <c r="H70" s="89" t="s">
        <v>1165</v>
      </c>
      <c r="I70" s="89" t="s">
        <v>302</v>
      </c>
      <c r="J70" s="89" t="s">
        <v>2011</v>
      </c>
      <c r="K70" s="90">
        <v>43546</v>
      </c>
      <c r="L70" s="90">
        <v>43521</v>
      </c>
      <c r="M70" s="90">
        <v>43521</v>
      </c>
      <c r="N70" s="89" t="s">
        <v>1386</v>
      </c>
      <c r="O70" s="89" t="s">
        <v>1368</v>
      </c>
      <c r="P70" s="105">
        <v>8143555</v>
      </c>
      <c r="Q70" s="89" t="s">
        <v>3401</v>
      </c>
      <c r="R70" s="89" t="s">
        <v>59</v>
      </c>
      <c r="S70" s="89" t="s">
        <v>52</v>
      </c>
      <c r="T70" s="92">
        <v>134549.88</v>
      </c>
      <c r="U70" s="92">
        <v>127822.39</v>
      </c>
      <c r="V70" s="92">
        <f t="shared" si="12"/>
        <v>6727.4900000000052</v>
      </c>
      <c r="W70" s="93">
        <f t="shared" si="11"/>
        <v>4.999997027124814E-2</v>
      </c>
      <c r="X70" s="89" t="s">
        <v>1525</v>
      </c>
      <c r="Y70" s="92">
        <v>0</v>
      </c>
      <c r="Z70" s="89" t="s">
        <v>55</v>
      </c>
      <c r="AA70" s="92">
        <v>0</v>
      </c>
      <c r="AB70" s="92" t="s">
        <v>54</v>
      </c>
      <c r="AC70" s="92">
        <v>134549.88</v>
      </c>
      <c r="AD70" s="92">
        <v>78120</v>
      </c>
      <c r="AE70" s="92">
        <v>56429.88</v>
      </c>
      <c r="AF70" s="89" t="s">
        <v>1371</v>
      </c>
      <c r="AG70" s="106">
        <f t="shared" si="13"/>
        <v>-49702.389999999992</v>
      </c>
    </row>
    <row r="71" spans="1:33" s="95" customFormat="1" x14ac:dyDescent="0.2">
      <c r="A71" s="89" t="s">
        <v>39</v>
      </c>
      <c r="B71" s="89" t="s">
        <v>40</v>
      </c>
      <c r="C71" s="89" t="s">
        <v>3397</v>
      </c>
      <c r="D71" s="89" t="s">
        <v>3398</v>
      </c>
      <c r="E71" s="89" t="s">
        <v>2903</v>
      </c>
      <c r="F71" s="89" t="s">
        <v>3399</v>
      </c>
      <c r="G71" s="89" t="s">
        <v>1294</v>
      </c>
      <c r="H71" s="89" t="s">
        <v>1165</v>
      </c>
      <c r="I71" s="89" t="s">
        <v>302</v>
      </c>
      <c r="J71" s="89" t="s">
        <v>2011</v>
      </c>
      <c r="K71" s="90">
        <v>43546</v>
      </c>
      <c r="L71" s="90">
        <v>43524</v>
      </c>
      <c r="M71" s="90">
        <v>43524</v>
      </c>
      <c r="N71" s="89" t="s">
        <v>1386</v>
      </c>
      <c r="O71" s="89" t="s">
        <v>1368</v>
      </c>
      <c r="P71" s="105">
        <v>8143560</v>
      </c>
      <c r="Q71" s="89" t="s">
        <v>3401</v>
      </c>
      <c r="R71" s="89" t="s">
        <v>59</v>
      </c>
      <c r="S71" s="89" t="s">
        <v>52</v>
      </c>
      <c r="T71" s="92">
        <v>89699.92</v>
      </c>
      <c r="U71" s="92">
        <v>85214.92</v>
      </c>
      <c r="V71" s="92">
        <f t="shared" si="12"/>
        <v>4485</v>
      </c>
      <c r="W71" s="93">
        <f t="shared" si="11"/>
        <v>5.0000044593127846E-2</v>
      </c>
      <c r="X71" s="89" t="s">
        <v>1525</v>
      </c>
      <c r="Y71" s="92">
        <v>0</v>
      </c>
      <c r="Z71" s="89" t="s">
        <v>55</v>
      </c>
      <c r="AA71" s="92">
        <v>0</v>
      </c>
      <c r="AB71" s="92" t="s">
        <v>54</v>
      </c>
      <c r="AC71" s="92">
        <v>89699.92</v>
      </c>
      <c r="AD71" s="92">
        <v>72680</v>
      </c>
      <c r="AE71" s="92">
        <v>17019.919999999998</v>
      </c>
      <c r="AF71" s="89" t="s">
        <v>1371</v>
      </c>
      <c r="AG71" s="106">
        <f t="shared" si="13"/>
        <v>-12534.919999999998</v>
      </c>
    </row>
    <row r="72" spans="1:33" s="95" customFormat="1" x14ac:dyDescent="0.2">
      <c r="A72" s="89" t="s">
        <v>39</v>
      </c>
      <c r="B72" s="89" t="s">
        <v>40</v>
      </c>
      <c r="C72" s="89" t="s">
        <v>3397</v>
      </c>
      <c r="D72" s="89" t="s">
        <v>3398</v>
      </c>
      <c r="E72" s="89" t="s">
        <v>2903</v>
      </c>
      <c r="F72" s="89" t="s">
        <v>3399</v>
      </c>
      <c r="G72" s="89" t="s">
        <v>1294</v>
      </c>
      <c r="H72" s="89" t="s">
        <v>1165</v>
      </c>
      <c r="I72" s="89" t="s">
        <v>302</v>
      </c>
      <c r="J72" s="89" t="s">
        <v>2011</v>
      </c>
      <c r="K72" s="90">
        <v>43546</v>
      </c>
      <c r="L72" s="90">
        <v>43521</v>
      </c>
      <c r="M72" s="90">
        <v>43521</v>
      </c>
      <c r="N72" s="89" t="s">
        <v>1386</v>
      </c>
      <c r="O72" s="89" t="s">
        <v>1368</v>
      </c>
      <c r="P72" s="105">
        <v>8143611</v>
      </c>
      <c r="Q72" s="89" t="s">
        <v>3401</v>
      </c>
      <c r="R72" s="89" t="s">
        <v>59</v>
      </c>
      <c r="S72" s="89" t="s">
        <v>52</v>
      </c>
      <c r="T72" s="92">
        <v>350170.32</v>
      </c>
      <c r="U72" s="92">
        <v>332661.8</v>
      </c>
      <c r="V72" s="92">
        <f t="shared" si="12"/>
        <v>17508.520000000019</v>
      </c>
      <c r="W72" s="93">
        <f t="shared" si="11"/>
        <v>5.0000011423012719E-2</v>
      </c>
      <c r="X72" s="89" t="s">
        <v>1525</v>
      </c>
      <c r="Y72" s="92">
        <v>0</v>
      </c>
      <c r="Z72" s="89" t="s">
        <v>55</v>
      </c>
      <c r="AA72" s="92">
        <v>0</v>
      </c>
      <c r="AB72" s="92" t="s">
        <v>54</v>
      </c>
      <c r="AC72" s="92">
        <v>350170.32</v>
      </c>
      <c r="AD72" s="92">
        <v>283728</v>
      </c>
      <c r="AE72" s="92">
        <v>66442.320000000007</v>
      </c>
      <c r="AF72" s="89" t="s">
        <v>1371</v>
      </c>
      <c r="AG72" s="106">
        <f t="shared" si="13"/>
        <v>-48933.799999999988</v>
      </c>
    </row>
    <row r="73" spans="1:33" s="95" customFormat="1" x14ac:dyDescent="0.2">
      <c r="A73" s="89" t="s">
        <v>39</v>
      </c>
      <c r="B73" s="89" t="s">
        <v>40</v>
      </c>
      <c r="C73" s="89" t="s">
        <v>3397</v>
      </c>
      <c r="D73" s="89" t="s">
        <v>3398</v>
      </c>
      <c r="E73" s="89" t="s">
        <v>2903</v>
      </c>
      <c r="F73" s="89" t="s">
        <v>3399</v>
      </c>
      <c r="G73" s="89" t="s">
        <v>1294</v>
      </c>
      <c r="H73" s="89" t="s">
        <v>1165</v>
      </c>
      <c r="I73" s="89" t="s">
        <v>302</v>
      </c>
      <c r="J73" s="89" t="s">
        <v>2011</v>
      </c>
      <c r="K73" s="90">
        <v>43546</v>
      </c>
      <c r="L73" s="90">
        <v>43521</v>
      </c>
      <c r="M73" s="90">
        <v>43521</v>
      </c>
      <c r="N73" s="89" t="s">
        <v>1386</v>
      </c>
      <c r="O73" s="89" t="s">
        <v>1368</v>
      </c>
      <c r="P73" s="105">
        <v>8143627</v>
      </c>
      <c r="Q73" s="89" t="s">
        <v>3401</v>
      </c>
      <c r="R73" s="89" t="s">
        <v>59</v>
      </c>
      <c r="S73" s="89" t="s">
        <v>52</v>
      </c>
      <c r="T73" s="92">
        <v>702497.98</v>
      </c>
      <c r="U73" s="92">
        <v>667373.07999999996</v>
      </c>
      <c r="V73" s="92">
        <f t="shared" si="12"/>
        <v>35124.900000000023</v>
      </c>
      <c r="W73" s="93">
        <f t="shared" si="11"/>
        <v>5.0000001423491675E-2</v>
      </c>
      <c r="X73" s="89" t="s">
        <v>1525</v>
      </c>
      <c r="Y73" s="92">
        <v>0</v>
      </c>
      <c r="Z73" s="89" t="s">
        <v>55</v>
      </c>
      <c r="AA73" s="92">
        <v>0</v>
      </c>
      <c r="AB73" s="92" t="s">
        <v>54</v>
      </c>
      <c r="AC73" s="92">
        <v>702497.98</v>
      </c>
      <c r="AD73" s="92">
        <v>569204</v>
      </c>
      <c r="AE73" s="92">
        <v>133293.98000000001</v>
      </c>
      <c r="AF73" s="89" t="s">
        <v>1371</v>
      </c>
      <c r="AG73" s="106">
        <f t="shared" si="13"/>
        <v>-98169.079999999987</v>
      </c>
    </row>
    <row r="74" spans="1:33" s="95" customFormat="1" x14ac:dyDescent="0.2">
      <c r="A74" s="89" t="s">
        <v>39</v>
      </c>
      <c r="B74" s="89" t="s">
        <v>40</v>
      </c>
      <c r="C74" s="89" t="s">
        <v>3397</v>
      </c>
      <c r="D74" s="89" t="s">
        <v>3398</v>
      </c>
      <c r="E74" s="89" t="s">
        <v>2903</v>
      </c>
      <c r="F74" s="89" t="s">
        <v>3399</v>
      </c>
      <c r="G74" s="89" t="s">
        <v>1294</v>
      </c>
      <c r="H74" s="89" t="s">
        <v>1165</v>
      </c>
      <c r="I74" s="89" t="s">
        <v>302</v>
      </c>
      <c r="J74" s="89" t="s">
        <v>2011</v>
      </c>
      <c r="K74" s="90">
        <v>43546</v>
      </c>
      <c r="L74" s="90">
        <v>43522</v>
      </c>
      <c r="M74" s="90">
        <v>43522</v>
      </c>
      <c r="N74" s="89" t="s">
        <v>1386</v>
      </c>
      <c r="O74" s="89" t="s">
        <v>1368</v>
      </c>
      <c r="P74" s="105">
        <v>8143647</v>
      </c>
      <c r="Q74" s="89" t="s">
        <v>3401</v>
      </c>
      <c r="R74" s="89" t="s">
        <v>59</v>
      </c>
      <c r="S74" s="89" t="s">
        <v>52</v>
      </c>
      <c r="T74" s="92">
        <v>251841.04</v>
      </c>
      <c r="U74" s="92">
        <v>239248.99</v>
      </c>
      <c r="V74" s="92">
        <f t="shared" si="12"/>
        <v>12592.050000000017</v>
      </c>
      <c r="W74" s="93">
        <f t="shared" si="11"/>
        <v>4.999999205848267E-2</v>
      </c>
      <c r="X74" s="89" t="s">
        <v>1525</v>
      </c>
      <c r="Y74" s="92">
        <v>0</v>
      </c>
      <c r="Z74" s="89" t="s">
        <v>55</v>
      </c>
      <c r="AA74" s="92">
        <v>0</v>
      </c>
      <c r="AB74" s="92" t="s">
        <v>54</v>
      </c>
      <c r="AC74" s="92">
        <v>251841.04</v>
      </c>
      <c r="AD74" s="92">
        <v>204056</v>
      </c>
      <c r="AE74" s="92">
        <v>47785.04</v>
      </c>
      <c r="AF74" s="89" t="s">
        <v>1371</v>
      </c>
      <c r="AG74" s="106">
        <f t="shared" si="13"/>
        <v>-35192.989999999983</v>
      </c>
    </row>
    <row r="75" spans="1:33" s="95" customFormat="1" x14ac:dyDescent="0.2">
      <c r="A75" s="89" t="s">
        <v>39</v>
      </c>
      <c r="B75" s="89" t="s">
        <v>40</v>
      </c>
      <c r="C75" s="89" t="s">
        <v>3397</v>
      </c>
      <c r="D75" s="89" t="s">
        <v>3398</v>
      </c>
      <c r="E75" s="89" t="s">
        <v>2903</v>
      </c>
      <c r="F75" s="89" t="s">
        <v>3399</v>
      </c>
      <c r="G75" s="89" t="s">
        <v>1294</v>
      </c>
      <c r="H75" s="89" t="s">
        <v>1165</v>
      </c>
      <c r="I75" s="89" t="s">
        <v>302</v>
      </c>
      <c r="J75" s="89" t="s">
        <v>2011</v>
      </c>
      <c r="K75" s="90">
        <v>43546</v>
      </c>
      <c r="L75" s="90">
        <v>43523</v>
      </c>
      <c r="M75" s="90">
        <v>43523</v>
      </c>
      <c r="N75" s="89" t="s">
        <v>1386</v>
      </c>
      <c r="O75" s="89" t="s">
        <v>1368</v>
      </c>
      <c r="P75" s="105">
        <v>8143649</v>
      </c>
      <c r="Q75" s="89" t="s">
        <v>3401</v>
      </c>
      <c r="R75" s="89" t="s">
        <v>59</v>
      </c>
      <c r="S75" s="89" t="s">
        <v>52</v>
      </c>
      <c r="T75" s="92">
        <v>101054.34</v>
      </c>
      <c r="U75" s="92">
        <v>96001.62</v>
      </c>
      <c r="V75" s="92">
        <f t="shared" si="12"/>
        <v>5052.7200000000012</v>
      </c>
      <c r="W75" s="93">
        <f t="shared" si="11"/>
        <v>5.000002968699812E-2</v>
      </c>
      <c r="X75" s="89" t="s">
        <v>1525</v>
      </c>
      <c r="Y75" s="92">
        <v>0</v>
      </c>
      <c r="Z75" s="89" t="s">
        <v>55</v>
      </c>
      <c r="AA75" s="92">
        <v>0</v>
      </c>
      <c r="AB75" s="92" t="s">
        <v>54</v>
      </c>
      <c r="AC75" s="92">
        <v>101054.34</v>
      </c>
      <c r="AD75" s="92">
        <v>86680</v>
      </c>
      <c r="AE75" s="92">
        <v>14374.34</v>
      </c>
      <c r="AF75" s="89" t="s">
        <v>1371</v>
      </c>
      <c r="AG75" s="106">
        <f t="shared" si="13"/>
        <v>-9321.619999999999</v>
      </c>
    </row>
    <row r="76" spans="1:33" s="95" customFormat="1" x14ac:dyDescent="0.2">
      <c r="A76" s="89" t="s">
        <v>39</v>
      </c>
      <c r="B76" s="89" t="s">
        <v>40</v>
      </c>
      <c r="C76" s="89" t="s">
        <v>3397</v>
      </c>
      <c r="D76" s="89" t="s">
        <v>3398</v>
      </c>
      <c r="E76" s="89" t="s">
        <v>2903</v>
      </c>
      <c r="F76" s="89" t="s">
        <v>3399</v>
      </c>
      <c r="G76" s="89" t="s">
        <v>1294</v>
      </c>
      <c r="H76" s="89" t="s">
        <v>1165</v>
      </c>
      <c r="I76" s="89" t="s">
        <v>302</v>
      </c>
      <c r="J76" s="89" t="s">
        <v>2011</v>
      </c>
      <c r="K76" s="90">
        <v>43546</v>
      </c>
      <c r="L76" s="90">
        <v>43500</v>
      </c>
      <c r="M76" s="90">
        <v>43500</v>
      </c>
      <c r="N76" s="89" t="s">
        <v>1386</v>
      </c>
      <c r="O76" s="89" t="s">
        <v>1368</v>
      </c>
      <c r="P76" s="105">
        <v>8143667</v>
      </c>
      <c r="Q76" s="89" t="s">
        <v>3401</v>
      </c>
      <c r="R76" s="89" t="s">
        <v>59</v>
      </c>
      <c r="S76" s="89" t="s">
        <v>52</v>
      </c>
      <c r="T76" s="92">
        <v>825750.2</v>
      </c>
      <c r="U76" s="92">
        <v>784462.69</v>
      </c>
      <c r="V76" s="92">
        <f t="shared" si="12"/>
        <v>41287.510000000009</v>
      </c>
      <c r="W76" s="93">
        <f t="shared" si="11"/>
        <v>5.0000000000000017E-2</v>
      </c>
      <c r="X76" s="89" t="s">
        <v>1525</v>
      </c>
      <c r="Y76" s="92">
        <v>0</v>
      </c>
      <c r="Z76" s="89" t="s">
        <v>55</v>
      </c>
      <c r="AA76" s="92">
        <v>0</v>
      </c>
      <c r="AB76" s="92" t="s">
        <v>54</v>
      </c>
      <c r="AC76" s="92">
        <v>825750.2</v>
      </c>
      <c r="AD76" s="92">
        <v>669070</v>
      </c>
      <c r="AE76" s="92">
        <v>156680.20000000001</v>
      </c>
      <c r="AF76" s="89" t="s">
        <v>1371</v>
      </c>
      <c r="AG76" s="106">
        <f t="shared" si="13"/>
        <v>-115392.69</v>
      </c>
    </row>
    <row r="77" spans="1:33" s="95" customFormat="1" x14ac:dyDescent="0.2">
      <c r="A77" s="89" t="s">
        <v>39</v>
      </c>
      <c r="B77" s="89" t="s">
        <v>40</v>
      </c>
      <c r="C77" s="89" t="s">
        <v>3397</v>
      </c>
      <c r="D77" s="89" t="s">
        <v>3398</v>
      </c>
      <c r="E77" s="89" t="s">
        <v>2903</v>
      </c>
      <c r="F77" s="89" t="s">
        <v>3399</v>
      </c>
      <c r="G77" s="89" t="s">
        <v>1294</v>
      </c>
      <c r="H77" s="89" t="s">
        <v>1165</v>
      </c>
      <c r="I77" s="89" t="s">
        <v>302</v>
      </c>
      <c r="J77" s="89" t="s">
        <v>2011</v>
      </c>
      <c r="K77" s="90">
        <v>43546</v>
      </c>
      <c r="L77" s="90">
        <v>43522</v>
      </c>
      <c r="M77" s="90">
        <v>43522</v>
      </c>
      <c r="N77" s="89" t="s">
        <v>1386</v>
      </c>
      <c r="O77" s="89" t="s">
        <v>1368</v>
      </c>
      <c r="P77" s="105">
        <v>8157883</v>
      </c>
      <c r="Q77" s="89" t="s">
        <v>3401</v>
      </c>
      <c r="R77" s="89" t="s">
        <v>59</v>
      </c>
      <c r="S77" s="89" t="s">
        <v>52</v>
      </c>
      <c r="T77" s="92">
        <v>1179772.5</v>
      </c>
      <c r="U77" s="92">
        <v>1120783.8799999999</v>
      </c>
      <c r="V77" s="92">
        <f t="shared" si="12"/>
        <v>58988.620000000112</v>
      </c>
      <c r="W77" s="93">
        <f t="shared" si="11"/>
        <v>4.9999995761894865E-2</v>
      </c>
      <c r="X77" s="89" t="s">
        <v>1525</v>
      </c>
      <c r="Y77" s="92">
        <v>0</v>
      </c>
      <c r="Z77" s="89" t="s">
        <v>55</v>
      </c>
      <c r="AA77" s="92">
        <v>0</v>
      </c>
      <c r="AB77" s="92" t="s">
        <v>54</v>
      </c>
      <c r="AC77" s="92">
        <v>1179772.5</v>
      </c>
      <c r="AD77" s="92">
        <v>1047292.5</v>
      </c>
      <c r="AE77" s="92">
        <v>132480</v>
      </c>
      <c r="AF77" s="89" t="s">
        <v>1371</v>
      </c>
      <c r="AG77" s="106">
        <f t="shared" si="13"/>
        <v>-73491.379999999888</v>
      </c>
    </row>
    <row r="78" spans="1:33" s="95" customFormat="1" x14ac:dyDescent="0.2">
      <c r="A78" s="89" t="s">
        <v>39</v>
      </c>
      <c r="B78" s="89" t="s">
        <v>40</v>
      </c>
      <c r="C78" s="89" t="s">
        <v>3397</v>
      </c>
      <c r="D78" s="89" t="s">
        <v>3398</v>
      </c>
      <c r="E78" s="89" t="s">
        <v>2903</v>
      </c>
      <c r="F78" s="89" t="s">
        <v>3399</v>
      </c>
      <c r="G78" s="89" t="s">
        <v>1294</v>
      </c>
      <c r="H78" s="89" t="s">
        <v>1165</v>
      </c>
      <c r="I78" s="89" t="s">
        <v>302</v>
      </c>
      <c r="J78" s="89" t="s">
        <v>2011</v>
      </c>
      <c r="K78" s="90">
        <v>43546</v>
      </c>
      <c r="L78" s="90">
        <v>43507</v>
      </c>
      <c r="M78" s="90">
        <v>43507</v>
      </c>
      <c r="N78" s="89" t="s">
        <v>1386</v>
      </c>
      <c r="O78" s="89" t="s">
        <v>1368</v>
      </c>
      <c r="P78" s="105">
        <v>8157890</v>
      </c>
      <c r="Q78" s="89" t="s">
        <v>3401</v>
      </c>
      <c r="R78" s="89" t="s">
        <v>59</v>
      </c>
      <c r="S78" s="89" t="s">
        <v>52</v>
      </c>
      <c r="T78" s="92">
        <v>1220197.08</v>
      </c>
      <c r="U78" s="92">
        <v>1159187.23</v>
      </c>
      <c r="V78" s="92">
        <f t="shared" si="12"/>
        <v>61009.850000000093</v>
      </c>
      <c r="W78" s="93">
        <f t="shared" si="11"/>
        <v>4.9999996721841106E-2</v>
      </c>
      <c r="X78" s="89" t="s">
        <v>1525</v>
      </c>
      <c r="Y78" s="92">
        <v>0</v>
      </c>
      <c r="Z78" s="89" t="s">
        <v>55</v>
      </c>
      <c r="AA78" s="92">
        <v>0</v>
      </c>
      <c r="AB78" s="92" t="s">
        <v>54</v>
      </c>
      <c r="AC78" s="92">
        <v>1220197.08</v>
      </c>
      <c r="AD78" s="92">
        <v>1080145</v>
      </c>
      <c r="AE78" s="92">
        <v>140052.07999999999</v>
      </c>
      <c r="AF78" s="89" t="s">
        <v>1371</v>
      </c>
      <c r="AG78" s="106">
        <f t="shared" si="13"/>
        <v>-79042.229999999894</v>
      </c>
    </row>
    <row r="79" spans="1:33" s="95" customFormat="1" x14ac:dyDescent="0.2">
      <c r="A79" s="89" t="s">
        <v>39</v>
      </c>
      <c r="B79" s="89" t="s">
        <v>40</v>
      </c>
      <c r="C79" s="89" t="s">
        <v>3397</v>
      </c>
      <c r="D79" s="89" t="s">
        <v>3398</v>
      </c>
      <c r="E79" s="89" t="s">
        <v>2903</v>
      </c>
      <c r="F79" s="89" t="s">
        <v>3399</v>
      </c>
      <c r="G79" s="89" t="s">
        <v>1294</v>
      </c>
      <c r="H79" s="89" t="s">
        <v>1165</v>
      </c>
      <c r="I79" s="89" t="s">
        <v>302</v>
      </c>
      <c r="J79" s="89" t="s">
        <v>2011</v>
      </c>
      <c r="K79" s="90">
        <v>43546</v>
      </c>
      <c r="L79" s="90">
        <v>43510</v>
      </c>
      <c r="M79" s="90">
        <v>43510</v>
      </c>
      <c r="N79" s="89" t="s">
        <v>1386</v>
      </c>
      <c r="O79" s="89" t="s">
        <v>1368</v>
      </c>
      <c r="P79" s="105">
        <v>8157891</v>
      </c>
      <c r="Q79" s="89" t="s">
        <v>3401</v>
      </c>
      <c r="R79" s="89" t="s">
        <v>59</v>
      </c>
      <c r="S79" s="89" t="s">
        <v>52</v>
      </c>
      <c r="T79" s="92">
        <v>140227.1</v>
      </c>
      <c r="U79" s="92">
        <v>133215.75</v>
      </c>
      <c r="V79" s="92">
        <f t="shared" si="12"/>
        <v>7011.3500000000058</v>
      </c>
      <c r="W79" s="93">
        <f t="shared" si="11"/>
        <v>4.9999964343554172E-2</v>
      </c>
      <c r="X79" s="89" t="s">
        <v>1525</v>
      </c>
      <c r="Y79" s="92">
        <v>0</v>
      </c>
      <c r="Z79" s="89" t="s">
        <v>55</v>
      </c>
      <c r="AA79" s="92">
        <v>0</v>
      </c>
      <c r="AB79" s="92" t="s">
        <v>54</v>
      </c>
      <c r="AC79" s="92">
        <v>140227.1</v>
      </c>
      <c r="AD79" s="92">
        <v>113620</v>
      </c>
      <c r="AE79" s="92">
        <v>26607.1</v>
      </c>
      <c r="AF79" s="89" t="s">
        <v>1371</v>
      </c>
      <c r="AG79" s="106">
        <f t="shared" si="13"/>
        <v>-19595.749999999993</v>
      </c>
    </row>
    <row r="80" spans="1:33" s="95" customFormat="1" x14ac:dyDescent="0.2">
      <c r="A80" s="89" t="s">
        <v>39</v>
      </c>
      <c r="B80" s="89" t="s">
        <v>40</v>
      </c>
      <c r="C80" s="89" t="s">
        <v>3397</v>
      </c>
      <c r="D80" s="89" t="s">
        <v>3398</v>
      </c>
      <c r="E80" s="89" t="s">
        <v>2903</v>
      </c>
      <c r="F80" s="89" t="s">
        <v>3399</v>
      </c>
      <c r="G80" s="89" t="s">
        <v>1294</v>
      </c>
      <c r="H80" s="89" t="s">
        <v>1165</v>
      </c>
      <c r="I80" s="89" t="s">
        <v>302</v>
      </c>
      <c r="J80" s="89" t="s">
        <v>2011</v>
      </c>
      <c r="K80" s="90">
        <v>43546</v>
      </c>
      <c r="L80" s="90">
        <v>43511</v>
      </c>
      <c r="M80" s="90">
        <v>43511</v>
      </c>
      <c r="N80" s="89" t="s">
        <v>1358</v>
      </c>
      <c r="O80" s="89" t="s">
        <v>1368</v>
      </c>
      <c r="P80" s="105">
        <v>8200923</v>
      </c>
      <c r="Q80" s="89" t="s">
        <v>3401</v>
      </c>
      <c r="R80" s="89" t="s">
        <v>68</v>
      </c>
      <c r="S80" s="89" t="s">
        <v>52</v>
      </c>
      <c r="T80" s="92">
        <v>0</v>
      </c>
      <c r="U80" s="92">
        <v>300</v>
      </c>
      <c r="V80" s="92">
        <f t="shared" si="12"/>
        <v>-300</v>
      </c>
      <c r="W80" s="93" t="e">
        <f t="shared" si="11"/>
        <v>#DIV/0!</v>
      </c>
      <c r="X80" s="89" t="s">
        <v>1361</v>
      </c>
      <c r="Y80" s="92">
        <v>300</v>
      </c>
      <c r="Z80" s="89" t="s">
        <v>4465</v>
      </c>
      <c r="AA80" s="92">
        <v>0</v>
      </c>
      <c r="AB80" s="92" t="s">
        <v>54</v>
      </c>
      <c r="AC80" s="92">
        <v>0</v>
      </c>
      <c r="AD80" s="92">
        <v>300</v>
      </c>
      <c r="AE80" s="92">
        <v>-300</v>
      </c>
      <c r="AF80" s="89" t="s">
        <v>1371</v>
      </c>
      <c r="AG80" s="106">
        <f t="shared" si="13"/>
        <v>0</v>
      </c>
    </row>
    <row r="81" spans="1:33" s="88" customFormat="1" x14ac:dyDescent="0.2">
      <c r="A81" s="83" t="s">
        <v>39</v>
      </c>
      <c r="B81" s="83" t="s">
        <v>40</v>
      </c>
      <c r="C81" s="83" t="s">
        <v>3397</v>
      </c>
      <c r="D81" s="83" t="s">
        <v>3398</v>
      </c>
      <c r="E81" s="83" t="s">
        <v>2903</v>
      </c>
      <c r="F81" s="83" t="s">
        <v>3399</v>
      </c>
      <c r="G81" s="83" t="s">
        <v>1294</v>
      </c>
      <c r="H81" s="83" t="s">
        <v>1165</v>
      </c>
      <c r="I81" s="83" t="s">
        <v>302</v>
      </c>
      <c r="J81" s="83" t="s">
        <v>2011</v>
      </c>
      <c r="K81" s="84">
        <v>43546</v>
      </c>
      <c r="L81" s="84">
        <v>43546</v>
      </c>
      <c r="M81" s="84">
        <v>43546</v>
      </c>
      <c r="N81" s="83" t="s">
        <v>1367</v>
      </c>
      <c r="O81" s="83" t="s">
        <v>1368</v>
      </c>
      <c r="P81" s="102">
        <v>8196624</v>
      </c>
      <c r="Q81" s="83" t="s">
        <v>5031</v>
      </c>
      <c r="R81" s="83" t="s">
        <v>59</v>
      </c>
      <c r="S81" s="83" t="s">
        <v>52</v>
      </c>
      <c r="T81" s="85">
        <v>121920</v>
      </c>
      <c r="U81" s="85">
        <v>117600</v>
      </c>
      <c r="V81" s="85">
        <f t="shared" si="12"/>
        <v>4320</v>
      </c>
      <c r="W81" s="86">
        <f t="shared" si="11"/>
        <v>3.5433070866141732E-2</v>
      </c>
      <c r="X81" s="83" t="s">
        <v>1361</v>
      </c>
      <c r="Y81" s="85">
        <v>117600</v>
      </c>
      <c r="Z81" s="83" t="s">
        <v>5033</v>
      </c>
      <c r="AA81" s="85">
        <v>0</v>
      </c>
      <c r="AB81" s="85" t="s">
        <v>54</v>
      </c>
      <c r="AC81" s="85">
        <v>121920</v>
      </c>
      <c r="AD81" s="85">
        <v>117600</v>
      </c>
      <c r="AE81" s="85">
        <v>4320</v>
      </c>
      <c r="AF81" s="83" t="s">
        <v>1371</v>
      </c>
      <c r="AG81" s="103">
        <f t="shared" si="13"/>
        <v>0</v>
      </c>
    </row>
    <row r="82" spans="1:33" s="88" customFormat="1" x14ac:dyDescent="0.2">
      <c r="A82" s="83" t="s">
        <v>39</v>
      </c>
      <c r="B82" s="83" t="s">
        <v>40</v>
      </c>
      <c r="C82" s="83" t="s">
        <v>3397</v>
      </c>
      <c r="D82" s="83" t="s">
        <v>3398</v>
      </c>
      <c r="E82" s="83" t="s">
        <v>2903</v>
      </c>
      <c r="F82" s="83" t="s">
        <v>3399</v>
      </c>
      <c r="G82" s="83" t="s">
        <v>1294</v>
      </c>
      <c r="H82" s="83" t="s">
        <v>1165</v>
      </c>
      <c r="I82" s="83" t="s">
        <v>302</v>
      </c>
      <c r="J82" s="83" t="s">
        <v>2011</v>
      </c>
      <c r="K82" s="84">
        <v>43546</v>
      </c>
      <c r="L82" s="84">
        <v>43546</v>
      </c>
      <c r="M82" s="84">
        <v>43546</v>
      </c>
      <c r="N82" s="83" t="s">
        <v>1367</v>
      </c>
      <c r="O82" s="83" t="s">
        <v>1368</v>
      </c>
      <c r="P82" s="102">
        <v>8196624</v>
      </c>
      <c r="Q82" s="83" t="s">
        <v>5031</v>
      </c>
      <c r="R82" s="83" t="s">
        <v>59</v>
      </c>
      <c r="S82" s="83" t="s">
        <v>52</v>
      </c>
      <c r="T82" s="85">
        <v>105464.98</v>
      </c>
      <c r="U82" s="85">
        <v>112566.24</v>
      </c>
      <c r="V82" s="85">
        <f t="shared" si="12"/>
        <v>-7101.2600000000093</v>
      </c>
      <c r="W82" s="86">
        <f t="shared" si="11"/>
        <v>-6.7332872011164363E-2</v>
      </c>
      <c r="X82" s="83" t="s">
        <v>1361</v>
      </c>
      <c r="Y82" s="85">
        <v>112566.24</v>
      </c>
      <c r="Z82" s="83" t="s">
        <v>5034</v>
      </c>
      <c r="AA82" s="85">
        <v>0</v>
      </c>
      <c r="AB82" s="85" t="s">
        <v>54</v>
      </c>
      <c r="AC82" s="85">
        <v>105464.98</v>
      </c>
      <c r="AD82" s="85">
        <v>112566.24</v>
      </c>
      <c r="AE82" s="85">
        <v>-7101.26</v>
      </c>
      <c r="AF82" s="83" t="s">
        <v>1371</v>
      </c>
      <c r="AG82" s="103">
        <f t="shared" si="13"/>
        <v>-9.0949470177292824E-12</v>
      </c>
    </row>
    <row r="83" spans="1:33" s="88" customFormat="1" x14ac:dyDescent="0.2">
      <c r="A83" s="83" t="s">
        <v>39</v>
      </c>
      <c r="B83" s="83" t="s">
        <v>40</v>
      </c>
      <c r="C83" s="83" t="s">
        <v>3397</v>
      </c>
      <c r="D83" s="83" t="s">
        <v>3398</v>
      </c>
      <c r="E83" s="83" t="s">
        <v>2903</v>
      </c>
      <c r="F83" s="83" t="s">
        <v>3399</v>
      </c>
      <c r="G83" s="83" t="s">
        <v>1294</v>
      </c>
      <c r="H83" s="83" t="s">
        <v>1165</v>
      </c>
      <c r="I83" s="83" t="s">
        <v>302</v>
      </c>
      <c r="J83" s="83" t="s">
        <v>2011</v>
      </c>
      <c r="K83" s="84">
        <v>43542</v>
      </c>
      <c r="L83" s="84">
        <v>43542</v>
      </c>
      <c r="M83" s="84">
        <v>43542</v>
      </c>
      <c r="N83" s="83" t="s">
        <v>1367</v>
      </c>
      <c r="O83" s="83" t="s">
        <v>1368</v>
      </c>
      <c r="P83" s="102">
        <v>7975577</v>
      </c>
      <c r="Q83" s="83" t="s">
        <v>3401</v>
      </c>
      <c r="R83" s="83" t="s">
        <v>59</v>
      </c>
      <c r="S83" s="83" t="s">
        <v>52</v>
      </c>
      <c r="T83" s="85">
        <v>117518.25</v>
      </c>
      <c r="U83" s="85">
        <v>103500</v>
      </c>
      <c r="V83" s="85">
        <f t="shared" si="12"/>
        <v>14018.25</v>
      </c>
      <c r="W83" s="86">
        <f t="shared" si="11"/>
        <v>0.11928572796140174</v>
      </c>
      <c r="X83" s="83" t="s">
        <v>1361</v>
      </c>
      <c r="Y83" s="85">
        <v>103500</v>
      </c>
      <c r="Z83" s="83" t="s">
        <v>5035</v>
      </c>
      <c r="AA83" s="85">
        <v>0</v>
      </c>
      <c r="AB83" s="85" t="s">
        <v>54</v>
      </c>
      <c r="AC83" s="85">
        <v>75187.44</v>
      </c>
      <c r="AD83" s="85">
        <v>66000</v>
      </c>
      <c r="AE83" s="85">
        <v>9187.44</v>
      </c>
      <c r="AF83" s="83" t="s">
        <v>1371</v>
      </c>
      <c r="AG83" s="103">
        <f t="shared" si="13"/>
        <v>4830.8099999999995</v>
      </c>
    </row>
    <row r="84" spans="1:33" s="88" customFormat="1" x14ac:dyDescent="0.2">
      <c r="A84" s="83" t="s">
        <v>39</v>
      </c>
      <c r="B84" s="83" t="s">
        <v>40</v>
      </c>
      <c r="C84" s="83" t="s">
        <v>3397</v>
      </c>
      <c r="D84" s="83" t="s">
        <v>3398</v>
      </c>
      <c r="E84" s="83" t="s">
        <v>2903</v>
      </c>
      <c r="F84" s="83" t="s">
        <v>3399</v>
      </c>
      <c r="G84" s="83" t="s">
        <v>1294</v>
      </c>
      <c r="H84" s="83" t="s">
        <v>1165</v>
      </c>
      <c r="I84" s="83" t="s">
        <v>302</v>
      </c>
      <c r="J84" s="83" t="s">
        <v>2011</v>
      </c>
      <c r="K84" s="84">
        <v>43531</v>
      </c>
      <c r="L84" s="84">
        <v>43531</v>
      </c>
      <c r="M84" s="84">
        <v>43531</v>
      </c>
      <c r="N84" s="83" t="s">
        <v>1367</v>
      </c>
      <c r="O84" s="83" t="s">
        <v>1368</v>
      </c>
      <c r="P84" s="102">
        <v>7976029</v>
      </c>
      <c r="Q84" s="83" t="s">
        <v>3401</v>
      </c>
      <c r="R84" s="83" t="s">
        <v>59</v>
      </c>
      <c r="S84" s="83" t="s">
        <v>52</v>
      </c>
      <c r="T84" s="85">
        <v>28334.68</v>
      </c>
      <c r="U84" s="85">
        <v>24635.45</v>
      </c>
      <c r="V84" s="85">
        <f t="shared" si="12"/>
        <v>3699.2299999999996</v>
      </c>
      <c r="W84" s="86">
        <f t="shared" si="11"/>
        <v>0.13055485362813343</v>
      </c>
      <c r="X84" s="83" t="s">
        <v>1361</v>
      </c>
      <c r="Y84" s="85">
        <v>24635.45</v>
      </c>
      <c r="Z84" s="83" t="s">
        <v>5036</v>
      </c>
      <c r="AA84" s="85">
        <v>0</v>
      </c>
      <c r="AB84" s="85" t="s">
        <v>54</v>
      </c>
      <c r="AC84" s="85">
        <v>1627053.93</v>
      </c>
      <c r="AD84" s="85">
        <v>1561440.55</v>
      </c>
      <c r="AE84" s="85">
        <v>65613.38</v>
      </c>
      <c r="AF84" s="83" t="s">
        <v>1371</v>
      </c>
      <c r="AG84" s="103">
        <f t="shared" si="13"/>
        <v>-61914.150000000009</v>
      </c>
    </row>
    <row r="85" spans="1:33" s="88" customFormat="1" x14ac:dyDescent="0.2">
      <c r="A85" s="83" t="s">
        <v>39</v>
      </c>
      <c r="B85" s="83" t="s">
        <v>40</v>
      </c>
      <c r="C85" s="83" t="s">
        <v>3397</v>
      </c>
      <c r="D85" s="83" t="s">
        <v>3398</v>
      </c>
      <c r="E85" s="83" t="s">
        <v>2903</v>
      </c>
      <c r="F85" s="83" t="s">
        <v>3399</v>
      </c>
      <c r="G85" s="83" t="s">
        <v>1294</v>
      </c>
      <c r="H85" s="83" t="s">
        <v>1165</v>
      </c>
      <c r="I85" s="83" t="s">
        <v>302</v>
      </c>
      <c r="J85" s="83" t="s">
        <v>2011</v>
      </c>
      <c r="K85" s="84">
        <v>43531</v>
      </c>
      <c r="L85" s="84">
        <v>43531</v>
      </c>
      <c r="M85" s="84">
        <v>43531</v>
      </c>
      <c r="N85" s="83" t="s">
        <v>1367</v>
      </c>
      <c r="O85" s="83" t="s">
        <v>1368</v>
      </c>
      <c r="P85" s="102">
        <v>7976029</v>
      </c>
      <c r="Q85" s="83" t="s">
        <v>3401</v>
      </c>
      <c r="R85" s="83" t="s">
        <v>59</v>
      </c>
      <c r="S85" s="83" t="s">
        <v>52</v>
      </c>
      <c r="T85" s="85">
        <v>74235.62</v>
      </c>
      <c r="U85" s="85">
        <v>71380.259999999995</v>
      </c>
      <c r="V85" s="85">
        <f t="shared" si="12"/>
        <v>2855.3600000000006</v>
      </c>
      <c r="W85" s="86">
        <f t="shared" si="11"/>
        <v>3.8463476158749677E-2</v>
      </c>
      <c r="X85" s="83" t="s">
        <v>1361</v>
      </c>
      <c r="Y85" s="85">
        <v>71380.259999999995</v>
      </c>
      <c r="Z85" s="83" t="s">
        <v>5037</v>
      </c>
      <c r="AA85" s="85">
        <v>0</v>
      </c>
      <c r="AB85" s="85" t="s">
        <v>54</v>
      </c>
      <c r="AC85" s="85">
        <v>63364.76</v>
      </c>
      <c r="AD85" s="85">
        <v>60459.12</v>
      </c>
      <c r="AE85" s="85">
        <v>2905.64</v>
      </c>
      <c r="AF85" s="83" t="s">
        <v>1371</v>
      </c>
      <c r="AG85" s="103">
        <f t="shared" si="13"/>
        <v>-50.279999999999291</v>
      </c>
    </row>
    <row r="86" spans="1:33" s="88" customFormat="1" x14ac:dyDescent="0.2">
      <c r="A86" s="83" t="s">
        <v>39</v>
      </c>
      <c r="B86" s="83" t="s">
        <v>40</v>
      </c>
      <c r="C86" s="83" t="s">
        <v>3397</v>
      </c>
      <c r="D86" s="83" t="s">
        <v>3398</v>
      </c>
      <c r="E86" s="83" t="s">
        <v>2903</v>
      </c>
      <c r="F86" s="83" t="s">
        <v>3399</v>
      </c>
      <c r="G86" s="83" t="s">
        <v>1294</v>
      </c>
      <c r="H86" s="83" t="s">
        <v>1165</v>
      </c>
      <c r="I86" s="83" t="s">
        <v>302</v>
      </c>
      <c r="J86" s="83" t="s">
        <v>2011</v>
      </c>
      <c r="K86" s="84">
        <v>43531</v>
      </c>
      <c r="L86" s="84">
        <v>43531</v>
      </c>
      <c r="M86" s="84">
        <v>43531</v>
      </c>
      <c r="N86" s="83" t="s">
        <v>1367</v>
      </c>
      <c r="O86" s="83" t="s">
        <v>1368</v>
      </c>
      <c r="P86" s="102">
        <v>7976029</v>
      </c>
      <c r="Q86" s="83" t="s">
        <v>3401</v>
      </c>
      <c r="R86" s="83" t="s">
        <v>59</v>
      </c>
      <c r="S86" s="83" t="s">
        <v>52</v>
      </c>
      <c r="T86" s="85">
        <v>12422512.369999999</v>
      </c>
      <c r="U86" s="85">
        <v>10062707</v>
      </c>
      <c r="V86" s="85">
        <f t="shared" si="12"/>
        <v>2359805.3699999992</v>
      </c>
      <c r="W86" s="86">
        <f t="shared" si="11"/>
        <v>0.18996200605111568</v>
      </c>
      <c r="X86" s="83" t="s">
        <v>1361</v>
      </c>
      <c r="Y86" s="85">
        <v>10062707</v>
      </c>
      <c r="Z86" s="83" t="s">
        <v>3405</v>
      </c>
      <c r="AA86" s="85">
        <v>0</v>
      </c>
      <c r="AB86" s="85" t="s">
        <v>54</v>
      </c>
      <c r="AC86" s="85">
        <v>27257520.68</v>
      </c>
      <c r="AD86" s="85">
        <v>22390108</v>
      </c>
      <c r="AE86" s="85">
        <v>4867412.68</v>
      </c>
      <c r="AF86" s="83" t="s">
        <v>1371</v>
      </c>
      <c r="AG86" s="103">
        <f t="shared" si="13"/>
        <v>-2507607.3100000005</v>
      </c>
    </row>
    <row r="87" spans="1:33" s="88" customFormat="1" x14ac:dyDescent="0.2">
      <c r="A87" s="83" t="s">
        <v>39</v>
      </c>
      <c r="B87" s="83" t="s">
        <v>40</v>
      </c>
      <c r="C87" s="83" t="s">
        <v>3397</v>
      </c>
      <c r="D87" s="83" t="s">
        <v>3398</v>
      </c>
      <c r="E87" s="83" t="s">
        <v>2903</v>
      </c>
      <c r="F87" s="83" t="s">
        <v>3399</v>
      </c>
      <c r="G87" s="83" t="s">
        <v>1294</v>
      </c>
      <c r="H87" s="83" t="s">
        <v>1165</v>
      </c>
      <c r="I87" s="83" t="s">
        <v>302</v>
      </c>
      <c r="J87" s="83" t="s">
        <v>2011</v>
      </c>
      <c r="K87" s="84">
        <v>43531</v>
      </c>
      <c r="L87" s="84">
        <v>43531</v>
      </c>
      <c r="M87" s="84">
        <v>43531</v>
      </c>
      <c r="N87" s="83" t="s">
        <v>1386</v>
      </c>
      <c r="O87" s="83" t="s">
        <v>1368</v>
      </c>
      <c r="P87" s="102">
        <v>8128829</v>
      </c>
      <c r="Q87" s="83" t="s">
        <v>3401</v>
      </c>
      <c r="R87" s="83" t="s">
        <v>59</v>
      </c>
      <c r="S87" s="83" t="s">
        <v>52</v>
      </c>
      <c r="T87" s="85">
        <v>141589.62</v>
      </c>
      <c r="U87" s="85">
        <v>134510.14000000001</v>
      </c>
      <c r="V87" s="85">
        <f t="shared" si="12"/>
        <v>7079.4799999999814</v>
      </c>
      <c r="W87" s="86">
        <f t="shared" si="11"/>
        <v>4.9999992937335251E-2</v>
      </c>
      <c r="X87" s="83" t="s">
        <v>1525</v>
      </c>
      <c r="Y87" s="85">
        <v>0</v>
      </c>
      <c r="Z87" s="83" t="s">
        <v>55</v>
      </c>
      <c r="AA87" s="85">
        <v>0</v>
      </c>
      <c r="AB87" s="85" t="s">
        <v>54</v>
      </c>
      <c r="AC87" s="85">
        <v>118384</v>
      </c>
      <c r="AD87" s="85">
        <v>63800</v>
      </c>
      <c r="AE87" s="85">
        <v>54584</v>
      </c>
      <c r="AF87" s="83" t="s">
        <v>1371</v>
      </c>
      <c r="AG87" s="103">
        <f t="shared" si="13"/>
        <v>-47504.520000000019</v>
      </c>
    </row>
    <row r="88" spans="1:33" s="88" customFormat="1" x14ac:dyDescent="0.2">
      <c r="A88" s="83" t="s">
        <v>39</v>
      </c>
      <c r="B88" s="83" t="s">
        <v>40</v>
      </c>
      <c r="C88" s="83" t="s">
        <v>3397</v>
      </c>
      <c r="D88" s="83" t="s">
        <v>3398</v>
      </c>
      <c r="E88" s="83" t="s">
        <v>2903</v>
      </c>
      <c r="F88" s="83" t="s">
        <v>3399</v>
      </c>
      <c r="G88" s="83" t="s">
        <v>1294</v>
      </c>
      <c r="H88" s="83" t="s">
        <v>1165</v>
      </c>
      <c r="I88" s="83" t="s">
        <v>302</v>
      </c>
      <c r="J88" s="83" t="s">
        <v>2011</v>
      </c>
      <c r="K88" s="84">
        <v>43543</v>
      </c>
      <c r="L88" s="84">
        <v>43543</v>
      </c>
      <c r="M88" s="84">
        <v>43543</v>
      </c>
      <c r="N88" s="83" t="s">
        <v>1386</v>
      </c>
      <c r="O88" s="83" t="s">
        <v>1368</v>
      </c>
      <c r="P88" s="102">
        <v>8128832</v>
      </c>
      <c r="Q88" s="83" t="s">
        <v>3401</v>
      </c>
      <c r="R88" s="83" t="s">
        <v>59</v>
      </c>
      <c r="S88" s="83" t="s">
        <v>52</v>
      </c>
      <c r="T88" s="85">
        <v>1062206</v>
      </c>
      <c r="U88" s="85">
        <v>1009095.7</v>
      </c>
      <c r="V88" s="85">
        <f t="shared" si="12"/>
        <v>53110.300000000047</v>
      </c>
      <c r="W88" s="86">
        <f t="shared" si="11"/>
        <v>5.0000000000000044E-2</v>
      </c>
      <c r="X88" s="83" t="s">
        <v>1525</v>
      </c>
      <c r="Y88" s="85">
        <v>0</v>
      </c>
      <c r="Z88" s="83" t="s">
        <v>55</v>
      </c>
      <c r="AA88" s="85">
        <v>0</v>
      </c>
      <c r="AB88" s="85" t="s">
        <v>54</v>
      </c>
      <c r="AC88" s="85">
        <v>1212284.8</v>
      </c>
      <c r="AD88" s="85">
        <v>561640</v>
      </c>
      <c r="AE88" s="85">
        <v>650644.80000000005</v>
      </c>
      <c r="AF88" s="83" t="s">
        <v>1371</v>
      </c>
      <c r="AG88" s="103">
        <f t="shared" si="13"/>
        <v>-597534.5</v>
      </c>
    </row>
    <row r="89" spans="1:33" s="88" customFormat="1" x14ac:dyDescent="0.2">
      <c r="A89" s="83" t="s">
        <v>39</v>
      </c>
      <c r="B89" s="83" t="s">
        <v>40</v>
      </c>
      <c r="C89" s="83" t="s">
        <v>3397</v>
      </c>
      <c r="D89" s="83" t="s">
        <v>3398</v>
      </c>
      <c r="E89" s="83" t="s">
        <v>2903</v>
      </c>
      <c r="F89" s="83" t="s">
        <v>3399</v>
      </c>
      <c r="G89" s="83" t="s">
        <v>1294</v>
      </c>
      <c r="H89" s="83" t="s">
        <v>1165</v>
      </c>
      <c r="I89" s="83" t="s">
        <v>302</v>
      </c>
      <c r="J89" s="83" t="s">
        <v>2011</v>
      </c>
      <c r="K89" s="84">
        <v>43529</v>
      </c>
      <c r="L89" s="84">
        <v>43529</v>
      </c>
      <c r="M89" s="84">
        <v>43529</v>
      </c>
      <c r="N89" s="83" t="s">
        <v>1386</v>
      </c>
      <c r="O89" s="83" t="s">
        <v>1368</v>
      </c>
      <c r="P89" s="102">
        <v>8143521</v>
      </c>
      <c r="Q89" s="83" t="s">
        <v>3401</v>
      </c>
      <c r="R89" s="83" t="s">
        <v>59</v>
      </c>
      <c r="S89" s="83" t="s">
        <v>52</v>
      </c>
      <c r="T89" s="85">
        <v>957575.02</v>
      </c>
      <c r="U89" s="85">
        <v>909696.27</v>
      </c>
      <c r="V89" s="85">
        <f t="shared" si="12"/>
        <v>47878.75</v>
      </c>
      <c r="W89" s="86">
        <f t="shared" si="11"/>
        <v>4.9999998955695395E-2</v>
      </c>
      <c r="X89" s="83" t="s">
        <v>1525</v>
      </c>
      <c r="Y89" s="85">
        <v>0</v>
      </c>
      <c r="Z89" s="83" t="s">
        <v>55</v>
      </c>
      <c r="AA89" s="85">
        <v>0</v>
      </c>
      <c r="AB89" s="85" t="s">
        <v>54</v>
      </c>
      <c r="AC89" s="85">
        <v>957575.02</v>
      </c>
      <c r="AD89" s="85">
        <v>602060</v>
      </c>
      <c r="AE89" s="85">
        <v>355515.02</v>
      </c>
      <c r="AF89" s="83" t="s">
        <v>1371</v>
      </c>
      <c r="AG89" s="103">
        <f t="shared" si="13"/>
        <v>-307636.27</v>
      </c>
    </row>
    <row r="90" spans="1:33" s="88" customFormat="1" x14ac:dyDescent="0.2">
      <c r="A90" s="83" t="s">
        <v>39</v>
      </c>
      <c r="B90" s="83" t="s">
        <v>40</v>
      </c>
      <c r="C90" s="83" t="s">
        <v>3397</v>
      </c>
      <c r="D90" s="83" t="s">
        <v>3398</v>
      </c>
      <c r="E90" s="83" t="s">
        <v>2903</v>
      </c>
      <c r="F90" s="83" t="s">
        <v>3399</v>
      </c>
      <c r="G90" s="83" t="s">
        <v>1294</v>
      </c>
      <c r="H90" s="83" t="s">
        <v>1165</v>
      </c>
      <c r="I90" s="83" t="s">
        <v>302</v>
      </c>
      <c r="J90" s="83" t="s">
        <v>2011</v>
      </c>
      <c r="K90" s="84">
        <v>43530</v>
      </c>
      <c r="L90" s="84">
        <v>43530</v>
      </c>
      <c r="M90" s="84">
        <v>43530</v>
      </c>
      <c r="N90" s="83" t="s">
        <v>1386</v>
      </c>
      <c r="O90" s="83" t="s">
        <v>1368</v>
      </c>
      <c r="P90" s="102">
        <v>8143552</v>
      </c>
      <c r="Q90" s="83" t="s">
        <v>3401</v>
      </c>
      <c r="R90" s="83" t="s">
        <v>59</v>
      </c>
      <c r="S90" s="83" t="s">
        <v>52</v>
      </c>
      <c r="T90" s="85">
        <v>1010543.41</v>
      </c>
      <c r="U90" s="85">
        <v>960016.24</v>
      </c>
      <c r="V90" s="85">
        <f t="shared" si="12"/>
        <v>50527.170000000042</v>
      </c>
      <c r="W90" s="86">
        <f t="shared" si="11"/>
        <v>4.999999950521674E-2</v>
      </c>
      <c r="X90" s="83" t="s">
        <v>1525</v>
      </c>
      <c r="Y90" s="85">
        <v>0</v>
      </c>
      <c r="Z90" s="83" t="s">
        <v>55</v>
      </c>
      <c r="AA90" s="85">
        <v>0</v>
      </c>
      <c r="AB90" s="85" t="s">
        <v>54</v>
      </c>
      <c r="AC90" s="85">
        <v>1010543.41</v>
      </c>
      <c r="AD90" s="85">
        <v>818800</v>
      </c>
      <c r="AE90" s="85">
        <v>191743.41</v>
      </c>
      <c r="AF90" s="83" t="s">
        <v>1371</v>
      </c>
      <c r="AG90" s="103">
        <f t="shared" si="13"/>
        <v>-141216.23999999996</v>
      </c>
    </row>
    <row r="91" spans="1:33" s="88" customFormat="1" x14ac:dyDescent="0.2">
      <c r="A91" s="83" t="s">
        <v>39</v>
      </c>
      <c r="B91" s="83" t="s">
        <v>40</v>
      </c>
      <c r="C91" s="83" t="s">
        <v>3397</v>
      </c>
      <c r="D91" s="83" t="s">
        <v>3398</v>
      </c>
      <c r="E91" s="83" t="s">
        <v>2903</v>
      </c>
      <c r="F91" s="83" t="s">
        <v>3399</v>
      </c>
      <c r="G91" s="83" t="s">
        <v>1294</v>
      </c>
      <c r="H91" s="83" t="s">
        <v>1165</v>
      </c>
      <c r="I91" s="83" t="s">
        <v>302</v>
      </c>
      <c r="J91" s="83" t="s">
        <v>2011</v>
      </c>
      <c r="K91" s="84">
        <v>43530</v>
      </c>
      <c r="L91" s="84">
        <v>43530</v>
      </c>
      <c r="M91" s="84">
        <v>43530</v>
      </c>
      <c r="N91" s="83" t="s">
        <v>1386</v>
      </c>
      <c r="O91" s="83" t="s">
        <v>1368</v>
      </c>
      <c r="P91" s="102">
        <v>8143618</v>
      </c>
      <c r="Q91" s="83" t="s">
        <v>3401</v>
      </c>
      <c r="R91" s="83" t="s">
        <v>59</v>
      </c>
      <c r="S91" s="83" t="s">
        <v>52</v>
      </c>
      <c r="T91" s="85">
        <v>89699.92</v>
      </c>
      <c r="U91" s="85">
        <v>85214.92</v>
      </c>
      <c r="V91" s="85">
        <f t="shared" si="12"/>
        <v>4485</v>
      </c>
      <c r="W91" s="86">
        <f t="shared" si="11"/>
        <v>5.0000044593127846E-2</v>
      </c>
      <c r="X91" s="83" t="s">
        <v>1525</v>
      </c>
      <c r="Y91" s="85">
        <v>0</v>
      </c>
      <c r="Z91" s="83" t="s">
        <v>55</v>
      </c>
      <c r="AA91" s="85">
        <v>0</v>
      </c>
      <c r="AB91" s="85" t="s">
        <v>54</v>
      </c>
      <c r="AC91" s="85">
        <v>89699.92</v>
      </c>
      <c r="AD91" s="85">
        <v>72680</v>
      </c>
      <c r="AE91" s="85">
        <v>17019.919999999998</v>
      </c>
      <c r="AF91" s="83" t="s">
        <v>1371</v>
      </c>
      <c r="AG91" s="103">
        <f t="shared" si="13"/>
        <v>-12534.919999999998</v>
      </c>
    </row>
    <row r="92" spans="1:33" s="88" customFormat="1" x14ac:dyDescent="0.2">
      <c r="A92" s="83" t="s">
        <v>39</v>
      </c>
      <c r="B92" s="83" t="s">
        <v>40</v>
      </c>
      <c r="C92" s="83" t="s">
        <v>3397</v>
      </c>
      <c r="D92" s="83" t="s">
        <v>3398</v>
      </c>
      <c r="E92" s="83" t="s">
        <v>2903</v>
      </c>
      <c r="F92" s="83" t="s">
        <v>3399</v>
      </c>
      <c r="G92" s="83" t="s">
        <v>1294</v>
      </c>
      <c r="H92" s="83" t="s">
        <v>1165</v>
      </c>
      <c r="I92" s="83" t="s">
        <v>302</v>
      </c>
      <c r="J92" s="83" t="s">
        <v>2011</v>
      </c>
      <c r="K92" s="84">
        <v>43528</v>
      </c>
      <c r="L92" s="84">
        <v>43528</v>
      </c>
      <c r="M92" s="84">
        <v>43528</v>
      </c>
      <c r="N92" s="83" t="s">
        <v>1386</v>
      </c>
      <c r="O92" s="83" t="s">
        <v>1368</v>
      </c>
      <c r="P92" s="102">
        <v>8143657</v>
      </c>
      <c r="Q92" s="83" t="s">
        <v>3401</v>
      </c>
      <c r="R92" s="83" t="s">
        <v>59</v>
      </c>
      <c r="S92" s="83" t="s">
        <v>52</v>
      </c>
      <c r="T92" s="85">
        <v>89699.92</v>
      </c>
      <c r="U92" s="85">
        <v>85214.92</v>
      </c>
      <c r="V92" s="85">
        <f t="shared" si="12"/>
        <v>4485</v>
      </c>
      <c r="W92" s="86">
        <f t="shared" si="11"/>
        <v>5.0000044593127846E-2</v>
      </c>
      <c r="X92" s="83" t="s">
        <v>1525</v>
      </c>
      <c r="Y92" s="85">
        <v>0</v>
      </c>
      <c r="Z92" s="83" t="s">
        <v>55</v>
      </c>
      <c r="AA92" s="85">
        <v>0</v>
      </c>
      <c r="AB92" s="85" t="s">
        <v>54</v>
      </c>
      <c r="AC92" s="85">
        <v>89699.92</v>
      </c>
      <c r="AD92" s="85">
        <v>72680</v>
      </c>
      <c r="AE92" s="85">
        <v>17019.919999999998</v>
      </c>
      <c r="AF92" s="83" t="s">
        <v>1371</v>
      </c>
      <c r="AG92" s="103">
        <f t="shared" si="13"/>
        <v>-12534.919999999998</v>
      </c>
    </row>
    <row r="93" spans="1:33" s="88" customFormat="1" x14ac:dyDescent="0.2">
      <c r="A93" s="83" t="s">
        <v>39</v>
      </c>
      <c r="B93" s="83" t="s">
        <v>40</v>
      </c>
      <c r="C93" s="83" t="s">
        <v>3397</v>
      </c>
      <c r="D93" s="83" t="s">
        <v>3398</v>
      </c>
      <c r="E93" s="83" t="s">
        <v>2903</v>
      </c>
      <c r="F93" s="83" t="s">
        <v>3399</v>
      </c>
      <c r="G93" s="83" t="s">
        <v>1294</v>
      </c>
      <c r="H93" s="83" t="s">
        <v>1165</v>
      </c>
      <c r="I93" s="83" t="s">
        <v>302</v>
      </c>
      <c r="J93" s="83" t="s">
        <v>2011</v>
      </c>
      <c r="K93" s="84">
        <v>43529</v>
      </c>
      <c r="L93" s="84">
        <v>43529</v>
      </c>
      <c r="M93" s="84">
        <v>43529</v>
      </c>
      <c r="N93" s="83" t="s">
        <v>1386</v>
      </c>
      <c r="O93" s="83" t="s">
        <v>1368</v>
      </c>
      <c r="P93" s="102">
        <v>8143671</v>
      </c>
      <c r="Q93" s="83" t="s">
        <v>3401</v>
      </c>
      <c r="R93" s="83" t="s">
        <v>59</v>
      </c>
      <c r="S93" s="83" t="s">
        <v>52</v>
      </c>
      <c r="T93" s="85">
        <v>402060.04</v>
      </c>
      <c r="U93" s="85">
        <v>381957.04</v>
      </c>
      <c r="V93" s="85">
        <f t="shared" si="12"/>
        <v>20103</v>
      </c>
      <c r="W93" s="86">
        <f t="shared" si="11"/>
        <v>4.9999995025618561E-2</v>
      </c>
      <c r="X93" s="83" t="s">
        <v>1525</v>
      </c>
      <c r="Y93" s="85">
        <v>0</v>
      </c>
      <c r="Z93" s="83" t="s">
        <v>55</v>
      </c>
      <c r="AA93" s="85">
        <v>0</v>
      </c>
      <c r="AB93" s="85" t="s">
        <v>54</v>
      </c>
      <c r="AC93" s="85">
        <v>402060.04</v>
      </c>
      <c r="AD93" s="85">
        <v>325772</v>
      </c>
      <c r="AE93" s="85">
        <v>76288.039999999994</v>
      </c>
      <c r="AF93" s="83" t="s">
        <v>1371</v>
      </c>
      <c r="AG93" s="103">
        <f t="shared" si="13"/>
        <v>-56185.039999999994</v>
      </c>
    </row>
    <row r="94" spans="1:33" s="88" customFormat="1" x14ac:dyDescent="0.2">
      <c r="A94" s="83" t="s">
        <v>39</v>
      </c>
      <c r="B94" s="83" t="s">
        <v>40</v>
      </c>
      <c r="C94" s="83" t="s">
        <v>3397</v>
      </c>
      <c r="D94" s="83" t="s">
        <v>3398</v>
      </c>
      <c r="E94" s="83" t="s">
        <v>2903</v>
      </c>
      <c r="F94" s="83" t="s">
        <v>3399</v>
      </c>
      <c r="G94" s="83" t="s">
        <v>1294</v>
      </c>
      <c r="H94" s="83" t="s">
        <v>1165</v>
      </c>
      <c r="I94" s="83" t="s">
        <v>302</v>
      </c>
      <c r="J94" s="83" t="s">
        <v>2011</v>
      </c>
      <c r="K94" s="84">
        <v>43530</v>
      </c>
      <c r="L94" s="84">
        <v>43530</v>
      </c>
      <c r="M94" s="84">
        <v>43530</v>
      </c>
      <c r="N94" s="83" t="s">
        <v>1386</v>
      </c>
      <c r="O94" s="83" t="s">
        <v>1368</v>
      </c>
      <c r="P94" s="102">
        <v>8157880</v>
      </c>
      <c r="Q94" s="83" t="s">
        <v>3401</v>
      </c>
      <c r="R94" s="83" t="s">
        <v>59</v>
      </c>
      <c r="S94" s="83" t="s">
        <v>52</v>
      </c>
      <c r="T94" s="85">
        <v>623911.19999999995</v>
      </c>
      <c r="U94" s="85">
        <v>592715.64</v>
      </c>
      <c r="V94" s="85">
        <f t="shared" si="12"/>
        <v>31195.559999999939</v>
      </c>
      <c r="W94" s="86">
        <f t="shared" si="11"/>
        <v>4.9999999999999906E-2</v>
      </c>
      <c r="X94" s="83" t="s">
        <v>1525</v>
      </c>
      <c r="Y94" s="85">
        <v>0</v>
      </c>
      <c r="Z94" s="83" t="s">
        <v>55</v>
      </c>
      <c r="AA94" s="85">
        <v>0</v>
      </c>
      <c r="AB94" s="85" t="s">
        <v>54</v>
      </c>
      <c r="AC94" s="85">
        <v>623911.19999999995</v>
      </c>
      <c r="AD94" s="85">
        <v>505528.5</v>
      </c>
      <c r="AE94" s="85">
        <v>118382.7</v>
      </c>
      <c r="AF94" s="83" t="s">
        <v>1371</v>
      </c>
      <c r="AG94" s="103">
        <f t="shared" si="13"/>
        <v>-87187.140000000058</v>
      </c>
    </row>
    <row r="95" spans="1:33" s="88" customFormat="1" x14ac:dyDescent="0.2">
      <c r="A95" s="83" t="s">
        <v>39</v>
      </c>
      <c r="B95" s="83" t="s">
        <v>40</v>
      </c>
      <c r="C95" s="83" t="s">
        <v>3397</v>
      </c>
      <c r="D95" s="83" t="s">
        <v>3398</v>
      </c>
      <c r="E95" s="83" t="s">
        <v>2903</v>
      </c>
      <c r="F95" s="83" t="s">
        <v>3399</v>
      </c>
      <c r="G95" s="83" t="s">
        <v>1294</v>
      </c>
      <c r="H95" s="83" t="s">
        <v>1165</v>
      </c>
      <c r="I95" s="83" t="s">
        <v>302</v>
      </c>
      <c r="J95" s="83" t="s">
        <v>2011</v>
      </c>
      <c r="K95" s="84">
        <v>43528</v>
      </c>
      <c r="L95" s="84">
        <v>43528</v>
      </c>
      <c r="M95" s="84">
        <v>43528</v>
      </c>
      <c r="N95" s="83" t="s">
        <v>1386</v>
      </c>
      <c r="O95" s="83" t="s">
        <v>1368</v>
      </c>
      <c r="P95" s="102">
        <v>8157881</v>
      </c>
      <c r="Q95" s="83" t="s">
        <v>3401</v>
      </c>
      <c r="R95" s="83" t="s">
        <v>59</v>
      </c>
      <c r="S95" s="83" t="s">
        <v>52</v>
      </c>
      <c r="T95" s="85">
        <v>350170.32</v>
      </c>
      <c r="U95" s="85">
        <v>332661.8</v>
      </c>
      <c r="V95" s="85">
        <f t="shared" si="12"/>
        <v>17508.520000000019</v>
      </c>
      <c r="W95" s="86">
        <f t="shared" si="11"/>
        <v>5.0000011423012719E-2</v>
      </c>
      <c r="X95" s="83" t="s">
        <v>1525</v>
      </c>
      <c r="Y95" s="85">
        <v>0</v>
      </c>
      <c r="Z95" s="83" t="s">
        <v>55</v>
      </c>
      <c r="AA95" s="85">
        <v>0</v>
      </c>
      <c r="AB95" s="85" t="s">
        <v>54</v>
      </c>
      <c r="AC95" s="85">
        <v>350170.32</v>
      </c>
      <c r="AD95" s="85">
        <v>283728</v>
      </c>
      <c r="AE95" s="85">
        <v>66442.320000000007</v>
      </c>
      <c r="AF95" s="83" t="s">
        <v>1371</v>
      </c>
      <c r="AG95" s="103">
        <f t="shared" si="13"/>
        <v>-48933.799999999988</v>
      </c>
    </row>
    <row r="96" spans="1:33" s="88" customFormat="1" x14ac:dyDescent="0.2">
      <c r="A96" s="83" t="s">
        <v>39</v>
      </c>
      <c r="B96" s="83" t="s">
        <v>40</v>
      </c>
      <c r="C96" s="83" t="s">
        <v>3397</v>
      </c>
      <c r="D96" s="83" t="s">
        <v>3398</v>
      </c>
      <c r="E96" s="83" t="s">
        <v>2903</v>
      </c>
      <c r="F96" s="83" t="s">
        <v>3399</v>
      </c>
      <c r="G96" s="83" t="s">
        <v>1294</v>
      </c>
      <c r="H96" s="83" t="s">
        <v>1165</v>
      </c>
      <c r="I96" s="83" t="s">
        <v>302</v>
      </c>
      <c r="J96" s="83" t="s">
        <v>2011</v>
      </c>
      <c r="K96" s="84">
        <v>43549</v>
      </c>
      <c r="L96" s="84">
        <v>43549</v>
      </c>
      <c r="M96" s="84">
        <v>43549</v>
      </c>
      <c r="N96" s="83" t="s">
        <v>1386</v>
      </c>
      <c r="O96" s="83" t="s">
        <v>1368</v>
      </c>
      <c r="P96" s="102">
        <v>8157884</v>
      </c>
      <c r="Q96" s="83" t="s">
        <v>3401</v>
      </c>
      <c r="R96" s="83" t="s">
        <v>59</v>
      </c>
      <c r="S96" s="83" t="s">
        <v>52</v>
      </c>
      <c r="T96" s="85">
        <v>1098162.6100000001</v>
      </c>
      <c r="U96" s="85">
        <v>1043254.48</v>
      </c>
      <c r="V96" s="85">
        <f t="shared" si="12"/>
        <v>54908.130000000121</v>
      </c>
      <c r="W96" s="86">
        <f t="shared" si="11"/>
        <v>4.9999999544694126E-2</v>
      </c>
      <c r="X96" s="83" t="s">
        <v>1525</v>
      </c>
      <c r="Y96" s="85">
        <v>0</v>
      </c>
      <c r="Z96" s="83" t="s">
        <v>55</v>
      </c>
      <c r="AA96" s="85">
        <v>0</v>
      </c>
      <c r="AB96" s="85" t="s">
        <v>54</v>
      </c>
      <c r="AC96" s="85">
        <v>1098162.6100000001</v>
      </c>
      <c r="AD96" s="85">
        <v>972667.5</v>
      </c>
      <c r="AE96" s="85">
        <v>125495.11</v>
      </c>
      <c r="AF96" s="83" t="s">
        <v>1371</v>
      </c>
      <c r="AG96" s="103">
        <f t="shared" si="13"/>
        <v>-70586.97999999988</v>
      </c>
    </row>
    <row r="97" spans="1:33" s="88" customFormat="1" x14ac:dyDescent="0.2">
      <c r="A97" s="83" t="s">
        <v>39</v>
      </c>
      <c r="B97" s="83" t="s">
        <v>40</v>
      </c>
      <c r="C97" s="83" t="s">
        <v>3397</v>
      </c>
      <c r="D97" s="83" t="s">
        <v>3398</v>
      </c>
      <c r="E97" s="83" t="s">
        <v>2903</v>
      </c>
      <c r="F97" s="83" t="s">
        <v>3399</v>
      </c>
      <c r="G97" s="83" t="s">
        <v>1294</v>
      </c>
      <c r="H97" s="83" t="s">
        <v>1165</v>
      </c>
      <c r="I97" s="83" t="s">
        <v>302</v>
      </c>
      <c r="J97" s="83" t="s">
        <v>2011</v>
      </c>
      <c r="K97" s="84">
        <v>43530</v>
      </c>
      <c r="L97" s="84">
        <v>43530</v>
      </c>
      <c r="M97" s="84">
        <v>43530</v>
      </c>
      <c r="N97" s="83" t="s">
        <v>1386</v>
      </c>
      <c r="O97" s="83" t="s">
        <v>1368</v>
      </c>
      <c r="P97" s="102">
        <v>8157889</v>
      </c>
      <c r="Q97" s="83" t="s">
        <v>3401</v>
      </c>
      <c r="R97" s="83" t="s">
        <v>59</v>
      </c>
      <c r="S97" s="83" t="s">
        <v>52</v>
      </c>
      <c r="T97" s="85">
        <v>1204581.9099999999</v>
      </c>
      <c r="U97" s="85">
        <v>1144352.81</v>
      </c>
      <c r="V97" s="85">
        <f t="shared" si="12"/>
        <v>60229.09999999986</v>
      </c>
      <c r="W97" s="86">
        <f t="shared" si="11"/>
        <v>5.0000003735735883E-2</v>
      </c>
      <c r="X97" s="83" t="s">
        <v>1525</v>
      </c>
      <c r="Y97" s="85">
        <v>0</v>
      </c>
      <c r="Z97" s="83" t="s">
        <v>55</v>
      </c>
      <c r="AA97" s="85">
        <v>0</v>
      </c>
      <c r="AB97" s="85" t="s">
        <v>54</v>
      </c>
      <c r="AC97" s="85">
        <v>1204581.9099999999</v>
      </c>
      <c r="AD97" s="85">
        <v>1069142.5</v>
      </c>
      <c r="AE97" s="85">
        <v>135439.41</v>
      </c>
      <c r="AF97" s="83" t="s">
        <v>1371</v>
      </c>
      <c r="AG97" s="103">
        <f t="shared" si="13"/>
        <v>-75210.310000000143</v>
      </c>
    </row>
    <row r="98" spans="1:33" s="88" customFormat="1" x14ac:dyDescent="0.2">
      <c r="A98" s="83" t="s">
        <v>39</v>
      </c>
      <c r="B98" s="83" t="s">
        <v>40</v>
      </c>
      <c r="C98" s="83" t="s">
        <v>3397</v>
      </c>
      <c r="D98" s="83" t="s">
        <v>3398</v>
      </c>
      <c r="E98" s="83" t="s">
        <v>2903</v>
      </c>
      <c r="F98" s="83" t="s">
        <v>3399</v>
      </c>
      <c r="G98" s="83" t="s">
        <v>1294</v>
      </c>
      <c r="H98" s="83" t="s">
        <v>1165</v>
      </c>
      <c r="I98" s="83" t="s">
        <v>302</v>
      </c>
      <c r="J98" s="83" t="s">
        <v>2011</v>
      </c>
      <c r="K98" s="84">
        <v>43525</v>
      </c>
      <c r="L98" s="84">
        <v>43525</v>
      </c>
      <c r="M98" s="84">
        <v>43525</v>
      </c>
      <c r="N98" s="83" t="s">
        <v>1386</v>
      </c>
      <c r="O98" s="83" t="s">
        <v>1368</v>
      </c>
      <c r="P98" s="102">
        <v>8157894</v>
      </c>
      <c r="Q98" s="83" t="s">
        <v>3401</v>
      </c>
      <c r="R98" s="83" t="s">
        <v>59</v>
      </c>
      <c r="S98" s="83" t="s">
        <v>52</v>
      </c>
      <c r="T98" s="85">
        <v>125920.52</v>
      </c>
      <c r="U98" s="85">
        <v>119624.49</v>
      </c>
      <c r="V98" s="85">
        <f t="shared" si="12"/>
        <v>6296.0299999999988</v>
      </c>
      <c r="W98" s="86">
        <f t="shared" si="11"/>
        <v>5.0000031766069569E-2</v>
      </c>
      <c r="X98" s="83" t="s">
        <v>1525</v>
      </c>
      <c r="Y98" s="85">
        <v>0</v>
      </c>
      <c r="Z98" s="83" t="s">
        <v>55</v>
      </c>
      <c r="AA98" s="85">
        <v>0</v>
      </c>
      <c r="AB98" s="85" t="s">
        <v>54</v>
      </c>
      <c r="AC98" s="85">
        <v>125920.52</v>
      </c>
      <c r="AD98" s="85">
        <v>102028</v>
      </c>
      <c r="AE98" s="85">
        <v>23892.52</v>
      </c>
      <c r="AF98" s="83" t="s">
        <v>1371</v>
      </c>
      <c r="AG98" s="103">
        <f t="shared" si="13"/>
        <v>-17596.490000000002</v>
      </c>
    </row>
    <row r="99" spans="1:33" s="88" customFormat="1" x14ac:dyDescent="0.2">
      <c r="A99" s="83" t="s">
        <v>39</v>
      </c>
      <c r="B99" s="83" t="s">
        <v>40</v>
      </c>
      <c r="C99" s="83" t="s">
        <v>3397</v>
      </c>
      <c r="D99" s="83" t="s">
        <v>3398</v>
      </c>
      <c r="E99" s="83" t="s">
        <v>2903</v>
      </c>
      <c r="F99" s="83" t="s">
        <v>3399</v>
      </c>
      <c r="G99" s="83" t="s">
        <v>1294</v>
      </c>
      <c r="H99" s="83" t="s">
        <v>2690</v>
      </c>
      <c r="I99" s="83" t="s">
        <v>302</v>
      </c>
      <c r="J99" s="83" t="s">
        <v>2011</v>
      </c>
      <c r="K99" s="84">
        <v>43525</v>
      </c>
      <c r="L99" s="84">
        <v>43525</v>
      </c>
      <c r="M99" s="84">
        <v>43525</v>
      </c>
      <c r="N99" s="83" t="s">
        <v>1367</v>
      </c>
      <c r="O99" s="83" t="s">
        <v>1368</v>
      </c>
      <c r="P99" s="102">
        <v>8194613</v>
      </c>
      <c r="Q99" s="83" t="s">
        <v>5038</v>
      </c>
      <c r="R99" s="83" t="s">
        <v>59</v>
      </c>
      <c r="S99" s="83" t="s">
        <v>52</v>
      </c>
      <c r="T99" s="85">
        <v>6240</v>
      </c>
      <c r="U99" s="85">
        <v>5887.5</v>
      </c>
      <c r="V99" s="85">
        <f t="shared" si="12"/>
        <v>352.5</v>
      </c>
      <c r="W99" s="86">
        <f t="shared" si="11"/>
        <v>5.6490384615384616E-2</v>
      </c>
      <c r="X99" s="83" t="s">
        <v>1361</v>
      </c>
      <c r="Y99" s="85">
        <v>5887.5</v>
      </c>
      <c r="Z99" s="83" t="s">
        <v>5039</v>
      </c>
      <c r="AA99" s="85">
        <v>0</v>
      </c>
      <c r="AB99" s="85" t="s">
        <v>54</v>
      </c>
      <c r="AC99" s="85">
        <v>6240</v>
      </c>
      <c r="AD99" s="85">
        <v>5887.5</v>
      </c>
      <c r="AE99" s="85">
        <v>352.5</v>
      </c>
      <c r="AF99" s="83" t="s">
        <v>1371</v>
      </c>
      <c r="AG99" s="103">
        <f t="shared" si="13"/>
        <v>0</v>
      </c>
    </row>
    <row r="100" spans="1:33" s="88" customFormat="1" x14ac:dyDescent="0.2">
      <c r="A100" s="83" t="s">
        <v>39</v>
      </c>
      <c r="B100" s="83" t="s">
        <v>40</v>
      </c>
      <c r="C100" s="83" t="s">
        <v>3397</v>
      </c>
      <c r="D100" s="83" t="s">
        <v>3398</v>
      </c>
      <c r="E100" s="83" t="s">
        <v>2903</v>
      </c>
      <c r="F100" s="83" t="s">
        <v>3399</v>
      </c>
      <c r="G100" s="83" t="s">
        <v>1294</v>
      </c>
      <c r="H100" s="83" t="s">
        <v>2690</v>
      </c>
      <c r="I100" s="83" t="s">
        <v>302</v>
      </c>
      <c r="J100" s="83" t="s">
        <v>2011</v>
      </c>
      <c r="K100" s="84">
        <v>43525</v>
      </c>
      <c r="L100" s="84">
        <v>43525</v>
      </c>
      <c r="M100" s="84">
        <v>43525</v>
      </c>
      <c r="N100" s="83" t="s">
        <v>1367</v>
      </c>
      <c r="O100" s="83" t="s">
        <v>1368</v>
      </c>
      <c r="P100" s="102">
        <v>8194613</v>
      </c>
      <c r="Q100" s="83" t="s">
        <v>5038</v>
      </c>
      <c r="R100" s="83" t="s">
        <v>59</v>
      </c>
      <c r="S100" s="83" t="s">
        <v>52</v>
      </c>
      <c r="T100" s="85">
        <v>14118.9</v>
      </c>
      <c r="U100" s="85">
        <v>12385</v>
      </c>
      <c r="V100" s="85">
        <f t="shared" si="12"/>
        <v>1733.8999999999996</v>
      </c>
      <c r="W100" s="86">
        <f t="shared" si="11"/>
        <v>0.12280701754385963</v>
      </c>
      <c r="X100" s="83" t="s">
        <v>1361</v>
      </c>
      <c r="Y100" s="85">
        <v>12385</v>
      </c>
      <c r="Z100" s="83" t="s">
        <v>5040</v>
      </c>
      <c r="AA100" s="85">
        <v>0</v>
      </c>
      <c r="AB100" s="85" t="s">
        <v>54</v>
      </c>
      <c r="AC100" s="85">
        <v>14118.9</v>
      </c>
      <c r="AD100" s="85">
        <v>12385</v>
      </c>
      <c r="AE100" s="85">
        <v>1733.9</v>
      </c>
      <c r="AF100" s="83" t="s">
        <v>1371</v>
      </c>
      <c r="AG100" s="103">
        <f t="shared" si="13"/>
        <v>0</v>
      </c>
    </row>
    <row r="101" spans="1:33" s="88" customFormat="1" x14ac:dyDescent="0.2">
      <c r="A101" s="83" t="s">
        <v>39</v>
      </c>
      <c r="B101" s="83" t="s">
        <v>40</v>
      </c>
      <c r="C101" s="83" t="s">
        <v>3397</v>
      </c>
      <c r="D101" s="83" t="s">
        <v>3398</v>
      </c>
      <c r="E101" s="83" t="s">
        <v>2903</v>
      </c>
      <c r="F101" s="83" t="s">
        <v>3399</v>
      </c>
      <c r="G101" s="83" t="s">
        <v>1294</v>
      </c>
      <c r="H101" s="83" t="s">
        <v>2690</v>
      </c>
      <c r="I101" s="83" t="s">
        <v>302</v>
      </c>
      <c r="J101" s="83" t="s">
        <v>2011</v>
      </c>
      <c r="K101" s="84">
        <v>43525</v>
      </c>
      <c r="L101" s="84">
        <v>43525</v>
      </c>
      <c r="M101" s="84">
        <v>43525</v>
      </c>
      <c r="N101" s="83" t="s">
        <v>1367</v>
      </c>
      <c r="O101" s="83" t="s">
        <v>1368</v>
      </c>
      <c r="P101" s="102">
        <v>8196620</v>
      </c>
      <c r="Q101" s="83" t="s">
        <v>5038</v>
      </c>
      <c r="R101" s="83" t="s">
        <v>59</v>
      </c>
      <c r="S101" s="83" t="s">
        <v>52</v>
      </c>
      <c r="T101" s="85">
        <v>14118.9</v>
      </c>
      <c r="U101" s="85">
        <v>12385</v>
      </c>
      <c r="V101" s="85">
        <f t="shared" si="12"/>
        <v>1733.8999999999996</v>
      </c>
      <c r="W101" s="86">
        <f t="shared" si="11"/>
        <v>0.12280701754385963</v>
      </c>
      <c r="X101" s="83" t="s">
        <v>1361</v>
      </c>
      <c r="Y101" s="85">
        <v>12385</v>
      </c>
      <c r="Z101" s="83" t="s">
        <v>5041</v>
      </c>
      <c r="AA101" s="85">
        <v>0</v>
      </c>
      <c r="AB101" s="85" t="s">
        <v>54</v>
      </c>
      <c r="AC101" s="85">
        <v>14118.9</v>
      </c>
      <c r="AD101" s="85">
        <v>12385</v>
      </c>
      <c r="AE101" s="85">
        <v>1733.9</v>
      </c>
      <c r="AF101" s="83" t="s">
        <v>1371</v>
      </c>
      <c r="AG101" s="103">
        <f t="shared" si="13"/>
        <v>0</v>
      </c>
    </row>
    <row r="102" spans="1:33" s="88" customFormat="1" x14ac:dyDescent="0.2">
      <c r="A102" s="83" t="s">
        <v>39</v>
      </c>
      <c r="B102" s="83" t="s">
        <v>40</v>
      </c>
      <c r="C102" s="83" t="s">
        <v>3397</v>
      </c>
      <c r="D102" s="83" t="s">
        <v>3398</v>
      </c>
      <c r="E102" s="83" t="s">
        <v>2903</v>
      </c>
      <c r="F102" s="83" t="s">
        <v>3399</v>
      </c>
      <c r="G102" s="83" t="s">
        <v>1294</v>
      </c>
      <c r="H102" s="83" t="s">
        <v>5042</v>
      </c>
      <c r="I102" s="83" t="s">
        <v>302</v>
      </c>
      <c r="J102" s="83" t="s">
        <v>2011</v>
      </c>
      <c r="K102" s="84">
        <v>43539</v>
      </c>
      <c r="L102" s="84">
        <v>43539</v>
      </c>
      <c r="M102" s="84">
        <v>43539</v>
      </c>
      <c r="N102" s="83" t="s">
        <v>1367</v>
      </c>
      <c r="O102" s="83" t="s">
        <v>1368</v>
      </c>
      <c r="P102" s="102">
        <v>8204414</v>
      </c>
      <c r="Q102" s="83" t="s">
        <v>5043</v>
      </c>
      <c r="R102" s="83" t="s">
        <v>59</v>
      </c>
      <c r="S102" s="83" t="s">
        <v>52</v>
      </c>
      <c r="T102" s="85">
        <v>155250</v>
      </c>
      <c r="U102" s="85">
        <v>135000</v>
      </c>
      <c r="V102" s="85">
        <f t="shared" si="12"/>
        <v>20250</v>
      </c>
      <c r="W102" s="86">
        <f t="shared" si="11"/>
        <v>0.13043478260869565</v>
      </c>
      <c r="X102" s="83" t="s">
        <v>1361</v>
      </c>
      <c r="Y102" s="85">
        <v>135000</v>
      </c>
      <c r="Z102" s="83" t="s">
        <v>5044</v>
      </c>
      <c r="AA102" s="85">
        <v>0</v>
      </c>
      <c r="AB102" s="85" t="s">
        <v>54</v>
      </c>
      <c r="AC102" s="85">
        <v>155250</v>
      </c>
      <c r="AD102" s="85">
        <v>135000</v>
      </c>
      <c r="AE102" s="85">
        <v>20250</v>
      </c>
      <c r="AF102" s="83" t="s">
        <v>1371</v>
      </c>
      <c r="AG102" s="103">
        <f t="shared" si="13"/>
        <v>0</v>
      </c>
    </row>
    <row r="103" spans="1:33" s="88" customFormat="1" x14ac:dyDescent="0.2">
      <c r="A103" s="83" t="s">
        <v>39</v>
      </c>
      <c r="B103" s="83" t="s">
        <v>40</v>
      </c>
      <c r="C103" s="83" t="s">
        <v>3397</v>
      </c>
      <c r="D103" s="83" t="s">
        <v>3398</v>
      </c>
      <c r="E103" s="83" t="s">
        <v>2903</v>
      </c>
      <c r="F103" s="83" t="s">
        <v>3399</v>
      </c>
      <c r="G103" s="83" t="s">
        <v>1294</v>
      </c>
      <c r="H103" s="83" t="s">
        <v>5042</v>
      </c>
      <c r="I103" s="83" t="s">
        <v>302</v>
      </c>
      <c r="J103" s="83" t="s">
        <v>2011</v>
      </c>
      <c r="K103" s="84">
        <v>43539</v>
      </c>
      <c r="L103" s="84">
        <v>43539</v>
      </c>
      <c r="M103" s="84">
        <v>43539</v>
      </c>
      <c r="N103" s="83" t="s">
        <v>1367</v>
      </c>
      <c r="O103" s="83" t="s">
        <v>1368</v>
      </c>
      <c r="P103" s="102">
        <v>8204414</v>
      </c>
      <c r="Q103" s="83" t="s">
        <v>5043</v>
      </c>
      <c r="R103" s="83" t="s">
        <v>59</v>
      </c>
      <c r="S103" s="83" t="s">
        <v>52</v>
      </c>
      <c r="T103" s="85">
        <v>48941.47</v>
      </c>
      <c r="U103" s="85">
        <v>42557.8</v>
      </c>
      <c r="V103" s="85">
        <f t="shared" si="12"/>
        <v>6383.6699999999983</v>
      </c>
      <c r="W103" s="86">
        <f t="shared" si="11"/>
        <v>0.13043478260869562</v>
      </c>
      <c r="X103" s="83" t="s">
        <v>1361</v>
      </c>
      <c r="Y103" s="85">
        <v>42557.8</v>
      </c>
      <c r="Z103" s="83" t="s">
        <v>5045</v>
      </c>
      <c r="AA103" s="85">
        <v>0</v>
      </c>
      <c r="AB103" s="85" t="s">
        <v>54</v>
      </c>
      <c r="AC103" s="85">
        <v>48941.47</v>
      </c>
      <c r="AD103" s="85">
        <v>42557.8</v>
      </c>
      <c r="AE103" s="85">
        <v>6383.67</v>
      </c>
      <c r="AF103" s="83" t="s">
        <v>1371</v>
      </c>
      <c r="AG103" s="103">
        <f t="shared" si="13"/>
        <v>0</v>
      </c>
    </row>
    <row r="104" spans="1:33" s="88" customFormat="1" x14ac:dyDescent="0.2">
      <c r="A104" s="83" t="s">
        <v>39</v>
      </c>
      <c r="B104" s="83" t="s">
        <v>40</v>
      </c>
      <c r="C104" s="83" t="s">
        <v>3397</v>
      </c>
      <c r="D104" s="83" t="s">
        <v>3398</v>
      </c>
      <c r="E104" s="83" t="s">
        <v>2903</v>
      </c>
      <c r="F104" s="83" t="s">
        <v>3399</v>
      </c>
      <c r="G104" s="83" t="s">
        <v>1294</v>
      </c>
      <c r="H104" s="83" t="s">
        <v>5042</v>
      </c>
      <c r="I104" s="83" t="s">
        <v>302</v>
      </c>
      <c r="J104" s="83" t="s">
        <v>2011</v>
      </c>
      <c r="K104" s="84">
        <v>43539</v>
      </c>
      <c r="L104" s="84">
        <v>43539</v>
      </c>
      <c r="M104" s="104" t="s">
        <v>54</v>
      </c>
      <c r="N104" s="83" t="s">
        <v>1383</v>
      </c>
      <c r="O104" s="83" t="s">
        <v>1359</v>
      </c>
      <c r="P104" s="102">
        <v>8204414</v>
      </c>
      <c r="Q104" s="83" t="s">
        <v>5043</v>
      </c>
      <c r="R104" s="83" t="s">
        <v>59</v>
      </c>
      <c r="S104" s="83" t="s">
        <v>52</v>
      </c>
      <c r="T104" s="85">
        <v>0</v>
      </c>
      <c r="U104" s="85">
        <v>0</v>
      </c>
      <c r="V104" s="85">
        <f t="shared" si="12"/>
        <v>0</v>
      </c>
      <c r="W104" s="86" t="e">
        <f t="shared" si="11"/>
        <v>#DIV/0!</v>
      </c>
      <c r="X104" s="83" t="s">
        <v>1525</v>
      </c>
      <c r="Y104" s="85">
        <v>0</v>
      </c>
      <c r="Z104" s="83" t="s">
        <v>55</v>
      </c>
      <c r="AA104" s="85">
        <v>0</v>
      </c>
      <c r="AB104" s="85" t="s">
        <v>54</v>
      </c>
      <c r="AC104" s="85">
        <v>0</v>
      </c>
      <c r="AD104" s="85">
        <v>0</v>
      </c>
      <c r="AE104" s="85">
        <v>0</v>
      </c>
      <c r="AF104" s="83" t="s">
        <v>1371</v>
      </c>
      <c r="AG104" s="103">
        <f t="shared" si="13"/>
        <v>0</v>
      </c>
    </row>
    <row r="105" spans="1:33" s="88" customFormat="1" x14ac:dyDescent="0.2">
      <c r="A105" s="83" t="s">
        <v>39</v>
      </c>
      <c r="B105" s="83" t="s">
        <v>40</v>
      </c>
      <c r="C105" s="83" t="s">
        <v>3397</v>
      </c>
      <c r="D105" s="83" t="s">
        <v>3398</v>
      </c>
      <c r="E105" s="83" t="s">
        <v>2903</v>
      </c>
      <c r="F105" s="83" t="s">
        <v>3399</v>
      </c>
      <c r="G105" s="83" t="s">
        <v>1294</v>
      </c>
      <c r="H105" s="83" t="s">
        <v>5042</v>
      </c>
      <c r="I105" s="83" t="s">
        <v>302</v>
      </c>
      <c r="J105" s="83" t="s">
        <v>2011</v>
      </c>
      <c r="K105" s="84">
        <v>43539</v>
      </c>
      <c r="L105" s="84">
        <v>43539</v>
      </c>
      <c r="M105" s="84">
        <v>43539</v>
      </c>
      <c r="N105" s="83" t="s">
        <v>1367</v>
      </c>
      <c r="O105" s="83" t="s">
        <v>1368</v>
      </c>
      <c r="P105" s="102">
        <v>8204414</v>
      </c>
      <c r="Q105" s="83" t="s">
        <v>5043</v>
      </c>
      <c r="R105" s="83" t="s">
        <v>59</v>
      </c>
      <c r="S105" s="83" t="s">
        <v>52</v>
      </c>
      <c r="T105" s="85">
        <v>26270.45</v>
      </c>
      <c r="U105" s="85">
        <v>22843.88</v>
      </c>
      <c r="V105" s="85">
        <f t="shared" si="12"/>
        <v>3426.5699999999997</v>
      </c>
      <c r="W105" s="86">
        <f t="shared" si="11"/>
        <v>0.13043438540261015</v>
      </c>
      <c r="X105" s="83" t="s">
        <v>1361</v>
      </c>
      <c r="Y105" s="85">
        <v>22843.88</v>
      </c>
      <c r="Z105" s="83" t="s">
        <v>5046</v>
      </c>
      <c r="AA105" s="85">
        <v>0</v>
      </c>
      <c r="AB105" s="85" t="s">
        <v>54</v>
      </c>
      <c r="AC105" s="85">
        <v>26270.45</v>
      </c>
      <c r="AD105" s="85">
        <v>22843.88</v>
      </c>
      <c r="AE105" s="85">
        <v>3426.57</v>
      </c>
      <c r="AF105" s="83" t="s">
        <v>1371</v>
      </c>
      <c r="AG105" s="103">
        <f t="shared" si="13"/>
        <v>0</v>
      </c>
    </row>
    <row r="106" spans="1:33" s="88" customFormat="1" x14ac:dyDescent="0.2">
      <c r="A106" s="83" t="s">
        <v>39</v>
      </c>
      <c r="B106" s="83" t="s">
        <v>40</v>
      </c>
      <c r="C106" s="83" t="s">
        <v>3397</v>
      </c>
      <c r="D106" s="83" t="s">
        <v>3398</v>
      </c>
      <c r="E106" s="83" t="s">
        <v>2903</v>
      </c>
      <c r="F106" s="83" t="s">
        <v>3399</v>
      </c>
      <c r="G106" s="83" t="s">
        <v>1294</v>
      </c>
      <c r="H106" s="83" t="s">
        <v>5042</v>
      </c>
      <c r="I106" s="83" t="s">
        <v>302</v>
      </c>
      <c r="J106" s="83" t="s">
        <v>2011</v>
      </c>
      <c r="K106" s="84">
        <v>43539</v>
      </c>
      <c r="L106" s="84">
        <v>43539</v>
      </c>
      <c r="M106" s="84">
        <v>43539</v>
      </c>
      <c r="N106" s="83" t="s">
        <v>1367</v>
      </c>
      <c r="O106" s="83" t="s">
        <v>1368</v>
      </c>
      <c r="P106" s="102">
        <v>8204414</v>
      </c>
      <c r="Q106" s="83" t="s">
        <v>5043</v>
      </c>
      <c r="R106" s="83" t="s">
        <v>59</v>
      </c>
      <c r="S106" s="83" t="s">
        <v>52</v>
      </c>
      <c r="T106" s="85">
        <v>41467.21</v>
      </c>
      <c r="U106" s="85">
        <v>36058.660000000003</v>
      </c>
      <c r="V106" s="85">
        <f t="shared" si="12"/>
        <v>5408.5499999999956</v>
      </c>
      <c r="W106" s="86">
        <f t="shared" si="11"/>
        <v>0.13042956109176373</v>
      </c>
      <c r="X106" s="83" t="s">
        <v>1361</v>
      </c>
      <c r="Y106" s="85">
        <v>36058.660000000003</v>
      </c>
      <c r="Z106" s="83" t="s">
        <v>5047</v>
      </c>
      <c r="AA106" s="85">
        <v>0</v>
      </c>
      <c r="AB106" s="85" t="s">
        <v>54</v>
      </c>
      <c r="AC106" s="85">
        <v>41467.21</v>
      </c>
      <c r="AD106" s="85">
        <v>36058.660000000003</v>
      </c>
      <c r="AE106" s="85">
        <v>5408.55</v>
      </c>
      <c r="AF106" s="83" t="s">
        <v>1371</v>
      </c>
      <c r="AG106" s="103">
        <f t="shared" si="13"/>
        <v>0</v>
      </c>
    </row>
    <row r="107" spans="1:33" s="88" customFormat="1" x14ac:dyDescent="0.2">
      <c r="A107" s="83" t="s">
        <v>39</v>
      </c>
      <c r="B107" s="83" t="s">
        <v>40</v>
      </c>
      <c r="C107" s="83" t="s">
        <v>3397</v>
      </c>
      <c r="D107" s="83" t="s">
        <v>3398</v>
      </c>
      <c r="E107" s="83" t="s">
        <v>2903</v>
      </c>
      <c r="F107" s="83" t="s">
        <v>3399</v>
      </c>
      <c r="G107" s="83" t="s">
        <v>1294</v>
      </c>
      <c r="H107" s="83" t="s">
        <v>4475</v>
      </c>
      <c r="I107" s="83" t="s">
        <v>302</v>
      </c>
      <c r="J107" s="83" t="s">
        <v>2011</v>
      </c>
      <c r="K107" s="84">
        <v>43525</v>
      </c>
      <c r="L107" s="84">
        <v>43525</v>
      </c>
      <c r="M107" s="84">
        <v>43525</v>
      </c>
      <c r="N107" s="83" t="s">
        <v>1358</v>
      </c>
      <c r="O107" s="83" t="s">
        <v>1368</v>
      </c>
      <c r="P107" s="102">
        <v>8175435</v>
      </c>
      <c r="Q107" s="83" t="s">
        <v>5048</v>
      </c>
      <c r="R107" s="83" t="s">
        <v>68</v>
      </c>
      <c r="S107" s="83" t="s">
        <v>52</v>
      </c>
      <c r="T107" s="85">
        <v>929582.5</v>
      </c>
      <c r="U107" s="85">
        <v>845075</v>
      </c>
      <c r="V107" s="85">
        <f t="shared" si="12"/>
        <v>84507.5</v>
      </c>
      <c r="W107" s="86">
        <f t="shared" si="11"/>
        <v>9.0909090909090912E-2</v>
      </c>
      <c r="X107" s="83" t="s">
        <v>1361</v>
      </c>
      <c r="Y107" s="85">
        <v>845075</v>
      </c>
      <c r="Z107" s="83" t="s">
        <v>5049</v>
      </c>
      <c r="AA107" s="85">
        <v>0</v>
      </c>
      <c r="AB107" s="85" t="s">
        <v>54</v>
      </c>
      <c r="AC107" s="85">
        <v>929582.5</v>
      </c>
      <c r="AD107" s="85">
        <v>845075</v>
      </c>
      <c r="AE107" s="85">
        <v>84507.5</v>
      </c>
      <c r="AF107" s="83" t="s">
        <v>1371</v>
      </c>
      <c r="AG107" s="103">
        <f t="shared" si="13"/>
        <v>0</v>
      </c>
    </row>
    <row r="108" spans="1:33" s="88" customFormat="1" x14ac:dyDescent="0.2">
      <c r="A108" s="83" t="s">
        <v>39</v>
      </c>
      <c r="B108" s="83" t="s">
        <v>40</v>
      </c>
      <c r="C108" s="83" t="s">
        <v>3412</v>
      </c>
      <c r="D108" s="83" t="s">
        <v>3413</v>
      </c>
      <c r="E108" s="83" t="s">
        <v>2903</v>
      </c>
      <c r="F108" s="83" t="s">
        <v>3416</v>
      </c>
      <c r="G108" s="83" t="s">
        <v>3417</v>
      </c>
      <c r="H108" s="83" t="s">
        <v>3414</v>
      </c>
      <c r="I108" s="83" t="s">
        <v>302</v>
      </c>
      <c r="J108" s="83" t="s">
        <v>2011</v>
      </c>
      <c r="K108" s="84">
        <v>43536</v>
      </c>
      <c r="L108" s="84">
        <v>43536</v>
      </c>
      <c r="M108" s="84">
        <v>43536</v>
      </c>
      <c r="N108" s="83" t="s">
        <v>1358</v>
      </c>
      <c r="O108" s="83" t="s">
        <v>1368</v>
      </c>
      <c r="P108" s="102">
        <v>8172040</v>
      </c>
      <c r="Q108" s="83" t="s">
        <v>4490</v>
      </c>
      <c r="R108" s="83" t="s">
        <v>68</v>
      </c>
      <c r="S108" s="83" t="s">
        <v>52</v>
      </c>
      <c r="T108" s="85">
        <v>2514.4</v>
      </c>
      <c r="U108" s="85">
        <v>2245</v>
      </c>
      <c r="V108" s="85">
        <f>T108-U108</f>
        <v>269.40000000000009</v>
      </c>
      <c r="W108" s="86">
        <f t="shared" si="11"/>
        <v>0.10714285714285718</v>
      </c>
      <c r="X108" s="83" t="s">
        <v>1361</v>
      </c>
      <c r="Y108" s="85">
        <v>2245</v>
      </c>
      <c r="Z108" s="83" t="s">
        <v>4491</v>
      </c>
      <c r="AA108" s="85">
        <v>0</v>
      </c>
      <c r="AB108" s="85" t="s">
        <v>54</v>
      </c>
      <c r="AC108" s="85">
        <v>2514.4</v>
      </c>
      <c r="AD108" s="85">
        <v>2245</v>
      </c>
      <c r="AE108" s="85">
        <v>269.39999999999998</v>
      </c>
      <c r="AF108" s="83" t="s">
        <v>1371</v>
      </c>
      <c r="AG108" s="103">
        <f>V108-AE108</f>
        <v>0</v>
      </c>
    </row>
    <row r="109" spans="1:33" s="88" customFormat="1" x14ac:dyDescent="0.2">
      <c r="A109" s="83" t="s">
        <v>39</v>
      </c>
      <c r="B109" s="83" t="s">
        <v>40</v>
      </c>
      <c r="C109" s="83" t="s">
        <v>3412</v>
      </c>
      <c r="D109" s="83" t="s">
        <v>3413</v>
      </c>
      <c r="E109" s="83" t="s">
        <v>2903</v>
      </c>
      <c r="F109" s="83" t="s">
        <v>3416</v>
      </c>
      <c r="G109" s="83" t="s">
        <v>3417</v>
      </c>
      <c r="H109" s="83" t="s">
        <v>978</v>
      </c>
      <c r="I109" s="83" t="s">
        <v>302</v>
      </c>
      <c r="J109" s="83" t="s">
        <v>2011</v>
      </c>
      <c r="K109" s="84">
        <v>43536</v>
      </c>
      <c r="L109" s="84">
        <v>43536</v>
      </c>
      <c r="M109" s="84">
        <v>43536</v>
      </c>
      <c r="N109" s="83" t="s">
        <v>1358</v>
      </c>
      <c r="O109" s="83" t="s">
        <v>1368</v>
      </c>
      <c r="P109" s="102">
        <v>8175132</v>
      </c>
      <c r="Q109" s="83" t="s">
        <v>4505</v>
      </c>
      <c r="R109" s="83" t="s">
        <v>68</v>
      </c>
      <c r="S109" s="83" t="s">
        <v>52</v>
      </c>
      <c r="T109" s="85">
        <v>5028.8</v>
      </c>
      <c r="U109" s="85">
        <v>4490</v>
      </c>
      <c r="V109" s="85">
        <f>T109-U109</f>
        <v>538.80000000000018</v>
      </c>
      <c r="W109" s="86">
        <f t="shared" si="11"/>
        <v>0.10714285714285718</v>
      </c>
      <c r="X109" s="83" t="s">
        <v>1361</v>
      </c>
      <c r="Y109" s="85">
        <v>4490</v>
      </c>
      <c r="Z109" s="83" t="s">
        <v>5050</v>
      </c>
      <c r="AA109" s="85">
        <v>0</v>
      </c>
      <c r="AB109" s="85" t="s">
        <v>54</v>
      </c>
      <c r="AC109" s="85">
        <v>5028.8</v>
      </c>
      <c r="AD109" s="85">
        <v>4490</v>
      </c>
      <c r="AE109" s="85">
        <v>538.79999999999995</v>
      </c>
      <c r="AF109" s="83" t="s">
        <v>1390</v>
      </c>
      <c r="AG109" s="103">
        <f>V109-AE109</f>
        <v>0</v>
      </c>
    </row>
    <row r="110" spans="1:33" s="88" customFormat="1" x14ac:dyDescent="0.2">
      <c r="A110" s="83" t="s">
        <v>39</v>
      </c>
      <c r="B110" s="83" t="s">
        <v>40</v>
      </c>
      <c r="C110" s="83" t="s">
        <v>3412</v>
      </c>
      <c r="D110" s="83" t="s">
        <v>3413</v>
      </c>
      <c r="E110" s="83" t="s">
        <v>2903</v>
      </c>
      <c r="F110" s="83" t="s">
        <v>3416</v>
      </c>
      <c r="G110" s="83" t="s">
        <v>3417</v>
      </c>
      <c r="H110" s="83" t="s">
        <v>3464</v>
      </c>
      <c r="I110" s="83" t="s">
        <v>302</v>
      </c>
      <c r="J110" s="83" t="s">
        <v>2011</v>
      </c>
      <c r="K110" s="84">
        <v>43545</v>
      </c>
      <c r="L110" s="84">
        <v>43539</v>
      </c>
      <c r="M110" s="104" t="s">
        <v>54</v>
      </c>
      <c r="N110" s="83" t="s">
        <v>1358</v>
      </c>
      <c r="O110" s="83" t="s">
        <v>1359</v>
      </c>
      <c r="P110" s="102">
        <v>8188673</v>
      </c>
      <c r="Q110" s="83" t="s">
        <v>5051</v>
      </c>
      <c r="R110" s="83" t="s">
        <v>68</v>
      </c>
      <c r="S110" s="83" t="s">
        <v>52</v>
      </c>
      <c r="T110" s="85">
        <v>106468.88</v>
      </c>
      <c r="U110" s="85">
        <v>99503.64</v>
      </c>
      <c r="V110" s="85">
        <f>T110-U110</f>
        <v>6965.2400000000052</v>
      </c>
      <c r="W110" s="86">
        <f t="shared" si="11"/>
        <v>6.5420430833873763E-2</v>
      </c>
      <c r="X110" s="83" t="s">
        <v>1361</v>
      </c>
      <c r="Y110" s="85">
        <v>99503.64</v>
      </c>
      <c r="Z110" s="83" t="s">
        <v>5052</v>
      </c>
      <c r="AA110" s="85">
        <v>0</v>
      </c>
      <c r="AB110" s="85" t="s">
        <v>54</v>
      </c>
      <c r="AC110" s="85">
        <v>106468.88</v>
      </c>
      <c r="AD110" s="85">
        <v>99503.64</v>
      </c>
      <c r="AE110" s="85">
        <v>6965.24</v>
      </c>
      <c r="AF110" s="83" t="s">
        <v>1371</v>
      </c>
      <c r="AG110" s="103">
        <f>V110-AE110</f>
        <v>0</v>
      </c>
    </row>
    <row r="111" spans="1:33" s="88" customFormat="1" x14ac:dyDescent="0.2">
      <c r="A111" s="83" t="s">
        <v>39</v>
      </c>
      <c r="B111" s="83" t="s">
        <v>40</v>
      </c>
      <c r="C111" s="83" t="s">
        <v>3412</v>
      </c>
      <c r="D111" s="83" t="s">
        <v>5053</v>
      </c>
      <c r="E111" s="83" t="s">
        <v>2903</v>
      </c>
      <c r="F111" s="83" t="s">
        <v>3416</v>
      </c>
      <c r="G111" s="83" t="s">
        <v>3417</v>
      </c>
      <c r="H111" s="83" t="s">
        <v>2621</v>
      </c>
      <c r="I111" s="83" t="s">
        <v>302</v>
      </c>
      <c r="J111" s="83" t="s">
        <v>2011</v>
      </c>
      <c r="K111" s="84">
        <v>43537</v>
      </c>
      <c r="L111" s="84">
        <v>43537</v>
      </c>
      <c r="M111" s="84">
        <v>43542</v>
      </c>
      <c r="N111" s="83" t="s">
        <v>1367</v>
      </c>
      <c r="O111" s="83" t="s">
        <v>1368</v>
      </c>
      <c r="P111" s="102">
        <v>8182852</v>
      </c>
      <c r="Q111" s="83" t="s">
        <v>5054</v>
      </c>
      <c r="R111" s="83" t="s">
        <v>59</v>
      </c>
      <c r="S111" s="83" t="s">
        <v>52</v>
      </c>
      <c r="T111" s="85">
        <v>5966.97</v>
      </c>
      <c r="U111" s="85">
        <v>5188.6400000000003</v>
      </c>
      <c r="V111" s="85">
        <f t="shared" ref="V111:V174" si="14">T111-U111</f>
        <v>778.32999999999993</v>
      </c>
      <c r="W111" s="86">
        <f t="shared" si="11"/>
        <v>0.13043973742117018</v>
      </c>
      <c r="X111" s="83" t="s">
        <v>1361</v>
      </c>
      <c r="Y111" s="85">
        <v>5188.6400000000003</v>
      </c>
      <c r="Z111" s="83" t="s">
        <v>5055</v>
      </c>
      <c r="AA111" s="85">
        <v>0</v>
      </c>
      <c r="AB111" s="85" t="s">
        <v>54</v>
      </c>
      <c r="AC111" s="85">
        <v>5966.97</v>
      </c>
      <c r="AD111" s="85">
        <v>5188.6400000000003</v>
      </c>
      <c r="AE111" s="85">
        <v>778.33</v>
      </c>
      <c r="AF111" s="83" t="s">
        <v>1390</v>
      </c>
      <c r="AG111" s="103">
        <f t="shared" ref="AG111:AG174" si="15">V111-AE111</f>
        <v>0</v>
      </c>
    </row>
    <row r="112" spans="1:33" s="88" customFormat="1" x14ac:dyDescent="0.2">
      <c r="A112" s="83" t="s">
        <v>39</v>
      </c>
      <c r="B112" s="83" t="s">
        <v>40</v>
      </c>
      <c r="C112" s="83" t="s">
        <v>3412</v>
      </c>
      <c r="D112" s="83" t="s">
        <v>5053</v>
      </c>
      <c r="E112" s="83" t="s">
        <v>2903</v>
      </c>
      <c r="F112" s="83" t="s">
        <v>3416</v>
      </c>
      <c r="G112" s="83" t="s">
        <v>3417</v>
      </c>
      <c r="H112" s="83" t="s">
        <v>2621</v>
      </c>
      <c r="I112" s="83" t="s">
        <v>302</v>
      </c>
      <c r="J112" s="83" t="s">
        <v>2011</v>
      </c>
      <c r="K112" s="84">
        <v>43537</v>
      </c>
      <c r="L112" s="84">
        <v>43514</v>
      </c>
      <c r="M112" s="84">
        <v>43514</v>
      </c>
      <c r="N112" s="83" t="s">
        <v>1383</v>
      </c>
      <c r="O112" s="83" t="s">
        <v>1368</v>
      </c>
      <c r="P112" s="102">
        <v>8182852</v>
      </c>
      <c r="Q112" s="83" t="s">
        <v>5054</v>
      </c>
      <c r="R112" s="83" t="s">
        <v>59</v>
      </c>
      <c r="S112" s="83" t="s">
        <v>52</v>
      </c>
      <c r="T112" s="85">
        <v>6966.64</v>
      </c>
      <c r="U112" s="85">
        <v>6618.31</v>
      </c>
      <c r="V112" s="85">
        <f t="shared" si="14"/>
        <v>348.32999999999993</v>
      </c>
      <c r="W112" s="86">
        <f t="shared" si="11"/>
        <v>4.9999712917561397E-2</v>
      </c>
      <c r="X112" s="83" t="s">
        <v>1525</v>
      </c>
      <c r="Y112" s="85">
        <v>0</v>
      </c>
      <c r="Z112" s="83" t="s">
        <v>55</v>
      </c>
      <c r="AA112" s="85">
        <v>0</v>
      </c>
      <c r="AB112" s="85" t="s">
        <v>54</v>
      </c>
      <c r="AC112" s="85">
        <v>6966.64</v>
      </c>
      <c r="AD112" s="85">
        <v>3936.05</v>
      </c>
      <c r="AE112" s="85">
        <v>3030.59</v>
      </c>
      <c r="AF112" s="83" t="s">
        <v>1390</v>
      </c>
      <c r="AG112" s="103">
        <f t="shared" si="15"/>
        <v>-2682.26</v>
      </c>
    </row>
    <row r="113" spans="1:33" s="88" customFormat="1" x14ac:dyDescent="0.2">
      <c r="A113" s="83" t="s">
        <v>39</v>
      </c>
      <c r="B113" s="83" t="s">
        <v>40</v>
      </c>
      <c r="C113" s="83" t="s">
        <v>3412</v>
      </c>
      <c r="D113" s="83" t="s">
        <v>5053</v>
      </c>
      <c r="E113" s="83" t="s">
        <v>2903</v>
      </c>
      <c r="F113" s="83" t="s">
        <v>3416</v>
      </c>
      <c r="G113" s="83" t="s">
        <v>3417</v>
      </c>
      <c r="H113" s="83" t="s">
        <v>2621</v>
      </c>
      <c r="I113" s="83" t="s">
        <v>302</v>
      </c>
      <c r="J113" s="83" t="s">
        <v>2011</v>
      </c>
      <c r="K113" s="84">
        <v>43537</v>
      </c>
      <c r="L113" s="84">
        <v>43537</v>
      </c>
      <c r="M113" s="84">
        <v>43542</v>
      </c>
      <c r="N113" s="83" t="s">
        <v>1367</v>
      </c>
      <c r="O113" s="83" t="s">
        <v>1368</v>
      </c>
      <c r="P113" s="102">
        <v>8182852</v>
      </c>
      <c r="Q113" s="83" t="s">
        <v>5054</v>
      </c>
      <c r="R113" s="83" t="s">
        <v>59</v>
      </c>
      <c r="S113" s="83" t="s">
        <v>52</v>
      </c>
      <c r="T113" s="85">
        <v>5151.32</v>
      </c>
      <c r="U113" s="85">
        <v>4479.3999999999996</v>
      </c>
      <c r="V113" s="85">
        <f t="shared" si="14"/>
        <v>671.92000000000007</v>
      </c>
      <c r="W113" s="86">
        <f t="shared" si="11"/>
        <v>0.13043647065218236</v>
      </c>
      <c r="X113" s="83" t="s">
        <v>1361</v>
      </c>
      <c r="Y113" s="85">
        <v>4479.3999999999996</v>
      </c>
      <c r="Z113" s="83" t="s">
        <v>5056</v>
      </c>
      <c r="AA113" s="85">
        <v>0</v>
      </c>
      <c r="AB113" s="85" t="s">
        <v>54</v>
      </c>
      <c r="AC113" s="85">
        <v>5151.32</v>
      </c>
      <c r="AD113" s="85">
        <v>4479.3999999999996</v>
      </c>
      <c r="AE113" s="85">
        <v>671.92</v>
      </c>
      <c r="AF113" s="83" t="s">
        <v>1390</v>
      </c>
      <c r="AG113" s="103">
        <f t="shared" si="15"/>
        <v>0</v>
      </c>
    </row>
    <row r="114" spans="1:33" s="88" customFormat="1" x14ac:dyDescent="0.2">
      <c r="A114" s="83" t="s">
        <v>39</v>
      </c>
      <c r="B114" s="83" t="s">
        <v>40</v>
      </c>
      <c r="C114" s="83" t="s">
        <v>3412</v>
      </c>
      <c r="D114" s="83" t="s">
        <v>5053</v>
      </c>
      <c r="E114" s="83" t="s">
        <v>2903</v>
      </c>
      <c r="F114" s="83" t="s">
        <v>3416</v>
      </c>
      <c r="G114" s="83" t="s">
        <v>3417</v>
      </c>
      <c r="H114" s="83" t="s">
        <v>2621</v>
      </c>
      <c r="I114" s="83" t="s">
        <v>302</v>
      </c>
      <c r="J114" s="83" t="s">
        <v>2011</v>
      </c>
      <c r="K114" s="84">
        <v>43537</v>
      </c>
      <c r="L114" s="84">
        <v>43537</v>
      </c>
      <c r="M114" s="84">
        <v>43542</v>
      </c>
      <c r="N114" s="83" t="s">
        <v>1367</v>
      </c>
      <c r="O114" s="83" t="s">
        <v>1368</v>
      </c>
      <c r="P114" s="102">
        <v>8182852</v>
      </c>
      <c r="Q114" s="83" t="s">
        <v>5054</v>
      </c>
      <c r="R114" s="83" t="s">
        <v>59</v>
      </c>
      <c r="S114" s="83" t="s">
        <v>52</v>
      </c>
      <c r="T114" s="85">
        <v>14.44</v>
      </c>
      <c r="U114" s="85">
        <v>14.96</v>
      </c>
      <c r="V114" s="85">
        <f t="shared" si="14"/>
        <v>-0.52000000000000135</v>
      </c>
      <c r="W114" s="86">
        <f t="shared" ref="W114:W189" si="16">V114/T114</f>
        <v>-3.6011080332410066E-2</v>
      </c>
      <c r="X114" s="83" t="s">
        <v>1361</v>
      </c>
      <c r="Y114" s="85">
        <v>14.96</v>
      </c>
      <c r="Z114" s="83" t="s">
        <v>5057</v>
      </c>
      <c r="AA114" s="85">
        <v>0</v>
      </c>
      <c r="AB114" s="85" t="s">
        <v>54</v>
      </c>
      <c r="AC114" s="85">
        <v>14.44</v>
      </c>
      <c r="AD114" s="85">
        <v>14.96</v>
      </c>
      <c r="AE114" s="85">
        <v>-0.52</v>
      </c>
      <c r="AF114" s="83" t="s">
        <v>1390</v>
      </c>
      <c r="AG114" s="103">
        <f t="shared" si="15"/>
        <v>-1.3322676295501878E-15</v>
      </c>
    </row>
    <row r="115" spans="1:33" s="88" customFormat="1" x14ac:dyDescent="0.2">
      <c r="A115" s="83" t="s">
        <v>39</v>
      </c>
      <c r="B115" s="83" t="s">
        <v>40</v>
      </c>
      <c r="C115" s="83" t="s">
        <v>3412</v>
      </c>
      <c r="D115" s="83" t="s">
        <v>5053</v>
      </c>
      <c r="E115" s="83" t="s">
        <v>2903</v>
      </c>
      <c r="F115" s="83" t="s">
        <v>3416</v>
      </c>
      <c r="G115" s="83" t="s">
        <v>3417</v>
      </c>
      <c r="H115" s="83" t="s">
        <v>2621</v>
      </c>
      <c r="I115" s="83" t="s">
        <v>302</v>
      </c>
      <c r="J115" s="83" t="s">
        <v>2011</v>
      </c>
      <c r="K115" s="84">
        <v>43537</v>
      </c>
      <c r="L115" s="84">
        <v>43537</v>
      </c>
      <c r="M115" s="84">
        <v>43542</v>
      </c>
      <c r="N115" s="83" t="s">
        <v>1367</v>
      </c>
      <c r="O115" s="83" t="s">
        <v>1368</v>
      </c>
      <c r="P115" s="102">
        <v>8182852</v>
      </c>
      <c r="Q115" s="83" t="s">
        <v>5054</v>
      </c>
      <c r="R115" s="83" t="s">
        <v>59</v>
      </c>
      <c r="S115" s="83" t="s">
        <v>52</v>
      </c>
      <c r="T115" s="85">
        <v>3323.5</v>
      </c>
      <c r="U115" s="85">
        <v>2890</v>
      </c>
      <c r="V115" s="85">
        <f t="shared" si="14"/>
        <v>433.5</v>
      </c>
      <c r="W115" s="86">
        <f t="shared" si="16"/>
        <v>0.13043478260869565</v>
      </c>
      <c r="X115" s="83" t="s">
        <v>1361</v>
      </c>
      <c r="Y115" s="85">
        <v>2890</v>
      </c>
      <c r="Z115" s="83" t="s">
        <v>5058</v>
      </c>
      <c r="AA115" s="85">
        <v>0</v>
      </c>
      <c r="AB115" s="85" t="s">
        <v>54</v>
      </c>
      <c r="AC115" s="85">
        <v>3323.5</v>
      </c>
      <c r="AD115" s="85">
        <v>2890</v>
      </c>
      <c r="AE115" s="85">
        <v>433.5</v>
      </c>
      <c r="AF115" s="83" t="s">
        <v>1390</v>
      </c>
      <c r="AG115" s="103">
        <f t="shared" si="15"/>
        <v>0</v>
      </c>
    </row>
    <row r="116" spans="1:33" s="88" customFormat="1" x14ac:dyDescent="0.2">
      <c r="A116" s="83" t="s">
        <v>39</v>
      </c>
      <c r="B116" s="83" t="s">
        <v>40</v>
      </c>
      <c r="C116" s="83" t="s">
        <v>3412</v>
      </c>
      <c r="D116" s="83" t="s">
        <v>5053</v>
      </c>
      <c r="E116" s="83" t="s">
        <v>2903</v>
      </c>
      <c r="F116" s="83" t="s">
        <v>3416</v>
      </c>
      <c r="G116" s="83" t="s">
        <v>3417</v>
      </c>
      <c r="H116" s="83" t="s">
        <v>2621</v>
      </c>
      <c r="I116" s="83" t="s">
        <v>302</v>
      </c>
      <c r="J116" s="83" t="s">
        <v>2011</v>
      </c>
      <c r="K116" s="84">
        <v>43537</v>
      </c>
      <c r="L116" s="84">
        <v>43537</v>
      </c>
      <c r="M116" s="84">
        <v>43542</v>
      </c>
      <c r="N116" s="83" t="s">
        <v>1367</v>
      </c>
      <c r="O116" s="83" t="s">
        <v>1368</v>
      </c>
      <c r="P116" s="102">
        <v>8182852</v>
      </c>
      <c r="Q116" s="83" t="s">
        <v>5054</v>
      </c>
      <c r="R116" s="83" t="s">
        <v>59</v>
      </c>
      <c r="S116" s="83" t="s">
        <v>52</v>
      </c>
      <c r="T116" s="85">
        <v>38979.96</v>
      </c>
      <c r="U116" s="85">
        <v>33895.79</v>
      </c>
      <c r="V116" s="85">
        <f t="shared" si="14"/>
        <v>5084.1699999999983</v>
      </c>
      <c r="W116" s="86">
        <f t="shared" si="16"/>
        <v>0.13043035446932214</v>
      </c>
      <c r="X116" s="83" t="s">
        <v>1361</v>
      </c>
      <c r="Y116" s="85">
        <v>33895.79</v>
      </c>
      <c r="Z116" s="83" t="s">
        <v>5059</v>
      </c>
      <c r="AA116" s="85">
        <v>0</v>
      </c>
      <c r="AB116" s="85" t="s">
        <v>54</v>
      </c>
      <c r="AC116" s="85">
        <v>38979.96</v>
      </c>
      <c r="AD116" s="85">
        <v>33895.79</v>
      </c>
      <c r="AE116" s="85">
        <v>5084.17</v>
      </c>
      <c r="AF116" s="83" t="s">
        <v>1390</v>
      </c>
      <c r="AG116" s="103">
        <f t="shared" si="15"/>
        <v>0</v>
      </c>
    </row>
    <row r="117" spans="1:33" s="88" customFormat="1" x14ac:dyDescent="0.2">
      <c r="A117" s="83" t="s">
        <v>39</v>
      </c>
      <c r="B117" s="83" t="s">
        <v>40</v>
      </c>
      <c r="C117" s="83" t="s">
        <v>3412</v>
      </c>
      <c r="D117" s="83" t="s">
        <v>5053</v>
      </c>
      <c r="E117" s="83" t="s">
        <v>2903</v>
      </c>
      <c r="F117" s="83" t="s">
        <v>3416</v>
      </c>
      <c r="G117" s="83" t="s">
        <v>3417</v>
      </c>
      <c r="H117" s="83" t="s">
        <v>2621</v>
      </c>
      <c r="I117" s="83" t="s">
        <v>302</v>
      </c>
      <c r="J117" s="83" t="s">
        <v>2011</v>
      </c>
      <c r="K117" s="84">
        <v>43537</v>
      </c>
      <c r="L117" s="84">
        <v>43537</v>
      </c>
      <c r="M117" s="84">
        <v>43542</v>
      </c>
      <c r="N117" s="83" t="s">
        <v>1367</v>
      </c>
      <c r="O117" s="83" t="s">
        <v>1368</v>
      </c>
      <c r="P117" s="102">
        <v>8182852</v>
      </c>
      <c r="Q117" s="83" t="s">
        <v>5054</v>
      </c>
      <c r="R117" s="83" t="s">
        <v>59</v>
      </c>
      <c r="S117" s="83" t="s">
        <v>52</v>
      </c>
      <c r="T117" s="85">
        <v>38721.760000000002</v>
      </c>
      <c r="U117" s="85">
        <v>31399.119999999999</v>
      </c>
      <c r="V117" s="85">
        <f t="shared" si="14"/>
        <v>7322.6400000000031</v>
      </c>
      <c r="W117" s="86">
        <f t="shared" si="16"/>
        <v>0.18910917272355396</v>
      </c>
      <c r="X117" s="83" t="s">
        <v>1361</v>
      </c>
      <c r="Y117" s="85">
        <v>31399.119999999999</v>
      </c>
      <c r="Z117" s="83" t="s">
        <v>5060</v>
      </c>
      <c r="AA117" s="85">
        <v>0</v>
      </c>
      <c r="AB117" s="85" t="s">
        <v>54</v>
      </c>
      <c r="AC117" s="85">
        <v>38721.760000000002</v>
      </c>
      <c r="AD117" s="85">
        <v>31399.119999999999</v>
      </c>
      <c r="AE117" s="85">
        <v>7322.64</v>
      </c>
      <c r="AF117" s="83" t="s">
        <v>1390</v>
      </c>
      <c r="AG117" s="103">
        <f t="shared" si="15"/>
        <v>0</v>
      </c>
    </row>
    <row r="118" spans="1:33" s="88" customFormat="1" x14ac:dyDescent="0.2">
      <c r="A118" s="83" t="s">
        <v>39</v>
      </c>
      <c r="B118" s="83" t="s">
        <v>40</v>
      </c>
      <c r="C118" s="83" t="s">
        <v>3412</v>
      </c>
      <c r="D118" s="83" t="s">
        <v>5053</v>
      </c>
      <c r="E118" s="83" t="s">
        <v>2903</v>
      </c>
      <c r="F118" s="83" t="s">
        <v>3416</v>
      </c>
      <c r="G118" s="83" t="s">
        <v>3417</v>
      </c>
      <c r="H118" s="83" t="s">
        <v>2621</v>
      </c>
      <c r="I118" s="83" t="s">
        <v>302</v>
      </c>
      <c r="J118" s="83" t="s">
        <v>2011</v>
      </c>
      <c r="K118" s="84">
        <v>43537</v>
      </c>
      <c r="L118" s="84">
        <v>43537</v>
      </c>
      <c r="M118" s="84">
        <v>43542</v>
      </c>
      <c r="N118" s="83" t="s">
        <v>1367</v>
      </c>
      <c r="O118" s="83" t="s">
        <v>1368</v>
      </c>
      <c r="P118" s="102">
        <v>8182852</v>
      </c>
      <c r="Q118" s="83" t="s">
        <v>5054</v>
      </c>
      <c r="R118" s="83" t="s">
        <v>59</v>
      </c>
      <c r="S118" s="83" t="s">
        <v>52</v>
      </c>
      <c r="T118" s="85">
        <v>397.64</v>
      </c>
      <c r="U118" s="85">
        <v>461.04</v>
      </c>
      <c r="V118" s="85">
        <f t="shared" si="14"/>
        <v>-63.400000000000034</v>
      </c>
      <c r="W118" s="86">
        <f t="shared" si="16"/>
        <v>-0.15944070013077163</v>
      </c>
      <c r="X118" s="83" t="s">
        <v>1361</v>
      </c>
      <c r="Y118" s="85">
        <v>461.04</v>
      </c>
      <c r="Z118" s="83" t="s">
        <v>5061</v>
      </c>
      <c r="AA118" s="85">
        <v>0</v>
      </c>
      <c r="AB118" s="85" t="s">
        <v>54</v>
      </c>
      <c r="AC118" s="85">
        <v>397.64</v>
      </c>
      <c r="AD118" s="85">
        <v>461.04</v>
      </c>
      <c r="AE118" s="85">
        <v>-63.4</v>
      </c>
      <c r="AF118" s="83" t="s">
        <v>1390</v>
      </c>
      <c r="AG118" s="103">
        <f t="shared" si="15"/>
        <v>0</v>
      </c>
    </row>
    <row r="119" spans="1:33" s="88" customFormat="1" x14ac:dyDescent="0.2">
      <c r="A119" s="83" t="s">
        <v>39</v>
      </c>
      <c r="B119" s="83" t="s">
        <v>40</v>
      </c>
      <c r="C119" s="83" t="s">
        <v>3412</v>
      </c>
      <c r="D119" s="83" t="s">
        <v>5053</v>
      </c>
      <c r="E119" s="83" t="s">
        <v>2903</v>
      </c>
      <c r="F119" s="83" t="s">
        <v>3416</v>
      </c>
      <c r="G119" s="83" t="s">
        <v>3417</v>
      </c>
      <c r="H119" s="83" t="s">
        <v>2621</v>
      </c>
      <c r="I119" s="83" t="s">
        <v>302</v>
      </c>
      <c r="J119" s="83" t="s">
        <v>2011</v>
      </c>
      <c r="K119" s="84">
        <v>43537</v>
      </c>
      <c r="L119" s="84">
        <v>43537</v>
      </c>
      <c r="M119" s="84">
        <v>43542</v>
      </c>
      <c r="N119" s="83" t="s">
        <v>1367</v>
      </c>
      <c r="O119" s="83" t="s">
        <v>1368</v>
      </c>
      <c r="P119" s="102">
        <v>8182852</v>
      </c>
      <c r="Q119" s="83" t="s">
        <v>5054</v>
      </c>
      <c r="R119" s="83" t="s">
        <v>59</v>
      </c>
      <c r="S119" s="83" t="s">
        <v>52</v>
      </c>
      <c r="T119" s="85">
        <v>18969.71</v>
      </c>
      <c r="U119" s="85">
        <v>18096.38</v>
      </c>
      <c r="V119" s="85">
        <f t="shared" si="14"/>
        <v>873.32999999999811</v>
      </c>
      <c r="W119" s="86">
        <f t="shared" si="16"/>
        <v>4.6038131315660501E-2</v>
      </c>
      <c r="X119" s="83" t="s">
        <v>1361</v>
      </c>
      <c r="Y119" s="85">
        <v>18096.38</v>
      </c>
      <c r="Z119" s="83" t="s">
        <v>5062</v>
      </c>
      <c r="AA119" s="85">
        <v>0</v>
      </c>
      <c r="AB119" s="85" t="s">
        <v>54</v>
      </c>
      <c r="AC119" s="85">
        <v>18969.71</v>
      </c>
      <c r="AD119" s="85">
        <v>18096.38</v>
      </c>
      <c r="AE119" s="85">
        <v>873.33</v>
      </c>
      <c r="AF119" s="83" t="s">
        <v>1390</v>
      </c>
      <c r="AG119" s="103">
        <f t="shared" si="15"/>
        <v>-1.9326762412674725E-12</v>
      </c>
    </row>
    <row r="120" spans="1:33" s="88" customFormat="1" x14ac:dyDescent="0.2">
      <c r="A120" s="83" t="s">
        <v>39</v>
      </c>
      <c r="B120" s="83" t="s">
        <v>40</v>
      </c>
      <c r="C120" s="83" t="s">
        <v>3412</v>
      </c>
      <c r="D120" s="83" t="s">
        <v>5053</v>
      </c>
      <c r="E120" s="83" t="s">
        <v>2903</v>
      </c>
      <c r="F120" s="83" t="s">
        <v>3416</v>
      </c>
      <c r="G120" s="83" t="s">
        <v>3417</v>
      </c>
      <c r="H120" s="83" t="s">
        <v>2621</v>
      </c>
      <c r="I120" s="83" t="s">
        <v>302</v>
      </c>
      <c r="J120" s="83" t="s">
        <v>2011</v>
      </c>
      <c r="K120" s="84">
        <v>43550</v>
      </c>
      <c r="L120" s="84">
        <v>43550</v>
      </c>
      <c r="M120" s="84">
        <v>43553</v>
      </c>
      <c r="N120" s="83" t="s">
        <v>1367</v>
      </c>
      <c r="O120" s="83" t="s">
        <v>1368</v>
      </c>
      <c r="P120" s="102">
        <v>8182856</v>
      </c>
      <c r="Q120" s="83" t="s">
        <v>5054</v>
      </c>
      <c r="R120" s="83" t="s">
        <v>59</v>
      </c>
      <c r="S120" s="83" t="s">
        <v>52</v>
      </c>
      <c r="T120" s="85">
        <v>3323.5</v>
      </c>
      <c r="U120" s="85">
        <v>2890</v>
      </c>
      <c r="V120" s="85">
        <f t="shared" si="14"/>
        <v>433.5</v>
      </c>
      <c r="W120" s="86">
        <f t="shared" si="16"/>
        <v>0.13043478260869565</v>
      </c>
      <c r="X120" s="83" t="s">
        <v>1361</v>
      </c>
      <c r="Y120" s="85">
        <v>2890</v>
      </c>
      <c r="Z120" s="83" t="s">
        <v>5063</v>
      </c>
      <c r="AA120" s="85">
        <v>0</v>
      </c>
      <c r="AB120" s="85" t="s">
        <v>54</v>
      </c>
      <c r="AC120" s="85">
        <v>3323.5</v>
      </c>
      <c r="AD120" s="85">
        <v>2890</v>
      </c>
      <c r="AE120" s="85">
        <v>433.5</v>
      </c>
      <c r="AF120" s="83" t="s">
        <v>1390</v>
      </c>
      <c r="AG120" s="103">
        <f t="shared" si="15"/>
        <v>0</v>
      </c>
    </row>
    <row r="121" spans="1:33" s="88" customFormat="1" x14ac:dyDescent="0.2">
      <c r="A121" s="83" t="s">
        <v>39</v>
      </c>
      <c r="B121" s="83" t="s">
        <v>40</v>
      </c>
      <c r="C121" s="83" t="s">
        <v>3412</v>
      </c>
      <c r="D121" s="83" t="s">
        <v>5053</v>
      </c>
      <c r="E121" s="83" t="s">
        <v>2903</v>
      </c>
      <c r="F121" s="83" t="s">
        <v>3416</v>
      </c>
      <c r="G121" s="83" t="s">
        <v>3417</v>
      </c>
      <c r="H121" s="83" t="s">
        <v>2621</v>
      </c>
      <c r="I121" s="83" t="s">
        <v>302</v>
      </c>
      <c r="J121" s="83" t="s">
        <v>2011</v>
      </c>
      <c r="K121" s="84">
        <v>43550</v>
      </c>
      <c r="L121" s="84">
        <v>43550</v>
      </c>
      <c r="M121" s="84">
        <v>43553</v>
      </c>
      <c r="N121" s="83" t="s">
        <v>1367</v>
      </c>
      <c r="O121" s="83" t="s">
        <v>1368</v>
      </c>
      <c r="P121" s="102">
        <v>8182856</v>
      </c>
      <c r="Q121" s="83" t="s">
        <v>5054</v>
      </c>
      <c r="R121" s="83" t="s">
        <v>59</v>
      </c>
      <c r="S121" s="83" t="s">
        <v>52</v>
      </c>
      <c r="T121" s="85">
        <v>18969.71</v>
      </c>
      <c r="U121" s="85">
        <v>18214.32</v>
      </c>
      <c r="V121" s="85">
        <f t="shared" si="14"/>
        <v>755.38999999999942</v>
      </c>
      <c r="W121" s="86">
        <f t="shared" si="16"/>
        <v>3.9820851241268287E-2</v>
      </c>
      <c r="X121" s="83" t="s">
        <v>1361</v>
      </c>
      <c r="Y121" s="85">
        <v>18214.32</v>
      </c>
      <c r="Z121" s="83" t="s">
        <v>5064</v>
      </c>
      <c r="AA121" s="85">
        <v>0</v>
      </c>
      <c r="AB121" s="85" t="s">
        <v>54</v>
      </c>
      <c r="AC121" s="85">
        <v>18969.71</v>
      </c>
      <c r="AD121" s="85">
        <v>18214.32</v>
      </c>
      <c r="AE121" s="85">
        <v>755.39</v>
      </c>
      <c r="AF121" s="83" t="s">
        <v>1390</v>
      </c>
      <c r="AG121" s="103">
        <f t="shared" si="15"/>
        <v>0</v>
      </c>
    </row>
    <row r="122" spans="1:33" s="88" customFormat="1" x14ac:dyDescent="0.2">
      <c r="A122" s="83" t="s">
        <v>39</v>
      </c>
      <c r="B122" s="83" t="s">
        <v>40</v>
      </c>
      <c r="C122" s="83" t="s">
        <v>3412</v>
      </c>
      <c r="D122" s="83" t="s">
        <v>5053</v>
      </c>
      <c r="E122" s="83" t="s">
        <v>2903</v>
      </c>
      <c r="F122" s="83" t="s">
        <v>3416</v>
      </c>
      <c r="G122" s="83" t="s">
        <v>3417</v>
      </c>
      <c r="H122" s="83" t="s">
        <v>2621</v>
      </c>
      <c r="I122" s="83" t="s">
        <v>302</v>
      </c>
      <c r="J122" s="83" t="s">
        <v>2011</v>
      </c>
      <c r="K122" s="84">
        <v>43550</v>
      </c>
      <c r="L122" s="84">
        <v>43550</v>
      </c>
      <c r="M122" s="84">
        <v>43553</v>
      </c>
      <c r="N122" s="83" t="s">
        <v>1367</v>
      </c>
      <c r="O122" s="83" t="s">
        <v>1368</v>
      </c>
      <c r="P122" s="102">
        <v>8182856</v>
      </c>
      <c r="Q122" s="83" t="s">
        <v>5054</v>
      </c>
      <c r="R122" s="83" t="s">
        <v>59</v>
      </c>
      <c r="S122" s="83" t="s">
        <v>52</v>
      </c>
      <c r="T122" s="85">
        <v>38721.760000000002</v>
      </c>
      <c r="U122" s="85">
        <v>31399.119999999999</v>
      </c>
      <c r="V122" s="85">
        <f t="shared" si="14"/>
        <v>7322.6400000000031</v>
      </c>
      <c r="W122" s="86">
        <f t="shared" si="16"/>
        <v>0.18910917272355396</v>
      </c>
      <c r="X122" s="83" t="s">
        <v>1361</v>
      </c>
      <c r="Y122" s="85">
        <v>31399.119999999999</v>
      </c>
      <c r="Z122" s="83" t="s">
        <v>5065</v>
      </c>
      <c r="AA122" s="85">
        <v>0</v>
      </c>
      <c r="AB122" s="85" t="s">
        <v>54</v>
      </c>
      <c r="AC122" s="85">
        <v>38721.760000000002</v>
      </c>
      <c r="AD122" s="85">
        <v>31399.119999999999</v>
      </c>
      <c r="AE122" s="85">
        <v>7322.64</v>
      </c>
      <c r="AF122" s="83" t="s">
        <v>1390</v>
      </c>
      <c r="AG122" s="103">
        <f t="shared" si="15"/>
        <v>0</v>
      </c>
    </row>
    <row r="123" spans="1:33" s="88" customFormat="1" x14ac:dyDescent="0.2">
      <c r="A123" s="83" t="s">
        <v>39</v>
      </c>
      <c r="B123" s="83" t="s">
        <v>40</v>
      </c>
      <c r="C123" s="83" t="s">
        <v>3412</v>
      </c>
      <c r="D123" s="83" t="s">
        <v>5053</v>
      </c>
      <c r="E123" s="83" t="s">
        <v>2903</v>
      </c>
      <c r="F123" s="83" t="s">
        <v>3416</v>
      </c>
      <c r="G123" s="83" t="s">
        <v>3417</v>
      </c>
      <c r="H123" s="83" t="s">
        <v>2621</v>
      </c>
      <c r="I123" s="83" t="s">
        <v>302</v>
      </c>
      <c r="J123" s="83" t="s">
        <v>2011</v>
      </c>
      <c r="K123" s="84">
        <v>43550</v>
      </c>
      <c r="L123" s="84">
        <v>43496</v>
      </c>
      <c r="M123" s="84">
        <v>43496</v>
      </c>
      <c r="N123" s="83" t="s">
        <v>1383</v>
      </c>
      <c r="O123" s="83" t="s">
        <v>1368</v>
      </c>
      <c r="P123" s="102">
        <v>8182856</v>
      </c>
      <c r="Q123" s="83" t="s">
        <v>5054</v>
      </c>
      <c r="R123" s="83" t="s">
        <v>59</v>
      </c>
      <c r="S123" s="83" t="s">
        <v>52</v>
      </c>
      <c r="T123" s="85">
        <v>6966.64</v>
      </c>
      <c r="U123" s="85">
        <v>6618.31</v>
      </c>
      <c r="V123" s="85">
        <f t="shared" si="14"/>
        <v>348.32999999999993</v>
      </c>
      <c r="W123" s="86">
        <f t="shared" si="16"/>
        <v>4.9999712917561397E-2</v>
      </c>
      <c r="X123" s="83" t="s">
        <v>1525</v>
      </c>
      <c r="Y123" s="85">
        <v>0</v>
      </c>
      <c r="Z123" s="83" t="s">
        <v>55</v>
      </c>
      <c r="AA123" s="85">
        <v>0</v>
      </c>
      <c r="AB123" s="85" t="s">
        <v>54</v>
      </c>
      <c r="AC123" s="85">
        <v>6966.64</v>
      </c>
      <c r="AD123" s="85">
        <v>3936.05</v>
      </c>
      <c r="AE123" s="85">
        <v>3030.59</v>
      </c>
      <c r="AF123" s="83" t="s">
        <v>1390</v>
      </c>
      <c r="AG123" s="103">
        <f t="shared" si="15"/>
        <v>-2682.26</v>
      </c>
    </row>
    <row r="124" spans="1:33" s="88" customFormat="1" x14ac:dyDescent="0.2">
      <c r="A124" s="83" t="s">
        <v>39</v>
      </c>
      <c r="B124" s="83" t="s">
        <v>40</v>
      </c>
      <c r="C124" s="83" t="s">
        <v>3412</v>
      </c>
      <c r="D124" s="83" t="s">
        <v>5053</v>
      </c>
      <c r="E124" s="83" t="s">
        <v>2903</v>
      </c>
      <c r="F124" s="83" t="s">
        <v>3416</v>
      </c>
      <c r="G124" s="83" t="s">
        <v>3417</v>
      </c>
      <c r="H124" s="83" t="s">
        <v>2621</v>
      </c>
      <c r="I124" s="83" t="s">
        <v>302</v>
      </c>
      <c r="J124" s="83" t="s">
        <v>2011</v>
      </c>
      <c r="K124" s="84">
        <v>43550</v>
      </c>
      <c r="L124" s="84">
        <v>43550</v>
      </c>
      <c r="M124" s="84">
        <v>43553</v>
      </c>
      <c r="N124" s="83" t="s">
        <v>1367</v>
      </c>
      <c r="O124" s="83" t="s">
        <v>1368</v>
      </c>
      <c r="P124" s="102">
        <v>8182856</v>
      </c>
      <c r="Q124" s="83" t="s">
        <v>5054</v>
      </c>
      <c r="R124" s="83" t="s">
        <v>59</v>
      </c>
      <c r="S124" s="83" t="s">
        <v>52</v>
      </c>
      <c r="T124" s="85">
        <v>5966.97</v>
      </c>
      <c r="U124" s="85">
        <v>5188.6400000000003</v>
      </c>
      <c r="V124" s="85">
        <f t="shared" si="14"/>
        <v>778.32999999999993</v>
      </c>
      <c r="W124" s="86">
        <f t="shared" si="16"/>
        <v>0.13043973742117018</v>
      </c>
      <c r="X124" s="83" t="s">
        <v>1361</v>
      </c>
      <c r="Y124" s="85">
        <v>5188.6400000000003</v>
      </c>
      <c r="Z124" s="83" t="s">
        <v>5066</v>
      </c>
      <c r="AA124" s="85">
        <v>0</v>
      </c>
      <c r="AB124" s="85" t="s">
        <v>54</v>
      </c>
      <c r="AC124" s="85">
        <v>5966.97</v>
      </c>
      <c r="AD124" s="85">
        <v>5188.6400000000003</v>
      </c>
      <c r="AE124" s="85">
        <v>778.33</v>
      </c>
      <c r="AF124" s="83" t="s">
        <v>1390</v>
      </c>
      <c r="AG124" s="103">
        <f t="shared" si="15"/>
        <v>0</v>
      </c>
    </row>
    <row r="125" spans="1:33" s="88" customFormat="1" x14ac:dyDescent="0.2">
      <c r="A125" s="83" t="s">
        <v>39</v>
      </c>
      <c r="B125" s="83" t="s">
        <v>40</v>
      </c>
      <c r="C125" s="83" t="s">
        <v>3412</v>
      </c>
      <c r="D125" s="83" t="s">
        <v>5053</v>
      </c>
      <c r="E125" s="83" t="s">
        <v>2903</v>
      </c>
      <c r="F125" s="83" t="s">
        <v>3416</v>
      </c>
      <c r="G125" s="83" t="s">
        <v>3417</v>
      </c>
      <c r="H125" s="83" t="s">
        <v>2621</v>
      </c>
      <c r="I125" s="83" t="s">
        <v>302</v>
      </c>
      <c r="J125" s="83" t="s">
        <v>2011</v>
      </c>
      <c r="K125" s="84">
        <v>43550</v>
      </c>
      <c r="L125" s="84">
        <v>43550</v>
      </c>
      <c r="M125" s="84">
        <v>43553</v>
      </c>
      <c r="N125" s="83" t="s">
        <v>1367</v>
      </c>
      <c r="O125" s="83" t="s">
        <v>1368</v>
      </c>
      <c r="P125" s="102">
        <v>8182856</v>
      </c>
      <c r="Q125" s="83" t="s">
        <v>5054</v>
      </c>
      <c r="R125" s="83" t="s">
        <v>59</v>
      </c>
      <c r="S125" s="83" t="s">
        <v>52</v>
      </c>
      <c r="T125" s="85">
        <v>5151.32</v>
      </c>
      <c r="U125" s="85">
        <v>4479.3999999999996</v>
      </c>
      <c r="V125" s="85">
        <f t="shared" si="14"/>
        <v>671.92000000000007</v>
      </c>
      <c r="W125" s="86">
        <f t="shared" si="16"/>
        <v>0.13043647065218236</v>
      </c>
      <c r="X125" s="83" t="s">
        <v>1361</v>
      </c>
      <c r="Y125" s="85">
        <v>4479.3999999999996</v>
      </c>
      <c r="Z125" s="83" t="s">
        <v>5067</v>
      </c>
      <c r="AA125" s="85">
        <v>0</v>
      </c>
      <c r="AB125" s="85" t="s">
        <v>54</v>
      </c>
      <c r="AC125" s="85">
        <v>5151.32</v>
      </c>
      <c r="AD125" s="85">
        <v>4479.3999999999996</v>
      </c>
      <c r="AE125" s="85">
        <v>671.92</v>
      </c>
      <c r="AF125" s="83" t="s">
        <v>1390</v>
      </c>
      <c r="AG125" s="103">
        <f t="shared" si="15"/>
        <v>0</v>
      </c>
    </row>
    <row r="126" spans="1:33" s="88" customFormat="1" x14ac:dyDescent="0.2">
      <c r="A126" s="83" t="s">
        <v>39</v>
      </c>
      <c r="B126" s="83" t="s">
        <v>40</v>
      </c>
      <c r="C126" s="83" t="s">
        <v>3412</v>
      </c>
      <c r="D126" s="83" t="s">
        <v>5053</v>
      </c>
      <c r="E126" s="83" t="s">
        <v>2903</v>
      </c>
      <c r="F126" s="83" t="s">
        <v>3416</v>
      </c>
      <c r="G126" s="83" t="s">
        <v>3417</v>
      </c>
      <c r="H126" s="83" t="s">
        <v>2621</v>
      </c>
      <c r="I126" s="83" t="s">
        <v>302</v>
      </c>
      <c r="J126" s="83" t="s">
        <v>2011</v>
      </c>
      <c r="K126" s="84">
        <v>43550</v>
      </c>
      <c r="L126" s="84">
        <v>43550</v>
      </c>
      <c r="M126" s="84">
        <v>43553</v>
      </c>
      <c r="N126" s="83" t="s">
        <v>1367</v>
      </c>
      <c r="O126" s="83" t="s">
        <v>1368</v>
      </c>
      <c r="P126" s="102">
        <v>8182856</v>
      </c>
      <c r="Q126" s="83" t="s">
        <v>5054</v>
      </c>
      <c r="R126" s="83" t="s">
        <v>59</v>
      </c>
      <c r="S126" s="83" t="s">
        <v>52</v>
      </c>
      <c r="T126" s="85">
        <v>397.64</v>
      </c>
      <c r="U126" s="85">
        <v>461.04</v>
      </c>
      <c r="V126" s="85">
        <f t="shared" si="14"/>
        <v>-63.400000000000034</v>
      </c>
      <c r="W126" s="86">
        <f t="shared" si="16"/>
        <v>-0.15944070013077163</v>
      </c>
      <c r="X126" s="83" t="s">
        <v>1361</v>
      </c>
      <c r="Y126" s="85">
        <v>461.04</v>
      </c>
      <c r="Z126" s="83" t="s">
        <v>5068</v>
      </c>
      <c r="AA126" s="85">
        <v>0</v>
      </c>
      <c r="AB126" s="85" t="s">
        <v>54</v>
      </c>
      <c r="AC126" s="85">
        <v>397.64</v>
      </c>
      <c r="AD126" s="85">
        <v>461.04</v>
      </c>
      <c r="AE126" s="85">
        <v>-63.4</v>
      </c>
      <c r="AF126" s="83" t="s">
        <v>1390</v>
      </c>
      <c r="AG126" s="103">
        <f t="shared" si="15"/>
        <v>0</v>
      </c>
    </row>
    <row r="127" spans="1:33" s="88" customFormat="1" x14ac:dyDescent="0.2">
      <c r="A127" s="83" t="s">
        <v>39</v>
      </c>
      <c r="B127" s="83" t="s">
        <v>40</v>
      </c>
      <c r="C127" s="83" t="s">
        <v>3412</v>
      </c>
      <c r="D127" s="83" t="s">
        <v>5053</v>
      </c>
      <c r="E127" s="83" t="s">
        <v>2903</v>
      </c>
      <c r="F127" s="83" t="s">
        <v>3416</v>
      </c>
      <c r="G127" s="83" t="s">
        <v>3417</v>
      </c>
      <c r="H127" s="83" t="s">
        <v>2621</v>
      </c>
      <c r="I127" s="83" t="s">
        <v>302</v>
      </c>
      <c r="J127" s="83" t="s">
        <v>2011</v>
      </c>
      <c r="K127" s="84">
        <v>43550</v>
      </c>
      <c r="L127" s="84">
        <v>43550</v>
      </c>
      <c r="M127" s="84">
        <v>43553</v>
      </c>
      <c r="N127" s="83" t="s">
        <v>1367</v>
      </c>
      <c r="O127" s="83" t="s">
        <v>1368</v>
      </c>
      <c r="P127" s="102">
        <v>8182856</v>
      </c>
      <c r="Q127" s="83" t="s">
        <v>5054</v>
      </c>
      <c r="R127" s="83" t="s">
        <v>59</v>
      </c>
      <c r="S127" s="83" t="s">
        <v>52</v>
      </c>
      <c r="T127" s="85">
        <v>38979.96</v>
      </c>
      <c r="U127" s="85">
        <v>33895.79</v>
      </c>
      <c r="V127" s="85">
        <f t="shared" si="14"/>
        <v>5084.1699999999983</v>
      </c>
      <c r="W127" s="86">
        <f t="shared" si="16"/>
        <v>0.13043035446932214</v>
      </c>
      <c r="X127" s="83" t="s">
        <v>1361</v>
      </c>
      <c r="Y127" s="85">
        <v>33895.79</v>
      </c>
      <c r="Z127" s="83" t="s">
        <v>5069</v>
      </c>
      <c r="AA127" s="85">
        <v>0</v>
      </c>
      <c r="AB127" s="85" t="s">
        <v>54</v>
      </c>
      <c r="AC127" s="85">
        <v>38979.96</v>
      </c>
      <c r="AD127" s="85">
        <v>33895.79</v>
      </c>
      <c r="AE127" s="85">
        <v>5084.17</v>
      </c>
      <c r="AF127" s="83" t="s">
        <v>1390</v>
      </c>
      <c r="AG127" s="103">
        <f t="shared" si="15"/>
        <v>0</v>
      </c>
    </row>
    <row r="128" spans="1:33" s="88" customFormat="1" x14ac:dyDescent="0.2">
      <c r="A128" s="83" t="s">
        <v>39</v>
      </c>
      <c r="B128" s="83" t="s">
        <v>40</v>
      </c>
      <c r="C128" s="83" t="s">
        <v>3412</v>
      </c>
      <c r="D128" s="83" t="s">
        <v>5053</v>
      </c>
      <c r="E128" s="83" t="s">
        <v>2903</v>
      </c>
      <c r="F128" s="83" t="s">
        <v>3416</v>
      </c>
      <c r="G128" s="83" t="s">
        <v>3417</v>
      </c>
      <c r="H128" s="83" t="s">
        <v>2621</v>
      </c>
      <c r="I128" s="83" t="s">
        <v>302</v>
      </c>
      <c r="J128" s="83" t="s">
        <v>2011</v>
      </c>
      <c r="K128" s="84">
        <v>43550</v>
      </c>
      <c r="L128" s="84">
        <v>43550</v>
      </c>
      <c r="M128" s="84">
        <v>43553</v>
      </c>
      <c r="N128" s="83" t="s">
        <v>1367</v>
      </c>
      <c r="O128" s="83" t="s">
        <v>1368</v>
      </c>
      <c r="P128" s="102">
        <v>8182856</v>
      </c>
      <c r="Q128" s="83" t="s">
        <v>5054</v>
      </c>
      <c r="R128" s="83" t="s">
        <v>59</v>
      </c>
      <c r="S128" s="83" t="s">
        <v>52</v>
      </c>
      <c r="T128" s="85">
        <v>14.44</v>
      </c>
      <c r="U128" s="85">
        <v>14.96</v>
      </c>
      <c r="V128" s="85">
        <f t="shared" si="14"/>
        <v>-0.52000000000000135</v>
      </c>
      <c r="W128" s="86">
        <f t="shared" si="16"/>
        <v>-3.6011080332410066E-2</v>
      </c>
      <c r="X128" s="83" t="s">
        <v>1361</v>
      </c>
      <c r="Y128" s="85">
        <v>14.96</v>
      </c>
      <c r="Z128" s="83" t="s">
        <v>5070</v>
      </c>
      <c r="AA128" s="85">
        <v>0</v>
      </c>
      <c r="AB128" s="85" t="s">
        <v>54</v>
      </c>
      <c r="AC128" s="85">
        <v>14.44</v>
      </c>
      <c r="AD128" s="85">
        <v>14.96</v>
      </c>
      <c r="AE128" s="85">
        <v>-0.52</v>
      </c>
      <c r="AF128" s="83" t="s">
        <v>1390</v>
      </c>
      <c r="AG128" s="103">
        <f t="shared" si="15"/>
        <v>-1.3322676295501878E-15</v>
      </c>
    </row>
    <row r="129" spans="1:33" s="88" customFormat="1" x14ac:dyDescent="0.2">
      <c r="A129" s="83" t="s">
        <v>39</v>
      </c>
      <c r="B129" s="83" t="s">
        <v>40</v>
      </c>
      <c r="C129" s="83" t="s">
        <v>3412</v>
      </c>
      <c r="D129" s="83" t="s">
        <v>5053</v>
      </c>
      <c r="E129" s="83" t="s">
        <v>2903</v>
      </c>
      <c r="F129" s="83" t="s">
        <v>3416</v>
      </c>
      <c r="G129" s="83" t="s">
        <v>3417</v>
      </c>
      <c r="H129" s="83" t="s">
        <v>2621</v>
      </c>
      <c r="I129" s="83" t="s">
        <v>302</v>
      </c>
      <c r="J129" s="83" t="s">
        <v>2011</v>
      </c>
      <c r="K129" s="84">
        <v>43530</v>
      </c>
      <c r="L129" s="84">
        <v>43530</v>
      </c>
      <c r="M129" s="84">
        <v>43535</v>
      </c>
      <c r="N129" s="83" t="s">
        <v>1367</v>
      </c>
      <c r="O129" s="83" t="s">
        <v>1368</v>
      </c>
      <c r="P129" s="102">
        <v>8182857</v>
      </c>
      <c r="Q129" s="83" t="s">
        <v>5054</v>
      </c>
      <c r="R129" s="83" t="s">
        <v>59</v>
      </c>
      <c r="S129" s="83" t="s">
        <v>52</v>
      </c>
      <c r="T129" s="85">
        <v>5151.32</v>
      </c>
      <c r="U129" s="85">
        <v>4479.3999999999996</v>
      </c>
      <c r="V129" s="85">
        <f t="shared" si="14"/>
        <v>671.92000000000007</v>
      </c>
      <c r="W129" s="86">
        <f t="shared" si="16"/>
        <v>0.13043647065218236</v>
      </c>
      <c r="X129" s="83" t="s">
        <v>1361</v>
      </c>
      <c r="Y129" s="85">
        <v>4479.3999999999996</v>
      </c>
      <c r="Z129" s="83" t="s">
        <v>5071</v>
      </c>
      <c r="AA129" s="85">
        <v>0</v>
      </c>
      <c r="AB129" s="85" t="s">
        <v>54</v>
      </c>
      <c r="AC129" s="85">
        <v>5151.32</v>
      </c>
      <c r="AD129" s="85">
        <v>4479.3999999999996</v>
      </c>
      <c r="AE129" s="85">
        <v>671.92</v>
      </c>
      <c r="AF129" s="83" t="s">
        <v>1390</v>
      </c>
      <c r="AG129" s="103">
        <f t="shared" si="15"/>
        <v>0</v>
      </c>
    </row>
    <row r="130" spans="1:33" s="88" customFormat="1" x14ac:dyDescent="0.2">
      <c r="A130" s="83" t="s">
        <v>39</v>
      </c>
      <c r="B130" s="83" t="s">
        <v>40</v>
      </c>
      <c r="C130" s="83" t="s">
        <v>3412</v>
      </c>
      <c r="D130" s="83" t="s">
        <v>5053</v>
      </c>
      <c r="E130" s="83" t="s">
        <v>2903</v>
      </c>
      <c r="F130" s="83" t="s">
        <v>3416</v>
      </c>
      <c r="G130" s="83" t="s">
        <v>3417</v>
      </c>
      <c r="H130" s="83" t="s">
        <v>2621</v>
      </c>
      <c r="I130" s="83" t="s">
        <v>302</v>
      </c>
      <c r="J130" s="83" t="s">
        <v>2011</v>
      </c>
      <c r="K130" s="84">
        <v>43530</v>
      </c>
      <c r="L130" s="84">
        <v>43507</v>
      </c>
      <c r="M130" s="84">
        <v>43507</v>
      </c>
      <c r="N130" s="83" t="s">
        <v>1383</v>
      </c>
      <c r="O130" s="83" t="s">
        <v>1368</v>
      </c>
      <c r="P130" s="102">
        <v>8182857</v>
      </c>
      <c r="Q130" s="83" t="s">
        <v>5054</v>
      </c>
      <c r="R130" s="83" t="s">
        <v>59</v>
      </c>
      <c r="S130" s="83" t="s">
        <v>52</v>
      </c>
      <c r="T130" s="85">
        <v>6966.64</v>
      </c>
      <c r="U130" s="85">
        <v>6618.31</v>
      </c>
      <c r="V130" s="85">
        <f t="shared" si="14"/>
        <v>348.32999999999993</v>
      </c>
      <c r="W130" s="86">
        <f t="shared" si="16"/>
        <v>4.9999712917561397E-2</v>
      </c>
      <c r="X130" s="83" t="s">
        <v>1525</v>
      </c>
      <c r="Y130" s="85">
        <v>0</v>
      </c>
      <c r="Z130" s="83" t="s">
        <v>55</v>
      </c>
      <c r="AA130" s="85">
        <v>0</v>
      </c>
      <c r="AB130" s="85" t="s">
        <v>54</v>
      </c>
      <c r="AC130" s="85">
        <v>6966.64</v>
      </c>
      <c r="AD130" s="85">
        <v>3936.05</v>
      </c>
      <c r="AE130" s="85">
        <v>3030.59</v>
      </c>
      <c r="AF130" s="83" t="s">
        <v>1390</v>
      </c>
      <c r="AG130" s="103">
        <f t="shared" si="15"/>
        <v>-2682.26</v>
      </c>
    </row>
    <row r="131" spans="1:33" s="88" customFormat="1" x14ac:dyDescent="0.2">
      <c r="A131" s="83" t="s">
        <v>39</v>
      </c>
      <c r="B131" s="83" t="s">
        <v>40</v>
      </c>
      <c r="C131" s="83" t="s">
        <v>3412</v>
      </c>
      <c r="D131" s="83" t="s">
        <v>5053</v>
      </c>
      <c r="E131" s="83" t="s">
        <v>2903</v>
      </c>
      <c r="F131" s="83" t="s">
        <v>3416</v>
      </c>
      <c r="G131" s="83" t="s">
        <v>3417</v>
      </c>
      <c r="H131" s="83" t="s">
        <v>2621</v>
      </c>
      <c r="I131" s="83" t="s">
        <v>302</v>
      </c>
      <c r="J131" s="83" t="s">
        <v>2011</v>
      </c>
      <c r="K131" s="84">
        <v>43530</v>
      </c>
      <c r="L131" s="84">
        <v>43530</v>
      </c>
      <c r="M131" s="84">
        <v>43535</v>
      </c>
      <c r="N131" s="83" t="s">
        <v>1367</v>
      </c>
      <c r="O131" s="83" t="s">
        <v>1368</v>
      </c>
      <c r="P131" s="102">
        <v>8182857</v>
      </c>
      <c r="Q131" s="83" t="s">
        <v>5054</v>
      </c>
      <c r="R131" s="83" t="s">
        <v>59</v>
      </c>
      <c r="S131" s="83" t="s">
        <v>52</v>
      </c>
      <c r="T131" s="85">
        <v>3323.5</v>
      </c>
      <c r="U131" s="85">
        <v>2890</v>
      </c>
      <c r="V131" s="85">
        <f t="shared" si="14"/>
        <v>433.5</v>
      </c>
      <c r="W131" s="86">
        <f t="shared" si="16"/>
        <v>0.13043478260869565</v>
      </c>
      <c r="X131" s="83" t="s">
        <v>1361</v>
      </c>
      <c r="Y131" s="85">
        <v>2890</v>
      </c>
      <c r="Z131" s="83" t="s">
        <v>5072</v>
      </c>
      <c r="AA131" s="85">
        <v>0</v>
      </c>
      <c r="AB131" s="85" t="s">
        <v>54</v>
      </c>
      <c r="AC131" s="85">
        <v>3323.5</v>
      </c>
      <c r="AD131" s="85">
        <v>2890</v>
      </c>
      <c r="AE131" s="85">
        <v>433.5</v>
      </c>
      <c r="AF131" s="83" t="s">
        <v>1390</v>
      </c>
      <c r="AG131" s="103">
        <f t="shared" si="15"/>
        <v>0</v>
      </c>
    </row>
    <row r="132" spans="1:33" s="88" customFormat="1" x14ac:dyDescent="0.2">
      <c r="A132" s="83" t="s">
        <v>39</v>
      </c>
      <c r="B132" s="83" t="s">
        <v>40</v>
      </c>
      <c r="C132" s="83" t="s">
        <v>3412</v>
      </c>
      <c r="D132" s="83" t="s">
        <v>5053</v>
      </c>
      <c r="E132" s="83" t="s">
        <v>2903</v>
      </c>
      <c r="F132" s="83" t="s">
        <v>3416</v>
      </c>
      <c r="G132" s="83" t="s">
        <v>3417</v>
      </c>
      <c r="H132" s="83" t="s">
        <v>2621</v>
      </c>
      <c r="I132" s="83" t="s">
        <v>302</v>
      </c>
      <c r="J132" s="83" t="s">
        <v>2011</v>
      </c>
      <c r="K132" s="84">
        <v>43530</v>
      </c>
      <c r="L132" s="84">
        <v>43530</v>
      </c>
      <c r="M132" s="84">
        <v>43535</v>
      </c>
      <c r="N132" s="83" t="s">
        <v>1367</v>
      </c>
      <c r="O132" s="83" t="s">
        <v>1368</v>
      </c>
      <c r="P132" s="102">
        <v>8182857</v>
      </c>
      <c r="Q132" s="83" t="s">
        <v>5054</v>
      </c>
      <c r="R132" s="83" t="s">
        <v>59</v>
      </c>
      <c r="S132" s="83" t="s">
        <v>52</v>
      </c>
      <c r="T132" s="85">
        <v>38721.760000000002</v>
      </c>
      <c r="U132" s="85">
        <v>31399.119999999999</v>
      </c>
      <c r="V132" s="85">
        <f t="shared" si="14"/>
        <v>7322.6400000000031</v>
      </c>
      <c r="W132" s="86">
        <f t="shared" si="16"/>
        <v>0.18910917272355396</v>
      </c>
      <c r="X132" s="83" t="s">
        <v>1361</v>
      </c>
      <c r="Y132" s="85">
        <v>31399.119999999999</v>
      </c>
      <c r="Z132" s="83" t="s">
        <v>5073</v>
      </c>
      <c r="AA132" s="85">
        <v>0</v>
      </c>
      <c r="AB132" s="85" t="s">
        <v>54</v>
      </c>
      <c r="AC132" s="85">
        <v>38721.760000000002</v>
      </c>
      <c r="AD132" s="85">
        <v>31399.119999999999</v>
      </c>
      <c r="AE132" s="85">
        <v>7322.64</v>
      </c>
      <c r="AF132" s="83" t="s">
        <v>1390</v>
      </c>
      <c r="AG132" s="103">
        <f t="shared" si="15"/>
        <v>0</v>
      </c>
    </row>
    <row r="133" spans="1:33" s="88" customFormat="1" x14ac:dyDescent="0.2">
      <c r="A133" s="83" t="s">
        <v>39</v>
      </c>
      <c r="B133" s="83" t="s">
        <v>40</v>
      </c>
      <c r="C133" s="83" t="s">
        <v>3412</v>
      </c>
      <c r="D133" s="83" t="s">
        <v>5053</v>
      </c>
      <c r="E133" s="83" t="s">
        <v>2903</v>
      </c>
      <c r="F133" s="83" t="s">
        <v>3416</v>
      </c>
      <c r="G133" s="83" t="s">
        <v>3417</v>
      </c>
      <c r="H133" s="83" t="s">
        <v>2621</v>
      </c>
      <c r="I133" s="83" t="s">
        <v>302</v>
      </c>
      <c r="J133" s="83" t="s">
        <v>2011</v>
      </c>
      <c r="K133" s="84">
        <v>43530</v>
      </c>
      <c r="L133" s="84">
        <v>43530</v>
      </c>
      <c r="M133" s="84">
        <v>43535</v>
      </c>
      <c r="N133" s="83" t="s">
        <v>1367</v>
      </c>
      <c r="O133" s="83" t="s">
        <v>1368</v>
      </c>
      <c r="P133" s="102">
        <v>8182857</v>
      </c>
      <c r="Q133" s="83" t="s">
        <v>5054</v>
      </c>
      <c r="R133" s="83" t="s">
        <v>59</v>
      </c>
      <c r="S133" s="83" t="s">
        <v>52</v>
      </c>
      <c r="T133" s="85">
        <v>18969.71</v>
      </c>
      <c r="U133" s="85">
        <v>18214.32</v>
      </c>
      <c r="V133" s="85">
        <f t="shared" si="14"/>
        <v>755.38999999999942</v>
      </c>
      <c r="W133" s="86">
        <f t="shared" si="16"/>
        <v>3.9820851241268287E-2</v>
      </c>
      <c r="X133" s="83" t="s">
        <v>1361</v>
      </c>
      <c r="Y133" s="85">
        <v>18214.32</v>
      </c>
      <c r="Z133" s="83" t="s">
        <v>5074</v>
      </c>
      <c r="AA133" s="85">
        <v>0</v>
      </c>
      <c r="AB133" s="85" t="s">
        <v>54</v>
      </c>
      <c r="AC133" s="85">
        <v>18969.71</v>
      </c>
      <c r="AD133" s="85">
        <v>18214.32</v>
      </c>
      <c r="AE133" s="85">
        <v>755.39</v>
      </c>
      <c r="AF133" s="83" t="s">
        <v>1390</v>
      </c>
      <c r="AG133" s="103">
        <f t="shared" si="15"/>
        <v>0</v>
      </c>
    </row>
    <row r="134" spans="1:33" s="88" customFormat="1" x14ac:dyDescent="0.2">
      <c r="A134" s="83" t="s">
        <v>39</v>
      </c>
      <c r="B134" s="83" t="s">
        <v>40</v>
      </c>
      <c r="C134" s="83" t="s">
        <v>3412</v>
      </c>
      <c r="D134" s="83" t="s">
        <v>5053</v>
      </c>
      <c r="E134" s="83" t="s">
        <v>2903</v>
      </c>
      <c r="F134" s="83" t="s">
        <v>3416</v>
      </c>
      <c r="G134" s="83" t="s">
        <v>3417</v>
      </c>
      <c r="H134" s="83" t="s">
        <v>2621</v>
      </c>
      <c r="I134" s="83" t="s">
        <v>302</v>
      </c>
      <c r="J134" s="83" t="s">
        <v>2011</v>
      </c>
      <c r="K134" s="84">
        <v>43530</v>
      </c>
      <c r="L134" s="84">
        <v>43530</v>
      </c>
      <c r="M134" s="84">
        <v>43535</v>
      </c>
      <c r="N134" s="83" t="s">
        <v>1367</v>
      </c>
      <c r="O134" s="83" t="s">
        <v>1368</v>
      </c>
      <c r="P134" s="102">
        <v>8182857</v>
      </c>
      <c r="Q134" s="83" t="s">
        <v>5054</v>
      </c>
      <c r="R134" s="83" t="s">
        <v>59</v>
      </c>
      <c r="S134" s="83" t="s">
        <v>52</v>
      </c>
      <c r="T134" s="85">
        <v>38979.96</v>
      </c>
      <c r="U134" s="85">
        <v>33895.79</v>
      </c>
      <c r="V134" s="85">
        <f t="shared" si="14"/>
        <v>5084.1699999999983</v>
      </c>
      <c r="W134" s="86">
        <f t="shared" si="16"/>
        <v>0.13043035446932214</v>
      </c>
      <c r="X134" s="83" t="s">
        <v>1361</v>
      </c>
      <c r="Y134" s="85">
        <v>33895.79</v>
      </c>
      <c r="Z134" s="83" t="s">
        <v>5075</v>
      </c>
      <c r="AA134" s="85">
        <v>0</v>
      </c>
      <c r="AB134" s="85" t="s">
        <v>54</v>
      </c>
      <c r="AC134" s="85">
        <v>38979.96</v>
      </c>
      <c r="AD134" s="85">
        <v>33895.79</v>
      </c>
      <c r="AE134" s="85">
        <v>5084.17</v>
      </c>
      <c r="AF134" s="83" t="s">
        <v>1390</v>
      </c>
      <c r="AG134" s="103">
        <f t="shared" si="15"/>
        <v>0</v>
      </c>
    </row>
    <row r="135" spans="1:33" s="88" customFormat="1" x14ac:dyDescent="0.2">
      <c r="A135" s="83" t="s">
        <v>39</v>
      </c>
      <c r="B135" s="83" t="s">
        <v>40</v>
      </c>
      <c r="C135" s="83" t="s">
        <v>3412</v>
      </c>
      <c r="D135" s="83" t="s">
        <v>5053</v>
      </c>
      <c r="E135" s="83" t="s">
        <v>2903</v>
      </c>
      <c r="F135" s="83" t="s">
        <v>3416</v>
      </c>
      <c r="G135" s="83" t="s">
        <v>3417</v>
      </c>
      <c r="H135" s="83" t="s">
        <v>2621</v>
      </c>
      <c r="I135" s="83" t="s">
        <v>302</v>
      </c>
      <c r="J135" s="83" t="s">
        <v>2011</v>
      </c>
      <c r="K135" s="84">
        <v>43530</v>
      </c>
      <c r="L135" s="84">
        <v>43530</v>
      </c>
      <c r="M135" s="84">
        <v>43535</v>
      </c>
      <c r="N135" s="83" t="s">
        <v>1367</v>
      </c>
      <c r="O135" s="83" t="s">
        <v>1368</v>
      </c>
      <c r="P135" s="102">
        <v>8182857</v>
      </c>
      <c r="Q135" s="83" t="s">
        <v>5054</v>
      </c>
      <c r="R135" s="83" t="s">
        <v>59</v>
      </c>
      <c r="S135" s="83" t="s">
        <v>52</v>
      </c>
      <c r="T135" s="85">
        <v>397.64</v>
      </c>
      <c r="U135" s="85">
        <v>461.04</v>
      </c>
      <c r="V135" s="85">
        <f t="shared" si="14"/>
        <v>-63.400000000000034</v>
      </c>
      <c r="W135" s="86">
        <f t="shared" si="16"/>
        <v>-0.15944070013077163</v>
      </c>
      <c r="X135" s="83" t="s">
        <v>1361</v>
      </c>
      <c r="Y135" s="85">
        <v>461.04</v>
      </c>
      <c r="Z135" s="83" t="s">
        <v>5076</v>
      </c>
      <c r="AA135" s="85">
        <v>0</v>
      </c>
      <c r="AB135" s="85" t="s">
        <v>54</v>
      </c>
      <c r="AC135" s="85">
        <v>397.64</v>
      </c>
      <c r="AD135" s="85">
        <v>461.04</v>
      </c>
      <c r="AE135" s="85">
        <v>-63.4</v>
      </c>
      <c r="AF135" s="83" t="s">
        <v>1390</v>
      </c>
      <c r="AG135" s="103">
        <f t="shared" si="15"/>
        <v>0</v>
      </c>
    </row>
    <row r="136" spans="1:33" s="88" customFormat="1" x14ac:dyDescent="0.2">
      <c r="A136" s="83" t="s">
        <v>39</v>
      </c>
      <c r="B136" s="83" t="s">
        <v>40</v>
      </c>
      <c r="C136" s="83" t="s">
        <v>3412</v>
      </c>
      <c r="D136" s="83" t="s">
        <v>5053</v>
      </c>
      <c r="E136" s="83" t="s">
        <v>2903</v>
      </c>
      <c r="F136" s="83" t="s">
        <v>3416</v>
      </c>
      <c r="G136" s="83" t="s">
        <v>3417</v>
      </c>
      <c r="H136" s="83" t="s">
        <v>2621</v>
      </c>
      <c r="I136" s="83" t="s">
        <v>302</v>
      </c>
      <c r="J136" s="83" t="s">
        <v>2011</v>
      </c>
      <c r="K136" s="84">
        <v>43530</v>
      </c>
      <c r="L136" s="84">
        <v>43530</v>
      </c>
      <c r="M136" s="84">
        <v>43535</v>
      </c>
      <c r="N136" s="83" t="s">
        <v>1367</v>
      </c>
      <c r="O136" s="83" t="s">
        <v>1368</v>
      </c>
      <c r="P136" s="102">
        <v>8182857</v>
      </c>
      <c r="Q136" s="83" t="s">
        <v>5054</v>
      </c>
      <c r="R136" s="83" t="s">
        <v>59</v>
      </c>
      <c r="S136" s="83" t="s">
        <v>52</v>
      </c>
      <c r="T136" s="85">
        <v>14.44</v>
      </c>
      <c r="U136" s="85">
        <v>14.96</v>
      </c>
      <c r="V136" s="85">
        <f t="shared" si="14"/>
        <v>-0.52000000000000135</v>
      </c>
      <c r="W136" s="86">
        <f t="shared" si="16"/>
        <v>-3.6011080332410066E-2</v>
      </c>
      <c r="X136" s="83" t="s">
        <v>1361</v>
      </c>
      <c r="Y136" s="85">
        <v>14.96</v>
      </c>
      <c r="Z136" s="83" t="s">
        <v>5077</v>
      </c>
      <c r="AA136" s="85">
        <v>0</v>
      </c>
      <c r="AB136" s="85" t="s">
        <v>54</v>
      </c>
      <c r="AC136" s="85">
        <v>14.44</v>
      </c>
      <c r="AD136" s="85">
        <v>14.96</v>
      </c>
      <c r="AE136" s="85">
        <v>-0.52</v>
      </c>
      <c r="AF136" s="83" t="s">
        <v>1390</v>
      </c>
      <c r="AG136" s="103">
        <f t="shared" si="15"/>
        <v>-1.3322676295501878E-15</v>
      </c>
    </row>
    <row r="137" spans="1:33" s="88" customFormat="1" x14ac:dyDescent="0.2">
      <c r="A137" s="83" t="s">
        <v>39</v>
      </c>
      <c r="B137" s="83" t="s">
        <v>40</v>
      </c>
      <c r="C137" s="83" t="s">
        <v>3412</v>
      </c>
      <c r="D137" s="83" t="s">
        <v>5053</v>
      </c>
      <c r="E137" s="83" t="s">
        <v>2903</v>
      </c>
      <c r="F137" s="83" t="s">
        <v>3416</v>
      </c>
      <c r="G137" s="83" t="s">
        <v>3417</v>
      </c>
      <c r="H137" s="83" t="s">
        <v>2621</v>
      </c>
      <c r="I137" s="83" t="s">
        <v>302</v>
      </c>
      <c r="J137" s="83" t="s">
        <v>2011</v>
      </c>
      <c r="K137" s="84">
        <v>43530</v>
      </c>
      <c r="L137" s="84">
        <v>43530</v>
      </c>
      <c r="M137" s="84">
        <v>43535</v>
      </c>
      <c r="N137" s="83" t="s">
        <v>1367</v>
      </c>
      <c r="O137" s="83" t="s">
        <v>1368</v>
      </c>
      <c r="P137" s="102">
        <v>8182857</v>
      </c>
      <c r="Q137" s="83" t="s">
        <v>5054</v>
      </c>
      <c r="R137" s="83" t="s">
        <v>59</v>
      </c>
      <c r="S137" s="83" t="s">
        <v>52</v>
      </c>
      <c r="T137" s="85">
        <v>5966.97</v>
      </c>
      <c r="U137" s="85">
        <v>5188.6400000000003</v>
      </c>
      <c r="V137" s="85">
        <f t="shared" si="14"/>
        <v>778.32999999999993</v>
      </c>
      <c r="W137" s="86">
        <f t="shared" si="16"/>
        <v>0.13043973742117018</v>
      </c>
      <c r="X137" s="83" t="s">
        <v>1361</v>
      </c>
      <c r="Y137" s="85">
        <v>5188.6400000000003</v>
      </c>
      <c r="Z137" s="83" t="s">
        <v>5078</v>
      </c>
      <c r="AA137" s="85">
        <v>0</v>
      </c>
      <c r="AB137" s="85" t="s">
        <v>54</v>
      </c>
      <c r="AC137" s="85">
        <v>5966.97</v>
      </c>
      <c r="AD137" s="85">
        <v>5188.6400000000003</v>
      </c>
      <c r="AE137" s="85">
        <v>778.33</v>
      </c>
      <c r="AF137" s="83" t="s">
        <v>1390</v>
      </c>
      <c r="AG137" s="103">
        <f t="shared" si="15"/>
        <v>0</v>
      </c>
    </row>
    <row r="138" spans="1:33" s="88" customFormat="1" x14ac:dyDescent="0.2">
      <c r="A138" s="83" t="s">
        <v>39</v>
      </c>
      <c r="B138" s="83" t="s">
        <v>40</v>
      </c>
      <c r="C138" s="83" t="s">
        <v>3412</v>
      </c>
      <c r="D138" s="83" t="s">
        <v>5053</v>
      </c>
      <c r="E138" s="83" t="s">
        <v>2903</v>
      </c>
      <c r="F138" s="83" t="s">
        <v>3416</v>
      </c>
      <c r="G138" s="83" t="s">
        <v>3417</v>
      </c>
      <c r="H138" s="83" t="s">
        <v>2621</v>
      </c>
      <c r="I138" s="83" t="s">
        <v>302</v>
      </c>
      <c r="J138" s="83" t="s">
        <v>2011</v>
      </c>
      <c r="K138" s="84">
        <v>43550</v>
      </c>
      <c r="L138" s="84">
        <v>43496</v>
      </c>
      <c r="M138" s="84">
        <v>43496</v>
      </c>
      <c r="N138" s="83" t="s">
        <v>1383</v>
      </c>
      <c r="O138" s="83" t="s">
        <v>1368</v>
      </c>
      <c r="P138" s="102">
        <v>8182858</v>
      </c>
      <c r="Q138" s="83" t="s">
        <v>5054</v>
      </c>
      <c r="R138" s="83" t="s">
        <v>59</v>
      </c>
      <c r="S138" s="83" t="s">
        <v>52</v>
      </c>
      <c r="T138" s="85">
        <v>6966.64</v>
      </c>
      <c r="U138" s="85">
        <v>6618.31</v>
      </c>
      <c r="V138" s="85">
        <f t="shared" si="14"/>
        <v>348.32999999999993</v>
      </c>
      <c r="W138" s="86">
        <f t="shared" si="16"/>
        <v>4.9999712917561397E-2</v>
      </c>
      <c r="X138" s="83" t="s">
        <v>1525</v>
      </c>
      <c r="Y138" s="85">
        <v>0</v>
      </c>
      <c r="Z138" s="83" t="s">
        <v>55</v>
      </c>
      <c r="AA138" s="85">
        <v>0</v>
      </c>
      <c r="AB138" s="85" t="s">
        <v>54</v>
      </c>
      <c r="AC138" s="85">
        <v>6966.64</v>
      </c>
      <c r="AD138" s="85">
        <v>3936.05</v>
      </c>
      <c r="AE138" s="85">
        <v>3030.59</v>
      </c>
      <c r="AF138" s="83" t="s">
        <v>1390</v>
      </c>
      <c r="AG138" s="103">
        <f t="shared" si="15"/>
        <v>-2682.26</v>
      </c>
    </row>
    <row r="139" spans="1:33" s="88" customFormat="1" x14ac:dyDescent="0.2">
      <c r="A139" s="83" t="s">
        <v>39</v>
      </c>
      <c r="B139" s="83" t="s">
        <v>40</v>
      </c>
      <c r="C139" s="83" t="s">
        <v>3412</v>
      </c>
      <c r="D139" s="83" t="s">
        <v>5053</v>
      </c>
      <c r="E139" s="83" t="s">
        <v>2903</v>
      </c>
      <c r="F139" s="83" t="s">
        <v>3416</v>
      </c>
      <c r="G139" s="83" t="s">
        <v>3417</v>
      </c>
      <c r="H139" s="83" t="s">
        <v>2621</v>
      </c>
      <c r="I139" s="83" t="s">
        <v>302</v>
      </c>
      <c r="J139" s="83" t="s">
        <v>2011</v>
      </c>
      <c r="K139" s="84">
        <v>43550</v>
      </c>
      <c r="L139" s="84">
        <v>43550</v>
      </c>
      <c r="M139" s="84">
        <v>43553</v>
      </c>
      <c r="N139" s="83" t="s">
        <v>1367</v>
      </c>
      <c r="O139" s="83" t="s">
        <v>1368</v>
      </c>
      <c r="P139" s="102">
        <v>8182858</v>
      </c>
      <c r="Q139" s="83" t="s">
        <v>5054</v>
      </c>
      <c r="R139" s="83" t="s">
        <v>59</v>
      </c>
      <c r="S139" s="83" t="s">
        <v>52</v>
      </c>
      <c r="T139" s="85">
        <v>38721.760000000002</v>
      </c>
      <c r="U139" s="85">
        <v>31399.119999999999</v>
      </c>
      <c r="V139" s="85">
        <f t="shared" si="14"/>
        <v>7322.6400000000031</v>
      </c>
      <c r="W139" s="86">
        <f t="shared" si="16"/>
        <v>0.18910917272355396</v>
      </c>
      <c r="X139" s="83" t="s">
        <v>1361</v>
      </c>
      <c r="Y139" s="85">
        <v>31399.119999999999</v>
      </c>
      <c r="Z139" s="83" t="s">
        <v>5079</v>
      </c>
      <c r="AA139" s="85">
        <v>0</v>
      </c>
      <c r="AB139" s="85" t="s">
        <v>54</v>
      </c>
      <c r="AC139" s="85">
        <v>38721.760000000002</v>
      </c>
      <c r="AD139" s="85">
        <v>31399.119999999999</v>
      </c>
      <c r="AE139" s="85">
        <v>7322.64</v>
      </c>
      <c r="AF139" s="83" t="s">
        <v>1390</v>
      </c>
      <c r="AG139" s="103">
        <f t="shared" si="15"/>
        <v>0</v>
      </c>
    </row>
    <row r="140" spans="1:33" s="88" customFormat="1" x14ac:dyDescent="0.2">
      <c r="A140" s="83" t="s">
        <v>39</v>
      </c>
      <c r="B140" s="83" t="s">
        <v>40</v>
      </c>
      <c r="C140" s="83" t="s">
        <v>3412</v>
      </c>
      <c r="D140" s="83" t="s">
        <v>5053</v>
      </c>
      <c r="E140" s="83" t="s">
        <v>2903</v>
      </c>
      <c r="F140" s="83" t="s">
        <v>3416</v>
      </c>
      <c r="G140" s="83" t="s">
        <v>3417</v>
      </c>
      <c r="H140" s="83" t="s">
        <v>2621</v>
      </c>
      <c r="I140" s="83" t="s">
        <v>302</v>
      </c>
      <c r="J140" s="83" t="s">
        <v>2011</v>
      </c>
      <c r="K140" s="84">
        <v>43550</v>
      </c>
      <c r="L140" s="84">
        <v>43550</v>
      </c>
      <c r="M140" s="84">
        <v>43553</v>
      </c>
      <c r="N140" s="83" t="s">
        <v>1367</v>
      </c>
      <c r="O140" s="83" t="s">
        <v>1368</v>
      </c>
      <c r="P140" s="102">
        <v>8182858</v>
      </c>
      <c r="Q140" s="83" t="s">
        <v>5054</v>
      </c>
      <c r="R140" s="83" t="s">
        <v>59</v>
      </c>
      <c r="S140" s="83" t="s">
        <v>52</v>
      </c>
      <c r="T140" s="85">
        <v>14.44</v>
      </c>
      <c r="U140" s="85">
        <v>14.96</v>
      </c>
      <c r="V140" s="85">
        <f t="shared" si="14"/>
        <v>-0.52000000000000135</v>
      </c>
      <c r="W140" s="86">
        <f t="shared" si="16"/>
        <v>-3.6011080332410066E-2</v>
      </c>
      <c r="X140" s="83" t="s">
        <v>1361</v>
      </c>
      <c r="Y140" s="85">
        <v>14.96</v>
      </c>
      <c r="Z140" s="83" t="s">
        <v>5080</v>
      </c>
      <c r="AA140" s="85">
        <v>0</v>
      </c>
      <c r="AB140" s="85" t="s">
        <v>54</v>
      </c>
      <c r="AC140" s="85">
        <v>14.44</v>
      </c>
      <c r="AD140" s="85">
        <v>14.96</v>
      </c>
      <c r="AE140" s="85">
        <v>-0.52</v>
      </c>
      <c r="AF140" s="83" t="s">
        <v>1390</v>
      </c>
      <c r="AG140" s="103">
        <f t="shared" si="15"/>
        <v>-1.3322676295501878E-15</v>
      </c>
    </row>
    <row r="141" spans="1:33" s="88" customFormat="1" x14ac:dyDescent="0.2">
      <c r="A141" s="83" t="s">
        <v>39</v>
      </c>
      <c r="B141" s="83" t="s">
        <v>40</v>
      </c>
      <c r="C141" s="83" t="s">
        <v>3412</v>
      </c>
      <c r="D141" s="83" t="s">
        <v>5053</v>
      </c>
      <c r="E141" s="83" t="s">
        <v>2903</v>
      </c>
      <c r="F141" s="83" t="s">
        <v>3416</v>
      </c>
      <c r="G141" s="83" t="s">
        <v>3417</v>
      </c>
      <c r="H141" s="83" t="s">
        <v>2621</v>
      </c>
      <c r="I141" s="83" t="s">
        <v>302</v>
      </c>
      <c r="J141" s="83" t="s">
        <v>2011</v>
      </c>
      <c r="K141" s="84">
        <v>43550</v>
      </c>
      <c r="L141" s="84">
        <v>43550</v>
      </c>
      <c r="M141" s="84">
        <v>43553</v>
      </c>
      <c r="N141" s="83" t="s">
        <v>1367</v>
      </c>
      <c r="O141" s="83" t="s">
        <v>1368</v>
      </c>
      <c r="P141" s="102">
        <v>8182858</v>
      </c>
      <c r="Q141" s="83" t="s">
        <v>5054</v>
      </c>
      <c r="R141" s="83" t="s">
        <v>59</v>
      </c>
      <c r="S141" s="83" t="s">
        <v>52</v>
      </c>
      <c r="T141" s="85">
        <v>397.64</v>
      </c>
      <c r="U141" s="85">
        <v>461.04</v>
      </c>
      <c r="V141" s="85">
        <f t="shared" si="14"/>
        <v>-63.400000000000034</v>
      </c>
      <c r="W141" s="86">
        <f t="shared" si="16"/>
        <v>-0.15944070013077163</v>
      </c>
      <c r="X141" s="83" t="s">
        <v>1361</v>
      </c>
      <c r="Y141" s="85">
        <v>461.04</v>
      </c>
      <c r="Z141" s="83" t="s">
        <v>5081</v>
      </c>
      <c r="AA141" s="85">
        <v>0</v>
      </c>
      <c r="AB141" s="85" t="s">
        <v>54</v>
      </c>
      <c r="AC141" s="85">
        <v>397.64</v>
      </c>
      <c r="AD141" s="85">
        <v>461.04</v>
      </c>
      <c r="AE141" s="85">
        <v>-63.4</v>
      </c>
      <c r="AF141" s="83" t="s">
        <v>1390</v>
      </c>
      <c r="AG141" s="103">
        <f t="shared" si="15"/>
        <v>0</v>
      </c>
    </row>
    <row r="142" spans="1:33" s="88" customFormat="1" x14ac:dyDescent="0.2">
      <c r="A142" s="83" t="s">
        <v>39</v>
      </c>
      <c r="B142" s="83" t="s">
        <v>40</v>
      </c>
      <c r="C142" s="83" t="s">
        <v>3412</v>
      </c>
      <c r="D142" s="83" t="s">
        <v>5053</v>
      </c>
      <c r="E142" s="83" t="s">
        <v>2903</v>
      </c>
      <c r="F142" s="83" t="s">
        <v>3416</v>
      </c>
      <c r="G142" s="83" t="s">
        <v>3417</v>
      </c>
      <c r="H142" s="83" t="s">
        <v>2621</v>
      </c>
      <c r="I142" s="83" t="s">
        <v>302</v>
      </c>
      <c r="J142" s="83" t="s">
        <v>2011</v>
      </c>
      <c r="K142" s="84">
        <v>43550</v>
      </c>
      <c r="L142" s="84">
        <v>43550</v>
      </c>
      <c r="M142" s="84">
        <v>43553</v>
      </c>
      <c r="N142" s="83" t="s">
        <v>1367</v>
      </c>
      <c r="O142" s="83" t="s">
        <v>1368</v>
      </c>
      <c r="P142" s="102">
        <v>8182858</v>
      </c>
      <c r="Q142" s="83" t="s">
        <v>5054</v>
      </c>
      <c r="R142" s="83" t="s">
        <v>59</v>
      </c>
      <c r="S142" s="83" t="s">
        <v>52</v>
      </c>
      <c r="T142" s="85">
        <v>38979.96</v>
      </c>
      <c r="U142" s="85">
        <v>33895.79</v>
      </c>
      <c r="V142" s="85">
        <f t="shared" si="14"/>
        <v>5084.1699999999983</v>
      </c>
      <c r="W142" s="86">
        <f t="shared" si="16"/>
        <v>0.13043035446932214</v>
      </c>
      <c r="X142" s="83" t="s">
        <v>1361</v>
      </c>
      <c r="Y142" s="85">
        <v>33895.79</v>
      </c>
      <c r="Z142" s="83" t="s">
        <v>5082</v>
      </c>
      <c r="AA142" s="85">
        <v>0</v>
      </c>
      <c r="AB142" s="85" t="s">
        <v>54</v>
      </c>
      <c r="AC142" s="85">
        <v>38979.96</v>
      </c>
      <c r="AD142" s="85">
        <v>33895.79</v>
      </c>
      <c r="AE142" s="85">
        <v>5084.17</v>
      </c>
      <c r="AF142" s="83" t="s">
        <v>1390</v>
      </c>
      <c r="AG142" s="103">
        <f t="shared" si="15"/>
        <v>0</v>
      </c>
    </row>
    <row r="143" spans="1:33" s="88" customFormat="1" x14ac:dyDescent="0.2">
      <c r="A143" s="83" t="s">
        <v>39</v>
      </c>
      <c r="B143" s="83" t="s">
        <v>40</v>
      </c>
      <c r="C143" s="83" t="s">
        <v>3412</v>
      </c>
      <c r="D143" s="83" t="s">
        <v>5053</v>
      </c>
      <c r="E143" s="83" t="s">
        <v>2903</v>
      </c>
      <c r="F143" s="83" t="s">
        <v>3416</v>
      </c>
      <c r="G143" s="83" t="s">
        <v>3417</v>
      </c>
      <c r="H143" s="83" t="s">
        <v>2621</v>
      </c>
      <c r="I143" s="83" t="s">
        <v>302</v>
      </c>
      <c r="J143" s="83" t="s">
        <v>2011</v>
      </c>
      <c r="K143" s="84">
        <v>43550</v>
      </c>
      <c r="L143" s="84">
        <v>43550</v>
      </c>
      <c r="M143" s="84">
        <v>43553</v>
      </c>
      <c r="N143" s="83" t="s">
        <v>1367</v>
      </c>
      <c r="O143" s="83" t="s">
        <v>1368</v>
      </c>
      <c r="P143" s="102">
        <v>8182858</v>
      </c>
      <c r="Q143" s="83" t="s">
        <v>5054</v>
      </c>
      <c r="R143" s="83" t="s">
        <v>59</v>
      </c>
      <c r="S143" s="83" t="s">
        <v>52</v>
      </c>
      <c r="T143" s="85">
        <v>18969.71</v>
      </c>
      <c r="U143" s="85">
        <v>18214.32</v>
      </c>
      <c r="V143" s="85">
        <f t="shared" si="14"/>
        <v>755.38999999999942</v>
      </c>
      <c r="W143" s="86">
        <f t="shared" si="16"/>
        <v>3.9820851241268287E-2</v>
      </c>
      <c r="X143" s="83" t="s">
        <v>1361</v>
      </c>
      <c r="Y143" s="85">
        <v>18214.32</v>
      </c>
      <c r="Z143" s="83" t="s">
        <v>5083</v>
      </c>
      <c r="AA143" s="85">
        <v>0</v>
      </c>
      <c r="AB143" s="85" t="s">
        <v>54</v>
      </c>
      <c r="AC143" s="85">
        <v>18969.71</v>
      </c>
      <c r="AD143" s="85">
        <v>18214.32</v>
      </c>
      <c r="AE143" s="85">
        <v>755.39</v>
      </c>
      <c r="AF143" s="83" t="s">
        <v>1390</v>
      </c>
      <c r="AG143" s="103">
        <f t="shared" si="15"/>
        <v>0</v>
      </c>
    </row>
    <row r="144" spans="1:33" s="88" customFormat="1" x14ac:dyDescent="0.2">
      <c r="A144" s="83" t="s">
        <v>39</v>
      </c>
      <c r="B144" s="83" t="s">
        <v>40</v>
      </c>
      <c r="C144" s="83" t="s">
        <v>3412</v>
      </c>
      <c r="D144" s="83" t="s">
        <v>5053</v>
      </c>
      <c r="E144" s="83" t="s">
        <v>2903</v>
      </c>
      <c r="F144" s="83" t="s">
        <v>3416</v>
      </c>
      <c r="G144" s="83" t="s">
        <v>3417</v>
      </c>
      <c r="H144" s="83" t="s">
        <v>2621</v>
      </c>
      <c r="I144" s="83" t="s">
        <v>302</v>
      </c>
      <c r="J144" s="83" t="s">
        <v>2011</v>
      </c>
      <c r="K144" s="84">
        <v>43550</v>
      </c>
      <c r="L144" s="84">
        <v>43550</v>
      </c>
      <c r="M144" s="84">
        <v>43553</v>
      </c>
      <c r="N144" s="83" t="s">
        <v>1367</v>
      </c>
      <c r="O144" s="83" t="s">
        <v>1368</v>
      </c>
      <c r="P144" s="102">
        <v>8182858</v>
      </c>
      <c r="Q144" s="83" t="s">
        <v>5054</v>
      </c>
      <c r="R144" s="83" t="s">
        <v>59</v>
      </c>
      <c r="S144" s="83" t="s">
        <v>52</v>
      </c>
      <c r="T144" s="85">
        <v>5966.97</v>
      </c>
      <c r="U144" s="85">
        <v>5188.6400000000003</v>
      </c>
      <c r="V144" s="85">
        <f t="shared" si="14"/>
        <v>778.32999999999993</v>
      </c>
      <c r="W144" s="86">
        <f t="shared" si="16"/>
        <v>0.13043973742117018</v>
      </c>
      <c r="X144" s="83" t="s">
        <v>1361</v>
      </c>
      <c r="Y144" s="85">
        <v>5188.6400000000003</v>
      </c>
      <c r="Z144" s="83" t="s">
        <v>5084</v>
      </c>
      <c r="AA144" s="85">
        <v>0</v>
      </c>
      <c r="AB144" s="85" t="s">
        <v>54</v>
      </c>
      <c r="AC144" s="85">
        <v>5966.97</v>
      </c>
      <c r="AD144" s="85">
        <v>5188.6400000000003</v>
      </c>
      <c r="AE144" s="85">
        <v>778.33</v>
      </c>
      <c r="AF144" s="83" t="s">
        <v>1390</v>
      </c>
      <c r="AG144" s="103">
        <f t="shared" si="15"/>
        <v>0</v>
      </c>
    </row>
    <row r="145" spans="1:33" s="88" customFormat="1" x14ac:dyDescent="0.2">
      <c r="A145" s="83" t="s">
        <v>39</v>
      </c>
      <c r="B145" s="83" t="s">
        <v>40</v>
      </c>
      <c r="C145" s="83" t="s">
        <v>3412</v>
      </c>
      <c r="D145" s="83" t="s">
        <v>5053</v>
      </c>
      <c r="E145" s="83" t="s">
        <v>2903</v>
      </c>
      <c r="F145" s="83" t="s">
        <v>3416</v>
      </c>
      <c r="G145" s="83" t="s">
        <v>3417</v>
      </c>
      <c r="H145" s="83" t="s">
        <v>2621</v>
      </c>
      <c r="I145" s="83" t="s">
        <v>302</v>
      </c>
      <c r="J145" s="83" t="s">
        <v>2011</v>
      </c>
      <c r="K145" s="84">
        <v>43550</v>
      </c>
      <c r="L145" s="84">
        <v>43550</v>
      </c>
      <c r="M145" s="84">
        <v>43553</v>
      </c>
      <c r="N145" s="83" t="s">
        <v>1367</v>
      </c>
      <c r="O145" s="83" t="s">
        <v>1368</v>
      </c>
      <c r="P145" s="102">
        <v>8182858</v>
      </c>
      <c r="Q145" s="83" t="s">
        <v>5054</v>
      </c>
      <c r="R145" s="83" t="s">
        <v>59</v>
      </c>
      <c r="S145" s="83" t="s">
        <v>52</v>
      </c>
      <c r="T145" s="85">
        <v>5151.32</v>
      </c>
      <c r="U145" s="85">
        <v>4479.3999999999996</v>
      </c>
      <c r="V145" s="85">
        <f t="shared" si="14"/>
        <v>671.92000000000007</v>
      </c>
      <c r="W145" s="86">
        <f t="shared" si="16"/>
        <v>0.13043647065218236</v>
      </c>
      <c r="X145" s="83" t="s">
        <v>1361</v>
      </c>
      <c r="Y145" s="85">
        <v>4479.3999999999996</v>
      </c>
      <c r="Z145" s="83" t="s">
        <v>5085</v>
      </c>
      <c r="AA145" s="85">
        <v>0</v>
      </c>
      <c r="AB145" s="85" t="s">
        <v>54</v>
      </c>
      <c r="AC145" s="85">
        <v>5151.32</v>
      </c>
      <c r="AD145" s="85">
        <v>4479.3999999999996</v>
      </c>
      <c r="AE145" s="85">
        <v>671.92</v>
      </c>
      <c r="AF145" s="83" t="s">
        <v>1390</v>
      </c>
      <c r="AG145" s="103">
        <f t="shared" si="15"/>
        <v>0</v>
      </c>
    </row>
    <row r="146" spans="1:33" s="88" customFormat="1" x14ac:dyDescent="0.2">
      <c r="A146" s="83" t="s">
        <v>39</v>
      </c>
      <c r="B146" s="83" t="s">
        <v>40</v>
      </c>
      <c r="C146" s="83" t="s">
        <v>3412</v>
      </c>
      <c r="D146" s="83" t="s">
        <v>5053</v>
      </c>
      <c r="E146" s="83" t="s">
        <v>2903</v>
      </c>
      <c r="F146" s="83" t="s">
        <v>3416</v>
      </c>
      <c r="G146" s="83" t="s">
        <v>3417</v>
      </c>
      <c r="H146" s="83" t="s">
        <v>2621</v>
      </c>
      <c r="I146" s="83" t="s">
        <v>302</v>
      </c>
      <c r="J146" s="83" t="s">
        <v>2011</v>
      </c>
      <c r="K146" s="84">
        <v>43550</v>
      </c>
      <c r="L146" s="84">
        <v>43550</v>
      </c>
      <c r="M146" s="84">
        <v>43553</v>
      </c>
      <c r="N146" s="83" t="s">
        <v>1367</v>
      </c>
      <c r="O146" s="83" t="s">
        <v>1368</v>
      </c>
      <c r="P146" s="102">
        <v>8182858</v>
      </c>
      <c r="Q146" s="83" t="s">
        <v>5054</v>
      </c>
      <c r="R146" s="83" t="s">
        <v>59</v>
      </c>
      <c r="S146" s="83" t="s">
        <v>52</v>
      </c>
      <c r="T146" s="85">
        <v>3323.5</v>
      </c>
      <c r="U146" s="85">
        <v>2890</v>
      </c>
      <c r="V146" s="85">
        <f t="shared" si="14"/>
        <v>433.5</v>
      </c>
      <c r="W146" s="86">
        <f t="shared" si="16"/>
        <v>0.13043478260869565</v>
      </c>
      <c r="X146" s="83" t="s">
        <v>1361</v>
      </c>
      <c r="Y146" s="85">
        <v>2890</v>
      </c>
      <c r="Z146" s="83" t="s">
        <v>5086</v>
      </c>
      <c r="AA146" s="85">
        <v>0</v>
      </c>
      <c r="AB146" s="85" t="s">
        <v>54</v>
      </c>
      <c r="AC146" s="85">
        <v>3323.5</v>
      </c>
      <c r="AD146" s="85">
        <v>2890</v>
      </c>
      <c r="AE146" s="85">
        <v>433.5</v>
      </c>
      <c r="AF146" s="83" t="s">
        <v>1390</v>
      </c>
      <c r="AG146" s="103">
        <f t="shared" si="15"/>
        <v>0</v>
      </c>
    </row>
    <row r="147" spans="1:33" s="88" customFormat="1" x14ac:dyDescent="0.2">
      <c r="A147" s="83" t="s">
        <v>39</v>
      </c>
      <c r="B147" s="83" t="s">
        <v>40</v>
      </c>
      <c r="C147" s="83" t="s">
        <v>3412</v>
      </c>
      <c r="D147" s="83" t="s">
        <v>5053</v>
      </c>
      <c r="E147" s="83" t="s">
        <v>2903</v>
      </c>
      <c r="F147" s="83" t="s">
        <v>3416</v>
      </c>
      <c r="G147" s="83" t="s">
        <v>3417</v>
      </c>
      <c r="H147" s="83" t="s">
        <v>2621</v>
      </c>
      <c r="I147" s="83" t="s">
        <v>302</v>
      </c>
      <c r="J147" s="83" t="s">
        <v>2011</v>
      </c>
      <c r="K147" s="84">
        <v>43537</v>
      </c>
      <c r="L147" s="84">
        <v>43537</v>
      </c>
      <c r="M147" s="84">
        <v>43542</v>
      </c>
      <c r="N147" s="83" t="s">
        <v>1367</v>
      </c>
      <c r="O147" s="83" t="s">
        <v>1368</v>
      </c>
      <c r="P147" s="102">
        <v>8182859</v>
      </c>
      <c r="Q147" s="83" t="s">
        <v>5054</v>
      </c>
      <c r="R147" s="83" t="s">
        <v>59</v>
      </c>
      <c r="S147" s="83" t="s">
        <v>52</v>
      </c>
      <c r="T147" s="85">
        <v>38979.96</v>
      </c>
      <c r="U147" s="85">
        <v>33895.79</v>
      </c>
      <c r="V147" s="85">
        <f t="shared" si="14"/>
        <v>5084.1699999999983</v>
      </c>
      <c r="W147" s="86">
        <f t="shared" si="16"/>
        <v>0.13043035446932214</v>
      </c>
      <c r="X147" s="83" t="s">
        <v>1361</v>
      </c>
      <c r="Y147" s="85">
        <v>33895.79</v>
      </c>
      <c r="Z147" s="83" t="s">
        <v>5087</v>
      </c>
      <c r="AA147" s="85">
        <v>0</v>
      </c>
      <c r="AB147" s="85" t="s">
        <v>54</v>
      </c>
      <c r="AC147" s="85">
        <v>38979.96</v>
      </c>
      <c r="AD147" s="85">
        <v>33895.79</v>
      </c>
      <c r="AE147" s="85">
        <v>5084.17</v>
      </c>
      <c r="AF147" s="83" t="s">
        <v>1390</v>
      </c>
      <c r="AG147" s="103">
        <f t="shared" si="15"/>
        <v>0</v>
      </c>
    </row>
    <row r="148" spans="1:33" s="88" customFormat="1" x14ac:dyDescent="0.2">
      <c r="A148" s="83" t="s">
        <v>39</v>
      </c>
      <c r="B148" s="83" t="s">
        <v>40</v>
      </c>
      <c r="C148" s="83" t="s">
        <v>3412</v>
      </c>
      <c r="D148" s="83" t="s">
        <v>5053</v>
      </c>
      <c r="E148" s="83" t="s">
        <v>2903</v>
      </c>
      <c r="F148" s="83" t="s">
        <v>3416</v>
      </c>
      <c r="G148" s="83" t="s">
        <v>3417</v>
      </c>
      <c r="H148" s="83" t="s">
        <v>2621</v>
      </c>
      <c r="I148" s="83" t="s">
        <v>302</v>
      </c>
      <c r="J148" s="83" t="s">
        <v>2011</v>
      </c>
      <c r="K148" s="84">
        <v>43537</v>
      </c>
      <c r="L148" s="84">
        <v>43537</v>
      </c>
      <c r="M148" s="84">
        <v>43542</v>
      </c>
      <c r="N148" s="83" t="s">
        <v>1367</v>
      </c>
      <c r="O148" s="83" t="s">
        <v>1368</v>
      </c>
      <c r="P148" s="102">
        <v>8182859</v>
      </c>
      <c r="Q148" s="83" t="s">
        <v>5054</v>
      </c>
      <c r="R148" s="83" t="s">
        <v>59</v>
      </c>
      <c r="S148" s="83" t="s">
        <v>52</v>
      </c>
      <c r="T148" s="85">
        <v>5151.32</v>
      </c>
      <c r="U148" s="85">
        <v>4479.3999999999996</v>
      </c>
      <c r="V148" s="85">
        <f t="shared" si="14"/>
        <v>671.92000000000007</v>
      </c>
      <c r="W148" s="86">
        <f t="shared" si="16"/>
        <v>0.13043647065218236</v>
      </c>
      <c r="X148" s="83" t="s">
        <v>1361</v>
      </c>
      <c r="Y148" s="85">
        <v>4479.3999999999996</v>
      </c>
      <c r="Z148" s="83" t="s">
        <v>5088</v>
      </c>
      <c r="AA148" s="85">
        <v>0</v>
      </c>
      <c r="AB148" s="85" t="s">
        <v>54</v>
      </c>
      <c r="AC148" s="85">
        <v>5151.32</v>
      </c>
      <c r="AD148" s="85">
        <v>4479.3999999999996</v>
      </c>
      <c r="AE148" s="85">
        <v>671.92</v>
      </c>
      <c r="AF148" s="83" t="s">
        <v>1390</v>
      </c>
      <c r="AG148" s="103">
        <f t="shared" si="15"/>
        <v>0</v>
      </c>
    </row>
    <row r="149" spans="1:33" s="88" customFormat="1" x14ac:dyDescent="0.2">
      <c r="A149" s="83" t="s">
        <v>39</v>
      </c>
      <c r="B149" s="83" t="s">
        <v>40</v>
      </c>
      <c r="C149" s="83" t="s">
        <v>3412</v>
      </c>
      <c r="D149" s="83" t="s">
        <v>5053</v>
      </c>
      <c r="E149" s="83" t="s">
        <v>2903</v>
      </c>
      <c r="F149" s="83" t="s">
        <v>3416</v>
      </c>
      <c r="G149" s="83" t="s">
        <v>3417</v>
      </c>
      <c r="H149" s="83" t="s">
        <v>2621</v>
      </c>
      <c r="I149" s="83" t="s">
        <v>302</v>
      </c>
      <c r="J149" s="83" t="s">
        <v>2011</v>
      </c>
      <c r="K149" s="84">
        <v>43537</v>
      </c>
      <c r="L149" s="84">
        <v>43537</v>
      </c>
      <c r="M149" s="84">
        <v>43542</v>
      </c>
      <c r="N149" s="83" t="s">
        <v>1367</v>
      </c>
      <c r="O149" s="83" t="s">
        <v>1368</v>
      </c>
      <c r="P149" s="102">
        <v>8182859</v>
      </c>
      <c r="Q149" s="83" t="s">
        <v>5054</v>
      </c>
      <c r="R149" s="83" t="s">
        <v>59</v>
      </c>
      <c r="S149" s="83" t="s">
        <v>52</v>
      </c>
      <c r="T149" s="85">
        <v>18969.71</v>
      </c>
      <c r="U149" s="85">
        <v>18214.32</v>
      </c>
      <c r="V149" s="85">
        <f t="shared" si="14"/>
        <v>755.38999999999942</v>
      </c>
      <c r="W149" s="86">
        <f t="shared" si="16"/>
        <v>3.9820851241268287E-2</v>
      </c>
      <c r="X149" s="83" t="s">
        <v>1361</v>
      </c>
      <c r="Y149" s="85">
        <v>18214.32</v>
      </c>
      <c r="Z149" s="83" t="s">
        <v>5089</v>
      </c>
      <c r="AA149" s="85">
        <v>0</v>
      </c>
      <c r="AB149" s="85" t="s">
        <v>54</v>
      </c>
      <c r="AC149" s="85">
        <v>18969.71</v>
      </c>
      <c r="AD149" s="85">
        <v>18214.32</v>
      </c>
      <c r="AE149" s="85">
        <v>755.39</v>
      </c>
      <c r="AF149" s="83" t="s">
        <v>1390</v>
      </c>
      <c r="AG149" s="103">
        <f t="shared" si="15"/>
        <v>0</v>
      </c>
    </row>
    <row r="150" spans="1:33" s="88" customFormat="1" x14ac:dyDescent="0.2">
      <c r="A150" s="83" t="s">
        <v>39</v>
      </c>
      <c r="B150" s="83" t="s">
        <v>40</v>
      </c>
      <c r="C150" s="83" t="s">
        <v>3412</v>
      </c>
      <c r="D150" s="83" t="s">
        <v>5053</v>
      </c>
      <c r="E150" s="83" t="s">
        <v>2903</v>
      </c>
      <c r="F150" s="83" t="s">
        <v>3416</v>
      </c>
      <c r="G150" s="83" t="s">
        <v>3417</v>
      </c>
      <c r="H150" s="83" t="s">
        <v>2621</v>
      </c>
      <c r="I150" s="83" t="s">
        <v>302</v>
      </c>
      <c r="J150" s="83" t="s">
        <v>2011</v>
      </c>
      <c r="K150" s="84">
        <v>43537</v>
      </c>
      <c r="L150" s="84">
        <v>43537</v>
      </c>
      <c r="M150" s="84">
        <v>43542</v>
      </c>
      <c r="N150" s="83" t="s">
        <v>1367</v>
      </c>
      <c r="O150" s="83" t="s">
        <v>1368</v>
      </c>
      <c r="P150" s="102">
        <v>8182859</v>
      </c>
      <c r="Q150" s="83" t="s">
        <v>5054</v>
      </c>
      <c r="R150" s="83" t="s">
        <v>59</v>
      </c>
      <c r="S150" s="83" t="s">
        <v>52</v>
      </c>
      <c r="T150" s="85">
        <v>14.44</v>
      </c>
      <c r="U150" s="85">
        <v>14.96</v>
      </c>
      <c r="V150" s="85">
        <f t="shared" si="14"/>
        <v>-0.52000000000000135</v>
      </c>
      <c r="W150" s="86">
        <f t="shared" si="16"/>
        <v>-3.6011080332410066E-2</v>
      </c>
      <c r="X150" s="83" t="s">
        <v>1361</v>
      </c>
      <c r="Y150" s="85">
        <v>14.96</v>
      </c>
      <c r="Z150" s="83" t="s">
        <v>5090</v>
      </c>
      <c r="AA150" s="85">
        <v>0</v>
      </c>
      <c r="AB150" s="85" t="s">
        <v>54</v>
      </c>
      <c r="AC150" s="85">
        <v>14.44</v>
      </c>
      <c r="AD150" s="85">
        <v>14.96</v>
      </c>
      <c r="AE150" s="85">
        <v>-0.52</v>
      </c>
      <c r="AF150" s="83" t="s">
        <v>1390</v>
      </c>
      <c r="AG150" s="103">
        <f t="shared" si="15"/>
        <v>-1.3322676295501878E-15</v>
      </c>
    </row>
    <row r="151" spans="1:33" s="88" customFormat="1" x14ac:dyDescent="0.2">
      <c r="A151" s="83" t="s">
        <v>39</v>
      </c>
      <c r="B151" s="83" t="s">
        <v>40</v>
      </c>
      <c r="C151" s="83" t="s">
        <v>3412</v>
      </c>
      <c r="D151" s="83" t="s">
        <v>5053</v>
      </c>
      <c r="E151" s="83" t="s">
        <v>2903</v>
      </c>
      <c r="F151" s="83" t="s">
        <v>3416</v>
      </c>
      <c r="G151" s="83" t="s">
        <v>3417</v>
      </c>
      <c r="H151" s="83" t="s">
        <v>2621</v>
      </c>
      <c r="I151" s="83" t="s">
        <v>302</v>
      </c>
      <c r="J151" s="83" t="s">
        <v>2011</v>
      </c>
      <c r="K151" s="84">
        <v>43537</v>
      </c>
      <c r="L151" s="84">
        <v>43537</v>
      </c>
      <c r="M151" s="84">
        <v>43542</v>
      </c>
      <c r="N151" s="83" t="s">
        <v>1367</v>
      </c>
      <c r="O151" s="83" t="s">
        <v>1368</v>
      </c>
      <c r="P151" s="102">
        <v>8182859</v>
      </c>
      <c r="Q151" s="83" t="s">
        <v>5054</v>
      </c>
      <c r="R151" s="83" t="s">
        <v>59</v>
      </c>
      <c r="S151" s="83" t="s">
        <v>52</v>
      </c>
      <c r="T151" s="85">
        <v>3323.5</v>
      </c>
      <c r="U151" s="85">
        <v>2890</v>
      </c>
      <c r="V151" s="85">
        <f t="shared" si="14"/>
        <v>433.5</v>
      </c>
      <c r="W151" s="86">
        <f t="shared" si="16"/>
        <v>0.13043478260869565</v>
      </c>
      <c r="X151" s="83" t="s">
        <v>1361</v>
      </c>
      <c r="Y151" s="85">
        <v>2890</v>
      </c>
      <c r="Z151" s="83" t="s">
        <v>5091</v>
      </c>
      <c r="AA151" s="85">
        <v>0</v>
      </c>
      <c r="AB151" s="85" t="s">
        <v>54</v>
      </c>
      <c r="AC151" s="85">
        <v>3323.5</v>
      </c>
      <c r="AD151" s="85">
        <v>2890</v>
      </c>
      <c r="AE151" s="85">
        <v>433.5</v>
      </c>
      <c r="AF151" s="83" t="s">
        <v>1390</v>
      </c>
      <c r="AG151" s="103">
        <f t="shared" si="15"/>
        <v>0</v>
      </c>
    </row>
    <row r="152" spans="1:33" s="88" customFormat="1" x14ac:dyDescent="0.2">
      <c r="A152" s="83" t="s">
        <v>39</v>
      </c>
      <c r="B152" s="83" t="s">
        <v>40</v>
      </c>
      <c r="C152" s="83" t="s">
        <v>3412</v>
      </c>
      <c r="D152" s="83" t="s">
        <v>5053</v>
      </c>
      <c r="E152" s="83" t="s">
        <v>2903</v>
      </c>
      <c r="F152" s="83" t="s">
        <v>3416</v>
      </c>
      <c r="G152" s="83" t="s">
        <v>3417</v>
      </c>
      <c r="H152" s="83" t="s">
        <v>2621</v>
      </c>
      <c r="I152" s="83" t="s">
        <v>302</v>
      </c>
      <c r="J152" s="83" t="s">
        <v>2011</v>
      </c>
      <c r="K152" s="84">
        <v>43537</v>
      </c>
      <c r="L152" s="84">
        <v>43514</v>
      </c>
      <c r="M152" s="84">
        <v>43514</v>
      </c>
      <c r="N152" s="83" t="s">
        <v>1383</v>
      </c>
      <c r="O152" s="83" t="s">
        <v>1368</v>
      </c>
      <c r="P152" s="102">
        <v>8182859</v>
      </c>
      <c r="Q152" s="83" t="s">
        <v>5054</v>
      </c>
      <c r="R152" s="83" t="s">
        <v>59</v>
      </c>
      <c r="S152" s="83" t="s">
        <v>52</v>
      </c>
      <c r="T152" s="85">
        <v>6966.64</v>
      </c>
      <c r="U152" s="85">
        <v>6618.31</v>
      </c>
      <c r="V152" s="85">
        <f t="shared" si="14"/>
        <v>348.32999999999993</v>
      </c>
      <c r="W152" s="86">
        <f t="shared" si="16"/>
        <v>4.9999712917561397E-2</v>
      </c>
      <c r="X152" s="83" t="s">
        <v>1525</v>
      </c>
      <c r="Y152" s="85">
        <v>0</v>
      </c>
      <c r="Z152" s="83" t="s">
        <v>55</v>
      </c>
      <c r="AA152" s="85">
        <v>0</v>
      </c>
      <c r="AB152" s="85" t="s">
        <v>54</v>
      </c>
      <c r="AC152" s="85">
        <v>6966.64</v>
      </c>
      <c r="AD152" s="85">
        <v>3936.05</v>
      </c>
      <c r="AE152" s="85">
        <v>3030.59</v>
      </c>
      <c r="AF152" s="83" t="s">
        <v>1390</v>
      </c>
      <c r="AG152" s="103">
        <f t="shared" si="15"/>
        <v>-2682.26</v>
      </c>
    </row>
    <row r="153" spans="1:33" s="88" customFormat="1" x14ac:dyDescent="0.2">
      <c r="A153" s="83" t="s">
        <v>39</v>
      </c>
      <c r="B153" s="83" t="s">
        <v>40</v>
      </c>
      <c r="C153" s="83" t="s">
        <v>3412</v>
      </c>
      <c r="D153" s="83" t="s">
        <v>5053</v>
      </c>
      <c r="E153" s="83" t="s">
        <v>2903</v>
      </c>
      <c r="F153" s="83" t="s">
        <v>3416</v>
      </c>
      <c r="G153" s="83" t="s">
        <v>3417</v>
      </c>
      <c r="H153" s="83" t="s">
        <v>2621</v>
      </c>
      <c r="I153" s="83" t="s">
        <v>302</v>
      </c>
      <c r="J153" s="83" t="s">
        <v>2011</v>
      </c>
      <c r="K153" s="84">
        <v>43537</v>
      </c>
      <c r="L153" s="84">
        <v>43537</v>
      </c>
      <c r="M153" s="84">
        <v>43542</v>
      </c>
      <c r="N153" s="83" t="s">
        <v>1367</v>
      </c>
      <c r="O153" s="83" t="s">
        <v>1368</v>
      </c>
      <c r="P153" s="102">
        <v>8182859</v>
      </c>
      <c r="Q153" s="83" t="s">
        <v>5054</v>
      </c>
      <c r="R153" s="83" t="s">
        <v>59</v>
      </c>
      <c r="S153" s="83" t="s">
        <v>52</v>
      </c>
      <c r="T153" s="85">
        <v>38721.760000000002</v>
      </c>
      <c r="U153" s="85">
        <v>31399.119999999999</v>
      </c>
      <c r="V153" s="85">
        <f t="shared" si="14"/>
        <v>7322.6400000000031</v>
      </c>
      <c r="W153" s="86">
        <f t="shared" si="16"/>
        <v>0.18910917272355396</v>
      </c>
      <c r="X153" s="83" t="s">
        <v>1361</v>
      </c>
      <c r="Y153" s="85">
        <v>31399.119999999999</v>
      </c>
      <c r="Z153" s="83" t="s">
        <v>5092</v>
      </c>
      <c r="AA153" s="85">
        <v>0</v>
      </c>
      <c r="AB153" s="85" t="s">
        <v>54</v>
      </c>
      <c r="AC153" s="85">
        <v>38721.760000000002</v>
      </c>
      <c r="AD153" s="85">
        <v>31399.119999999999</v>
      </c>
      <c r="AE153" s="85">
        <v>7322.64</v>
      </c>
      <c r="AF153" s="83" t="s">
        <v>1390</v>
      </c>
      <c r="AG153" s="103">
        <f t="shared" si="15"/>
        <v>0</v>
      </c>
    </row>
    <row r="154" spans="1:33" s="88" customFormat="1" x14ac:dyDescent="0.2">
      <c r="A154" s="83" t="s">
        <v>39</v>
      </c>
      <c r="B154" s="83" t="s">
        <v>40</v>
      </c>
      <c r="C154" s="83" t="s">
        <v>3412</v>
      </c>
      <c r="D154" s="83" t="s">
        <v>5053</v>
      </c>
      <c r="E154" s="83" t="s">
        <v>2903</v>
      </c>
      <c r="F154" s="83" t="s">
        <v>3416</v>
      </c>
      <c r="G154" s="83" t="s">
        <v>3417</v>
      </c>
      <c r="H154" s="83" t="s">
        <v>2621</v>
      </c>
      <c r="I154" s="83" t="s">
        <v>302</v>
      </c>
      <c r="J154" s="83" t="s">
        <v>2011</v>
      </c>
      <c r="K154" s="84">
        <v>43537</v>
      </c>
      <c r="L154" s="84">
        <v>43537</v>
      </c>
      <c r="M154" s="84">
        <v>43542</v>
      </c>
      <c r="N154" s="83" t="s">
        <v>1367</v>
      </c>
      <c r="O154" s="83" t="s">
        <v>1368</v>
      </c>
      <c r="P154" s="102">
        <v>8182859</v>
      </c>
      <c r="Q154" s="83" t="s">
        <v>5054</v>
      </c>
      <c r="R154" s="83" t="s">
        <v>59</v>
      </c>
      <c r="S154" s="83" t="s">
        <v>52</v>
      </c>
      <c r="T154" s="85">
        <v>5966.97</v>
      </c>
      <c r="U154" s="85">
        <v>5188.6400000000003</v>
      </c>
      <c r="V154" s="85">
        <f t="shared" si="14"/>
        <v>778.32999999999993</v>
      </c>
      <c r="W154" s="86">
        <f t="shared" si="16"/>
        <v>0.13043973742117018</v>
      </c>
      <c r="X154" s="83" t="s">
        <v>1361</v>
      </c>
      <c r="Y154" s="85">
        <v>5188.6400000000003</v>
      </c>
      <c r="Z154" s="83" t="s">
        <v>5093</v>
      </c>
      <c r="AA154" s="85">
        <v>0</v>
      </c>
      <c r="AB154" s="85" t="s">
        <v>54</v>
      </c>
      <c r="AC154" s="85">
        <v>5966.97</v>
      </c>
      <c r="AD154" s="85">
        <v>5188.6400000000003</v>
      </c>
      <c r="AE154" s="85">
        <v>778.33</v>
      </c>
      <c r="AF154" s="83" t="s">
        <v>1390</v>
      </c>
      <c r="AG154" s="103">
        <f t="shared" si="15"/>
        <v>0</v>
      </c>
    </row>
    <row r="155" spans="1:33" s="88" customFormat="1" x14ac:dyDescent="0.2">
      <c r="A155" s="83" t="s">
        <v>39</v>
      </c>
      <c r="B155" s="83" t="s">
        <v>40</v>
      </c>
      <c r="C155" s="83" t="s">
        <v>3412</v>
      </c>
      <c r="D155" s="83" t="s">
        <v>5053</v>
      </c>
      <c r="E155" s="83" t="s">
        <v>2903</v>
      </c>
      <c r="F155" s="83" t="s">
        <v>3416</v>
      </c>
      <c r="G155" s="83" t="s">
        <v>3417</v>
      </c>
      <c r="H155" s="83" t="s">
        <v>2621</v>
      </c>
      <c r="I155" s="83" t="s">
        <v>302</v>
      </c>
      <c r="J155" s="83" t="s">
        <v>2011</v>
      </c>
      <c r="K155" s="84">
        <v>43537</v>
      </c>
      <c r="L155" s="84">
        <v>43537</v>
      </c>
      <c r="M155" s="84">
        <v>43542</v>
      </c>
      <c r="N155" s="83" t="s">
        <v>1367</v>
      </c>
      <c r="O155" s="83" t="s">
        <v>1368</v>
      </c>
      <c r="P155" s="102">
        <v>8182859</v>
      </c>
      <c r="Q155" s="83" t="s">
        <v>5054</v>
      </c>
      <c r="R155" s="83" t="s">
        <v>59</v>
      </c>
      <c r="S155" s="83" t="s">
        <v>52</v>
      </c>
      <c r="T155" s="85">
        <v>397.64</v>
      </c>
      <c r="U155" s="85">
        <v>461.04</v>
      </c>
      <c r="V155" s="85">
        <f t="shared" si="14"/>
        <v>-63.400000000000034</v>
      </c>
      <c r="W155" s="86">
        <f t="shared" si="16"/>
        <v>-0.15944070013077163</v>
      </c>
      <c r="X155" s="83" t="s">
        <v>1361</v>
      </c>
      <c r="Y155" s="85">
        <v>461.04</v>
      </c>
      <c r="Z155" s="83" t="s">
        <v>5094</v>
      </c>
      <c r="AA155" s="85">
        <v>0</v>
      </c>
      <c r="AB155" s="85" t="s">
        <v>54</v>
      </c>
      <c r="AC155" s="85">
        <v>397.64</v>
      </c>
      <c r="AD155" s="85">
        <v>461.04</v>
      </c>
      <c r="AE155" s="85">
        <v>-63.4</v>
      </c>
      <c r="AF155" s="83" t="s">
        <v>1390</v>
      </c>
      <c r="AG155" s="103">
        <f t="shared" si="15"/>
        <v>0</v>
      </c>
    </row>
    <row r="156" spans="1:33" s="88" customFormat="1" x14ac:dyDescent="0.2">
      <c r="A156" s="83" t="s">
        <v>39</v>
      </c>
      <c r="B156" s="83" t="s">
        <v>40</v>
      </c>
      <c r="C156" s="83" t="s">
        <v>3412</v>
      </c>
      <c r="D156" s="83" t="s">
        <v>5053</v>
      </c>
      <c r="E156" s="83" t="s">
        <v>2903</v>
      </c>
      <c r="F156" s="83" t="s">
        <v>3416</v>
      </c>
      <c r="G156" s="83" t="s">
        <v>3417</v>
      </c>
      <c r="H156" s="83" t="s">
        <v>2621</v>
      </c>
      <c r="I156" s="83" t="s">
        <v>302</v>
      </c>
      <c r="J156" s="83" t="s">
        <v>2011</v>
      </c>
      <c r="K156" s="84">
        <v>43550</v>
      </c>
      <c r="L156" s="84">
        <v>43550</v>
      </c>
      <c r="M156" s="84">
        <v>43553</v>
      </c>
      <c r="N156" s="83" t="s">
        <v>1367</v>
      </c>
      <c r="O156" s="83" t="s">
        <v>1368</v>
      </c>
      <c r="P156" s="102">
        <v>8182860</v>
      </c>
      <c r="Q156" s="83" t="s">
        <v>5054</v>
      </c>
      <c r="R156" s="83" t="s">
        <v>59</v>
      </c>
      <c r="S156" s="83" t="s">
        <v>52</v>
      </c>
      <c r="T156" s="85">
        <v>5966.97</v>
      </c>
      <c r="U156" s="85">
        <v>5188.6400000000003</v>
      </c>
      <c r="V156" s="85">
        <f t="shared" si="14"/>
        <v>778.32999999999993</v>
      </c>
      <c r="W156" s="86">
        <f t="shared" si="16"/>
        <v>0.13043973742117018</v>
      </c>
      <c r="X156" s="83" t="s">
        <v>1361</v>
      </c>
      <c r="Y156" s="85">
        <v>5188.6400000000003</v>
      </c>
      <c r="Z156" s="83" t="s">
        <v>5095</v>
      </c>
      <c r="AA156" s="85">
        <v>0</v>
      </c>
      <c r="AB156" s="85" t="s">
        <v>54</v>
      </c>
      <c r="AC156" s="85">
        <v>5966.97</v>
      </c>
      <c r="AD156" s="85">
        <v>5188.6400000000003</v>
      </c>
      <c r="AE156" s="85">
        <v>778.33</v>
      </c>
      <c r="AF156" s="83" t="s">
        <v>1390</v>
      </c>
      <c r="AG156" s="103">
        <f t="shared" si="15"/>
        <v>0</v>
      </c>
    </row>
    <row r="157" spans="1:33" s="88" customFormat="1" x14ac:dyDescent="0.2">
      <c r="A157" s="83" t="s">
        <v>39</v>
      </c>
      <c r="B157" s="83" t="s">
        <v>40</v>
      </c>
      <c r="C157" s="83" t="s">
        <v>3412</v>
      </c>
      <c r="D157" s="83" t="s">
        <v>5053</v>
      </c>
      <c r="E157" s="83" t="s">
        <v>2903</v>
      </c>
      <c r="F157" s="83" t="s">
        <v>3416</v>
      </c>
      <c r="G157" s="83" t="s">
        <v>3417</v>
      </c>
      <c r="H157" s="83" t="s">
        <v>2621</v>
      </c>
      <c r="I157" s="83" t="s">
        <v>302</v>
      </c>
      <c r="J157" s="83" t="s">
        <v>2011</v>
      </c>
      <c r="K157" s="84">
        <v>43550</v>
      </c>
      <c r="L157" s="84">
        <v>43550</v>
      </c>
      <c r="M157" s="84">
        <v>43553</v>
      </c>
      <c r="N157" s="83" t="s">
        <v>1367</v>
      </c>
      <c r="O157" s="83" t="s">
        <v>1368</v>
      </c>
      <c r="P157" s="102">
        <v>8182860</v>
      </c>
      <c r="Q157" s="83" t="s">
        <v>5054</v>
      </c>
      <c r="R157" s="83" t="s">
        <v>59</v>
      </c>
      <c r="S157" s="83" t="s">
        <v>52</v>
      </c>
      <c r="T157" s="85">
        <v>3323.5</v>
      </c>
      <c r="U157" s="85">
        <v>2890</v>
      </c>
      <c r="V157" s="85">
        <f t="shared" si="14"/>
        <v>433.5</v>
      </c>
      <c r="W157" s="86">
        <f t="shared" si="16"/>
        <v>0.13043478260869565</v>
      </c>
      <c r="X157" s="83" t="s">
        <v>1361</v>
      </c>
      <c r="Y157" s="85">
        <v>2890</v>
      </c>
      <c r="Z157" s="83" t="s">
        <v>5096</v>
      </c>
      <c r="AA157" s="85">
        <v>0</v>
      </c>
      <c r="AB157" s="85" t="s">
        <v>54</v>
      </c>
      <c r="AC157" s="85">
        <v>3323.5</v>
      </c>
      <c r="AD157" s="85">
        <v>2890</v>
      </c>
      <c r="AE157" s="85">
        <v>433.5</v>
      </c>
      <c r="AF157" s="83" t="s">
        <v>1390</v>
      </c>
      <c r="AG157" s="103">
        <f t="shared" si="15"/>
        <v>0</v>
      </c>
    </row>
    <row r="158" spans="1:33" s="88" customFormat="1" x14ac:dyDescent="0.2">
      <c r="A158" s="83" t="s">
        <v>39</v>
      </c>
      <c r="B158" s="83" t="s">
        <v>40</v>
      </c>
      <c r="C158" s="83" t="s">
        <v>3412</v>
      </c>
      <c r="D158" s="83" t="s">
        <v>5053</v>
      </c>
      <c r="E158" s="83" t="s">
        <v>2903</v>
      </c>
      <c r="F158" s="83" t="s">
        <v>3416</v>
      </c>
      <c r="G158" s="83" t="s">
        <v>3417</v>
      </c>
      <c r="H158" s="83" t="s">
        <v>2621</v>
      </c>
      <c r="I158" s="83" t="s">
        <v>302</v>
      </c>
      <c r="J158" s="83" t="s">
        <v>2011</v>
      </c>
      <c r="K158" s="84">
        <v>43550</v>
      </c>
      <c r="L158" s="84">
        <v>43550</v>
      </c>
      <c r="M158" s="84">
        <v>43553</v>
      </c>
      <c r="N158" s="83" t="s">
        <v>1367</v>
      </c>
      <c r="O158" s="83" t="s">
        <v>1368</v>
      </c>
      <c r="P158" s="102">
        <v>8182860</v>
      </c>
      <c r="Q158" s="83" t="s">
        <v>5054</v>
      </c>
      <c r="R158" s="83" t="s">
        <v>59</v>
      </c>
      <c r="S158" s="83" t="s">
        <v>52</v>
      </c>
      <c r="T158" s="85">
        <v>397.64</v>
      </c>
      <c r="U158" s="85">
        <v>461.04</v>
      </c>
      <c r="V158" s="85">
        <f t="shared" si="14"/>
        <v>-63.400000000000034</v>
      </c>
      <c r="W158" s="86">
        <f t="shared" si="16"/>
        <v>-0.15944070013077163</v>
      </c>
      <c r="X158" s="83" t="s">
        <v>1361</v>
      </c>
      <c r="Y158" s="85">
        <v>461.04</v>
      </c>
      <c r="Z158" s="83" t="s">
        <v>5097</v>
      </c>
      <c r="AA158" s="85">
        <v>0</v>
      </c>
      <c r="AB158" s="85" t="s">
        <v>54</v>
      </c>
      <c r="AC158" s="85">
        <v>397.64</v>
      </c>
      <c r="AD158" s="85">
        <v>461.04</v>
      </c>
      <c r="AE158" s="85">
        <v>-63.4</v>
      </c>
      <c r="AF158" s="83" t="s">
        <v>1390</v>
      </c>
      <c r="AG158" s="103">
        <f t="shared" si="15"/>
        <v>0</v>
      </c>
    </row>
    <row r="159" spans="1:33" s="88" customFormat="1" x14ac:dyDescent="0.2">
      <c r="A159" s="83" t="s">
        <v>39</v>
      </c>
      <c r="B159" s="83" t="s">
        <v>40</v>
      </c>
      <c r="C159" s="83" t="s">
        <v>3412</v>
      </c>
      <c r="D159" s="83" t="s">
        <v>5053</v>
      </c>
      <c r="E159" s="83" t="s">
        <v>2903</v>
      </c>
      <c r="F159" s="83" t="s">
        <v>3416</v>
      </c>
      <c r="G159" s="83" t="s">
        <v>3417</v>
      </c>
      <c r="H159" s="83" t="s">
        <v>2621</v>
      </c>
      <c r="I159" s="83" t="s">
        <v>302</v>
      </c>
      <c r="J159" s="83" t="s">
        <v>2011</v>
      </c>
      <c r="K159" s="84">
        <v>43550</v>
      </c>
      <c r="L159" s="84">
        <v>43550</v>
      </c>
      <c r="M159" s="84">
        <v>43553</v>
      </c>
      <c r="N159" s="83" t="s">
        <v>1367</v>
      </c>
      <c r="O159" s="83" t="s">
        <v>1368</v>
      </c>
      <c r="P159" s="102">
        <v>8182860</v>
      </c>
      <c r="Q159" s="83" t="s">
        <v>5054</v>
      </c>
      <c r="R159" s="83" t="s">
        <v>59</v>
      </c>
      <c r="S159" s="83" t="s">
        <v>52</v>
      </c>
      <c r="T159" s="85">
        <v>18969.71</v>
      </c>
      <c r="U159" s="85">
        <v>18214.32</v>
      </c>
      <c r="V159" s="85">
        <f t="shared" si="14"/>
        <v>755.38999999999942</v>
      </c>
      <c r="W159" s="86">
        <f t="shared" si="16"/>
        <v>3.9820851241268287E-2</v>
      </c>
      <c r="X159" s="83" t="s">
        <v>1361</v>
      </c>
      <c r="Y159" s="85">
        <v>18214.32</v>
      </c>
      <c r="Z159" s="83" t="s">
        <v>5098</v>
      </c>
      <c r="AA159" s="85">
        <v>0</v>
      </c>
      <c r="AB159" s="85" t="s">
        <v>54</v>
      </c>
      <c r="AC159" s="85">
        <v>18969.71</v>
      </c>
      <c r="AD159" s="85">
        <v>18214.32</v>
      </c>
      <c r="AE159" s="85">
        <v>755.39</v>
      </c>
      <c r="AF159" s="83" t="s">
        <v>1390</v>
      </c>
      <c r="AG159" s="103">
        <f t="shared" si="15"/>
        <v>0</v>
      </c>
    </row>
    <row r="160" spans="1:33" s="88" customFormat="1" x14ac:dyDescent="0.2">
      <c r="A160" s="83" t="s">
        <v>39</v>
      </c>
      <c r="B160" s="83" t="s">
        <v>40</v>
      </c>
      <c r="C160" s="83" t="s">
        <v>3412</v>
      </c>
      <c r="D160" s="83" t="s">
        <v>5053</v>
      </c>
      <c r="E160" s="83" t="s">
        <v>2903</v>
      </c>
      <c r="F160" s="83" t="s">
        <v>3416</v>
      </c>
      <c r="G160" s="83" t="s">
        <v>3417</v>
      </c>
      <c r="H160" s="83" t="s">
        <v>2621</v>
      </c>
      <c r="I160" s="83" t="s">
        <v>302</v>
      </c>
      <c r="J160" s="83" t="s">
        <v>2011</v>
      </c>
      <c r="K160" s="84">
        <v>43550</v>
      </c>
      <c r="L160" s="84">
        <v>43550</v>
      </c>
      <c r="M160" s="84">
        <v>43553</v>
      </c>
      <c r="N160" s="83" t="s">
        <v>1367</v>
      </c>
      <c r="O160" s="83" t="s">
        <v>1368</v>
      </c>
      <c r="P160" s="102">
        <v>8182860</v>
      </c>
      <c r="Q160" s="83" t="s">
        <v>5054</v>
      </c>
      <c r="R160" s="83" t="s">
        <v>59</v>
      </c>
      <c r="S160" s="83" t="s">
        <v>52</v>
      </c>
      <c r="T160" s="85">
        <v>38721.760000000002</v>
      </c>
      <c r="U160" s="85">
        <v>31399.119999999999</v>
      </c>
      <c r="V160" s="85">
        <f t="shared" si="14"/>
        <v>7322.6400000000031</v>
      </c>
      <c r="W160" s="86">
        <f t="shared" si="16"/>
        <v>0.18910917272355396</v>
      </c>
      <c r="X160" s="83" t="s">
        <v>1361</v>
      </c>
      <c r="Y160" s="85">
        <v>31399.119999999999</v>
      </c>
      <c r="Z160" s="83" t="s">
        <v>5099</v>
      </c>
      <c r="AA160" s="85">
        <v>0</v>
      </c>
      <c r="AB160" s="85" t="s">
        <v>54</v>
      </c>
      <c r="AC160" s="85">
        <v>38721.760000000002</v>
      </c>
      <c r="AD160" s="85">
        <v>31399.119999999999</v>
      </c>
      <c r="AE160" s="85">
        <v>7322.64</v>
      </c>
      <c r="AF160" s="83" t="s">
        <v>1390</v>
      </c>
      <c r="AG160" s="103">
        <f t="shared" si="15"/>
        <v>0</v>
      </c>
    </row>
    <row r="161" spans="1:33" s="88" customFormat="1" x14ac:dyDescent="0.2">
      <c r="A161" s="83" t="s">
        <v>39</v>
      </c>
      <c r="B161" s="83" t="s">
        <v>40</v>
      </c>
      <c r="C161" s="83" t="s">
        <v>3412</v>
      </c>
      <c r="D161" s="83" t="s">
        <v>5053</v>
      </c>
      <c r="E161" s="83" t="s">
        <v>2903</v>
      </c>
      <c r="F161" s="83" t="s">
        <v>3416</v>
      </c>
      <c r="G161" s="83" t="s">
        <v>3417</v>
      </c>
      <c r="H161" s="83" t="s">
        <v>2621</v>
      </c>
      <c r="I161" s="83" t="s">
        <v>302</v>
      </c>
      <c r="J161" s="83" t="s">
        <v>2011</v>
      </c>
      <c r="K161" s="84">
        <v>43550</v>
      </c>
      <c r="L161" s="84">
        <v>43550</v>
      </c>
      <c r="M161" s="84">
        <v>43553</v>
      </c>
      <c r="N161" s="83" t="s">
        <v>1367</v>
      </c>
      <c r="O161" s="83" t="s">
        <v>1368</v>
      </c>
      <c r="P161" s="102">
        <v>8182860</v>
      </c>
      <c r="Q161" s="83" t="s">
        <v>5054</v>
      </c>
      <c r="R161" s="83" t="s">
        <v>59</v>
      </c>
      <c r="S161" s="83" t="s">
        <v>52</v>
      </c>
      <c r="T161" s="85">
        <v>5151.32</v>
      </c>
      <c r="U161" s="85">
        <v>4479.3999999999996</v>
      </c>
      <c r="V161" s="85">
        <f t="shared" si="14"/>
        <v>671.92000000000007</v>
      </c>
      <c r="W161" s="86">
        <f t="shared" si="16"/>
        <v>0.13043647065218236</v>
      </c>
      <c r="X161" s="83" t="s">
        <v>1361</v>
      </c>
      <c r="Y161" s="85">
        <v>4479.3999999999996</v>
      </c>
      <c r="Z161" s="83" t="s">
        <v>5100</v>
      </c>
      <c r="AA161" s="85">
        <v>0</v>
      </c>
      <c r="AB161" s="85" t="s">
        <v>54</v>
      </c>
      <c r="AC161" s="85">
        <v>5151.32</v>
      </c>
      <c r="AD161" s="85">
        <v>4479.3999999999996</v>
      </c>
      <c r="AE161" s="85">
        <v>671.92</v>
      </c>
      <c r="AF161" s="83" t="s">
        <v>1390</v>
      </c>
      <c r="AG161" s="103">
        <f t="shared" si="15"/>
        <v>0</v>
      </c>
    </row>
    <row r="162" spans="1:33" s="88" customFormat="1" x14ac:dyDescent="0.2">
      <c r="A162" s="83" t="s">
        <v>39</v>
      </c>
      <c r="B162" s="83" t="s">
        <v>40</v>
      </c>
      <c r="C162" s="83" t="s">
        <v>3412</v>
      </c>
      <c r="D162" s="83" t="s">
        <v>5053</v>
      </c>
      <c r="E162" s="83" t="s">
        <v>2903</v>
      </c>
      <c r="F162" s="83" t="s">
        <v>3416</v>
      </c>
      <c r="G162" s="83" t="s">
        <v>3417</v>
      </c>
      <c r="H162" s="83" t="s">
        <v>2621</v>
      </c>
      <c r="I162" s="83" t="s">
        <v>302</v>
      </c>
      <c r="J162" s="83" t="s">
        <v>2011</v>
      </c>
      <c r="K162" s="84">
        <v>43550</v>
      </c>
      <c r="L162" s="84">
        <v>43496</v>
      </c>
      <c r="M162" s="84">
        <v>43496</v>
      </c>
      <c r="N162" s="83" t="s">
        <v>1383</v>
      </c>
      <c r="O162" s="83" t="s">
        <v>1368</v>
      </c>
      <c r="P162" s="102">
        <v>8182860</v>
      </c>
      <c r="Q162" s="83" t="s">
        <v>5054</v>
      </c>
      <c r="R162" s="83" t="s">
        <v>59</v>
      </c>
      <c r="S162" s="83" t="s">
        <v>52</v>
      </c>
      <c r="T162" s="85">
        <v>6966.64</v>
      </c>
      <c r="U162" s="85">
        <v>6618.31</v>
      </c>
      <c r="V162" s="85">
        <f t="shared" si="14"/>
        <v>348.32999999999993</v>
      </c>
      <c r="W162" s="86">
        <f t="shared" si="16"/>
        <v>4.9999712917561397E-2</v>
      </c>
      <c r="X162" s="83" t="s">
        <v>1525</v>
      </c>
      <c r="Y162" s="85">
        <v>0</v>
      </c>
      <c r="Z162" s="83" t="s">
        <v>55</v>
      </c>
      <c r="AA162" s="85">
        <v>0</v>
      </c>
      <c r="AB162" s="85" t="s">
        <v>54</v>
      </c>
      <c r="AC162" s="85">
        <v>6966.64</v>
      </c>
      <c r="AD162" s="85">
        <v>3936.05</v>
      </c>
      <c r="AE162" s="85">
        <v>3030.59</v>
      </c>
      <c r="AF162" s="83" t="s">
        <v>1390</v>
      </c>
      <c r="AG162" s="103">
        <f t="shared" si="15"/>
        <v>-2682.26</v>
      </c>
    </row>
    <row r="163" spans="1:33" s="88" customFormat="1" x14ac:dyDescent="0.2">
      <c r="A163" s="83" t="s">
        <v>39</v>
      </c>
      <c r="B163" s="83" t="s">
        <v>40</v>
      </c>
      <c r="C163" s="83" t="s">
        <v>3412</v>
      </c>
      <c r="D163" s="83" t="s">
        <v>5053</v>
      </c>
      <c r="E163" s="83" t="s">
        <v>2903</v>
      </c>
      <c r="F163" s="83" t="s">
        <v>3416</v>
      </c>
      <c r="G163" s="83" t="s">
        <v>3417</v>
      </c>
      <c r="H163" s="83" t="s">
        <v>2621</v>
      </c>
      <c r="I163" s="83" t="s">
        <v>302</v>
      </c>
      <c r="J163" s="83" t="s">
        <v>2011</v>
      </c>
      <c r="K163" s="84">
        <v>43550</v>
      </c>
      <c r="L163" s="84">
        <v>43550</v>
      </c>
      <c r="M163" s="84">
        <v>43553</v>
      </c>
      <c r="N163" s="83" t="s">
        <v>1367</v>
      </c>
      <c r="O163" s="83" t="s">
        <v>1368</v>
      </c>
      <c r="P163" s="102">
        <v>8182860</v>
      </c>
      <c r="Q163" s="83" t="s">
        <v>5054</v>
      </c>
      <c r="R163" s="83" t="s">
        <v>59</v>
      </c>
      <c r="S163" s="83" t="s">
        <v>52</v>
      </c>
      <c r="T163" s="85">
        <v>14.44</v>
      </c>
      <c r="U163" s="85">
        <v>14.96</v>
      </c>
      <c r="V163" s="85">
        <f t="shared" si="14"/>
        <v>-0.52000000000000135</v>
      </c>
      <c r="W163" s="86">
        <f t="shared" si="16"/>
        <v>-3.6011080332410066E-2</v>
      </c>
      <c r="X163" s="83" t="s">
        <v>1361</v>
      </c>
      <c r="Y163" s="85">
        <v>14.96</v>
      </c>
      <c r="Z163" s="83" t="s">
        <v>5101</v>
      </c>
      <c r="AA163" s="85">
        <v>0</v>
      </c>
      <c r="AB163" s="85" t="s">
        <v>54</v>
      </c>
      <c r="AC163" s="85">
        <v>14.44</v>
      </c>
      <c r="AD163" s="85">
        <v>14.96</v>
      </c>
      <c r="AE163" s="85">
        <v>-0.52</v>
      </c>
      <c r="AF163" s="83" t="s">
        <v>1390</v>
      </c>
      <c r="AG163" s="103">
        <f t="shared" si="15"/>
        <v>-1.3322676295501878E-15</v>
      </c>
    </row>
    <row r="164" spans="1:33" s="88" customFormat="1" x14ac:dyDescent="0.2">
      <c r="A164" s="83" t="s">
        <v>39</v>
      </c>
      <c r="B164" s="83" t="s">
        <v>40</v>
      </c>
      <c r="C164" s="83" t="s">
        <v>3412</v>
      </c>
      <c r="D164" s="83" t="s">
        <v>5053</v>
      </c>
      <c r="E164" s="83" t="s">
        <v>2903</v>
      </c>
      <c r="F164" s="83" t="s">
        <v>3416</v>
      </c>
      <c r="G164" s="83" t="s">
        <v>3417</v>
      </c>
      <c r="H164" s="83" t="s">
        <v>2621</v>
      </c>
      <c r="I164" s="83" t="s">
        <v>302</v>
      </c>
      <c r="J164" s="83" t="s">
        <v>2011</v>
      </c>
      <c r="K164" s="84">
        <v>43550</v>
      </c>
      <c r="L164" s="84">
        <v>43550</v>
      </c>
      <c r="M164" s="84">
        <v>43553</v>
      </c>
      <c r="N164" s="83" t="s">
        <v>1367</v>
      </c>
      <c r="O164" s="83" t="s">
        <v>1368</v>
      </c>
      <c r="P164" s="102">
        <v>8182860</v>
      </c>
      <c r="Q164" s="83" t="s">
        <v>5054</v>
      </c>
      <c r="R164" s="83" t="s">
        <v>59</v>
      </c>
      <c r="S164" s="83" t="s">
        <v>52</v>
      </c>
      <c r="T164" s="85">
        <v>38979.96</v>
      </c>
      <c r="U164" s="85">
        <v>33895.79</v>
      </c>
      <c r="V164" s="85">
        <f t="shared" si="14"/>
        <v>5084.1699999999983</v>
      </c>
      <c r="W164" s="86">
        <f t="shared" si="16"/>
        <v>0.13043035446932214</v>
      </c>
      <c r="X164" s="83" t="s">
        <v>1361</v>
      </c>
      <c r="Y164" s="85">
        <v>33895.79</v>
      </c>
      <c r="Z164" s="83" t="s">
        <v>5102</v>
      </c>
      <c r="AA164" s="85">
        <v>0</v>
      </c>
      <c r="AB164" s="85" t="s">
        <v>54</v>
      </c>
      <c r="AC164" s="85">
        <v>38979.96</v>
      </c>
      <c r="AD164" s="85">
        <v>33895.79</v>
      </c>
      <c r="AE164" s="85">
        <v>5084.17</v>
      </c>
      <c r="AF164" s="83" t="s">
        <v>1390</v>
      </c>
      <c r="AG164" s="103">
        <f t="shared" si="15"/>
        <v>0</v>
      </c>
    </row>
    <row r="165" spans="1:33" s="88" customFormat="1" x14ac:dyDescent="0.2">
      <c r="A165" s="83" t="s">
        <v>39</v>
      </c>
      <c r="B165" s="83" t="s">
        <v>40</v>
      </c>
      <c r="C165" s="83" t="s">
        <v>3412</v>
      </c>
      <c r="D165" s="83" t="s">
        <v>5053</v>
      </c>
      <c r="E165" s="83" t="s">
        <v>2903</v>
      </c>
      <c r="F165" s="83" t="s">
        <v>3416</v>
      </c>
      <c r="G165" s="83" t="s">
        <v>3417</v>
      </c>
      <c r="H165" s="83" t="s">
        <v>2621</v>
      </c>
      <c r="I165" s="83" t="s">
        <v>302</v>
      </c>
      <c r="J165" s="83" t="s">
        <v>2011</v>
      </c>
      <c r="K165" s="84">
        <v>43537</v>
      </c>
      <c r="L165" s="84">
        <v>43537</v>
      </c>
      <c r="M165" s="84">
        <v>43542</v>
      </c>
      <c r="N165" s="83" t="s">
        <v>1367</v>
      </c>
      <c r="O165" s="83" t="s">
        <v>1368</v>
      </c>
      <c r="P165" s="102">
        <v>8182861</v>
      </c>
      <c r="Q165" s="83" t="s">
        <v>5054</v>
      </c>
      <c r="R165" s="83" t="s">
        <v>59</v>
      </c>
      <c r="S165" s="83" t="s">
        <v>52</v>
      </c>
      <c r="T165" s="85">
        <v>3323.5</v>
      </c>
      <c r="U165" s="85">
        <v>2890</v>
      </c>
      <c r="V165" s="85">
        <f t="shared" si="14"/>
        <v>433.5</v>
      </c>
      <c r="W165" s="86">
        <f t="shared" si="16"/>
        <v>0.13043478260869565</v>
      </c>
      <c r="X165" s="83" t="s">
        <v>1361</v>
      </c>
      <c r="Y165" s="85">
        <v>2890</v>
      </c>
      <c r="Z165" s="83" t="s">
        <v>5103</v>
      </c>
      <c r="AA165" s="85">
        <v>0</v>
      </c>
      <c r="AB165" s="85" t="s">
        <v>54</v>
      </c>
      <c r="AC165" s="85">
        <v>3323.5</v>
      </c>
      <c r="AD165" s="85">
        <v>2890</v>
      </c>
      <c r="AE165" s="85">
        <v>433.5</v>
      </c>
      <c r="AF165" s="83" t="s">
        <v>1390</v>
      </c>
      <c r="AG165" s="103">
        <f t="shared" si="15"/>
        <v>0</v>
      </c>
    </row>
    <row r="166" spans="1:33" s="88" customFormat="1" x14ac:dyDescent="0.2">
      <c r="A166" s="83" t="s">
        <v>39</v>
      </c>
      <c r="B166" s="83" t="s">
        <v>40</v>
      </c>
      <c r="C166" s="83" t="s">
        <v>3412</v>
      </c>
      <c r="D166" s="83" t="s">
        <v>5053</v>
      </c>
      <c r="E166" s="83" t="s">
        <v>2903</v>
      </c>
      <c r="F166" s="83" t="s">
        <v>3416</v>
      </c>
      <c r="G166" s="83" t="s">
        <v>3417</v>
      </c>
      <c r="H166" s="83" t="s">
        <v>2621</v>
      </c>
      <c r="I166" s="83" t="s">
        <v>302</v>
      </c>
      <c r="J166" s="83" t="s">
        <v>2011</v>
      </c>
      <c r="K166" s="84">
        <v>43537</v>
      </c>
      <c r="L166" s="84">
        <v>43537</v>
      </c>
      <c r="M166" s="84">
        <v>43542</v>
      </c>
      <c r="N166" s="83" t="s">
        <v>1367</v>
      </c>
      <c r="O166" s="83" t="s">
        <v>1368</v>
      </c>
      <c r="P166" s="102">
        <v>8182861</v>
      </c>
      <c r="Q166" s="83" t="s">
        <v>5054</v>
      </c>
      <c r="R166" s="83" t="s">
        <v>59</v>
      </c>
      <c r="S166" s="83" t="s">
        <v>52</v>
      </c>
      <c r="T166" s="85">
        <v>38979.96</v>
      </c>
      <c r="U166" s="85">
        <v>33895.79</v>
      </c>
      <c r="V166" s="85">
        <f t="shared" si="14"/>
        <v>5084.1699999999983</v>
      </c>
      <c r="W166" s="86">
        <f t="shared" si="16"/>
        <v>0.13043035446932214</v>
      </c>
      <c r="X166" s="83" t="s">
        <v>1361</v>
      </c>
      <c r="Y166" s="85">
        <v>33895.79</v>
      </c>
      <c r="Z166" s="83" t="s">
        <v>5104</v>
      </c>
      <c r="AA166" s="85">
        <v>0</v>
      </c>
      <c r="AB166" s="85" t="s">
        <v>54</v>
      </c>
      <c r="AC166" s="85">
        <v>38979.96</v>
      </c>
      <c r="AD166" s="85">
        <v>33895.79</v>
      </c>
      <c r="AE166" s="85">
        <v>5084.17</v>
      </c>
      <c r="AF166" s="83" t="s">
        <v>1390</v>
      </c>
      <c r="AG166" s="103">
        <f t="shared" si="15"/>
        <v>0</v>
      </c>
    </row>
    <row r="167" spans="1:33" s="88" customFormat="1" x14ac:dyDescent="0.2">
      <c r="A167" s="83" t="s">
        <v>39</v>
      </c>
      <c r="B167" s="83" t="s">
        <v>40</v>
      </c>
      <c r="C167" s="83" t="s">
        <v>3412</v>
      </c>
      <c r="D167" s="83" t="s">
        <v>5053</v>
      </c>
      <c r="E167" s="83" t="s">
        <v>2903</v>
      </c>
      <c r="F167" s="83" t="s">
        <v>3416</v>
      </c>
      <c r="G167" s="83" t="s">
        <v>3417</v>
      </c>
      <c r="H167" s="83" t="s">
        <v>2621</v>
      </c>
      <c r="I167" s="83" t="s">
        <v>302</v>
      </c>
      <c r="J167" s="83" t="s">
        <v>2011</v>
      </c>
      <c r="K167" s="84">
        <v>43537</v>
      </c>
      <c r="L167" s="84">
        <v>43537</v>
      </c>
      <c r="M167" s="84">
        <v>43542</v>
      </c>
      <c r="N167" s="83" t="s">
        <v>1367</v>
      </c>
      <c r="O167" s="83" t="s">
        <v>1368</v>
      </c>
      <c r="P167" s="102">
        <v>8182861</v>
      </c>
      <c r="Q167" s="83" t="s">
        <v>5054</v>
      </c>
      <c r="R167" s="83" t="s">
        <v>59</v>
      </c>
      <c r="S167" s="83" t="s">
        <v>52</v>
      </c>
      <c r="T167" s="85">
        <v>5966.97</v>
      </c>
      <c r="U167" s="85">
        <v>5188.6400000000003</v>
      </c>
      <c r="V167" s="85">
        <f t="shared" si="14"/>
        <v>778.32999999999993</v>
      </c>
      <c r="W167" s="86">
        <f t="shared" si="16"/>
        <v>0.13043973742117018</v>
      </c>
      <c r="X167" s="83" t="s">
        <v>1361</v>
      </c>
      <c r="Y167" s="85">
        <v>5188.6400000000003</v>
      </c>
      <c r="Z167" s="83" t="s">
        <v>5105</v>
      </c>
      <c r="AA167" s="85">
        <v>0</v>
      </c>
      <c r="AB167" s="85" t="s">
        <v>54</v>
      </c>
      <c r="AC167" s="85">
        <v>5966.97</v>
      </c>
      <c r="AD167" s="85">
        <v>5188.6400000000003</v>
      </c>
      <c r="AE167" s="85">
        <v>778.33</v>
      </c>
      <c r="AF167" s="83" t="s">
        <v>1390</v>
      </c>
      <c r="AG167" s="103">
        <f t="shared" si="15"/>
        <v>0</v>
      </c>
    </row>
    <row r="168" spans="1:33" s="88" customFormat="1" x14ac:dyDescent="0.2">
      <c r="A168" s="83" t="s">
        <v>39</v>
      </c>
      <c r="B168" s="83" t="s">
        <v>40</v>
      </c>
      <c r="C168" s="83" t="s">
        <v>3412</v>
      </c>
      <c r="D168" s="83" t="s">
        <v>5053</v>
      </c>
      <c r="E168" s="83" t="s">
        <v>2903</v>
      </c>
      <c r="F168" s="83" t="s">
        <v>3416</v>
      </c>
      <c r="G168" s="83" t="s">
        <v>3417</v>
      </c>
      <c r="H168" s="83" t="s">
        <v>2621</v>
      </c>
      <c r="I168" s="83" t="s">
        <v>302</v>
      </c>
      <c r="J168" s="83" t="s">
        <v>2011</v>
      </c>
      <c r="K168" s="84">
        <v>43537</v>
      </c>
      <c r="L168" s="84">
        <v>43514</v>
      </c>
      <c r="M168" s="84">
        <v>43514</v>
      </c>
      <c r="N168" s="83" t="s">
        <v>1383</v>
      </c>
      <c r="O168" s="83" t="s">
        <v>1368</v>
      </c>
      <c r="P168" s="102">
        <v>8182861</v>
      </c>
      <c r="Q168" s="83" t="s">
        <v>5054</v>
      </c>
      <c r="R168" s="83" t="s">
        <v>59</v>
      </c>
      <c r="S168" s="83" t="s">
        <v>52</v>
      </c>
      <c r="T168" s="85">
        <v>6966.64</v>
      </c>
      <c r="U168" s="85">
        <v>6618.31</v>
      </c>
      <c r="V168" s="85">
        <f t="shared" si="14"/>
        <v>348.32999999999993</v>
      </c>
      <c r="W168" s="86">
        <f t="shared" si="16"/>
        <v>4.9999712917561397E-2</v>
      </c>
      <c r="X168" s="83" t="s">
        <v>1525</v>
      </c>
      <c r="Y168" s="85">
        <v>0</v>
      </c>
      <c r="Z168" s="83" t="s">
        <v>55</v>
      </c>
      <c r="AA168" s="85">
        <v>0</v>
      </c>
      <c r="AB168" s="85" t="s">
        <v>54</v>
      </c>
      <c r="AC168" s="85">
        <v>6966.64</v>
      </c>
      <c r="AD168" s="85">
        <v>3936.05</v>
      </c>
      <c r="AE168" s="85">
        <v>3030.59</v>
      </c>
      <c r="AF168" s="83" t="s">
        <v>1390</v>
      </c>
      <c r="AG168" s="103">
        <f t="shared" si="15"/>
        <v>-2682.26</v>
      </c>
    </row>
    <row r="169" spans="1:33" s="88" customFormat="1" x14ac:dyDescent="0.2">
      <c r="A169" s="83" t="s">
        <v>39</v>
      </c>
      <c r="B169" s="83" t="s">
        <v>40</v>
      </c>
      <c r="C169" s="83" t="s">
        <v>3412</v>
      </c>
      <c r="D169" s="83" t="s">
        <v>5053</v>
      </c>
      <c r="E169" s="83" t="s">
        <v>2903</v>
      </c>
      <c r="F169" s="83" t="s">
        <v>3416</v>
      </c>
      <c r="G169" s="83" t="s">
        <v>3417</v>
      </c>
      <c r="H169" s="83" t="s">
        <v>2621</v>
      </c>
      <c r="I169" s="83" t="s">
        <v>302</v>
      </c>
      <c r="J169" s="83" t="s">
        <v>2011</v>
      </c>
      <c r="K169" s="84">
        <v>43537</v>
      </c>
      <c r="L169" s="84">
        <v>43537</v>
      </c>
      <c r="M169" s="84">
        <v>43542</v>
      </c>
      <c r="N169" s="83" t="s">
        <v>1367</v>
      </c>
      <c r="O169" s="83" t="s">
        <v>1368</v>
      </c>
      <c r="P169" s="102">
        <v>8182861</v>
      </c>
      <c r="Q169" s="83" t="s">
        <v>5054</v>
      </c>
      <c r="R169" s="83" t="s">
        <v>59</v>
      </c>
      <c r="S169" s="83" t="s">
        <v>52</v>
      </c>
      <c r="T169" s="85">
        <v>38721.760000000002</v>
      </c>
      <c r="U169" s="85">
        <v>31399.119999999999</v>
      </c>
      <c r="V169" s="85">
        <f t="shared" si="14"/>
        <v>7322.6400000000031</v>
      </c>
      <c r="W169" s="86">
        <f t="shared" si="16"/>
        <v>0.18910917272355396</v>
      </c>
      <c r="X169" s="83" t="s">
        <v>1361</v>
      </c>
      <c r="Y169" s="85">
        <v>31399.119999999999</v>
      </c>
      <c r="Z169" s="83" t="s">
        <v>5106</v>
      </c>
      <c r="AA169" s="85">
        <v>0</v>
      </c>
      <c r="AB169" s="85" t="s">
        <v>54</v>
      </c>
      <c r="AC169" s="85">
        <v>38721.760000000002</v>
      </c>
      <c r="AD169" s="85">
        <v>31399.119999999999</v>
      </c>
      <c r="AE169" s="85">
        <v>7322.64</v>
      </c>
      <c r="AF169" s="83" t="s">
        <v>1390</v>
      </c>
      <c r="AG169" s="103">
        <f t="shared" si="15"/>
        <v>0</v>
      </c>
    </row>
    <row r="170" spans="1:33" s="88" customFormat="1" x14ac:dyDescent="0.2">
      <c r="A170" s="83" t="s">
        <v>39</v>
      </c>
      <c r="B170" s="83" t="s">
        <v>40</v>
      </c>
      <c r="C170" s="83" t="s">
        <v>3412</v>
      </c>
      <c r="D170" s="83" t="s">
        <v>5053</v>
      </c>
      <c r="E170" s="83" t="s">
        <v>2903</v>
      </c>
      <c r="F170" s="83" t="s">
        <v>3416</v>
      </c>
      <c r="G170" s="83" t="s">
        <v>3417</v>
      </c>
      <c r="H170" s="83" t="s">
        <v>2621</v>
      </c>
      <c r="I170" s="83" t="s">
        <v>302</v>
      </c>
      <c r="J170" s="83" t="s">
        <v>2011</v>
      </c>
      <c r="K170" s="84">
        <v>43537</v>
      </c>
      <c r="L170" s="84">
        <v>43537</v>
      </c>
      <c r="M170" s="84">
        <v>43542</v>
      </c>
      <c r="N170" s="83" t="s">
        <v>1367</v>
      </c>
      <c r="O170" s="83" t="s">
        <v>1368</v>
      </c>
      <c r="P170" s="102">
        <v>8182861</v>
      </c>
      <c r="Q170" s="83" t="s">
        <v>5054</v>
      </c>
      <c r="R170" s="83" t="s">
        <v>59</v>
      </c>
      <c r="S170" s="83" t="s">
        <v>52</v>
      </c>
      <c r="T170" s="85">
        <v>18969.71</v>
      </c>
      <c r="U170" s="85">
        <v>18214.32</v>
      </c>
      <c r="V170" s="85">
        <f t="shared" si="14"/>
        <v>755.38999999999942</v>
      </c>
      <c r="W170" s="86">
        <f t="shared" si="16"/>
        <v>3.9820851241268287E-2</v>
      </c>
      <c r="X170" s="83" t="s">
        <v>1361</v>
      </c>
      <c r="Y170" s="85">
        <v>18214.32</v>
      </c>
      <c r="Z170" s="83" t="s">
        <v>5107</v>
      </c>
      <c r="AA170" s="85">
        <v>0</v>
      </c>
      <c r="AB170" s="85" t="s">
        <v>54</v>
      </c>
      <c r="AC170" s="85">
        <v>18969.71</v>
      </c>
      <c r="AD170" s="85">
        <v>18214.32</v>
      </c>
      <c r="AE170" s="85">
        <v>755.39</v>
      </c>
      <c r="AF170" s="83" t="s">
        <v>1390</v>
      </c>
      <c r="AG170" s="103">
        <f t="shared" si="15"/>
        <v>0</v>
      </c>
    </row>
    <row r="171" spans="1:33" s="88" customFormat="1" x14ac:dyDescent="0.2">
      <c r="A171" s="83" t="s">
        <v>39</v>
      </c>
      <c r="B171" s="83" t="s">
        <v>40</v>
      </c>
      <c r="C171" s="83" t="s">
        <v>3412</v>
      </c>
      <c r="D171" s="83" t="s">
        <v>5053</v>
      </c>
      <c r="E171" s="83" t="s">
        <v>2903</v>
      </c>
      <c r="F171" s="83" t="s">
        <v>3416</v>
      </c>
      <c r="G171" s="83" t="s">
        <v>3417</v>
      </c>
      <c r="H171" s="83" t="s">
        <v>2621</v>
      </c>
      <c r="I171" s="83" t="s">
        <v>302</v>
      </c>
      <c r="J171" s="83" t="s">
        <v>2011</v>
      </c>
      <c r="K171" s="84">
        <v>43537</v>
      </c>
      <c r="L171" s="84">
        <v>43537</v>
      </c>
      <c r="M171" s="84">
        <v>43542</v>
      </c>
      <c r="N171" s="83" t="s">
        <v>1367</v>
      </c>
      <c r="O171" s="83" t="s">
        <v>1368</v>
      </c>
      <c r="P171" s="102">
        <v>8182861</v>
      </c>
      <c r="Q171" s="83" t="s">
        <v>5054</v>
      </c>
      <c r="R171" s="83" t="s">
        <v>59</v>
      </c>
      <c r="S171" s="83" t="s">
        <v>52</v>
      </c>
      <c r="T171" s="85">
        <v>14.44</v>
      </c>
      <c r="U171" s="85">
        <v>14.96</v>
      </c>
      <c r="V171" s="85">
        <f t="shared" si="14"/>
        <v>-0.52000000000000135</v>
      </c>
      <c r="W171" s="86">
        <f t="shared" si="16"/>
        <v>-3.6011080332410066E-2</v>
      </c>
      <c r="X171" s="83" t="s">
        <v>1361</v>
      </c>
      <c r="Y171" s="85">
        <v>14.96</v>
      </c>
      <c r="Z171" s="83" t="s">
        <v>5108</v>
      </c>
      <c r="AA171" s="85">
        <v>0</v>
      </c>
      <c r="AB171" s="85" t="s">
        <v>54</v>
      </c>
      <c r="AC171" s="85">
        <v>14.44</v>
      </c>
      <c r="AD171" s="85">
        <v>14.96</v>
      </c>
      <c r="AE171" s="85">
        <v>-0.52</v>
      </c>
      <c r="AF171" s="83" t="s">
        <v>1390</v>
      </c>
      <c r="AG171" s="103">
        <f t="shared" si="15"/>
        <v>-1.3322676295501878E-15</v>
      </c>
    </row>
    <row r="172" spans="1:33" s="88" customFormat="1" x14ac:dyDescent="0.2">
      <c r="A172" s="83" t="s">
        <v>39</v>
      </c>
      <c r="B172" s="83" t="s">
        <v>40</v>
      </c>
      <c r="C172" s="83" t="s">
        <v>3412</v>
      </c>
      <c r="D172" s="83" t="s">
        <v>5053</v>
      </c>
      <c r="E172" s="83" t="s">
        <v>2903</v>
      </c>
      <c r="F172" s="83" t="s">
        <v>3416</v>
      </c>
      <c r="G172" s="83" t="s">
        <v>3417</v>
      </c>
      <c r="H172" s="83" t="s">
        <v>2621</v>
      </c>
      <c r="I172" s="83" t="s">
        <v>302</v>
      </c>
      <c r="J172" s="83" t="s">
        <v>2011</v>
      </c>
      <c r="K172" s="84">
        <v>43537</v>
      </c>
      <c r="L172" s="84">
        <v>43537</v>
      </c>
      <c r="M172" s="84">
        <v>43542</v>
      </c>
      <c r="N172" s="83" t="s">
        <v>1367</v>
      </c>
      <c r="O172" s="83" t="s">
        <v>1368</v>
      </c>
      <c r="P172" s="102">
        <v>8182861</v>
      </c>
      <c r="Q172" s="83" t="s">
        <v>5054</v>
      </c>
      <c r="R172" s="83" t="s">
        <v>59</v>
      </c>
      <c r="S172" s="83" t="s">
        <v>52</v>
      </c>
      <c r="T172" s="85">
        <v>397.64</v>
      </c>
      <c r="U172" s="85">
        <v>461.04</v>
      </c>
      <c r="V172" s="85">
        <f t="shared" si="14"/>
        <v>-63.400000000000034</v>
      </c>
      <c r="W172" s="86">
        <f t="shared" si="16"/>
        <v>-0.15944070013077163</v>
      </c>
      <c r="X172" s="83" t="s">
        <v>1361</v>
      </c>
      <c r="Y172" s="85">
        <v>461.04</v>
      </c>
      <c r="Z172" s="83" t="s">
        <v>5109</v>
      </c>
      <c r="AA172" s="85">
        <v>0</v>
      </c>
      <c r="AB172" s="85" t="s">
        <v>54</v>
      </c>
      <c r="AC172" s="85">
        <v>397.64</v>
      </c>
      <c r="AD172" s="85">
        <v>461.04</v>
      </c>
      <c r="AE172" s="85">
        <v>-63.4</v>
      </c>
      <c r="AF172" s="83" t="s">
        <v>1390</v>
      </c>
      <c r="AG172" s="103">
        <f t="shared" si="15"/>
        <v>0</v>
      </c>
    </row>
    <row r="173" spans="1:33" s="88" customFormat="1" x14ac:dyDescent="0.2">
      <c r="A173" s="83" t="s">
        <v>39</v>
      </c>
      <c r="B173" s="83" t="s">
        <v>40</v>
      </c>
      <c r="C173" s="83" t="s">
        <v>3412</v>
      </c>
      <c r="D173" s="83" t="s">
        <v>5053</v>
      </c>
      <c r="E173" s="83" t="s">
        <v>2903</v>
      </c>
      <c r="F173" s="83" t="s">
        <v>3416</v>
      </c>
      <c r="G173" s="83" t="s">
        <v>3417</v>
      </c>
      <c r="H173" s="83" t="s">
        <v>2621</v>
      </c>
      <c r="I173" s="83" t="s">
        <v>302</v>
      </c>
      <c r="J173" s="83" t="s">
        <v>2011</v>
      </c>
      <c r="K173" s="84">
        <v>43537</v>
      </c>
      <c r="L173" s="84">
        <v>43537</v>
      </c>
      <c r="M173" s="84">
        <v>43542</v>
      </c>
      <c r="N173" s="83" t="s">
        <v>1367</v>
      </c>
      <c r="O173" s="83" t="s">
        <v>1368</v>
      </c>
      <c r="P173" s="102">
        <v>8182861</v>
      </c>
      <c r="Q173" s="83" t="s">
        <v>5054</v>
      </c>
      <c r="R173" s="83" t="s">
        <v>59</v>
      </c>
      <c r="S173" s="83" t="s">
        <v>52</v>
      </c>
      <c r="T173" s="85">
        <v>5151.32</v>
      </c>
      <c r="U173" s="85">
        <v>4479.3999999999996</v>
      </c>
      <c r="V173" s="85">
        <f t="shared" si="14"/>
        <v>671.92000000000007</v>
      </c>
      <c r="W173" s="86">
        <f t="shared" si="16"/>
        <v>0.13043647065218236</v>
      </c>
      <c r="X173" s="83" t="s">
        <v>1361</v>
      </c>
      <c r="Y173" s="85">
        <v>4479.3999999999996</v>
      </c>
      <c r="Z173" s="83" t="s">
        <v>5110</v>
      </c>
      <c r="AA173" s="85">
        <v>0</v>
      </c>
      <c r="AB173" s="85" t="s">
        <v>54</v>
      </c>
      <c r="AC173" s="85">
        <v>5151.32</v>
      </c>
      <c r="AD173" s="85">
        <v>4479.3999999999996</v>
      </c>
      <c r="AE173" s="85">
        <v>671.92</v>
      </c>
      <c r="AF173" s="83" t="s">
        <v>1390</v>
      </c>
      <c r="AG173" s="103">
        <f t="shared" si="15"/>
        <v>0</v>
      </c>
    </row>
    <row r="174" spans="1:33" s="88" customFormat="1" x14ac:dyDescent="0.2">
      <c r="A174" s="83" t="s">
        <v>39</v>
      </c>
      <c r="B174" s="83" t="s">
        <v>40</v>
      </c>
      <c r="C174" s="83" t="s">
        <v>3412</v>
      </c>
      <c r="D174" s="83" t="s">
        <v>5053</v>
      </c>
      <c r="E174" s="83" t="s">
        <v>2903</v>
      </c>
      <c r="F174" s="83" t="s">
        <v>3416</v>
      </c>
      <c r="G174" s="83" t="s">
        <v>3417</v>
      </c>
      <c r="H174" s="83" t="s">
        <v>2621</v>
      </c>
      <c r="I174" s="83" t="s">
        <v>302</v>
      </c>
      <c r="J174" s="83" t="s">
        <v>2011</v>
      </c>
      <c r="K174" s="84">
        <v>43550</v>
      </c>
      <c r="L174" s="84">
        <v>43550</v>
      </c>
      <c r="M174" s="84">
        <v>43553</v>
      </c>
      <c r="N174" s="83" t="s">
        <v>1367</v>
      </c>
      <c r="O174" s="83" t="s">
        <v>1368</v>
      </c>
      <c r="P174" s="102">
        <v>8182862</v>
      </c>
      <c r="Q174" s="83" t="s">
        <v>5054</v>
      </c>
      <c r="R174" s="83" t="s">
        <v>59</v>
      </c>
      <c r="S174" s="83" t="s">
        <v>52</v>
      </c>
      <c r="T174" s="85">
        <v>5966.97</v>
      </c>
      <c r="U174" s="85">
        <v>5188.6400000000003</v>
      </c>
      <c r="V174" s="85">
        <f t="shared" si="14"/>
        <v>778.32999999999993</v>
      </c>
      <c r="W174" s="86">
        <f t="shared" si="16"/>
        <v>0.13043973742117018</v>
      </c>
      <c r="X174" s="83" t="s">
        <v>1361</v>
      </c>
      <c r="Y174" s="85">
        <v>5188.6400000000003</v>
      </c>
      <c r="Z174" s="83" t="s">
        <v>5111</v>
      </c>
      <c r="AA174" s="85">
        <v>0</v>
      </c>
      <c r="AB174" s="85" t="s">
        <v>54</v>
      </c>
      <c r="AC174" s="85">
        <v>5966.97</v>
      </c>
      <c r="AD174" s="85">
        <v>5188.6400000000003</v>
      </c>
      <c r="AE174" s="85">
        <v>778.33</v>
      </c>
      <c r="AF174" s="83" t="s">
        <v>1390</v>
      </c>
      <c r="AG174" s="103">
        <f t="shared" si="15"/>
        <v>0</v>
      </c>
    </row>
    <row r="175" spans="1:33" s="88" customFormat="1" x14ac:dyDescent="0.2">
      <c r="A175" s="83" t="s">
        <v>39</v>
      </c>
      <c r="B175" s="83" t="s">
        <v>40</v>
      </c>
      <c r="C175" s="83" t="s">
        <v>3412</v>
      </c>
      <c r="D175" s="83" t="s">
        <v>5053</v>
      </c>
      <c r="E175" s="83" t="s">
        <v>2903</v>
      </c>
      <c r="F175" s="83" t="s">
        <v>3416</v>
      </c>
      <c r="G175" s="83" t="s">
        <v>3417</v>
      </c>
      <c r="H175" s="83" t="s">
        <v>2621</v>
      </c>
      <c r="I175" s="83" t="s">
        <v>302</v>
      </c>
      <c r="J175" s="83" t="s">
        <v>2011</v>
      </c>
      <c r="K175" s="84">
        <v>43550</v>
      </c>
      <c r="L175" s="84">
        <v>43550</v>
      </c>
      <c r="M175" s="84">
        <v>43553</v>
      </c>
      <c r="N175" s="83" t="s">
        <v>1367</v>
      </c>
      <c r="O175" s="83" t="s">
        <v>1368</v>
      </c>
      <c r="P175" s="102">
        <v>8182862</v>
      </c>
      <c r="Q175" s="83" t="s">
        <v>5054</v>
      </c>
      <c r="R175" s="83" t="s">
        <v>59</v>
      </c>
      <c r="S175" s="83" t="s">
        <v>52</v>
      </c>
      <c r="T175" s="85">
        <v>38721.760000000002</v>
      </c>
      <c r="U175" s="85">
        <v>31399.119999999999</v>
      </c>
      <c r="V175" s="85">
        <f t="shared" ref="V175:V182" si="17">T175-U175</f>
        <v>7322.6400000000031</v>
      </c>
      <c r="W175" s="86">
        <f t="shared" si="16"/>
        <v>0.18910917272355396</v>
      </c>
      <c r="X175" s="83" t="s">
        <v>1361</v>
      </c>
      <c r="Y175" s="85">
        <v>31399.119999999999</v>
      </c>
      <c r="Z175" s="83" t="s">
        <v>5112</v>
      </c>
      <c r="AA175" s="85">
        <v>0</v>
      </c>
      <c r="AB175" s="85" t="s">
        <v>54</v>
      </c>
      <c r="AC175" s="85">
        <v>38721.760000000002</v>
      </c>
      <c r="AD175" s="85">
        <v>31399.119999999999</v>
      </c>
      <c r="AE175" s="85">
        <v>7322.64</v>
      </c>
      <c r="AF175" s="83" t="s">
        <v>1390</v>
      </c>
      <c r="AG175" s="103">
        <f t="shared" ref="AG175:AG182" si="18">V175-AE175</f>
        <v>0</v>
      </c>
    </row>
    <row r="176" spans="1:33" s="88" customFormat="1" x14ac:dyDescent="0.2">
      <c r="A176" s="83" t="s">
        <v>39</v>
      </c>
      <c r="B176" s="83" t="s">
        <v>40</v>
      </c>
      <c r="C176" s="83" t="s">
        <v>3412</v>
      </c>
      <c r="D176" s="83" t="s">
        <v>5053</v>
      </c>
      <c r="E176" s="83" t="s">
        <v>2903</v>
      </c>
      <c r="F176" s="83" t="s">
        <v>3416</v>
      </c>
      <c r="G176" s="83" t="s">
        <v>3417</v>
      </c>
      <c r="H176" s="83" t="s">
        <v>2621</v>
      </c>
      <c r="I176" s="83" t="s">
        <v>302</v>
      </c>
      <c r="J176" s="83" t="s">
        <v>2011</v>
      </c>
      <c r="K176" s="84">
        <v>43550</v>
      </c>
      <c r="L176" s="84">
        <v>43550</v>
      </c>
      <c r="M176" s="84">
        <v>43553</v>
      </c>
      <c r="N176" s="83" t="s">
        <v>1367</v>
      </c>
      <c r="O176" s="83" t="s">
        <v>1368</v>
      </c>
      <c r="P176" s="102">
        <v>8182862</v>
      </c>
      <c r="Q176" s="83" t="s">
        <v>5054</v>
      </c>
      <c r="R176" s="83" t="s">
        <v>59</v>
      </c>
      <c r="S176" s="83" t="s">
        <v>52</v>
      </c>
      <c r="T176" s="85">
        <v>18969.71</v>
      </c>
      <c r="U176" s="85">
        <v>18214.32</v>
      </c>
      <c r="V176" s="85">
        <f t="shared" si="17"/>
        <v>755.38999999999942</v>
      </c>
      <c r="W176" s="86">
        <f t="shared" si="16"/>
        <v>3.9820851241268287E-2</v>
      </c>
      <c r="X176" s="83" t="s">
        <v>1361</v>
      </c>
      <c r="Y176" s="85">
        <v>18214.32</v>
      </c>
      <c r="Z176" s="83" t="s">
        <v>5113</v>
      </c>
      <c r="AA176" s="85">
        <v>0</v>
      </c>
      <c r="AB176" s="85" t="s">
        <v>54</v>
      </c>
      <c r="AC176" s="85">
        <v>18969.71</v>
      </c>
      <c r="AD176" s="85">
        <v>18214.32</v>
      </c>
      <c r="AE176" s="85">
        <v>755.39</v>
      </c>
      <c r="AF176" s="83" t="s">
        <v>1390</v>
      </c>
      <c r="AG176" s="103">
        <f t="shared" si="18"/>
        <v>0</v>
      </c>
    </row>
    <row r="177" spans="1:33" s="88" customFormat="1" x14ac:dyDescent="0.2">
      <c r="A177" s="83" t="s">
        <v>39</v>
      </c>
      <c r="B177" s="83" t="s">
        <v>40</v>
      </c>
      <c r="C177" s="83" t="s">
        <v>3412</v>
      </c>
      <c r="D177" s="83" t="s">
        <v>5053</v>
      </c>
      <c r="E177" s="83" t="s">
        <v>2903</v>
      </c>
      <c r="F177" s="83" t="s">
        <v>3416</v>
      </c>
      <c r="G177" s="83" t="s">
        <v>3417</v>
      </c>
      <c r="H177" s="83" t="s">
        <v>2621</v>
      </c>
      <c r="I177" s="83" t="s">
        <v>302</v>
      </c>
      <c r="J177" s="83" t="s">
        <v>2011</v>
      </c>
      <c r="K177" s="84">
        <v>43550</v>
      </c>
      <c r="L177" s="84">
        <v>43550</v>
      </c>
      <c r="M177" s="84">
        <v>43553</v>
      </c>
      <c r="N177" s="83" t="s">
        <v>1367</v>
      </c>
      <c r="O177" s="83" t="s">
        <v>1368</v>
      </c>
      <c r="P177" s="102">
        <v>8182862</v>
      </c>
      <c r="Q177" s="83" t="s">
        <v>5054</v>
      </c>
      <c r="R177" s="83" t="s">
        <v>59</v>
      </c>
      <c r="S177" s="83" t="s">
        <v>52</v>
      </c>
      <c r="T177" s="85">
        <v>397.64</v>
      </c>
      <c r="U177" s="85">
        <v>461.04</v>
      </c>
      <c r="V177" s="85">
        <f t="shared" si="17"/>
        <v>-63.400000000000034</v>
      </c>
      <c r="W177" s="86">
        <f t="shared" si="16"/>
        <v>-0.15944070013077163</v>
      </c>
      <c r="X177" s="83" t="s">
        <v>1361</v>
      </c>
      <c r="Y177" s="85">
        <v>461.04</v>
      </c>
      <c r="Z177" s="83" t="s">
        <v>5114</v>
      </c>
      <c r="AA177" s="85">
        <v>0</v>
      </c>
      <c r="AB177" s="85" t="s">
        <v>54</v>
      </c>
      <c r="AC177" s="85">
        <v>397.64</v>
      </c>
      <c r="AD177" s="85">
        <v>461.04</v>
      </c>
      <c r="AE177" s="85">
        <v>-63.4</v>
      </c>
      <c r="AF177" s="83" t="s">
        <v>1390</v>
      </c>
      <c r="AG177" s="103">
        <f t="shared" si="18"/>
        <v>0</v>
      </c>
    </row>
    <row r="178" spans="1:33" s="88" customFormat="1" x14ac:dyDescent="0.2">
      <c r="A178" s="83" t="s">
        <v>39</v>
      </c>
      <c r="B178" s="83" t="s">
        <v>40</v>
      </c>
      <c r="C178" s="83" t="s">
        <v>3412</v>
      </c>
      <c r="D178" s="83" t="s">
        <v>5053</v>
      </c>
      <c r="E178" s="83" t="s">
        <v>2903</v>
      </c>
      <c r="F178" s="83" t="s">
        <v>3416</v>
      </c>
      <c r="G178" s="83" t="s">
        <v>3417</v>
      </c>
      <c r="H178" s="83" t="s">
        <v>2621</v>
      </c>
      <c r="I178" s="83" t="s">
        <v>302</v>
      </c>
      <c r="J178" s="83" t="s">
        <v>2011</v>
      </c>
      <c r="K178" s="84">
        <v>43550</v>
      </c>
      <c r="L178" s="84">
        <v>43550</v>
      </c>
      <c r="M178" s="84">
        <v>43553</v>
      </c>
      <c r="N178" s="83" t="s">
        <v>1367</v>
      </c>
      <c r="O178" s="83" t="s">
        <v>1368</v>
      </c>
      <c r="P178" s="102">
        <v>8182862</v>
      </c>
      <c r="Q178" s="83" t="s">
        <v>5054</v>
      </c>
      <c r="R178" s="83" t="s">
        <v>59</v>
      </c>
      <c r="S178" s="83" t="s">
        <v>52</v>
      </c>
      <c r="T178" s="85">
        <v>14.44</v>
      </c>
      <c r="U178" s="85">
        <v>14.96</v>
      </c>
      <c r="V178" s="85">
        <f t="shared" si="17"/>
        <v>-0.52000000000000135</v>
      </c>
      <c r="W178" s="86">
        <f t="shared" si="16"/>
        <v>-3.6011080332410066E-2</v>
      </c>
      <c r="X178" s="83" t="s">
        <v>1361</v>
      </c>
      <c r="Y178" s="85">
        <v>14.96</v>
      </c>
      <c r="Z178" s="83" t="s">
        <v>5115</v>
      </c>
      <c r="AA178" s="85">
        <v>0</v>
      </c>
      <c r="AB178" s="85" t="s">
        <v>54</v>
      </c>
      <c r="AC178" s="85">
        <v>14.44</v>
      </c>
      <c r="AD178" s="85">
        <v>14.96</v>
      </c>
      <c r="AE178" s="85">
        <v>-0.52</v>
      </c>
      <c r="AF178" s="83" t="s">
        <v>1390</v>
      </c>
      <c r="AG178" s="103">
        <f t="shared" si="18"/>
        <v>-1.3322676295501878E-15</v>
      </c>
    </row>
    <row r="179" spans="1:33" s="88" customFormat="1" x14ac:dyDescent="0.2">
      <c r="A179" s="83" t="s">
        <v>39</v>
      </c>
      <c r="B179" s="83" t="s">
        <v>40</v>
      </c>
      <c r="C179" s="83" t="s">
        <v>3412</v>
      </c>
      <c r="D179" s="83" t="s">
        <v>5053</v>
      </c>
      <c r="E179" s="83" t="s">
        <v>2903</v>
      </c>
      <c r="F179" s="83" t="s">
        <v>3416</v>
      </c>
      <c r="G179" s="83" t="s">
        <v>3417</v>
      </c>
      <c r="H179" s="83" t="s">
        <v>2621</v>
      </c>
      <c r="I179" s="83" t="s">
        <v>302</v>
      </c>
      <c r="J179" s="83" t="s">
        <v>2011</v>
      </c>
      <c r="K179" s="84">
        <v>43550</v>
      </c>
      <c r="L179" s="84">
        <v>43496</v>
      </c>
      <c r="M179" s="84">
        <v>43496</v>
      </c>
      <c r="N179" s="83" t="s">
        <v>1383</v>
      </c>
      <c r="O179" s="83" t="s">
        <v>1368</v>
      </c>
      <c r="P179" s="102">
        <v>8182862</v>
      </c>
      <c r="Q179" s="83" t="s">
        <v>5054</v>
      </c>
      <c r="R179" s="83" t="s">
        <v>59</v>
      </c>
      <c r="S179" s="83" t="s">
        <v>52</v>
      </c>
      <c r="T179" s="85">
        <v>6966.64</v>
      </c>
      <c r="U179" s="85">
        <v>6618.31</v>
      </c>
      <c r="V179" s="85">
        <f t="shared" si="17"/>
        <v>348.32999999999993</v>
      </c>
      <c r="W179" s="86">
        <f t="shared" si="16"/>
        <v>4.9999712917561397E-2</v>
      </c>
      <c r="X179" s="83" t="s">
        <v>1525</v>
      </c>
      <c r="Y179" s="85">
        <v>0</v>
      </c>
      <c r="Z179" s="83" t="s">
        <v>55</v>
      </c>
      <c r="AA179" s="85">
        <v>0</v>
      </c>
      <c r="AB179" s="85" t="s">
        <v>54</v>
      </c>
      <c r="AC179" s="85">
        <v>6966.64</v>
      </c>
      <c r="AD179" s="85">
        <v>3936.05</v>
      </c>
      <c r="AE179" s="85">
        <v>3030.59</v>
      </c>
      <c r="AF179" s="83" t="s">
        <v>1390</v>
      </c>
      <c r="AG179" s="103">
        <f t="shared" si="18"/>
        <v>-2682.26</v>
      </c>
    </row>
    <row r="180" spans="1:33" s="88" customFormat="1" x14ac:dyDescent="0.2">
      <c r="A180" s="83" t="s">
        <v>39</v>
      </c>
      <c r="B180" s="83" t="s">
        <v>40</v>
      </c>
      <c r="C180" s="83" t="s">
        <v>3412</v>
      </c>
      <c r="D180" s="83" t="s">
        <v>5053</v>
      </c>
      <c r="E180" s="83" t="s">
        <v>2903</v>
      </c>
      <c r="F180" s="83" t="s">
        <v>3416</v>
      </c>
      <c r="G180" s="83" t="s">
        <v>3417</v>
      </c>
      <c r="H180" s="83" t="s">
        <v>2621</v>
      </c>
      <c r="I180" s="83" t="s">
        <v>302</v>
      </c>
      <c r="J180" s="83" t="s">
        <v>2011</v>
      </c>
      <c r="K180" s="84">
        <v>43550</v>
      </c>
      <c r="L180" s="84">
        <v>43550</v>
      </c>
      <c r="M180" s="84">
        <v>43553</v>
      </c>
      <c r="N180" s="83" t="s">
        <v>1367</v>
      </c>
      <c r="O180" s="83" t="s">
        <v>1368</v>
      </c>
      <c r="P180" s="102">
        <v>8182862</v>
      </c>
      <c r="Q180" s="83" t="s">
        <v>5054</v>
      </c>
      <c r="R180" s="83" t="s">
        <v>59</v>
      </c>
      <c r="S180" s="83" t="s">
        <v>52</v>
      </c>
      <c r="T180" s="85">
        <v>38979.96</v>
      </c>
      <c r="U180" s="85">
        <v>33895.79</v>
      </c>
      <c r="V180" s="85">
        <f t="shared" si="17"/>
        <v>5084.1699999999983</v>
      </c>
      <c r="W180" s="86">
        <f t="shared" si="16"/>
        <v>0.13043035446932214</v>
      </c>
      <c r="X180" s="83" t="s">
        <v>1361</v>
      </c>
      <c r="Y180" s="85">
        <v>33895.79</v>
      </c>
      <c r="Z180" s="83" t="s">
        <v>5116</v>
      </c>
      <c r="AA180" s="85">
        <v>0</v>
      </c>
      <c r="AB180" s="85" t="s">
        <v>54</v>
      </c>
      <c r="AC180" s="85">
        <v>38979.96</v>
      </c>
      <c r="AD180" s="85">
        <v>33895.79</v>
      </c>
      <c r="AE180" s="85">
        <v>5084.17</v>
      </c>
      <c r="AF180" s="83" t="s">
        <v>1390</v>
      </c>
      <c r="AG180" s="103">
        <f t="shared" si="18"/>
        <v>0</v>
      </c>
    </row>
    <row r="181" spans="1:33" s="88" customFormat="1" x14ac:dyDescent="0.2">
      <c r="A181" s="83" t="s">
        <v>39</v>
      </c>
      <c r="B181" s="83" t="s">
        <v>40</v>
      </c>
      <c r="C181" s="83" t="s">
        <v>3412</v>
      </c>
      <c r="D181" s="83" t="s">
        <v>5053</v>
      </c>
      <c r="E181" s="83" t="s">
        <v>2903</v>
      </c>
      <c r="F181" s="83" t="s">
        <v>3416</v>
      </c>
      <c r="G181" s="83" t="s">
        <v>3417</v>
      </c>
      <c r="H181" s="83" t="s">
        <v>2621</v>
      </c>
      <c r="I181" s="83" t="s">
        <v>302</v>
      </c>
      <c r="J181" s="83" t="s">
        <v>2011</v>
      </c>
      <c r="K181" s="84">
        <v>43550</v>
      </c>
      <c r="L181" s="84">
        <v>43550</v>
      </c>
      <c r="M181" s="84">
        <v>43553</v>
      </c>
      <c r="N181" s="83" t="s">
        <v>1367</v>
      </c>
      <c r="O181" s="83" t="s">
        <v>1368</v>
      </c>
      <c r="P181" s="102">
        <v>8182862</v>
      </c>
      <c r="Q181" s="83" t="s">
        <v>5054</v>
      </c>
      <c r="R181" s="83" t="s">
        <v>59</v>
      </c>
      <c r="S181" s="83" t="s">
        <v>52</v>
      </c>
      <c r="T181" s="85">
        <v>3323.5</v>
      </c>
      <c r="U181" s="85">
        <v>2890</v>
      </c>
      <c r="V181" s="85">
        <f t="shared" si="17"/>
        <v>433.5</v>
      </c>
      <c r="W181" s="86">
        <f t="shared" si="16"/>
        <v>0.13043478260869565</v>
      </c>
      <c r="X181" s="83" t="s">
        <v>1361</v>
      </c>
      <c r="Y181" s="85">
        <v>2890</v>
      </c>
      <c r="Z181" s="83" t="s">
        <v>5117</v>
      </c>
      <c r="AA181" s="85">
        <v>0</v>
      </c>
      <c r="AB181" s="85" t="s">
        <v>54</v>
      </c>
      <c r="AC181" s="85">
        <v>3323.5</v>
      </c>
      <c r="AD181" s="85">
        <v>2890</v>
      </c>
      <c r="AE181" s="85">
        <v>433.5</v>
      </c>
      <c r="AF181" s="83" t="s">
        <v>1390</v>
      </c>
      <c r="AG181" s="103">
        <f t="shared" si="18"/>
        <v>0</v>
      </c>
    </row>
    <row r="182" spans="1:33" s="88" customFormat="1" x14ac:dyDescent="0.2">
      <c r="A182" s="83" t="s">
        <v>39</v>
      </c>
      <c r="B182" s="83" t="s">
        <v>40</v>
      </c>
      <c r="C182" s="83" t="s">
        <v>3412</v>
      </c>
      <c r="D182" s="83" t="s">
        <v>5053</v>
      </c>
      <c r="E182" s="83" t="s">
        <v>2903</v>
      </c>
      <c r="F182" s="83" t="s">
        <v>3416</v>
      </c>
      <c r="G182" s="83" t="s">
        <v>3417</v>
      </c>
      <c r="H182" s="83" t="s">
        <v>2621</v>
      </c>
      <c r="I182" s="83" t="s">
        <v>302</v>
      </c>
      <c r="J182" s="83" t="s">
        <v>2011</v>
      </c>
      <c r="K182" s="84">
        <v>43550</v>
      </c>
      <c r="L182" s="84">
        <v>43550</v>
      </c>
      <c r="M182" s="84">
        <v>43553</v>
      </c>
      <c r="N182" s="83" t="s">
        <v>1367</v>
      </c>
      <c r="O182" s="83" t="s">
        <v>1368</v>
      </c>
      <c r="P182" s="102">
        <v>8182862</v>
      </c>
      <c r="Q182" s="83" t="s">
        <v>5054</v>
      </c>
      <c r="R182" s="83" t="s">
        <v>59</v>
      </c>
      <c r="S182" s="83" t="s">
        <v>52</v>
      </c>
      <c r="T182" s="85">
        <v>5151.32</v>
      </c>
      <c r="U182" s="85">
        <v>4479.3999999999996</v>
      </c>
      <c r="V182" s="85">
        <f t="shared" si="17"/>
        <v>671.92000000000007</v>
      </c>
      <c r="W182" s="86">
        <f t="shared" si="16"/>
        <v>0.13043647065218236</v>
      </c>
      <c r="X182" s="83" t="s">
        <v>1361</v>
      </c>
      <c r="Y182" s="85">
        <v>4479.3999999999996</v>
      </c>
      <c r="Z182" s="83" t="s">
        <v>5118</v>
      </c>
      <c r="AA182" s="85">
        <v>0</v>
      </c>
      <c r="AB182" s="85" t="s">
        <v>54</v>
      </c>
      <c r="AC182" s="85">
        <v>5151.32</v>
      </c>
      <c r="AD182" s="85">
        <v>4479.3999999999996</v>
      </c>
      <c r="AE182" s="85">
        <v>671.92</v>
      </c>
      <c r="AF182" s="83" t="s">
        <v>1390</v>
      </c>
      <c r="AG182" s="103">
        <f t="shared" si="18"/>
        <v>0</v>
      </c>
    </row>
    <row r="183" spans="1:33" s="88" customFormat="1" x14ac:dyDescent="0.2">
      <c r="A183" s="83" t="s">
        <v>39</v>
      </c>
      <c r="B183" s="83" t="s">
        <v>40</v>
      </c>
      <c r="C183" s="83" t="s">
        <v>4529</v>
      </c>
      <c r="D183" s="83" t="s">
        <v>4530</v>
      </c>
      <c r="E183" s="83" t="s">
        <v>2903</v>
      </c>
      <c r="F183" s="83" t="s">
        <v>3483</v>
      </c>
      <c r="G183" s="83" t="s">
        <v>3417</v>
      </c>
      <c r="H183" s="83" t="s">
        <v>3414</v>
      </c>
      <c r="I183" s="83" t="s">
        <v>302</v>
      </c>
      <c r="J183" s="83" t="s">
        <v>2011</v>
      </c>
      <c r="K183" s="84">
        <v>43553</v>
      </c>
      <c r="L183" s="84">
        <v>43553</v>
      </c>
      <c r="M183" s="84">
        <v>43553</v>
      </c>
      <c r="N183" s="83" t="s">
        <v>1367</v>
      </c>
      <c r="O183" s="83" t="s">
        <v>1368</v>
      </c>
      <c r="P183" s="102">
        <v>7497011</v>
      </c>
      <c r="Q183" s="83" t="s">
        <v>5119</v>
      </c>
      <c r="R183" s="83" t="s">
        <v>59</v>
      </c>
      <c r="S183" s="83" t="s">
        <v>52</v>
      </c>
      <c r="T183" s="85">
        <v>288.44</v>
      </c>
      <c r="U183" s="85">
        <v>272.13</v>
      </c>
      <c r="V183" s="85">
        <f t="shared" ref="V183:V194" si="19">T183-U183</f>
        <v>16.310000000000002</v>
      </c>
      <c r="W183" s="86">
        <f t="shared" si="16"/>
        <v>5.6545555401469987E-2</v>
      </c>
      <c r="X183" s="83" t="s">
        <v>1361</v>
      </c>
      <c r="Y183" s="85">
        <v>272.13</v>
      </c>
      <c r="Z183" s="83" t="s">
        <v>5120</v>
      </c>
      <c r="AA183" s="85">
        <v>0</v>
      </c>
      <c r="AB183" s="85" t="s">
        <v>54</v>
      </c>
      <c r="AC183" s="85">
        <v>538.33000000000004</v>
      </c>
      <c r="AD183" s="85">
        <v>507.31</v>
      </c>
      <c r="AE183" s="85">
        <v>31.02</v>
      </c>
      <c r="AF183" s="83" t="s">
        <v>1371</v>
      </c>
      <c r="AG183" s="103">
        <f t="shared" ref="AG183:AG194" si="20">V183-AE183</f>
        <v>-14.709999999999997</v>
      </c>
    </row>
    <row r="184" spans="1:33" s="88" customFormat="1" x14ac:dyDescent="0.2">
      <c r="A184" s="83" t="s">
        <v>39</v>
      </c>
      <c r="B184" s="83" t="s">
        <v>40</v>
      </c>
      <c r="C184" s="83" t="s">
        <v>4529</v>
      </c>
      <c r="D184" s="83" t="s">
        <v>4530</v>
      </c>
      <c r="E184" s="83" t="s">
        <v>2903</v>
      </c>
      <c r="F184" s="83" t="s">
        <v>3483</v>
      </c>
      <c r="G184" s="83" t="s">
        <v>3417</v>
      </c>
      <c r="H184" s="83" t="s">
        <v>3414</v>
      </c>
      <c r="I184" s="83" t="s">
        <v>302</v>
      </c>
      <c r="J184" s="83" t="s">
        <v>2011</v>
      </c>
      <c r="K184" s="84">
        <v>43553</v>
      </c>
      <c r="L184" s="84">
        <v>43553</v>
      </c>
      <c r="M184" s="84">
        <v>43553</v>
      </c>
      <c r="N184" s="83" t="s">
        <v>1358</v>
      </c>
      <c r="O184" s="83" t="s">
        <v>1368</v>
      </c>
      <c r="P184" s="102">
        <v>7495667</v>
      </c>
      <c r="Q184" s="83" t="s">
        <v>5121</v>
      </c>
      <c r="R184" s="83" t="s">
        <v>68</v>
      </c>
      <c r="S184" s="83" t="s">
        <v>52</v>
      </c>
      <c r="T184" s="85">
        <v>358.79</v>
      </c>
      <c r="U184" s="85">
        <v>338.48</v>
      </c>
      <c r="V184" s="85">
        <f t="shared" si="19"/>
        <v>20.310000000000002</v>
      </c>
      <c r="W184" s="86">
        <f t="shared" si="16"/>
        <v>5.6606928844170686E-2</v>
      </c>
      <c r="X184" s="83" t="s">
        <v>1361</v>
      </c>
      <c r="Y184" s="85">
        <v>338.48</v>
      </c>
      <c r="Z184" s="83" t="s">
        <v>5122</v>
      </c>
      <c r="AA184" s="85">
        <v>0</v>
      </c>
      <c r="AB184" s="85" t="s">
        <v>54</v>
      </c>
      <c r="AC184" s="85">
        <v>0</v>
      </c>
      <c r="AD184" s="85">
        <v>0</v>
      </c>
      <c r="AE184" s="85">
        <v>0</v>
      </c>
      <c r="AF184" s="83" t="s">
        <v>1371</v>
      </c>
      <c r="AG184" s="103">
        <f t="shared" si="20"/>
        <v>20.310000000000002</v>
      </c>
    </row>
    <row r="185" spans="1:33" s="88" customFormat="1" x14ac:dyDescent="0.2">
      <c r="A185" s="83" t="s">
        <v>39</v>
      </c>
      <c r="B185" s="83" t="s">
        <v>40</v>
      </c>
      <c r="C185" s="83" t="s">
        <v>4529</v>
      </c>
      <c r="D185" s="83" t="s">
        <v>4530</v>
      </c>
      <c r="E185" s="83" t="s">
        <v>2903</v>
      </c>
      <c r="F185" s="83" t="s">
        <v>3483</v>
      </c>
      <c r="G185" s="83" t="s">
        <v>3417</v>
      </c>
      <c r="H185" s="83" t="s">
        <v>3414</v>
      </c>
      <c r="I185" s="83" t="s">
        <v>302</v>
      </c>
      <c r="J185" s="83" t="s">
        <v>2011</v>
      </c>
      <c r="K185" s="84">
        <v>43553</v>
      </c>
      <c r="L185" s="84">
        <v>43553</v>
      </c>
      <c r="M185" s="84">
        <v>43553</v>
      </c>
      <c r="N185" s="83" t="s">
        <v>1367</v>
      </c>
      <c r="O185" s="83" t="s">
        <v>1368</v>
      </c>
      <c r="P185" s="102">
        <v>7501079</v>
      </c>
      <c r="Q185" s="83" t="s">
        <v>5123</v>
      </c>
      <c r="R185" s="83" t="s">
        <v>59</v>
      </c>
      <c r="S185" s="83" t="s">
        <v>52</v>
      </c>
      <c r="T185" s="85">
        <v>319.89</v>
      </c>
      <c r="U185" s="85">
        <v>301.77</v>
      </c>
      <c r="V185" s="85">
        <f t="shared" si="19"/>
        <v>18.120000000000005</v>
      </c>
      <c r="W185" s="86">
        <f t="shared" si="16"/>
        <v>5.6644471537090894E-2</v>
      </c>
      <c r="X185" s="83" t="s">
        <v>1361</v>
      </c>
      <c r="Y185" s="85">
        <v>301.77</v>
      </c>
      <c r="Z185" s="83" t="s">
        <v>5124</v>
      </c>
      <c r="AA185" s="85">
        <v>0</v>
      </c>
      <c r="AB185" s="85" t="s">
        <v>54</v>
      </c>
      <c r="AC185" s="85">
        <v>319.89</v>
      </c>
      <c r="AD185" s="85">
        <v>301.77</v>
      </c>
      <c r="AE185" s="85">
        <v>18.12</v>
      </c>
      <c r="AF185" s="83" t="s">
        <v>1371</v>
      </c>
      <c r="AG185" s="103">
        <f t="shared" si="20"/>
        <v>0</v>
      </c>
    </row>
    <row r="186" spans="1:33" s="88" customFormat="1" x14ac:dyDescent="0.2">
      <c r="A186" s="83" t="s">
        <v>39</v>
      </c>
      <c r="B186" s="83" t="s">
        <v>40</v>
      </c>
      <c r="C186" s="83" t="s">
        <v>4529</v>
      </c>
      <c r="D186" s="83" t="s">
        <v>4530</v>
      </c>
      <c r="E186" s="83" t="s">
        <v>2903</v>
      </c>
      <c r="F186" s="83" t="s">
        <v>3483</v>
      </c>
      <c r="G186" s="83" t="s">
        <v>3417</v>
      </c>
      <c r="H186" s="83" t="s">
        <v>3414</v>
      </c>
      <c r="I186" s="83" t="s">
        <v>302</v>
      </c>
      <c r="J186" s="83" t="s">
        <v>2011</v>
      </c>
      <c r="K186" s="84">
        <v>43553</v>
      </c>
      <c r="L186" s="84">
        <v>43553</v>
      </c>
      <c r="M186" s="84">
        <v>43553</v>
      </c>
      <c r="N186" s="83" t="s">
        <v>1367</v>
      </c>
      <c r="O186" s="83" t="s">
        <v>1368</v>
      </c>
      <c r="P186" s="102">
        <v>7497051</v>
      </c>
      <c r="Q186" s="83" t="s">
        <v>5125</v>
      </c>
      <c r="R186" s="83" t="s">
        <v>59</v>
      </c>
      <c r="S186" s="83" t="s">
        <v>52</v>
      </c>
      <c r="T186" s="85">
        <v>358.79</v>
      </c>
      <c r="U186" s="85">
        <v>338.48</v>
      </c>
      <c r="V186" s="85">
        <f t="shared" si="19"/>
        <v>20.310000000000002</v>
      </c>
      <c r="W186" s="86">
        <f t="shared" si="16"/>
        <v>5.6606928844170686E-2</v>
      </c>
      <c r="X186" s="83" t="s">
        <v>1361</v>
      </c>
      <c r="Y186" s="85">
        <v>338.48</v>
      </c>
      <c r="Z186" s="83" t="s">
        <v>5126</v>
      </c>
      <c r="AA186" s="85">
        <v>0</v>
      </c>
      <c r="AB186" s="85" t="s">
        <v>54</v>
      </c>
      <c r="AC186" s="85">
        <v>358.79</v>
      </c>
      <c r="AD186" s="85">
        <v>338.48</v>
      </c>
      <c r="AE186" s="85">
        <v>20.309999999999999</v>
      </c>
      <c r="AF186" s="83" t="s">
        <v>1371</v>
      </c>
      <c r="AG186" s="103">
        <f t="shared" si="20"/>
        <v>0</v>
      </c>
    </row>
    <row r="187" spans="1:33" s="88" customFormat="1" x14ac:dyDescent="0.2">
      <c r="A187" s="83" t="s">
        <v>39</v>
      </c>
      <c r="B187" s="83" t="s">
        <v>40</v>
      </c>
      <c r="C187" s="83" t="s">
        <v>4529</v>
      </c>
      <c r="D187" s="83" t="s">
        <v>4530</v>
      </c>
      <c r="E187" s="83" t="s">
        <v>2903</v>
      </c>
      <c r="F187" s="83" t="s">
        <v>3483</v>
      </c>
      <c r="G187" s="83" t="s">
        <v>3417</v>
      </c>
      <c r="H187" s="83" t="s">
        <v>3414</v>
      </c>
      <c r="I187" s="83" t="s">
        <v>302</v>
      </c>
      <c r="J187" s="83" t="s">
        <v>2011</v>
      </c>
      <c r="K187" s="84">
        <v>43553</v>
      </c>
      <c r="L187" s="84">
        <v>43140</v>
      </c>
      <c r="M187" s="84">
        <v>43140</v>
      </c>
      <c r="N187" s="83" t="s">
        <v>1383</v>
      </c>
      <c r="O187" s="83" t="s">
        <v>1368</v>
      </c>
      <c r="P187" s="102">
        <v>7497051</v>
      </c>
      <c r="Q187" s="83" t="s">
        <v>5125</v>
      </c>
      <c r="R187" s="83" t="s">
        <v>59</v>
      </c>
      <c r="S187" s="83" t="s">
        <v>52</v>
      </c>
      <c r="T187" s="85">
        <v>1217.8599999999999</v>
      </c>
      <c r="U187" s="85">
        <v>1156.97</v>
      </c>
      <c r="V187" s="85">
        <f t="shared" si="19"/>
        <v>60.889999999999873</v>
      </c>
      <c r="W187" s="86">
        <f t="shared" si="16"/>
        <v>4.9997536662670483E-2</v>
      </c>
      <c r="X187" s="83" t="s">
        <v>1525</v>
      </c>
      <c r="Y187" s="85">
        <v>0</v>
      </c>
      <c r="Z187" s="83" t="s">
        <v>55</v>
      </c>
      <c r="AA187" s="85">
        <v>0</v>
      </c>
      <c r="AB187" s="85" t="s">
        <v>54</v>
      </c>
      <c r="AC187" s="85">
        <v>1217.8599999999999</v>
      </c>
      <c r="AD187" s="85">
        <v>0</v>
      </c>
      <c r="AE187" s="85">
        <v>1217.8599999999999</v>
      </c>
      <c r="AF187" s="83" t="s">
        <v>1371</v>
      </c>
      <c r="AG187" s="103">
        <f t="shared" si="20"/>
        <v>-1156.97</v>
      </c>
    </row>
    <row r="188" spans="1:33" s="88" customFormat="1" x14ac:dyDescent="0.2">
      <c r="A188" s="83" t="s">
        <v>39</v>
      </c>
      <c r="B188" s="83" t="s">
        <v>40</v>
      </c>
      <c r="C188" s="83" t="s">
        <v>4529</v>
      </c>
      <c r="D188" s="83" t="s">
        <v>4530</v>
      </c>
      <c r="E188" s="83" t="s">
        <v>2903</v>
      </c>
      <c r="F188" s="83" t="s">
        <v>3483</v>
      </c>
      <c r="G188" s="83" t="s">
        <v>3417</v>
      </c>
      <c r="H188" s="83" t="s">
        <v>3414</v>
      </c>
      <c r="I188" s="83" t="s">
        <v>302</v>
      </c>
      <c r="J188" s="83" t="s">
        <v>2011</v>
      </c>
      <c r="K188" s="84">
        <v>43553</v>
      </c>
      <c r="L188" s="84">
        <v>43553</v>
      </c>
      <c r="M188" s="84">
        <v>43553</v>
      </c>
      <c r="N188" s="83" t="s">
        <v>1367</v>
      </c>
      <c r="O188" s="83" t="s">
        <v>1368</v>
      </c>
      <c r="P188" s="102">
        <v>7496670</v>
      </c>
      <c r="Q188" s="83" t="s">
        <v>5127</v>
      </c>
      <c r="R188" s="83" t="s">
        <v>59</v>
      </c>
      <c r="S188" s="83" t="s">
        <v>52</v>
      </c>
      <c r="T188" s="85">
        <v>1243.82</v>
      </c>
      <c r="U188" s="85">
        <v>1173.4100000000001</v>
      </c>
      <c r="V188" s="85">
        <f t="shared" si="19"/>
        <v>70.409999999999854</v>
      </c>
      <c r="W188" s="86">
        <f t="shared" si="16"/>
        <v>5.6607869305847998E-2</v>
      </c>
      <c r="X188" s="83" t="s">
        <v>1361</v>
      </c>
      <c r="Y188" s="85">
        <v>1173.4100000000001</v>
      </c>
      <c r="Z188" s="83" t="s">
        <v>5128</v>
      </c>
      <c r="AA188" s="85">
        <v>0</v>
      </c>
      <c r="AB188" s="85" t="s">
        <v>54</v>
      </c>
      <c r="AC188" s="85">
        <v>1216.0999999999999</v>
      </c>
      <c r="AD188" s="85">
        <v>1147.26</v>
      </c>
      <c r="AE188" s="85">
        <v>68.84</v>
      </c>
      <c r="AF188" s="83" t="s">
        <v>1371</v>
      </c>
      <c r="AG188" s="103">
        <f t="shared" si="20"/>
        <v>1.5699999999998511</v>
      </c>
    </row>
    <row r="189" spans="1:33" s="88" customFormat="1" x14ac:dyDescent="0.2">
      <c r="A189" s="83" t="s">
        <v>39</v>
      </c>
      <c r="B189" s="83" t="s">
        <v>40</v>
      </c>
      <c r="C189" s="83" t="s">
        <v>4529</v>
      </c>
      <c r="D189" s="83" t="s">
        <v>4530</v>
      </c>
      <c r="E189" s="83" t="s">
        <v>2903</v>
      </c>
      <c r="F189" s="83" t="s">
        <v>3483</v>
      </c>
      <c r="G189" s="83" t="s">
        <v>3417</v>
      </c>
      <c r="H189" s="83" t="s">
        <v>3414</v>
      </c>
      <c r="I189" s="83" t="s">
        <v>302</v>
      </c>
      <c r="J189" s="83" t="s">
        <v>2011</v>
      </c>
      <c r="K189" s="84">
        <v>43553</v>
      </c>
      <c r="L189" s="84">
        <v>43553</v>
      </c>
      <c r="M189" s="84">
        <v>43553</v>
      </c>
      <c r="N189" s="83" t="s">
        <v>1367</v>
      </c>
      <c r="O189" s="83" t="s">
        <v>1368</v>
      </c>
      <c r="P189" s="102">
        <v>7502683</v>
      </c>
      <c r="Q189" s="83" t="s">
        <v>5129</v>
      </c>
      <c r="R189" s="83" t="s">
        <v>59</v>
      </c>
      <c r="S189" s="83" t="s">
        <v>52</v>
      </c>
      <c r="T189" s="85">
        <v>1243.82</v>
      </c>
      <c r="U189" s="85">
        <v>1173.4100000000001</v>
      </c>
      <c r="V189" s="85">
        <f t="shared" si="19"/>
        <v>70.409999999999854</v>
      </c>
      <c r="W189" s="86">
        <f t="shared" si="16"/>
        <v>5.6607869305847998E-2</v>
      </c>
      <c r="X189" s="83" t="s">
        <v>1361</v>
      </c>
      <c r="Y189" s="85">
        <v>1173.4100000000001</v>
      </c>
      <c r="Z189" s="83" t="s">
        <v>5130</v>
      </c>
      <c r="AA189" s="85">
        <v>0</v>
      </c>
      <c r="AB189" s="85" t="s">
        <v>54</v>
      </c>
      <c r="AC189" s="85">
        <v>8416.7099999999991</v>
      </c>
      <c r="AD189" s="85">
        <v>7940.28</v>
      </c>
      <c r="AE189" s="85">
        <v>476.43</v>
      </c>
      <c r="AF189" s="83" t="s">
        <v>1371</v>
      </c>
      <c r="AG189" s="103">
        <f t="shared" si="20"/>
        <v>-406.02000000000015</v>
      </c>
    </row>
    <row r="190" spans="1:33" s="88" customFormat="1" x14ac:dyDescent="0.2">
      <c r="A190" s="83" t="s">
        <v>39</v>
      </c>
      <c r="B190" s="83" t="s">
        <v>40</v>
      </c>
      <c r="C190" s="83" t="s">
        <v>4529</v>
      </c>
      <c r="D190" s="83" t="s">
        <v>4530</v>
      </c>
      <c r="E190" s="83" t="s">
        <v>2903</v>
      </c>
      <c r="F190" s="83" t="s">
        <v>3483</v>
      </c>
      <c r="G190" s="83" t="s">
        <v>3417</v>
      </c>
      <c r="H190" s="83" t="s">
        <v>3414</v>
      </c>
      <c r="I190" s="83" t="s">
        <v>302</v>
      </c>
      <c r="J190" s="83" t="s">
        <v>2011</v>
      </c>
      <c r="K190" s="84">
        <v>43553</v>
      </c>
      <c r="L190" s="84">
        <v>43553</v>
      </c>
      <c r="M190" s="84">
        <v>43553</v>
      </c>
      <c r="N190" s="83" t="s">
        <v>1367</v>
      </c>
      <c r="O190" s="83" t="s">
        <v>1368</v>
      </c>
      <c r="P190" s="102">
        <v>7501093</v>
      </c>
      <c r="Q190" s="83" t="s">
        <v>5131</v>
      </c>
      <c r="R190" s="83" t="s">
        <v>59</v>
      </c>
      <c r="S190" s="83" t="s">
        <v>52</v>
      </c>
      <c r="T190" s="85">
        <v>358.79</v>
      </c>
      <c r="U190" s="85">
        <v>338.48</v>
      </c>
      <c r="V190" s="85">
        <f t="shared" si="19"/>
        <v>20.310000000000002</v>
      </c>
      <c r="W190" s="86">
        <f t="shared" ref="W190:W239" si="21">V190/T190</f>
        <v>5.6606928844170686E-2</v>
      </c>
      <c r="X190" s="83" t="s">
        <v>1361</v>
      </c>
      <c r="Y190" s="85">
        <v>338.48</v>
      </c>
      <c r="Z190" s="83" t="s">
        <v>5132</v>
      </c>
      <c r="AA190" s="85">
        <v>0</v>
      </c>
      <c r="AB190" s="85" t="s">
        <v>54</v>
      </c>
      <c r="AC190" s="85">
        <v>358.79</v>
      </c>
      <c r="AD190" s="85">
        <v>338.48</v>
      </c>
      <c r="AE190" s="85">
        <v>20.309999999999999</v>
      </c>
      <c r="AF190" s="83" t="s">
        <v>1371</v>
      </c>
      <c r="AG190" s="103">
        <f t="shared" si="20"/>
        <v>0</v>
      </c>
    </row>
    <row r="191" spans="1:33" s="88" customFormat="1" x14ac:dyDescent="0.2">
      <c r="A191" s="83" t="s">
        <v>39</v>
      </c>
      <c r="B191" s="83" t="s">
        <v>40</v>
      </c>
      <c r="C191" s="83" t="s">
        <v>4529</v>
      </c>
      <c r="D191" s="83" t="s">
        <v>4530</v>
      </c>
      <c r="E191" s="83" t="s">
        <v>2903</v>
      </c>
      <c r="F191" s="83" t="s">
        <v>3483</v>
      </c>
      <c r="G191" s="83" t="s">
        <v>3417</v>
      </c>
      <c r="H191" s="83" t="s">
        <v>3414</v>
      </c>
      <c r="I191" s="83" t="s">
        <v>302</v>
      </c>
      <c r="J191" s="83" t="s">
        <v>2011</v>
      </c>
      <c r="K191" s="84">
        <v>43553</v>
      </c>
      <c r="L191" s="84">
        <v>43553</v>
      </c>
      <c r="M191" s="84">
        <v>43553</v>
      </c>
      <c r="N191" s="83" t="s">
        <v>1367</v>
      </c>
      <c r="O191" s="83" t="s">
        <v>1368</v>
      </c>
      <c r="P191" s="102">
        <v>7501099</v>
      </c>
      <c r="Q191" s="83" t="s">
        <v>5133</v>
      </c>
      <c r="R191" s="83" t="s">
        <v>59</v>
      </c>
      <c r="S191" s="83" t="s">
        <v>52</v>
      </c>
      <c r="T191" s="85">
        <v>1243.82</v>
      </c>
      <c r="U191" s="85">
        <v>1173.4100000000001</v>
      </c>
      <c r="V191" s="85">
        <f t="shared" si="19"/>
        <v>70.409999999999854</v>
      </c>
      <c r="W191" s="86">
        <f t="shared" si="21"/>
        <v>5.6607869305847998E-2</v>
      </c>
      <c r="X191" s="83" t="s">
        <v>1361</v>
      </c>
      <c r="Y191" s="85">
        <v>1173.4100000000001</v>
      </c>
      <c r="Z191" s="83" t="s">
        <v>5134</v>
      </c>
      <c r="AA191" s="85">
        <v>0</v>
      </c>
      <c r="AB191" s="85" t="s">
        <v>54</v>
      </c>
      <c r="AC191" s="85">
        <v>8416.7099999999991</v>
      </c>
      <c r="AD191" s="85">
        <v>7940.28</v>
      </c>
      <c r="AE191" s="85">
        <v>476.43</v>
      </c>
      <c r="AF191" s="83" t="s">
        <v>1371</v>
      </c>
      <c r="AG191" s="103">
        <f t="shared" si="20"/>
        <v>-406.02000000000015</v>
      </c>
    </row>
    <row r="192" spans="1:33" s="88" customFormat="1" x14ac:dyDescent="0.2">
      <c r="A192" s="83" t="s">
        <v>39</v>
      </c>
      <c r="B192" s="83" t="s">
        <v>40</v>
      </c>
      <c r="C192" s="83" t="s">
        <v>4529</v>
      </c>
      <c r="D192" s="83" t="s">
        <v>4530</v>
      </c>
      <c r="E192" s="83" t="s">
        <v>2903</v>
      </c>
      <c r="F192" s="83" t="s">
        <v>3483</v>
      </c>
      <c r="G192" s="83" t="s">
        <v>3417</v>
      </c>
      <c r="H192" s="83" t="s">
        <v>3414</v>
      </c>
      <c r="I192" s="83" t="s">
        <v>302</v>
      </c>
      <c r="J192" s="83" t="s">
        <v>2011</v>
      </c>
      <c r="K192" s="84">
        <v>43553</v>
      </c>
      <c r="L192" s="84">
        <v>43553</v>
      </c>
      <c r="M192" s="84">
        <v>43553</v>
      </c>
      <c r="N192" s="83" t="s">
        <v>1367</v>
      </c>
      <c r="O192" s="83" t="s">
        <v>1368</v>
      </c>
      <c r="P192" s="102">
        <v>7501162</v>
      </c>
      <c r="Q192" s="83" t="s">
        <v>5135</v>
      </c>
      <c r="R192" s="83" t="s">
        <v>59</v>
      </c>
      <c r="S192" s="83" t="s">
        <v>52</v>
      </c>
      <c r="T192" s="85">
        <v>358.79</v>
      </c>
      <c r="U192" s="85">
        <v>338.48</v>
      </c>
      <c r="V192" s="85">
        <f t="shared" si="19"/>
        <v>20.310000000000002</v>
      </c>
      <c r="W192" s="86">
        <f t="shared" si="21"/>
        <v>5.6606928844170686E-2</v>
      </c>
      <c r="X192" s="83" t="s">
        <v>1361</v>
      </c>
      <c r="Y192" s="85">
        <v>338.48</v>
      </c>
      <c r="Z192" s="83" t="s">
        <v>5136</v>
      </c>
      <c r="AA192" s="85">
        <v>0</v>
      </c>
      <c r="AB192" s="85" t="s">
        <v>54</v>
      </c>
      <c r="AC192" s="85">
        <v>358.79</v>
      </c>
      <c r="AD192" s="85">
        <v>338.48</v>
      </c>
      <c r="AE192" s="85">
        <v>20.309999999999999</v>
      </c>
      <c r="AF192" s="83" t="s">
        <v>1371</v>
      </c>
      <c r="AG192" s="103">
        <f t="shared" si="20"/>
        <v>0</v>
      </c>
    </row>
    <row r="193" spans="1:33" s="88" customFormat="1" x14ac:dyDescent="0.2">
      <c r="A193" s="83" t="s">
        <v>39</v>
      </c>
      <c r="B193" s="83" t="s">
        <v>40</v>
      </c>
      <c r="C193" s="83" t="s">
        <v>4529</v>
      </c>
      <c r="D193" s="83" t="s">
        <v>4530</v>
      </c>
      <c r="E193" s="83" t="s">
        <v>2903</v>
      </c>
      <c r="F193" s="83" t="s">
        <v>3483</v>
      </c>
      <c r="G193" s="83" t="s">
        <v>3417</v>
      </c>
      <c r="H193" s="83" t="s">
        <v>3414</v>
      </c>
      <c r="I193" s="83" t="s">
        <v>302</v>
      </c>
      <c r="J193" s="83" t="s">
        <v>2011</v>
      </c>
      <c r="K193" s="84">
        <v>43553</v>
      </c>
      <c r="L193" s="84">
        <v>43553</v>
      </c>
      <c r="M193" s="84">
        <v>43553</v>
      </c>
      <c r="N193" s="83" t="s">
        <v>1367</v>
      </c>
      <c r="O193" s="83" t="s">
        <v>1368</v>
      </c>
      <c r="P193" s="102">
        <v>7501205</v>
      </c>
      <c r="Q193" s="83" t="s">
        <v>5137</v>
      </c>
      <c r="R193" s="83" t="s">
        <v>59</v>
      </c>
      <c r="S193" s="83" t="s">
        <v>52</v>
      </c>
      <c r="T193" s="85">
        <v>218.08</v>
      </c>
      <c r="U193" s="85">
        <v>215.22</v>
      </c>
      <c r="V193" s="85">
        <f t="shared" si="19"/>
        <v>2.8600000000000136</v>
      </c>
      <c r="W193" s="86">
        <f t="shared" si="21"/>
        <v>1.3114453411592139E-2</v>
      </c>
      <c r="X193" s="83" t="s">
        <v>1361</v>
      </c>
      <c r="Y193" s="85">
        <v>215.22</v>
      </c>
      <c r="Z193" s="83" t="s">
        <v>5138</v>
      </c>
      <c r="AA193" s="85">
        <v>0</v>
      </c>
      <c r="AB193" s="85" t="s">
        <v>54</v>
      </c>
      <c r="AC193" s="85">
        <v>3597.72</v>
      </c>
      <c r="AD193" s="85">
        <v>3385.56</v>
      </c>
      <c r="AE193" s="85">
        <v>212.16</v>
      </c>
      <c r="AF193" s="83" t="s">
        <v>1371</v>
      </c>
      <c r="AG193" s="103">
        <f t="shared" si="20"/>
        <v>-209.29999999999998</v>
      </c>
    </row>
    <row r="194" spans="1:33" s="88" customFormat="1" x14ac:dyDescent="0.2">
      <c r="A194" s="83" t="s">
        <v>39</v>
      </c>
      <c r="B194" s="83" t="s">
        <v>40</v>
      </c>
      <c r="C194" s="83" t="s">
        <v>4529</v>
      </c>
      <c r="D194" s="83" t="s">
        <v>4530</v>
      </c>
      <c r="E194" s="83" t="s">
        <v>2903</v>
      </c>
      <c r="F194" s="83" t="s">
        <v>3483</v>
      </c>
      <c r="G194" s="83" t="s">
        <v>3417</v>
      </c>
      <c r="H194" s="83" t="s">
        <v>3414</v>
      </c>
      <c r="I194" s="83" t="s">
        <v>302</v>
      </c>
      <c r="J194" s="83" t="s">
        <v>2011</v>
      </c>
      <c r="K194" s="84">
        <v>43553</v>
      </c>
      <c r="L194" s="84">
        <v>43553</v>
      </c>
      <c r="M194" s="84">
        <v>43553</v>
      </c>
      <c r="N194" s="83" t="s">
        <v>1367</v>
      </c>
      <c r="O194" s="83" t="s">
        <v>1368</v>
      </c>
      <c r="P194" s="102">
        <v>7501216</v>
      </c>
      <c r="Q194" s="83" t="s">
        <v>5139</v>
      </c>
      <c r="R194" s="83" t="s">
        <v>59</v>
      </c>
      <c r="S194" s="83" t="s">
        <v>52</v>
      </c>
      <c r="T194" s="85">
        <v>1243.82</v>
      </c>
      <c r="U194" s="85">
        <v>1173.4100000000001</v>
      </c>
      <c r="V194" s="85">
        <f t="shared" si="19"/>
        <v>70.409999999999854</v>
      </c>
      <c r="W194" s="86">
        <f t="shared" si="21"/>
        <v>5.6607869305847998E-2</v>
      </c>
      <c r="X194" s="83" t="s">
        <v>1361</v>
      </c>
      <c r="Y194" s="85">
        <v>1173.4100000000001</v>
      </c>
      <c r="Z194" s="83" t="s">
        <v>5140</v>
      </c>
      <c r="AA194" s="85">
        <v>0</v>
      </c>
      <c r="AB194" s="85" t="s">
        <v>54</v>
      </c>
      <c r="AC194" s="85">
        <v>8416.7099999999991</v>
      </c>
      <c r="AD194" s="85">
        <v>7940.28</v>
      </c>
      <c r="AE194" s="85">
        <v>476.43</v>
      </c>
      <c r="AF194" s="83" t="s">
        <v>1371</v>
      </c>
      <c r="AG194" s="103">
        <f t="shared" si="20"/>
        <v>-406.02000000000015</v>
      </c>
    </row>
    <row r="195" spans="1:33" s="88" customFormat="1" x14ac:dyDescent="0.2">
      <c r="A195" s="83" t="s">
        <v>39</v>
      </c>
      <c r="B195" s="83" t="s">
        <v>40</v>
      </c>
      <c r="C195" s="83" t="s">
        <v>3571</v>
      </c>
      <c r="D195" s="83" t="s">
        <v>3572</v>
      </c>
      <c r="E195" s="83" t="s">
        <v>2903</v>
      </c>
      <c r="F195" s="83" t="s">
        <v>3574</v>
      </c>
      <c r="G195" s="83" t="s">
        <v>3575</v>
      </c>
      <c r="H195" s="83" t="s">
        <v>3589</v>
      </c>
      <c r="I195" s="83" t="s">
        <v>302</v>
      </c>
      <c r="J195" s="83" t="s">
        <v>2011</v>
      </c>
      <c r="K195" s="84">
        <v>43553</v>
      </c>
      <c r="L195" s="84">
        <v>43553</v>
      </c>
      <c r="M195" s="84">
        <v>43553</v>
      </c>
      <c r="N195" s="83" t="s">
        <v>1358</v>
      </c>
      <c r="O195" s="83" t="s">
        <v>1368</v>
      </c>
      <c r="P195" s="102">
        <v>8136319</v>
      </c>
      <c r="Q195" s="83" t="s">
        <v>5141</v>
      </c>
      <c r="R195" s="83" t="s">
        <v>68</v>
      </c>
      <c r="S195" s="83" t="s">
        <v>52</v>
      </c>
      <c r="T195" s="85">
        <v>8745</v>
      </c>
      <c r="U195" s="85">
        <v>7950</v>
      </c>
      <c r="V195" s="85">
        <f>T195-U195</f>
        <v>795</v>
      </c>
      <c r="W195" s="86">
        <f t="shared" si="21"/>
        <v>9.0909090909090912E-2</v>
      </c>
      <c r="X195" s="83" t="s">
        <v>1361</v>
      </c>
      <c r="Y195" s="85">
        <v>7950</v>
      </c>
      <c r="Z195" s="83" t="s">
        <v>5142</v>
      </c>
      <c r="AA195" s="85">
        <v>0</v>
      </c>
      <c r="AB195" s="85" t="s">
        <v>54</v>
      </c>
      <c r="AC195" s="85">
        <v>8745</v>
      </c>
      <c r="AD195" s="85">
        <v>7950</v>
      </c>
      <c r="AE195" s="85">
        <v>795</v>
      </c>
      <c r="AF195" s="83" t="s">
        <v>1363</v>
      </c>
      <c r="AG195" s="103">
        <f>V195-AE195</f>
        <v>0</v>
      </c>
    </row>
    <row r="196" spans="1:33" s="88" customFormat="1" x14ac:dyDescent="0.2">
      <c r="A196" s="83" t="s">
        <v>39</v>
      </c>
      <c r="B196" s="83" t="s">
        <v>40</v>
      </c>
      <c r="C196" s="83" t="s">
        <v>3571</v>
      </c>
      <c r="D196" s="83" t="s">
        <v>3572</v>
      </c>
      <c r="E196" s="83" t="s">
        <v>2903</v>
      </c>
      <c r="F196" s="83" t="s">
        <v>3574</v>
      </c>
      <c r="G196" s="83" t="s">
        <v>3575</v>
      </c>
      <c r="H196" s="83" t="s">
        <v>3589</v>
      </c>
      <c r="I196" s="83" t="s">
        <v>302</v>
      </c>
      <c r="J196" s="83" t="s">
        <v>2011</v>
      </c>
      <c r="K196" s="84">
        <v>43532</v>
      </c>
      <c r="L196" s="84">
        <v>43532</v>
      </c>
      <c r="M196" s="84">
        <v>43532</v>
      </c>
      <c r="N196" s="83" t="s">
        <v>1358</v>
      </c>
      <c r="O196" s="83" t="s">
        <v>1368</v>
      </c>
      <c r="P196" s="102">
        <v>8203527</v>
      </c>
      <c r="Q196" s="83" t="s">
        <v>4548</v>
      </c>
      <c r="R196" s="83" t="s">
        <v>68</v>
      </c>
      <c r="S196" s="83" t="s">
        <v>52</v>
      </c>
      <c r="T196" s="85">
        <v>32.4</v>
      </c>
      <c r="U196" s="85">
        <v>24</v>
      </c>
      <c r="V196" s="85">
        <f>T196-U196</f>
        <v>8.3999999999999986</v>
      </c>
      <c r="W196" s="86">
        <f t="shared" si="21"/>
        <v>0.25925925925925924</v>
      </c>
      <c r="X196" s="83" t="s">
        <v>1361</v>
      </c>
      <c r="Y196" s="85">
        <v>24</v>
      </c>
      <c r="Z196" s="83" t="s">
        <v>4549</v>
      </c>
      <c r="AA196" s="85">
        <v>0</v>
      </c>
      <c r="AB196" s="85" t="s">
        <v>54</v>
      </c>
      <c r="AC196" s="85">
        <v>32.4</v>
      </c>
      <c r="AD196" s="85">
        <v>24</v>
      </c>
      <c r="AE196" s="85">
        <v>8.4</v>
      </c>
      <c r="AF196" s="83" t="s">
        <v>1363</v>
      </c>
      <c r="AG196" s="103">
        <f>V196-AE196</f>
        <v>0</v>
      </c>
    </row>
    <row r="197" spans="1:33" s="88" customFormat="1" x14ac:dyDescent="0.2">
      <c r="A197" s="83" t="s">
        <v>39</v>
      </c>
      <c r="B197" s="83" t="s">
        <v>40</v>
      </c>
      <c r="C197" s="83" t="s">
        <v>3571</v>
      </c>
      <c r="D197" s="83" t="s">
        <v>3572</v>
      </c>
      <c r="E197" s="83" t="s">
        <v>2903</v>
      </c>
      <c r="F197" s="83" t="s">
        <v>3574</v>
      </c>
      <c r="G197" s="83" t="s">
        <v>3575</v>
      </c>
      <c r="H197" s="83" t="s">
        <v>4560</v>
      </c>
      <c r="I197" s="83" t="s">
        <v>302</v>
      </c>
      <c r="J197" s="83" t="s">
        <v>2011</v>
      </c>
      <c r="K197" s="84">
        <v>43525</v>
      </c>
      <c r="L197" s="84">
        <v>43539</v>
      </c>
      <c r="M197" s="104" t="s">
        <v>54</v>
      </c>
      <c r="N197" s="83" t="s">
        <v>1358</v>
      </c>
      <c r="O197" s="83" t="s">
        <v>1359</v>
      </c>
      <c r="P197" s="102">
        <v>8198434</v>
      </c>
      <c r="Q197" s="83" t="s">
        <v>5143</v>
      </c>
      <c r="R197" s="83" t="s">
        <v>68</v>
      </c>
      <c r="S197" s="83" t="s">
        <v>52</v>
      </c>
      <c r="T197" s="85">
        <v>188786.15</v>
      </c>
      <c r="U197" s="85">
        <v>156736</v>
      </c>
      <c r="V197" s="85">
        <f>T197-U197</f>
        <v>32050.149999999994</v>
      </c>
      <c r="W197" s="86">
        <f t="shared" si="21"/>
        <v>0.16976960439100006</v>
      </c>
      <c r="X197" s="83" t="s">
        <v>1361</v>
      </c>
      <c r="Y197" s="85">
        <v>156736</v>
      </c>
      <c r="Z197" s="83" t="s">
        <v>5144</v>
      </c>
      <c r="AA197" s="85">
        <v>0</v>
      </c>
      <c r="AB197" s="85" t="s">
        <v>54</v>
      </c>
      <c r="AC197" s="85">
        <v>188083.20000000001</v>
      </c>
      <c r="AD197" s="85">
        <v>156736</v>
      </c>
      <c r="AE197" s="85">
        <v>31347.200000000001</v>
      </c>
      <c r="AF197" s="83" t="s">
        <v>1371</v>
      </c>
      <c r="AG197" s="103">
        <f>V197-AE197</f>
        <v>702.94999999999345</v>
      </c>
    </row>
    <row r="198" spans="1:33" s="88" customFormat="1" x14ac:dyDescent="0.2">
      <c r="A198" s="83" t="s">
        <v>39</v>
      </c>
      <c r="B198" s="83" t="s">
        <v>40</v>
      </c>
      <c r="C198" s="83" t="s">
        <v>3571</v>
      </c>
      <c r="D198" s="83" t="s">
        <v>3660</v>
      </c>
      <c r="E198" s="83" t="s">
        <v>2903</v>
      </c>
      <c r="F198" s="83" t="s">
        <v>3663</v>
      </c>
      <c r="G198" s="83" t="s">
        <v>3664</v>
      </c>
      <c r="H198" s="83" t="s">
        <v>4575</v>
      </c>
      <c r="I198" s="83" t="s">
        <v>302</v>
      </c>
      <c r="J198" s="83" t="s">
        <v>2011</v>
      </c>
      <c r="K198" s="84">
        <v>43553</v>
      </c>
      <c r="L198" s="84">
        <v>43553</v>
      </c>
      <c r="M198" s="84">
        <v>43553</v>
      </c>
      <c r="N198" s="83" t="s">
        <v>1386</v>
      </c>
      <c r="O198" s="83" t="s">
        <v>1368</v>
      </c>
      <c r="P198" s="102">
        <v>8063103</v>
      </c>
      <c r="Q198" s="83" t="s">
        <v>3673</v>
      </c>
      <c r="R198" s="83" t="s">
        <v>59</v>
      </c>
      <c r="S198" s="83" t="s">
        <v>52</v>
      </c>
      <c r="T198" s="85">
        <v>110555.47</v>
      </c>
      <c r="U198" s="85">
        <v>99831.59</v>
      </c>
      <c r="V198" s="85">
        <f t="shared" ref="V198:V212" si="22">T198-U198</f>
        <v>10723.880000000005</v>
      </c>
      <c r="W198" s="86">
        <f t="shared" si="21"/>
        <v>9.6999994663312494E-2</v>
      </c>
      <c r="X198" s="83" t="s">
        <v>4574</v>
      </c>
      <c r="Y198" s="85">
        <v>0</v>
      </c>
      <c r="Z198" s="83" t="s">
        <v>55</v>
      </c>
      <c r="AA198" s="85">
        <v>0</v>
      </c>
      <c r="AB198" s="85" t="s">
        <v>54</v>
      </c>
      <c r="AC198" s="85">
        <v>110555.47</v>
      </c>
      <c r="AD198" s="85">
        <v>101435.84</v>
      </c>
      <c r="AE198" s="85">
        <v>9119.6299999999992</v>
      </c>
      <c r="AF198" s="83" t="s">
        <v>1371</v>
      </c>
      <c r="AG198" s="103">
        <f t="shared" ref="AG198:AG212" si="23">V198-AE198</f>
        <v>1604.2500000000055</v>
      </c>
    </row>
    <row r="199" spans="1:33" s="88" customFormat="1" x14ac:dyDescent="0.2">
      <c r="A199" s="83" t="s">
        <v>39</v>
      </c>
      <c r="B199" s="83" t="s">
        <v>40</v>
      </c>
      <c r="C199" s="83" t="s">
        <v>3571</v>
      </c>
      <c r="D199" s="83" t="s">
        <v>3660</v>
      </c>
      <c r="E199" s="83" t="s">
        <v>2903</v>
      </c>
      <c r="F199" s="83" t="s">
        <v>3663</v>
      </c>
      <c r="G199" s="83" t="s">
        <v>3664</v>
      </c>
      <c r="H199" s="83" t="s">
        <v>4575</v>
      </c>
      <c r="I199" s="83" t="s">
        <v>302</v>
      </c>
      <c r="J199" s="83" t="s">
        <v>2011</v>
      </c>
      <c r="K199" s="84">
        <v>43537</v>
      </c>
      <c r="L199" s="84">
        <v>43537</v>
      </c>
      <c r="M199" s="84">
        <v>43537</v>
      </c>
      <c r="N199" s="83" t="s">
        <v>1367</v>
      </c>
      <c r="O199" s="83" t="s">
        <v>1368</v>
      </c>
      <c r="P199" s="102">
        <v>8123274</v>
      </c>
      <c r="Q199" s="83" t="s">
        <v>3673</v>
      </c>
      <c r="R199" s="83" t="s">
        <v>59</v>
      </c>
      <c r="S199" s="83" t="s">
        <v>52</v>
      </c>
      <c r="T199" s="85">
        <v>391.59</v>
      </c>
      <c r="U199" s="85">
        <v>377.98</v>
      </c>
      <c r="V199" s="85">
        <f t="shared" si="22"/>
        <v>13.609999999999957</v>
      </c>
      <c r="W199" s="86">
        <f t="shared" si="21"/>
        <v>3.4755739421333427E-2</v>
      </c>
      <c r="X199" s="83" t="s">
        <v>1361</v>
      </c>
      <c r="Y199" s="85">
        <v>377.98</v>
      </c>
      <c r="Z199" s="83" t="s">
        <v>5145</v>
      </c>
      <c r="AA199" s="85">
        <v>0</v>
      </c>
      <c r="AB199" s="85" t="s">
        <v>54</v>
      </c>
      <c r="AC199" s="85">
        <v>391.59</v>
      </c>
      <c r="AD199" s="85">
        <v>377.98</v>
      </c>
      <c r="AE199" s="85">
        <v>13.61</v>
      </c>
      <c r="AF199" s="83" t="s">
        <v>1371</v>
      </c>
      <c r="AG199" s="103">
        <f t="shared" si="23"/>
        <v>-4.2632564145606011E-14</v>
      </c>
    </row>
    <row r="200" spans="1:33" s="88" customFormat="1" x14ac:dyDescent="0.2">
      <c r="A200" s="83" t="s">
        <v>39</v>
      </c>
      <c r="B200" s="83" t="s">
        <v>40</v>
      </c>
      <c r="C200" s="83" t="s">
        <v>3571</v>
      </c>
      <c r="D200" s="83" t="s">
        <v>3660</v>
      </c>
      <c r="E200" s="83" t="s">
        <v>2903</v>
      </c>
      <c r="F200" s="83" t="s">
        <v>3663</v>
      </c>
      <c r="G200" s="83" t="s">
        <v>3664</v>
      </c>
      <c r="H200" s="83" t="s">
        <v>4575</v>
      </c>
      <c r="I200" s="83" t="s">
        <v>302</v>
      </c>
      <c r="J200" s="83" t="s">
        <v>2011</v>
      </c>
      <c r="K200" s="84">
        <v>43537</v>
      </c>
      <c r="L200" s="84">
        <v>43537</v>
      </c>
      <c r="M200" s="84">
        <v>43537</v>
      </c>
      <c r="N200" s="83" t="s">
        <v>1367</v>
      </c>
      <c r="O200" s="83" t="s">
        <v>1368</v>
      </c>
      <c r="P200" s="102">
        <v>8123274</v>
      </c>
      <c r="Q200" s="83" t="s">
        <v>3673</v>
      </c>
      <c r="R200" s="83" t="s">
        <v>59</v>
      </c>
      <c r="S200" s="83" t="s">
        <v>52</v>
      </c>
      <c r="T200" s="85">
        <v>7715.26</v>
      </c>
      <c r="U200" s="85">
        <v>7514.86</v>
      </c>
      <c r="V200" s="85">
        <f t="shared" si="22"/>
        <v>200.40000000000055</v>
      </c>
      <c r="W200" s="86">
        <f t="shared" si="21"/>
        <v>2.5974497294971335E-2</v>
      </c>
      <c r="X200" s="83" t="s">
        <v>1361</v>
      </c>
      <c r="Y200" s="85">
        <v>7514.86</v>
      </c>
      <c r="Z200" s="83" t="s">
        <v>5146</v>
      </c>
      <c r="AA200" s="85">
        <v>0</v>
      </c>
      <c r="AB200" s="85" t="s">
        <v>54</v>
      </c>
      <c r="AC200" s="85">
        <v>7715.26</v>
      </c>
      <c r="AD200" s="85">
        <v>7514.86</v>
      </c>
      <c r="AE200" s="85">
        <v>200.4</v>
      </c>
      <c r="AF200" s="83" t="s">
        <v>1371</v>
      </c>
      <c r="AG200" s="103">
        <f t="shared" si="23"/>
        <v>5.4001247917767614E-13</v>
      </c>
    </row>
    <row r="201" spans="1:33" s="88" customFormat="1" x14ac:dyDescent="0.2">
      <c r="A201" s="83" t="s">
        <v>39</v>
      </c>
      <c r="B201" s="83" t="s">
        <v>40</v>
      </c>
      <c r="C201" s="83" t="s">
        <v>3571</v>
      </c>
      <c r="D201" s="83" t="s">
        <v>3660</v>
      </c>
      <c r="E201" s="83" t="s">
        <v>2903</v>
      </c>
      <c r="F201" s="83" t="s">
        <v>3663</v>
      </c>
      <c r="G201" s="83" t="s">
        <v>3664</v>
      </c>
      <c r="H201" s="83" t="s">
        <v>4575</v>
      </c>
      <c r="I201" s="83" t="s">
        <v>302</v>
      </c>
      <c r="J201" s="83" t="s">
        <v>2011</v>
      </c>
      <c r="K201" s="84">
        <v>43537</v>
      </c>
      <c r="L201" s="84">
        <v>43539</v>
      </c>
      <c r="M201" s="104" t="s">
        <v>54</v>
      </c>
      <c r="N201" s="83" t="s">
        <v>1383</v>
      </c>
      <c r="O201" s="83" t="s">
        <v>1359</v>
      </c>
      <c r="P201" s="102">
        <v>8123274</v>
      </c>
      <c r="Q201" s="83" t="s">
        <v>3673</v>
      </c>
      <c r="R201" s="83" t="s">
        <v>59</v>
      </c>
      <c r="S201" s="83" t="s">
        <v>52</v>
      </c>
      <c r="T201" s="85">
        <v>11200</v>
      </c>
      <c r="U201" s="85">
        <v>10113.6</v>
      </c>
      <c r="V201" s="85">
        <f t="shared" si="22"/>
        <v>1086.3999999999996</v>
      </c>
      <c r="W201" s="86">
        <f t="shared" si="21"/>
        <v>9.6999999999999961E-2</v>
      </c>
      <c r="X201" s="83" t="s">
        <v>4574</v>
      </c>
      <c r="Y201" s="85">
        <v>0</v>
      </c>
      <c r="Z201" s="83" t="s">
        <v>55</v>
      </c>
      <c r="AA201" s="85">
        <v>0</v>
      </c>
      <c r="AB201" s="85" t="s">
        <v>54</v>
      </c>
      <c r="AC201" s="85">
        <v>11200</v>
      </c>
      <c r="AD201" s="85">
        <v>11200</v>
      </c>
      <c r="AE201" s="85">
        <v>0</v>
      </c>
      <c r="AF201" s="83" t="s">
        <v>1371</v>
      </c>
      <c r="AG201" s="103">
        <f t="shared" si="23"/>
        <v>1086.3999999999996</v>
      </c>
    </row>
    <row r="202" spans="1:33" s="88" customFormat="1" x14ac:dyDescent="0.2">
      <c r="A202" s="83" t="s">
        <v>39</v>
      </c>
      <c r="B202" s="83" t="s">
        <v>40</v>
      </c>
      <c r="C202" s="83" t="s">
        <v>3571</v>
      </c>
      <c r="D202" s="83" t="s">
        <v>3660</v>
      </c>
      <c r="E202" s="83" t="s">
        <v>2903</v>
      </c>
      <c r="F202" s="83" t="s">
        <v>3663</v>
      </c>
      <c r="G202" s="83" t="s">
        <v>3664</v>
      </c>
      <c r="H202" s="83" t="s">
        <v>4575</v>
      </c>
      <c r="I202" s="83" t="s">
        <v>302</v>
      </c>
      <c r="J202" s="83" t="s">
        <v>2011</v>
      </c>
      <c r="K202" s="84">
        <v>43537</v>
      </c>
      <c r="L202" s="84">
        <v>43537</v>
      </c>
      <c r="M202" s="84">
        <v>43537</v>
      </c>
      <c r="N202" s="83" t="s">
        <v>1367</v>
      </c>
      <c r="O202" s="83" t="s">
        <v>1368</v>
      </c>
      <c r="P202" s="102">
        <v>8123275</v>
      </c>
      <c r="Q202" s="83" t="s">
        <v>3673</v>
      </c>
      <c r="R202" s="83" t="s">
        <v>59</v>
      </c>
      <c r="S202" s="83" t="s">
        <v>52</v>
      </c>
      <c r="T202" s="85">
        <v>1100.5899999999999</v>
      </c>
      <c r="U202" s="85">
        <v>1062.49</v>
      </c>
      <c r="V202" s="85">
        <f t="shared" si="22"/>
        <v>38.099999999999909</v>
      </c>
      <c r="W202" s="86">
        <f t="shared" si="21"/>
        <v>3.4617795909466662E-2</v>
      </c>
      <c r="X202" s="83" t="s">
        <v>1361</v>
      </c>
      <c r="Y202" s="85">
        <v>1062.49</v>
      </c>
      <c r="Z202" s="83" t="s">
        <v>5147</v>
      </c>
      <c r="AA202" s="85">
        <v>0</v>
      </c>
      <c r="AB202" s="85" t="s">
        <v>54</v>
      </c>
      <c r="AC202" s="85">
        <v>1100.5899999999999</v>
      </c>
      <c r="AD202" s="85">
        <v>1062.49</v>
      </c>
      <c r="AE202" s="85">
        <v>38.1</v>
      </c>
      <c r="AF202" s="83" t="s">
        <v>1371</v>
      </c>
      <c r="AG202" s="103">
        <f t="shared" si="23"/>
        <v>-9.2370555648813024E-14</v>
      </c>
    </row>
    <row r="203" spans="1:33" s="88" customFormat="1" x14ac:dyDescent="0.2">
      <c r="A203" s="83" t="s">
        <v>39</v>
      </c>
      <c r="B203" s="83" t="s">
        <v>40</v>
      </c>
      <c r="C203" s="83" t="s">
        <v>3571</v>
      </c>
      <c r="D203" s="83" t="s">
        <v>3660</v>
      </c>
      <c r="E203" s="83" t="s">
        <v>2903</v>
      </c>
      <c r="F203" s="83" t="s">
        <v>3663</v>
      </c>
      <c r="G203" s="83" t="s">
        <v>3664</v>
      </c>
      <c r="H203" s="83" t="s">
        <v>4575</v>
      </c>
      <c r="I203" s="83" t="s">
        <v>302</v>
      </c>
      <c r="J203" s="83" t="s">
        <v>2011</v>
      </c>
      <c r="K203" s="84">
        <v>43537</v>
      </c>
      <c r="L203" s="84">
        <v>43539</v>
      </c>
      <c r="M203" s="104" t="s">
        <v>54</v>
      </c>
      <c r="N203" s="83" t="s">
        <v>1383</v>
      </c>
      <c r="O203" s="83" t="s">
        <v>1359</v>
      </c>
      <c r="P203" s="102">
        <v>8123275</v>
      </c>
      <c r="Q203" s="83" t="s">
        <v>3673</v>
      </c>
      <c r="R203" s="83" t="s">
        <v>59</v>
      </c>
      <c r="S203" s="83" t="s">
        <v>52</v>
      </c>
      <c r="T203" s="85">
        <v>11200</v>
      </c>
      <c r="U203" s="85">
        <v>10113.6</v>
      </c>
      <c r="V203" s="85">
        <f t="shared" si="22"/>
        <v>1086.3999999999996</v>
      </c>
      <c r="W203" s="86">
        <f t="shared" si="21"/>
        <v>9.6999999999999961E-2</v>
      </c>
      <c r="X203" s="83" t="s">
        <v>4574</v>
      </c>
      <c r="Y203" s="85">
        <v>0</v>
      </c>
      <c r="Z203" s="83" t="s">
        <v>55</v>
      </c>
      <c r="AA203" s="85">
        <v>0</v>
      </c>
      <c r="AB203" s="85" t="s">
        <v>54</v>
      </c>
      <c r="AC203" s="85">
        <v>11200</v>
      </c>
      <c r="AD203" s="85">
        <v>11200</v>
      </c>
      <c r="AE203" s="85">
        <v>0</v>
      </c>
      <c r="AF203" s="83" t="s">
        <v>1371</v>
      </c>
      <c r="AG203" s="103">
        <f t="shared" si="23"/>
        <v>1086.3999999999996</v>
      </c>
    </row>
    <row r="204" spans="1:33" s="88" customFormat="1" x14ac:dyDescent="0.2">
      <c r="A204" s="83" t="s">
        <v>39</v>
      </c>
      <c r="B204" s="83" t="s">
        <v>40</v>
      </c>
      <c r="C204" s="83" t="s">
        <v>3571</v>
      </c>
      <c r="D204" s="83" t="s">
        <v>3660</v>
      </c>
      <c r="E204" s="83" t="s">
        <v>2903</v>
      </c>
      <c r="F204" s="83" t="s">
        <v>3663</v>
      </c>
      <c r="G204" s="83" t="s">
        <v>3664</v>
      </c>
      <c r="H204" s="83" t="s">
        <v>4575</v>
      </c>
      <c r="I204" s="83" t="s">
        <v>302</v>
      </c>
      <c r="J204" s="83" t="s">
        <v>2011</v>
      </c>
      <c r="K204" s="84">
        <v>43537</v>
      </c>
      <c r="L204" s="84">
        <v>43537</v>
      </c>
      <c r="M204" s="84">
        <v>43537</v>
      </c>
      <c r="N204" s="83" t="s">
        <v>1367</v>
      </c>
      <c r="O204" s="83" t="s">
        <v>1368</v>
      </c>
      <c r="P204" s="102">
        <v>8123275</v>
      </c>
      <c r="Q204" s="83" t="s">
        <v>3673</v>
      </c>
      <c r="R204" s="83" t="s">
        <v>59</v>
      </c>
      <c r="S204" s="83" t="s">
        <v>52</v>
      </c>
      <c r="T204" s="85">
        <v>7715.26</v>
      </c>
      <c r="U204" s="85">
        <v>7514.86</v>
      </c>
      <c r="V204" s="85">
        <f t="shared" si="22"/>
        <v>200.40000000000055</v>
      </c>
      <c r="W204" s="86">
        <f t="shared" si="21"/>
        <v>2.5974497294971335E-2</v>
      </c>
      <c r="X204" s="83" t="s">
        <v>1361</v>
      </c>
      <c r="Y204" s="85">
        <v>7514.86</v>
      </c>
      <c r="Z204" s="83" t="s">
        <v>5148</v>
      </c>
      <c r="AA204" s="85">
        <v>0</v>
      </c>
      <c r="AB204" s="85" t="s">
        <v>54</v>
      </c>
      <c r="AC204" s="85">
        <v>7715.26</v>
      </c>
      <c r="AD204" s="85">
        <v>7514.86</v>
      </c>
      <c r="AE204" s="85">
        <v>200.4</v>
      </c>
      <c r="AF204" s="83" t="s">
        <v>1371</v>
      </c>
      <c r="AG204" s="103">
        <f t="shared" si="23"/>
        <v>5.4001247917767614E-13</v>
      </c>
    </row>
    <row r="205" spans="1:33" s="88" customFormat="1" x14ac:dyDescent="0.2">
      <c r="A205" s="83" t="s">
        <v>39</v>
      </c>
      <c r="B205" s="83" t="s">
        <v>40</v>
      </c>
      <c r="C205" s="83" t="s">
        <v>3571</v>
      </c>
      <c r="D205" s="83" t="s">
        <v>3660</v>
      </c>
      <c r="E205" s="83" t="s">
        <v>2903</v>
      </c>
      <c r="F205" s="83" t="s">
        <v>3663</v>
      </c>
      <c r="G205" s="83" t="s">
        <v>3664</v>
      </c>
      <c r="H205" s="83" t="s">
        <v>4575</v>
      </c>
      <c r="I205" s="83" t="s">
        <v>302</v>
      </c>
      <c r="J205" s="83" t="s">
        <v>2011</v>
      </c>
      <c r="K205" s="84">
        <v>43525</v>
      </c>
      <c r="L205" s="84">
        <v>43525</v>
      </c>
      <c r="M205" s="84">
        <v>43525</v>
      </c>
      <c r="N205" s="83" t="s">
        <v>1367</v>
      </c>
      <c r="O205" s="83" t="s">
        <v>1368</v>
      </c>
      <c r="P205" s="102">
        <v>8142230</v>
      </c>
      <c r="Q205" s="83" t="s">
        <v>3673</v>
      </c>
      <c r="R205" s="83" t="s">
        <v>59</v>
      </c>
      <c r="S205" s="83" t="s">
        <v>52</v>
      </c>
      <c r="T205" s="85">
        <v>30083.62</v>
      </c>
      <c r="U205" s="85">
        <v>20764.099999999999</v>
      </c>
      <c r="V205" s="85">
        <f t="shared" si="22"/>
        <v>9319.52</v>
      </c>
      <c r="W205" s="86">
        <f t="shared" si="21"/>
        <v>0.30978718651545262</v>
      </c>
      <c r="X205" s="83" t="s">
        <v>1361</v>
      </c>
      <c r="Y205" s="85">
        <v>20764.099999999999</v>
      </c>
      <c r="Z205" s="83" t="s">
        <v>3675</v>
      </c>
      <c r="AA205" s="85">
        <v>0</v>
      </c>
      <c r="AB205" s="85" t="s">
        <v>54</v>
      </c>
      <c r="AC205" s="85">
        <v>30083.62</v>
      </c>
      <c r="AD205" s="85">
        <v>20764.099999999999</v>
      </c>
      <c r="AE205" s="85">
        <v>9319.52</v>
      </c>
      <c r="AF205" s="83" t="s">
        <v>1371</v>
      </c>
      <c r="AG205" s="103">
        <f t="shared" si="23"/>
        <v>0</v>
      </c>
    </row>
    <row r="206" spans="1:33" s="88" customFormat="1" x14ac:dyDescent="0.2">
      <c r="A206" s="83" t="s">
        <v>39</v>
      </c>
      <c r="B206" s="83" t="s">
        <v>40</v>
      </c>
      <c r="C206" s="83" t="s">
        <v>3571</v>
      </c>
      <c r="D206" s="83" t="s">
        <v>3660</v>
      </c>
      <c r="E206" s="83" t="s">
        <v>2903</v>
      </c>
      <c r="F206" s="83" t="s">
        <v>3663</v>
      </c>
      <c r="G206" s="83" t="s">
        <v>3664</v>
      </c>
      <c r="H206" s="83" t="s">
        <v>4575</v>
      </c>
      <c r="I206" s="83" t="s">
        <v>302</v>
      </c>
      <c r="J206" s="83" t="s">
        <v>2011</v>
      </c>
      <c r="K206" s="84">
        <v>43538</v>
      </c>
      <c r="L206" s="84">
        <v>43538</v>
      </c>
      <c r="M206" s="84">
        <v>43538</v>
      </c>
      <c r="N206" s="83" t="s">
        <v>1367</v>
      </c>
      <c r="O206" s="83" t="s">
        <v>1368</v>
      </c>
      <c r="P206" s="102">
        <v>8160225</v>
      </c>
      <c r="Q206" s="83" t="s">
        <v>3673</v>
      </c>
      <c r="R206" s="83" t="s">
        <v>59</v>
      </c>
      <c r="S206" s="83" t="s">
        <v>52</v>
      </c>
      <c r="T206" s="85">
        <v>151.38999999999999</v>
      </c>
      <c r="U206" s="85">
        <v>137.63</v>
      </c>
      <c r="V206" s="85">
        <f t="shared" si="22"/>
        <v>13.759999999999991</v>
      </c>
      <c r="W206" s="86">
        <f t="shared" si="21"/>
        <v>9.0891076028799742E-2</v>
      </c>
      <c r="X206" s="83" t="s">
        <v>1361</v>
      </c>
      <c r="Y206" s="85">
        <v>137.63</v>
      </c>
      <c r="Z206" s="83" t="s">
        <v>5149</v>
      </c>
      <c r="AA206" s="85">
        <v>0</v>
      </c>
      <c r="AB206" s="85" t="s">
        <v>54</v>
      </c>
      <c r="AC206" s="85">
        <v>151.38999999999999</v>
      </c>
      <c r="AD206" s="85">
        <v>137.63</v>
      </c>
      <c r="AE206" s="85">
        <v>13.76</v>
      </c>
      <c r="AF206" s="83" t="s">
        <v>1371</v>
      </c>
      <c r="AG206" s="103">
        <f t="shared" si="23"/>
        <v>0</v>
      </c>
    </row>
    <row r="207" spans="1:33" s="88" customFormat="1" x14ac:dyDescent="0.2">
      <c r="A207" s="83" t="s">
        <v>39</v>
      </c>
      <c r="B207" s="83" t="s">
        <v>40</v>
      </c>
      <c r="C207" s="83" t="s">
        <v>3571</v>
      </c>
      <c r="D207" s="83" t="s">
        <v>3660</v>
      </c>
      <c r="E207" s="83" t="s">
        <v>2903</v>
      </c>
      <c r="F207" s="83" t="s">
        <v>3663</v>
      </c>
      <c r="G207" s="83" t="s">
        <v>3664</v>
      </c>
      <c r="H207" s="83" t="s">
        <v>4575</v>
      </c>
      <c r="I207" s="83" t="s">
        <v>302</v>
      </c>
      <c r="J207" s="83" t="s">
        <v>2011</v>
      </c>
      <c r="K207" s="84">
        <v>43532</v>
      </c>
      <c r="L207" s="84">
        <v>43532</v>
      </c>
      <c r="M207" s="84">
        <v>43532</v>
      </c>
      <c r="N207" s="83" t="s">
        <v>1367</v>
      </c>
      <c r="O207" s="83" t="s">
        <v>1368</v>
      </c>
      <c r="P207" s="102">
        <v>8125151</v>
      </c>
      <c r="Q207" s="83" t="s">
        <v>3678</v>
      </c>
      <c r="R207" s="83" t="s">
        <v>59</v>
      </c>
      <c r="S207" s="83" t="s">
        <v>52</v>
      </c>
      <c r="T207" s="85">
        <v>20.65</v>
      </c>
      <c r="U207" s="85">
        <v>19.649999999999999</v>
      </c>
      <c r="V207" s="85">
        <f t="shared" si="22"/>
        <v>1</v>
      </c>
      <c r="W207" s="86">
        <f t="shared" si="21"/>
        <v>4.8426150121065381E-2</v>
      </c>
      <c r="X207" s="83" t="s">
        <v>1361</v>
      </c>
      <c r="Y207" s="85">
        <v>19.649999999999999</v>
      </c>
      <c r="Z207" s="83" t="s">
        <v>5150</v>
      </c>
      <c r="AA207" s="85">
        <v>0</v>
      </c>
      <c r="AB207" s="85" t="s">
        <v>54</v>
      </c>
      <c r="AC207" s="85">
        <v>20.65</v>
      </c>
      <c r="AD207" s="85">
        <v>19.649999999999999</v>
      </c>
      <c r="AE207" s="85">
        <v>1</v>
      </c>
      <c r="AF207" s="83" t="s">
        <v>1371</v>
      </c>
      <c r="AG207" s="103">
        <f t="shared" si="23"/>
        <v>0</v>
      </c>
    </row>
    <row r="208" spans="1:33" s="88" customFormat="1" x14ac:dyDescent="0.2">
      <c r="A208" s="83" t="s">
        <v>39</v>
      </c>
      <c r="B208" s="83" t="s">
        <v>40</v>
      </c>
      <c r="C208" s="83" t="s">
        <v>3571</v>
      </c>
      <c r="D208" s="83" t="s">
        <v>3660</v>
      </c>
      <c r="E208" s="83" t="s">
        <v>2903</v>
      </c>
      <c r="F208" s="83" t="s">
        <v>3663</v>
      </c>
      <c r="G208" s="83" t="s">
        <v>3664</v>
      </c>
      <c r="H208" s="83" t="s">
        <v>4575</v>
      </c>
      <c r="I208" s="83" t="s">
        <v>302</v>
      </c>
      <c r="J208" s="83" t="s">
        <v>2011</v>
      </c>
      <c r="K208" s="84">
        <v>43532</v>
      </c>
      <c r="L208" s="84">
        <v>43539</v>
      </c>
      <c r="M208" s="104" t="s">
        <v>54</v>
      </c>
      <c r="N208" s="83" t="s">
        <v>1358</v>
      </c>
      <c r="O208" s="83" t="s">
        <v>1359</v>
      </c>
      <c r="P208" s="102">
        <v>8125151</v>
      </c>
      <c r="Q208" s="83" t="s">
        <v>3678</v>
      </c>
      <c r="R208" s="83" t="s">
        <v>68</v>
      </c>
      <c r="S208" s="83" t="s">
        <v>52</v>
      </c>
      <c r="T208" s="85">
        <v>17172.5</v>
      </c>
      <c r="U208" s="85">
        <v>16355</v>
      </c>
      <c r="V208" s="85">
        <f t="shared" si="22"/>
        <v>817.5</v>
      </c>
      <c r="W208" s="86">
        <f t="shared" si="21"/>
        <v>4.7605182704906102E-2</v>
      </c>
      <c r="X208" s="83" t="s">
        <v>1361</v>
      </c>
      <c r="Y208" s="85">
        <v>16355</v>
      </c>
      <c r="Z208" s="83" t="s">
        <v>5151</v>
      </c>
      <c r="AA208" s="85">
        <v>0</v>
      </c>
      <c r="AB208" s="85" t="s">
        <v>54</v>
      </c>
      <c r="AC208" s="85">
        <v>17172.5</v>
      </c>
      <c r="AD208" s="85">
        <v>16355</v>
      </c>
      <c r="AE208" s="85">
        <v>817.5</v>
      </c>
      <c r="AF208" s="83" t="s">
        <v>1371</v>
      </c>
      <c r="AG208" s="103">
        <f t="shared" si="23"/>
        <v>0</v>
      </c>
    </row>
    <row r="209" spans="1:33" s="88" customFormat="1" x14ac:dyDescent="0.2">
      <c r="A209" s="83" t="s">
        <v>39</v>
      </c>
      <c r="B209" s="83" t="s">
        <v>40</v>
      </c>
      <c r="C209" s="83" t="s">
        <v>3571</v>
      </c>
      <c r="D209" s="83" t="s">
        <v>3660</v>
      </c>
      <c r="E209" s="83" t="s">
        <v>2903</v>
      </c>
      <c r="F209" s="83" t="s">
        <v>3663</v>
      </c>
      <c r="G209" s="83" t="s">
        <v>3664</v>
      </c>
      <c r="H209" s="83" t="s">
        <v>4575</v>
      </c>
      <c r="I209" s="83" t="s">
        <v>302</v>
      </c>
      <c r="J209" s="83" t="s">
        <v>2011</v>
      </c>
      <c r="K209" s="84">
        <v>43532</v>
      </c>
      <c r="L209" s="84">
        <v>43532</v>
      </c>
      <c r="M209" s="84">
        <v>43532</v>
      </c>
      <c r="N209" s="83" t="s">
        <v>1367</v>
      </c>
      <c r="O209" s="83" t="s">
        <v>1368</v>
      </c>
      <c r="P209" s="102">
        <v>8125152</v>
      </c>
      <c r="Q209" s="83" t="s">
        <v>3678</v>
      </c>
      <c r="R209" s="83" t="s">
        <v>59</v>
      </c>
      <c r="S209" s="83" t="s">
        <v>52</v>
      </c>
      <c r="T209" s="85">
        <v>147</v>
      </c>
      <c r="U209" s="85">
        <v>141.4</v>
      </c>
      <c r="V209" s="85">
        <f t="shared" si="22"/>
        <v>5.5999999999999943</v>
      </c>
      <c r="W209" s="86">
        <f t="shared" si="21"/>
        <v>3.8095238095238057E-2</v>
      </c>
      <c r="X209" s="83" t="s">
        <v>1361</v>
      </c>
      <c r="Y209" s="85">
        <v>141.4</v>
      </c>
      <c r="Z209" s="83" t="s">
        <v>5152</v>
      </c>
      <c r="AA209" s="85">
        <v>0</v>
      </c>
      <c r="AB209" s="85" t="s">
        <v>54</v>
      </c>
      <c r="AC209" s="85">
        <v>147</v>
      </c>
      <c r="AD209" s="85">
        <v>141.4</v>
      </c>
      <c r="AE209" s="85">
        <v>5.6</v>
      </c>
      <c r="AF209" s="83" t="s">
        <v>1371</v>
      </c>
      <c r="AG209" s="103">
        <f t="shared" si="23"/>
        <v>0</v>
      </c>
    </row>
    <row r="210" spans="1:33" s="88" customFormat="1" x14ac:dyDescent="0.2">
      <c r="A210" s="83" t="s">
        <v>39</v>
      </c>
      <c r="B210" s="83" t="s">
        <v>40</v>
      </c>
      <c r="C210" s="83" t="s">
        <v>3571</v>
      </c>
      <c r="D210" s="83" t="s">
        <v>3660</v>
      </c>
      <c r="E210" s="83" t="s">
        <v>2903</v>
      </c>
      <c r="F210" s="83" t="s">
        <v>3663</v>
      </c>
      <c r="G210" s="83" t="s">
        <v>3664</v>
      </c>
      <c r="H210" s="83" t="s">
        <v>4575</v>
      </c>
      <c r="I210" s="83" t="s">
        <v>302</v>
      </c>
      <c r="J210" s="83" t="s">
        <v>2011</v>
      </c>
      <c r="K210" s="84">
        <v>43532</v>
      </c>
      <c r="L210" s="84">
        <v>43532</v>
      </c>
      <c r="M210" s="84">
        <v>43532</v>
      </c>
      <c r="N210" s="83" t="s">
        <v>1367</v>
      </c>
      <c r="O210" s="83" t="s">
        <v>1368</v>
      </c>
      <c r="P210" s="102">
        <v>8125152</v>
      </c>
      <c r="Q210" s="83" t="s">
        <v>3678</v>
      </c>
      <c r="R210" s="83" t="s">
        <v>59</v>
      </c>
      <c r="S210" s="83" t="s">
        <v>52</v>
      </c>
      <c r="T210" s="85">
        <v>108678.8</v>
      </c>
      <c r="U210" s="85">
        <v>66862.17</v>
      </c>
      <c r="V210" s="85">
        <f t="shared" si="22"/>
        <v>41816.630000000005</v>
      </c>
      <c r="W210" s="86">
        <f t="shared" si="21"/>
        <v>0.38477265115183462</v>
      </c>
      <c r="X210" s="83" t="s">
        <v>1361</v>
      </c>
      <c r="Y210" s="85">
        <v>66862.17</v>
      </c>
      <c r="Z210" s="83" t="s">
        <v>3689</v>
      </c>
      <c r="AA210" s="85">
        <v>0</v>
      </c>
      <c r="AB210" s="85" t="s">
        <v>54</v>
      </c>
      <c r="AC210" s="85">
        <v>108678.8</v>
      </c>
      <c r="AD210" s="85">
        <v>66862.17</v>
      </c>
      <c r="AE210" s="85">
        <v>41816.629999999997</v>
      </c>
      <c r="AF210" s="83" t="s">
        <v>1371</v>
      </c>
      <c r="AG210" s="103">
        <f t="shared" si="23"/>
        <v>0</v>
      </c>
    </row>
    <row r="211" spans="1:33" s="88" customFormat="1" x14ac:dyDescent="0.2">
      <c r="A211" s="83" t="s">
        <v>39</v>
      </c>
      <c r="B211" s="83" t="s">
        <v>40</v>
      </c>
      <c r="C211" s="83" t="s">
        <v>3571</v>
      </c>
      <c r="D211" s="83" t="s">
        <v>3660</v>
      </c>
      <c r="E211" s="83" t="s">
        <v>2903</v>
      </c>
      <c r="F211" s="83" t="s">
        <v>3663</v>
      </c>
      <c r="G211" s="83" t="s">
        <v>3664</v>
      </c>
      <c r="H211" s="83" t="s">
        <v>4575</v>
      </c>
      <c r="I211" s="83" t="s">
        <v>302</v>
      </c>
      <c r="J211" s="83" t="s">
        <v>2011</v>
      </c>
      <c r="K211" s="84">
        <v>43532</v>
      </c>
      <c r="L211" s="84">
        <v>43539</v>
      </c>
      <c r="M211" s="104" t="s">
        <v>54</v>
      </c>
      <c r="N211" s="83" t="s">
        <v>1358</v>
      </c>
      <c r="O211" s="83" t="s">
        <v>1359</v>
      </c>
      <c r="P211" s="102">
        <v>8125152</v>
      </c>
      <c r="Q211" s="83" t="s">
        <v>3678</v>
      </c>
      <c r="R211" s="83" t="s">
        <v>68</v>
      </c>
      <c r="S211" s="83" t="s">
        <v>52</v>
      </c>
      <c r="T211" s="85">
        <v>17172.5</v>
      </c>
      <c r="U211" s="85">
        <v>16355</v>
      </c>
      <c r="V211" s="85">
        <f t="shared" si="22"/>
        <v>817.5</v>
      </c>
      <c r="W211" s="86">
        <f t="shared" si="21"/>
        <v>4.7605182704906102E-2</v>
      </c>
      <c r="X211" s="83" t="s">
        <v>1361</v>
      </c>
      <c r="Y211" s="85">
        <v>16355</v>
      </c>
      <c r="Z211" s="83" t="s">
        <v>5153</v>
      </c>
      <c r="AA211" s="85">
        <v>0</v>
      </c>
      <c r="AB211" s="85" t="s">
        <v>54</v>
      </c>
      <c r="AC211" s="85">
        <v>17172.5</v>
      </c>
      <c r="AD211" s="85">
        <v>16355</v>
      </c>
      <c r="AE211" s="85">
        <v>817.5</v>
      </c>
      <c r="AF211" s="83" t="s">
        <v>1371</v>
      </c>
      <c r="AG211" s="103">
        <f t="shared" si="23"/>
        <v>0</v>
      </c>
    </row>
    <row r="212" spans="1:33" s="88" customFormat="1" x14ac:dyDescent="0.2">
      <c r="A212" s="83" t="s">
        <v>39</v>
      </c>
      <c r="B212" s="83" t="s">
        <v>40</v>
      </c>
      <c r="C212" s="83" t="s">
        <v>3571</v>
      </c>
      <c r="D212" s="83" t="s">
        <v>3660</v>
      </c>
      <c r="E212" s="83" t="s">
        <v>2903</v>
      </c>
      <c r="F212" s="83" t="s">
        <v>3663</v>
      </c>
      <c r="G212" s="83" t="s">
        <v>3664</v>
      </c>
      <c r="H212" s="83" t="s">
        <v>4575</v>
      </c>
      <c r="I212" s="83" t="s">
        <v>302</v>
      </c>
      <c r="J212" s="83" t="s">
        <v>2011</v>
      </c>
      <c r="K212" s="84">
        <v>43532</v>
      </c>
      <c r="L212" s="84">
        <v>43539</v>
      </c>
      <c r="M212" s="104" t="s">
        <v>54</v>
      </c>
      <c r="N212" s="83" t="s">
        <v>1358</v>
      </c>
      <c r="O212" s="83" t="s">
        <v>1359</v>
      </c>
      <c r="P212" s="102">
        <v>8125152</v>
      </c>
      <c r="Q212" s="83" t="s">
        <v>3678</v>
      </c>
      <c r="R212" s="83" t="s">
        <v>68</v>
      </c>
      <c r="S212" s="83" t="s">
        <v>52</v>
      </c>
      <c r="T212" s="85">
        <v>0</v>
      </c>
      <c r="U212" s="85">
        <v>0</v>
      </c>
      <c r="V212" s="85">
        <f t="shared" si="22"/>
        <v>0</v>
      </c>
      <c r="W212" s="86" t="e">
        <f t="shared" si="21"/>
        <v>#DIV/0!</v>
      </c>
      <c r="X212" s="83" t="s">
        <v>1361</v>
      </c>
      <c r="Y212" s="85">
        <v>0</v>
      </c>
      <c r="Z212" s="83" t="s">
        <v>3689</v>
      </c>
      <c r="AA212" s="85">
        <v>0</v>
      </c>
      <c r="AB212" s="85" t="s">
        <v>54</v>
      </c>
      <c r="AC212" s="85">
        <v>0</v>
      </c>
      <c r="AD212" s="85">
        <v>0</v>
      </c>
      <c r="AE212" s="85">
        <v>0</v>
      </c>
      <c r="AF212" s="83" t="s">
        <v>1371</v>
      </c>
      <c r="AG212" s="103">
        <f t="shared" si="23"/>
        <v>0</v>
      </c>
    </row>
    <row r="213" spans="1:33" s="88" customFormat="1" x14ac:dyDescent="0.2">
      <c r="A213" s="83" t="s">
        <v>39</v>
      </c>
      <c r="B213" s="83" t="s">
        <v>40</v>
      </c>
      <c r="C213" s="83" t="s">
        <v>3571</v>
      </c>
      <c r="D213" s="83" t="s">
        <v>3706</v>
      </c>
      <c r="E213" s="83" t="s">
        <v>2903</v>
      </c>
      <c r="F213" s="83" t="s">
        <v>3708</v>
      </c>
      <c r="G213" s="83" t="s">
        <v>2130</v>
      </c>
      <c r="H213" s="83" t="s">
        <v>5154</v>
      </c>
      <c r="I213" s="83" t="s">
        <v>302</v>
      </c>
      <c r="J213" s="83" t="s">
        <v>2011</v>
      </c>
      <c r="K213" s="84">
        <v>43539</v>
      </c>
      <c r="L213" s="84">
        <v>43539</v>
      </c>
      <c r="M213" s="84">
        <v>43539</v>
      </c>
      <c r="N213" s="83" t="s">
        <v>1358</v>
      </c>
      <c r="O213" s="83" t="s">
        <v>1368</v>
      </c>
      <c r="P213" s="102">
        <v>8034558</v>
      </c>
      <c r="Q213" s="83" t="s">
        <v>5155</v>
      </c>
      <c r="R213" s="83" t="s">
        <v>68</v>
      </c>
      <c r="S213" s="83" t="s">
        <v>52</v>
      </c>
      <c r="T213" s="85">
        <v>16800</v>
      </c>
      <c r="U213" s="85">
        <v>14709.2</v>
      </c>
      <c r="V213" s="85">
        <f>T213-U213</f>
        <v>2090.7999999999993</v>
      </c>
      <c r="W213" s="86">
        <f t="shared" si="21"/>
        <v>0.12445238095238091</v>
      </c>
      <c r="X213" s="83" t="s">
        <v>1361</v>
      </c>
      <c r="Y213" s="85">
        <v>14709.2</v>
      </c>
      <c r="Z213" s="83" t="s">
        <v>5156</v>
      </c>
      <c r="AA213" s="85">
        <v>0</v>
      </c>
      <c r="AB213" s="85" t="s">
        <v>54</v>
      </c>
      <c r="AC213" s="85">
        <v>16800</v>
      </c>
      <c r="AD213" s="85">
        <v>14709.2</v>
      </c>
      <c r="AE213" s="85">
        <v>2090.8000000000002</v>
      </c>
      <c r="AF213" s="83" t="s">
        <v>1363</v>
      </c>
      <c r="AG213" s="103">
        <f>V213-AE213</f>
        <v>0</v>
      </c>
    </row>
    <row r="214" spans="1:33" s="88" customFormat="1" x14ac:dyDescent="0.2">
      <c r="A214" s="83" t="s">
        <v>39</v>
      </c>
      <c r="B214" s="83" t="s">
        <v>40</v>
      </c>
      <c r="C214" s="83" t="s">
        <v>3727</v>
      </c>
      <c r="D214" s="83" t="s">
        <v>3728</v>
      </c>
      <c r="E214" s="83" t="s">
        <v>2903</v>
      </c>
      <c r="F214" s="83" t="s">
        <v>3730</v>
      </c>
      <c r="G214" s="83" t="s">
        <v>3731</v>
      </c>
      <c r="H214" s="83" t="s">
        <v>3729</v>
      </c>
      <c r="I214" s="83" t="s">
        <v>48</v>
      </c>
      <c r="J214" s="83" t="s">
        <v>2011</v>
      </c>
      <c r="K214" s="84">
        <v>43539</v>
      </c>
      <c r="L214" s="84">
        <v>43539</v>
      </c>
      <c r="M214" s="84">
        <v>43539</v>
      </c>
      <c r="N214" s="83" t="s">
        <v>1358</v>
      </c>
      <c r="O214" s="83" t="s">
        <v>1368</v>
      </c>
      <c r="P214" s="102">
        <v>8189716</v>
      </c>
      <c r="Q214" s="83" t="s">
        <v>5157</v>
      </c>
      <c r="R214" s="83" t="s">
        <v>68</v>
      </c>
      <c r="S214" s="83" t="s">
        <v>52</v>
      </c>
      <c r="T214" s="85">
        <v>3599</v>
      </c>
      <c r="U214" s="85">
        <v>2950</v>
      </c>
      <c r="V214" s="85">
        <f>T214-U214</f>
        <v>649</v>
      </c>
      <c r="W214" s="86">
        <f t="shared" si="21"/>
        <v>0.18032786885245902</v>
      </c>
      <c r="X214" s="83" t="s">
        <v>1361</v>
      </c>
      <c r="Y214" s="85">
        <v>2950</v>
      </c>
      <c r="Z214" s="83" t="s">
        <v>5158</v>
      </c>
      <c r="AA214" s="85">
        <v>0</v>
      </c>
      <c r="AB214" s="85" t="s">
        <v>54</v>
      </c>
      <c r="AC214" s="85">
        <v>3599</v>
      </c>
      <c r="AD214" s="85">
        <v>2950</v>
      </c>
      <c r="AE214" s="85">
        <v>649</v>
      </c>
      <c r="AF214" s="83" t="s">
        <v>1371</v>
      </c>
      <c r="AG214" s="103">
        <f>V214-AE214</f>
        <v>0</v>
      </c>
    </row>
    <row r="215" spans="1:33" s="88" customFormat="1" x14ac:dyDescent="0.2">
      <c r="A215" s="83" t="s">
        <v>39</v>
      </c>
      <c r="B215" s="83" t="s">
        <v>40</v>
      </c>
      <c r="C215" s="83" t="s">
        <v>3727</v>
      </c>
      <c r="D215" s="83" t="s">
        <v>3738</v>
      </c>
      <c r="E215" s="83" t="s">
        <v>2903</v>
      </c>
      <c r="F215" s="83" t="s">
        <v>55</v>
      </c>
      <c r="G215" s="83" t="s">
        <v>3731</v>
      </c>
      <c r="H215" s="83" t="s">
        <v>2674</v>
      </c>
      <c r="I215" s="83" t="s">
        <v>48</v>
      </c>
      <c r="J215" s="83" t="s">
        <v>2011</v>
      </c>
      <c r="K215" s="84">
        <v>43531</v>
      </c>
      <c r="L215" s="84">
        <v>43531</v>
      </c>
      <c r="M215" s="84">
        <v>43531</v>
      </c>
      <c r="N215" s="83" t="s">
        <v>1358</v>
      </c>
      <c r="O215" s="83" t="s">
        <v>1368</v>
      </c>
      <c r="P215" s="102">
        <v>8183919</v>
      </c>
      <c r="Q215" s="83" t="s">
        <v>5159</v>
      </c>
      <c r="R215" s="83" t="s">
        <v>68</v>
      </c>
      <c r="S215" s="83" t="s">
        <v>52</v>
      </c>
      <c r="T215" s="85">
        <v>45360.72</v>
      </c>
      <c r="U215" s="85">
        <v>42647.4</v>
      </c>
      <c r="V215" s="85">
        <f t="shared" ref="V215:V228" si="24">T215-U215</f>
        <v>2713.3199999999997</v>
      </c>
      <c r="W215" s="86">
        <f t="shared" si="21"/>
        <v>5.9816510849034131E-2</v>
      </c>
      <c r="X215" s="83" t="s">
        <v>1361</v>
      </c>
      <c r="Y215" s="85">
        <v>42647.4</v>
      </c>
      <c r="Z215" s="83" t="s">
        <v>5160</v>
      </c>
      <c r="AA215" s="85">
        <v>0</v>
      </c>
      <c r="AB215" s="85" t="s">
        <v>54</v>
      </c>
      <c r="AC215" s="85">
        <v>45360.72</v>
      </c>
      <c r="AD215" s="85">
        <v>42647.4</v>
      </c>
      <c r="AE215" s="85">
        <v>2713.32</v>
      </c>
      <c r="AF215" s="83" t="s">
        <v>1371</v>
      </c>
      <c r="AG215" s="103">
        <f t="shared" ref="AG215:AG228" si="25">V215-AE215</f>
        <v>0</v>
      </c>
    </row>
    <row r="216" spans="1:33" s="88" customFormat="1" x14ac:dyDescent="0.2">
      <c r="A216" s="83" t="s">
        <v>39</v>
      </c>
      <c r="B216" s="83" t="s">
        <v>40</v>
      </c>
      <c r="C216" s="83" t="s">
        <v>3727</v>
      </c>
      <c r="D216" s="83" t="s">
        <v>3738</v>
      </c>
      <c r="E216" s="83" t="s">
        <v>2903</v>
      </c>
      <c r="F216" s="83" t="s">
        <v>55</v>
      </c>
      <c r="G216" s="83" t="s">
        <v>3731</v>
      </c>
      <c r="H216" s="83" t="s">
        <v>2674</v>
      </c>
      <c r="I216" s="83" t="s">
        <v>48</v>
      </c>
      <c r="J216" s="83" t="s">
        <v>2011</v>
      </c>
      <c r="K216" s="84">
        <v>43535</v>
      </c>
      <c r="L216" s="84">
        <v>43535</v>
      </c>
      <c r="M216" s="84">
        <v>43535</v>
      </c>
      <c r="N216" s="83" t="s">
        <v>1358</v>
      </c>
      <c r="O216" s="83" t="s">
        <v>1368</v>
      </c>
      <c r="P216" s="102">
        <v>8189705</v>
      </c>
      <c r="Q216" s="83" t="s">
        <v>4681</v>
      </c>
      <c r="R216" s="83" t="s">
        <v>68</v>
      </c>
      <c r="S216" s="83" t="s">
        <v>52</v>
      </c>
      <c r="T216" s="85">
        <v>51.08</v>
      </c>
      <c r="U216" s="85">
        <v>47.52</v>
      </c>
      <c r="V216" s="85">
        <f t="shared" si="24"/>
        <v>3.5599999999999952</v>
      </c>
      <c r="W216" s="86">
        <f t="shared" si="21"/>
        <v>6.9694596711041418E-2</v>
      </c>
      <c r="X216" s="83" t="s">
        <v>1361</v>
      </c>
      <c r="Y216" s="85">
        <v>47.52</v>
      </c>
      <c r="Z216" s="83" t="s">
        <v>4682</v>
      </c>
      <c r="AA216" s="85">
        <v>0</v>
      </c>
      <c r="AB216" s="85" t="s">
        <v>54</v>
      </c>
      <c r="AC216" s="85">
        <v>51.08</v>
      </c>
      <c r="AD216" s="85">
        <v>47.52</v>
      </c>
      <c r="AE216" s="85">
        <v>3.56</v>
      </c>
      <c r="AF216" s="83" t="s">
        <v>1371</v>
      </c>
      <c r="AG216" s="103">
        <f t="shared" si="25"/>
        <v>-4.8849813083506888E-15</v>
      </c>
    </row>
    <row r="217" spans="1:33" s="88" customFormat="1" x14ac:dyDescent="0.2">
      <c r="A217" s="83" t="s">
        <v>39</v>
      </c>
      <c r="B217" s="83" t="s">
        <v>40</v>
      </c>
      <c r="C217" s="83" t="s">
        <v>3727</v>
      </c>
      <c r="D217" s="83" t="s">
        <v>3738</v>
      </c>
      <c r="E217" s="83" t="s">
        <v>2903</v>
      </c>
      <c r="F217" s="83" t="s">
        <v>55</v>
      </c>
      <c r="G217" s="83" t="s">
        <v>3731</v>
      </c>
      <c r="H217" s="83" t="s">
        <v>2674</v>
      </c>
      <c r="I217" s="83" t="s">
        <v>48</v>
      </c>
      <c r="J217" s="83" t="s">
        <v>2011</v>
      </c>
      <c r="K217" s="84">
        <v>43532</v>
      </c>
      <c r="L217" s="84">
        <v>43532</v>
      </c>
      <c r="M217" s="84">
        <v>43532</v>
      </c>
      <c r="N217" s="83" t="s">
        <v>1358</v>
      </c>
      <c r="O217" s="83" t="s">
        <v>1368</v>
      </c>
      <c r="P217" s="102">
        <v>8192192</v>
      </c>
      <c r="Q217" s="83" t="s">
        <v>4683</v>
      </c>
      <c r="R217" s="83" t="s">
        <v>68</v>
      </c>
      <c r="S217" s="83" t="s">
        <v>52</v>
      </c>
      <c r="T217" s="85">
        <v>22642.05</v>
      </c>
      <c r="U217" s="85">
        <v>21288.06</v>
      </c>
      <c r="V217" s="85">
        <f t="shared" si="24"/>
        <v>1353.989999999998</v>
      </c>
      <c r="W217" s="86">
        <f t="shared" si="21"/>
        <v>5.9799797279839854E-2</v>
      </c>
      <c r="X217" s="83" t="s">
        <v>1361</v>
      </c>
      <c r="Y217" s="85">
        <v>21288.06</v>
      </c>
      <c r="Z217" s="83" t="s">
        <v>4684</v>
      </c>
      <c r="AA217" s="85">
        <v>0</v>
      </c>
      <c r="AB217" s="85" t="s">
        <v>54</v>
      </c>
      <c r="AC217" s="85">
        <v>22642.05</v>
      </c>
      <c r="AD217" s="85">
        <v>21288.06</v>
      </c>
      <c r="AE217" s="85">
        <v>1353.99</v>
      </c>
      <c r="AF217" s="83" t="s">
        <v>1371</v>
      </c>
      <c r="AG217" s="103">
        <f t="shared" si="25"/>
        <v>-2.0463630789890885E-12</v>
      </c>
    </row>
    <row r="218" spans="1:33" s="88" customFormat="1" x14ac:dyDescent="0.2">
      <c r="A218" s="83" t="s">
        <v>39</v>
      </c>
      <c r="B218" s="83" t="s">
        <v>40</v>
      </c>
      <c r="C218" s="83" t="s">
        <v>3727</v>
      </c>
      <c r="D218" s="83" t="s">
        <v>3738</v>
      </c>
      <c r="E218" s="83" t="s">
        <v>2903</v>
      </c>
      <c r="F218" s="83" t="s">
        <v>55</v>
      </c>
      <c r="G218" s="83" t="s">
        <v>3731</v>
      </c>
      <c r="H218" s="83" t="s">
        <v>2674</v>
      </c>
      <c r="I218" s="83" t="s">
        <v>48</v>
      </c>
      <c r="J218" s="83" t="s">
        <v>2011</v>
      </c>
      <c r="K218" s="84">
        <v>43539</v>
      </c>
      <c r="L218" s="84">
        <v>43539</v>
      </c>
      <c r="M218" s="84">
        <v>43539</v>
      </c>
      <c r="N218" s="83" t="s">
        <v>1358</v>
      </c>
      <c r="O218" s="83" t="s">
        <v>1368</v>
      </c>
      <c r="P218" s="102">
        <v>8197159</v>
      </c>
      <c r="Q218" s="83" t="s">
        <v>4691</v>
      </c>
      <c r="R218" s="83" t="s">
        <v>68</v>
      </c>
      <c r="S218" s="83" t="s">
        <v>52</v>
      </c>
      <c r="T218" s="85">
        <v>15094.7</v>
      </c>
      <c r="U218" s="85">
        <v>14192.04</v>
      </c>
      <c r="V218" s="85">
        <f t="shared" si="24"/>
        <v>902.65999999999985</v>
      </c>
      <c r="W218" s="86">
        <f t="shared" si="21"/>
        <v>5.9799797279839931E-2</v>
      </c>
      <c r="X218" s="83" t="s">
        <v>1361</v>
      </c>
      <c r="Y218" s="85">
        <v>14192.04</v>
      </c>
      <c r="Z218" s="83" t="s">
        <v>4692</v>
      </c>
      <c r="AA218" s="85">
        <v>0</v>
      </c>
      <c r="AB218" s="85" t="s">
        <v>54</v>
      </c>
      <c r="AC218" s="85">
        <v>15094.7</v>
      </c>
      <c r="AD218" s="85">
        <v>14192.04</v>
      </c>
      <c r="AE218" s="85">
        <v>902.66</v>
      </c>
      <c r="AF218" s="83" t="s">
        <v>1371</v>
      </c>
      <c r="AG218" s="103">
        <f t="shared" si="25"/>
        <v>0</v>
      </c>
    </row>
    <row r="219" spans="1:33" s="88" customFormat="1" x14ac:dyDescent="0.2">
      <c r="A219" s="83" t="s">
        <v>39</v>
      </c>
      <c r="B219" s="83" t="s">
        <v>40</v>
      </c>
      <c r="C219" s="83" t="s">
        <v>3727</v>
      </c>
      <c r="D219" s="83" t="s">
        <v>3738</v>
      </c>
      <c r="E219" s="83" t="s">
        <v>2903</v>
      </c>
      <c r="F219" s="83" t="s">
        <v>55</v>
      </c>
      <c r="G219" s="83" t="s">
        <v>3731</v>
      </c>
      <c r="H219" s="83" t="s">
        <v>2674</v>
      </c>
      <c r="I219" s="83" t="s">
        <v>48</v>
      </c>
      <c r="J219" s="83" t="s">
        <v>2011</v>
      </c>
      <c r="K219" s="84">
        <v>43539</v>
      </c>
      <c r="L219" s="84">
        <v>43539</v>
      </c>
      <c r="M219" s="84">
        <v>43539</v>
      </c>
      <c r="N219" s="83" t="s">
        <v>1358</v>
      </c>
      <c r="O219" s="83" t="s">
        <v>1368</v>
      </c>
      <c r="P219" s="102">
        <v>8197180</v>
      </c>
      <c r="Q219" s="83" t="s">
        <v>4698</v>
      </c>
      <c r="R219" s="83" t="s">
        <v>68</v>
      </c>
      <c r="S219" s="83" t="s">
        <v>52</v>
      </c>
      <c r="T219" s="85">
        <v>7547.35</v>
      </c>
      <c r="U219" s="85">
        <v>7096.02</v>
      </c>
      <c r="V219" s="85">
        <f t="shared" si="24"/>
        <v>451.32999999999993</v>
      </c>
      <c r="W219" s="86">
        <f t="shared" si="21"/>
        <v>5.9799797279839931E-2</v>
      </c>
      <c r="X219" s="83" t="s">
        <v>1361</v>
      </c>
      <c r="Y219" s="85">
        <v>7096.02</v>
      </c>
      <c r="Z219" s="83" t="s">
        <v>4699</v>
      </c>
      <c r="AA219" s="85">
        <v>0</v>
      </c>
      <c r="AB219" s="85" t="s">
        <v>54</v>
      </c>
      <c r="AC219" s="85">
        <v>7547.35</v>
      </c>
      <c r="AD219" s="85">
        <v>7096.02</v>
      </c>
      <c r="AE219" s="85">
        <v>451.33</v>
      </c>
      <c r="AF219" s="83" t="s">
        <v>1371</v>
      </c>
      <c r="AG219" s="103">
        <f t="shared" si="25"/>
        <v>0</v>
      </c>
    </row>
    <row r="220" spans="1:33" s="88" customFormat="1" x14ac:dyDescent="0.2">
      <c r="A220" s="83" t="s">
        <v>39</v>
      </c>
      <c r="B220" s="83" t="s">
        <v>40</v>
      </c>
      <c r="C220" s="83" t="s">
        <v>3727</v>
      </c>
      <c r="D220" s="83" t="s">
        <v>3738</v>
      </c>
      <c r="E220" s="83" t="s">
        <v>2903</v>
      </c>
      <c r="F220" s="83" t="s">
        <v>55</v>
      </c>
      <c r="G220" s="83" t="s">
        <v>3731</v>
      </c>
      <c r="H220" s="83" t="s">
        <v>2674</v>
      </c>
      <c r="I220" s="83" t="s">
        <v>2914</v>
      </c>
      <c r="J220" s="83" t="s">
        <v>2011</v>
      </c>
      <c r="K220" s="84">
        <v>43525</v>
      </c>
      <c r="L220" s="84">
        <v>43539</v>
      </c>
      <c r="M220" s="104" t="s">
        <v>54</v>
      </c>
      <c r="N220" s="83" t="s">
        <v>1358</v>
      </c>
      <c r="O220" s="83" t="s">
        <v>1359</v>
      </c>
      <c r="P220" s="102">
        <v>8203638</v>
      </c>
      <c r="Q220" s="83" t="s">
        <v>4712</v>
      </c>
      <c r="R220" s="83" t="s">
        <v>68</v>
      </c>
      <c r="S220" s="83" t="s">
        <v>52</v>
      </c>
      <c r="T220" s="85">
        <v>175.5</v>
      </c>
      <c r="U220" s="85">
        <v>162.5</v>
      </c>
      <c r="V220" s="85">
        <f t="shared" si="24"/>
        <v>13</v>
      </c>
      <c r="W220" s="86">
        <f t="shared" si="21"/>
        <v>7.407407407407407E-2</v>
      </c>
      <c r="X220" s="83" t="s">
        <v>1361</v>
      </c>
      <c r="Y220" s="85">
        <v>162.5</v>
      </c>
      <c r="Z220" s="83" t="s">
        <v>4713</v>
      </c>
      <c r="AA220" s="85">
        <v>0</v>
      </c>
      <c r="AB220" s="85" t="s">
        <v>54</v>
      </c>
      <c r="AC220" s="85">
        <v>175.5</v>
      </c>
      <c r="AD220" s="85">
        <v>162.5</v>
      </c>
      <c r="AE220" s="85">
        <v>13</v>
      </c>
      <c r="AF220" s="83" t="s">
        <v>1371</v>
      </c>
      <c r="AG220" s="103">
        <f t="shared" si="25"/>
        <v>0</v>
      </c>
    </row>
    <row r="221" spans="1:33" s="88" customFormat="1" x14ac:dyDescent="0.2">
      <c r="A221" s="83" t="s">
        <v>39</v>
      </c>
      <c r="B221" s="83" t="s">
        <v>40</v>
      </c>
      <c r="C221" s="83" t="s">
        <v>3727</v>
      </c>
      <c r="D221" s="83" t="s">
        <v>3738</v>
      </c>
      <c r="E221" s="83" t="s">
        <v>2903</v>
      </c>
      <c r="F221" s="83" t="s">
        <v>55</v>
      </c>
      <c r="G221" s="83" t="s">
        <v>3731</v>
      </c>
      <c r="H221" s="83" t="s">
        <v>2674</v>
      </c>
      <c r="I221" s="83" t="s">
        <v>48</v>
      </c>
      <c r="J221" s="83" t="s">
        <v>2011</v>
      </c>
      <c r="K221" s="84">
        <v>43531</v>
      </c>
      <c r="L221" s="84">
        <v>43531</v>
      </c>
      <c r="M221" s="84">
        <v>43531</v>
      </c>
      <c r="N221" s="83" t="s">
        <v>1358</v>
      </c>
      <c r="O221" s="83" t="s">
        <v>1368</v>
      </c>
      <c r="P221" s="102">
        <v>8181596</v>
      </c>
      <c r="Q221" s="83" t="s">
        <v>5161</v>
      </c>
      <c r="R221" s="83" t="s">
        <v>68</v>
      </c>
      <c r="S221" s="83" t="s">
        <v>52</v>
      </c>
      <c r="T221" s="85">
        <v>10957.01</v>
      </c>
      <c r="U221" s="85">
        <v>10267.790000000001</v>
      </c>
      <c r="V221" s="85">
        <f t="shared" si="24"/>
        <v>689.21999999999935</v>
      </c>
      <c r="W221" s="86">
        <f t="shared" si="21"/>
        <v>6.2902196858449458E-2</v>
      </c>
      <c r="X221" s="83" t="s">
        <v>1361</v>
      </c>
      <c r="Y221" s="85">
        <v>10267.790000000001</v>
      </c>
      <c r="Z221" s="83" t="s">
        <v>5162</v>
      </c>
      <c r="AA221" s="85">
        <v>0</v>
      </c>
      <c r="AB221" s="85" t="s">
        <v>54</v>
      </c>
      <c r="AC221" s="85">
        <v>10957.01</v>
      </c>
      <c r="AD221" s="85">
        <v>10267.790000000001</v>
      </c>
      <c r="AE221" s="85">
        <v>689.22</v>
      </c>
      <c r="AF221" s="83" t="s">
        <v>1371</v>
      </c>
      <c r="AG221" s="103">
        <f t="shared" si="25"/>
        <v>0</v>
      </c>
    </row>
    <row r="222" spans="1:33" s="88" customFormat="1" x14ac:dyDescent="0.2">
      <c r="A222" s="83" t="s">
        <v>39</v>
      </c>
      <c r="B222" s="83" t="s">
        <v>40</v>
      </c>
      <c r="C222" s="83" t="s">
        <v>3727</v>
      </c>
      <c r="D222" s="83" t="s">
        <v>3738</v>
      </c>
      <c r="E222" s="83" t="s">
        <v>2903</v>
      </c>
      <c r="F222" s="83" t="s">
        <v>55</v>
      </c>
      <c r="G222" s="83" t="s">
        <v>3731</v>
      </c>
      <c r="H222" s="83" t="s">
        <v>2674</v>
      </c>
      <c r="I222" s="83" t="s">
        <v>48</v>
      </c>
      <c r="J222" s="83" t="s">
        <v>2011</v>
      </c>
      <c r="K222" s="84">
        <v>43538</v>
      </c>
      <c r="L222" s="84">
        <v>43538</v>
      </c>
      <c r="M222" s="84">
        <v>43538</v>
      </c>
      <c r="N222" s="83" t="s">
        <v>1358</v>
      </c>
      <c r="O222" s="83" t="s">
        <v>1368</v>
      </c>
      <c r="P222" s="102">
        <v>8197155</v>
      </c>
      <c r="Q222" s="83" t="s">
        <v>4724</v>
      </c>
      <c r="R222" s="83" t="s">
        <v>68</v>
      </c>
      <c r="S222" s="83" t="s">
        <v>52</v>
      </c>
      <c r="T222" s="85">
        <v>52831.45</v>
      </c>
      <c r="U222" s="85">
        <v>49672.14</v>
      </c>
      <c r="V222" s="85">
        <f t="shared" si="24"/>
        <v>3159.3099999999977</v>
      </c>
      <c r="W222" s="86">
        <f t="shared" si="21"/>
        <v>5.9799797279839903E-2</v>
      </c>
      <c r="X222" s="83" t="s">
        <v>1361</v>
      </c>
      <c r="Y222" s="85">
        <v>49672.14</v>
      </c>
      <c r="Z222" s="83" t="s">
        <v>4725</v>
      </c>
      <c r="AA222" s="85">
        <v>0</v>
      </c>
      <c r="AB222" s="85" t="s">
        <v>54</v>
      </c>
      <c r="AC222" s="85">
        <v>52831.45</v>
      </c>
      <c r="AD222" s="85">
        <v>49672.14</v>
      </c>
      <c r="AE222" s="85">
        <v>3159.31</v>
      </c>
      <c r="AF222" s="83" t="s">
        <v>1371</v>
      </c>
      <c r="AG222" s="103">
        <f t="shared" si="25"/>
        <v>0</v>
      </c>
    </row>
    <row r="223" spans="1:33" s="88" customFormat="1" x14ac:dyDescent="0.2">
      <c r="A223" s="83" t="s">
        <v>39</v>
      </c>
      <c r="B223" s="83" t="s">
        <v>40</v>
      </c>
      <c r="C223" s="83" t="s">
        <v>3727</v>
      </c>
      <c r="D223" s="83" t="s">
        <v>3738</v>
      </c>
      <c r="E223" s="83" t="s">
        <v>2903</v>
      </c>
      <c r="F223" s="83" t="s">
        <v>55</v>
      </c>
      <c r="G223" s="83" t="s">
        <v>3731</v>
      </c>
      <c r="H223" s="83" t="s">
        <v>2674</v>
      </c>
      <c r="I223" s="83" t="s">
        <v>2914</v>
      </c>
      <c r="J223" s="83" t="s">
        <v>2011</v>
      </c>
      <c r="K223" s="84">
        <v>43525</v>
      </c>
      <c r="L223" s="84">
        <v>43539</v>
      </c>
      <c r="M223" s="104" t="s">
        <v>54</v>
      </c>
      <c r="N223" s="83" t="s">
        <v>1358</v>
      </c>
      <c r="O223" s="83" t="s">
        <v>1359</v>
      </c>
      <c r="P223" s="102">
        <v>8203672</v>
      </c>
      <c r="Q223" s="83" t="s">
        <v>5163</v>
      </c>
      <c r="R223" s="83" t="s">
        <v>68</v>
      </c>
      <c r="S223" s="83" t="s">
        <v>52</v>
      </c>
      <c r="T223" s="85">
        <v>521.13</v>
      </c>
      <c r="U223" s="85">
        <v>473.75</v>
      </c>
      <c r="V223" s="85">
        <f t="shared" si="24"/>
        <v>47.379999999999995</v>
      </c>
      <c r="W223" s="86">
        <f t="shared" si="21"/>
        <v>9.0917813213593532E-2</v>
      </c>
      <c r="X223" s="83" t="s">
        <v>1361</v>
      </c>
      <c r="Y223" s="85">
        <v>473.75</v>
      </c>
      <c r="Z223" s="83" t="s">
        <v>5164</v>
      </c>
      <c r="AA223" s="85">
        <v>0</v>
      </c>
      <c r="AB223" s="85" t="s">
        <v>54</v>
      </c>
      <c r="AC223" s="85">
        <v>521.13</v>
      </c>
      <c r="AD223" s="85">
        <v>473.75</v>
      </c>
      <c r="AE223" s="85">
        <v>47.38</v>
      </c>
      <c r="AF223" s="83" t="s">
        <v>1371</v>
      </c>
      <c r="AG223" s="103">
        <f t="shared" si="25"/>
        <v>0</v>
      </c>
    </row>
    <row r="224" spans="1:33" s="88" customFormat="1" x14ac:dyDescent="0.2">
      <c r="A224" s="83" t="s">
        <v>39</v>
      </c>
      <c r="B224" s="83" t="s">
        <v>40</v>
      </c>
      <c r="C224" s="83" t="s">
        <v>3727</v>
      </c>
      <c r="D224" s="83" t="s">
        <v>3738</v>
      </c>
      <c r="E224" s="83" t="s">
        <v>2903</v>
      </c>
      <c r="F224" s="83" t="s">
        <v>55</v>
      </c>
      <c r="G224" s="83" t="s">
        <v>3731</v>
      </c>
      <c r="H224" s="83" t="s">
        <v>2674</v>
      </c>
      <c r="I224" s="83" t="s">
        <v>48</v>
      </c>
      <c r="J224" s="83" t="s">
        <v>2011</v>
      </c>
      <c r="K224" s="84">
        <v>43535</v>
      </c>
      <c r="L224" s="84">
        <v>43535</v>
      </c>
      <c r="M224" s="84">
        <v>43535</v>
      </c>
      <c r="N224" s="83" t="s">
        <v>1358</v>
      </c>
      <c r="O224" s="83" t="s">
        <v>1368</v>
      </c>
      <c r="P224" s="102">
        <v>8189072</v>
      </c>
      <c r="Q224" s="83" t="s">
        <v>4742</v>
      </c>
      <c r="R224" s="83" t="s">
        <v>68</v>
      </c>
      <c r="S224" s="83" t="s">
        <v>52</v>
      </c>
      <c r="T224" s="85">
        <v>1414.2</v>
      </c>
      <c r="U224" s="85">
        <v>1315.54</v>
      </c>
      <c r="V224" s="85">
        <f t="shared" si="24"/>
        <v>98.660000000000082</v>
      </c>
      <c r="W224" s="86">
        <f t="shared" si="21"/>
        <v>6.9763824070145725E-2</v>
      </c>
      <c r="X224" s="83" t="s">
        <v>1361</v>
      </c>
      <c r="Y224" s="85">
        <v>1315.54</v>
      </c>
      <c r="Z224" s="83" t="s">
        <v>4743</v>
      </c>
      <c r="AA224" s="85">
        <v>0</v>
      </c>
      <c r="AB224" s="85" t="s">
        <v>54</v>
      </c>
      <c r="AC224" s="85">
        <v>1414.2</v>
      </c>
      <c r="AD224" s="85">
        <v>1315.54</v>
      </c>
      <c r="AE224" s="85">
        <v>98.66</v>
      </c>
      <c r="AF224" s="83" t="s">
        <v>1371</v>
      </c>
      <c r="AG224" s="103">
        <f t="shared" si="25"/>
        <v>0</v>
      </c>
    </row>
    <row r="225" spans="1:33" s="88" customFormat="1" x14ac:dyDescent="0.2">
      <c r="A225" s="83" t="s">
        <v>39</v>
      </c>
      <c r="B225" s="83" t="s">
        <v>40</v>
      </c>
      <c r="C225" s="83" t="s">
        <v>3727</v>
      </c>
      <c r="D225" s="83" t="s">
        <v>3738</v>
      </c>
      <c r="E225" s="83" t="s">
        <v>2903</v>
      </c>
      <c r="F225" s="83" t="s">
        <v>55</v>
      </c>
      <c r="G225" s="83" t="s">
        <v>3731</v>
      </c>
      <c r="H225" s="83" t="s">
        <v>2674</v>
      </c>
      <c r="I225" s="83" t="s">
        <v>48</v>
      </c>
      <c r="J225" s="83" t="s">
        <v>2011</v>
      </c>
      <c r="K225" s="84">
        <v>43535</v>
      </c>
      <c r="L225" s="84">
        <v>43535</v>
      </c>
      <c r="M225" s="84">
        <v>43535</v>
      </c>
      <c r="N225" s="83" t="s">
        <v>1358</v>
      </c>
      <c r="O225" s="83" t="s">
        <v>1368</v>
      </c>
      <c r="P225" s="102">
        <v>8189028</v>
      </c>
      <c r="Q225" s="83" t="s">
        <v>4744</v>
      </c>
      <c r="R225" s="83" t="s">
        <v>68</v>
      </c>
      <c r="S225" s="83" t="s">
        <v>52</v>
      </c>
      <c r="T225" s="85">
        <v>63.85</v>
      </c>
      <c r="U225" s="85">
        <v>59.4</v>
      </c>
      <c r="V225" s="85">
        <f t="shared" si="24"/>
        <v>4.4500000000000028</v>
      </c>
      <c r="W225" s="86">
        <f t="shared" si="21"/>
        <v>6.9694596711041543E-2</v>
      </c>
      <c r="X225" s="83" t="s">
        <v>1361</v>
      </c>
      <c r="Y225" s="85">
        <v>59.4</v>
      </c>
      <c r="Z225" s="83" t="s">
        <v>4745</v>
      </c>
      <c r="AA225" s="85">
        <v>0</v>
      </c>
      <c r="AB225" s="85" t="s">
        <v>54</v>
      </c>
      <c r="AC225" s="85">
        <v>63.85</v>
      </c>
      <c r="AD225" s="85">
        <v>59.4</v>
      </c>
      <c r="AE225" s="85">
        <v>4.45</v>
      </c>
      <c r="AF225" s="83" t="s">
        <v>1371</v>
      </c>
      <c r="AG225" s="103">
        <f t="shared" si="25"/>
        <v>0</v>
      </c>
    </row>
    <row r="226" spans="1:33" s="88" customFormat="1" x14ac:dyDescent="0.2">
      <c r="A226" s="83" t="s">
        <v>39</v>
      </c>
      <c r="B226" s="83" t="s">
        <v>40</v>
      </c>
      <c r="C226" s="83" t="s">
        <v>3727</v>
      </c>
      <c r="D226" s="83" t="s">
        <v>3738</v>
      </c>
      <c r="E226" s="83" t="s">
        <v>2903</v>
      </c>
      <c r="F226" s="83" t="s">
        <v>55</v>
      </c>
      <c r="G226" s="83" t="s">
        <v>3731</v>
      </c>
      <c r="H226" s="83" t="s">
        <v>2674</v>
      </c>
      <c r="I226" s="83" t="s">
        <v>48</v>
      </c>
      <c r="J226" s="83" t="s">
        <v>2011</v>
      </c>
      <c r="K226" s="84">
        <v>43538</v>
      </c>
      <c r="L226" s="84">
        <v>43538</v>
      </c>
      <c r="M226" s="84">
        <v>43538</v>
      </c>
      <c r="N226" s="83" t="s">
        <v>1358</v>
      </c>
      <c r="O226" s="83" t="s">
        <v>1368</v>
      </c>
      <c r="P226" s="102">
        <v>8196191</v>
      </c>
      <c r="Q226" s="83" t="s">
        <v>4748</v>
      </c>
      <c r="R226" s="83" t="s">
        <v>68</v>
      </c>
      <c r="S226" s="83" t="s">
        <v>52</v>
      </c>
      <c r="T226" s="85">
        <v>22642.05</v>
      </c>
      <c r="U226" s="85">
        <v>21288.06</v>
      </c>
      <c r="V226" s="85">
        <f t="shared" si="24"/>
        <v>1353.989999999998</v>
      </c>
      <c r="W226" s="86">
        <f t="shared" si="21"/>
        <v>5.9799797279839854E-2</v>
      </c>
      <c r="X226" s="83" t="s">
        <v>1361</v>
      </c>
      <c r="Y226" s="85">
        <v>21288.06</v>
      </c>
      <c r="Z226" s="83" t="s">
        <v>4749</v>
      </c>
      <c r="AA226" s="85">
        <v>0</v>
      </c>
      <c r="AB226" s="85" t="s">
        <v>54</v>
      </c>
      <c r="AC226" s="85">
        <v>22642.05</v>
      </c>
      <c r="AD226" s="85">
        <v>21288.06</v>
      </c>
      <c r="AE226" s="85">
        <v>1353.99</v>
      </c>
      <c r="AF226" s="83" t="s">
        <v>1371</v>
      </c>
      <c r="AG226" s="103">
        <f t="shared" si="25"/>
        <v>-2.0463630789890885E-12</v>
      </c>
    </row>
    <row r="227" spans="1:33" s="88" customFormat="1" x14ac:dyDescent="0.2">
      <c r="A227" s="83" t="s">
        <v>39</v>
      </c>
      <c r="B227" s="83" t="s">
        <v>40</v>
      </c>
      <c r="C227" s="83" t="s">
        <v>3727</v>
      </c>
      <c r="D227" s="83" t="s">
        <v>3738</v>
      </c>
      <c r="E227" s="83" t="s">
        <v>2903</v>
      </c>
      <c r="F227" s="83" t="s">
        <v>55</v>
      </c>
      <c r="G227" s="83" t="s">
        <v>3731</v>
      </c>
      <c r="H227" s="83" t="s">
        <v>3729</v>
      </c>
      <c r="I227" s="83" t="s">
        <v>48</v>
      </c>
      <c r="J227" s="83" t="s">
        <v>2011</v>
      </c>
      <c r="K227" s="84">
        <v>43531</v>
      </c>
      <c r="L227" s="84">
        <v>43539</v>
      </c>
      <c r="M227" s="104" t="s">
        <v>54</v>
      </c>
      <c r="N227" s="83" t="s">
        <v>1358</v>
      </c>
      <c r="O227" s="83" t="s">
        <v>1359</v>
      </c>
      <c r="P227" s="102">
        <v>8189012</v>
      </c>
      <c r="Q227" s="83" t="s">
        <v>5165</v>
      </c>
      <c r="R227" s="83" t="s">
        <v>68</v>
      </c>
      <c r="S227" s="83" t="s">
        <v>52</v>
      </c>
      <c r="T227" s="85">
        <v>353161.58</v>
      </c>
      <c r="U227" s="85">
        <v>339578.44</v>
      </c>
      <c r="V227" s="85">
        <f t="shared" si="24"/>
        <v>13583.140000000014</v>
      </c>
      <c r="W227" s="86">
        <f t="shared" si="21"/>
        <v>3.8461544995919472E-2</v>
      </c>
      <c r="X227" s="83" t="s">
        <v>1361</v>
      </c>
      <c r="Y227" s="85">
        <v>339578.44</v>
      </c>
      <c r="Z227" s="83" t="s">
        <v>5166</v>
      </c>
      <c r="AA227" s="85">
        <v>0</v>
      </c>
      <c r="AB227" s="85" t="s">
        <v>54</v>
      </c>
      <c r="AC227" s="85">
        <v>353161.58</v>
      </c>
      <c r="AD227" s="85">
        <v>339578.44</v>
      </c>
      <c r="AE227" s="85">
        <v>13583.14</v>
      </c>
      <c r="AF227" s="83" t="s">
        <v>1371</v>
      </c>
      <c r="AG227" s="103">
        <f t="shared" si="25"/>
        <v>1.4551915228366852E-11</v>
      </c>
    </row>
    <row r="228" spans="1:33" s="88" customFormat="1" x14ac:dyDescent="0.2">
      <c r="A228" s="83" t="s">
        <v>39</v>
      </c>
      <c r="B228" s="83" t="s">
        <v>40</v>
      </c>
      <c r="C228" s="83" t="s">
        <v>3727</v>
      </c>
      <c r="D228" s="83" t="s">
        <v>3738</v>
      </c>
      <c r="E228" s="83" t="s">
        <v>2903</v>
      </c>
      <c r="F228" s="83" t="s">
        <v>55</v>
      </c>
      <c r="G228" s="83" t="s">
        <v>3731</v>
      </c>
      <c r="H228" s="83" t="s">
        <v>3729</v>
      </c>
      <c r="I228" s="83" t="s">
        <v>48</v>
      </c>
      <c r="J228" s="83" t="s">
        <v>2011</v>
      </c>
      <c r="K228" s="84">
        <v>43531</v>
      </c>
      <c r="L228" s="84">
        <v>43531</v>
      </c>
      <c r="M228" s="84">
        <v>43531</v>
      </c>
      <c r="N228" s="83" t="s">
        <v>1358</v>
      </c>
      <c r="O228" s="83" t="s">
        <v>1368</v>
      </c>
      <c r="P228" s="102">
        <v>8189012</v>
      </c>
      <c r="Q228" s="83" t="s">
        <v>5165</v>
      </c>
      <c r="R228" s="83" t="s">
        <v>68</v>
      </c>
      <c r="S228" s="83" t="s">
        <v>52</v>
      </c>
      <c r="T228" s="85">
        <v>286519.76</v>
      </c>
      <c r="U228" s="85">
        <v>273136</v>
      </c>
      <c r="V228" s="85">
        <f t="shared" si="24"/>
        <v>13383.760000000009</v>
      </c>
      <c r="W228" s="86">
        <f t="shared" si="21"/>
        <v>4.6711472884104079E-2</v>
      </c>
      <c r="X228" s="83" t="s">
        <v>1361</v>
      </c>
      <c r="Y228" s="85">
        <v>273136</v>
      </c>
      <c r="Z228" s="83" t="s">
        <v>5167</v>
      </c>
      <c r="AA228" s="85">
        <v>0</v>
      </c>
      <c r="AB228" s="85" t="s">
        <v>54</v>
      </c>
      <c r="AC228" s="85">
        <v>286519.76</v>
      </c>
      <c r="AD228" s="85">
        <v>273136</v>
      </c>
      <c r="AE228" s="85">
        <v>13383.76</v>
      </c>
      <c r="AF228" s="83" t="s">
        <v>1371</v>
      </c>
      <c r="AG228" s="103">
        <f t="shared" si="25"/>
        <v>0</v>
      </c>
    </row>
    <row r="229" spans="1:33" s="88" customFormat="1" x14ac:dyDescent="0.2">
      <c r="A229" s="83" t="s">
        <v>39</v>
      </c>
      <c r="B229" s="83" t="s">
        <v>40</v>
      </c>
      <c r="C229" s="83" t="s">
        <v>3832</v>
      </c>
      <c r="D229" s="83" t="s">
        <v>3833</v>
      </c>
      <c r="E229" s="83" t="s">
        <v>2903</v>
      </c>
      <c r="F229" s="83" t="s">
        <v>3835</v>
      </c>
      <c r="G229" s="83" t="s">
        <v>3836</v>
      </c>
      <c r="H229" s="83" t="s">
        <v>3834</v>
      </c>
      <c r="I229" s="83" t="s">
        <v>3837</v>
      </c>
      <c r="J229" s="83" t="s">
        <v>2011</v>
      </c>
      <c r="K229" s="84">
        <v>43528</v>
      </c>
      <c r="L229" s="84">
        <v>43528</v>
      </c>
      <c r="M229" s="84">
        <v>43528</v>
      </c>
      <c r="N229" s="83" t="s">
        <v>1358</v>
      </c>
      <c r="O229" s="83" t="s">
        <v>1368</v>
      </c>
      <c r="P229" s="102">
        <v>8184329</v>
      </c>
      <c r="Q229" s="83" t="s">
        <v>5168</v>
      </c>
      <c r="R229" s="83" t="s">
        <v>68</v>
      </c>
      <c r="S229" s="83" t="s">
        <v>52</v>
      </c>
      <c r="T229" s="85">
        <v>4809.8100000000004</v>
      </c>
      <c r="U229" s="85">
        <v>4362.92</v>
      </c>
      <c r="V229" s="85">
        <f>T229-U229</f>
        <v>446.89000000000033</v>
      </c>
      <c r="W229" s="86">
        <f t="shared" si="21"/>
        <v>9.2912194036770743E-2</v>
      </c>
      <c r="X229" s="83" t="s">
        <v>1361</v>
      </c>
      <c r="Y229" s="85">
        <v>4362.92</v>
      </c>
      <c r="Z229" s="83" t="s">
        <v>5169</v>
      </c>
      <c r="AA229" s="85">
        <v>0</v>
      </c>
      <c r="AB229" s="85" t="s">
        <v>54</v>
      </c>
      <c r="AC229" s="85">
        <v>4809.8100000000004</v>
      </c>
      <c r="AD229" s="85">
        <v>4362.92</v>
      </c>
      <c r="AE229" s="85">
        <v>446.89</v>
      </c>
      <c r="AF229" s="83" t="s">
        <v>1371</v>
      </c>
      <c r="AG229" s="103">
        <f>V229-AE229</f>
        <v>0</v>
      </c>
    </row>
    <row r="230" spans="1:33" s="88" customFormat="1" x14ac:dyDescent="0.2">
      <c r="A230" s="83" t="s">
        <v>39</v>
      </c>
      <c r="B230" s="83" t="s">
        <v>40</v>
      </c>
      <c r="C230" s="83" t="s">
        <v>3832</v>
      </c>
      <c r="D230" s="83" t="s">
        <v>3833</v>
      </c>
      <c r="E230" s="83" t="s">
        <v>2903</v>
      </c>
      <c r="F230" s="83" t="s">
        <v>3835</v>
      </c>
      <c r="G230" s="83" t="s">
        <v>3836</v>
      </c>
      <c r="H230" s="83" t="s">
        <v>3834</v>
      </c>
      <c r="I230" s="83" t="s">
        <v>3837</v>
      </c>
      <c r="J230" s="83" t="s">
        <v>2011</v>
      </c>
      <c r="K230" s="84">
        <v>43530</v>
      </c>
      <c r="L230" s="84">
        <v>43530</v>
      </c>
      <c r="M230" s="84">
        <v>43530</v>
      </c>
      <c r="N230" s="83" t="s">
        <v>1358</v>
      </c>
      <c r="O230" s="83" t="s">
        <v>1368</v>
      </c>
      <c r="P230" s="102">
        <v>8198884</v>
      </c>
      <c r="Q230" s="83" t="s">
        <v>3855</v>
      </c>
      <c r="R230" s="83" t="s">
        <v>68</v>
      </c>
      <c r="S230" s="83" t="s">
        <v>52</v>
      </c>
      <c r="T230" s="85">
        <v>1447.12</v>
      </c>
      <c r="U230" s="85">
        <v>1279.68</v>
      </c>
      <c r="V230" s="85">
        <f>T230-U230</f>
        <v>167.43999999999983</v>
      </c>
      <c r="W230" s="86">
        <f t="shared" si="21"/>
        <v>0.11570567748355343</v>
      </c>
      <c r="X230" s="83" t="s">
        <v>1361</v>
      </c>
      <c r="Y230" s="85">
        <v>1279.68</v>
      </c>
      <c r="Z230" s="83" t="s">
        <v>3857</v>
      </c>
      <c r="AA230" s="85">
        <v>0</v>
      </c>
      <c r="AB230" s="85" t="s">
        <v>54</v>
      </c>
      <c r="AC230" s="85">
        <v>1447.12</v>
      </c>
      <c r="AD230" s="85">
        <v>1279.68</v>
      </c>
      <c r="AE230" s="85">
        <v>167.44</v>
      </c>
      <c r="AF230" s="83" t="s">
        <v>1371</v>
      </c>
      <c r="AG230" s="103">
        <f>V230-AE230</f>
        <v>0</v>
      </c>
    </row>
    <row r="231" spans="1:33" s="88" customFormat="1" x14ac:dyDescent="0.2">
      <c r="A231" s="83" t="s">
        <v>39</v>
      </c>
      <c r="B231" s="83" t="s">
        <v>40</v>
      </c>
      <c r="C231" s="83" t="s">
        <v>3191</v>
      </c>
      <c r="D231" s="83" t="s">
        <v>3956</v>
      </c>
      <c r="E231" s="83" t="s">
        <v>2903</v>
      </c>
      <c r="F231" s="83" t="s">
        <v>3221</v>
      </c>
      <c r="G231" s="83" t="s">
        <v>347</v>
      </c>
      <c r="H231" s="83" t="s">
        <v>4793</v>
      </c>
      <c r="I231" s="83" t="s">
        <v>94</v>
      </c>
      <c r="J231" s="83" t="s">
        <v>2011</v>
      </c>
      <c r="K231" s="84">
        <v>43542</v>
      </c>
      <c r="L231" s="84">
        <v>43542</v>
      </c>
      <c r="M231" s="84">
        <v>43542</v>
      </c>
      <c r="N231" s="83" t="s">
        <v>1358</v>
      </c>
      <c r="O231" s="83" t="s">
        <v>1368</v>
      </c>
      <c r="P231" s="102">
        <v>8198512</v>
      </c>
      <c r="Q231" s="83" t="s">
        <v>4794</v>
      </c>
      <c r="R231" s="83" t="s">
        <v>68</v>
      </c>
      <c r="S231" s="83" t="s">
        <v>52</v>
      </c>
      <c r="T231" s="85">
        <v>78015.89</v>
      </c>
      <c r="U231" s="85">
        <v>68435</v>
      </c>
      <c r="V231" s="85">
        <f>T231-U231</f>
        <v>9580.89</v>
      </c>
      <c r="W231" s="86">
        <f t="shared" si="21"/>
        <v>0.12280690510612645</v>
      </c>
      <c r="X231" s="83" t="s">
        <v>1361</v>
      </c>
      <c r="Y231" s="85">
        <v>68435</v>
      </c>
      <c r="Z231" s="83" t="s">
        <v>4795</v>
      </c>
      <c r="AA231" s="85">
        <v>0</v>
      </c>
      <c r="AB231" s="85" t="s">
        <v>54</v>
      </c>
      <c r="AC231" s="85">
        <v>78015.89</v>
      </c>
      <c r="AD231" s="85">
        <v>68435</v>
      </c>
      <c r="AE231" s="85">
        <v>9580.89</v>
      </c>
      <c r="AF231" s="83" t="s">
        <v>1371</v>
      </c>
      <c r="AG231" s="103">
        <f>V231-AE231</f>
        <v>0</v>
      </c>
    </row>
    <row r="232" spans="1:33" s="88" customFormat="1" x14ac:dyDescent="0.2">
      <c r="A232" s="83" t="s">
        <v>39</v>
      </c>
      <c r="B232" s="83" t="s">
        <v>40</v>
      </c>
      <c r="C232" s="83" t="s">
        <v>3832</v>
      </c>
      <c r="D232" s="83" t="s">
        <v>3990</v>
      </c>
      <c r="E232" s="83" t="s">
        <v>2903</v>
      </c>
      <c r="F232" s="83" t="s">
        <v>3964</v>
      </c>
      <c r="G232" s="83" t="s">
        <v>3253</v>
      </c>
      <c r="H232" s="83" t="s">
        <v>4818</v>
      </c>
      <c r="I232" s="83" t="s">
        <v>3837</v>
      </c>
      <c r="J232" s="83" t="s">
        <v>2011</v>
      </c>
      <c r="K232" s="84">
        <v>43528</v>
      </c>
      <c r="L232" s="84">
        <v>43528</v>
      </c>
      <c r="M232" s="84">
        <v>43528</v>
      </c>
      <c r="N232" s="83" t="s">
        <v>1358</v>
      </c>
      <c r="O232" s="83" t="s">
        <v>1368</v>
      </c>
      <c r="P232" s="102">
        <v>8185508</v>
      </c>
      <c r="Q232" s="83" t="s">
        <v>4819</v>
      </c>
      <c r="R232" s="83" t="s">
        <v>68</v>
      </c>
      <c r="S232" s="83" t="s">
        <v>52</v>
      </c>
      <c r="T232" s="85">
        <v>6652.8</v>
      </c>
      <c r="U232" s="85">
        <v>5940</v>
      </c>
      <c r="V232" s="85">
        <f t="shared" ref="V232:V239" si="26">T232-U232</f>
        <v>712.80000000000018</v>
      </c>
      <c r="W232" s="86">
        <f t="shared" si="21"/>
        <v>0.10714285714285716</v>
      </c>
      <c r="X232" s="83" t="s">
        <v>1361</v>
      </c>
      <c r="Y232" s="85">
        <v>5940</v>
      </c>
      <c r="Z232" s="83" t="s">
        <v>4821</v>
      </c>
      <c r="AA232" s="85">
        <v>0</v>
      </c>
      <c r="AB232" s="85" t="s">
        <v>54</v>
      </c>
      <c r="AC232" s="85">
        <v>6652.8</v>
      </c>
      <c r="AD232" s="85">
        <v>5940</v>
      </c>
      <c r="AE232" s="85">
        <v>712.8</v>
      </c>
      <c r="AF232" s="83" t="s">
        <v>1371</v>
      </c>
      <c r="AG232" s="103">
        <f t="shared" ref="AG232:AG239" si="27">V232-AE232</f>
        <v>0</v>
      </c>
    </row>
    <row r="233" spans="1:33" s="88" customFormat="1" x14ac:dyDescent="0.2">
      <c r="A233" s="83" t="s">
        <v>39</v>
      </c>
      <c r="B233" s="83" t="s">
        <v>40</v>
      </c>
      <c r="C233" s="83" t="s">
        <v>3832</v>
      </c>
      <c r="D233" s="83" t="s">
        <v>3990</v>
      </c>
      <c r="E233" s="83" t="s">
        <v>2903</v>
      </c>
      <c r="F233" s="83" t="s">
        <v>3964</v>
      </c>
      <c r="G233" s="83" t="s">
        <v>3253</v>
      </c>
      <c r="H233" s="83" t="s">
        <v>3963</v>
      </c>
      <c r="I233" s="83" t="s">
        <v>3837</v>
      </c>
      <c r="J233" s="83" t="s">
        <v>2011</v>
      </c>
      <c r="K233" s="84">
        <v>43529</v>
      </c>
      <c r="L233" s="84">
        <v>43529</v>
      </c>
      <c r="M233" s="84">
        <v>43529</v>
      </c>
      <c r="N233" s="83" t="s">
        <v>1358</v>
      </c>
      <c r="O233" s="83" t="s">
        <v>1368</v>
      </c>
      <c r="P233" s="102">
        <v>8185509</v>
      </c>
      <c r="Q233" s="83" t="s">
        <v>4822</v>
      </c>
      <c r="R233" s="83" t="s">
        <v>68</v>
      </c>
      <c r="S233" s="83" t="s">
        <v>52</v>
      </c>
      <c r="T233" s="85">
        <v>1820</v>
      </c>
      <c r="U233" s="85">
        <v>1820</v>
      </c>
      <c r="V233" s="85">
        <f t="shared" si="26"/>
        <v>0</v>
      </c>
      <c r="W233" s="86">
        <f t="shared" si="21"/>
        <v>0</v>
      </c>
      <c r="X233" s="83" t="s">
        <v>1361</v>
      </c>
      <c r="Y233" s="85">
        <v>1820</v>
      </c>
      <c r="Z233" s="83" t="s">
        <v>5170</v>
      </c>
      <c r="AA233" s="85">
        <v>0</v>
      </c>
      <c r="AB233" s="85" t="s">
        <v>54</v>
      </c>
      <c r="AC233" s="85">
        <v>1820</v>
      </c>
      <c r="AD233" s="85">
        <v>1820</v>
      </c>
      <c r="AE233" s="85">
        <v>0</v>
      </c>
      <c r="AF233" s="83" t="s">
        <v>1371</v>
      </c>
      <c r="AG233" s="103">
        <f t="shared" si="27"/>
        <v>0</v>
      </c>
    </row>
    <row r="234" spans="1:33" s="88" customFormat="1" x14ac:dyDescent="0.2">
      <c r="A234" s="83" t="s">
        <v>39</v>
      </c>
      <c r="B234" s="83" t="s">
        <v>40</v>
      </c>
      <c r="C234" s="83" t="s">
        <v>3832</v>
      </c>
      <c r="D234" s="83" t="s">
        <v>3990</v>
      </c>
      <c r="E234" s="83" t="s">
        <v>2903</v>
      </c>
      <c r="F234" s="83" t="s">
        <v>3964</v>
      </c>
      <c r="G234" s="83" t="s">
        <v>3253</v>
      </c>
      <c r="H234" s="83" t="s">
        <v>3963</v>
      </c>
      <c r="I234" s="83" t="s">
        <v>3837</v>
      </c>
      <c r="J234" s="83" t="s">
        <v>2011</v>
      </c>
      <c r="K234" s="84">
        <v>43529</v>
      </c>
      <c r="L234" s="84">
        <v>43529</v>
      </c>
      <c r="M234" s="84">
        <v>43529</v>
      </c>
      <c r="N234" s="83" t="s">
        <v>1358</v>
      </c>
      <c r="O234" s="83" t="s">
        <v>1368</v>
      </c>
      <c r="P234" s="102">
        <v>8203848</v>
      </c>
      <c r="Q234" s="83" t="s">
        <v>4824</v>
      </c>
      <c r="R234" s="83" t="s">
        <v>68</v>
      </c>
      <c r="S234" s="83" t="s">
        <v>52</v>
      </c>
      <c r="T234" s="85">
        <v>1957.2</v>
      </c>
      <c r="U234" s="85">
        <v>1502.85</v>
      </c>
      <c r="V234" s="85">
        <f t="shared" si="26"/>
        <v>454.35000000000014</v>
      </c>
      <c r="W234" s="86">
        <f t="shared" si="21"/>
        <v>0.23214285714285721</v>
      </c>
      <c r="X234" s="83" t="s">
        <v>1361</v>
      </c>
      <c r="Y234" s="85">
        <v>1502.85</v>
      </c>
      <c r="Z234" s="83" t="s">
        <v>4825</v>
      </c>
      <c r="AA234" s="85">
        <v>0</v>
      </c>
      <c r="AB234" s="85" t="s">
        <v>54</v>
      </c>
      <c r="AC234" s="85">
        <v>1957.2</v>
      </c>
      <c r="AD234" s="85">
        <v>1502.85</v>
      </c>
      <c r="AE234" s="85">
        <v>454.35</v>
      </c>
      <c r="AF234" s="83" t="s">
        <v>1371</v>
      </c>
      <c r="AG234" s="103">
        <f t="shared" si="27"/>
        <v>0</v>
      </c>
    </row>
    <row r="235" spans="1:33" s="88" customFormat="1" x14ac:dyDescent="0.2">
      <c r="A235" s="83" t="s">
        <v>39</v>
      </c>
      <c r="B235" s="83" t="s">
        <v>40</v>
      </c>
      <c r="C235" s="83" t="s">
        <v>3832</v>
      </c>
      <c r="D235" s="83" t="s">
        <v>3990</v>
      </c>
      <c r="E235" s="83" t="s">
        <v>2903</v>
      </c>
      <c r="F235" s="83" t="s">
        <v>3964</v>
      </c>
      <c r="G235" s="83" t="s">
        <v>3253</v>
      </c>
      <c r="H235" s="83" t="s">
        <v>4835</v>
      </c>
      <c r="I235" s="83" t="s">
        <v>3837</v>
      </c>
      <c r="J235" s="83" t="s">
        <v>2011</v>
      </c>
      <c r="K235" s="84">
        <v>43528</v>
      </c>
      <c r="L235" s="84">
        <v>43528</v>
      </c>
      <c r="M235" s="84">
        <v>43528</v>
      </c>
      <c r="N235" s="83" t="s">
        <v>1358</v>
      </c>
      <c r="O235" s="83" t="s">
        <v>1368</v>
      </c>
      <c r="P235" s="102">
        <v>8173284</v>
      </c>
      <c r="Q235" s="83" t="s">
        <v>5171</v>
      </c>
      <c r="R235" s="83" t="s">
        <v>68</v>
      </c>
      <c r="S235" s="83" t="s">
        <v>52</v>
      </c>
      <c r="T235" s="85">
        <v>36760.18</v>
      </c>
      <c r="U235" s="85">
        <v>33029.019999999997</v>
      </c>
      <c r="V235" s="85">
        <f t="shared" si="26"/>
        <v>3731.1600000000035</v>
      </c>
      <c r="W235" s="86">
        <f t="shared" si="21"/>
        <v>0.10150004706179359</v>
      </c>
      <c r="X235" s="83" t="s">
        <v>1361</v>
      </c>
      <c r="Y235" s="85">
        <v>33029.019999999997</v>
      </c>
      <c r="Z235" s="83" t="s">
        <v>5172</v>
      </c>
      <c r="AA235" s="85">
        <v>0</v>
      </c>
      <c r="AB235" s="85" t="s">
        <v>54</v>
      </c>
      <c r="AC235" s="85">
        <v>36760.18</v>
      </c>
      <c r="AD235" s="85">
        <v>33029.019999999997</v>
      </c>
      <c r="AE235" s="85">
        <v>3731.16</v>
      </c>
      <c r="AF235" s="83" t="s">
        <v>1371</v>
      </c>
      <c r="AG235" s="103">
        <f t="shared" si="27"/>
        <v>3.637978807091713E-12</v>
      </c>
    </row>
    <row r="236" spans="1:33" s="88" customFormat="1" x14ac:dyDescent="0.2">
      <c r="A236" s="83" t="s">
        <v>39</v>
      </c>
      <c r="B236" s="83" t="s">
        <v>40</v>
      </c>
      <c r="C236" s="83" t="s">
        <v>3832</v>
      </c>
      <c r="D236" s="83" t="s">
        <v>3990</v>
      </c>
      <c r="E236" s="83" t="s">
        <v>2903</v>
      </c>
      <c r="F236" s="83" t="s">
        <v>3964</v>
      </c>
      <c r="G236" s="83" t="s">
        <v>3253</v>
      </c>
      <c r="H236" s="83" t="s">
        <v>4838</v>
      </c>
      <c r="I236" s="83" t="s">
        <v>3837</v>
      </c>
      <c r="J236" s="83" t="s">
        <v>2011</v>
      </c>
      <c r="K236" s="84">
        <v>43542</v>
      </c>
      <c r="L236" s="84">
        <v>43542</v>
      </c>
      <c r="M236" s="84">
        <v>43542</v>
      </c>
      <c r="N236" s="83" t="s">
        <v>1358</v>
      </c>
      <c r="O236" s="83" t="s">
        <v>1368</v>
      </c>
      <c r="P236" s="102">
        <v>8180315</v>
      </c>
      <c r="Q236" s="83" t="s">
        <v>4843</v>
      </c>
      <c r="R236" s="83" t="s">
        <v>68</v>
      </c>
      <c r="S236" s="83" t="s">
        <v>52</v>
      </c>
      <c r="T236" s="85">
        <v>4446.3999999999996</v>
      </c>
      <c r="U236" s="85">
        <v>3316.82</v>
      </c>
      <c r="V236" s="85">
        <f t="shared" si="26"/>
        <v>1129.5799999999995</v>
      </c>
      <c r="W236" s="86">
        <f t="shared" si="21"/>
        <v>0.25404372076286424</v>
      </c>
      <c r="X236" s="83" t="s">
        <v>1361</v>
      </c>
      <c r="Y236" s="85">
        <v>3316.82</v>
      </c>
      <c r="Z236" s="83" t="s">
        <v>4844</v>
      </c>
      <c r="AA236" s="85">
        <v>0</v>
      </c>
      <c r="AB236" s="85" t="s">
        <v>54</v>
      </c>
      <c r="AC236" s="85">
        <v>4446.3999999999996</v>
      </c>
      <c r="AD236" s="85">
        <v>3316.82</v>
      </c>
      <c r="AE236" s="85">
        <v>1129.58</v>
      </c>
      <c r="AF236" s="83" t="s">
        <v>1371</v>
      </c>
      <c r="AG236" s="103">
        <f t="shared" si="27"/>
        <v>0</v>
      </c>
    </row>
    <row r="237" spans="1:33" s="88" customFormat="1" x14ac:dyDescent="0.2">
      <c r="A237" s="83" t="s">
        <v>39</v>
      </c>
      <c r="B237" s="83" t="s">
        <v>40</v>
      </c>
      <c r="C237" s="83" t="s">
        <v>3832</v>
      </c>
      <c r="D237" s="83" t="s">
        <v>3990</v>
      </c>
      <c r="E237" s="83" t="s">
        <v>2903</v>
      </c>
      <c r="F237" s="83" t="s">
        <v>3964</v>
      </c>
      <c r="G237" s="83" t="s">
        <v>3253</v>
      </c>
      <c r="H237" s="83" t="s">
        <v>4027</v>
      </c>
      <c r="I237" s="83" t="s">
        <v>3837</v>
      </c>
      <c r="J237" s="83" t="s">
        <v>2011</v>
      </c>
      <c r="K237" s="84">
        <v>43529</v>
      </c>
      <c r="L237" s="84">
        <v>43529</v>
      </c>
      <c r="M237" s="84">
        <v>43529</v>
      </c>
      <c r="N237" s="83" t="s">
        <v>1358</v>
      </c>
      <c r="O237" s="83" t="s">
        <v>1368</v>
      </c>
      <c r="P237" s="102">
        <v>8203033</v>
      </c>
      <c r="Q237" s="83" t="s">
        <v>4855</v>
      </c>
      <c r="R237" s="83" t="s">
        <v>68</v>
      </c>
      <c r="S237" s="83" t="s">
        <v>52</v>
      </c>
      <c r="T237" s="85">
        <v>358.4</v>
      </c>
      <c r="U237" s="85">
        <v>320</v>
      </c>
      <c r="V237" s="85">
        <f t="shared" si="26"/>
        <v>38.399999999999977</v>
      </c>
      <c r="W237" s="86">
        <f t="shared" si="21"/>
        <v>0.10714285714285708</v>
      </c>
      <c r="X237" s="83" t="s">
        <v>1361</v>
      </c>
      <c r="Y237" s="85">
        <v>320</v>
      </c>
      <c r="Z237" s="83" t="s">
        <v>4856</v>
      </c>
      <c r="AA237" s="85">
        <v>0</v>
      </c>
      <c r="AB237" s="85" t="s">
        <v>54</v>
      </c>
      <c r="AC237" s="85">
        <v>358.4</v>
      </c>
      <c r="AD237" s="85">
        <v>320</v>
      </c>
      <c r="AE237" s="85">
        <v>38.4</v>
      </c>
      <c r="AF237" s="83" t="s">
        <v>1371</v>
      </c>
      <c r="AG237" s="103">
        <f t="shared" si="27"/>
        <v>0</v>
      </c>
    </row>
    <row r="238" spans="1:33" s="88" customFormat="1" x14ac:dyDescent="0.2">
      <c r="A238" s="83" t="s">
        <v>39</v>
      </c>
      <c r="B238" s="83" t="s">
        <v>40</v>
      </c>
      <c r="C238" s="83" t="s">
        <v>3832</v>
      </c>
      <c r="D238" s="83" t="s">
        <v>3990</v>
      </c>
      <c r="E238" s="83" t="s">
        <v>2903</v>
      </c>
      <c r="F238" s="83" t="s">
        <v>3964</v>
      </c>
      <c r="G238" s="83" t="s">
        <v>3253</v>
      </c>
      <c r="H238" s="83" t="s">
        <v>4027</v>
      </c>
      <c r="I238" s="83" t="s">
        <v>3837</v>
      </c>
      <c r="J238" s="83" t="s">
        <v>2011</v>
      </c>
      <c r="K238" s="84">
        <v>43525</v>
      </c>
      <c r="L238" s="84">
        <v>43525</v>
      </c>
      <c r="M238" s="84">
        <v>43525</v>
      </c>
      <c r="N238" s="83" t="s">
        <v>1358</v>
      </c>
      <c r="O238" s="83" t="s">
        <v>1368</v>
      </c>
      <c r="P238" s="102">
        <v>8203033</v>
      </c>
      <c r="Q238" s="83" t="s">
        <v>4855</v>
      </c>
      <c r="R238" s="83" t="s">
        <v>68</v>
      </c>
      <c r="S238" s="83" t="s">
        <v>52</v>
      </c>
      <c r="T238" s="85">
        <v>4220.6400000000003</v>
      </c>
      <c r="U238" s="85">
        <v>3751.68</v>
      </c>
      <c r="V238" s="85">
        <f t="shared" si="26"/>
        <v>468.96000000000049</v>
      </c>
      <c r="W238" s="86">
        <f t="shared" si="21"/>
        <v>0.11111111111111122</v>
      </c>
      <c r="X238" s="83" t="s">
        <v>1361</v>
      </c>
      <c r="Y238" s="85">
        <v>3751.68</v>
      </c>
      <c r="Z238" s="83" t="s">
        <v>4856</v>
      </c>
      <c r="AA238" s="85">
        <v>0</v>
      </c>
      <c r="AB238" s="85" t="s">
        <v>54</v>
      </c>
      <c r="AC238" s="85">
        <v>4220.6400000000003</v>
      </c>
      <c r="AD238" s="85">
        <v>3751.68</v>
      </c>
      <c r="AE238" s="85">
        <v>468.96</v>
      </c>
      <c r="AF238" s="83" t="s">
        <v>1371</v>
      </c>
      <c r="AG238" s="103">
        <f t="shared" si="27"/>
        <v>5.1159076974727213E-13</v>
      </c>
    </row>
    <row r="239" spans="1:33" s="88" customFormat="1" x14ac:dyDescent="0.2">
      <c r="A239" s="83" t="s">
        <v>39</v>
      </c>
      <c r="B239" s="83" t="s">
        <v>40</v>
      </c>
      <c r="C239" s="83" t="s">
        <v>3832</v>
      </c>
      <c r="D239" s="83" t="s">
        <v>3990</v>
      </c>
      <c r="E239" s="83" t="s">
        <v>2903</v>
      </c>
      <c r="F239" s="83" t="s">
        <v>3964</v>
      </c>
      <c r="G239" s="83" t="s">
        <v>3253</v>
      </c>
      <c r="H239" s="83" t="s">
        <v>4027</v>
      </c>
      <c r="I239" s="83" t="s">
        <v>3837</v>
      </c>
      <c r="J239" s="83" t="s">
        <v>2011</v>
      </c>
      <c r="K239" s="84">
        <v>43530</v>
      </c>
      <c r="L239" s="84">
        <v>43530</v>
      </c>
      <c r="M239" s="84">
        <v>43530</v>
      </c>
      <c r="N239" s="83" t="s">
        <v>1358</v>
      </c>
      <c r="O239" s="83" t="s">
        <v>1368</v>
      </c>
      <c r="P239" s="102">
        <v>8201885</v>
      </c>
      <c r="Q239" s="83" t="s">
        <v>5173</v>
      </c>
      <c r="R239" s="83" t="s">
        <v>68</v>
      </c>
      <c r="S239" s="83" t="s">
        <v>52</v>
      </c>
      <c r="T239" s="85">
        <v>120120</v>
      </c>
      <c r="U239" s="85">
        <v>107249.3</v>
      </c>
      <c r="V239" s="85">
        <f t="shared" si="26"/>
        <v>12870.699999999997</v>
      </c>
      <c r="W239" s="86">
        <f t="shared" si="21"/>
        <v>0.10714868464868463</v>
      </c>
      <c r="X239" s="83" t="s">
        <v>1361</v>
      </c>
      <c r="Y239" s="85">
        <v>107249.3</v>
      </c>
      <c r="Z239" s="83" t="s">
        <v>5174</v>
      </c>
      <c r="AA239" s="85">
        <v>0</v>
      </c>
      <c r="AB239" s="85" t="s">
        <v>54</v>
      </c>
      <c r="AC239" s="85">
        <v>120120</v>
      </c>
      <c r="AD239" s="85">
        <v>107249.3</v>
      </c>
      <c r="AE239" s="85">
        <v>12870.7</v>
      </c>
      <c r="AF239" s="83" t="s">
        <v>1371</v>
      </c>
      <c r="AG239" s="103">
        <f t="shared" si="27"/>
        <v>0</v>
      </c>
    </row>
  </sheetData>
  <autoFilter ref="A2:AG239" xr:uid="{00000000-0009-0000-0000-00000B000000}">
    <sortState ref="A3:AG239">
      <sortCondition ref="D3:D239"/>
      <sortCondition ref="Q3:Q239"/>
      <sortCondition ref="P3:P239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CFF"/>
  </sheetPr>
  <dimension ref="A2:AH430"/>
  <sheetViews>
    <sheetView topLeftCell="F390" zoomScale="115" zoomScaleNormal="115" workbookViewId="0">
      <selection activeCell="J3" sqref="J3:J430"/>
    </sheetView>
  </sheetViews>
  <sheetFormatPr defaultColWidth="9.140625" defaultRowHeight="11.25" x14ac:dyDescent="0.2"/>
  <cols>
    <col min="1" max="1" width="21.140625" style="96" bestFit="1" customWidth="1"/>
    <col min="2" max="2" width="13.5703125" style="96" bestFit="1" customWidth="1"/>
    <col min="3" max="3" width="18" style="96" bestFit="1" customWidth="1"/>
    <col min="4" max="4" width="29.140625" style="96" bestFit="1" customWidth="1"/>
    <col min="5" max="5" width="16.5703125" style="96" bestFit="1" customWidth="1"/>
    <col min="6" max="6" width="23.85546875" style="96" bestFit="1" customWidth="1"/>
    <col min="7" max="7" width="30.5703125" style="96" bestFit="1" customWidth="1"/>
    <col min="8" max="8" width="39.85546875" style="96" bestFit="1" customWidth="1"/>
    <col min="9" max="9" width="22.5703125" style="96" bestFit="1" customWidth="1"/>
    <col min="10" max="10" width="12" style="96" bestFit="1" customWidth="1"/>
    <col min="11" max="11" width="10.5703125" style="96" bestFit="1" customWidth="1"/>
    <col min="12" max="12" width="17.28515625" style="96" bestFit="1" customWidth="1"/>
    <col min="13" max="13" width="16.28515625" style="96" bestFit="1" customWidth="1"/>
    <col min="14" max="14" width="17.28515625" style="96" bestFit="1" customWidth="1"/>
    <col min="15" max="15" width="10" style="96" bestFit="1" customWidth="1"/>
    <col min="16" max="16" width="9.28515625" style="96" bestFit="1" customWidth="1"/>
    <col min="17" max="17" width="25.85546875" style="96" bestFit="1" customWidth="1"/>
    <col min="18" max="18" width="10.5703125" style="96" bestFit="1" customWidth="1"/>
    <col min="19" max="19" width="21.7109375" style="96" bestFit="1" customWidth="1"/>
    <col min="20" max="20" width="15" style="31" bestFit="1" customWidth="1"/>
    <col min="21" max="21" width="16" style="31" bestFit="1" customWidth="1"/>
    <col min="22" max="22" width="15.42578125" style="31" bestFit="1" customWidth="1"/>
    <col min="23" max="23" width="13.28515625" style="32" bestFit="1" customWidth="1"/>
    <col min="24" max="24" width="19.5703125" style="96" bestFit="1" customWidth="1"/>
    <col min="25" max="25" width="15" style="31" bestFit="1" customWidth="1"/>
    <col min="26" max="26" width="10.42578125" style="96" bestFit="1" customWidth="1"/>
    <col min="27" max="27" width="12.85546875" style="31" bestFit="1" customWidth="1"/>
    <col min="28" max="28" width="16.140625" style="31" bestFit="1" customWidth="1"/>
    <col min="29" max="31" width="17.85546875" style="31" bestFit="1" customWidth="1"/>
    <col min="32" max="32" width="8.7109375" style="96" bestFit="1" customWidth="1"/>
    <col min="33" max="33" width="13.85546875" style="96" bestFit="1" customWidth="1"/>
    <col min="34" max="34" width="19.85546875" style="96" bestFit="1" customWidth="1"/>
    <col min="35" max="16384" width="9.140625" style="96"/>
  </cols>
  <sheetData>
    <row r="2" spans="1:34" s="82" customFormat="1" ht="29.25" customHeight="1" x14ac:dyDescent="0.25">
      <c r="A2" s="76" t="s">
        <v>1332</v>
      </c>
      <c r="B2" s="76" t="s">
        <v>1333</v>
      </c>
      <c r="C2" s="76" t="s">
        <v>1334</v>
      </c>
      <c r="D2" s="76" t="s">
        <v>4</v>
      </c>
      <c r="E2" s="76" t="s">
        <v>5</v>
      </c>
      <c r="F2" s="76" t="s">
        <v>8</v>
      </c>
      <c r="G2" s="76" t="s">
        <v>9</v>
      </c>
      <c r="H2" s="76" t="s">
        <v>1335</v>
      </c>
      <c r="I2" s="76" t="s">
        <v>10</v>
      </c>
      <c r="J2" s="76" t="s">
        <v>1336</v>
      </c>
      <c r="K2" s="76" t="s">
        <v>1337</v>
      </c>
      <c r="L2" s="76" t="s">
        <v>1338</v>
      </c>
      <c r="M2" s="76" t="s">
        <v>1339</v>
      </c>
      <c r="N2" s="76" t="s">
        <v>1340</v>
      </c>
      <c r="O2" s="76" t="s">
        <v>1341</v>
      </c>
      <c r="P2" s="76" t="s">
        <v>18</v>
      </c>
      <c r="Q2" s="76" t="s">
        <v>1342</v>
      </c>
      <c r="R2" s="76" t="s">
        <v>1343</v>
      </c>
      <c r="S2" s="76" t="s">
        <v>1344</v>
      </c>
      <c r="T2" s="35" t="s">
        <v>1345</v>
      </c>
      <c r="U2" s="35" t="s">
        <v>1346</v>
      </c>
      <c r="V2" s="35" t="s">
        <v>1347</v>
      </c>
      <c r="W2" s="36" t="s">
        <v>1348</v>
      </c>
      <c r="X2" s="76" t="s">
        <v>1349</v>
      </c>
      <c r="Y2" s="35" t="s">
        <v>1350</v>
      </c>
      <c r="Z2" s="76" t="s">
        <v>28</v>
      </c>
      <c r="AA2" s="35" t="s">
        <v>1351</v>
      </c>
      <c r="AB2" s="35" t="s">
        <v>1352</v>
      </c>
      <c r="AC2" s="35" t="s">
        <v>1353</v>
      </c>
      <c r="AD2" s="35" t="s">
        <v>1354</v>
      </c>
      <c r="AE2" s="35" t="s">
        <v>1355</v>
      </c>
      <c r="AF2" s="76" t="s">
        <v>1356</v>
      </c>
      <c r="AG2" s="76" t="s">
        <v>38</v>
      </c>
    </row>
    <row r="3" spans="1:34" s="88" customFormat="1" x14ac:dyDescent="0.2">
      <c r="A3" s="83" t="s">
        <v>39</v>
      </c>
      <c r="B3" s="83" t="s">
        <v>40</v>
      </c>
      <c r="C3" s="83" t="s">
        <v>2901</v>
      </c>
      <c r="D3" s="83" t="s">
        <v>2902</v>
      </c>
      <c r="E3" s="83" t="s">
        <v>2903</v>
      </c>
      <c r="F3" s="83" t="s">
        <v>2905</v>
      </c>
      <c r="G3" s="83" t="s">
        <v>2913</v>
      </c>
      <c r="H3" s="83" t="s">
        <v>4276</v>
      </c>
      <c r="I3" s="83" t="s">
        <v>309</v>
      </c>
      <c r="J3" s="83" t="s">
        <v>2121</v>
      </c>
      <c r="K3" s="84">
        <v>43432</v>
      </c>
      <c r="L3" s="84">
        <v>43432</v>
      </c>
      <c r="M3" s="84">
        <v>43432</v>
      </c>
      <c r="N3" s="83" t="s">
        <v>1358</v>
      </c>
      <c r="O3" s="83" t="s">
        <v>1368</v>
      </c>
      <c r="P3" s="102">
        <v>8101285</v>
      </c>
      <c r="Q3" s="83" t="s">
        <v>5175</v>
      </c>
      <c r="R3" s="83" t="s">
        <v>68</v>
      </c>
      <c r="S3" s="83" t="s">
        <v>52</v>
      </c>
      <c r="T3" s="85">
        <v>80550</v>
      </c>
      <c r="U3" s="85">
        <v>78480</v>
      </c>
      <c r="V3" s="85">
        <f t="shared" ref="V3:V33" si="0">T3-U3</f>
        <v>2070</v>
      </c>
      <c r="W3" s="86">
        <f t="shared" ref="W3:W61" si="1">V3/T3</f>
        <v>2.5698324022346369E-2</v>
      </c>
      <c r="X3" s="83" t="s">
        <v>1361</v>
      </c>
      <c r="Y3" s="85">
        <v>78480</v>
      </c>
      <c r="Z3" s="83" t="s">
        <v>5176</v>
      </c>
      <c r="AA3" s="85">
        <v>0</v>
      </c>
      <c r="AB3" s="85" t="s">
        <v>54</v>
      </c>
      <c r="AC3" s="85">
        <v>0</v>
      </c>
      <c r="AD3" s="85">
        <v>0</v>
      </c>
      <c r="AE3" s="85">
        <v>0</v>
      </c>
      <c r="AF3" s="83" t="s">
        <v>1371</v>
      </c>
      <c r="AG3" s="103">
        <f t="shared" ref="AG3:AG33" si="2">V3-AE3</f>
        <v>2070</v>
      </c>
    </row>
    <row r="4" spans="1:34" s="88" customFormat="1" x14ac:dyDescent="0.2">
      <c r="A4" s="83" t="s">
        <v>39</v>
      </c>
      <c r="B4" s="83" t="s">
        <v>40</v>
      </c>
      <c r="C4" s="83" t="s">
        <v>2901</v>
      </c>
      <c r="D4" s="83" t="s">
        <v>2902</v>
      </c>
      <c r="E4" s="83" t="s">
        <v>2903</v>
      </c>
      <c r="F4" s="83" t="s">
        <v>2905</v>
      </c>
      <c r="G4" s="83" t="s">
        <v>2906</v>
      </c>
      <c r="H4" s="83" t="s">
        <v>4276</v>
      </c>
      <c r="I4" s="83" t="s">
        <v>94</v>
      </c>
      <c r="J4" s="83" t="s">
        <v>2081</v>
      </c>
      <c r="K4" s="84">
        <v>43496</v>
      </c>
      <c r="L4" s="84">
        <v>43539</v>
      </c>
      <c r="M4" s="104" t="s">
        <v>54</v>
      </c>
      <c r="N4" s="83" t="s">
        <v>1358</v>
      </c>
      <c r="O4" s="83" t="s">
        <v>1359</v>
      </c>
      <c r="P4" s="102">
        <v>8105733</v>
      </c>
      <c r="Q4" s="83" t="s">
        <v>5177</v>
      </c>
      <c r="R4" s="83" t="s">
        <v>68</v>
      </c>
      <c r="S4" s="83" t="s">
        <v>52</v>
      </c>
      <c r="T4" s="85">
        <v>308439.23</v>
      </c>
      <c r="U4" s="85">
        <v>296506.61</v>
      </c>
      <c r="V4" s="85">
        <f t="shared" si="0"/>
        <v>11932.619999999995</v>
      </c>
      <c r="W4" s="86">
        <f t="shared" si="1"/>
        <v>3.8687102156233485E-2</v>
      </c>
      <c r="X4" s="83" t="s">
        <v>1361</v>
      </c>
      <c r="Y4" s="85">
        <v>296506.61</v>
      </c>
      <c r="Z4" s="83" t="s">
        <v>5178</v>
      </c>
      <c r="AA4" s="85">
        <v>0</v>
      </c>
      <c r="AB4" s="85" t="s">
        <v>54</v>
      </c>
      <c r="AC4" s="85">
        <v>308439.23</v>
      </c>
      <c r="AD4" s="85">
        <v>296506.61</v>
      </c>
      <c r="AE4" s="85">
        <v>11932.62</v>
      </c>
      <c r="AF4" s="83" t="s">
        <v>1371</v>
      </c>
      <c r="AG4" s="103">
        <f t="shared" si="2"/>
        <v>0</v>
      </c>
    </row>
    <row r="5" spans="1:34" s="88" customFormat="1" x14ac:dyDescent="0.2">
      <c r="A5" s="83" t="s">
        <v>39</v>
      </c>
      <c r="B5" s="83" t="s">
        <v>40</v>
      </c>
      <c r="C5" s="83" t="s">
        <v>2901</v>
      </c>
      <c r="D5" s="83" t="s">
        <v>2902</v>
      </c>
      <c r="E5" s="83" t="s">
        <v>2903</v>
      </c>
      <c r="F5" s="83" t="s">
        <v>2905</v>
      </c>
      <c r="G5" s="83" t="s">
        <v>2906</v>
      </c>
      <c r="H5" s="83" t="s">
        <v>4276</v>
      </c>
      <c r="I5" s="83" t="s">
        <v>94</v>
      </c>
      <c r="J5" s="83" t="s">
        <v>2081</v>
      </c>
      <c r="K5" s="84">
        <v>43496</v>
      </c>
      <c r="L5" s="84">
        <v>43539</v>
      </c>
      <c r="M5" s="104" t="s">
        <v>54</v>
      </c>
      <c r="N5" s="83" t="s">
        <v>1358</v>
      </c>
      <c r="O5" s="83" t="s">
        <v>1359</v>
      </c>
      <c r="P5" s="102">
        <v>8105750</v>
      </c>
      <c r="Q5" s="83" t="s">
        <v>5179</v>
      </c>
      <c r="R5" s="83" t="s">
        <v>68</v>
      </c>
      <c r="S5" s="83" t="s">
        <v>52</v>
      </c>
      <c r="T5" s="85">
        <v>99000</v>
      </c>
      <c r="U5" s="85">
        <v>99000</v>
      </c>
      <c r="V5" s="85">
        <f t="shared" si="0"/>
        <v>0</v>
      </c>
      <c r="W5" s="86">
        <f t="shared" si="1"/>
        <v>0</v>
      </c>
      <c r="X5" s="83" t="s">
        <v>1361</v>
      </c>
      <c r="Y5" s="85">
        <v>99000</v>
      </c>
      <c r="Z5" s="83" t="s">
        <v>5180</v>
      </c>
      <c r="AA5" s="85">
        <v>0</v>
      </c>
      <c r="AB5" s="85" t="s">
        <v>54</v>
      </c>
      <c r="AC5" s="85">
        <v>99000</v>
      </c>
      <c r="AD5" s="85">
        <v>99000</v>
      </c>
      <c r="AE5" s="85">
        <v>0</v>
      </c>
      <c r="AF5" s="83" t="s">
        <v>1371</v>
      </c>
      <c r="AG5" s="103">
        <f t="shared" si="2"/>
        <v>0</v>
      </c>
    </row>
    <row r="6" spans="1:34" s="88" customFormat="1" x14ac:dyDescent="0.2">
      <c r="A6" s="83" t="s">
        <v>39</v>
      </c>
      <c r="B6" s="83" t="s">
        <v>40</v>
      </c>
      <c r="C6" s="83" t="s">
        <v>2901</v>
      </c>
      <c r="D6" s="83" t="s">
        <v>2902</v>
      </c>
      <c r="E6" s="83" t="s">
        <v>2903</v>
      </c>
      <c r="F6" s="83" t="s">
        <v>2905</v>
      </c>
      <c r="G6" s="83" t="s">
        <v>2906</v>
      </c>
      <c r="H6" s="83" t="s">
        <v>4276</v>
      </c>
      <c r="I6" s="83" t="s">
        <v>94</v>
      </c>
      <c r="J6" s="83" t="s">
        <v>2081</v>
      </c>
      <c r="K6" s="84">
        <v>43496</v>
      </c>
      <c r="L6" s="84">
        <v>43539</v>
      </c>
      <c r="M6" s="104" t="s">
        <v>54</v>
      </c>
      <c r="N6" s="83" t="s">
        <v>1358</v>
      </c>
      <c r="O6" s="83" t="s">
        <v>1359</v>
      </c>
      <c r="P6" s="102">
        <v>8105646</v>
      </c>
      <c r="Q6" s="83" t="s">
        <v>5181</v>
      </c>
      <c r="R6" s="83" t="s">
        <v>68</v>
      </c>
      <c r="S6" s="83" t="s">
        <v>52</v>
      </c>
      <c r="T6" s="85">
        <v>46070.48</v>
      </c>
      <c r="U6" s="85">
        <v>41134.36</v>
      </c>
      <c r="V6" s="85">
        <f t="shared" si="0"/>
        <v>4936.1200000000026</v>
      </c>
      <c r="W6" s="86">
        <f t="shared" si="1"/>
        <v>0.10714279512607644</v>
      </c>
      <c r="X6" s="83" t="s">
        <v>1361</v>
      </c>
      <c r="Y6" s="85">
        <v>41134.36</v>
      </c>
      <c r="Z6" s="83" t="s">
        <v>5182</v>
      </c>
      <c r="AA6" s="85">
        <v>0</v>
      </c>
      <c r="AB6" s="85" t="s">
        <v>54</v>
      </c>
      <c r="AC6" s="85">
        <v>46070.48</v>
      </c>
      <c r="AD6" s="85">
        <v>41134.36</v>
      </c>
      <c r="AE6" s="85">
        <v>4936.12</v>
      </c>
      <c r="AF6" s="83" t="s">
        <v>1371</v>
      </c>
      <c r="AG6" s="103">
        <f t="shared" si="2"/>
        <v>0</v>
      </c>
    </row>
    <row r="7" spans="1:34" s="88" customFormat="1" x14ac:dyDescent="0.2">
      <c r="A7" s="83" t="s">
        <v>39</v>
      </c>
      <c r="B7" s="83" t="s">
        <v>40</v>
      </c>
      <c r="C7" s="83" t="s">
        <v>2901</v>
      </c>
      <c r="D7" s="83" t="s">
        <v>2902</v>
      </c>
      <c r="E7" s="83" t="s">
        <v>2903</v>
      </c>
      <c r="F7" s="83" t="s">
        <v>2905</v>
      </c>
      <c r="G7" s="83" t="s">
        <v>2906</v>
      </c>
      <c r="H7" s="83" t="s">
        <v>4276</v>
      </c>
      <c r="I7" s="83" t="s">
        <v>94</v>
      </c>
      <c r="J7" s="83" t="s">
        <v>2081</v>
      </c>
      <c r="K7" s="84">
        <v>43496</v>
      </c>
      <c r="L7" s="84">
        <v>43539</v>
      </c>
      <c r="M7" s="104" t="s">
        <v>54</v>
      </c>
      <c r="N7" s="83" t="s">
        <v>1358</v>
      </c>
      <c r="O7" s="83" t="s">
        <v>1359</v>
      </c>
      <c r="P7" s="102">
        <v>8105650</v>
      </c>
      <c r="Q7" s="83" t="s">
        <v>5183</v>
      </c>
      <c r="R7" s="83" t="s">
        <v>68</v>
      </c>
      <c r="S7" s="83" t="s">
        <v>52</v>
      </c>
      <c r="T7" s="85">
        <v>46070.48</v>
      </c>
      <c r="U7" s="85">
        <v>41134.36</v>
      </c>
      <c r="V7" s="85">
        <f t="shared" si="0"/>
        <v>4936.1200000000026</v>
      </c>
      <c r="W7" s="86">
        <f t="shared" si="1"/>
        <v>0.10714279512607644</v>
      </c>
      <c r="X7" s="83" t="s">
        <v>1361</v>
      </c>
      <c r="Y7" s="85">
        <v>41134.36</v>
      </c>
      <c r="Z7" s="83" t="s">
        <v>5184</v>
      </c>
      <c r="AA7" s="85">
        <v>0</v>
      </c>
      <c r="AB7" s="85" t="s">
        <v>54</v>
      </c>
      <c r="AC7" s="85">
        <v>46070.48</v>
      </c>
      <c r="AD7" s="85">
        <v>41134.36</v>
      </c>
      <c r="AE7" s="85">
        <v>4936.12</v>
      </c>
      <c r="AF7" s="83" t="s">
        <v>1371</v>
      </c>
      <c r="AG7" s="103">
        <f t="shared" si="2"/>
        <v>0</v>
      </c>
    </row>
    <row r="8" spans="1:34" s="95" customFormat="1" x14ac:dyDescent="0.2">
      <c r="A8" s="89" t="s">
        <v>39</v>
      </c>
      <c r="B8" s="89" t="s">
        <v>40</v>
      </c>
      <c r="C8" s="89" t="s">
        <v>2901</v>
      </c>
      <c r="D8" s="89" t="s">
        <v>2902</v>
      </c>
      <c r="E8" s="89" t="s">
        <v>2903</v>
      </c>
      <c r="F8" s="89" t="s">
        <v>2905</v>
      </c>
      <c r="G8" s="89" t="s">
        <v>2913</v>
      </c>
      <c r="H8" s="89" t="s">
        <v>4286</v>
      </c>
      <c r="I8" s="89" t="s">
        <v>309</v>
      </c>
      <c r="J8" s="89" t="s">
        <v>2081</v>
      </c>
      <c r="K8" s="90">
        <v>43496</v>
      </c>
      <c r="L8" s="90">
        <v>43500</v>
      </c>
      <c r="M8" s="90">
        <v>43483</v>
      </c>
      <c r="N8" s="89" t="s">
        <v>1358</v>
      </c>
      <c r="O8" s="89" t="s">
        <v>1368</v>
      </c>
      <c r="P8" s="105">
        <v>8060653</v>
      </c>
      <c r="Q8" s="89" t="s">
        <v>4289</v>
      </c>
      <c r="R8" s="89" t="s">
        <v>68</v>
      </c>
      <c r="S8" s="89" t="s">
        <v>52</v>
      </c>
      <c r="T8" s="92">
        <v>18556969.5</v>
      </c>
      <c r="U8" s="92">
        <v>17622952.5</v>
      </c>
      <c r="V8" s="92">
        <f t="shared" si="0"/>
        <v>934017</v>
      </c>
      <c r="W8" s="93">
        <f t="shared" si="1"/>
        <v>5.0332410149189502E-2</v>
      </c>
      <c r="X8" s="89" t="s">
        <v>1361</v>
      </c>
      <c r="Y8" s="92">
        <v>17622952.5</v>
      </c>
      <c r="Z8" s="89" t="s">
        <v>4290</v>
      </c>
      <c r="AA8" s="92">
        <v>0</v>
      </c>
      <c r="AB8" s="92" t="s">
        <v>54</v>
      </c>
      <c r="AC8" s="92">
        <v>18556969.5</v>
      </c>
      <c r="AD8" s="92">
        <v>17622952.5</v>
      </c>
      <c r="AE8" s="92">
        <v>934017</v>
      </c>
      <c r="AF8" s="89" t="s">
        <v>1371</v>
      </c>
      <c r="AG8" s="106">
        <f t="shared" si="2"/>
        <v>0</v>
      </c>
      <c r="AH8" s="95" t="s">
        <v>4291</v>
      </c>
    </row>
    <row r="9" spans="1:34" s="95" customFormat="1" x14ac:dyDescent="0.2">
      <c r="A9" s="89" t="s">
        <v>39</v>
      </c>
      <c r="B9" s="89" t="s">
        <v>40</v>
      </c>
      <c r="C9" s="89" t="s">
        <v>2901</v>
      </c>
      <c r="D9" s="89" t="s">
        <v>2902</v>
      </c>
      <c r="E9" s="89" t="s">
        <v>2903</v>
      </c>
      <c r="F9" s="89" t="s">
        <v>2905</v>
      </c>
      <c r="G9" s="89" t="s">
        <v>2913</v>
      </c>
      <c r="H9" s="89" t="s">
        <v>251</v>
      </c>
      <c r="I9" s="89" t="s">
        <v>94</v>
      </c>
      <c r="J9" s="89" t="s">
        <v>2081</v>
      </c>
      <c r="K9" s="90">
        <v>43496</v>
      </c>
      <c r="L9" s="90">
        <v>43521</v>
      </c>
      <c r="M9" s="90">
        <v>43521</v>
      </c>
      <c r="N9" s="89" t="s">
        <v>1367</v>
      </c>
      <c r="O9" s="89" t="s">
        <v>1368</v>
      </c>
      <c r="P9" s="105">
        <v>8009020</v>
      </c>
      <c r="Q9" s="89" t="s">
        <v>4295</v>
      </c>
      <c r="R9" s="89" t="s">
        <v>59</v>
      </c>
      <c r="S9" s="89" t="s">
        <v>52</v>
      </c>
      <c r="T9" s="92">
        <v>948984.54</v>
      </c>
      <c r="U9" s="92">
        <v>830153.09</v>
      </c>
      <c r="V9" s="92">
        <f t="shared" si="0"/>
        <v>118831.45000000007</v>
      </c>
      <c r="W9" s="93">
        <f t="shared" si="1"/>
        <v>0.1252195847152579</v>
      </c>
      <c r="X9" s="89" t="s">
        <v>1361</v>
      </c>
      <c r="Y9" s="92">
        <v>830153.09</v>
      </c>
      <c r="Z9" s="89" t="s">
        <v>4296</v>
      </c>
      <c r="AA9" s="92">
        <v>0</v>
      </c>
      <c r="AB9" s="92" t="s">
        <v>54</v>
      </c>
      <c r="AC9" s="92">
        <v>948984.54</v>
      </c>
      <c r="AD9" s="92">
        <v>830153.09</v>
      </c>
      <c r="AE9" s="92">
        <v>118831.45</v>
      </c>
      <c r="AF9" s="89" t="s">
        <v>1371</v>
      </c>
      <c r="AG9" s="106">
        <f t="shared" si="2"/>
        <v>0</v>
      </c>
    </row>
    <row r="10" spans="1:34" s="88" customFormat="1" x14ac:dyDescent="0.2">
      <c r="A10" s="83" t="s">
        <v>39</v>
      </c>
      <c r="B10" s="83" t="s">
        <v>40</v>
      </c>
      <c r="C10" s="83" t="s">
        <v>2901</v>
      </c>
      <c r="D10" s="83" t="s">
        <v>2902</v>
      </c>
      <c r="E10" s="83" t="s">
        <v>2903</v>
      </c>
      <c r="F10" s="83" t="s">
        <v>2905</v>
      </c>
      <c r="G10" s="83" t="s">
        <v>2906</v>
      </c>
      <c r="H10" s="83" t="s">
        <v>4276</v>
      </c>
      <c r="I10" s="83" t="s">
        <v>94</v>
      </c>
      <c r="J10" s="83" t="s">
        <v>2081</v>
      </c>
      <c r="K10" s="84">
        <v>43496</v>
      </c>
      <c r="L10" s="84">
        <v>43539</v>
      </c>
      <c r="M10" s="104" t="s">
        <v>54</v>
      </c>
      <c r="N10" s="83" t="s">
        <v>1358</v>
      </c>
      <c r="O10" s="83" t="s">
        <v>1359</v>
      </c>
      <c r="P10" s="102">
        <v>8105693</v>
      </c>
      <c r="Q10" s="83" t="s">
        <v>5185</v>
      </c>
      <c r="R10" s="83" t="s">
        <v>68</v>
      </c>
      <c r="S10" s="83" t="s">
        <v>52</v>
      </c>
      <c r="T10" s="85">
        <v>46070.48</v>
      </c>
      <c r="U10" s="85">
        <v>41134.36</v>
      </c>
      <c r="V10" s="85">
        <f t="shared" si="0"/>
        <v>4936.1200000000026</v>
      </c>
      <c r="W10" s="86">
        <f t="shared" si="1"/>
        <v>0.10714279512607644</v>
      </c>
      <c r="X10" s="83" t="s">
        <v>1361</v>
      </c>
      <c r="Y10" s="85">
        <v>41134.36</v>
      </c>
      <c r="Z10" s="83" t="s">
        <v>5186</v>
      </c>
      <c r="AA10" s="85">
        <v>0</v>
      </c>
      <c r="AB10" s="85" t="s">
        <v>54</v>
      </c>
      <c r="AC10" s="85">
        <v>46070.48</v>
      </c>
      <c r="AD10" s="85">
        <v>41134.36</v>
      </c>
      <c r="AE10" s="85">
        <v>4936.12</v>
      </c>
      <c r="AF10" s="83" t="s">
        <v>1371</v>
      </c>
      <c r="AG10" s="103">
        <f t="shared" si="2"/>
        <v>0</v>
      </c>
    </row>
    <row r="11" spans="1:34" s="88" customFormat="1" x14ac:dyDescent="0.2">
      <c r="A11" s="83" t="s">
        <v>39</v>
      </c>
      <c r="B11" s="83" t="s">
        <v>40</v>
      </c>
      <c r="C11" s="83" t="s">
        <v>2901</v>
      </c>
      <c r="D11" s="83" t="s">
        <v>2902</v>
      </c>
      <c r="E11" s="83" t="s">
        <v>2903</v>
      </c>
      <c r="F11" s="83" t="s">
        <v>2905</v>
      </c>
      <c r="G11" s="83" t="s">
        <v>2906</v>
      </c>
      <c r="H11" s="83" t="s">
        <v>4276</v>
      </c>
      <c r="I11" s="83" t="s">
        <v>94</v>
      </c>
      <c r="J11" s="83" t="s">
        <v>2081</v>
      </c>
      <c r="K11" s="84">
        <v>43496</v>
      </c>
      <c r="L11" s="84">
        <v>43539</v>
      </c>
      <c r="M11" s="104" t="s">
        <v>54</v>
      </c>
      <c r="N11" s="83" t="s">
        <v>1358</v>
      </c>
      <c r="O11" s="83" t="s">
        <v>1359</v>
      </c>
      <c r="P11" s="102">
        <v>8105698</v>
      </c>
      <c r="Q11" s="83" t="s">
        <v>5187</v>
      </c>
      <c r="R11" s="83" t="s">
        <v>68</v>
      </c>
      <c r="S11" s="83" t="s">
        <v>52</v>
      </c>
      <c r="T11" s="85">
        <v>46070.48</v>
      </c>
      <c r="U11" s="85">
        <v>41134.36</v>
      </c>
      <c r="V11" s="85">
        <f t="shared" si="0"/>
        <v>4936.1200000000026</v>
      </c>
      <c r="W11" s="86">
        <f t="shared" si="1"/>
        <v>0.10714279512607644</v>
      </c>
      <c r="X11" s="83" t="s">
        <v>1361</v>
      </c>
      <c r="Y11" s="85">
        <v>41134.36</v>
      </c>
      <c r="Z11" s="83" t="s">
        <v>5188</v>
      </c>
      <c r="AA11" s="85">
        <v>0</v>
      </c>
      <c r="AB11" s="85" t="s">
        <v>54</v>
      </c>
      <c r="AC11" s="85">
        <v>46070.48</v>
      </c>
      <c r="AD11" s="85">
        <v>41134.36</v>
      </c>
      <c r="AE11" s="85">
        <v>4936.12</v>
      </c>
      <c r="AF11" s="83" t="s">
        <v>1371</v>
      </c>
      <c r="AG11" s="103">
        <f t="shared" si="2"/>
        <v>0</v>
      </c>
    </row>
    <row r="12" spans="1:34" s="88" customFormat="1" x14ac:dyDescent="0.2">
      <c r="A12" s="83" t="s">
        <v>39</v>
      </c>
      <c r="B12" s="83" t="s">
        <v>40</v>
      </c>
      <c r="C12" s="83" t="s">
        <v>2901</v>
      </c>
      <c r="D12" s="83" t="s">
        <v>2902</v>
      </c>
      <c r="E12" s="83" t="s">
        <v>2903</v>
      </c>
      <c r="F12" s="83" t="s">
        <v>2905</v>
      </c>
      <c r="G12" s="83" t="s">
        <v>2906</v>
      </c>
      <c r="H12" s="83" t="s">
        <v>4276</v>
      </c>
      <c r="I12" s="83" t="s">
        <v>94</v>
      </c>
      <c r="J12" s="83" t="s">
        <v>2081</v>
      </c>
      <c r="K12" s="84">
        <v>43496</v>
      </c>
      <c r="L12" s="84">
        <v>43539</v>
      </c>
      <c r="M12" s="104" t="s">
        <v>54</v>
      </c>
      <c r="N12" s="83" t="s">
        <v>1358</v>
      </c>
      <c r="O12" s="83" t="s">
        <v>1359</v>
      </c>
      <c r="P12" s="102">
        <v>8105689</v>
      </c>
      <c r="Q12" s="83" t="s">
        <v>5189</v>
      </c>
      <c r="R12" s="83" t="s">
        <v>68</v>
      </c>
      <c r="S12" s="83" t="s">
        <v>52</v>
      </c>
      <c r="T12" s="85">
        <v>40375</v>
      </c>
      <c r="U12" s="85">
        <v>39425</v>
      </c>
      <c r="V12" s="85">
        <f t="shared" si="0"/>
        <v>950</v>
      </c>
      <c r="W12" s="86">
        <f t="shared" si="1"/>
        <v>2.3529411764705882E-2</v>
      </c>
      <c r="X12" s="83" t="s">
        <v>1361</v>
      </c>
      <c r="Y12" s="85">
        <v>39425</v>
      </c>
      <c r="Z12" s="83" t="s">
        <v>5190</v>
      </c>
      <c r="AA12" s="85">
        <v>0</v>
      </c>
      <c r="AB12" s="85" t="s">
        <v>54</v>
      </c>
      <c r="AC12" s="85">
        <v>40375</v>
      </c>
      <c r="AD12" s="85">
        <v>39425</v>
      </c>
      <c r="AE12" s="85">
        <v>950</v>
      </c>
      <c r="AF12" s="83" t="s">
        <v>1371</v>
      </c>
      <c r="AG12" s="103">
        <f t="shared" si="2"/>
        <v>0</v>
      </c>
    </row>
    <row r="13" spans="1:34" s="88" customFormat="1" x14ac:dyDescent="0.2">
      <c r="A13" s="83" t="s">
        <v>39</v>
      </c>
      <c r="B13" s="83" t="s">
        <v>40</v>
      </c>
      <c r="C13" s="83" t="s">
        <v>2901</v>
      </c>
      <c r="D13" s="83" t="s">
        <v>2902</v>
      </c>
      <c r="E13" s="83" t="s">
        <v>2903</v>
      </c>
      <c r="F13" s="83" t="s">
        <v>2905</v>
      </c>
      <c r="G13" s="83" t="s">
        <v>2906</v>
      </c>
      <c r="H13" s="83" t="s">
        <v>4276</v>
      </c>
      <c r="I13" s="83" t="s">
        <v>94</v>
      </c>
      <c r="J13" s="83" t="s">
        <v>2081</v>
      </c>
      <c r="K13" s="84">
        <v>43496</v>
      </c>
      <c r="L13" s="84">
        <v>43539</v>
      </c>
      <c r="M13" s="104" t="s">
        <v>54</v>
      </c>
      <c r="N13" s="83" t="s">
        <v>1358</v>
      </c>
      <c r="O13" s="83" t="s">
        <v>1359</v>
      </c>
      <c r="P13" s="102">
        <v>8105651</v>
      </c>
      <c r="Q13" s="83" t="s">
        <v>5191</v>
      </c>
      <c r="R13" s="83" t="s">
        <v>68</v>
      </c>
      <c r="S13" s="83" t="s">
        <v>52</v>
      </c>
      <c r="T13" s="85">
        <v>40375</v>
      </c>
      <c r="U13" s="85">
        <v>39425</v>
      </c>
      <c r="V13" s="85">
        <f t="shared" si="0"/>
        <v>950</v>
      </c>
      <c r="W13" s="86">
        <f t="shared" si="1"/>
        <v>2.3529411764705882E-2</v>
      </c>
      <c r="X13" s="83" t="s">
        <v>1361</v>
      </c>
      <c r="Y13" s="85">
        <v>39425</v>
      </c>
      <c r="Z13" s="83" t="s">
        <v>5192</v>
      </c>
      <c r="AA13" s="85">
        <v>0</v>
      </c>
      <c r="AB13" s="85" t="s">
        <v>54</v>
      </c>
      <c r="AC13" s="85">
        <v>40375</v>
      </c>
      <c r="AD13" s="85">
        <v>39425</v>
      </c>
      <c r="AE13" s="85">
        <v>950</v>
      </c>
      <c r="AF13" s="83" t="s">
        <v>1371</v>
      </c>
      <c r="AG13" s="103">
        <f t="shared" si="2"/>
        <v>0</v>
      </c>
    </row>
    <row r="14" spans="1:34" s="88" customFormat="1" x14ac:dyDescent="0.2">
      <c r="A14" s="83" t="s">
        <v>39</v>
      </c>
      <c r="B14" s="83" t="s">
        <v>40</v>
      </c>
      <c r="C14" s="83" t="s">
        <v>2901</v>
      </c>
      <c r="D14" s="83" t="s">
        <v>2902</v>
      </c>
      <c r="E14" s="83" t="s">
        <v>2903</v>
      </c>
      <c r="F14" s="83" t="s">
        <v>2905</v>
      </c>
      <c r="G14" s="83" t="s">
        <v>2906</v>
      </c>
      <c r="H14" s="83" t="s">
        <v>4276</v>
      </c>
      <c r="I14" s="83" t="s">
        <v>94</v>
      </c>
      <c r="J14" s="83" t="s">
        <v>2081</v>
      </c>
      <c r="K14" s="84">
        <v>43496</v>
      </c>
      <c r="L14" s="84">
        <v>43539</v>
      </c>
      <c r="M14" s="104" t="s">
        <v>54</v>
      </c>
      <c r="N14" s="83" t="s">
        <v>1358</v>
      </c>
      <c r="O14" s="83" t="s">
        <v>1359</v>
      </c>
      <c r="P14" s="102">
        <v>8105682</v>
      </c>
      <c r="Q14" s="83" t="s">
        <v>5193</v>
      </c>
      <c r="R14" s="83" t="s">
        <v>68</v>
      </c>
      <c r="S14" s="83" t="s">
        <v>52</v>
      </c>
      <c r="T14" s="85">
        <v>40375</v>
      </c>
      <c r="U14" s="85">
        <v>39425</v>
      </c>
      <c r="V14" s="85">
        <f t="shared" si="0"/>
        <v>950</v>
      </c>
      <c r="W14" s="86">
        <f t="shared" si="1"/>
        <v>2.3529411764705882E-2</v>
      </c>
      <c r="X14" s="83" t="s">
        <v>1361</v>
      </c>
      <c r="Y14" s="85">
        <v>39425</v>
      </c>
      <c r="Z14" s="83" t="s">
        <v>5194</v>
      </c>
      <c r="AA14" s="85">
        <v>0</v>
      </c>
      <c r="AB14" s="85" t="s">
        <v>54</v>
      </c>
      <c r="AC14" s="85">
        <v>40375</v>
      </c>
      <c r="AD14" s="85">
        <v>39425</v>
      </c>
      <c r="AE14" s="85">
        <v>950</v>
      </c>
      <c r="AF14" s="83" t="s">
        <v>1371</v>
      </c>
      <c r="AG14" s="103">
        <f t="shared" si="2"/>
        <v>0</v>
      </c>
    </row>
    <row r="15" spans="1:34" s="88" customFormat="1" x14ac:dyDescent="0.2">
      <c r="A15" s="83" t="s">
        <v>39</v>
      </c>
      <c r="B15" s="83" t="s">
        <v>40</v>
      </c>
      <c r="C15" s="83" t="s">
        <v>2901</v>
      </c>
      <c r="D15" s="83" t="s">
        <v>2902</v>
      </c>
      <c r="E15" s="83" t="s">
        <v>2903</v>
      </c>
      <c r="F15" s="83" t="s">
        <v>2905</v>
      </c>
      <c r="G15" s="83" t="s">
        <v>2906</v>
      </c>
      <c r="H15" s="83" t="s">
        <v>4276</v>
      </c>
      <c r="I15" s="83" t="s">
        <v>94</v>
      </c>
      <c r="J15" s="83" t="s">
        <v>2081</v>
      </c>
      <c r="K15" s="84">
        <v>43496</v>
      </c>
      <c r="L15" s="84">
        <v>43539</v>
      </c>
      <c r="M15" s="104" t="s">
        <v>54</v>
      </c>
      <c r="N15" s="83" t="s">
        <v>1358</v>
      </c>
      <c r="O15" s="83" t="s">
        <v>1359</v>
      </c>
      <c r="P15" s="102">
        <v>8105647</v>
      </c>
      <c r="Q15" s="83" t="s">
        <v>5195</v>
      </c>
      <c r="R15" s="83" t="s">
        <v>68</v>
      </c>
      <c r="S15" s="83" t="s">
        <v>52</v>
      </c>
      <c r="T15" s="85">
        <v>40375</v>
      </c>
      <c r="U15" s="85">
        <v>39425</v>
      </c>
      <c r="V15" s="85">
        <f t="shared" si="0"/>
        <v>950</v>
      </c>
      <c r="W15" s="86">
        <f t="shared" si="1"/>
        <v>2.3529411764705882E-2</v>
      </c>
      <c r="X15" s="83" t="s">
        <v>1361</v>
      </c>
      <c r="Y15" s="85">
        <v>39425</v>
      </c>
      <c r="Z15" s="83" t="s">
        <v>5196</v>
      </c>
      <c r="AA15" s="85">
        <v>0</v>
      </c>
      <c r="AB15" s="85" t="s">
        <v>54</v>
      </c>
      <c r="AC15" s="85">
        <v>40375</v>
      </c>
      <c r="AD15" s="85">
        <v>39425</v>
      </c>
      <c r="AE15" s="85">
        <v>950</v>
      </c>
      <c r="AF15" s="83" t="s">
        <v>1371</v>
      </c>
      <c r="AG15" s="103">
        <f t="shared" si="2"/>
        <v>0</v>
      </c>
    </row>
    <row r="16" spans="1:34" s="88" customFormat="1" x14ac:dyDescent="0.2">
      <c r="A16" s="83" t="s">
        <v>39</v>
      </c>
      <c r="B16" s="83" t="s">
        <v>40</v>
      </c>
      <c r="C16" s="83" t="s">
        <v>2901</v>
      </c>
      <c r="D16" s="83" t="s">
        <v>2902</v>
      </c>
      <c r="E16" s="83" t="s">
        <v>2903</v>
      </c>
      <c r="F16" s="83" t="s">
        <v>2905</v>
      </c>
      <c r="G16" s="83" t="s">
        <v>2906</v>
      </c>
      <c r="H16" s="83" t="s">
        <v>4276</v>
      </c>
      <c r="I16" s="83" t="s">
        <v>94</v>
      </c>
      <c r="J16" s="83" t="s">
        <v>2081</v>
      </c>
      <c r="K16" s="84">
        <v>43496</v>
      </c>
      <c r="L16" s="84">
        <v>43539</v>
      </c>
      <c r="M16" s="104" t="s">
        <v>54</v>
      </c>
      <c r="N16" s="83" t="s">
        <v>1358</v>
      </c>
      <c r="O16" s="83" t="s">
        <v>1359</v>
      </c>
      <c r="P16" s="102">
        <v>8105643</v>
      </c>
      <c r="Q16" s="83" t="s">
        <v>5197</v>
      </c>
      <c r="R16" s="83" t="s">
        <v>68</v>
      </c>
      <c r="S16" s="83" t="s">
        <v>52</v>
      </c>
      <c r="T16" s="85">
        <v>40375</v>
      </c>
      <c r="U16" s="85">
        <v>39425</v>
      </c>
      <c r="V16" s="85">
        <f t="shared" si="0"/>
        <v>950</v>
      </c>
      <c r="W16" s="86">
        <f t="shared" si="1"/>
        <v>2.3529411764705882E-2</v>
      </c>
      <c r="X16" s="83" t="s">
        <v>1361</v>
      </c>
      <c r="Y16" s="85">
        <v>39425</v>
      </c>
      <c r="Z16" s="83" t="s">
        <v>5198</v>
      </c>
      <c r="AA16" s="85">
        <v>0</v>
      </c>
      <c r="AB16" s="85" t="s">
        <v>54</v>
      </c>
      <c r="AC16" s="85">
        <v>40375</v>
      </c>
      <c r="AD16" s="85">
        <v>39425</v>
      </c>
      <c r="AE16" s="85">
        <v>950</v>
      </c>
      <c r="AF16" s="83" t="s">
        <v>1371</v>
      </c>
      <c r="AG16" s="103">
        <f t="shared" si="2"/>
        <v>0</v>
      </c>
    </row>
    <row r="17" spans="1:33" s="88" customFormat="1" x14ac:dyDescent="0.2">
      <c r="A17" s="83" t="s">
        <v>39</v>
      </c>
      <c r="B17" s="83" t="s">
        <v>40</v>
      </c>
      <c r="C17" s="83" t="s">
        <v>2901</v>
      </c>
      <c r="D17" s="83" t="s">
        <v>2902</v>
      </c>
      <c r="E17" s="83" t="s">
        <v>2903</v>
      </c>
      <c r="F17" s="83" t="s">
        <v>2905</v>
      </c>
      <c r="G17" s="83" t="s">
        <v>2906</v>
      </c>
      <c r="H17" s="83" t="s">
        <v>4276</v>
      </c>
      <c r="I17" s="83" t="s">
        <v>94</v>
      </c>
      <c r="J17" s="83" t="s">
        <v>2081</v>
      </c>
      <c r="K17" s="84">
        <v>43496</v>
      </c>
      <c r="L17" s="84">
        <v>43539</v>
      </c>
      <c r="M17" s="104" t="s">
        <v>54</v>
      </c>
      <c r="N17" s="83" t="s">
        <v>1358</v>
      </c>
      <c r="O17" s="83" t="s">
        <v>1359</v>
      </c>
      <c r="P17" s="102">
        <v>8105710</v>
      </c>
      <c r="Q17" s="83" t="s">
        <v>5199</v>
      </c>
      <c r="R17" s="83" t="s">
        <v>68</v>
      </c>
      <c r="S17" s="83" t="s">
        <v>52</v>
      </c>
      <c r="T17" s="85">
        <v>58689.81</v>
      </c>
      <c r="U17" s="85">
        <v>52401.62</v>
      </c>
      <c r="V17" s="85">
        <f t="shared" si="0"/>
        <v>6288.1899999999951</v>
      </c>
      <c r="W17" s="86">
        <f t="shared" si="1"/>
        <v>0.10714279020497758</v>
      </c>
      <c r="X17" s="83" t="s">
        <v>1361</v>
      </c>
      <c r="Y17" s="85">
        <v>52401.62</v>
      </c>
      <c r="Z17" s="83" t="s">
        <v>5200</v>
      </c>
      <c r="AA17" s="85">
        <v>0</v>
      </c>
      <c r="AB17" s="85" t="s">
        <v>54</v>
      </c>
      <c r="AC17" s="85">
        <v>58689.81</v>
      </c>
      <c r="AD17" s="85">
        <v>52401.62</v>
      </c>
      <c r="AE17" s="85">
        <v>6288.19</v>
      </c>
      <c r="AF17" s="83" t="s">
        <v>1371</v>
      </c>
      <c r="AG17" s="103">
        <f t="shared" si="2"/>
        <v>0</v>
      </c>
    </row>
    <row r="18" spans="1:33" s="88" customFormat="1" x14ac:dyDescent="0.2">
      <c r="A18" s="83" t="s">
        <v>39</v>
      </c>
      <c r="B18" s="83" t="s">
        <v>40</v>
      </c>
      <c r="C18" s="83" t="s">
        <v>2901</v>
      </c>
      <c r="D18" s="83" t="s">
        <v>2902</v>
      </c>
      <c r="E18" s="83" t="s">
        <v>2903</v>
      </c>
      <c r="F18" s="83" t="s">
        <v>2905</v>
      </c>
      <c r="G18" s="83" t="s">
        <v>2906</v>
      </c>
      <c r="H18" s="83" t="s">
        <v>4276</v>
      </c>
      <c r="I18" s="83" t="s">
        <v>94</v>
      </c>
      <c r="J18" s="83" t="s">
        <v>2081</v>
      </c>
      <c r="K18" s="84">
        <v>43496</v>
      </c>
      <c r="L18" s="84">
        <v>43539</v>
      </c>
      <c r="M18" s="104" t="s">
        <v>54</v>
      </c>
      <c r="N18" s="83" t="s">
        <v>1358</v>
      </c>
      <c r="O18" s="83" t="s">
        <v>1359</v>
      </c>
      <c r="P18" s="102">
        <v>8105738</v>
      </c>
      <c r="Q18" s="83" t="s">
        <v>5201</v>
      </c>
      <c r="R18" s="83" t="s">
        <v>68</v>
      </c>
      <c r="S18" s="83" t="s">
        <v>52</v>
      </c>
      <c r="T18" s="85">
        <v>58689.81</v>
      </c>
      <c r="U18" s="85">
        <v>52401.62</v>
      </c>
      <c r="V18" s="85">
        <f t="shared" si="0"/>
        <v>6288.1899999999951</v>
      </c>
      <c r="W18" s="86">
        <f t="shared" si="1"/>
        <v>0.10714279020497758</v>
      </c>
      <c r="X18" s="83" t="s">
        <v>1361</v>
      </c>
      <c r="Y18" s="85">
        <v>52401.62</v>
      </c>
      <c r="Z18" s="83" t="s">
        <v>5202</v>
      </c>
      <c r="AA18" s="85">
        <v>0</v>
      </c>
      <c r="AB18" s="85" t="s">
        <v>54</v>
      </c>
      <c r="AC18" s="85">
        <v>58689.81</v>
      </c>
      <c r="AD18" s="85">
        <v>52401.62</v>
      </c>
      <c r="AE18" s="85">
        <v>6288.19</v>
      </c>
      <c r="AF18" s="83" t="s">
        <v>1371</v>
      </c>
      <c r="AG18" s="103">
        <f t="shared" si="2"/>
        <v>0</v>
      </c>
    </row>
    <row r="19" spans="1:33" s="88" customFormat="1" x14ac:dyDescent="0.2">
      <c r="A19" s="83" t="s">
        <v>39</v>
      </c>
      <c r="B19" s="83" t="s">
        <v>40</v>
      </c>
      <c r="C19" s="83" t="s">
        <v>2901</v>
      </c>
      <c r="D19" s="83" t="s">
        <v>2902</v>
      </c>
      <c r="E19" s="83" t="s">
        <v>2903</v>
      </c>
      <c r="F19" s="83" t="s">
        <v>2905</v>
      </c>
      <c r="G19" s="83" t="s">
        <v>2906</v>
      </c>
      <c r="H19" s="83" t="s">
        <v>4276</v>
      </c>
      <c r="I19" s="83" t="s">
        <v>94</v>
      </c>
      <c r="J19" s="83" t="s">
        <v>2081</v>
      </c>
      <c r="K19" s="84">
        <v>43496</v>
      </c>
      <c r="L19" s="84">
        <v>43539</v>
      </c>
      <c r="M19" s="104" t="s">
        <v>54</v>
      </c>
      <c r="N19" s="83" t="s">
        <v>1358</v>
      </c>
      <c r="O19" s="83" t="s">
        <v>1359</v>
      </c>
      <c r="P19" s="102">
        <v>8105704</v>
      </c>
      <c r="Q19" s="83" t="s">
        <v>5203</v>
      </c>
      <c r="R19" s="83" t="s">
        <v>68</v>
      </c>
      <c r="S19" s="83" t="s">
        <v>52</v>
      </c>
      <c r="T19" s="85">
        <v>58689.81</v>
      </c>
      <c r="U19" s="85">
        <v>52401.62</v>
      </c>
      <c r="V19" s="85">
        <f t="shared" si="0"/>
        <v>6288.1899999999951</v>
      </c>
      <c r="W19" s="86">
        <f t="shared" si="1"/>
        <v>0.10714279020497758</v>
      </c>
      <c r="X19" s="83" t="s">
        <v>1361</v>
      </c>
      <c r="Y19" s="85">
        <v>52401.62</v>
      </c>
      <c r="Z19" s="83" t="s">
        <v>5204</v>
      </c>
      <c r="AA19" s="85">
        <v>0</v>
      </c>
      <c r="AB19" s="85" t="s">
        <v>54</v>
      </c>
      <c r="AC19" s="85">
        <v>58689.81</v>
      </c>
      <c r="AD19" s="85">
        <v>52401.62</v>
      </c>
      <c r="AE19" s="85">
        <v>6288.19</v>
      </c>
      <c r="AF19" s="83" t="s">
        <v>1371</v>
      </c>
      <c r="AG19" s="103">
        <f t="shared" si="2"/>
        <v>0</v>
      </c>
    </row>
    <row r="20" spans="1:33" s="88" customFormat="1" x14ac:dyDescent="0.2">
      <c r="A20" s="83" t="s">
        <v>39</v>
      </c>
      <c r="B20" s="83" t="s">
        <v>40</v>
      </c>
      <c r="C20" s="83" t="s">
        <v>2901</v>
      </c>
      <c r="D20" s="83" t="s">
        <v>2902</v>
      </c>
      <c r="E20" s="83" t="s">
        <v>2903</v>
      </c>
      <c r="F20" s="83" t="s">
        <v>2905</v>
      </c>
      <c r="G20" s="83" t="s">
        <v>2906</v>
      </c>
      <c r="H20" s="83" t="s">
        <v>4276</v>
      </c>
      <c r="I20" s="83" t="s">
        <v>94</v>
      </c>
      <c r="J20" s="83" t="s">
        <v>2081</v>
      </c>
      <c r="K20" s="84">
        <v>43496</v>
      </c>
      <c r="L20" s="84">
        <v>43539</v>
      </c>
      <c r="M20" s="104" t="s">
        <v>54</v>
      </c>
      <c r="N20" s="83" t="s">
        <v>1358</v>
      </c>
      <c r="O20" s="83" t="s">
        <v>1359</v>
      </c>
      <c r="P20" s="102">
        <v>8105709</v>
      </c>
      <c r="Q20" s="83" t="s">
        <v>5205</v>
      </c>
      <c r="R20" s="83" t="s">
        <v>68</v>
      </c>
      <c r="S20" s="83" t="s">
        <v>52</v>
      </c>
      <c r="T20" s="85">
        <v>58689.81</v>
      </c>
      <c r="U20" s="85">
        <v>52401.62</v>
      </c>
      <c r="V20" s="85">
        <f t="shared" si="0"/>
        <v>6288.1899999999951</v>
      </c>
      <c r="W20" s="86">
        <f t="shared" si="1"/>
        <v>0.10714279020497758</v>
      </c>
      <c r="X20" s="83" t="s">
        <v>1361</v>
      </c>
      <c r="Y20" s="85">
        <v>52401.62</v>
      </c>
      <c r="Z20" s="83" t="s">
        <v>5206</v>
      </c>
      <c r="AA20" s="85">
        <v>0</v>
      </c>
      <c r="AB20" s="85" t="s">
        <v>54</v>
      </c>
      <c r="AC20" s="85">
        <v>58689.81</v>
      </c>
      <c r="AD20" s="85">
        <v>52401.62</v>
      </c>
      <c r="AE20" s="85">
        <v>6288.19</v>
      </c>
      <c r="AF20" s="83" t="s">
        <v>1371</v>
      </c>
      <c r="AG20" s="103">
        <f t="shared" si="2"/>
        <v>0</v>
      </c>
    </row>
    <row r="21" spans="1:33" s="88" customFormat="1" x14ac:dyDescent="0.2">
      <c r="A21" s="83" t="s">
        <v>39</v>
      </c>
      <c r="B21" s="83" t="s">
        <v>40</v>
      </c>
      <c r="C21" s="83" t="s">
        <v>2901</v>
      </c>
      <c r="D21" s="83" t="s">
        <v>2902</v>
      </c>
      <c r="E21" s="83" t="s">
        <v>2903</v>
      </c>
      <c r="F21" s="83" t="s">
        <v>2905</v>
      </c>
      <c r="G21" s="83" t="s">
        <v>2906</v>
      </c>
      <c r="H21" s="83" t="s">
        <v>4276</v>
      </c>
      <c r="I21" s="83" t="s">
        <v>94</v>
      </c>
      <c r="J21" s="83" t="s">
        <v>2081</v>
      </c>
      <c r="K21" s="84">
        <v>43496</v>
      </c>
      <c r="L21" s="84">
        <v>43539</v>
      </c>
      <c r="M21" s="104" t="s">
        <v>54</v>
      </c>
      <c r="N21" s="83" t="s">
        <v>1358</v>
      </c>
      <c r="O21" s="83" t="s">
        <v>1359</v>
      </c>
      <c r="P21" s="102">
        <v>8105739</v>
      </c>
      <c r="Q21" s="83" t="s">
        <v>5207</v>
      </c>
      <c r="R21" s="83" t="s">
        <v>68</v>
      </c>
      <c r="S21" s="83" t="s">
        <v>52</v>
      </c>
      <c r="T21" s="85">
        <v>58689.81</v>
      </c>
      <c r="U21" s="85">
        <v>52401.62</v>
      </c>
      <c r="V21" s="85">
        <f t="shared" si="0"/>
        <v>6288.1899999999951</v>
      </c>
      <c r="W21" s="86">
        <f t="shared" si="1"/>
        <v>0.10714279020497758</v>
      </c>
      <c r="X21" s="83" t="s">
        <v>1361</v>
      </c>
      <c r="Y21" s="85">
        <v>52401.62</v>
      </c>
      <c r="Z21" s="83" t="s">
        <v>5208</v>
      </c>
      <c r="AA21" s="85">
        <v>0</v>
      </c>
      <c r="AB21" s="85" t="s">
        <v>54</v>
      </c>
      <c r="AC21" s="85">
        <v>58689.81</v>
      </c>
      <c r="AD21" s="85">
        <v>52401.62</v>
      </c>
      <c r="AE21" s="85">
        <v>6288.19</v>
      </c>
      <c r="AF21" s="83" t="s">
        <v>1371</v>
      </c>
      <c r="AG21" s="103">
        <f t="shared" si="2"/>
        <v>0</v>
      </c>
    </row>
    <row r="22" spans="1:33" s="88" customFormat="1" x14ac:dyDescent="0.2">
      <c r="A22" s="83" t="s">
        <v>39</v>
      </c>
      <c r="B22" s="83" t="s">
        <v>40</v>
      </c>
      <c r="C22" s="83" t="s">
        <v>2901</v>
      </c>
      <c r="D22" s="83" t="s">
        <v>2902</v>
      </c>
      <c r="E22" s="83" t="s">
        <v>2903</v>
      </c>
      <c r="F22" s="83" t="s">
        <v>2905</v>
      </c>
      <c r="G22" s="83" t="s">
        <v>2906</v>
      </c>
      <c r="H22" s="83" t="s">
        <v>4276</v>
      </c>
      <c r="I22" s="83" t="s">
        <v>94</v>
      </c>
      <c r="J22" s="83" t="s">
        <v>2081</v>
      </c>
      <c r="K22" s="84">
        <v>43495</v>
      </c>
      <c r="L22" s="84">
        <v>43539</v>
      </c>
      <c r="M22" s="104" t="s">
        <v>54</v>
      </c>
      <c r="N22" s="83" t="s">
        <v>1358</v>
      </c>
      <c r="O22" s="83" t="s">
        <v>1359</v>
      </c>
      <c r="P22" s="102">
        <v>8105699</v>
      </c>
      <c r="Q22" s="83" t="s">
        <v>5209</v>
      </c>
      <c r="R22" s="83" t="s">
        <v>68</v>
      </c>
      <c r="S22" s="83" t="s">
        <v>52</v>
      </c>
      <c r="T22" s="85">
        <v>40375</v>
      </c>
      <c r="U22" s="85">
        <v>39425</v>
      </c>
      <c r="V22" s="85">
        <f t="shared" si="0"/>
        <v>950</v>
      </c>
      <c r="W22" s="86">
        <f t="shared" si="1"/>
        <v>2.3529411764705882E-2</v>
      </c>
      <c r="X22" s="83" t="s">
        <v>1361</v>
      </c>
      <c r="Y22" s="85">
        <v>39425</v>
      </c>
      <c r="Z22" s="83" t="s">
        <v>5210</v>
      </c>
      <c r="AA22" s="85">
        <v>0</v>
      </c>
      <c r="AB22" s="85" t="s">
        <v>54</v>
      </c>
      <c r="AC22" s="85">
        <v>40375</v>
      </c>
      <c r="AD22" s="85">
        <v>39425</v>
      </c>
      <c r="AE22" s="85">
        <v>950</v>
      </c>
      <c r="AF22" s="83" t="s">
        <v>1371</v>
      </c>
      <c r="AG22" s="103">
        <f t="shared" si="2"/>
        <v>0</v>
      </c>
    </row>
    <row r="23" spans="1:33" s="88" customFormat="1" x14ac:dyDescent="0.2">
      <c r="A23" s="83" t="s">
        <v>39</v>
      </c>
      <c r="B23" s="83" t="s">
        <v>40</v>
      </c>
      <c r="C23" s="83" t="s">
        <v>2901</v>
      </c>
      <c r="D23" s="83" t="s">
        <v>2902</v>
      </c>
      <c r="E23" s="83" t="s">
        <v>2903</v>
      </c>
      <c r="F23" s="83" t="s">
        <v>2905</v>
      </c>
      <c r="G23" s="83" t="s">
        <v>2906</v>
      </c>
      <c r="H23" s="83" t="s">
        <v>4276</v>
      </c>
      <c r="I23" s="83" t="s">
        <v>94</v>
      </c>
      <c r="J23" s="83" t="s">
        <v>2081</v>
      </c>
      <c r="K23" s="84">
        <v>43495</v>
      </c>
      <c r="L23" s="84">
        <v>43539</v>
      </c>
      <c r="M23" s="104" t="s">
        <v>54</v>
      </c>
      <c r="N23" s="83" t="s">
        <v>1358</v>
      </c>
      <c r="O23" s="83" t="s">
        <v>1359</v>
      </c>
      <c r="P23" s="102">
        <v>8105697</v>
      </c>
      <c r="Q23" s="83" t="s">
        <v>5211</v>
      </c>
      <c r="R23" s="83" t="s">
        <v>68</v>
      </c>
      <c r="S23" s="83" t="s">
        <v>52</v>
      </c>
      <c r="T23" s="85">
        <v>40375</v>
      </c>
      <c r="U23" s="85">
        <v>39425</v>
      </c>
      <c r="V23" s="85">
        <f t="shared" si="0"/>
        <v>950</v>
      </c>
      <c r="W23" s="86">
        <f t="shared" si="1"/>
        <v>2.3529411764705882E-2</v>
      </c>
      <c r="X23" s="83" t="s">
        <v>1361</v>
      </c>
      <c r="Y23" s="85">
        <v>39425</v>
      </c>
      <c r="Z23" s="83" t="s">
        <v>5212</v>
      </c>
      <c r="AA23" s="85">
        <v>0</v>
      </c>
      <c r="AB23" s="85" t="s">
        <v>54</v>
      </c>
      <c r="AC23" s="85">
        <v>40375</v>
      </c>
      <c r="AD23" s="85">
        <v>39425</v>
      </c>
      <c r="AE23" s="85">
        <v>950</v>
      </c>
      <c r="AF23" s="83" t="s">
        <v>1371</v>
      </c>
      <c r="AG23" s="103">
        <f t="shared" si="2"/>
        <v>0</v>
      </c>
    </row>
    <row r="24" spans="1:33" s="88" customFormat="1" x14ac:dyDescent="0.2">
      <c r="A24" s="83" t="s">
        <v>39</v>
      </c>
      <c r="B24" s="83" t="s">
        <v>40</v>
      </c>
      <c r="C24" s="83" t="s">
        <v>2901</v>
      </c>
      <c r="D24" s="83" t="s">
        <v>2902</v>
      </c>
      <c r="E24" s="83" t="s">
        <v>2903</v>
      </c>
      <c r="F24" s="83" t="s">
        <v>2905</v>
      </c>
      <c r="G24" s="83" t="s">
        <v>2906</v>
      </c>
      <c r="H24" s="83" t="s">
        <v>4276</v>
      </c>
      <c r="I24" s="83" t="s">
        <v>94</v>
      </c>
      <c r="J24" s="83" t="s">
        <v>2081</v>
      </c>
      <c r="K24" s="84">
        <v>43496</v>
      </c>
      <c r="L24" s="84">
        <v>43539</v>
      </c>
      <c r="M24" s="104" t="s">
        <v>54</v>
      </c>
      <c r="N24" s="83" t="s">
        <v>1358</v>
      </c>
      <c r="O24" s="83" t="s">
        <v>1359</v>
      </c>
      <c r="P24" s="102">
        <v>8105688</v>
      </c>
      <c r="Q24" s="83" t="s">
        <v>5213</v>
      </c>
      <c r="R24" s="83" t="s">
        <v>68</v>
      </c>
      <c r="S24" s="83" t="s">
        <v>52</v>
      </c>
      <c r="T24" s="85">
        <v>62400</v>
      </c>
      <c r="U24" s="85">
        <v>61380</v>
      </c>
      <c r="V24" s="85">
        <f t="shared" si="0"/>
        <v>1020</v>
      </c>
      <c r="W24" s="86">
        <f t="shared" si="1"/>
        <v>1.6346153846153847E-2</v>
      </c>
      <c r="X24" s="83" t="s">
        <v>1361</v>
      </c>
      <c r="Y24" s="85">
        <v>61380</v>
      </c>
      <c r="Z24" s="83" t="s">
        <v>5214</v>
      </c>
      <c r="AA24" s="85">
        <v>0</v>
      </c>
      <c r="AB24" s="85" t="s">
        <v>54</v>
      </c>
      <c r="AC24" s="85">
        <v>62400</v>
      </c>
      <c r="AD24" s="85">
        <v>61380</v>
      </c>
      <c r="AE24" s="85">
        <v>1020</v>
      </c>
      <c r="AF24" s="83" t="s">
        <v>1371</v>
      </c>
      <c r="AG24" s="103">
        <f t="shared" si="2"/>
        <v>0</v>
      </c>
    </row>
    <row r="25" spans="1:33" s="88" customFormat="1" x14ac:dyDescent="0.2">
      <c r="A25" s="83" t="s">
        <v>39</v>
      </c>
      <c r="B25" s="83" t="s">
        <v>40</v>
      </c>
      <c r="C25" s="83" t="s">
        <v>2901</v>
      </c>
      <c r="D25" s="83" t="s">
        <v>2902</v>
      </c>
      <c r="E25" s="83" t="s">
        <v>2903</v>
      </c>
      <c r="F25" s="83" t="s">
        <v>2905</v>
      </c>
      <c r="G25" s="83" t="s">
        <v>2906</v>
      </c>
      <c r="H25" s="83" t="s">
        <v>4276</v>
      </c>
      <c r="I25" s="83" t="s">
        <v>94</v>
      </c>
      <c r="J25" s="83" t="s">
        <v>2081</v>
      </c>
      <c r="K25" s="84">
        <v>43496</v>
      </c>
      <c r="L25" s="84">
        <v>43539</v>
      </c>
      <c r="M25" s="104" t="s">
        <v>54</v>
      </c>
      <c r="N25" s="83" t="s">
        <v>1358</v>
      </c>
      <c r="O25" s="83" t="s">
        <v>1359</v>
      </c>
      <c r="P25" s="102">
        <v>8105694</v>
      </c>
      <c r="Q25" s="83" t="s">
        <v>5215</v>
      </c>
      <c r="R25" s="83" t="s">
        <v>68</v>
      </c>
      <c r="S25" s="83" t="s">
        <v>52</v>
      </c>
      <c r="T25" s="85">
        <v>15600</v>
      </c>
      <c r="U25" s="85">
        <v>15345</v>
      </c>
      <c r="V25" s="85">
        <f t="shared" si="0"/>
        <v>255</v>
      </c>
      <c r="W25" s="86">
        <f t="shared" si="1"/>
        <v>1.6346153846153847E-2</v>
      </c>
      <c r="X25" s="83" t="s">
        <v>1361</v>
      </c>
      <c r="Y25" s="85">
        <v>15345</v>
      </c>
      <c r="Z25" s="83" t="s">
        <v>5216</v>
      </c>
      <c r="AA25" s="85">
        <v>0</v>
      </c>
      <c r="AB25" s="85" t="s">
        <v>54</v>
      </c>
      <c r="AC25" s="85">
        <v>15600</v>
      </c>
      <c r="AD25" s="85">
        <v>15345</v>
      </c>
      <c r="AE25" s="85">
        <v>255</v>
      </c>
      <c r="AF25" s="83" t="s">
        <v>1371</v>
      </c>
      <c r="AG25" s="103">
        <f t="shared" si="2"/>
        <v>0</v>
      </c>
    </row>
    <row r="26" spans="1:33" s="88" customFormat="1" x14ac:dyDescent="0.2">
      <c r="A26" s="83" t="s">
        <v>39</v>
      </c>
      <c r="B26" s="83" t="s">
        <v>40</v>
      </c>
      <c r="C26" s="83" t="s">
        <v>2901</v>
      </c>
      <c r="D26" s="83" t="s">
        <v>2902</v>
      </c>
      <c r="E26" s="83" t="s">
        <v>2903</v>
      </c>
      <c r="F26" s="83" t="s">
        <v>2905</v>
      </c>
      <c r="G26" s="83" t="s">
        <v>2906</v>
      </c>
      <c r="H26" s="83" t="s">
        <v>4276</v>
      </c>
      <c r="I26" s="83" t="s">
        <v>94</v>
      </c>
      <c r="J26" s="83" t="s">
        <v>2081</v>
      </c>
      <c r="K26" s="84">
        <v>43496</v>
      </c>
      <c r="L26" s="84">
        <v>43539</v>
      </c>
      <c r="M26" s="104" t="s">
        <v>54</v>
      </c>
      <c r="N26" s="83" t="s">
        <v>1358</v>
      </c>
      <c r="O26" s="83" t="s">
        <v>1359</v>
      </c>
      <c r="P26" s="102">
        <v>8105653</v>
      </c>
      <c r="Q26" s="83" t="s">
        <v>5217</v>
      </c>
      <c r="R26" s="83" t="s">
        <v>68</v>
      </c>
      <c r="S26" s="83" t="s">
        <v>52</v>
      </c>
      <c r="T26" s="85">
        <v>31200</v>
      </c>
      <c r="U26" s="85">
        <v>30690</v>
      </c>
      <c r="V26" s="85">
        <f t="shared" si="0"/>
        <v>510</v>
      </c>
      <c r="W26" s="86">
        <f t="shared" si="1"/>
        <v>1.6346153846153847E-2</v>
      </c>
      <c r="X26" s="83" t="s">
        <v>1361</v>
      </c>
      <c r="Y26" s="85">
        <v>30690</v>
      </c>
      <c r="Z26" s="83" t="s">
        <v>5218</v>
      </c>
      <c r="AA26" s="85">
        <v>0</v>
      </c>
      <c r="AB26" s="85" t="s">
        <v>54</v>
      </c>
      <c r="AC26" s="85">
        <v>31200</v>
      </c>
      <c r="AD26" s="85">
        <v>30690</v>
      </c>
      <c r="AE26" s="85">
        <v>510</v>
      </c>
      <c r="AF26" s="83" t="s">
        <v>1371</v>
      </c>
      <c r="AG26" s="103">
        <f t="shared" si="2"/>
        <v>0</v>
      </c>
    </row>
    <row r="27" spans="1:33" s="88" customFormat="1" x14ac:dyDescent="0.2">
      <c r="A27" s="83" t="s">
        <v>39</v>
      </c>
      <c r="B27" s="83" t="s">
        <v>40</v>
      </c>
      <c r="C27" s="83" t="s">
        <v>2901</v>
      </c>
      <c r="D27" s="83" t="s">
        <v>2902</v>
      </c>
      <c r="E27" s="83" t="s">
        <v>2903</v>
      </c>
      <c r="F27" s="83" t="s">
        <v>2905</v>
      </c>
      <c r="G27" s="83" t="s">
        <v>2906</v>
      </c>
      <c r="H27" s="83" t="s">
        <v>4276</v>
      </c>
      <c r="I27" s="83" t="s">
        <v>309</v>
      </c>
      <c r="J27" s="83" t="s">
        <v>2081</v>
      </c>
      <c r="K27" s="84">
        <v>43483</v>
      </c>
      <c r="L27" s="84">
        <v>43539</v>
      </c>
      <c r="M27" s="104" t="s">
        <v>54</v>
      </c>
      <c r="N27" s="83" t="s">
        <v>1358</v>
      </c>
      <c r="O27" s="83" t="s">
        <v>1359</v>
      </c>
      <c r="P27" s="102">
        <v>8138182</v>
      </c>
      <c r="Q27" s="83" t="s">
        <v>5219</v>
      </c>
      <c r="R27" s="83" t="s">
        <v>68</v>
      </c>
      <c r="S27" s="83" t="s">
        <v>52</v>
      </c>
      <c r="T27" s="85">
        <v>15600</v>
      </c>
      <c r="U27" s="85">
        <v>15210</v>
      </c>
      <c r="V27" s="85">
        <f t="shared" si="0"/>
        <v>390</v>
      </c>
      <c r="W27" s="86">
        <f t="shared" si="1"/>
        <v>2.5000000000000001E-2</v>
      </c>
      <c r="X27" s="83" t="s">
        <v>1361</v>
      </c>
      <c r="Y27" s="85">
        <v>15210</v>
      </c>
      <c r="Z27" s="83" t="s">
        <v>5220</v>
      </c>
      <c r="AA27" s="85">
        <v>0</v>
      </c>
      <c r="AB27" s="85" t="s">
        <v>54</v>
      </c>
      <c r="AC27" s="85">
        <v>15600</v>
      </c>
      <c r="AD27" s="85">
        <v>15210</v>
      </c>
      <c r="AE27" s="85">
        <v>390</v>
      </c>
      <c r="AF27" s="83" t="s">
        <v>1371</v>
      </c>
      <c r="AG27" s="103">
        <f t="shared" si="2"/>
        <v>0</v>
      </c>
    </row>
    <row r="28" spans="1:33" s="88" customFormat="1" x14ac:dyDescent="0.2">
      <c r="A28" s="83" t="s">
        <v>39</v>
      </c>
      <c r="B28" s="83" t="s">
        <v>40</v>
      </c>
      <c r="C28" s="83" t="s">
        <v>2901</v>
      </c>
      <c r="D28" s="83" t="s">
        <v>2902</v>
      </c>
      <c r="E28" s="83" t="s">
        <v>2903</v>
      </c>
      <c r="F28" s="83" t="s">
        <v>2905</v>
      </c>
      <c r="G28" s="83" t="s">
        <v>2913</v>
      </c>
      <c r="H28" s="83" t="s">
        <v>978</v>
      </c>
      <c r="I28" s="83" t="s">
        <v>183</v>
      </c>
      <c r="J28" s="83" t="s">
        <v>2081</v>
      </c>
      <c r="K28" s="84">
        <v>43476</v>
      </c>
      <c r="L28" s="84">
        <v>43476</v>
      </c>
      <c r="M28" s="84">
        <v>43476</v>
      </c>
      <c r="N28" s="83" t="s">
        <v>1358</v>
      </c>
      <c r="O28" s="83" t="s">
        <v>1368</v>
      </c>
      <c r="P28" s="102">
        <v>7449620</v>
      </c>
      <c r="Q28" s="83" t="s">
        <v>5221</v>
      </c>
      <c r="R28" s="83" t="s">
        <v>68</v>
      </c>
      <c r="S28" s="83" t="s">
        <v>52</v>
      </c>
      <c r="T28" s="85">
        <v>1944</v>
      </c>
      <c r="U28" s="85">
        <v>1800</v>
      </c>
      <c r="V28" s="85">
        <f t="shared" si="0"/>
        <v>144</v>
      </c>
      <c r="W28" s="86">
        <f t="shared" si="1"/>
        <v>7.407407407407407E-2</v>
      </c>
      <c r="X28" s="83" t="s">
        <v>1361</v>
      </c>
      <c r="Y28" s="85">
        <v>1800</v>
      </c>
      <c r="Z28" s="83" t="s">
        <v>5222</v>
      </c>
      <c r="AA28" s="85">
        <v>0</v>
      </c>
      <c r="AB28" s="85" t="s">
        <v>54</v>
      </c>
      <c r="AC28" s="85">
        <v>1944</v>
      </c>
      <c r="AD28" s="85">
        <v>1800</v>
      </c>
      <c r="AE28" s="85">
        <v>144</v>
      </c>
      <c r="AF28" s="83" t="s">
        <v>1390</v>
      </c>
      <c r="AG28" s="103">
        <f t="shared" si="2"/>
        <v>0</v>
      </c>
    </row>
    <row r="29" spans="1:33" s="88" customFormat="1" x14ac:dyDescent="0.2">
      <c r="A29" s="83" t="s">
        <v>39</v>
      </c>
      <c r="B29" s="83" t="s">
        <v>40</v>
      </c>
      <c r="C29" s="83" t="s">
        <v>2901</v>
      </c>
      <c r="D29" s="83" t="s">
        <v>2902</v>
      </c>
      <c r="E29" s="83" t="s">
        <v>2903</v>
      </c>
      <c r="F29" s="83" t="s">
        <v>2905</v>
      </c>
      <c r="G29" s="83" t="s">
        <v>2913</v>
      </c>
      <c r="H29" s="83" t="s">
        <v>45</v>
      </c>
      <c r="I29" s="83" t="s">
        <v>5223</v>
      </c>
      <c r="J29" s="83" t="s">
        <v>2185</v>
      </c>
      <c r="K29" s="84">
        <v>42300</v>
      </c>
      <c r="L29" s="84">
        <v>43539</v>
      </c>
      <c r="M29" s="104" t="s">
        <v>54</v>
      </c>
      <c r="N29" s="83" t="s">
        <v>1358</v>
      </c>
      <c r="O29" s="83" t="s">
        <v>1359</v>
      </c>
      <c r="P29" s="102">
        <v>6157615</v>
      </c>
      <c r="Q29" s="83" t="s">
        <v>5224</v>
      </c>
      <c r="R29" s="83" t="s">
        <v>68</v>
      </c>
      <c r="S29" s="83" t="s">
        <v>52</v>
      </c>
      <c r="T29" s="85">
        <v>38086.28</v>
      </c>
      <c r="U29" s="85">
        <v>32833</v>
      </c>
      <c r="V29" s="85">
        <f t="shared" si="0"/>
        <v>5253.2799999999988</v>
      </c>
      <c r="W29" s="86">
        <f t="shared" si="1"/>
        <v>0.13793103448275859</v>
      </c>
      <c r="X29" s="83" t="s">
        <v>1361</v>
      </c>
      <c r="Y29" s="85">
        <v>32833</v>
      </c>
      <c r="Z29" s="83" t="s">
        <v>5225</v>
      </c>
      <c r="AA29" s="85">
        <v>0</v>
      </c>
      <c r="AB29" s="85" t="s">
        <v>54</v>
      </c>
      <c r="AC29" s="85">
        <v>0</v>
      </c>
      <c r="AD29" s="85">
        <v>0</v>
      </c>
      <c r="AE29" s="85">
        <v>0</v>
      </c>
      <c r="AF29" s="83" t="s">
        <v>1371</v>
      </c>
      <c r="AG29" s="103">
        <f t="shared" si="2"/>
        <v>5253.2799999999988</v>
      </c>
    </row>
    <row r="30" spans="1:33" s="88" customFormat="1" x14ac:dyDescent="0.2">
      <c r="A30" s="83" t="s">
        <v>39</v>
      </c>
      <c r="B30" s="83" t="s">
        <v>40</v>
      </c>
      <c r="C30" s="83" t="s">
        <v>2901</v>
      </c>
      <c r="D30" s="83" t="s">
        <v>2902</v>
      </c>
      <c r="E30" s="83" t="s">
        <v>2903</v>
      </c>
      <c r="F30" s="83" t="s">
        <v>2905</v>
      </c>
      <c r="G30" s="83" t="s">
        <v>2913</v>
      </c>
      <c r="H30" s="83" t="s">
        <v>4286</v>
      </c>
      <c r="I30" s="83" t="s">
        <v>309</v>
      </c>
      <c r="J30" s="83" t="s">
        <v>2081</v>
      </c>
      <c r="K30" s="84">
        <v>43476</v>
      </c>
      <c r="L30" s="84">
        <v>43476</v>
      </c>
      <c r="M30" s="84">
        <v>43476</v>
      </c>
      <c r="N30" s="83" t="s">
        <v>1358</v>
      </c>
      <c r="O30" s="83" t="s">
        <v>1368</v>
      </c>
      <c r="P30" s="102">
        <v>7627444</v>
      </c>
      <c r="Q30" s="83" t="s">
        <v>5226</v>
      </c>
      <c r="R30" s="83" t="s">
        <v>68</v>
      </c>
      <c r="S30" s="83" t="s">
        <v>52</v>
      </c>
      <c r="T30" s="85">
        <v>12393</v>
      </c>
      <c r="U30" s="85">
        <v>12150</v>
      </c>
      <c r="V30" s="85">
        <f t="shared" si="0"/>
        <v>243</v>
      </c>
      <c r="W30" s="86">
        <f t="shared" si="1"/>
        <v>1.9607843137254902E-2</v>
      </c>
      <c r="X30" s="83" t="s">
        <v>1361</v>
      </c>
      <c r="Y30" s="85">
        <v>12150</v>
      </c>
      <c r="Z30" s="83" t="s">
        <v>5227</v>
      </c>
      <c r="AA30" s="85">
        <v>0</v>
      </c>
      <c r="AB30" s="85" t="s">
        <v>54</v>
      </c>
      <c r="AC30" s="85">
        <v>12393</v>
      </c>
      <c r="AD30" s="85">
        <v>12150</v>
      </c>
      <c r="AE30" s="85">
        <v>243</v>
      </c>
      <c r="AF30" s="83" t="s">
        <v>1371</v>
      </c>
      <c r="AG30" s="103">
        <f t="shared" si="2"/>
        <v>0</v>
      </c>
    </row>
    <row r="31" spans="1:33" s="88" customFormat="1" x14ac:dyDescent="0.2">
      <c r="A31" s="83" t="s">
        <v>39</v>
      </c>
      <c r="B31" s="83" t="s">
        <v>40</v>
      </c>
      <c r="C31" s="83" t="s">
        <v>2901</v>
      </c>
      <c r="D31" s="83" t="s">
        <v>2902</v>
      </c>
      <c r="E31" s="83" t="s">
        <v>2903</v>
      </c>
      <c r="F31" s="83" t="s">
        <v>2905</v>
      </c>
      <c r="G31" s="83" t="s">
        <v>2913</v>
      </c>
      <c r="H31" s="83" t="s">
        <v>5228</v>
      </c>
      <c r="I31" s="83" t="s">
        <v>309</v>
      </c>
      <c r="J31" s="83" t="s">
        <v>2164</v>
      </c>
      <c r="K31" s="84">
        <v>43385</v>
      </c>
      <c r="L31" s="84">
        <v>43539</v>
      </c>
      <c r="M31" s="104" t="s">
        <v>54</v>
      </c>
      <c r="N31" s="83" t="s">
        <v>1358</v>
      </c>
      <c r="O31" s="83" t="s">
        <v>1359</v>
      </c>
      <c r="P31" s="102">
        <v>7992610</v>
      </c>
      <c r="Q31" s="83" t="s">
        <v>5229</v>
      </c>
      <c r="R31" s="83" t="s">
        <v>68</v>
      </c>
      <c r="S31" s="83" t="s">
        <v>52</v>
      </c>
      <c r="T31" s="85">
        <v>2040</v>
      </c>
      <c r="U31" s="85">
        <v>2000</v>
      </c>
      <c r="V31" s="85">
        <f t="shared" si="0"/>
        <v>40</v>
      </c>
      <c r="W31" s="86">
        <f t="shared" si="1"/>
        <v>1.9607843137254902E-2</v>
      </c>
      <c r="X31" s="83" t="s">
        <v>1361</v>
      </c>
      <c r="Y31" s="85">
        <v>2000</v>
      </c>
      <c r="Z31" s="83" t="s">
        <v>5230</v>
      </c>
      <c r="AA31" s="85">
        <v>0</v>
      </c>
      <c r="AB31" s="85" t="s">
        <v>54</v>
      </c>
      <c r="AC31" s="85">
        <v>2040</v>
      </c>
      <c r="AD31" s="85">
        <v>2000</v>
      </c>
      <c r="AE31" s="85">
        <v>40</v>
      </c>
      <c r="AF31" s="83" t="s">
        <v>1371</v>
      </c>
      <c r="AG31" s="103">
        <f t="shared" si="2"/>
        <v>0</v>
      </c>
    </row>
    <row r="32" spans="1:33" s="88" customFormat="1" x14ac:dyDescent="0.2">
      <c r="A32" s="83" t="s">
        <v>39</v>
      </c>
      <c r="B32" s="83" t="s">
        <v>40</v>
      </c>
      <c r="C32" s="83" t="s">
        <v>2901</v>
      </c>
      <c r="D32" s="83" t="s">
        <v>2902</v>
      </c>
      <c r="E32" s="83" t="s">
        <v>2903</v>
      </c>
      <c r="F32" s="83" t="s">
        <v>2905</v>
      </c>
      <c r="G32" s="83" t="s">
        <v>2913</v>
      </c>
      <c r="H32" s="83" t="s">
        <v>5228</v>
      </c>
      <c r="I32" s="83" t="s">
        <v>309</v>
      </c>
      <c r="J32" s="83" t="s">
        <v>2164</v>
      </c>
      <c r="K32" s="84">
        <v>43385</v>
      </c>
      <c r="L32" s="84">
        <v>43539</v>
      </c>
      <c r="M32" s="104" t="s">
        <v>54</v>
      </c>
      <c r="N32" s="83" t="s">
        <v>1358</v>
      </c>
      <c r="O32" s="83" t="s">
        <v>1359</v>
      </c>
      <c r="P32" s="102">
        <v>7992610</v>
      </c>
      <c r="Q32" s="83" t="s">
        <v>5229</v>
      </c>
      <c r="R32" s="83" t="s">
        <v>68</v>
      </c>
      <c r="S32" s="83" t="s">
        <v>52</v>
      </c>
      <c r="T32" s="85">
        <v>13281</v>
      </c>
      <c r="U32" s="85">
        <v>12582</v>
      </c>
      <c r="V32" s="85">
        <f t="shared" si="0"/>
        <v>699</v>
      </c>
      <c r="W32" s="86">
        <f t="shared" si="1"/>
        <v>5.2631578947368418E-2</v>
      </c>
      <c r="X32" s="83" t="s">
        <v>1361</v>
      </c>
      <c r="Y32" s="85">
        <v>12582</v>
      </c>
      <c r="Z32" s="83" t="s">
        <v>5231</v>
      </c>
      <c r="AA32" s="85">
        <v>0</v>
      </c>
      <c r="AB32" s="85" t="s">
        <v>54</v>
      </c>
      <c r="AC32" s="85">
        <v>13281</v>
      </c>
      <c r="AD32" s="85">
        <v>12582</v>
      </c>
      <c r="AE32" s="85">
        <v>699</v>
      </c>
      <c r="AF32" s="83" t="s">
        <v>1371</v>
      </c>
      <c r="AG32" s="103">
        <f t="shared" si="2"/>
        <v>0</v>
      </c>
    </row>
    <row r="33" spans="1:33" s="88" customFormat="1" x14ac:dyDescent="0.2">
      <c r="A33" s="83" t="s">
        <v>39</v>
      </c>
      <c r="B33" s="83" t="s">
        <v>40</v>
      </c>
      <c r="C33" s="83" t="s">
        <v>2901</v>
      </c>
      <c r="D33" s="83" t="s">
        <v>2902</v>
      </c>
      <c r="E33" s="83" t="s">
        <v>2903</v>
      </c>
      <c r="F33" s="83" t="s">
        <v>2905</v>
      </c>
      <c r="G33" s="83" t="s">
        <v>2913</v>
      </c>
      <c r="H33" s="83" t="s">
        <v>5228</v>
      </c>
      <c r="I33" s="83" t="s">
        <v>309</v>
      </c>
      <c r="J33" s="83" t="s">
        <v>2164</v>
      </c>
      <c r="K33" s="84">
        <v>43390</v>
      </c>
      <c r="L33" s="84">
        <v>43390</v>
      </c>
      <c r="M33" s="84">
        <v>43390</v>
      </c>
      <c r="N33" s="83" t="s">
        <v>1358</v>
      </c>
      <c r="O33" s="83" t="s">
        <v>1368</v>
      </c>
      <c r="P33" s="102">
        <v>7992610</v>
      </c>
      <c r="Q33" s="83" t="s">
        <v>5229</v>
      </c>
      <c r="R33" s="83" t="s">
        <v>68</v>
      </c>
      <c r="S33" s="83" t="s">
        <v>52</v>
      </c>
      <c r="T33" s="85">
        <v>22792.400000000001</v>
      </c>
      <c r="U33" s="85">
        <v>21592.799999999999</v>
      </c>
      <c r="V33" s="85">
        <f t="shared" si="0"/>
        <v>1199.6000000000022</v>
      </c>
      <c r="W33" s="86">
        <f t="shared" si="1"/>
        <v>5.2631578947368515E-2</v>
      </c>
      <c r="X33" s="83" t="s">
        <v>1361</v>
      </c>
      <c r="Y33" s="85">
        <v>21592.799999999999</v>
      </c>
      <c r="Z33" s="83" t="s">
        <v>5231</v>
      </c>
      <c r="AA33" s="85">
        <v>0</v>
      </c>
      <c r="AB33" s="85" t="s">
        <v>54</v>
      </c>
      <c r="AC33" s="85">
        <v>22792.400000000001</v>
      </c>
      <c r="AD33" s="85">
        <v>21592.799999999999</v>
      </c>
      <c r="AE33" s="85">
        <v>1199.5999999999999</v>
      </c>
      <c r="AF33" s="83" t="s">
        <v>1371</v>
      </c>
      <c r="AG33" s="103">
        <f t="shared" si="2"/>
        <v>2.2737367544323206E-12</v>
      </c>
    </row>
    <row r="34" spans="1:33" s="88" customFormat="1" x14ac:dyDescent="0.2">
      <c r="A34" s="83" t="s">
        <v>39</v>
      </c>
      <c r="B34" s="83" t="s">
        <v>40</v>
      </c>
      <c r="C34" s="83" t="s">
        <v>2901</v>
      </c>
      <c r="D34" s="83" t="s">
        <v>5232</v>
      </c>
      <c r="E34" s="83" t="s">
        <v>2903</v>
      </c>
      <c r="F34" s="83" t="s">
        <v>5233</v>
      </c>
      <c r="G34" s="83" t="s">
        <v>2906</v>
      </c>
      <c r="H34" s="83" t="s">
        <v>5234</v>
      </c>
      <c r="I34" s="83" t="s">
        <v>979</v>
      </c>
      <c r="J34" s="83" t="s">
        <v>2171</v>
      </c>
      <c r="K34" s="84">
        <v>42093</v>
      </c>
      <c r="L34" s="84">
        <v>43539</v>
      </c>
      <c r="M34" s="104" t="s">
        <v>54</v>
      </c>
      <c r="N34" s="83" t="s">
        <v>1358</v>
      </c>
      <c r="O34" s="83" t="s">
        <v>1359</v>
      </c>
      <c r="P34" s="102">
        <v>5847468</v>
      </c>
      <c r="Q34" s="83" t="s">
        <v>5235</v>
      </c>
      <c r="R34" s="83" t="s">
        <v>68</v>
      </c>
      <c r="S34" s="83" t="s">
        <v>52</v>
      </c>
      <c r="T34" s="85">
        <v>1365.61</v>
      </c>
      <c r="U34" s="85">
        <v>1313.08</v>
      </c>
      <c r="V34" s="85">
        <f>T34-U34</f>
        <v>52.529999999999973</v>
      </c>
      <c r="W34" s="86">
        <f t="shared" si="1"/>
        <v>3.8466326403585195E-2</v>
      </c>
      <c r="X34" s="83" t="s">
        <v>1361</v>
      </c>
      <c r="Y34" s="85">
        <v>1313.08</v>
      </c>
      <c r="Z34" s="83" t="s">
        <v>5236</v>
      </c>
      <c r="AA34" s="85">
        <v>0</v>
      </c>
      <c r="AB34" s="85">
        <v>0</v>
      </c>
      <c r="AC34" s="85">
        <v>0</v>
      </c>
      <c r="AD34" s="85">
        <v>0</v>
      </c>
      <c r="AE34" s="85">
        <v>0</v>
      </c>
      <c r="AF34" s="83" t="s">
        <v>1376</v>
      </c>
      <c r="AG34" s="103">
        <f>V34-AE34</f>
        <v>52.529999999999973</v>
      </c>
    </row>
    <row r="35" spans="1:33" s="88" customFormat="1" x14ac:dyDescent="0.2">
      <c r="A35" s="83" t="s">
        <v>39</v>
      </c>
      <c r="B35" s="83" t="s">
        <v>40</v>
      </c>
      <c r="C35" s="83" t="s">
        <v>2901</v>
      </c>
      <c r="D35" s="83" t="s">
        <v>5237</v>
      </c>
      <c r="E35" s="83" t="s">
        <v>2903</v>
      </c>
      <c r="F35" s="83" t="s">
        <v>5238</v>
      </c>
      <c r="G35" s="83" t="s">
        <v>2906</v>
      </c>
      <c r="H35" s="83" t="s">
        <v>2674</v>
      </c>
      <c r="I35" s="83" t="s">
        <v>309</v>
      </c>
      <c r="J35" s="83" t="s">
        <v>55</v>
      </c>
      <c r="K35" s="104" t="s">
        <v>54</v>
      </c>
      <c r="L35" s="84">
        <v>43056</v>
      </c>
      <c r="M35" s="84">
        <v>43056</v>
      </c>
      <c r="N35" s="83" t="s">
        <v>2077</v>
      </c>
      <c r="O35" s="83" t="s">
        <v>1368</v>
      </c>
      <c r="P35" s="102">
        <v>1629127</v>
      </c>
      <c r="Q35" s="83" t="s">
        <v>5239</v>
      </c>
      <c r="R35" s="83" t="s">
        <v>68</v>
      </c>
      <c r="S35" s="83" t="s">
        <v>52</v>
      </c>
      <c r="T35" s="85">
        <v>-8175</v>
      </c>
      <c r="U35" s="85">
        <v>-7308.45</v>
      </c>
      <c r="V35" s="85">
        <f t="shared" ref="V35:V42" si="3">T35-U35</f>
        <v>-866.55000000000018</v>
      </c>
      <c r="W35" s="86">
        <f t="shared" si="1"/>
        <v>0.10600000000000002</v>
      </c>
      <c r="X35" s="83" t="s">
        <v>4348</v>
      </c>
      <c r="Y35" s="85">
        <v>0</v>
      </c>
      <c r="Z35" s="83" t="s">
        <v>55</v>
      </c>
      <c r="AA35" s="85">
        <v>0</v>
      </c>
      <c r="AB35" s="85" t="s">
        <v>54</v>
      </c>
      <c r="AC35" s="85">
        <v>0</v>
      </c>
      <c r="AD35" s="85">
        <v>0</v>
      </c>
      <c r="AE35" s="85">
        <v>0</v>
      </c>
      <c r="AF35" s="83" t="s">
        <v>1363</v>
      </c>
      <c r="AG35" s="103">
        <f t="shared" ref="AG35:AG42" si="4">V35-AE35</f>
        <v>-866.55000000000018</v>
      </c>
    </row>
    <row r="36" spans="1:33" s="88" customFormat="1" x14ac:dyDescent="0.2">
      <c r="A36" s="83" t="s">
        <v>39</v>
      </c>
      <c r="B36" s="83" t="s">
        <v>40</v>
      </c>
      <c r="C36" s="83" t="s">
        <v>2901</v>
      </c>
      <c r="D36" s="83" t="s">
        <v>5237</v>
      </c>
      <c r="E36" s="83" t="s">
        <v>2903</v>
      </c>
      <c r="F36" s="83" t="s">
        <v>5238</v>
      </c>
      <c r="G36" s="83" t="s">
        <v>2906</v>
      </c>
      <c r="H36" s="83" t="s">
        <v>4345</v>
      </c>
      <c r="I36" s="83" t="s">
        <v>2092</v>
      </c>
      <c r="J36" s="83" t="s">
        <v>55</v>
      </c>
      <c r="K36" s="104" t="s">
        <v>54</v>
      </c>
      <c r="L36" s="84">
        <v>43539</v>
      </c>
      <c r="M36" s="104" t="s">
        <v>54</v>
      </c>
      <c r="N36" s="83" t="s">
        <v>1358</v>
      </c>
      <c r="O36" s="83" t="s">
        <v>1359</v>
      </c>
      <c r="P36" s="102">
        <v>6223772</v>
      </c>
      <c r="Q36" s="83" t="s">
        <v>5240</v>
      </c>
      <c r="R36" s="83" t="s">
        <v>68</v>
      </c>
      <c r="S36" s="83" t="s">
        <v>52</v>
      </c>
      <c r="T36" s="85">
        <v>49252.89</v>
      </c>
      <c r="U36" s="85">
        <v>44032.08</v>
      </c>
      <c r="V36" s="85">
        <f t="shared" si="3"/>
        <v>5220.8099999999977</v>
      </c>
      <c r="W36" s="86">
        <f t="shared" si="1"/>
        <v>0.10600007431036022</v>
      </c>
      <c r="X36" s="83" t="s">
        <v>4348</v>
      </c>
      <c r="Y36" s="85">
        <v>0</v>
      </c>
      <c r="Z36" s="83" t="s">
        <v>55</v>
      </c>
      <c r="AA36" s="85">
        <v>0</v>
      </c>
      <c r="AB36" s="85">
        <v>0</v>
      </c>
      <c r="AC36" s="85">
        <v>0</v>
      </c>
      <c r="AD36" s="85">
        <v>0</v>
      </c>
      <c r="AE36" s="85">
        <v>0</v>
      </c>
      <c r="AF36" s="83" t="s">
        <v>1371</v>
      </c>
      <c r="AG36" s="103">
        <f t="shared" si="4"/>
        <v>5220.8099999999977</v>
      </c>
    </row>
    <row r="37" spans="1:33" s="88" customFormat="1" x14ac:dyDescent="0.2">
      <c r="A37" s="83" t="s">
        <v>39</v>
      </c>
      <c r="B37" s="83" t="s">
        <v>40</v>
      </c>
      <c r="C37" s="83" t="s">
        <v>2901</v>
      </c>
      <c r="D37" s="83" t="s">
        <v>5237</v>
      </c>
      <c r="E37" s="83" t="s">
        <v>2903</v>
      </c>
      <c r="F37" s="83" t="s">
        <v>5238</v>
      </c>
      <c r="G37" s="83" t="s">
        <v>2906</v>
      </c>
      <c r="H37" s="83" t="s">
        <v>4345</v>
      </c>
      <c r="I37" s="83" t="s">
        <v>2092</v>
      </c>
      <c r="J37" s="83" t="s">
        <v>2187</v>
      </c>
      <c r="K37" s="84">
        <v>42349</v>
      </c>
      <c r="L37" s="84">
        <v>43539</v>
      </c>
      <c r="M37" s="104" t="s">
        <v>54</v>
      </c>
      <c r="N37" s="83" t="s">
        <v>1358</v>
      </c>
      <c r="O37" s="83" t="s">
        <v>1359</v>
      </c>
      <c r="P37" s="102">
        <v>6215547</v>
      </c>
      <c r="Q37" s="83" t="s">
        <v>5241</v>
      </c>
      <c r="R37" s="83" t="s">
        <v>68</v>
      </c>
      <c r="S37" s="83" t="s">
        <v>52</v>
      </c>
      <c r="T37" s="85">
        <v>2422.42</v>
      </c>
      <c r="U37" s="85">
        <v>2359.5</v>
      </c>
      <c r="V37" s="85">
        <f t="shared" si="3"/>
        <v>62.920000000000073</v>
      </c>
      <c r="W37" s="86">
        <f t="shared" si="1"/>
        <v>2.5974025974026003E-2</v>
      </c>
      <c r="X37" s="83" t="s">
        <v>1361</v>
      </c>
      <c r="Y37" s="85">
        <v>2359.5</v>
      </c>
      <c r="Z37" s="83" t="s">
        <v>5242</v>
      </c>
      <c r="AA37" s="85">
        <v>0</v>
      </c>
      <c r="AB37" s="85" t="s">
        <v>54</v>
      </c>
      <c r="AC37" s="85">
        <v>0</v>
      </c>
      <c r="AD37" s="85">
        <v>0</v>
      </c>
      <c r="AE37" s="85">
        <v>0</v>
      </c>
      <c r="AF37" s="83" t="s">
        <v>1371</v>
      </c>
      <c r="AG37" s="103">
        <f t="shared" si="4"/>
        <v>62.920000000000073</v>
      </c>
    </row>
    <row r="38" spans="1:33" s="88" customFormat="1" x14ac:dyDescent="0.2">
      <c r="A38" s="83" t="s">
        <v>39</v>
      </c>
      <c r="B38" s="83" t="s">
        <v>40</v>
      </c>
      <c r="C38" s="83" t="s">
        <v>2901</v>
      </c>
      <c r="D38" s="83" t="s">
        <v>5237</v>
      </c>
      <c r="E38" s="83" t="s">
        <v>2903</v>
      </c>
      <c r="F38" s="83" t="s">
        <v>5238</v>
      </c>
      <c r="G38" s="83" t="s">
        <v>2906</v>
      </c>
      <c r="H38" s="83" t="s">
        <v>4345</v>
      </c>
      <c r="I38" s="83" t="s">
        <v>2092</v>
      </c>
      <c r="J38" s="83" t="s">
        <v>2187</v>
      </c>
      <c r="K38" s="84">
        <v>42349</v>
      </c>
      <c r="L38" s="84">
        <v>43539</v>
      </c>
      <c r="M38" s="104" t="s">
        <v>54</v>
      </c>
      <c r="N38" s="83" t="s">
        <v>1358</v>
      </c>
      <c r="O38" s="83" t="s">
        <v>1359</v>
      </c>
      <c r="P38" s="102">
        <v>6215547</v>
      </c>
      <c r="Q38" s="83" t="s">
        <v>5241</v>
      </c>
      <c r="R38" s="83" t="s">
        <v>68</v>
      </c>
      <c r="S38" s="83" t="s">
        <v>52</v>
      </c>
      <c r="T38" s="85">
        <v>5451.6</v>
      </c>
      <c r="U38" s="85">
        <v>5310</v>
      </c>
      <c r="V38" s="85">
        <f t="shared" si="3"/>
        <v>141.60000000000036</v>
      </c>
      <c r="W38" s="86">
        <f t="shared" si="1"/>
        <v>2.5974025974026038E-2</v>
      </c>
      <c r="X38" s="83" t="s">
        <v>1361</v>
      </c>
      <c r="Y38" s="85">
        <v>5310</v>
      </c>
      <c r="Z38" s="83" t="s">
        <v>5243</v>
      </c>
      <c r="AA38" s="85">
        <v>0</v>
      </c>
      <c r="AB38" s="85" t="s">
        <v>54</v>
      </c>
      <c r="AC38" s="85">
        <v>0</v>
      </c>
      <c r="AD38" s="85">
        <v>0</v>
      </c>
      <c r="AE38" s="85">
        <v>0</v>
      </c>
      <c r="AF38" s="83" t="s">
        <v>1371</v>
      </c>
      <c r="AG38" s="103">
        <f t="shared" si="4"/>
        <v>141.60000000000036</v>
      </c>
    </row>
    <row r="39" spans="1:33" s="88" customFormat="1" x14ac:dyDescent="0.2">
      <c r="A39" s="83" t="s">
        <v>39</v>
      </c>
      <c r="B39" s="83" t="s">
        <v>40</v>
      </c>
      <c r="C39" s="83" t="s">
        <v>2901</v>
      </c>
      <c r="D39" s="83" t="s">
        <v>5237</v>
      </c>
      <c r="E39" s="83" t="s">
        <v>2903</v>
      </c>
      <c r="F39" s="83" t="s">
        <v>5238</v>
      </c>
      <c r="G39" s="83" t="s">
        <v>5244</v>
      </c>
      <c r="H39" s="83" t="s">
        <v>5228</v>
      </c>
      <c r="I39" s="83" t="s">
        <v>2149</v>
      </c>
      <c r="J39" s="83" t="s">
        <v>55</v>
      </c>
      <c r="K39" s="104" t="s">
        <v>54</v>
      </c>
      <c r="L39" s="84">
        <v>41935</v>
      </c>
      <c r="M39" s="84">
        <v>41935</v>
      </c>
      <c r="N39" s="83" t="s">
        <v>2077</v>
      </c>
      <c r="O39" s="83" t="s">
        <v>1368</v>
      </c>
      <c r="P39" s="102">
        <v>1298194</v>
      </c>
      <c r="Q39" s="83" t="s">
        <v>5245</v>
      </c>
      <c r="R39" s="83" t="s">
        <v>68</v>
      </c>
      <c r="S39" s="83" t="s">
        <v>52</v>
      </c>
      <c r="T39" s="85">
        <v>-2494.8000000000002</v>
      </c>
      <c r="U39" s="85">
        <v>-2230.35</v>
      </c>
      <c r="V39" s="85">
        <f t="shared" si="3"/>
        <v>-264.45000000000027</v>
      </c>
      <c r="W39" s="86">
        <f t="shared" si="1"/>
        <v>0.10600048100048111</v>
      </c>
      <c r="X39" s="83" t="s">
        <v>4348</v>
      </c>
      <c r="Y39" s="85">
        <v>0</v>
      </c>
      <c r="Z39" s="83" t="s">
        <v>55</v>
      </c>
      <c r="AA39" s="85">
        <v>0</v>
      </c>
      <c r="AB39" s="85" t="s">
        <v>54</v>
      </c>
      <c r="AC39" s="85">
        <v>0</v>
      </c>
      <c r="AD39" s="85">
        <v>0</v>
      </c>
      <c r="AE39" s="85">
        <v>0</v>
      </c>
      <c r="AF39" s="83" t="s">
        <v>1376</v>
      </c>
      <c r="AG39" s="103">
        <f t="shared" si="4"/>
        <v>-264.45000000000027</v>
      </c>
    </row>
    <row r="40" spans="1:33" s="88" customFormat="1" x14ac:dyDescent="0.2">
      <c r="A40" s="83" t="s">
        <v>39</v>
      </c>
      <c r="B40" s="83" t="s">
        <v>40</v>
      </c>
      <c r="C40" s="83" t="s">
        <v>2901</v>
      </c>
      <c r="D40" s="83" t="s">
        <v>5237</v>
      </c>
      <c r="E40" s="83" t="s">
        <v>2903</v>
      </c>
      <c r="F40" s="83" t="s">
        <v>5238</v>
      </c>
      <c r="G40" s="83" t="s">
        <v>2906</v>
      </c>
      <c r="H40" s="83" t="s">
        <v>5246</v>
      </c>
      <c r="I40" s="83" t="s">
        <v>5223</v>
      </c>
      <c r="J40" s="83" t="s">
        <v>5247</v>
      </c>
      <c r="K40" s="84">
        <v>42408</v>
      </c>
      <c r="L40" s="84">
        <v>42408</v>
      </c>
      <c r="M40" s="84">
        <v>42408</v>
      </c>
      <c r="N40" s="83" t="s">
        <v>1358</v>
      </c>
      <c r="O40" s="83" t="s">
        <v>1368</v>
      </c>
      <c r="P40" s="102">
        <v>5996530</v>
      </c>
      <c r="Q40" s="83" t="s">
        <v>5248</v>
      </c>
      <c r="R40" s="83" t="s">
        <v>68</v>
      </c>
      <c r="S40" s="83" t="s">
        <v>52</v>
      </c>
      <c r="T40" s="85">
        <v>480</v>
      </c>
      <c r="U40" s="85">
        <v>462</v>
      </c>
      <c r="V40" s="85">
        <f t="shared" si="3"/>
        <v>18</v>
      </c>
      <c r="W40" s="86">
        <f t="shared" si="1"/>
        <v>3.7499999999999999E-2</v>
      </c>
      <c r="X40" s="83" t="s">
        <v>1361</v>
      </c>
      <c r="Y40" s="85">
        <v>462</v>
      </c>
      <c r="Z40" s="83" t="s">
        <v>5249</v>
      </c>
      <c r="AA40" s="85">
        <v>0</v>
      </c>
      <c r="AB40" s="85">
        <v>0</v>
      </c>
      <c r="AC40" s="85">
        <v>0</v>
      </c>
      <c r="AD40" s="85">
        <v>0</v>
      </c>
      <c r="AE40" s="85">
        <v>0</v>
      </c>
      <c r="AF40" s="83" t="s">
        <v>1376</v>
      </c>
      <c r="AG40" s="103">
        <f t="shared" si="4"/>
        <v>18</v>
      </c>
    </row>
    <row r="41" spans="1:33" s="88" customFormat="1" x14ac:dyDescent="0.2">
      <c r="A41" s="83" t="s">
        <v>39</v>
      </c>
      <c r="B41" s="83" t="s">
        <v>40</v>
      </c>
      <c r="C41" s="83" t="s">
        <v>2901</v>
      </c>
      <c r="D41" s="83" t="s">
        <v>5237</v>
      </c>
      <c r="E41" s="83" t="s">
        <v>2903</v>
      </c>
      <c r="F41" s="83" t="s">
        <v>5238</v>
      </c>
      <c r="G41" s="83" t="s">
        <v>2906</v>
      </c>
      <c r="H41" s="83" t="s">
        <v>5250</v>
      </c>
      <c r="I41" s="83" t="s">
        <v>2092</v>
      </c>
      <c r="J41" s="83" t="s">
        <v>55</v>
      </c>
      <c r="K41" s="104" t="s">
        <v>54</v>
      </c>
      <c r="L41" s="84">
        <v>43539</v>
      </c>
      <c r="M41" s="104" t="s">
        <v>54</v>
      </c>
      <c r="N41" s="83" t="s">
        <v>1358</v>
      </c>
      <c r="O41" s="83" t="s">
        <v>1359</v>
      </c>
      <c r="P41" s="102">
        <v>6199348</v>
      </c>
      <c r="Q41" s="83" t="s">
        <v>5251</v>
      </c>
      <c r="R41" s="83" t="s">
        <v>68</v>
      </c>
      <c r="S41" s="83" t="s">
        <v>52</v>
      </c>
      <c r="T41" s="85">
        <v>0</v>
      </c>
      <c r="U41" s="85">
        <v>0</v>
      </c>
      <c r="V41" s="85">
        <f t="shared" si="3"/>
        <v>0</v>
      </c>
      <c r="W41" s="86" t="e">
        <f t="shared" si="1"/>
        <v>#DIV/0!</v>
      </c>
      <c r="X41" s="83" t="s">
        <v>1361</v>
      </c>
      <c r="Y41" s="85">
        <v>0</v>
      </c>
      <c r="Z41" s="83" t="s">
        <v>5252</v>
      </c>
      <c r="AA41" s="85">
        <v>0</v>
      </c>
      <c r="AB41" s="85">
        <v>0</v>
      </c>
      <c r="AC41" s="85">
        <v>0</v>
      </c>
      <c r="AD41" s="85">
        <v>0</v>
      </c>
      <c r="AE41" s="85">
        <v>0</v>
      </c>
      <c r="AF41" s="83" t="s">
        <v>1371</v>
      </c>
      <c r="AG41" s="103">
        <f t="shared" si="4"/>
        <v>0</v>
      </c>
    </row>
    <row r="42" spans="1:33" s="88" customFormat="1" x14ac:dyDescent="0.2">
      <c r="A42" s="83" t="s">
        <v>39</v>
      </c>
      <c r="B42" s="83" t="s">
        <v>40</v>
      </c>
      <c r="C42" s="83" t="s">
        <v>2901</v>
      </c>
      <c r="D42" s="83" t="s">
        <v>5237</v>
      </c>
      <c r="E42" s="83" t="s">
        <v>2903</v>
      </c>
      <c r="F42" s="83" t="s">
        <v>5238</v>
      </c>
      <c r="G42" s="83" t="s">
        <v>2906</v>
      </c>
      <c r="H42" s="83" t="s">
        <v>5250</v>
      </c>
      <c r="I42" s="83" t="s">
        <v>183</v>
      </c>
      <c r="J42" s="83" t="s">
        <v>55</v>
      </c>
      <c r="K42" s="104" t="s">
        <v>54</v>
      </c>
      <c r="L42" s="84">
        <v>43539</v>
      </c>
      <c r="M42" s="104" t="s">
        <v>54</v>
      </c>
      <c r="N42" s="83" t="s">
        <v>1358</v>
      </c>
      <c r="O42" s="83" t="s">
        <v>1359</v>
      </c>
      <c r="P42" s="102">
        <v>6412685</v>
      </c>
      <c r="Q42" s="83" t="s">
        <v>5251</v>
      </c>
      <c r="R42" s="83" t="s">
        <v>68</v>
      </c>
      <c r="S42" s="83" t="s">
        <v>52</v>
      </c>
      <c r="T42" s="85">
        <v>0</v>
      </c>
      <c r="U42" s="85">
        <v>0</v>
      </c>
      <c r="V42" s="85">
        <f t="shared" si="3"/>
        <v>0</v>
      </c>
      <c r="W42" s="86" t="e">
        <f t="shared" si="1"/>
        <v>#DIV/0!</v>
      </c>
      <c r="X42" s="83" t="s">
        <v>1361</v>
      </c>
      <c r="Y42" s="85">
        <v>0</v>
      </c>
      <c r="Z42" s="83" t="s">
        <v>5253</v>
      </c>
      <c r="AA42" s="85">
        <v>0</v>
      </c>
      <c r="AB42" s="85" t="s">
        <v>54</v>
      </c>
      <c r="AC42" s="85">
        <v>0</v>
      </c>
      <c r="AD42" s="85">
        <v>0</v>
      </c>
      <c r="AE42" s="85">
        <v>0</v>
      </c>
      <c r="AF42" s="83" t="s">
        <v>1371</v>
      </c>
      <c r="AG42" s="103">
        <f t="shared" si="4"/>
        <v>0</v>
      </c>
    </row>
    <row r="43" spans="1:33" s="88" customFormat="1" x14ac:dyDescent="0.2">
      <c r="A43" s="83" t="s">
        <v>39</v>
      </c>
      <c r="B43" s="83" t="s">
        <v>40</v>
      </c>
      <c r="C43" s="83" t="s">
        <v>2901</v>
      </c>
      <c r="D43" s="83" t="s">
        <v>2927</v>
      </c>
      <c r="E43" s="83" t="s">
        <v>2903</v>
      </c>
      <c r="F43" s="83" t="s">
        <v>2930</v>
      </c>
      <c r="G43" s="83" t="s">
        <v>2931</v>
      </c>
      <c r="H43" s="83" t="s">
        <v>4962</v>
      </c>
      <c r="I43" s="83" t="s">
        <v>94</v>
      </c>
      <c r="J43" s="83" t="s">
        <v>2081</v>
      </c>
      <c r="K43" s="84">
        <v>43476</v>
      </c>
      <c r="L43" s="84">
        <v>43476</v>
      </c>
      <c r="M43" s="84">
        <v>43476</v>
      </c>
      <c r="N43" s="83" t="s">
        <v>1358</v>
      </c>
      <c r="O43" s="83" t="s">
        <v>1368</v>
      </c>
      <c r="P43" s="102">
        <v>8000051</v>
      </c>
      <c r="Q43" s="83" t="s">
        <v>4301</v>
      </c>
      <c r="R43" s="83" t="s">
        <v>68</v>
      </c>
      <c r="S43" s="83" t="s">
        <v>52</v>
      </c>
      <c r="T43" s="85">
        <v>0</v>
      </c>
      <c r="U43" s="85">
        <v>0</v>
      </c>
      <c r="V43" s="85">
        <f t="shared" ref="V43:V53" si="5">T43-U43</f>
        <v>0</v>
      </c>
      <c r="W43" s="86" t="e">
        <f t="shared" si="1"/>
        <v>#DIV/0!</v>
      </c>
      <c r="X43" s="83" t="s">
        <v>1361</v>
      </c>
      <c r="Y43" s="85">
        <v>0</v>
      </c>
      <c r="Z43" s="83" t="s">
        <v>4302</v>
      </c>
      <c r="AA43" s="85">
        <v>0</v>
      </c>
      <c r="AB43" s="85" t="s">
        <v>54</v>
      </c>
      <c r="AC43" s="85">
        <v>0</v>
      </c>
      <c r="AD43" s="85">
        <v>0</v>
      </c>
      <c r="AE43" s="85">
        <v>0</v>
      </c>
      <c r="AF43" s="83" t="s">
        <v>1371</v>
      </c>
      <c r="AG43" s="103">
        <f t="shared" ref="AG43:AG53" si="6">V43-AE43</f>
        <v>0</v>
      </c>
    </row>
    <row r="44" spans="1:33" s="88" customFormat="1" x14ac:dyDescent="0.2">
      <c r="A44" s="83" t="s">
        <v>39</v>
      </c>
      <c r="B44" s="83" t="s">
        <v>40</v>
      </c>
      <c r="C44" s="83" t="s">
        <v>2901</v>
      </c>
      <c r="D44" s="83" t="s">
        <v>2927</v>
      </c>
      <c r="E44" s="83" t="s">
        <v>2903</v>
      </c>
      <c r="F44" s="83" t="s">
        <v>2930</v>
      </c>
      <c r="G44" s="83" t="s">
        <v>2931</v>
      </c>
      <c r="H44" s="83" t="s">
        <v>2939</v>
      </c>
      <c r="I44" s="83" t="s">
        <v>359</v>
      </c>
      <c r="J44" s="83" t="s">
        <v>2203</v>
      </c>
      <c r="K44" s="84">
        <v>42636</v>
      </c>
      <c r="L44" s="84">
        <v>43539</v>
      </c>
      <c r="M44" s="104" t="s">
        <v>54</v>
      </c>
      <c r="N44" s="83" t="s">
        <v>1358</v>
      </c>
      <c r="O44" s="83" t="s">
        <v>1359</v>
      </c>
      <c r="P44" s="102">
        <v>6701079</v>
      </c>
      <c r="Q44" s="83" t="s">
        <v>5254</v>
      </c>
      <c r="R44" s="83" t="s">
        <v>68</v>
      </c>
      <c r="S44" s="83" t="s">
        <v>52</v>
      </c>
      <c r="T44" s="85">
        <v>495</v>
      </c>
      <c r="U44" s="85">
        <v>450</v>
      </c>
      <c r="V44" s="85">
        <f t="shared" si="5"/>
        <v>45</v>
      </c>
      <c r="W44" s="86">
        <f t="shared" si="1"/>
        <v>9.0909090909090912E-2</v>
      </c>
      <c r="X44" s="83" t="s">
        <v>1361</v>
      </c>
      <c r="Y44" s="85">
        <v>450</v>
      </c>
      <c r="Z44" s="83" t="s">
        <v>5255</v>
      </c>
      <c r="AA44" s="85">
        <v>0</v>
      </c>
      <c r="AB44" s="85" t="s">
        <v>54</v>
      </c>
      <c r="AC44" s="85">
        <v>495</v>
      </c>
      <c r="AD44" s="85">
        <v>450</v>
      </c>
      <c r="AE44" s="85">
        <v>45</v>
      </c>
      <c r="AF44" s="83" t="s">
        <v>1371</v>
      </c>
      <c r="AG44" s="103">
        <f t="shared" si="6"/>
        <v>0</v>
      </c>
    </row>
    <row r="45" spans="1:33" s="88" customFormat="1" x14ac:dyDescent="0.2">
      <c r="A45" s="83" t="s">
        <v>39</v>
      </c>
      <c r="B45" s="83" t="s">
        <v>40</v>
      </c>
      <c r="C45" s="83" t="s">
        <v>2901</v>
      </c>
      <c r="D45" s="83" t="s">
        <v>2927</v>
      </c>
      <c r="E45" s="83" t="s">
        <v>2903</v>
      </c>
      <c r="F45" s="83" t="s">
        <v>2930</v>
      </c>
      <c r="G45" s="83" t="s">
        <v>2931</v>
      </c>
      <c r="H45" s="83" t="s">
        <v>2939</v>
      </c>
      <c r="I45" s="83" t="s">
        <v>359</v>
      </c>
      <c r="J45" s="83" t="s">
        <v>2203</v>
      </c>
      <c r="K45" s="84">
        <v>42636</v>
      </c>
      <c r="L45" s="84">
        <v>43539</v>
      </c>
      <c r="M45" s="104" t="s">
        <v>54</v>
      </c>
      <c r="N45" s="83" t="s">
        <v>1358</v>
      </c>
      <c r="O45" s="83" t="s">
        <v>1359</v>
      </c>
      <c r="P45" s="102">
        <v>6701080</v>
      </c>
      <c r="Q45" s="83" t="s">
        <v>5256</v>
      </c>
      <c r="R45" s="83" t="s">
        <v>68</v>
      </c>
      <c r="S45" s="83" t="s">
        <v>52</v>
      </c>
      <c r="T45" s="85">
        <v>990</v>
      </c>
      <c r="U45" s="85">
        <v>900</v>
      </c>
      <c r="V45" s="85">
        <f t="shared" si="5"/>
        <v>90</v>
      </c>
      <c r="W45" s="86">
        <f t="shared" si="1"/>
        <v>9.0909090909090912E-2</v>
      </c>
      <c r="X45" s="83" t="s">
        <v>1361</v>
      </c>
      <c r="Y45" s="85">
        <v>900</v>
      </c>
      <c r="Z45" s="83" t="s">
        <v>5257</v>
      </c>
      <c r="AA45" s="85">
        <v>0</v>
      </c>
      <c r="AB45" s="85" t="s">
        <v>54</v>
      </c>
      <c r="AC45" s="85">
        <v>990</v>
      </c>
      <c r="AD45" s="85">
        <v>900</v>
      </c>
      <c r="AE45" s="85">
        <v>90</v>
      </c>
      <c r="AF45" s="83" t="s">
        <v>1371</v>
      </c>
      <c r="AG45" s="103">
        <f t="shared" si="6"/>
        <v>0</v>
      </c>
    </row>
    <row r="46" spans="1:33" s="88" customFormat="1" x14ac:dyDescent="0.2">
      <c r="A46" s="83" t="s">
        <v>39</v>
      </c>
      <c r="B46" s="83" t="s">
        <v>40</v>
      </c>
      <c r="C46" s="83" t="s">
        <v>2901</v>
      </c>
      <c r="D46" s="83" t="s">
        <v>2927</v>
      </c>
      <c r="E46" s="83" t="s">
        <v>2903</v>
      </c>
      <c r="F46" s="83" t="s">
        <v>2930</v>
      </c>
      <c r="G46" s="83" t="s">
        <v>2931</v>
      </c>
      <c r="H46" s="83" t="s">
        <v>2939</v>
      </c>
      <c r="I46" s="83" t="s">
        <v>359</v>
      </c>
      <c r="J46" s="83" t="s">
        <v>2203</v>
      </c>
      <c r="K46" s="84">
        <v>42629</v>
      </c>
      <c r="L46" s="84">
        <v>43539</v>
      </c>
      <c r="M46" s="104" t="s">
        <v>54</v>
      </c>
      <c r="N46" s="83" t="s">
        <v>1358</v>
      </c>
      <c r="O46" s="83" t="s">
        <v>1359</v>
      </c>
      <c r="P46" s="102">
        <v>6701073</v>
      </c>
      <c r="Q46" s="83" t="s">
        <v>5258</v>
      </c>
      <c r="R46" s="83" t="s">
        <v>68</v>
      </c>
      <c r="S46" s="83" t="s">
        <v>52</v>
      </c>
      <c r="T46" s="85">
        <v>990</v>
      </c>
      <c r="U46" s="85">
        <v>900</v>
      </c>
      <c r="V46" s="85">
        <f t="shared" si="5"/>
        <v>90</v>
      </c>
      <c r="W46" s="86">
        <f t="shared" si="1"/>
        <v>9.0909090909090912E-2</v>
      </c>
      <c r="X46" s="83" t="s">
        <v>1361</v>
      </c>
      <c r="Y46" s="85">
        <v>900</v>
      </c>
      <c r="Z46" s="83" t="s">
        <v>5259</v>
      </c>
      <c r="AA46" s="85">
        <v>0</v>
      </c>
      <c r="AB46" s="85" t="s">
        <v>54</v>
      </c>
      <c r="AC46" s="85">
        <v>990</v>
      </c>
      <c r="AD46" s="85">
        <v>900</v>
      </c>
      <c r="AE46" s="85">
        <v>90</v>
      </c>
      <c r="AF46" s="83" t="s">
        <v>1371</v>
      </c>
      <c r="AG46" s="103">
        <f t="shared" si="6"/>
        <v>0</v>
      </c>
    </row>
    <row r="47" spans="1:33" s="88" customFormat="1" x14ac:dyDescent="0.2">
      <c r="A47" s="83" t="s">
        <v>39</v>
      </c>
      <c r="B47" s="83" t="s">
        <v>40</v>
      </c>
      <c r="C47" s="83" t="s">
        <v>2901</v>
      </c>
      <c r="D47" s="83" t="s">
        <v>2927</v>
      </c>
      <c r="E47" s="83" t="s">
        <v>2903</v>
      </c>
      <c r="F47" s="83" t="s">
        <v>2930</v>
      </c>
      <c r="G47" s="83" t="s">
        <v>2931</v>
      </c>
      <c r="H47" s="83" t="s">
        <v>3024</v>
      </c>
      <c r="I47" s="83" t="s">
        <v>94</v>
      </c>
      <c r="J47" s="83" t="s">
        <v>2081</v>
      </c>
      <c r="K47" s="84">
        <v>43485</v>
      </c>
      <c r="L47" s="84">
        <v>43439</v>
      </c>
      <c r="M47" s="84">
        <v>43439</v>
      </c>
      <c r="N47" s="83" t="s">
        <v>2077</v>
      </c>
      <c r="O47" s="83" t="s">
        <v>1368</v>
      </c>
      <c r="P47" s="102">
        <v>1748272</v>
      </c>
      <c r="Q47" s="83" t="s">
        <v>5260</v>
      </c>
      <c r="R47" s="83" t="s">
        <v>68</v>
      </c>
      <c r="S47" s="83" t="s">
        <v>52</v>
      </c>
      <c r="T47" s="85">
        <v>-1387.65</v>
      </c>
      <c r="U47" s="85">
        <v>-1304.3900000000001</v>
      </c>
      <c r="V47" s="85">
        <f t="shared" si="5"/>
        <v>-83.259999999999991</v>
      </c>
      <c r="W47" s="86">
        <f t="shared" si="1"/>
        <v>6.0000720642813379E-2</v>
      </c>
      <c r="X47" s="83" t="s">
        <v>4312</v>
      </c>
      <c r="Y47" s="85">
        <v>0</v>
      </c>
      <c r="Z47" s="83" t="s">
        <v>55</v>
      </c>
      <c r="AA47" s="85">
        <v>0</v>
      </c>
      <c r="AB47" s="85" t="s">
        <v>54</v>
      </c>
      <c r="AC47" s="85">
        <v>0</v>
      </c>
      <c r="AD47" s="85">
        <v>0</v>
      </c>
      <c r="AE47" s="85">
        <v>0</v>
      </c>
      <c r="AF47" s="83" t="s">
        <v>1376</v>
      </c>
      <c r="AG47" s="103">
        <f t="shared" si="6"/>
        <v>-83.259999999999991</v>
      </c>
    </row>
    <row r="48" spans="1:33" s="88" customFormat="1" x14ac:dyDescent="0.2">
      <c r="A48" s="83" t="s">
        <v>39</v>
      </c>
      <c r="B48" s="83" t="s">
        <v>40</v>
      </c>
      <c r="C48" s="83" t="s">
        <v>2901</v>
      </c>
      <c r="D48" s="83" t="s">
        <v>2927</v>
      </c>
      <c r="E48" s="83" t="s">
        <v>2903</v>
      </c>
      <c r="F48" s="83" t="s">
        <v>2930</v>
      </c>
      <c r="G48" s="83" t="s">
        <v>2931</v>
      </c>
      <c r="H48" s="83" t="s">
        <v>2939</v>
      </c>
      <c r="I48" s="83" t="s">
        <v>94</v>
      </c>
      <c r="J48" s="83" t="s">
        <v>2081</v>
      </c>
      <c r="K48" s="84">
        <v>43476</v>
      </c>
      <c r="L48" s="84">
        <v>43476</v>
      </c>
      <c r="M48" s="84">
        <v>43476</v>
      </c>
      <c r="N48" s="83" t="s">
        <v>1358</v>
      </c>
      <c r="O48" s="83" t="s">
        <v>1368</v>
      </c>
      <c r="P48" s="102">
        <v>8130999</v>
      </c>
      <c r="Q48" s="83" t="s">
        <v>5261</v>
      </c>
      <c r="R48" s="83" t="s">
        <v>68</v>
      </c>
      <c r="S48" s="83" t="s">
        <v>52</v>
      </c>
      <c r="T48" s="85">
        <v>1499</v>
      </c>
      <c r="U48" s="85">
        <v>1900</v>
      </c>
      <c r="V48" s="85">
        <f t="shared" si="5"/>
        <v>-401</v>
      </c>
      <c r="W48" s="86">
        <f t="shared" si="1"/>
        <v>-0.26751167444963309</v>
      </c>
      <c r="X48" s="83" t="s">
        <v>1361</v>
      </c>
      <c r="Y48" s="85">
        <v>1900</v>
      </c>
      <c r="Z48" s="83" t="s">
        <v>5262</v>
      </c>
      <c r="AA48" s="85">
        <v>0</v>
      </c>
      <c r="AB48" s="85" t="s">
        <v>54</v>
      </c>
      <c r="AC48" s="85">
        <v>1499</v>
      </c>
      <c r="AD48" s="85">
        <v>1900</v>
      </c>
      <c r="AE48" s="85">
        <v>-401</v>
      </c>
      <c r="AF48" s="83" t="s">
        <v>1371</v>
      </c>
      <c r="AG48" s="103">
        <f t="shared" si="6"/>
        <v>0</v>
      </c>
    </row>
    <row r="49" spans="1:33" s="88" customFormat="1" x14ac:dyDescent="0.2">
      <c r="A49" s="83" t="s">
        <v>39</v>
      </c>
      <c r="B49" s="83" t="s">
        <v>40</v>
      </c>
      <c r="C49" s="83" t="s">
        <v>2901</v>
      </c>
      <c r="D49" s="83" t="s">
        <v>2927</v>
      </c>
      <c r="E49" s="83" t="s">
        <v>2903</v>
      </c>
      <c r="F49" s="83" t="s">
        <v>2930</v>
      </c>
      <c r="G49" s="83" t="s">
        <v>2931</v>
      </c>
      <c r="H49" s="83" t="s">
        <v>3093</v>
      </c>
      <c r="I49" s="83" t="s">
        <v>309</v>
      </c>
      <c r="J49" s="83" t="s">
        <v>2164</v>
      </c>
      <c r="K49" s="84">
        <v>43403</v>
      </c>
      <c r="L49" s="84">
        <v>43403</v>
      </c>
      <c r="M49" s="84">
        <v>43403</v>
      </c>
      <c r="N49" s="83" t="s">
        <v>1358</v>
      </c>
      <c r="O49" s="83" t="s">
        <v>1368</v>
      </c>
      <c r="P49" s="102">
        <v>8014864</v>
      </c>
      <c r="Q49" s="83" t="s">
        <v>5263</v>
      </c>
      <c r="R49" s="83" t="s">
        <v>68</v>
      </c>
      <c r="S49" s="83" t="s">
        <v>52</v>
      </c>
      <c r="T49" s="85">
        <v>17908.8</v>
      </c>
      <c r="U49" s="85">
        <v>14071.2</v>
      </c>
      <c r="V49" s="85">
        <f t="shared" si="5"/>
        <v>3837.5999999999985</v>
      </c>
      <c r="W49" s="86">
        <f t="shared" si="1"/>
        <v>0.21428571428571422</v>
      </c>
      <c r="X49" s="83" t="s">
        <v>1361</v>
      </c>
      <c r="Y49" s="85">
        <v>14071.2</v>
      </c>
      <c r="Z49" s="83" t="s">
        <v>5264</v>
      </c>
      <c r="AA49" s="85">
        <v>0</v>
      </c>
      <c r="AB49" s="85" t="s">
        <v>54</v>
      </c>
      <c r="AC49" s="85">
        <v>17908.8</v>
      </c>
      <c r="AD49" s="85">
        <v>14071.2</v>
      </c>
      <c r="AE49" s="85">
        <v>3837.6</v>
      </c>
      <c r="AF49" s="83" t="s">
        <v>1371</v>
      </c>
      <c r="AG49" s="103">
        <f t="shared" si="6"/>
        <v>0</v>
      </c>
    </row>
    <row r="50" spans="1:33" s="88" customFormat="1" x14ac:dyDescent="0.2">
      <c r="A50" s="83" t="s">
        <v>39</v>
      </c>
      <c r="B50" s="83" t="s">
        <v>40</v>
      </c>
      <c r="C50" s="83" t="s">
        <v>2901</v>
      </c>
      <c r="D50" s="83" t="s">
        <v>2927</v>
      </c>
      <c r="E50" s="83" t="s">
        <v>2903</v>
      </c>
      <c r="F50" s="83" t="s">
        <v>2930</v>
      </c>
      <c r="G50" s="83" t="s">
        <v>2931</v>
      </c>
      <c r="H50" s="83" t="s">
        <v>3093</v>
      </c>
      <c r="I50" s="83" t="s">
        <v>309</v>
      </c>
      <c r="J50" s="83" t="s">
        <v>2164</v>
      </c>
      <c r="K50" s="84">
        <v>43395</v>
      </c>
      <c r="L50" s="84">
        <v>43539</v>
      </c>
      <c r="M50" s="104" t="s">
        <v>54</v>
      </c>
      <c r="N50" s="83" t="s">
        <v>1358</v>
      </c>
      <c r="O50" s="83" t="s">
        <v>1359</v>
      </c>
      <c r="P50" s="102">
        <v>8043788</v>
      </c>
      <c r="Q50" s="83" t="s">
        <v>5263</v>
      </c>
      <c r="R50" s="83" t="s">
        <v>68</v>
      </c>
      <c r="S50" s="83" t="s">
        <v>52</v>
      </c>
      <c r="T50" s="85">
        <v>4900</v>
      </c>
      <c r="U50" s="85">
        <v>4427.5</v>
      </c>
      <c r="V50" s="85">
        <f t="shared" si="5"/>
        <v>472.5</v>
      </c>
      <c r="W50" s="86">
        <f t="shared" si="1"/>
        <v>9.6428571428571433E-2</v>
      </c>
      <c r="X50" s="83" t="s">
        <v>1361</v>
      </c>
      <c r="Y50" s="85">
        <v>4427.5</v>
      </c>
      <c r="Z50" s="83" t="s">
        <v>5265</v>
      </c>
      <c r="AA50" s="85">
        <v>0</v>
      </c>
      <c r="AB50" s="85" t="s">
        <v>54</v>
      </c>
      <c r="AC50" s="85">
        <v>4900</v>
      </c>
      <c r="AD50" s="85">
        <v>4427.5</v>
      </c>
      <c r="AE50" s="85">
        <v>472.5</v>
      </c>
      <c r="AF50" s="83" t="s">
        <v>1371</v>
      </c>
      <c r="AG50" s="103">
        <f t="shared" si="6"/>
        <v>0</v>
      </c>
    </row>
    <row r="51" spans="1:33" s="88" customFormat="1" x14ac:dyDescent="0.2">
      <c r="A51" s="83" t="s">
        <v>39</v>
      </c>
      <c r="B51" s="83" t="s">
        <v>40</v>
      </c>
      <c r="C51" s="83" t="s">
        <v>2901</v>
      </c>
      <c r="D51" s="83" t="s">
        <v>2927</v>
      </c>
      <c r="E51" s="83" t="s">
        <v>2903</v>
      </c>
      <c r="F51" s="83" t="s">
        <v>2930</v>
      </c>
      <c r="G51" s="83" t="s">
        <v>2931</v>
      </c>
      <c r="H51" s="83" t="s">
        <v>3093</v>
      </c>
      <c r="I51" s="83" t="s">
        <v>309</v>
      </c>
      <c r="J51" s="83" t="s">
        <v>2164</v>
      </c>
      <c r="K51" s="84">
        <v>43395</v>
      </c>
      <c r="L51" s="84">
        <v>43539</v>
      </c>
      <c r="M51" s="104" t="s">
        <v>54</v>
      </c>
      <c r="N51" s="83" t="s">
        <v>1358</v>
      </c>
      <c r="O51" s="83" t="s">
        <v>1359</v>
      </c>
      <c r="P51" s="102">
        <v>8043788</v>
      </c>
      <c r="Q51" s="83" t="s">
        <v>5263</v>
      </c>
      <c r="R51" s="83" t="s">
        <v>68</v>
      </c>
      <c r="S51" s="83" t="s">
        <v>52</v>
      </c>
      <c r="T51" s="85">
        <v>2318.4</v>
      </c>
      <c r="U51" s="85">
        <v>2070</v>
      </c>
      <c r="V51" s="85">
        <f t="shared" si="5"/>
        <v>248.40000000000009</v>
      </c>
      <c r="W51" s="86">
        <f t="shared" si="1"/>
        <v>0.10714285714285718</v>
      </c>
      <c r="X51" s="83" t="s">
        <v>1361</v>
      </c>
      <c r="Y51" s="85">
        <v>2070</v>
      </c>
      <c r="Z51" s="83" t="s">
        <v>5266</v>
      </c>
      <c r="AA51" s="85">
        <v>0</v>
      </c>
      <c r="AB51" s="85" t="s">
        <v>54</v>
      </c>
      <c r="AC51" s="85">
        <v>2318.4</v>
      </c>
      <c r="AD51" s="85">
        <v>2070</v>
      </c>
      <c r="AE51" s="85">
        <v>248.4</v>
      </c>
      <c r="AF51" s="83" t="s">
        <v>1371</v>
      </c>
      <c r="AG51" s="103">
        <f t="shared" si="6"/>
        <v>0</v>
      </c>
    </row>
    <row r="52" spans="1:33" s="88" customFormat="1" x14ac:dyDescent="0.2">
      <c r="A52" s="83" t="s">
        <v>39</v>
      </c>
      <c r="B52" s="83" t="s">
        <v>40</v>
      </c>
      <c r="C52" s="83" t="s">
        <v>2901</v>
      </c>
      <c r="D52" s="83" t="s">
        <v>2927</v>
      </c>
      <c r="E52" s="83" t="s">
        <v>2903</v>
      </c>
      <c r="F52" s="83" t="s">
        <v>2930</v>
      </c>
      <c r="G52" s="83" t="s">
        <v>5267</v>
      </c>
      <c r="H52" s="83" t="s">
        <v>2939</v>
      </c>
      <c r="I52" s="83" t="s">
        <v>5223</v>
      </c>
      <c r="J52" s="83" t="s">
        <v>2179</v>
      </c>
      <c r="K52" s="84">
        <v>42265</v>
      </c>
      <c r="L52" s="84">
        <v>43539</v>
      </c>
      <c r="M52" s="104" t="s">
        <v>54</v>
      </c>
      <c r="N52" s="83" t="s">
        <v>1358</v>
      </c>
      <c r="O52" s="83" t="s">
        <v>1359</v>
      </c>
      <c r="P52" s="102">
        <v>6091477</v>
      </c>
      <c r="Q52" s="83" t="s">
        <v>5268</v>
      </c>
      <c r="R52" s="83" t="s">
        <v>68</v>
      </c>
      <c r="S52" s="83" t="s">
        <v>52</v>
      </c>
      <c r="T52" s="85">
        <v>493.7</v>
      </c>
      <c r="U52" s="85">
        <v>475</v>
      </c>
      <c r="V52" s="85">
        <f t="shared" si="5"/>
        <v>18.699999999999989</v>
      </c>
      <c r="W52" s="86">
        <f t="shared" si="1"/>
        <v>3.7877253392748611E-2</v>
      </c>
      <c r="X52" s="83" t="s">
        <v>1361</v>
      </c>
      <c r="Y52" s="85">
        <v>475</v>
      </c>
      <c r="Z52" s="83" t="s">
        <v>5269</v>
      </c>
      <c r="AA52" s="85">
        <v>0</v>
      </c>
      <c r="AB52" s="85">
        <v>0</v>
      </c>
      <c r="AC52" s="85">
        <v>0</v>
      </c>
      <c r="AD52" s="85">
        <v>0</v>
      </c>
      <c r="AE52" s="85">
        <v>0</v>
      </c>
      <c r="AF52" s="83" t="s">
        <v>1371</v>
      </c>
      <c r="AG52" s="103">
        <f t="shared" si="6"/>
        <v>18.699999999999989</v>
      </c>
    </row>
    <row r="53" spans="1:33" s="88" customFormat="1" x14ac:dyDescent="0.2">
      <c r="A53" s="83" t="s">
        <v>39</v>
      </c>
      <c r="B53" s="83" t="s">
        <v>40</v>
      </c>
      <c r="C53" s="83" t="s">
        <v>2901</v>
      </c>
      <c r="D53" s="83" t="s">
        <v>2927</v>
      </c>
      <c r="E53" s="83" t="s">
        <v>2903</v>
      </c>
      <c r="F53" s="83" t="s">
        <v>2930</v>
      </c>
      <c r="G53" s="83" t="s">
        <v>5267</v>
      </c>
      <c r="H53" s="83" t="s">
        <v>2939</v>
      </c>
      <c r="I53" s="83" t="s">
        <v>5223</v>
      </c>
      <c r="J53" s="83" t="s">
        <v>2179</v>
      </c>
      <c r="K53" s="84">
        <v>42256</v>
      </c>
      <c r="L53" s="84">
        <v>43539</v>
      </c>
      <c r="M53" s="104" t="s">
        <v>54</v>
      </c>
      <c r="N53" s="83" t="s">
        <v>1358</v>
      </c>
      <c r="O53" s="83" t="s">
        <v>1359</v>
      </c>
      <c r="P53" s="102">
        <v>6118191</v>
      </c>
      <c r="Q53" s="83" t="s">
        <v>5270</v>
      </c>
      <c r="R53" s="83" t="s">
        <v>68</v>
      </c>
      <c r="S53" s="83" t="s">
        <v>52</v>
      </c>
      <c r="T53" s="85">
        <v>34473.599999999999</v>
      </c>
      <c r="U53" s="85">
        <v>18440</v>
      </c>
      <c r="V53" s="85">
        <f t="shared" si="5"/>
        <v>16033.599999999999</v>
      </c>
      <c r="W53" s="86">
        <f t="shared" si="1"/>
        <v>0.46509793001021071</v>
      </c>
      <c r="X53" s="83" t="s">
        <v>1361</v>
      </c>
      <c r="Y53" s="85">
        <v>18440</v>
      </c>
      <c r="Z53" s="83" t="s">
        <v>5271</v>
      </c>
      <c r="AA53" s="85">
        <v>0</v>
      </c>
      <c r="AB53" s="85" t="s">
        <v>54</v>
      </c>
      <c r="AC53" s="85">
        <v>0</v>
      </c>
      <c r="AD53" s="85">
        <v>0</v>
      </c>
      <c r="AE53" s="85">
        <v>0</v>
      </c>
      <c r="AF53" s="83" t="s">
        <v>1371</v>
      </c>
      <c r="AG53" s="103">
        <f t="shared" si="6"/>
        <v>16033.599999999999</v>
      </c>
    </row>
    <row r="54" spans="1:33" s="88" customFormat="1" x14ac:dyDescent="0.2">
      <c r="A54" s="83" t="s">
        <v>39</v>
      </c>
      <c r="B54" s="83" t="s">
        <v>40</v>
      </c>
      <c r="C54" s="83" t="s">
        <v>2901</v>
      </c>
      <c r="D54" s="83" t="s">
        <v>2944</v>
      </c>
      <c r="E54" s="83" t="s">
        <v>2903</v>
      </c>
      <c r="F54" s="83" t="s">
        <v>2945</v>
      </c>
      <c r="G54" s="83" t="s">
        <v>2562</v>
      </c>
      <c r="H54" s="83" t="s">
        <v>5272</v>
      </c>
      <c r="I54" s="83" t="s">
        <v>94</v>
      </c>
      <c r="J54" s="83" t="s">
        <v>2081</v>
      </c>
      <c r="K54" s="84">
        <v>43476</v>
      </c>
      <c r="L54" s="84">
        <v>43476</v>
      </c>
      <c r="M54" s="84">
        <v>43476</v>
      </c>
      <c r="N54" s="83" t="s">
        <v>1358</v>
      </c>
      <c r="O54" s="83" t="s">
        <v>1368</v>
      </c>
      <c r="P54" s="102">
        <v>7886777</v>
      </c>
      <c r="Q54" s="83" t="s">
        <v>5273</v>
      </c>
      <c r="R54" s="83" t="s">
        <v>68</v>
      </c>
      <c r="S54" s="83" t="s">
        <v>52</v>
      </c>
      <c r="T54" s="85">
        <v>0</v>
      </c>
      <c r="U54" s="85">
        <v>0</v>
      </c>
      <c r="V54" s="85">
        <f>T54-U54</f>
        <v>0</v>
      </c>
      <c r="W54" s="86" t="e">
        <f t="shared" si="1"/>
        <v>#DIV/0!</v>
      </c>
      <c r="X54" s="83" t="s">
        <v>1361</v>
      </c>
      <c r="Y54" s="85">
        <v>0</v>
      </c>
      <c r="Z54" s="83" t="s">
        <v>5274</v>
      </c>
      <c r="AA54" s="85">
        <v>0</v>
      </c>
      <c r="AB54" s="85" t="s">
        <v>54</v>
      </c>
      <c r="AC54" s="85">
        <v>0</v>
      </c>
      <c r="AD54" s="85">
        <v>0</v>
      </c>
      <c r="AE54" s="85">
        <v>0</v>
      </c>
      <c r="AF54" s="83" t="s">
        <v>1371</v>
      </c>
      <c r="AG54" s="103">
        <f>V54-AE54</f>
        <v>0</v>
      </c>
    </row>
    <row r="55" spans="1:33" s="88" customFormat="1" x14ac:dyDescent="0.2">
      <c r="A55" s="83" t="s">
        <v>39</v>
      </c>
      <c r="B55" s="83" t="s">
        <v>40</v>
      </c>
      <c r="C55" s="83" t="s">
        <v>2901</v>
      </c>
      <c r="D55" s="83" t="s">
        <v>2944</v>
      </c>
      <c r="E55" s="83" t="s">
        <v>2903</v>
      </c>
      <c r="F55" s="83" t="s">
        <v>2945</v>
      </c>
      <c r="G55" s="83" t="s">
        <v>3059</v>
      </c>
      <c r="H55" s="83" t="s">
        <v>1836</v>
      </c>
      <c r="I55" s="83" t="s">
        <v>94</v>
      </c>
      <c r="J55" s="83" t="s">
        <v>2081</v>
      </c>
      <c r="K55" s="84">
        <v>43476</v>
      </c>
      <c r="L55" s="84">
        <v>43476</v>
      </c>
      <c r="M55" s="84">
        <v>43476</v>
      </c>
      <c r="N55" s="83" t="s">
        <v>1358</v>
      </c>
      <c r="O55" s="83" t="s">
        <v>1368</v>
      </c>
      <c r="P55" s="102">
        <v>7702043</v>
      </c>
      <c r="Q55" s="83" t="s">
        <v>5275</v>
      </c>
      <c r="R55" s="83" t="s">
        <v>68</v>
      </c>
      <c r="S55" s="83" t="s">
        <v>52</v>
      </c>
      <c r="T55" s="85">
        <v>2940</v>
      </c>
      <c r="U55" s="85">
        <v>2700</v>
      </c>
      <c r="V55" s="85">
        <f>T55-U55</f>
        <v>240</v>
      </c>
      <c r="W55" s="86">
        <f t="shared" si="1"/>
        <v>8.1632653061224483E-2</v>
      </c>
      <c r="X55" s="83" t="s">
        <v>1361</v>
      </c>
      <c r="Y55" s="85">
        <v>2700</v>
      </c>
      <c r="Z55" s="83" t="s">
        <v>5276</v>
      </c>
      <c r="AA55" s="85">
        <v>0</v>
      </c>
      <c r="AB55" s="85" t="s">
        <v>54</v>
      </c>
      <c r="AC55" s="85">
        <v>2940</v>
      </c>
      <c r="AD55" s="85">
        <v>2700</v>
      </c>
      <c r="AE55" s="85">
        <v>240</v>
      </c>
      <c r="AF55" s="83" t="s">
        <v>1371</v>
      </c>
      <c r="AG55" s="103">
        <f>V55-AE55</f>
        <v>0</v>
      </c>
    </row>
    <row r="56" spans="1:33" s="88" customFormat="1" x14ac:dyDescent="0.2">
      <c r="A56" s="83" t="s">
        <v>39</v>
      </c>
      <c r="B56" s="83" t="s">
        <v>40</v>
      </c>
      <c r="C56" s="83" t="s">
        <v>2901</v>
      </c>
      <c r="D56" s="83" t="s">
        <v>2944</v>
      </c>
      <c r="E56" s="83" t="s">
        <v>2903</v>
      </c>
      <c r="F56" s="83" t="s">
        <v>2945</v>
      </c>
      <c r="G56" s="83" t="s">
        <v>2562</v>
      </c>
      <c r="H56" s="83" t="s">
        <v>5277</v>
      </c>
      <c r="I56" s="83" t="s">
        <v>309</v>
      </c>
      <c r="J56" s="83" t="s">
        <v>2081</v>
      </c>
      <c r="K56" s="84">
        <v>43474</v>
      </c>
      <c r="L56" s="84">
        <v>43474</v>
      </c>
      <c r="M56" s="84">
        <v>43419</v>
      </c>
      <c r="N56" s="83" t="s">
        <v>1358</v>
      </c>
      <c r="O56" s="83" t="s">
        <v>1368</v>
      </c>
      <c r="P56" s="102">
        <v>8004870</v>
      </c>
      <c r="Q56" s="83" t="s">
        <v>5278</v>
      </c>
      <c r="R56" s="83" t="s">
        <v>68</v>
      </c>
      <c r="S56" s="83" t="s">
        <v>52</v>
      </c>
      <c r="T56" s="85">
        <v>30428</v>
      </c>
      <c r="U56" s="85">
        <v>29831.200000000001</v>
      </c>
      <c r="V56" s="85">
        <f>T56-U56</f>
        <v>596.79999999999927</v>
      </c>
      <c r="W56" s="86">
        <f t="shared" si="1"/>
        <v>1.9613513868805024E-2</v>
      </c>
      <c r="X56" s="83" t="s">
        <v>1361</v>
      </c>
      <c r="Y56" s="85">
        <v>29831.200000000001</v>
      </c>
      <c r="Z56" s="83" t="s">
        <v>5279</v>
      </c>
      <c r="AA56" s="85">
        <v>0</v>
      </c>
      <c r="AB56" s="85" t="s">
        <v>54</v>
      </c>
      <c r="AC56" s="85">
        <v>30428</v>
      </c>
      <c r="AD56" s="85">
        <v>29831.200000000001</v>
      </c>
      <c r="AE56" s="85">
        <v>596.79999999999995</v>
      </c>
      <c r="AF56" s="83" t="s">
        <v>1371</v>
      </c>
      <c r="AG56" s="103">
        <f>V56-AE56</f>
        <v>0</v>
      </c>
    </row>
    <row r="57" spans="1:33" s="88" customFormat="1" x14ac:dyDescent="0.2">
      <c r="A57" s="83" t="s">
        <v>39</v>
      </c>
      <c r="B57" s="83" t="s">
        <v>40</v>
      </c>
      <c r="C57" s="83" t="s">
        <v>2901</v>
      </c>
      <c r="D57" s="83" t="s">
        <v>2944</v>
      </c>
      <c r="E57" s="83" t="s">
        <v>2903</v>
      </c>
      <c r="F57" s="83" t="s">
        <v>2945</v>
      </c>
      <c r="G57" s="83" t="s">
        <v>2562</v>
      </c>
      <c r="H57" s="83" t="s">
        <v>5280</v>
      </c>
      <c r="I57" s="83" t="s">
        <v>94</v>
      </c>
      <c r="J57" s="83" t="s">
        <v>55</v>
      </c>
      <c r="K57" s="104" t="s">
        <v>54</v>
      </c>
      <c r="L57" s="84">
        <v>43539</v>
      </c>
      <c r="M57" s="104" t="s">
        <v>54</v>
      </c>
      <c r="N57" s="83" t="s">
        <v>2098</v>
      </c>
      <c r="O57" s="83" t="s">
        <v>1359</v>
      </c>
      <c r="P57" s="102">
        <v>8171901</v>
      </c>
      <c r="Q57" s="83" t="s">
        <v>5281</v>
      </c>
      <c r="R57" s="83" t="s">
        <v>59</v>
      </c>
      <c r="S57" s="83" t="s">
        <v>52</v>
      </c>
      <c r="T57" s="85">
        <v>2748</v>
      </c>
      <c r="U57" s="85">
        <v>2610.6</v>
      </c>
      <c r="V57" s="85">
        <f>T57-U57</f>
        <v>137.40000000000009</v>
      </c>
      <c r="W57" s="86">
        <f t="shared" si="1"/>
        <v>5.0000000000000031E-2</v>
      </c>
      <c r="X57" s="83" t="s">
        <v>1525</v>
      </c>
      <c r="Y57" s="85">
        <v>0</v>
      </c>
      <c r="Z57" s="83" t="s">
        <v>55</v>
      </c>
      <c r="AA57" s="85">
        <v>0</v>
      </c>
      <c r="AB57" s="85" t="s">
        <v>54</v>
      </c>
      <c r="AC57" s="85">
        <v>2748</v>
      </c>
      <c r="AD57" s="85">
        <v>2748</v>
      </c>
      <c r="AE57" s="85">
        <v>0</v>
      </c>
      <c r="AF57" s="83" t="s">
        <v>1371</v>
      </c>
      <c r="AG57" s="103">
        <f>V57-AE57</f>
        <v>137.40000000000009</v>
      </c>
    </row>
    <row r="58" spans="1:33" s="88" customFormat="1" x14ac:dyDescent="0.2">
      <c r="A58" s="83" t="s">
        <v>39</v>
      </c>
      <c r="B58" s="83" t="s">
        <v>40</v>
      </c>
      <c r="C58" s="83" t="s">
        <v>2901</v>
      </c>
      <c r="D58" s="83" t="s">
        <v>2944</v>
      </c>
      <c r="E58" s="83" t="s">
        <v>2903</v>
      </c>
      <c r="F58" s="83" t="s">
        <v>2945</v>
      </c>
      <c r="G58" s="83" t="s">
        <v>2562</v>
      </c>
      <c r="H58" s="83" t="s">
        <v>978</v>
      </c>
      <c r="I58" s="83" t="s">
        <v>94</v>
      </c>
      <c r="J58" s="83" t="s">
        <v>2081</v>
      </c>
      <c r="K58" s="84">
        <v>43483</v>
      </c>
      <c r="L58" s="84">
        <v>43483</v>
      </c>
      <c r="M58" s="84">
        <v>43483</v>
      </c>
      <c r="N58" s="83" t="s">
        <v>1367</v>
      </c>
      <c r="O58" s="83" t="s">
        <v>1368</v>
      </c>
      <c r="P58" s="102">
        <v>7941014</v>
      </c>
      <c r="Q58" s="83" t="s">
        <v>5282</v>
      </c>
      <c r="R58" s="83" t="s">
        <v>59</v>
      </c>
      <c r="S58" s="83" t="s">
        <v>52</v>
      </c>
      <c r="T58" s="85">
        <v>0</v>
      </c>
      <c r="U58" s="85">
        <v>247.98</v>
      </c>
      <c r="V58" s="85">
        <f>T58-U58</f>
        <v>-247.98</v>
      </c>
      <c r="W58" s="86" t="e">
        <f t="shared" si="1"/>
        <v>#DIV/0!</v>
      </c>
      <c r="X58" s="83" t="s">
        <v>1361</v>
      </c>
      <c r="Y58" s="85">
        <v>247.98</v>
      </c>
      <c r="Z58" s="83" t="s">
        <v>5283</v>
      </c>
      <c r="AA58" s="85">
        <v>0</v>
      </c>
      <c r="AB58" s="85" t="s">
        <v>54</v>
      </c>
      <c r="AC58" s="85">
        <v>0</v>
      </c>
      <c r="AD58" s="85">
        <v>247.98</v>
      </c>
      <c r="AE58" s="85">
        <v>-247.98</v>
      </c>
      <c r="AF58" s="83" t="s">
        <v>1390</v>
      </c>
      <c r="AG58" s="103">
        <f>V58-AE58</f>
        <v>0</v>
      </c>
    </row>
    <row r="59" spans="1:33" s="88" customFormat="1" x14ac:dyDescent="0.2">
      <c r="A59" s="83" t="s">
        <v>39</v>
      </c>
      <c r="B59" s="83" t="s">
        <v>40</v>
      </c>
      <c r="C59" s="83" t="s">
        <v>2901</v>
      </c>
      <c r="D59" s="83" t="s">
        <v>2990</v>
      </c>
      <c r="E59" s="83" t="s">
        <v>2903</v>
      </c>
      <c r="F59" s="83" t="s">
        <v>2992</v>
      </c>
      <c r="G59" s="83" t="s">
        <v>2931</v>
      </c>
      <c r="H59" s="83" t="s">
        <v>4962</v>
      </c>
      <c r="I59" s="83" t="s">
        <v>94</v>
      </c>
      <c r="J59" s="83" t="s">
        <v>2081</v>
      </c>
      <c r="K59" s="84">
        <v>43495</v>
      </c>
      <c r="L59" s="84">
        <v>43539</v>
      </c>
      <c r="M59" s="104" t="s">
        <v>54</v>
      </c>
      <c r="N59" s="83" t="s">
        <v>1358</v>
      </c>
      <c r="O59" s="83" t="s">
        <v>1359</v>
      </c>
      <c r="P59" s="102">
        <v>8191483</v>
      </c>
      <c r="Q59" s="83" t="s">
        <v>5284</v>
      </c>
      <c r="R59" s="83" t="s">
        <v>68</v>
      </c>
      <c r="S59" s="83" t="s">
        <v>52</v>
      </c>
      <c r="T59" s="85">
        <v>4619.1000000000004</v>
      </c>
      <c r="U59" s="85">
        <v>4016.6</v>
      </c>
      <c r="V59" s="85">
        <f t="shared" ref="V59:V64" si="7">T59-U59</f>
        <v>602.50000000000045</v>
      </c>
      <c r="W59" s="86">
        <f t="shared" si="1"/>
        <v>0.13043666515122002</v>
      </c>
      <c r="X59" s="83" t="s">
        <v>1361</v>
      </c>
      <c r="Y59" s="85">
        <v>4016.6</v>
      </c>
      <c r="Z59" s="83" t="s">
        <v>5285</v>
      </c>
      <c r="AA59" s="85">
        <v>0</v>
      </c>
      <c r="AB59" s="85" t="s">
        <v>54</v>
      </c>
      <c r="AC59" s="85">
        <v>4619.1000000000004</v>
      </c>
      <c r="AD59" s="85">
        <v>4016.6</v>
      </c>
      <c r="AE59" s="85">
        <v>602.5</v>
      </c>
      <c r="AF59" s="83" t="s">
        <v>1371</v>
      </c>
      <c r="AG59" s="103">
        <f t="shared" ref="AG59:AG64" si="8">V59-AE59</f>
        <v>0</v>
      </c>
    </row>
    <row r="60" spans="1:33" s="88" customFormat="1" x14ac:dyDescent="0.2">
      <c r="A60" s="83" t="s">
        <v>39</v>
      </c>
      <c r="B60" s="83" t="s">
        <v>40</v>
      </c>
      <c r="C60" s="83" t="s">
        <v>2901</v>
      </c>
      <c r="D60" s="83" t="s">
        <v>2990</v>
      </c>
      <c r="E60" s="83" t="s">
        <v>2903</v>
      </c>
      <c r="F60" s="83" t="s">
        <v>2992</v>
      </c>
      <c r="G60" s="83" t="s">
        <v>2931</v>
      </c>
      <c r="H60" s="83" t="s">
        <v>1488</v>
      </c>
      <c r="I60" s="83" t="s">
        <v>309</v>
      </c>
      <c r="J60" s="83" t="s">
        <v>2081</v>
      </c>
      <c r="K60" s="84">
        <v>43489</v>
      </c>
      <c r="L60" s="84">
        <v>43539</v>
      </c>
      <c r="M60" s="104" t="s">
        <v>54</v>
      </c>
      <c r="N60" s="83" t="s">
        <v>1358</v>
      </c>
      <c r="O60" s="83" t="s">
        <v>1359</v>
      </c>
      <c r="P60" s="102">
        <v>8183837</v>
      </c>
      <c r="Q60" s="83" t="s">
        <v>4328</v>
      </c>
      <c r="R60" s="83" t="s">
        <v>68</v>
      </c>
      <c r="S60" s="83" t="s">
        <v>52</v>
      </c>
      <c r="T60" s="85">
        <v>0</v>
      </c>
      <c r="U60" s="85">
        <v>0</v>
      </c>
      <c r="V60" s="85">
        <f t="shared" si="7"/>
        <v>0</v>
      </c>
      <c r="W60" s="86" t="e">
        <f t="shared" si="1"/>
        <v>#DIV/0!</v>
      </c>
      <c r="X60" s="83" t="s">
        <v>1361</v>
      </c>
      <c r="Y60" s="85">
        <v>0</v>
      </c>
      <c r="Z60" s="83" t="s">
        <v>4329</v>
      </c>
      <c r="AA60" s="85">
        <v>0</v>
      </c>
      <c r="AB60" s="85" t="s">
        <v>54</v>
      </c>
      <c r="AC60" s="85">
        <v>0</v>
      </c>
      <c r="AD60" s="85">
        <v>0</v>
      </c>
      <c r="AE60" s="85">
        <v>0</v>
      </c>
      <c r="AF60" s="83" t="s">
        <v>1363</v>
      </c>
      <c r="AG60" s="103">
        <f t="shared" si="8"/>
        <v>0</v>
      </c>
    </row>
    <row r="61" spans="1:33" s="88" customFormat="1" x14ac:dyDescent="0.2">
      <c r="A61" s="83" t="s">
        <v>39</v>
      </c>
      <c r="B61" s="83" t="s">
        <v>40</v>
      </c>
      <c r="C61" s="83" t="s">
        <v>2901</v>
      </c>
      <c r="D61" s="83" t="s">
        <v>2990</v>
      </c>
      <c r="E61" s="83" t="s">
        <v>2903</v>
      </c>
      <c r="F61" s="83" t="s">
        <v>2992</v>
      </c>
      <c r="G61" s="83" t="s">
        <v>2931</v>
      </c>
      <c r="H61" s="83" t="s">
        <v>5286</v>
      </c>
      <c r="I61" s="83" t="s">
        <v>94</v>
      </c>
      <c r="J61" s="83" t="s">
        <v>2081</v>
      </c>
      <c r="K61" s="84">
        <v>43483</v>
      </c>
      <c r="L61" s="84">
        <v>43483</v>
      </c>
      <c r="M61" s="84">
        <v>43483</v>
      </c>
      <c r="N61" s="83" t="s">
        <v>1358</v>
      </c>
      <c r="O61" s="83" t="s">
        <v>1368</v>
      </c>
      <c r="P61" s="102">
        <v>8109823</v>
      </c>
      <c r="Q61" s="83" t="s">
        <v>5287</v>
      </c>
      <c r="R61" s="83" t="s">
        <v>68</v>
      </c>
      <c r="S61" s="83" t="s">
        <v>52</v>
      </c>
      <c r="T61" s="85">
        <v>70333.16</v>
      </c>
      <c r="U61" s="85">
        <v>59604.38</v>
      </c>
      <c r="V61" s="85">
        <f t="shared" si="7"/>
        <v>10728.780000000006</v>
      </c>
      <c r="W61" s="86">
        <f t="shared" si="1"/>
        <v>0.15254227166815776</v>
      </c>
      <c r="X61" s="83" t="s">
        <v>1361</v>
      </c>
      <c r="Y61" s="85">
        <v>59604.38</v>
      </c>
      <c r="Z61" s="83" t="s">
        <v>5288</v>
      </c>
      <c r="AA61" s="85">
        <v>0</v>
      </c>
      <c r="AB61" s="85" t="s">
        <v>54</v>
      </c>
      <c r="AC61" s="85">
        <v>70333.16</v>
      </c>
      <c r="AD61" s="85">
        <v>59604.38</v>
      </c>
      <c r="AE61" s="85">
        <v>10728.78</v>
      </c>
      <c r="AF61" s="83" t="s">
        <v>1371</v>
      </c>
      <c r="AG61" s="103">
        <f t="shared" si="8"/>
        <v>0</v>
      </c>
    </row>
    <row r="62" spans="1:33" s="88" customFormat="1" x14ac:dyDescent="0.2">
      <c r="A62" s="83" t="s">
        <v>39</v>
      </c>
      <c r="B62" s="83" t="s">
        <v>40</v>
      </c>
      <c r="C62" s="83" t="s">
        <v>2901</v>
      </c>
      <c r="D62" s="83" t="s">
        <v>2990</v>
      </c>
      <c r="E62" s="83" t="s">
        <v>2903</v>
      </c>
      <c r="F62" s="83" t="s">
        <v>2992</v>
      </c>
      <c r="G62" s="83" t="s">
        <v>2931</v>
      </c>
      <c r="H62" s="83" t="s">
        <v>5286</v>
      </c>
      <c r="I62" s="83" t="s">
        <v>94</v>
      </c>
      <c r="J62" s="83" t="s">
        <v>2081</v>
      </c>
      <c r="K62" s="84">
        <v>43496</v>
      </c>
      <c r="L62" s="84">
        <v>43496</v>
      </c>
      <c r="M62" s="84">
        <v>43496</v>
      </c>
      <c r="N62" s="83" t="s">
        <v>1358</v>
      </c>
      <c r="O62" s="83" t="s">
        <v>1368</v>
      </c>
      <c r="P62" s="102">
        <v>8112604</v>
      </c>
      <c r="Q62" s="83" t="s">
        <v>5289</v>
      </c>
      <c r="R62" s="83" t="s">
        <v>68</v>
      </c>
      <c r="S62" s="83" t="s">
        <v>52</v>
      </c>
      <c r="T62" s="85">
        <v>348</v>
      </c>
      <c r="U62" s="85">
        <v>315</v>
      </c>
      <c r="V62" s="85">
        <f t="shared" si="7"/>
        <v>33</v>
      </c>
      <c r="W62" s="86">
        <f t="shared" ref="W62:W118" si="9">V62/T62</f>
        <v>9.4827586206896547E-2</v>
      </c>
      <c r="X62" s="83" t="s">
        <v>1361</v>
      </c>
      <c r="Y62" s="85">
        <v>315</v>
      </c>
      <c r="Z62" s="83" t="s">
        <v>5290</v>
      </c>
      <c r="AA62" s="85">
        <v>0</v>
      </c>
      <c r="AB62" s="85" t="s">
        <v>54</v>
      </c>
      <c r="AC62" s="85">
        <v>348</v>
      </c>
      <c r="AD62" s="85">
        <v>315</v>
      </c>
      <c r="AE62" s="85">
        <v>33</v>
      </c>
      <c r="AF62" s="83" t="s">
        <v>1371</v>
      </c>
      <c r="AG62" s="103">
        <f t="shared" si="8"/>
        <v>0</v>
      </c>
    </row>
    <row r="63" spans="1:33" s="88" customFormat="1" x14ac:dyDescent="0.2">
      <c r="A63" s="83" t="s">
        <v>39</v>
      </c>
      <c r="B63" s="83" t="s">
        <v>40</v>
      </c>
      <c r="C63" s="83" t="s">
        <v>2901</v>
      </c>
      <c r="D63" s="83" t="s">
        <v>2990</v>
      </c>
      <c r="E63" s="83" t="s">
        <v>2903</v>
      </c>
      <c r="F63" s="83" t="s">
        <v>2992</v>
      </c>
      <c r="G63" s="83" t="s">
        <v>2931</v>
      </c>
      <c r="H63" s="83" t="s">
        <v>2939</v>
      </c>
      <c r="I63" s="83" t="s">
        <v>2914</v>
      </c>
      <c r="J63" s="83" t="s">
        <v>2081</v>
      </c>
      <c r="K63" s="84">
        <v>43480</v>
      </c>
      <c r="L63" s="84">
        <v>43539</v>
      </c>
      <c r="M63" s="104" t="s">
        <v>54</v>
      </c>
      <c r="N63" s="83" t="s">
        <v>1358</v>
      </c>
      <c r="O63" s="83" t="s">
        <v>1359</v>
      </c>
      <c r="P63" s="102">
        <v>8164867</v>
      </c>
      <c r="Q63" s="83" t="s">
        <v>5291</v>
      </c>
      <c r="R63" s="83" t="s">
        <v>68</v>
      </c>
      <c r="S63" s="83" t="s">
        <v>52</v>
      </c>
      <c r="T63" s="85">
        <v>353.72</v>
      </c>
      <c r="U63" s="85">
        <v>299.77</v>
      </c>
      <c r="V63" s="85">
        <f t="shared" si="7"/>
        <v>53.950000000000045</v>
      </c>
      <c r="W63" s="86">
        <f t="shared" si="9"/>
        <v>0.15252176863055536</v>
      </c>
      <c r="X63" s="83" t="s">
        <v>1361</v>
      </c>
      <c r="Y63" s="85">
        <v>299.77</v>
      </c>
      <c r="Z63" s="83" t="s">
        <v>5292</v>
      </c>
      <c r="AA63" s="85">
        <v>0</v>
      </c>
      <c r="AB63" s="85" t="s">
        <v>54</v>
      </c>
      <c r="AC63" s="85">
        <v>353.72</v>
      </c>
      <c r="AD63" s="85">
        <v>299.77</v>
      </c>
      <c r="AE63" s="85">
        <v>53.95</v>
      </c>
      <c r="AF63" s="83" t="s">
        <v>1376</v>
      </c>
      <c r="AG63" s="103">
        <f t="shared" si="8"/>
        <v>0</v>
      </c>
    </row>
    <row r="64" spans="1:33" s="88" customFormat="1" x14ac:dyDescent="0.2">
      <c r="A64" s="83" t="s">
        <v>39</v>
      </c>
      <c r="B64" s="83" t="s">
        <v>40</v>
      </c>
      <c r="C64" s="83" t="s">
        <v>2901</v>
      </c>
      <c r="D64" s="83" t="s">
        <v>2990</v>
      </c>
      <c r="E64" s="83" t="s">
        <v>2903</v>
      </c>
      <c r="F64" s="83" t="s">
        <v>2992</v>
      </c>
      <c r="G64" s="83" t="s">
        <v>2931</v>
      </c>
      <c r="H64" s="83" t="s">
        <v>5293</v>
      </c>
      <c r="I64" s="83" t="s">
        <v>94</v>
      </c>
      <c r="J64" s="83" t="s">
        <v>2081</v>
      </c>
      <c r="K64" s="84">
        <v>43481</v>
      </c>
      <c r="L64" s="84">
        <v>43539</v>
      </c>
      <c r="M64" s="104" t="s">
        <v>54</v>
      </c>
      <c r="N64" s="83" t="s">
        <v>1358</v>
      </c>
      <c r="O64" s="83" t="s">
        <v>1359</v>
      </c>
      <c r="P64" s="102">
        <v>8162054</v>
      </c>
      <c r="Q64" s="83" t="s">
        <v>5294</v>
      </c>
      <c r="R64" s="83" t="s">
        <v>68</v>
      </c>
      <c r="S64" s="83" t="s">
        <v>52</v>
      </c>
      <c r="T64" s="85">
        <v>54000</v>
      </c>
      <c r="U64" s="85">
        <v>48545.45</v>
      </c>
      <c r="V64" s="85">
        <f t="shared" si="7"/>
        <v>5454.5500000000029</v>
      </c>
      <c r="W64" s="86">
        <f t="shared" si="9"/>
        <v>0.10101018518518524</v>
      </c>
      <c r="X64" s="83" t="s">
        <v>1361</v>
      </c>
      <c r="Y64" s="85">
        <v>48545.45</v>
      </c>
      <c r="Z64" s="83" t="s">
        <v>5295</v>
      </c>
      <c r="AA64" s="85">
        <v>0</v>
      </c>
      <c r="AB64" s="85" t="s">
        <v>54</v>
      </c>
      <c r="AC64" s="85">
        <v>54000</v>
      </c>
      <c r="AD64" s="85">
        <v>48545.45</v>
      </c>
      <c r="AE64" s="85">
        <v>5454.55</v>
      </c>
      <c r="AF64" s="83" t="s">
        <v>1363</v>
      </c>
      <c r="AG64" s="103">
        <f t="shared" si="8"/>
        <v>0</v>
      </c>
    </row>
    <row r="65" spans="1:33" s="88" customFormat="1" x14ac:dyDescent="0.2">
      <c r="A65" s="83" t="s">
        <v>39</v>
      </c>
      <c r="B65" s="83" t="s">
        <v>40</v>
      </c>
      <c r="C65" s="83" t="s">
        <v>2901</v>
      </c>
      <c r="D65" s="83" t="s">
        <v>3042</v>
      </c>
      <c r="E65" s="83" t="s">
        <v>2903</v>
      </c>
      <c r="F65" s="83" t="s">
        <v>3044</v>
      </c>
      <c r="G65" s="83" t="s">
        <v>3059</v>
      </c>
      <c r="H65" s="83" t="s">
        <v>4345</v>
      </c>
      <c r="I65" s="83" t="s">
        <v>309</v>
      </c>
      <c r="J65" s="83" t="s">
        <v>2081</v>
      </c>
      <c r="K65" s="84">
        <v>43490</v>
      </c>
      <c r="L65" s="84">
        <v>43490</v>
      </c>
      <c r="M65" s="84">
        <v>43490</v>
      </c>
      <c r="N65" s="83" t="s">
        <v>1367</v>
      </c>
      <c r="O65" s="83" t="s">
        <v>1368</v>
      </c>
      <c r="P65" s="102">
        <v>8070507</v>
      </c>
      <c r="Q65" s="83" t="s">
        <v>5296</v>
      </c>
      <c r="R65" s="83" t="s">
        <v>59</v>
      </c>
      <c r="S65" s="83" t="s">
        <v>52</v>
      </c>
      <c r="T65" s="85">
        <v>3238.44</v>
      </c>
      <c r="U65" s="85">
        <v>3605.22</v>
      </c>
      <c r="V65" s="85">
        <f t="shared" ref="V65:V93" si="10">T65-U65</f>
        <v>-366.77999999999975</v>
      </c>
      <c r="W65" s="86">
        <f t="shared" si="9"/>
        <v>-0.11325823544669647</v>
      </c>
      <c r="X65" s="83" t="s">
        <v>1361</v>
      </c>
      <c r="Y65" s="85">
        <v>3605.22</v>
      </c>
      <c r="Z65" s="83" t="s">
        <v>5297</v>
      </c>
      <c r="AA65" s="85">
        <v>0</v>
      </c>
      <c r="AB65" s="85" t="s">
        <v>54</v>
      </c>
      <c r="AC65" s="85">
        <v>0</v>
      </c>
      <c r="AD65" s="85">
        <v>0</v>
      </c>
      <c r="AE65" s="85">
        <v>0</v>
      </c>
      <c r="AF65" s="83" t="s">
        <v>1371</v>
      </c>
      <c r="AG65" s="103">
        <f t="shared" ref="AG65:AG93" si="11">V65-AE65</f>
        <v>-366.77999999999975</v>
      </c>
    </row>
    <row r="66" spans="1:33" s="88" customFormat="1" x14ac:dyDescent="0.2">
      <c r="A66" s="83" t="s">
        <v>39</v>
      </c>
      <c r="B66" s="83" t="s">
        <v>40</v>
      </c>
      <c r="C66" s="83" t="s">
        <v>2901</v>
      </c>
      <c r="D66" s="83" t="s">
        <v>3042</v>
      </c>
      <c r="E66" s="83" t="s">
        <v>2903</v>
      </c>
      <c r="F66" s="83" t="s">
        <v>3044</v>
      </c>
      <c r="G66" s="83" t="s">
        <v>3059</v>
      </c>
      <c r="H66" s="83" t="s">
        <v>5298</v>
      </c>
      <c r="I66" s="83" t="s">
        <v>979</v>
      </c>
      <c r="J66" s="83" t="s">
        <v>5299</v>
      </c>
      <c r="K66" s="84">
        <v>42111</v>
      </c>
      <c r="L66" s="84">
        <v>42111</v>
      </c>
      <c r="M66" s="84">
        <v>42111</v>
      </c>
      <c r="N66" s="83" t="s">
        <v>1358</v>
      </c>
      <c r="O66" s="83" t="s">
        <v>1368</v>
      </c>
      <c r="P66" s="102">
        <v>5147195</v>
      </c>
      <c r="Q66" s="83" t="s">
        <v>5300</v>
      </c>
      <c r="R66" s="83" t="s">
        <v>68</v>
      </c>
      <c r="S66" s="83" t="s">
        <v>52</v>
      </c>
      <c r="T66" s="85">
        <v>1938.2</v>
      </c>
      <c r="U66" s="85">
        <v>1881.7</v>
      </c>
      <c r="V66" s="85">
        <f t="shared" si="10"/>
        <v>56.5</v>
      </c>
      <c r="W66" s="86">
        <f t="shared" si="9"/>
        <v>2.9150758435661953E-2</v>
      </c>
      <c r="X66" s="83" t="s">
        <v>1361</v>
      </c>
      <c r="Y66" s="85">
        <v>1881.7</v>
      </c>
      <c r="Z66" s="83" t="s">
        <v>5301</v>
      </c>
      <c r="AA66" s="85">
        <v>0</v>
      </c>
      <c r="AB66" s="85">
        <v>0</v>
      </c>
      <c r="AC66" s="85">
        <v>0</v>
      </c>
      <c r="AD66" s="85">
        <v>0</v>
      </c>
      <c r="AE66" s="85">
        <v>0</v>
      </c>
      <c r="AF66" s="83" t="s">
        <v>1363</v>
      </c>
      <c r="AG66" s="103">
        <f t="shared" si="11"/>
        <v>56.5</v>
      </c>
    </row>
    <row r="67" spans="1:33" s="88" customFormat="1" x14ac:dyDescent="0.2">
      <c r="A67" s="83" t="s">
        <v>39</v>
      </c>
      <c r="B67" s="83" t="s">
        <v>40</v>
      </c>
      <c r="C67" s="83" t="s">
        <v>2901</v>
      </c>
      <c r="D67" s="83" t="s">
        <v>3042</v>
      </c>
      <c r="E67" s="83" t="s">
        <v>2903</v>
      </c>
      <c r="F67" s="83" t="s">
        <v>3044</v>
      </c>
      <c r="G67" s="83" t="s">
        <v>1059</v>
      </c>
      <c r="H67" s="83" t="s">
        <v>5302</v>
      </c>
      <c r="I67" s="83" t="s">
        <v>183</v>
      </c>
      <c r="J67" s="83" t="s">
        <v>2081</v>
      </c>
      <c r="K67" s="84">
        <v>43487</v>
      </c>
      <c r="L67" s="84">
        <v>43487</v>
      </c>
      <c r="M67" s="84">
        <v>43476</v>
      </c>
      <c r="N67" s="83" t="s">
        <v>1358</v>
      </c>
      <c r="O67" s="83" t="s">
        <v>1368</v>
      </c>
      <c r="P67" s="102">
        <v>6395722</v>
      </c>
      <c r="Q67" s="83" t="s">
        <v>5303</v>
      </c>
      <c r="R67" s="83" t="s">
        <v>68</v>
      </c>
      <c r="S67" s="83" t="s">
        <v>52</v>
      </c>
      <c r="T67" s="85">
        <v>2560.5</v>
      </c>
      <c r="U67" s="85">
        <v>2418.25</v>
      </c>
      <c r="V67" s="85">
        <f t="shared" si="10"/>
        <v>142.25</v>
      </c>
      <c r="W67" s="86">
        <f t="shared" si="9"/>
        <v>5.5555555555555552E-2</v>
      </c>
      <c r="X67" s="83" t="s">
        <v>1361</v>
      </c>
      <c r="Y67" s="85">
        <v>2418.25</v>
      </c>
      <c r="Z67" s="83" t="s">
        <v>5304</v>
      </c>
      <c r="AA67" s="85">
        <v>0</v>
      </c>
      <c r="AB67" s="85" t="s">
        <v>54</v>
      </c>
      <c r="AC67" s="85">
        <v>0</v>
      </c>
      <c r="AD67" s="85">
        <v>0</v>
      </c>
      <c r="AE67" s="85">
        <v>0</v>
      </c>
      <c r="AF67" s="83" t="s">
        <v>1371</v>
      </c>
      <c r="AG67" s="103">
        <f t="shared" si="11"/>
        <v>142.25</v>
      </c>
    </row>
    <row r="68" spans="1:33" s="88" customFormat="1" x14ac:dyDescent="0.2">
      <c r="A68" s="83" t="s">
        <v>39</v>
      </c>
      <c r="B68" s="83" t="s">
        <v>40</v>
      </c>
      <c r="C68" s="83" t="s">
        <v>2901</v>
      </c>
      <c r="D68" s="83" t="s">
        <v>3042</v>
      </c>
      <c r="E68" s="83" t="s">
        <v>2903</v>
      </c>
      <c r="F68" s="83" t="s">
        <v>3044</v>
      </c>
      <c r="G68" s="83" t="s">
        <v>1059</v>
      </c>
      <c r="H68" s="83" t="s">
        <v>5302</v>
      </c>
      <c r="I68" s="83" t="s">
        <v>183</v>
      </c>
      <c r="J68" s="83" t="s">
        <v>2081</v>
      </c>
      <c r="K68" s="84">
        <v>43476</v>
      </c>
      <c r="L68" s="84">
        <v>43476</v>
      </c>
      <c r="M68" s="84">
        <v>43476</v>
      </c>
      <c r="N68" s="83" t="s">
        <v>1358</v>
      </c>
      <c r="O68" s="83" t="s">
        <v>1368</v>
      </c>
      <c r="P68" s="102">
        <v>7156941</v>
      </c>
      <c r="Q68" s="83" t="s">
        <v>5305</v>
      </c>
      <c r="R68" s="83" t="s">
        <v>68</v>
      </c>
      <c r="S68" s="83" t="s">
        <v>52</v>
      </c>
      <c r="T68" s="85">
        <v>16704</v>
      </c>
      <c r="U68" s="85">
        <v>16704</v>
      </c>
      <c r="V68" s="85">
        <f t="shared" si="10"/>
        <v>0</v>
      </c>
      <c r="W68" s="86">
        <f t="shared" si="9"/>
        <v>0</v>
      </c>
      <c r="X68" s="83" t="s">
        <v>1361</v>
      </c>
      <c r="Y68" s="85">
        <v>16704</v>
      </c>
      <c r="Z68" s="83" t="s">
        <v>5306</v>
      </c>
      <c r="AA68" s="85">
        <v>0</v>
      </c>
      <c r="AB68" s="85" t="s">
        <v>54</v>
      </c>
      <c r="AC68" s="85">
        <v>16704</v>
      </c>
      <c r="AD68" s="85">
        <v>16704</v>
      </c>
      <c r="AE68" s="85">
        <v>0</v>
      </c>
      <c r="AF68" s="83" t="s">
        <v>1371</v>
      </c>
      <c r="AG68" s="103">
        <f t="shared" si="11"/>
        <v>0</v>
      </c>
    </row>
    <row r="69" spans="1:33" s="88" customFormat="1" x14ac:dyDescent="0.2">
      <c r="A69" s="83" t="s">
        <v>39</v>
      </c>
      <c r="B69" s="83" t="s">
        <v>40</v>
      </c>
      <c r="C69" s="83" t="s">
        <v>2901</v>
      </c>
      <c r="D69" s="83" t="s">
        <v>3042</v>
      </c>
      <c r="E69" s="83" t="s">
        <v>2903</v>
      </c>
      <c r="F69" s="83" t="s">
        <v>3044</v>
      </c>
      <c r="G69" s="83" t="s">
        <v>1059</v>
      </c>
      <c r="H69" s="83" t="s">
        <v>5302</v>
      </c>
      <c r="I69" s="83" t="s">
        <v>452</v>
      </c>
      <c r="J69" s="83" t="s">
        <v>55</v>
      </c>
      <c r="K69" s="104" t="s">
        <v>54</v>
      </c>
      <c r="L69" s="84">
        <v>43032</v>
      </c>
      <c r="M69" s="84">
        <v>43032</v>
      </c>
      <c r="N69" s="83" t="s">
        <v>2077</v>
      </c>
      <c r="O69" s="83" t="s">
        <v>1368</v>
      </c>
      <c r="P69" s="102">
        <v>1620263</v>
      </c>
      <c r="Q69" s="83" t="s">
        <v>5307</v>
      </c>
      <c r="R69" s="83" t="s">
        <v>59</v>
      </c>
      <c r="S69" s="83" t="s">
        <v>52</v>
      </c>
      <c r="T69" s="85">
        <v>-135134.39999999999</v>
      </c>
      <c r="U69" s="85">
        <v>-120810.15</v>
      </c>
      <c r="V69" s="85">
        <f t="shared" si="10"/>
        <v>-14324.25</v>
      </c>
      <c r="W69" s="86">
        <f t="shared" si="9"/>
        <v>0.10600002664014492</v>
      </c>
      <c r="X69" s="83" t="s">
        <v>4348</v>
      </c>
      <c r="Y69" s="85">
        <v>0</v>
      </c>
      <c r="Z69" s="83" t="s">
        <v>55</v>
      </c>
      <c r="AA69" s="85">
        <v>0</v>
      </c>
      <c r="AB69" s="85" t="s">
        <v>54</v>
      </c>
      <c r="AC69" s="85">
        <v>0</v>
      </c>
      <c r="AD69" s="85">
        <v>0</v>
      </c>
      <c r="AE69" s="85">
        <v>0</v>
      </c>
      <c r="AF69" s="83" t="s">
        <v>1371</v>
      </c>
      <c r="AG69" s="103">
        <f t="shared" si="11"/>
        <v>-14324.25</v>
      </c>
    </row>
    <row r="70" spans="1:33" s="88" customFormat="1" x14ac:dyDescent="0.2">
      <c r="A70" s="83" t="s">
        <v>39</v>
      </c>
      <c r="B70" s="83" t="s">
        <v>40</v>
      </c>
      <c r="C70" s="83" t="s">
        <v>2901</v>
      </c>
      <c r="D70" s="83" t="s">
        <v>3042</v>
      </c>
      <c r="E70" s="83" t="s">
        <v>2903</v>
      </c>
      <c r="F70" s="83" t="s">
        <v>3044</v>
      </c>
      <c r="G70" s="83" t="s">
        <v>1059</v>
      </c>
      <c r="H70" s="83" t="s">
        <v>5298</v>
      </c>
      <c r="I70" s="83" t="s">
        <v>2103</v>
      </c>
      <c r="J70" s="83" t="s">
        <v>5308</v>
      </c>
      <c r="K70" s="84">
        <v>42704</v>
      </c>
      <c r="L70" s="84">
        <v>43539</v>
      </c>
      <c r="M70" s="104" t="s">
        <v>54</v>
      </c>
      <c r="N70" s="83" t="s">
        <v>1358</v>
      </c>
      <c r="O70" s="83" t="s">
        <v>1359</v>
      </c>
      <c r="P70" s="102">
        <v>6660555</v>
      </c>
      <c r="Q70" s="83" t="s">
        <v>5309</v>
      </c>
      <c r="R70" s="83" t="s">
        <v>68</v>
      </c>
      <c r="S70" s="83" t="s">
        <v>52</v>
      </c>
      <c r="T70" s="85">
        <v>3534</v>
      </c>
      <c r="U70" s="85">
        <v>3534</v>
      </c>
      <c r="V70" s="85">
        <f t="shared" si="10"/>
        <v>0</v>
      </c>
      <c r="W70" s="86">
        <f t="shared" si="9"/>
        <v>0</v>
      </c>
      <c r="X70" s="83" t="s">
        <v>1361</v>
      </c>
      <c r="Y70" s="85">
        <v>3534</v>
      </c>
      <c r="Z70" s="83" t="s">
        <v>5310</v>
      </c>
      <c r="AA70" s="85">
        <v>0</v>
      </c>
      <c r="AB70" s="85" t="s">
        <v>54</v>
      </c>
      <c r="AC70" s="85">
        <v>3534</v>
      </c>
      <c r="AD70" s="85">
        <v>3534</v>
      </c>
      <c r="AE70" s="85">
        <v>0</v>
      </c>
      <c r="AF70" s="83" t="s">
        <v>1363</v>
      </c>
      <c r="AG70" s="103">
        <f t="shared" si="11"/>
        <v>0</v>
      </c>
    </row>
    <row r="71" spans="1:33" s="88" customFormat="1" x14ac:dyDescent="0.2">
      <c r="A71" s="83" t="s">
        <v>39</v>
      </c>
      <c r="B71" s="83" t="s">
        <v>40</v>
      </c>
      <c r="C71" s="83" t="s">
        <v>2901</v>
      </c>
      <c r="D71" s="83" t="s">
        <v>3042</v>
      </c>
      <c r="E71" s="83" t="s">
        <v>2903</v>
      </c>
      <c r="F71" s="83" t="s">
        <v>3044</v>
      </c>
      <c r="G71" s="83" t="s">
        <v>1059</v>
      </c>
      <c r="H71" s="83" t="s">
        <v>5298</v>
      </c>
      <c r="I71" s="83" t="s">
        <v>2103</v>
      </c>
      <c r="J71" s="83" t="s">
        <v>2203</v>
      </c>
      <c r="K71" s="84">
        <v>42615</v>
      </c>
      <c r="L71" s="84">
        <v>43539</v>
      </c>
      <c r="M71" s="104" t="s">
        <v>54</v>
      </c>
      <c r="N71" s="83" t="s">
        <v>1358</v>
      </c>
      <c r="O71" s="83" t="s">
        <v>1359</v>
      </c>
      <c r="P71" s="102">
        <v>6660555</v>
      </c>
      <c r="Q71" s="83" t="s">
        <v>5309</v>
      </c>
      <c r="R71" s="83" t="s">
        <v>68</v>
      </c>
      <c r="S71" s="83" t="s">
        <v>52</v>
      </c>
      <c r="T71" s="85">
        <v>1000</v>
      </c>
      <c r="U71" s="85">
        <v>1000</v>
      </c>
      <c r="V71" s="85">
        <f t="shared" si="10"/>
        <v>0</v>
      </c>
      <c r="W71" s="86">
        <f t="shared" si="9"/>
        <v>0</v>
      </c>
      <c r="X71" s="83" t="s">
        <v>1361</v>
      </c>
      <c r="Y71" s="85">
        <v>1000</v>
      </c>
      <c r="Z71" s="83" t="s">
        <v>5310</v>
      </c>
      <c r="AA71" s="85">
        <v>0</v>
      </c>
      <c r="AB71" s="85" t="s">
        <v>54</v>
      </c>
      <c r="AC71" s="85">
        <v>1000</v>
      </c>
      <c r="AD71" s="85">
        <v>1000</v>
      </c>
      <c r="AE71" s="85">
        <v>0</v>
      </c>
      <c r="AF71" s="83" t="s">
        <v>1363</v>
      </c>
      <c r="AG71" s="103">
        <f t="shared" si="11"/>
        <v>0</v>
      </c>
    </row>
    <row r="72" spans="1:33" s="88" customFormat="1" x14ac:dyDescent="0.2">
      <c r="A72" s="83" t="s">
        <v>39</v>
      </c>
      <c r="B72" s="83" t="s">
        <v>40</v>
      </c>
      <c r="C72" s="83" t="s">
        <v>2901</v>
      </c>
      <c r="D72" s="83" t="s">
        <v>3042</v>
      </c>
      <c r="E72" s="83" t="s">
        <v>2903</v>
      </c>
      <c r="F72" s="83" t="s">
        <v>3044</v>
      </c>
      <c r="G72" s="83" t="s">
        <v>1059</v>
      </c>
      <c r="H72" s="83" t="s">
        <v>5298</v>
      </c>
      <c r="I72" s="83" t="s">
        <v>359</v>
      </c>
      <c r="J72" s="83" t="s">
        <v>2204</v>
      </c>
      <c r="K72" s="84">
        <v>42663</v>
      </c>
      <c r="L72" s="84">
        <v>43539</v>
      </c>
      <c r="M72" s="104" t="s">
        <v>54</v>
      </c>
      <c r="N72" s="83" t="s">
        <v>1358</v>
      </c>
      <c r="O72" s="83" t="s">
        <v>1359</v>
      </c>
      <c r="P72" s="102">
        <v>6723900</v>
      </c>
      <c r="Q72" s="83" t="s">
        <v>5311</v>
      </c>
      <c r="R72" s="83" t="s">
        <v>68</v>
      </c>
      <c r="S72" s="83" t="s">
        <v>52</v>
      </c>
      <c r="T72" s="85">
        <v>4373</v>
      </c>
      <c r="U72" s="85">
        <v>4373</v>
      </c>
      <c r="V72" s="85">
        <f t="shared" si="10"/>
        <v>0</v>
      </c>
      <c r="W72" s="86">
        <f t="shared" si="9"/>
        <v>0</v>
      </c>
      <c r="X72" s="83" t="s">
        <v>1361</v>
      </c>
      <c r="Y72" s="85">
        <v>4373</v>
      </c>
      <c r="Z72" s="83" t="s">
        <v>5312</v>
      </c>
      <c r="AA72" s="85">
        <v>0</v>
      </c>
      <c r="AB72" s="85" t="s">
        <v>54</v>
      </c>
      <c r="AC72" s="85">
        <v>0</v>
      </c>
      <c r="AD72" s="85">
        <v>0</v>
      </c>
      <c r="AE72" s="85">
        <v>0</v>
      </c>
      <c r="AF72" s="83" t="s">
        <v>1363</v>
      </c>
      <c r="AG72" s="103">
        <f t="shared" si="11"/>
        <v>0</v>
      </c>
    </row>
    <row r="73" spans="1:33" s="88" customFormat="1" x14ac:dyDescent="0.2">
      <c r="A73" s="83" t="s">
        <v>39</v>
      </c>
      <c r="B73" s="83" t="s">
        <v>40</v>
      </c>
      <c r="C73" s="83" t="s">
        <v>2901</v>
      </c>
      <c r="D73" s="83" t="s">
        <v>3042</v>
      </c>
      <c r="E73" s="83" t="s">
        <v>2903</v>
      </c>
      <c r="F73" s="83" t="s">
        <v>3044</v>
      </c>
      <c r="G73" s="83" t="s">
        <v>1059</v>
      </c>
      <c r="H73" s="83" t="s">
        <v>5298</v>
      </c>
      <c r="I73" s="83" t="s">
        <v>359</v>
      </c>
      <c r="J73" s="83" t="s">
        <v>2204</v>
      </c>
      <c r="K73" s="84">
        <v>42663</v>
      </c>
      <c r="L73" s="84">
        <v>43539</v>
      </c>
      <c r="M73" s="104" t="s">
        <v>54</v>
      </c>
      <c r="N73" s="83" t="s">
        <v>1358</v>
      </c>
      <c r="O73" s="83" t="s">
        <v>1359</v>
      </c>
      <c r="P73" s="102">
        <v>6723900</v>
      </c>
      <c r="Q73" s="83" t="s">
        <v>5311</v>
      </c>
      <c r="R73" s="83" t="s">
        <v>68</v>
      </c>
      <c r="S73" s="83" t="s">
        <v>52</v>
      </c>
      <c r="T73" s="85">
        <v>4373</v>
      </c>
      <c r="U73" s="85">
        <v>3909.46</v>
      </c>
      <c r="V73" s="85">
        <f t="shared" si="10"/>
        <v>463.53999999999996</v>
      </c>
      <c r="W73" s="86">
        <f t="shared" si="9"/>
        <v>0.10600045735193231</v>
      </c>
      <c r="X73" s="83" t="s">
        <v>4348</v>
      </c>
      <c r="Y73" s="85">
        <v>0</v>
      </c>
      <c r="Z73" s="83" t="s">
        <v>55</v>
      </c>
      <c r="AA73" s="85">
        <v>0</v>
      </c>
      <c r="AB73" s="85" t="s">
        <v>54</v>
      </c>
      <c r="AC73" s="85">
        <v>4373</v>
      </c>
      <c r="AD73" s="85">
        <v>0</v>
      </c>
      <c r="AE73" s="85">
        <v>4373</v>
      </c>
      <c r="AF73" s="83" t="s">
        <v>1363</v>
      </c>
      <c r="AG73" s="103">
        <f t="shared" si="11"/>
        <v>-3909.46</v>
      </c>
    </row>
    <row r="74" spans="1:33" s="88" customFormat="1" x14ac:dyDescent="0.2">
      <c r="A74" s="83" t="s">
        <v>39</v>
      </c>
      <c r="B74" s="83" t="s">
        <v>40</v>
      </c>
      <c r="C74" s="83" t="s">
        <v>2901</v>
      </c>
      <c r="D74" s="83" t="s">
        <v>3042</v>
      </c>
      <c r="E74" s="83" t="s">
        <v>2903</v>
      </c>
      <c r="F74" s="83" t="s">
        <v>3044</v>
      </c>
      <c r="G74" s="83" t="s">
        <v>5313</v>
      </c>
      <c r="H74" s="83" t="s">
        <v>3043</v>
      </c>
      <c r="I74" s="83" t="s">
        <v>5223</v>
      </c>
      <c r="J74" s="83" t="s">
        <v>5247</v>
      </c>
      <c r="K74" s="84">
        <v>42405</v>
      </c>
      <c r="L74" s="84">
        <v>42405</v>
      </c>
      <c r="M74" s="84">
        <v>42405</v>
      </c>
      <c r="N74" s="83" t="s">
        <v>1358</v>
      </c>
      <c r="O74" s="83" t="s">
        <v>1368</v>
      </c>
      <c r="P74" s="102">
        <v>5248557</v>
      </c>
      <c r="Q74" s="83" t="s">
        <v>5314</v>
      </c>
      <c r="R74" s="83" t="s">
        <v>68</v>
      </c>
      <c r="S74" s="83" t="s">
        <v>52</v>
      </c>
      <c r="T74" s="85">
        <v>4158.08</v>
      </c>
      <c r="U74" s="85">
        <v>3780</v>
      </c>
      <c r="V74" s="85">
        <f t="shared" si="10"/>
        <v>378.07999999999993</v>
      </c>
      <c r="W74" s="86">
        <f t="shared" si="9"/>
        <v>9.0926581499153433E-2</v>
      </c>
      <c r="X74" s="83" t="s">
        <v>1361</v>
      </c>
      <c r="Y74" s="85">
        <v>3780</v>
      </c>
      <c r="Z74" s="83" t="s">
        <v>5315</v>
      </c>
      <c r="AA74" s="85">
        <v>0</v>
      </c>
      <c r="AB74" s="85">
        <v>0</v>
      </c>
      <c r="AC74" s="85">
        <v>0</v>
      </c>
      <c r="AD74" s="85">
        <v>0</v>
      </c>
      <c r="AE74" s="85">
        <v>0</v>
      </c>
      <c r="AF74" s="83" t="s">
        <v>1371</v>
      </c>
      <c r="AG74" s="103">
        <f t="shared" si="11"/>
        <v>378.07999999999993</v>
      </c>
    </row>
    <row r="75" spans="1:33" s="88" customFormat="1" x14ac:dyDescent="0.2">
      <c r="A75" s="83" t="s">
        <v>39</v>
      </c>
      <c r="B75" s="83" t="s">
        <v>40</v>
      </c>
      <c r="C75" s="83" t="s">
        <v>2901</v>
      </c>
      <c r="D75" s="83" t="s">
        <v>3042</v>
      </c>
      <c r="E75" s="83" t="s">
        <v>2903</v>
      </c>
      <c r="F75" s="83" t="s">
        <v>3044</v>
      </c>
      <c r="G75" s="83" t="s">
        <v>1059</v>
      </c>
      <c r="H75" s="83" t="s">
        <v>5316</v>
      </c>
      <c r="I75" s="83" t="s">
        <v>183</v>
      </c>
      <c r="J75" s="83" t="s">
        <v>2081</v>
      </c>
      <c r="K75" s="84">
        <v>43476</v>
      </c>
      <c r="L75" s="84">
        <v>43476</v>
      </c>
      <c r="M75" s="84">
        <v>43476</v>
      </c>
      <c r="N75" s="83" t="s">
        <v>1358</v>
      </c>
      <c r="O75" s="83" t="s">
        <v>1368</v>
      </c>
      <c r="P75" s="102">
        <v>7259650</v>
      </c>
      <c r="Q75" s="83" t="s">
        <v>5317</v>
      </c>
      <c r="R75" s="83" t="s">
        <v>68</v>
      </c>
      <c r="S75" s="83" t="s">
        <v>52</v>
      </c>
      <c r="T75" s="85">
        <v>5342.4</v>
      </c>
      <c r="U75" s="85">
        <v>5040</v>
      </c>
      <c r="V75" s="85">
        <f t="shared" si="10"/>
        <v>302.39999999999964</v>
      </c>
      <c r="W75" s="86">
        <f t="shared" si="9"/>
        <v>5.6603773584905599E-2</v>
      </c>
      <c r="X75" s="83" t="s">
        <v>1361</v>
      </c>
      <c r="Y75" s="85">
        <v>5040</v>
      </c>
      <c r="Z75" s="83" t="s">
        <v>5318</v>
      </c>
      <c r="AA75" s="85">
        <v>0</v>
      </c>
      <c r="AB75" s="85" t="s">
        <v>54</v>
      </c>
      <c r="AC75" s="85">
        <v>5342.4</v>
      </c>
      <c r="AD75" s="85">
        <v>5040</v>
      </c>
      <c r="AE75" s="85">
        <v>302.39999999999998</v>
      </c>
      <c r="AF75" s="83" t="s">
        <v>1371</v>
      </c>
      <c r="AG75" s="103">
        <f t="shared" si="11"/>
        <v>0</v>
      </c>
    </row>
    <row r="76" spans="1:33" s="88" customFormat="1" x14ac:dyDescent="0.2">
      <c r="A76" s="83" t="s">
        <v>39</v>
      </c>
      <c r="B76" s="83" t="s">
        <v>40</v>
      </c>
      <c r="C76" s="83" t="s">
        <v>2901</v>
      </c>
      <c r="D76" s="83" t="s">
        <v>3042</v>
      </c>
      <c r="E76" s="83" t="s">
        <v>2903</v>
      </c>
      <c r="F76" s="83" t="s">
        <v>3044</v>
      </c>
      <c r="G76" s="83" t="s">
        <v>1059</v>
      </c>
      <c r="H76" s="83" t="s">
        <v>5319</v>
      </c>
      <c r="I76" s="83" t="s">
        <v>183</v>
      </c>
      <c r="J76" s="83" t="s">
        <v>2081</v>
      </c>
      <c r="K76" s="84">
        <v>43476</v>
      </c>
      <c r="L76" s="84">
        <v>43476</v>
      </c>
      <c r="M76" s="84">
        <v>43476</v>
      </c>
      <c r="N76" s="83" t="s">
        <v>1358</v>
      </c>
      <c r="O76" s="83" t="s">
        <v>1368</v>
      </c>
      <c r="P76" s="102">
        <v>7384425</v>
      </c>
      <c r="Q76" s="83" t="s">
        <v>5320</v>
      </c>
      <c r="R76" s="83" t="s">
        <v>68</v>
      </c>
      <c r="S76" s="83" t="s">
        <v>52</v>
      </c>
      <c r="T76" s="85">
        <v>70245.5</v>
      </c>
      <c r="U76" s="85">
        <v>69550</v>
      </c>
      <c r="V76" s="85">
        <f t="shared" si="10"/>
        <v>695.5</v>
      </c>
      <c r="W76" s="86">
        <f t="shared" si="9"/>
        <v>9.9009900990099011E-3</v>
      </c>
      <c r="X76" s="83" t="s">
        <v>1361</v>
      </c>
      <c r="Y76" s="85">
        <v>69550</v>
      </c>
      <c r="Z76" s="83" t="s">
        <v>5321</v>
      </c>
      <c r="AA76" s="85">
        <v>0</v>
      </c>
      <c r="AB76" s="85" t="s">
        <v>54</v>
      </c>
      <c r="AC76" s="85">
        <v>70245.5</v>
      </c>
      <c r="AD76" s="85">
        <v>69550</v>
      </c>
      <c r="AE76" s="85">
        <v>695.5</v>
      </c>
      <c r="AF76" s="83" t="s">
        <v>1371</v>
      </c>
      <c r="AG76" s="103">
        <f t="shared" si="11"/>
        <v>0</v>
      </c>
    </row>
    <row r="77" spans="1:33" s="88" customFormat="1" x14ac:dyDescent="0.2">
      <c r="A77" s="83" t="s">
        <v>39</v>
      </c>
      <c r="B77" s="83" t="s">
        <v>40</v>
      </c>
      <c r="C77" s="83" t="s">
        <v>2901</v>
      </c>
      <c r="D77" s="83" t="s">
        <v>3042</v>
      </c>
      <c r="E77" s="83" t="s">
        <v>2903</v>
      </c>
      <c r="F77" s="83" t="s">
        <v>3044</v>
      </c>
      <c r="G77" s="83" t="s">
        <v>1059</v>
      </c>
      <c r="H77" s="83" t="s">
        <v>5322</v>
      </c>
      <c r="I77" s="83" t="s">
        <v>48</v>
      </c>
      <c r="J77" s="83" t="s">
        <v>2081</v>
      </c>
      <c r="K77" s="84">
        <v>43476</v>
      </c>
      <c r="L77" s="84">
        <v>43476</v>
      </c>
      <c r="M77" s="84">
        <v>43476</v>
      </c>
      <c r="N77" s="83" t="s">
        <v>1358</v>
      </c>
      <c r="O77" s="83" t="s">
        <v>1368</v>
      </c>
      <c r="P77" s="102">
        <v>8116142</v>
      </c>
      <c r="Q77" s="83" t="s">
        <v>5323</v>
      </c>
      <c r="R77" s="83" t="s">
        <v>68</v>
      </c>
      <c r="S77" s="83" t="s">
        <v>52</v>
      </c>
      <c r="T77" s="85">
        <v>24384.7</v>
      </c>
      <c r="U77" s="85">
        <v>22788.75</v>
      </c>
      <c r="V77" s="85">
        <f t="shared" si="10"/>
        <v>1595.9500000000007</v>
      </c>
      <c r="W77" s="86">
        <f t="shared" si="9"/>
        <v>6.5448826518267625E-2</v>
      </c>
      <c r="X77" s="83" t="s">
        <v>1361</v>
      </c>
      <c r="Y77" s="85">
        <v>22788.75</v>
      </c>
      <c r="Z77" s="83" t="s">
        <v>5324</v>
      </c>
      <c r="AA77" s="85">
        <v>0</v>
      </c>
      <c r="AB77" s="85" t="s">
        <v>54</v>
      </c>
      <c r="AC77" s="85">
        <v>24384.7</v>
      </c>
      <c r="AD77" s="85">
        <v>22788.75</v>
      </c>
      <c r="AE77" s="85">
        <v>1595.95</v>
      </c>
      <c r="AF77" s="83" t="s">
        <v>1371</v>
      </c>
      <c r="AG77" s="103">
        <f t="shared" si="11"/>
        <v>0</v>
      </c>
    </row>
    <row r="78" spans="1:33" s="88" customFormat="1" x14ac:dyDescent="0.2">
      <c r="A78" s="83" t="s">
        <v>39</v>
      </c>
      <c r="B78" s="83" t="s">
        <v>40</v>
      </c>
      <c r="C78" s="83" t="s">
        <v>2901</v>
      </c>
      <c r="D78" s="83" t="s">
        <v>3042</v>
      </c>
      <c r="E78" s="83" t="s">
        <v>2903</v>
      </c>
      <c r="F78" s="83" t="s">
        <v>3044</v>
      </c>
      <c r="G78" s="83" t="s">
        <v>1059</v>
      </c>
      <c r="H78" s="83" t="s">
        <v>3093</v>
      </c>
      <c r="I78" s="83" t="s">
        <v>94</v>
      </c>
      <c r="J78" s="83" t="s">
        <v>2081</v>
      </c>
      <c r="K78" s="84">
        <v>43469</v>
      </c>
      <c r="L78" s="84">
        <v>43469</v>
      </c>
      <c r="M78" s="84">
        <v>43469</v>
      </c>
      <c r="N78" s="83" t="s">
        <v>1358</v>
      </c>
      <c r="O78" s="83" t="s">
        <v>1368</v>
      </c>
      <c r="P78" s="102">
        <v>7999450</v>
      </c>
      <c r="Q78" s="83" t="s">
        <v>5325</v>
      </c>
      <c r="R78" s="83" t="s">
        <v>68</v>
      </c>
      <c r="S78" s="83" t="s">
        <v>52</v>
      </c>
      <c r="T78" s="85">
        <v>66.849999999999994</v>
      </c>
      <c r="U78" s="85">
        <v>63.67</v>
      </c>
      <c r="V78" s="85">
        <f t="shared" si="10"/>
        <v>3.1799999999999926</v>
      </c>
      <c r="W78" s="86">
        <f t="shared" si="9"/>
        <v>4.7569184741959501E-2</v>
      </c>
      <c r="X78" s="83" t="s">
        <v>1361</v>
      </c>
      <c r="Y78" s="85">
        <v>63.67</v>
      </c>
      <c r="Z78" s="83" t="s">
        <v>5326</v>
      </c>
      <c r="AA78" s="85">
        <v>0</v>
      </c>
      <c r="AB78" s="85" t="s">
        <v>54</v>
      </c>
      <c r="AC78" s="85">
        <v>66.849999999999994</v>
      </c>
      <c r="AD78" s="85">
        <v>63.67</v>
      </c>
      <c r="AE78" s="85">
        <v>3.18</v>
      </c>
      <c r="AF78" s="83" t="s">
        <v>1376</v>
      </c>
      <c r="AG78" s="103">
        <f t="shared" si="11"/>
        <v>-7.5495165674510645E-15</v>
      </c>
    </row>
    <row r="79" spans="1:33" s="88" customFormat="1" x14ac:dyDescent="0.2">
      <c r="A79" s="83" t="s">
        <v>39</v>
      </c>
      <c r="B79" s="83" t="s">
        <v>40</v>
      </c>
      <c r="C79" s="83" t="s">
        <v>2901</v>
      </c>
      <c r="D79" s="83" t="s">
        <v>3042</v>
      </c>
      <c r="E79" s="83" t="s">
        <v>2903</v>
      </c>
      <c r="F79" s="83" t="s">
        <v>3044</v>
      </c>
      <c r="G79" s="83" t="s">
        <v>1059</v>
      </c>
      <c r="H79" s="83" t="s">
        <v>3093</v>
      </c>
      <c r="I79" s="83" t="s">
        <v>94</v>
      </c>
      <c r="J79" s="83" t="s">
        <v>55</v>
      </c>
      <c r="K79" s="104" t="s">
        <v>54</v>
      </c>
      <c r="L79" s="84">
        <v>43539</v>
      </c>
      <c r="M79" s="84">
        <v>43496</v>
      </c>
      <c r="N79" s="83" t="s">
        <v>1358</v>
      </c>
      <c r="O79" s="83" t="s">
        <v>1368</v>
      </c>
      <c r="P79" s="102">
        <v>8196027</v>
      </c>
      <c r="Q79" s="83" t="s">
        <v>5327</v>
      </c>
      <c r="R79" s="83" t="s">
        <v>68</v>
      </c>
      <c r="S79" s="83" t="s">
        <v>52</v>
      </c>
      <c r="T79" s="85">
        <v>185.7</v>
      </c>
      <c r="U79" s="85">
        <v>166.02</v>
      </c>
      <c r="V79" s="85">
        <f t="shared" si="10"/>
        <v>19.679999999999978</v>
      </c>
      <c r="W79" s="86">
        <f t="shared" si="9"/>
        <v>0.10597738287560571</v>
      </c>
      <c r="X79" s="83" t="s">
        <v>4348</v>
      </c>
      <c r="Y79" s="85">
        <v>0</v>
      </c>
      <c r="Z79" s="83" t="s">
        <v>55</v>
      </c>
      <c r="AA79" s="85">
        <v>0</v>
      </c>
      <c r="AB79" s="85" t="s">
        <v>54</v>
      </c>
      <c r="AC79" s="85">
        <v>0</v>
      </c>
      <c r="AD79" s="85">
        <v>0</v>
      </c>
      <c r="AE79" s="85">
        <v>0</v>
      </c>
      <c r="AF79" s="83" t="s">
        <v>1376</v>
      </c>
      <c r="AG79" s="103">
        <f t="shared" si="11"/>
        <v>19.679999999999978</v>
      </c>
    </row>
    <row r="80" spans="1:33" s="88" customFormat="1" x14ac:dyDescent="0.2">
      <c r="A80" s="83" t="s">
        <v>39</v>
      </c>
      <c r="B80" s="83" t="s">
        <v>40</v>
      </c>
      <c r="C80" s="83" t="s">
        <v>2901</v>
      </c>
      <c r="D80" s="83" t="s">
        <v>3042</v>
      </c>
      <c r="E80" s="83" t="s">
        <v>2903</v>
      </c>
      <c r="F80" s="83" t="s">
        <v>3044</v>
      </c>
      <c r="G80" s="83" t="s">
        <v>1059</v>
      </c>
      <c r="H80" s="83" t="s">
        <v>3093</v>
      </c>
      <c r="I80" s="83" t="s">
        <v>94</v>
      </c>
      <c r="J80" s="83" t="s">
        <v>55</v>
      </c>
      <c r="K80" s="104" t="s">
        <v>54</v>
      </c>
      <c r="L80" s="84">
        <v>43539</v>
      </c>
      <c r="M80" s="84">
        <v>43496</v>
      </c>
      <c r="N80" s="83" t="s">
        <v>1358</v>
      </c>
      <c r="O80" s="83" t="s">
        <v>1368</v>
      </c>
      <c r="P80" s="102">
        <v>8196094</v>
      </c>
      <c r="Q80" s="83" t="s">
        <v>5328</v>
      </c>
      <c r="R80" s="83" t="s">
        <v>68</v>
      </c>
      <c r="S80" s="83" t="s">
        <v>52</v>
      </c>
      <c r="T80" s="85">
        <v>185.7</v>
      </c>
      <c r="U80" s="85">
        <v>166.02</v>
      </c>
      <c r="V80" s="85">
        <f t="shared" si="10"/>
        <v>19.679999999999978</v>
      </c>
      <c r="W80" s="86">
        <f t="shared" si="9"/>
        <v>0.10597738287560571</v>
      </c>
      <c r="X80" s="83" t="s">
        <v>4348</v>
      </c>
      <c r="Y80" s="85">
        <v>0</v>
      </c>
      <c r="Z80" s="83" t="s">
        <v>55</v>
      </c>
      <c r="AA80" s="85">
        <v>0</v>
      </c>
      <c r="AB80" s="85" t="s">
        <v>54</v>
      </c>
      <c r="AC80" s="85">
        <v>0</v>
      </c>
      <c r="AD80" s="85">
        <v>0</v>
      </c>
      <c r="AE80" s="85">
        <v>0</v>
      </c>
      <c r="AF80" s="83" t="s">
        <v>1376</v>
      </c>
      <c r="AG80" s="103">
        <f t="shared" si="11"/>
        <v>19.679999999999978</v>
      </c>
    </row>
    <row r="81" spans="1:33" s="88" customFormat="1" x14ac:dyDescent="0.2">
      <c r="A81" s="83" t="s">
        <v>39</v>
      </c>
      <c r="B81" s="83" t="s">
        <v>40</v>
      </c>
      <c r="C81" s="83" t="s">
        <v>2901</v>
      </c>
      <c r="D81" s="83" t="s">
        <v>3042</v>
      </c>
      <c r="E81" s="83" t="s">
        <v>2903</v>
      </c>
      <c r="F81" s="83" t="s">
        <v>3044</v>
      </c>
      <c r="G81" s="83" t="s">
        <v>1059</v>
      </c>
      <c r="H81" s="83" t="s">
        <v>3093</v>
      </c>
      <c r="I81" s="83" t="s">
        <v>94</v>
      </c>
      <c r="J81" s="83" t="s">
        <v>2081</v>
      </c>
      <c r="K81" s="84">
        <v>43476</v>
      </c>
      <c r="L81" s="84">
        <v>43476</v>
      </c>
      <c r="M81" s="84">
        <v>43476</v>
      </c>
      <c r="N81" s="83" t="s">
        <v>1358</v>
      </c>
      <c r="O81" s="83" t="s">
        <v>1368</v>
      </c>
      <c r="P81" s="102">
        <v>7964114</v>
      </c>
      <c r="Q81" s="83" t="s">
        <v>5329</v>
      </c>
      <c r="R81" s="83" t="s">
        <v>68</v>
      </c>
      <c r="S81" s="83" t="s">
        <v>52</v>
      </c>
      <c r="T81" s="85">
        <v>312.7</v>
      </c>
      <c r="U81" s="85">
        <v>295</v>
      </c>
      <c r="V81" s="85">
        <f t="shared" si="10"/>
        <v>17.699999999999989</v>
      </c>
      <c r="W81" s="86">
        <f t="shared" si="9"/>
        <v>5.6603773584905627E-2</v>
      </c>
      <c r="X81" s="83" t="s">
        <v>1361</v>
      </c>
      <c r="Y81" s="85">
        <v>295</v>
      </c>
      <c r="Z81" s="83" t="s">
        <v>5330</v>
      </c>
      <c r="AA81" s="85">
        <v>0</v>
      </c>
      <c r="AB81" s="85" t="s">
        <v>54</v>
      </c>
      <c r="AC81" s="85">
        <v>312.7</v>
      </c>
      <c r="AD81" s="85">
        <v>295</v>
      </c>
      <c r="AE81" s="85">
        <v>17.7</v>
      </c>
      <c r="AF81" s="83" t="s">
        <v>1376</v>
      </c>
      <c r="AG81" s="103">
        <f t="shared" si="11"/>
        <v>0</v>
      </c>
    </row>
    <row r="82" spans="1:33" s="88" customFormat="1" x14ac:dyDescent="0.2">
      <c r="A82" s="83" t="s">
        <v>39</v>
      </c>
      <c r="B82" s="83" t="s">
        <v>40</v>
      </c>
      <c r="C82" s="83" t="s">
        <v>2901</v>
      </c>
      <c r="D82" s="83" t="s">
        <v>3042</v>
      </c>
      <c r="E82" s="83" t="s">
        <v>2903</v>
      </c>
      <c r="F82" s="83" t="s">
        <v>3044</v>
      </c>
      <c r="G82" s="83" t="s">
        <v>3059</v>
      </c>
      <c r="H82" s="83" t="s">
        <v>3106</v>
      </c>
      <c r="I82" s="83" t="s">
        <v>2914</v>
      </c>
      <c r="J82" s="83" t="s">
        <v>2081</v>
      </c>
      <c r="K82" s="84">
        <v>43483</v>
      </c>
      <c r="L82" s="84">
        <v>43539</v>
      </c>
      <c r="M82" s="104" t="s">
        <v>54</v>
      </c>
      <c r="N82" s="83" t="s">
        <v>1358</v>
      </c>
      <c r="O82" s="83" t="s">
        <v>1359</v>
      </c>
      <c r="P82" s="102">
        <v>8170038</v>
      </c>
      <c r="Q82" s="83" t="s">
        <v>3108</v>
      </c>
      <c r="R82" s="83" t="s">
        <v>68</v>
      </c>
      <c r="S82" s="83" t="s">
        <v>52</v>
      </c>
      <c r="T82" s="85">
        <v>143.13</v>
      </c>
      <c r="U82" s="85">
        <v>130.12</v>
      </c>
      <c r="V82" s="85">
        <f t="shared" si="10"/>
        <v>13.009999999999991</v>
      </c>
      <c r="W82" s="86">
        <f t="shared" si="9"/>
        <v>9.0896387899112641E-2</v>
      </c>
      <c r="X82" s="83" t="s">
        <v>1361</v>
      </c>
      <c r="Y82" s="85">
        <v>130.12</v>
      </c>
      <c r="Z82" s="83" t="s">
        <v>3110</v>
      </c>
      <c r="AA82" s="85">
        <v>0</v>
      </c>
      <c r="AB82" s="85" t="s">
        <v>54</v>
      </c>
      <c r="AC82" s="85">
        <v>143.13</v>
      </c>
      <c r="AD82" s="85">
        <v>130.12</v>
      </c>
      <c r="AE82" s="85">
        <v>13.01</v>
      </c>
      <c r="AF82" s="83" t="s">
        <v>1376</v>
      </c>
      <c r="AG82" s="103">
        <f t="shared" si="11"/>
        <v>0</v>
      </c>
    </row>
    <row r="83" spans="1:33" s="88" customFormat="1" x14ac:dyDescent="0.2">
      <c r="A83" s="83" t="s">
        <v>39</v>
      </c>
      <c r="B83" s="83" t="s">
        <v>40</v>
      </c>
      <c r="C83" s="83" t="s">
        <v>2901</v>
      </c>
      <c r="D83" s="83" t="s">
        <v>3042</v>
      </c>
      <c r="E83" s="83" t="s">
        <v>2903</v>
      </c>
      <c r="F83" s="83" t="s">
        <v>3044</v>
      </c>
      <c r="G83" s="83" t="s">
        <v>2552</v>
      </c>
      <c r="H83" s="83" t="s">
        <v>3139</v>
      </c>
      <c r="I83" s="83" t="s">
        <v>2914</v>
      </c>
      <c r="J83" s="83" t="s">
        <v>2081</v>
      </c>
      <c r="K83" s="84">
        <v>43480</v>
      </c>
      <c r="L83" s="84">
        <v>43539</v>
      </c>
      <c r="M83" s="104" t="s">
        <v>54</v>
      </c>
      <c r="N83" s="83" t="s">
        <v>1358</v>
      </c>
      <c r="O83" s="83" t="s">
        <v>1359</v>
      </c>
      <c r="P83" s="102">
        <v>8157460</v>
      </c>
      <c r="Q83" s="83" t="s">
        <v>5331</v>
      </c>
      <c r="R83" s="83" t="s">
        <v>68</v>
      </c>
      <c r="S83" s="83" t="s">
        <v>52</v>
      </c>
      <c r="T83" s="85">
        <v>3402</v>
      </c>
      <c r="U83" s="85">
        <v>3150</v>
      </c>
      <c r="V83" s="85">
        <f t="shared" si="10"/>
        <v>252</v>
      </c>
      <c r="W83" s="86">
        <f t="shared" si="9"/>
        <v>7.407407407407407E-2</v>
      </c>
      <c r="X83" s="83" t="s">
        <v>1361</v>
      </c>
      <c r="Y83" s="85">
        <v>3150</v>
      </c>
      <c r="Z83" s="83" t="s">
        <v>5332</v>
      </c>
      <c r="AA83" s="85">
        <v>0</v>
      </c>
      <c r="AB83" s="85" t="s">
        <v>54</v>
      </c>
      <c r="AC83" s="85">
        <v>3402</v>
      </c>
      <c r="AD83" s="85">
        <v>3150</v>
      </c>
      <c r="AE83" s="85">
        <v>252</v>
      </c>
      <c r="AF83" s="83" t="s">
        <v>1376</v>
      </c>
      <c r="AG83" s="103">
        <f t="shared" si="11"/>
        <v>0</v>
      </c>
    </row>
    <row r="84" spans="1:33" s="88" customFormat="1" x14ac:dyDescent="0.2">
      <c r="A84" s="83" t="s">
        <v>39</v>
      </c>
      <c r="B84" s="83" t="s">
        <v>40</v>
      </c>
      <c r="C84" s="83" t="s">
        <v>2901</v>
      </c>
      <c r="D84" s="83" t="s">
        <v>3042</v>
      </c>
      <c r="E84" s="83" t="s">
        <v>2903</v>
      </c>
      <c r="F84" s="83" t="s">
        <v>3044</v>
      </c>
      <c r="G84" s="83" t="s">
        <v>3059</v>
      </c>
      <c r="H84" s="83" t="s">
        <v>3106</v>
      </c>
      <c r="I84" s="83" t="s">
        <v>2914</v>
      </c>
      <c r="J84" s="83" t="s">
        <v>2081</v>
      </c>
      <c r="K84" s="84">
        <v>43483</v>
      </c>
      <c r="L84" s="84">
        <v>43539</v>
      </c>
      <c r="M84" s="104" t="s">
        <v>54</v>
      </c>
      <c r="N84" s="83" t="s">
        <v>1358</v>
      </c>
      <c r="O84" s="83" t="s">
        <v>1359</v>
      </c>
      <c r="P84" s="102">
        <v>8174785</v>
      </c>
      <c r="Q84" s="83" t="s">
        <v>3134</v>
      </c>
      <c r="R84" s="83" t="s">
        <v>68</v>
      </c>
      <c r="S84" s="83" t="s">
        <v>52</v>
      </c>
      <c r="T84" s="85">
        <v>93.6</v>
      </c>
      <c r="U84" s="85">
        <v>78</v>
      </c>
      <c r="V84" s="85">
        <f t="shared" si="10"/>
        <v>15.599999999999994</v>
      </c>
      <c r="W84" s="86">
        <f t="shared" si="9"/>
        <v>0.16666666666666663</v>
      </c>
      <c r="X84" s="83" t="s">
        <v>1361</v>
      </c>
      <c r="Y84" s="85">
        <v>78</v>
      </c>
      <c r="Z84" s="83" t="s">
        <v>5333</v>
      </c>
      <c r="AA84" s="85">
        <v>0</v>
      </c>
      <c r="AB84" s="85" t="s">
        <v>54</v>
      </c>
      <c r="AC84" s="85">
        <v>93.6</v>
      </c>
      <c r="AD84" s="85">
        <v>78</v>
      </c>
      <c r="AE84" s="85">
        <v>15.6</v>
      </c>
      <c r="AF84" s="83" t="s">
        <v>1376</v>
      </c>
      <c r="AG84" s="103">
        <f t="shared" si="11"/>
        <v>0</v>
      </c>
    </row>
    <row r="85" spans="1:33" s="88" customFormat="1" x14ac:dyDescent="0.2">
      <c r="A85" s="83" t="s">
        <v>39</v>
      </c>
      <c r="B85" s="83" t="s">
        <v>40</v>
      </c>
      <c r="C85" s="83" t="s">
        <v>2901</v>
      </c>
      <c r="D85" s="83" t="s">
        <v>3042</v>
      </c>
      <c r="E85" s="83" t="s">
        <v>2903</v>
      </c>
      <c r="F85" s="83" t="s">
        <v>3044</v>
      </c>
      <c r="G85" s="83" t="s">
        <v>3059</v>
      </c>
      <c r="H85" s="83" t="s">
        <v>3100</v>
      </c>
      <c r="I85" s="83" t="s">
        <v>2914</v>
      </c>
      <c r="J85" s="83" t="s">
        <v>2081</v>
      </c>
      <c r="K85" s="84">
        <v>43490</v>
      </c>
      <c r="L85" s="84">
        <v>43539</v>
      </c>
      <c r="M85" s="104" t="s">
        <v>54</v>
      </c>
      <c r="N85" s="83" t="s">
        <v>1358</v>
      </c>
      <c r="O85" s="83" t="s">
        <v>1359</v>
      </c>
      <c r="P85" s="102">
        <v>8184713</v>
      </c>
      <c r="Q85" s="83" t="s">
        <v>5334</v>
      </c>
      <c r="R85" s="83" t="s">
        <v>68</v>
      </c>
      <c r="S85" s="83" t="s">
        <v>52</v>
      </c>
      <c r="T85" s="85">
        <v>29.06</v>
      </c>
      <c r="U85" s="85">
        <v>26.48</v>
      </c>
      <c r="V85" s="85">
        <f t="shared" si="10"/>
        <v>2.5799999999999983</v>
      </c>
      <c r="W85" s="86">
        <f t="shared" si="9"/>
        <v>8.8781830695113501E-2</v>
      </c>
      <c r="X85" s="83" t="s">
        <v>1361</v>
      </c>
      <c r="Y85" s="85">
        <v>26.48</v>
      </c>
      <c r="Z85" s="83" t="s">
        <v>5335</v>
      </c>
      <c r="AA85" s="85">
        <v>0</v>
      </c>
      <c r="AB85" s="85" t="s">
        <v>54</v>
      </c>
      <c r="AC85" s="85">
        <v>29.06</v>
      </c>
      <c r="AD85" s="85">
        <v>26.48</v>
      </c>
      <c r="AE85" s="85">
        <v>2.58</v>
      </c>
      <c r="AF85" s="83" t="s">
        <v>1371</v>
      </c>
      <c r="AG85" s="103">
        <f t="shared" si="11"/>
        <v>0</v>
      </c>
    </row>
    <row r="86" spans="1:33" s="88" customFormat="1" x14ac:dyDescent="0.2">
      <c r="A86" s="83" t="s">
        <v>39</v>
      </c>
      <c r="B86" s="83" t="s">
        <v>40</v>
      </c>
      <c r="C86" s="83" t="s">
        <v>2901</v>
      </c>
      <c r="D86" s="83" t="s">
        <v>3042</v>
      </c>
      <c r="E86" s="83" t="s">
        <v>2903</v>
      </c>
      <c r="F86" s="83" t="s">
        <v>3044</v>
      </c>
      <c r="G86" s="83" t="s">
        <v>1059</v>
      </c>
      <c r="H86" s="83" t="s">
        <v>3093</v>
      </c>
      <c r="I86" s="83" t="s">
        <v>309</v>
      </c>
      <c r="J86" s="83" t="s">
        <v>55</v>
      </c>
      <c r="K86" s="104" t="s">
        <v>54</v>
      </c>
      <c r="L86" s="84">
        <v>43493</v>
      </c>
      <c r="M86" s="84">
        <v>43493</v>
      </c>
      <c r="N86" s="83" t="s">
        <v>2077</v>
      </c>
      <c r="O86" s="83" t="s">
        <v>1368</v>
      </c>
      <c r="P86" s="102">
        <v>1763679</v>
      </c>
      <c r="Q86" s="83" t="s">
        <v>5336</v>
      </c>
      <c r="R86" s="83" t="s">
        <v>68</v>
      </c>
      <c r="S86" s="83" t="s">
        <v>52</v>
      </c>
      <c r="T86" s="85">
        <v>-1260.8</v>
      </c>
      <c r="U86" s="85">
        <v>-1127.1600000000001</v>
      </c>
      <c r="V86" s="85">
        <f t="shared" si="10"/>
        <v>-133.63999999999987</v>
      </c>
      <c r="W86" s="86">
        <f t="shared" si="9"/>
        <v>0.10599619289340091</v>
      </c>
      <c r="X86" s="83" t="s">
        <v>4348</v>
      </c>
      <c r="Y86" s="85">
        <v>0</v>
      </c>
      <c r="Z86" s="83" t="s">
        <v>55</v>
      </c>
      <c r="AA86" s="85">
        <v>0</v>
      </c>
      <c r="AB86" s="85" t="s">
        <v>54</v>
      </c>
      <c r="AC86" s="85">
        <v>0</v>
      </c>
      <c r="AD86" s="85">
        <v>0</v>
      </c>
      <c r="AE86" s="85">
        <v>0</v>
      </c>
      <c r="AF86" s="83" t="s">
        <v>1371</v>
      </c>
      <c r="AG86" s="103">
        <f t="shared" si="11"/>
        <v>-133.63999999999987</v>
      </c>
    </row>
    <row r="87" spans="1:33" s="88" customFormat="1" x14ac:dyDescent="0.2">
      <c r="A87" s="83" t="s">
        <v>39</v>
      </c>
      <c r="B87" s="83" t="s">
        <v>40</v>
      </c>
      <c r="C87" s="83" t="s">
        <v>2901</v>
      </c>
      <c r="D87" s="83" t="s">
        <v>3042</v>
      </c>
      <c r="E87" s="83" t="s">
        <v>2903</v>
      </c>
      <c r="F87" s="83" t="s">
        <v>3044</v>
      </c>
      <c r="G87" s="83" t="s">
        <v>2552</v>
      </c>
      <c r="H87" s="83" t="s">
        <v>3043</v>
      </c>
      <c r="I87" s="83" t="s">
        <v>309</v>
      </c>
      <c r="J87" s="83" t="s">
        <v>2081</v>
      </c>
      <c r="K87" s="84">
        <v>43496</v>
      </c>
      <c r="L87" s="84">
        <v>43539</v>
      </c>
      <c r="M87" s="104" t="s">
        <v>54</v>
      </c>
      <c r="N87" s="83" t="s">
        <v>1358</v>
      </c>
      <c r="O87" s="83" t="s">
        <v>1359</v>
      </c>
      <c r="P87" s="102">
        <v>8185481</v>
      </c>
      <c r="Q87" s="83" t="s">
        <v>5337</v>
      </c>
      <c r="R87" s="83" t="s">
        <v>68</v>
      </c>
      <c r="S87" s="83" t="s">
        <v>52</v>
      </c>
      <c r="T87" s="85">
        <v>24786</v>
      </c>
      <c r="U87" s="85">
        <v>22950</v>
      </c>
      <c r="V87" s="85">
        <f t="shared" si="10"/>
        <v>1836</v>
      </c>
      <c r="W87" s="86">
        <f t="shared" si="9"/>
        <v>7.407407407407407E-2</v>
      </c>
      <c r="X87" s="83" t="s">
        <v>1361</v>
      </c>
      <c r="Y87" s="85">
        <v>22950</v>
      </c>
      <c r="Z87" s="83" t="s">
        <v>5338</v>
      </c>
      <c r="AA87" s="85">
        <v>0</v>
      </c>
      <c r="AB87" s="85" t="s">
        <v>54</v>
      </c>
      <c r="AC87" s="85">
        <v>24786</v>
      </c>
      <c r="AD87" s="85">
        <v>22950</v>
      </c>
      <c r="AE87" s="85">
        <v>1836</v>
      </c>
      <c r="AF87" s="83" t="s">
        <v>1371</v>
      </c>
      <c r="AG87" s="103">
        <f t="shared" si="11"/>
        <v>0</v>
      </c>
    </row>
    <row r="88" spans="1:33" s="88" customFormat="1" x14ac:dyDescent="0.2">
      <c r="A88" s="83" t="s">
        <v>39</v>
      </c>
      <c r="B88" s="83" t="s">
        <v>40</v>
      </c>
      <c r="C88" s="83" t="s">
        <v>2901</v>
      </c>
      <c r="D88" s="83" t="s">
        <v>3042</v>
      </c>
      <c r="E88" s="83" t="s">
        <v>2903</v>
      </c>
      <c r="F88" s="83" t="s">
        <v>3044</v>
      </c>
      <c r="G88" s="83" t="s">
        <v>2552</v>
      </c>
      <c r="H88" s="83" t="s">
        <v>3043</v>
      </c>
      <c r="I88" s="83" t="s">
        <v>309</v>
      </c>
      <c r="J88" s="83" t="s">
        <v>2164</v>
      </c>
      <c r="K88" s="84">
        <v>43378</v>
      </c>
      <c r="L88" s="84">
        <v>43539</v>
      </c>
      <c r="M88" s="104" t="s">
        <v>54</v>
      </c>
      <c r="N88" s="83" t="s">
        <v>1358</v>
      </c>
      <c r="O88" s="83" t="s">
        <v>1359</v>
      </c>
      <c r="P88" s="102">
        <v>8009385</v>
      </c>
      <c r="Q88" s="83" t="s">
        <v>4980</v>
      </c>
      <c r="R88" s="83" t="s">
        <v>68</v>
      </c>
      <c r="S88" s="83" t="s">
        <v>52</v>
      </c>
      <c r="T88" s="85">
        <v>0</v>
      </c>
      <c r="U88" s="85">
        <v>0</v>
      </c>
      <c r="V88" s="85">
        <f t="shared" si="10"/>
        <v>0</v>
      </c>
      <c r="W88" s="86" t="e">
        <f t="shared" si="9"/>
        <v>#DIV/0!</v>
      </c>
      <c r="X88" s="83" t="s">
        <v>1361</v>
      </c>
      <c r="Y88" s="85">
        <v>0</v>
      </c>
      <c r="Z88" s="83" t="s">
        <v>4981</v>
      </c>
      <c r="AA88" s="85">
        <v>0</v>
      </c>
      <c r="AB88" s="85" t="s">
        <v>54</v>
      </c>
      <c r="AC88" s="85">
        <v>0</v>
      </c>
      <c r="AD88" s="85">
        <v>0</v>
      </c>
      <c r="AE88" s="85">
        <v>0</v>
      </c>
      <c r="AF88" s="83" t="s">
        <v>1371</v>
      </c>
      <c r="AG88" s="103">
        <f t="shared" si="11"/>
        <v>0</v>
      </c>
    </row>
    <row r="89" spans="1:33" s="88" customFormat="1" x14ac:dyDescent="0.2">
      <c r="A89" s="83" t="s">
        <v>39</v>
      </c>
      <c r="B89" s="83" t="s">
        <v>40</v>
      </c>
      <c r="C89" s="83" t="s">
        <v>2901</v>
      </c>
      <c r="D89" s="83" t="s">
        <v>3042</v>
      </c>
      <c r="E89" s="83" t="s">
        <v>2903</v>
      </c>
      <c r="F89" s="83" t="s">
        <v>3044</v>
      </c>
      <c r="G89" s="83" t="s">
        <v>2552</v>
      </c>
      <c r="H89" s="83" t="s">
        <v>3043</v>
      </c>
      <c r="I89" s="83" t="s">
        <v>309</v>
      </c>
      <c r="J89" s="83" t="s">
        <v>2081</v>
      </c>
      <c r="K89" s="84">
        <v>43487</v>
      </c>
      <c r="L89" s="84">
        <v>43539</v>
      </c>
      <c r="M89" s="104" t="s">
        <v>54</v>
      </c>
      <c r="N89" s="83" t="s">
        <v>1358</v>
      </c>
      <c r="O89" s="83" t="s">
        <v>1359</v>
      </c>
      <c r="P89" s="102">
        <v>8169172</v>
      </c>
      <c r="Q89" s="83" t="s">
        <v>5339</v>
      </c>
      <c r="R89" s="83" t="s">
        <v>68</v>
      </c>
      <c r="S89" s="83" t="s">
        <v>52</v>
      </c>
      <c r="T89" s="85">
        <v>130.13999999999999</v>
      </c>
      <c r="U89" s="85">
        <v>123.93</v>
      </c>
      <c r="V89" s="85">
        <f t="shared" si="10"/>
        <v>6.2099999999999795</v>
      </c>
      <c r="W89" s="86">
        <f t="shared" si="9"/>
        <v>4.7717842323651297E-2</v>
      </c>
      <c r="X89" s="83" t="s">
        <v>1361</v>
      </c>
      <c r="Y89" s="85">
        <v>123.93</v>
      </c>
      <c r="Z89" s="83" t="s">
        <v>5340</v>
      </c>
      <c r="AA89" s="85">
        <v>0</v>
      </c>
      <c r="AB89" s="85" t="s">
        <v>54</v>
      </c>
      <c r="AC89" s="85">
        <v>130.13999999999999</v>
      </c>
      <c r="AD89" s="85">
        <v>123.93</v>
      </c>
      <c r="AE89" s="85">
        <v>6.21</v>
      </c>
      <c r="AF89" s="83" t="s">
        <v>1371</v>
      </c>
      <c r="AG89" s="103">
        <f t="shared" si="11"/>
        <v>-2.042810365310288E-14</v>
      </c>
    </row>
    <row r="90" spans="1:33" s="88" customFormat="1" x14ac:dyDescent="0.2">
      <c r="A90" s="83" t="s">
        <v>39</v>
      </c>
      <c r="B90" s="83" t="s">
        <v>40</v>
      </c>
      <c r="C90" s="83" t="s">
        <v>2901</v>
      </c>
      <c r="D90" s="83" t="s">
        <v>3042</v>
      </c>
      <c r="E90" s="83" t="s">
        <v>2903</v>
      </c>
      <c r="F90" s="83" t="s">
        <v>3044</v>
      </c>
      <c r="G90" s="83" t="s">
        <v>2552</v>
      </c>
      <c r="H90" s="83" t="s">
        <v>3043</v>
      </c>
      <c r="I90" s="83" t="s">
        <v>309</v>
      </c>
      <c r="J90" s="83" t="s">
        <v>2081</v>
      </c>
      <c r="K90" s="84">
        <v>43480</v>
      </c>
      <c r="L90" s="84">
        <v>43539</v>
      </c>
      <c r="M90" s="104" t="s">
        <v>54</v>
      </c>
      <c r="N90" s="83" t="s">
        <v>1358</v>
      </c>
      <c r="O90" s="83" t="s">
        <v>1359</v>
      </c>
      <c r="P90" s="102">
        <v>7934313</v>
      </c>
      <c r="Q90" s="83" t="s">
        <v>5341</v>
      </c>
      <c r="R90" s="83" t="s">
        <v>68</v>
      </c>
      <c r="S90" s="83" t="s">
        <v>52</v>
      </c>
      <c r="T90" s="85">
        <v>6820</v>
      </c>
      <c r="U90" s="85">
        <v>6200</v>
      </c>
      <c r="V90" s="85">
        <f t="shared" si="10"/>
        <v>620</v>
      </c>
      <c r="W90" s="86">
        <f t="shared" si="9"/>
        <v>9.0909090909090912E-2</v>
      </c>
      <c r="X90" s="83" t="s">
        <v>1361</v>
      </c>
      <c r="Y90" s="85">
        <v>6200</v>
      </c>
      <c r="Z90" s="83" t="s">
        <v>5342</v>
      </c>
      <c r="AA90" s="85">
        <v>0</v>
      </c>
      <c r="AB90" s="85" t="s">
        <v>54</v>
      </c>
      <c r="AC90" s="85">
        <v>6820</v>
      </c>
      <c r="AD90" s="85">
        <v>6200</v>
      </c>
      <c r="AE90" s="85">
        <v>620</v>
      </c>
      <c r="AF90" s="83" t="s">
        <v>1371</v>
      </c>
      <c r="AG90" s="103">
        <f t="shared" si="11"/>
        <v>0</v>
      </c>
    </row>
    <row r="91" spans="1:33" s="88" customFormat="1" x14ac:dyDescent="0.2">
      <c r="A91" s="83" t="s">
        <v>39</v>
      </c>
      <c r="B91" s="83" t="s">
        <v>40</v>
      </c>
      <c r="C91" s="83" t="s">
        <v>2901</v>
      </c>
      <c r="D91" s="83" t="s">
        <v>3042</v>
      </c>
      <c r="E91" s="83" t="s">
        <v>2903</v>
      </c>
      <c r="F91" s="83" t="s">
        <v>3044</v>
      </c>
      <c r="G91" s="83" t="s">
        <v>2552</v>
      </c>
      <c r="H91" s="83" t="s">
        <v>3139</v>
      </c>
      <c r="I91" s="83" t="s">
        <v>2914</v>
      </c>
      <c r="J91" s="83" t="s">
        <v>2222</v>
      </c>
      <c r="K91" s="84">
        <v>43455</v>
      </c>
      <c r="L91" s="84">
        <v>43539</v>
      </c>
      <c r="M91" s="104" t="s">
        <v>54</v>
      </c>
      <c r="N91" s="83" t="s">
        <v>1358</v>
      </c>
      <c r="O91" s="83" t="s">
        <v>1359</v>
      </c>
      <c r="P91" s="102">
        <v>8132757</v>
      </c>
      <c r="Q91" s="83" t="s">
        <v>5343</v>
      </c>
      <c r="R91" s="83" t="s">
        <v>68</v>
      </c>
      <c r="S91" s="83" t="s">
        <v>52</v>
      </c>
      <c r="T91" s="85">
        <v>928.88</v>
      </c>
      <c r="U91" s="85">
        <v>860.07</v>
      </c>
      <c r="V91" s="85">
        <f t="shared" si="10"/>
        <v>68.809999999999945</v>
      </c>
      <c r="W91" s="86">
        <f t="shared" si="9"/>
        <v>7.4078460080957656E-2</v>
      </c>
      <c r="X91" s="83" t="s">
        <v>1361</v>
      </c>
      <c r="Y91" s="85">
        <v>860.07</v>
      </c>
      <c r="Z91" s="83" t="s">
        <v>5344</v>
      </c>
      <c r="AA91" s="85">
        <v>0</v>
      </c>
      <c r="AB91" s="85" t="s">
        <v>54</v>
      </c>
      <c r="AC91" s="85">
        <v>928.88</v>
      </c>
      <c r="AD91" s="85">
        <v>860.07</v>
      </c>
      <c r="AE91" s="85">
        <v>68.81</v>
      </c>
      <c r="AF91" s="83" t="s">
        <v>1376</v>
      </c>
      <c r="AG91" s="103">
        <f t="shared" si="11"/>
        <v>0</v>
      </c>
    </row>
    <row r="92" spans="1:33" s="88" customFormat="1" x14ac:dyDescent="0.2">
      <c r="A92" s="83" t="s">
        <v>39</v>
      </c>
      <c r="B92" s="83" t="s">
        <v>40</v>
      </c>
      <c r="C92" s="83" t="s">
        <v>2901</v>
      </c>
      <c r="D92" s="83" t="s">
        <v>3042</v>
      </c>
      <c r="E92" s="83" t="s">
        <v>2903</v>
      </c>
      <c r="F92" s="83" t="s">
        <v>3044</v>
      </c>
      <c r="G92" s="83" t="s">
        <v>3059</v>
      </c>
      <c r="H92" s="83" t="s">
        <v>5302</v>
      </c>
      <c r="I92" s="83" t="s">
        <v>5223</v>
      </c>
      <c r="J92" s="83" t="s">
        <v>5247</v>
      </c>
      <c r="K92" s="84">
        <v>42405</v>
      </c>
      <c r="L92" s="84">
        <v>42405</v>
      </c>
      <c r="M92" s="84">
        <v>42405</v>
      </c>
      <c r="N92" s="83" t="s">
        <v>1358</v>
      </c>
      <c r="O92" s="83" t="s">
        <v>1368</v>
      </c>
      <c r="P92" s="102">
        <v>5533437</v>
      </c>
      <c r="Q92" s="83" t="s">
        <v>5345</v>
      </c>
      <c r="R92" s="83" t="s">
        <v>68</v>
      </c>
      <c r="S92" s="83" t="s">
        <v>52</v>
      </c>
      <c r="T92" s="85">
        <v>19625</v>
      </c>
      <c r="U92" s="85">
        <v>18500</v>
      </c>
      <c r="V92" s="85">
        <f t="shared" si="10"/>
        <v>1125</v>
      </c>
      <c r="W92" s="86">
        <f t="shared" si="9"/>
        <v>5.7324840764331211E-2</v>
      </c>
      <c r="X92" s="83" t="s">
        <v>1361</v>
      </c>
      <c r="Y92" s="85">
        <v>18500</v>
      </c>
      <c r="Z92" s="83" t="s">
        <v>5346</v>
      </c>
      <c r="AA92" s="85">
        <v>0</v>
      </c>
      <c r="AB92" s="85">
        <v>0</v>
      </c>
      <c r="AC92" s="85">
        <v>0</v>
      </c>
      <c r="AD92" s="85">
        <v>0</v>
      </c>
      <c r="AE92" s="85">
        <v>0</v>
      </c>
      <c r="AF92" s="83" t="s">
        <v>1371</v>
      </c>
      <c r="AG92" s="103">
        <f t="shared" si="11"/>
        <v>1125</v>
      </c>
    </row>
    <row r="93" spans="1:33" s="88" customFormat="1" x14ac:dyDescent="0.2">
      <c r="A93" s="83" t="s">
        <v>39</v>
      </c>
      <c r="B93" s="83" t="s">
        <v>40</v>
      </c>
      <c r="C93" s="83" t="s">
        <v>2901</v>
      </c>
      <c r="D93" s="83" t="s">
        <v>3042</v>
      </c>
      <c r="E93" s="83" t="s">
        <v>2903</v>
      </c>
      <c r="F93" s="83" t="s">
        <v>3044</v>
      </c>
      <c r="G93" s="83" t="s">
        <v>3059</v>
      </c>
      <c r="H93" s="83" t="s">
        <v>5302</v>
      </c>
      <c r="I93" s="83" t="s">
        <v>5223</v>
      </c>
      <c r="J93" s="83" t="s">
        <v>5347</v>
      </c>
      <c r="K93" s="84">
        <v>41848</v>
      </c>
      <c r="L93" s="84">
        <v>43539</v>
      </c>
      <c r="M93" s="104" t="s">
        <v>54</v>
      </c>
      <c r="N93" s="83" t="s">
        <v>1358</v>
      </c>
      <c r="O93" s="83" t="s">
        <v>1359</v>
      </c>
      <c r="P93" s="102">
        <v>5533437</v>
      </c>
      <c r="Q93" s="83" t="s">
        <v>5345</v>
      </c>
      <c r="R93" s="83" t="s">
        <v>68</v>
      </c>
      <c r="S93" s="83" t="s">
        <v>52</v>
      </c>
      <c r="T93" s="85">
        <v>0</v>
      </c>
      <c r="U93" s="85">
        <v>0</v>
      </c>
      <c r="V93" s="85">
        <f t="shared" si="10"/>
        <v>0</v>
      </c>
      <c r="W93" s="86" t="e">
        <f t="shared" si="9"/>
        <v>#DIV/0!</v>
      </c>
      <c r="X93" s="83" t="s">
        <v>4348</v>
      </c>
      <c r="Y93" s="85">
        <v>0</v>
      </c>
      <c r="Z93" s="83" t="s">
        <v>55</v>
      </c>
      <c r="AA93" s="85">
        <v>0</v>
      </c>
      <c r="AB93" s="85">
        <v>0</v>
      </c>
      <c r="AC93" s="85">
        <v>0</v>
      </c>
      <c r="AD93" s="85">
        <v>0</v>
      </c>
      <c r="AE93" s="85">
        <v>0</v>
      </c>
      <c r="AF93" s="83" t="s">
        <v>1371</v>
      </c>
      <c r="AG93" s="103">
        <f t="shared" si="11"/>
        <v>0</v>
      </c>
    </row>
    <row r="94" spans="1:33" s="88" customFormat="1" x14ac:dyDescent="0.2">
      <c r="A94" s="83" t="s">
        <v>39</v>
      </c>
      <c r="B94" s="83" t="s">
        <v>40</v>
      </c>
      <c r="C94" s="83" t="s">
        <v>2901</v>
      </c>
      <c r="D94" s="83" t="s">
        <v>5348</v>
      </c>
      <c r="E94" s="83" t="s">
        <v>2903</v>
      </c>
      <c r="F94" s="83" t="s">
        <v>5238</v>
      </c>
      <c r="G94" s="83" t="s">
        <v>3262</v>
      </c>
      <c r="H94" s="83" t="s">
        <v>4345</v>
      </c>
      <c r="I94" s="83" t="s">
        <v>2721</v>
      </c>
      <c r="J94" s="83" t="s">
        <v>5349</v>
      </c>
      <c r="K94" s="84">
        <v>41453</v>
      </c>
      <c r="L94" s="84">
        <v>43539</v>
      </c>
      <c r="M94" s="104" t="s">
        <v>54</v>
      </c>
      <c r="N94" s="83" t="s">
        <v>1358</v>
      </c>
      <c r="O94" s="83" t="s">
        <v>1359</v>
      </c>
      <c r="P94" s="102">
        <v>4672386</v>
      </c>
      <c r="Q94" s="83" t="s">
        <v>5350</v>
      </c>
      <c r="R94" s="83" t="s">
        <v>68</v>
      </c>
      <c r="S94" s="83" t="s">
        <v>52</v>
      </c>
      <c r="T94" s="85">
        <v>0</v>
      </c>
      <c r="U94" s="85">
        <v>0</v>
      </c>
      <c r="V94" s="85">
        <f>T94-U94</f>
        <v>0</v>
      </c>
      <c r="W94" s="86" t="e">
        <f t="shared" si="9"/>
        <v>#DIV/0!</v>
      </c>
      <c r="X94" s="83" t="s">
        <v>1361</v>
      </c>
      <c r="Y94" s="85">
        <v>0</v>
      </c>
      <c r="Z94" s="83" t="s">
        <v>5351</v>
      </c>
      <c r="AA94" s="85">
        <v>0</v>
      </c>
      <c r="AB94" s="85" t="s">
        <v>54</v>
      </c>
      <c r="AC94" s="85">
        <v>0</v>
      </c>
      <c r="AD94" s="85">
        <v>0</v>
      </c>
      <c r="AE94" s="85">
        <v>0</v>
      </c>
      <c r="AF94" s="83" t="s">
        <v>1371</v>
      </c>
      <c r="AG94" s="103">
        <f>V94-AE94</f>
        <v>0</v>
      </c>
    </row>
    <row r="95" spans="1:33" s="88" customFormat="1" x14ac:dyDescent="0.2">
      <c r="A95" s="83" t="s">
        <v>39</v>
      </c>
      <c r="B95" s="83" t="s">
        <v>40</v>
      </c>
      <c r="C95" s="83" t="s">
        <v>2901</v>
      </c>
      <c r="D95" s="83" t="s">
        <v>5348</v>
      </c>
      <c r="E95" s="83" t="s">
        <v>2903</v>
      </c>
      <c r="F95" s="83" t="s">
        <v>5238</v>
      </c>
      <c r="G95" s="83" t="s">
        <v>3262</v>
      </c>
      <c r="H95" s="83" t="s">
        <v>4345</v>
      </c>
      <c r="I95" s="83" t="s">
        <v>2721</v>
      </c>
      <c r="J95" s="83" t="s">
        <v>5352</v>
      </c>
      <c r="K95" s="84">
        <v>41337</v>
      </c>
      <c r="L95" s="84">
        <v>43539</v>
      </c>
      <c r="M95" s="104" t="s">
        <v>54</v>
      </c>
      <c r="N95" s="83" t="s">
        <v>1358</v>
      </c>
      <c r="O95" s="83" t="s">
        <v>1359</v>
      </c>
      <c r="P95" s="102">
        <v>4672386</v>
      </c>
      <c r="Q95" s="83" t="s">
        <v>5350</v>
      </c>
      <c r="R95" s="83" t="s">
        <v>68</v>
      </c>
      <c r="S95" s="83" t="s">
        <v>52</v>
      </c>
      <c r="T95" s="85">
        <v>0</v>
      </c>
      <c r="U95" s="85">
        <v>0</v>
      </c>
      <c r="V95" s="85">
        <f>T95-U95</f>
        <v>0</v>
      </c>
      <c r="W95" s="86" t="e">
        <f t="shared" si="9"/>
        <v>#DIV/0!</v>
      </c>
      <c r="X95" s="83" t="s">
        <v>1361</v>
      </c>
      <c r="Y95" s="85">
        <v>0</v>
      </c>
      <c r="Z95" s="83" t="s">
        <v>5351</v>
      </c>
      <c r="AA95" s="85">
        <v>0</v>
      </c>
      <c r="AB95" s="85">
        <v>0</v>
      </c>
      <c r="AC95" s="85">
        <v>0</v>
      </c>
      <c r="AD95" s="85">
        <v>0</v>
      </c>
      <c r="AE95" s="85">
        <v>0</v>
      </c>
      <c r="AF95" s="83" t="s">
        <v>1371</v>
      </c>
      <c r="AG95" s="103">
        <f>V95-AE95</f>
        <v>0</v>
      </c>
    </row>
    <row r="96" spans="1:33" s="88" customFormat="1" x14ac:dyDescent="0.2">
      <c r="A96" s="83" t="s">
        <v>39</v>
      </c>
      <c r="B96" s="83" t="s">
        <v>40</v>
      </c>
      <c r="C96" s="83" t="s">
        <v>2901</v>
      </c>
      <c r="D96" s="83" t="s">
        <v>5348</v>
      </c>
      <c r="E96" s="83" t="s">
        <v>2903</v>
      </c>
      <c r="F96" s="83" t="s">
        <v>5238</v>
      </c>
      <c r="G96" s="83" t="s">
        <v>3262</v>
      </c>
      <c r="H96" s="83" t="s">
        <v>4345</v>
      </c>
      <c r="I96" s="83" t="s">
        <v>2721</v>
      </c>
      <c r="J96" s="83" t="s">
        <v>5352</v>
      </c>
      <c r="K96" s="84">
        <v>41337</v>
      </c>
      <c r="L96" s="84">
        <v>43539</v>
      </c>
      <c r="M96" s="104" t="s">
        <v>54</v>
      </c>
      <c r="N96" s="83" t="s">
        <v>1358</v>
      </c>
      <c r="O96" s="83" t="s">
        <v>1359</v>
      </c>
      <c r="P96" s="102">
        <v>4672386</v>
      </c>
      <c r="Q96" s="83" t="s">
        <v>5350</v>
      </c>
      <c r="R96" s="83" t="s">
        <v>68</v>
      </c>
      <c r="S96" s="83" t="s">
        <v>52</v>
      </c>
      <c r="T96" s="85">
        <v>0</v>
      </c>
      <c r="U96" s="85">
        <v>0</v>
      </c>
      <c r="V96" s="85">
        <f>T96-U96</f>
        <v>0</v>
      </c>
      <c r="W96" s="86" t="e">
        <f t="shared" si="9"/>
        <v>#DIV/0!</v>
      </c>
      <c r="X96" s="83" t="s">
        <v>1361</v>
      </c>
      <c r="Y96" s="85">
        <v>0</v>
      </c>
      <c r="Z96" s="83" t="s">
        <v>5353</v>
      </c>
      <c r="AA96" s="85">
        <v>0</v>
      </c>
      <c r="AB96" s="85">
        <v>0</v>
      </c>
      <c r="AC96" s="85">
        <v>0</v>
      </c>
      <c r="AD96" s="85">
        <v>0</v>
      </c>
      <c r="AE96" s="85">
        <v>0</v>
      </c>
      <c r="AF96" s="83" t="s">
        <v>1371</v>
      </c>
      <c r="AG96" s="103">
        <f>V96-AE96</f>
        <v>0</v>
      </c>
    </row>
    <row r="97" spans="1:33" s="88" customFormat="1" x14ac:dyDescent="0.2">
      <c r="A97" s="83" t="s">
        <v>39</v>
      </c>
      <c r="B97" s="83" t="s">
        <v>40</v>
      </c>
      <c r="C97" s="83" t="s">
        <v>2901</v>
      </c>
      <c r="D97" s="83" t="s">
        <v>3145</v>
      </c>
      <c r="E97" s="83" t="s">
        <v>2903</v>
      </c>
      <c r="F97" s="83" t="s">
        <v>3147</v>
      </c>
      <c r="G97" s="83" t="s">
        <v>3148</v>
      </c>
      <c r="H97" s="83" t="s">
        <v>712</v>
      </c>
      <c r="I97" s="83" t="s">
        <v>183</v>
      </c>
      <c r="J97" s="83" t="s">
        <v>2081</v>
      </c>
      <c r="K97" s="84">
        <v>43476</v>
      </c>
      <c r="L97" s="84">
        <v>43476</v>
      </c>
      <c r="M97" s="84">
        <v>43476</v>
      </c>
      <c r="N97" s="83" t="s">
        <v>1358</v>
      </c>
      <c r="O97" s="83" t="s">
        <v>1368</v>
      </c>
      <c r="P97" s="102">
        <v>7346726</v>
      </c>
      <c r="Q97" s="83" t="s">
        <v>5354</v>
      </c>
      <c r="R97" s="83" t="s">
        <v>68</v>
      </c>
      <c r="S97" s="83" t="s">
        <v>52</v>
      </c>
      <c r="T97" s="85">
        <v>0</v>
      </c>
      <c r="U97" s="85">
        <v>4400</v>
      </c>
      <c r="V97" s="85">
        <f t="shared" ref="V97:V104" si="12">T97-U97</f>
        <v>-4400</v>
      </c>
      <c r="W97" s="86" t="e">
        <f t="shared" si="9"/>
        <v>#DIV/0!</v>
      </c>
      <c r="X97" s="83" t="s">
        <v>1361</v>
      </c>
      <c r="Y97" s="85">
        <v>4400</v>
      </c>
      <c r="Z97" s="83" t="s">
        <v>5355</v>
      </c>
      <c r="AA97" s="85">
        <v>0</v>
      </c>
      <c r="AB97" s="85" t="s">
        <v>54</v>
      </c>
      <c r="AC97" s="85">
        <v>0</v>
      </c>
      <c r="AD97" s="85">
        <v>4400</v>
      </c>
      <c r="AE97" s="85">
        <v>-4400</v>
      </c>
      <c r="AF97" s="83" t="s">
        <v>1371</v>
      </c>
      <c r="AG97" s="103">
        <f t="shared" ref="AG97:AG104" si="13">V97-AE97</f>
        <v>0</v>
      </c>
    </row>
    <row r="98" spans="1:33" s="88" customFormat="1" x14ac:dyDescent="0.2">
      <c r="A98" s="83" t="s">
        <v>39</v>
      </c>
      <c r="B98" s="83" t="s">
        <v>40</v>
      </c>
      <c r="C98" s="83" t="s">
        <v>2901</v>
      </c>
      <c r="D98" s="83" t="s">
        <v>3145</v>
      </c>
      <c r="E98" s="83" t="s">
        <v>2903</v>
      </c>
      <c r="F98" s="83" t="s">
        <v>3147</v>
      </c>
      <c r="G98" s="83" t="s">
        <v>2906</v>
      </c>
      <c r="H98" s="83" t="s">
        <v>3154</v>
      </c>
      <c r="I98" s="83" t="s">
        <v>309</v>
      </c>
      <c r="J98" s="83" t="s">
        <v>55</v>
      </c>
      <c r="K98" s="104" t="s">
        <v>54</v>
      </c>
      <c r="L98" s="84">
        <v>42613</v>
      </c>
      <c r="M98" s="84">
        <v>42613</v>
      </c>
      <c r="N98" s="83" t="s">
        <v>2077</v>
      </c>
      <c r="O98" s="83" t="s">
        <v>1368</v>
      </c>
      <c r="P98" s="102">
        <v>1487615</v>
      </c>
      <c r="Q98" s="83" t="s">
        <v>5356</v>
      </c>
      <c r="R98" s="83" t="s">
        <v>68</v>
      </c>
      <c r="S98" s="83" t="s">
        <v>52</v>
      </c>
      <c r="T98" s="85">
        <v>-10.74</v>
      </c>
      <c r="U98" s="85">
        <v>-9.6</v>
      </c>
      <c r="V98" s="85">
        <f t="shared" si="12"/>
        <v>-1.1400000000000006</v>
      </c>
      <c r="W98" s="86">
        <f t="shared" si="9"/>
        <v>0.1061452513966481</v>
      </c>
      <c r="X98" s="83" t="s">
        <v>4348</v>
      </c>
      <c r="Y98" s="85">
        <v>0</v>
      </c>
      <c r="Z98" s="83" t="s">
        <v>55</v>
      </c>
      <c r="AA98" s="85">
        <v>0</v>
      </c>
      <c r="AB98" s="85" t="s">
        <v>54</v>
      </c>
      <c r="AC98" s="85">
        <v>0</v>
      </c>
      <c r="AD98" s="85">
        <v>0</v>
      </c>
      <c r="AE98" s="85">
        <v>0</v>
      </c>
      <c r="AF98" s="83" t="s">
        <v>1376</v>
      </c>
      <c r="AG98" s="103">
        <f t="shared" si="13"/>
        <v>-1.1400000000000006</v>
      </c>
    </row>
    <row r="99" spans="1:33" s="88" customFormat="1" x14ac:dyDescent="0.2">
      <c r="A99" s="83" t="s">
        <v>39</v>
      </c>
      <c r="B99" s="83" t="s">
        <v>40</v>
      </c>
      <c r="C99" s="83" t="s">
        <v>2901</v>
      </c>
      <c r="D99" s="83" t="s">
        <v>3145</v>
      </c>
      <c r="E99" s="83" t="s">
        <v>2903</v>
      </c>
      <c r="F99" s="83" t="s">
        <v>3147</v>
      </c>
      <c r="G99" s="83" t="s">
        <v>3148</v>
      </c>
      <c r="H99" s="83" t="s">
        <v>3154</v>
      </c>
      <c r="I99" s="83" t="s">
        <v>2914</v>
      </c>
      <c r="J99" s="83" t="s">
        <v>2121</v>
      </c>
      <c r="K99" s="84">
        <v>43425</v>
      </c>
      <c r="L99" s="84">
        <v>43539</v>
      </c>
      <c r="M99" s="104" t="s">
        <v>54</v>
      </c>
      <c r="N99" s="83" t="s">
        <v>1358</v>
      </c>
      <c r="O99" s="83" t="s">
        <v>1359</v>
      </c>
      <c r="P99" s="102">
        <v>8051267</v>
      </c>
      <c r="Q99" s="83" t="s">
        <v>5357</v>
      </c>
      <c r="R99" s="83" t="s">
        <v>68</v>
      </c>
      <c r="S99" s="83" t="s">
        <v>52</v>
      </c>
      <c r="T99" s="85">
        <v>562</v>
      </c>
      <c r="U99" s="85">
        <v>535.24</v>
      </c>
      <c r="V99" s="85">
        <f t="shared" si="12"/>
        <v>26.759999999999991</v>
      </c>
      <c r="W99" s="86">
        <f t="shared" si="9"/>
        <v>4.761565836298931E-2</v>
      </c>
      <c r="X99" s="83" t="s">
        <v>1361</v>
      </c>
      <c r="Y99" s="85">
        <v>535.24</v>
      </c>
      <c r="Z99" s="83" t="s">
        <v>5358</v>
      </c>
      <c r="AA99" s="85">
        <v>0</v>
      </c>
      <c r="AB99" s="85" t="s">
        <v>54</v>
      </c>
      <c r="AC99" s="85">
        <v>562</v>
      </c>
      <c r="AD99" s="85">
        <v>535.24</v>
      </c>
      <c r="AE99" s="85">
        <v>26.76</v>
      </c>
      <c r="AF99" s="83" t="s">
        <v>1376</v>
      </c>
      <c r="AG99" s="103">
        <f t="shared" si="13"/>
        <v>0</v>
      </c>
    </row>
    <row r="100" spans="1:33" s="88" customFormat="1" x14ac:dyDescent="0.2">
      <c r="A100" s="83" t="s">
        <v>39</v>
      </c>
      <c r="B100" s="83" t="s">
        <v>40</v>
      </c>
      <c r="C100" s="83" t="s">
        <v>2901</v>
      </c>
      <c r="D100" s="83" t="s">
        <v>3145</v>
      </c>
      <c r="E100" s="83" t="s">
        <v>2903</v>
      </c>
      <c r="F100" s="83" t="s">
        <v>3147</v>
      </c>
      <c r="G100" s="83" t="s">
        <v>3148</v>
      </c>
      <c r="H100" s="83" t="s">
        <v>3179</v>
      </c>
      <c r="I100" s="83" t="s">
        <v>94</v>
      </c>
      <c r="J100" s="83" t="s">
        <v>2081</v>
      </c>
      <c r="K100" s="84">
        <v>43469</v>
      </c>
      <c r="L100" s="84">
        <v>43469</v>
      </c>
      <c r="M100" s="84">
        <v>43469</v>
      </c>
      <c r="N100" s="83" t="s">
        <v>1358</v>
      </c>
      <c r="O100" s="83" t="s">
        <v>1368</v>
      </c>
      <c r="P100" s="102">
        <v>8041624</v>
      </c>
      <c r="Q100" s="83" t="s">
        <v>5359</v>
      </c>
      <c r="R100" s="83" t="s">
        <v>68</v>
      </c>
      <c r="S100" s="83" t="s">
        <v>52</v>
      </c>
      <c r="T100" s="85">
        <v>0.01</v>
      </c>
      <c r="U100" s="85">
        <v>0.01</v>
      </c>
      <c r="V100" s="85">
        <f t="shared" si="12"/>
        <v>0</v>
      </c>
      <c r="W100" s="86">
        <f t="shared" si="9"/>
        <v>0</v>
      </c>
      <c r="X100" s="83" t="s">
        <v>1361</v>
      </c>
      <c r="Y100" s="85">
        <v>0.01</v>
      </c>
      <c r="Z100" s="83" t="s">
        <v>5360</v>
      </c>
      <c r="AA100" s="85">
        <v>0</v>
      </c>
      <c r="AB100" s="85" t="s">
        <v>54</v>
      </c>
      <c r="AC100" s="85">
        <v>0.01</v>
      </c>
      <c r="AD100" s="85">
        <v>0.01</v>
      </c>
      <c r="AE100" s="85">
        <v>0</v>
      </c>
      <c r="AF100" s="83" t="s">
        <v>1371</v>
      </c>
      <c r="AG100" s="103">
        <f t="shared" si="13"/>
        <v>0</v>
      </c>
    </row>
    <row r="101" spans="1:33" s="88" customFormat="1" x14ac:dyDescent="0.2">
      <c r="A101" s="83" t="s">
        <v>39</v>
      </c>
      <c r="B101" s="83" t="s">
        <v>40</v>
      </c>
      <c r="C101" s="83" t="s">
        <v>2901</v>
      </c>
      <c r="D101" s="83" t="s">
        <v>3145</v>
      </c>
      <c r="E101" s="83" t="s">
        <v>2903</v>
      </c>
      <c r="F101" s="83" t="s">
        <v>3147</v>
      </c>
      <c r="G101" s="83" t="s">
        <v>3148</v>
      </c>
      <c r="H101" s="83" t="s">
        <v>3179</v>
      </c>
      <c r="I101" s="83" t="s">
        <v>94</v>
      </c>
      <c r="J101" s="83" t="s">
        <v>2081</v>
      </c>
      <c r="K101" s="84">
        <v>43469</v>
      </c>
      <c r="L101" s="84">
        <v>43539</v>
      </c>
      <c r="M101" s="104" t="s">
        <v>54</v>
      </c>
      <c r="N101" s="83" t="s">
        <v>1358</v>
      </c>
      <c r="O101" s="83" t="s">
        <v>1359</v>
      </c>
      <c r="P101" s="102">
        <v>8041624</v>
      </c>
      <c r="Q101" s="83" t="s">
        <v>5359</v>
      </c>
      <c r="R101" s="83" t="s">
        <v>68</v>
      </c>
      <c r="S101" s="83" t="s">
        <v>52</v>
      </c>
      <c r="T101" s="85">
        <v>4908</v>
      </c>
      <c r="U101" s="85">
        <v>4956</v>
      </c>
      <c r="V101" s="85">
        <f t="shared" si="12"/>
        <v>-48</v>
      </c>
      <c r="W101" s="86">
        <f t="shared" si="9"/>
        <v>-9.7799511002444987E-3</v>
      </c>
      <c r="X101" s="83" t="s">
        <v>1361</v>
      </c>
      <c r="Y101" s="85">
        <v>4956</v>
      </c>
      <c r="Z101" s="83" t="s">
        <v>5361</v>
      </c>
      <c r="AA101" s="85">
        <v>0</v>
      </c>
      <c r="AB101" s="85" t="s">
        <v>54</v>
      </c>
      <c r="AC101" s="85">
        <v>4908</v>
      </c>
      <c r="AD101" s="85">
        <v>4956</v>
      </c>
      <c r="AE101" s="85">
        <v>-48</v>
      </c>
      <c r="AF101" s="83" t="s">
        <v>1371</v>
      </c>
      <c r="AG101" s="103">
        <f t="shared" si="13"/>
        <v>0</v>
      </c>
    </row>
    <row r="102" spans="1:33" s="88" customFormat="1" x14ac:dyDescent="0.2">
      <c r="A102" s="83" t="s">
        <v>39</v>
      </c>
      <c r="B102" s="83" t="s">
        <v>40</v>
      </c>
      <c r="C102" s="83" t="s">
        <v>2901</v>
      </c>
      <c r="D102" s="83" t="s">
        <v>3145</v>
      </c>
      <c r="E102" s="83" t="s">
        <v>2903</v>
      </c>
      <c r="F102" s="83" t="s">
        <v>3147</v>
      </c>
      <c r="G102" s="83" t="s">
        <v>3148</v>
      </c>
      <c r="H102" s="83" t="s">
        <v>3179</v>
      </c>
      <c r="I102" s="83" t="s">
        <v>94</v>
      </c>
      <c r="J102" s="83" t="s">
        <v>2081</v>
      </c>
      <c r="K102" s="84">
        <v>43469</v>
      </c>
      <c r="L102" s="84">
        <v>43469</v>
      </c>
      <c r="M102" s="84">
        <v>43469</v>
      </c>
      <c r="N102" s="83" t="s">
        <v>1358</v>
      </c>
      <c r="O102" s="83" t="s">
        <v>1368</v>
      </c>
      <c r="P102" s="102">
        <v>8041625</v>
      </c>
      <c r="Q102" s="83" t="s">
        <v>5359</v>
      </c>
      <c r="R102" s="83" t="s">
        <v>68</v>
      </c>
      <c r="S102" s="83" t="s">
        <v>52</v>
      </c>
      <c r="T102" s="85">
        <v>4908</v>
      </c>
      <c r="U102" s="85">
        <v>4956</v>
      </c>
      <c r="V102" s="85">
        <f t="shared" si="12"/>
        <v>-48</v>
      </c>
      <c r="W102" s="86">
        <f t="shared" si="9"/>
        <v>-9.7799511002444987E-3</v>
      </c>
      <c r="X102" s="83" t="s">
        <v>1361</v>
      </c>
      <c r="Y102" s="85">
        <v>4956</v>
      </c>
      <c r="Z102" s="83" t="s">
        <v>5362</v>
      </c>
      <c r="AA102" s="85">
        <v>0</v>
      </c>
      <c r="AB102" s="85" t="s">
        <v>54</v>
      </c>
      <c r="AC102" s="85">
        <v>4908</v>
      </c>
      <c r="AD102" s="85">
        <v>4956</v>
      </c>
      <c r="AE102" s="85">
        <v>-48</v>
      </c>
      <c r="AF102" s="83" t="s">
        <v>1371</v>
      </c>
      <c r="AG102" s="103">
        <f t="shared" si="13"/>
        <v>0</v>
      </c>
    </row>
    <row r="103" spans="1:33" s="88" customFormat="1" x14ac:dyDescent="0.2">
      <c r="A103" s="83" t="s">
        <v>39</v>
      </c>
      <c r="B103" s="83" t="s">
        <v>40</v>
      </c>
      <c r="C103" s="83" t="s">
        <v>2901</v>
      </c>
      <c r="D103" s="83" t="s">
        <v>3145</v>
      </c>
      <c r="E103" s="83" t="s">
        <v>2903</v>
      </c>
      <c r="F103" s="83" t="s">
        <v>3147</v>
      </c>
      <c r="G103" s="83" t="s">
        <v>3148</v>
      </c>
      <c r="H103" s="83" t="s">
        <v>3179</v>
      </c>
      <c r="I103" s="83" t="s">
        <v>94</v>
      </c>
      <c r="J103" s="83" t="s">
        <v>2081</v>
      </c>
      <c r="K103" s="84">
        <v>43469</v>
      </c>
      <c r="L103" s="84">
        <v>43469</v>
      </c>
      <c r="M103" s="84">
        <v>43469</v>
      </c>
      <c r="N103" s="83" t="s">
        <v>1358</v>
      </c>
      <c r="O103" s="83" t="s">
        <v>1368</v>
      </c>
      <c r="P103" s="102">
        <v>8041625</v>
      </c>
      <c r="Q103" s="83" t="s">
        <v>5359</v>
      </c>
      <c r="R103" s="83" t="s">
        <v>68</v>
      </c>
      <c r="S103" s="83" t="s">
        <v>52</v>
      </c>
      <c r="T103" s="85">
        <v>0.01</v>
      </c>
      <c r="U103" s="85">
        <v>0.01</v>
      </c>
      <c r="V103" s="85">
        <f t="shared" si="12"/>
        <v>0</v>
      </c>
      <c r="W103" s="86">
        <f t="shared" si="9"/>
        <v>0</v>
      </c>
      <c r="X103" s="83" t="s">
        <v>1361</v>
      </c>
      <c r="Y103" s="85">
        <v>0.01</v>
      </c>
      <c r="Z103" s="83" t="s">
        <v>5363</v>
      </c>
      <c r="AA103" s="85">
        <v>0</v>
      </c>
      <c r="AB103" s="85" t="s">
        <v>54</v>
      </c>
      <c r="AC103" s="85">
        <v>0.01</v>
      </c>
      <c r="AD103" s="85">
        <v>0.01</v>
      </c>
      <c r="AE103" s="85">
        <v>0</v>
      </c>
      <c r="AF103" s="83" t="s">
        <v>1371</v>
      </c>
      <c r="AG103" s="103">
        <f t="shared" si="13"/>
        <v>0</v>
      </c>
    </row>
    <row r="104" spans="1:33" s="88" customFormat="1" x14ac:dyDescent="0.2">
      <c r="A104" s="83" t="s">
        <v>39</v>
      </c>
      <c r="B104" s="83" t="s">
        <v>40</v>
      </c>
      <c r="C104" s="83" t="s">
        <v>2901</v>
      </c>
      <c r="D104" s="83" t="s">
        <v>3145</v>
      </c>
      <c r="E104" s="83" t="s">
        <v>2903</v>
      </c>
      <c r="F104" s="83" t="s">
        <v>3147</v>
      </c>
      <c r="G104" s="83" t="s">
        <v>3148</v>
      </c>
      <c r="H104" s="83" t="s">
        <v>4388</v>
      </c>
      <c r="I104" s="83" t="s">
        <v>94</v>
      </c>
      <c r="J104" s="83" t="s">
        <v>2081</v>
      </c>
      <c r="K104" s="84">
        <v>43476</v>
      </c>
      <c r="L104" s="84">
        <v>43476</v>
      </c>
      <c r="M104" s="84">
        <v>43476</v>
      </c>
      <c r="N104" s="83" t="s">
        <v>1358</v>
      </c>
      <c r="O104" s="83" t="s">
        <v>1368</v>
      </c>
      <c r="P104" s="102">
        <v>8076418</v>
      </c>
      <c r="Q104" s="83" t="s">
        <v>4393</v>
      </c>
      <c r="R104" s="83" t="s">
        <v>68</v>
      </c>
      <c r="S104" s="83" t="s">
        <v>52</v>
      </c>
      <c r="T104" s="85">
        <v>12206.07</v>
      </c>
      <c r="U104" s="85">
        <v>11198.29</v>
      </c>
      <c r="V104" s="85">
        <f t="shared" si="12"/>
        <v>1007.7799999999988</v>
      </c>
      <c r="W104" s="86">
        <f t="shared" si="9"/>
        <v>8.2563839139051215E-2</v>
      </c>
      <c r="X104" s="83" t="s">
        <v>1361</v>
      </c>
      <c r="Y104" s="85">
        <v>11198.29</v>
      </c>
      <c r="Z104" s="83" t="s">
        <v>4394</v>
      </c>
      <c r="AA104" s="85">
        <v>0</v>
      </c>
      <c r="AB104" s="85" t="s">
        <v>54</v>
      </c>
      <c r="AC104" s="85">
        <v>12206.07</v>
      </c>
      <c r="AD104" s="85">
        <v>11198.29</v>
      </c>
      <c r="AE104" s="85">
        <v>1007.78</v>
      </c>
      <c r="AF104" s="83" t="s">
        <v>1371</v>
      </c>
      <c r="AG104" s="103">
        <f t="shared" si="13"/>
        <v>-1.1368683772161603E-12</v>
      </c>
    </row>
    <row r="105" spans="1:33" s="88" customFormat="1" x14ac:dyDescent="0.2">
      <c r="A105" s="83" t="s">
        <v>39</v>
      </c>
      <c r="B105" s="83" t="s">
        <v>40</v>
      </c>
      <c r="C105" s="83" t="s">
        <v>3191</v>
      </c>
      <c r="D105" s="83" t="s">
        <v>5364</v>
      </c>
      <c r="E105" s="83" t="s">
        <v>43</v>
      </c>
      <c r="F105" s="83" t="s">
        <v>5365</v>
      </c>
      <c r="G105" s="83" t="s">
        <v>93</v>
      </c>
      <c r="H105" s="83" t="s">
        <v>5366</v>
      </c>
      <c r="I105" s="83" t="s">
        <v>436</v>
      </c>
      <c r="J105" s="83" t="s">
        <v>2081</v>
      </c>
      <c r="K105" s="84">
        <v>43476</v>
      </c>
      <c r="L105" s="84">
        <v>43476</v>
      </c>
      <c r="M105" s="84">
        <v>43476</v>
      </c>
      <c r="N105" s="83" t="s">
        <v>1358</v>
      </c>
      <c r="O105" s="83" t="s">
        <v>1368</v>
      </c>
      <c r="P105" s="102">
        <v>7050502</v>
      </c>
      <c r="Q105" s="83" t="s">
        <v>5367</v>
      </c>
      <c r="R105" s="83" t="s">
        <v>68</v>
      </c>
      <c r="S105" s="83" t="s">
        <v>52</v>
      </c>
      <c r="T105" s="85">
        <v>0</v>
      </c>
      <c r="U105" s="85">
        <v>2000</v>
      </c>
      <c r="V105" s="85">
        <f t="shared" ref="V105:V114" si="14">T105-U105</f>
        <v>-2000</v>
      </c>
      <c r="W105" s="86" t="e">
        <f t="shared" si="9"/>
        <v>#DIV/0!</v>
      </c>
      <c r="X105" s="83" t="s">
        <v>1361</v>
      </c>
      <c r="Y105" s="85">
        <v>2000</v>
      </c>
      <c r="Z105" s="83" t="s">
        <v>5368</v>
      </c>
      <c r="AA105" s="85">
        <v>0</v>
      </c>
      <c r="AB105" s="85" t="s">
        <v>54</v>
      </c>
      <c r="AC105" s="85">
        <v>0</v>
      </c>
      <c r="AD105" s="85">
        <v>2000</v>
      </c>
      <c r="AE105" s="85">
        <v>-2000</v>
      </c>
      <c r="AF105" s="83" t="s">
        <v>1371</v>
      </c>
      <c r="AG105" s="103">
        <f t="shared" ref="AG105:AG114" si="15">V105-AE105</f>
        <v>0</v>
      </c>
    </row>
    <row r="106" spans="1:33" s="88" customFormat="1" x14ac:dyDescent="0.2">
      <c r="A106" s="83" t="s">
        <v>39</v>
      </c>
      <c r="B106" s="83" t="s">
        <v>40</v>
      </c>
      <c r="C106" s="83" t="s">
        <v>3191</v>
      </c>
      <c r="D106" s="83" t="s">
        <v>5364</v>
      </c>
      <c r="E106" s="83" t="s">
        <v>43</v>
      </c>
      <c r="F106" s="83" t="s">
        <v>5365</v>
      </c>
      <c r="G106" s="83" t="s">
        <v>3214</v>
      </c>
      <c r="H106" s="83" t="s">
        <v>4410</v>
      </c>
      <c r="I106" s="83" t="s">
        <v>436</v>
      </c>
      <c r="J106" s="83" t="s">
        <v>2081</v>
      </c>
      <c r="K106" s="84">
        <v>43476</v>
      </c>
      <c r="L106" s="84">
        <v>43476</v>
      </c>
      <c r="M106" s="84">
        <v>43476</v>
      </c>
      <c r="N106" s="83" t="s">
        <v>1358</v>
      </c>
      <c r="O106" s="83" t="s">
        <v>1368</v>
      </c>
      <c r="P106" s="102">
        <v>7502410</v>
      </c>
      <c r="Q106" s="83" t="s">
        <v>5369</v>
      </c>
      <c r="R106" s="83" t="s">
        <v>68</v>
      </c>
      <c r="S106" s="83" t="s">
        <v>52</v>
      </c>
      <c r="T106" s="85">
        <v>2184</v>
      </c>
      <c r="U106" s="85">
        <v>2000</v>
      </c>
      <c r="V106" s="85">
        <f t="shared" si="14"/>
        <v>184</v>
      </c>
      <c r="W106" s="86">
        <f t="shared" si="9"/>
        <v>8.4249084249084255E-2</v>
      </c>
      <c r="X106" s="83" t="s">
        <v>1361</v>
      </c>
      <c r="Y106" s="85">
        <v>2000</v>
      </c>
      <c r="Z106" s="83" t="s">
        <v>5370</v>
      </c>
      <c r="AA106" s="85">
        <v>0</v>
      </c>
      <c r="AB106" s="85" t="s">
        <v>54</v>
      </c>
      <c r="AC106" s="85">
        <v>2184</v>
      </c>
      <c r="AD106" s="85">
        <v>2000</v>
      </c>
      <c r="AE106" s="85">
        <v>184</v>
      </c>
      <c r="AF106" s="83" t="s">
        <v>1371</v>
      </c>
      <c r="AG106" s="103">
        <f t="shared" si="15"/>
        <v>0</v>
      </c>
    </row>
    <row r="107" spans="1:33" s="88" customFormat="1" x14ac:dyDescent="0.2">
      <c r="A107" s="83" t="s">
        <v>39</v>
      </c>
      <c r="B107" s="83" t="s">
        <v>40</v>
      </c>
      <c r="C107" s="83" t="s">
        <v>3191</v>
      </c>
      <c r="D107" s="83" t="s">
        <v>5364</v>
      </c>
      <c r="E107" s="83" t="s">
        <v>43</v>
      </c>
      <c r="F107" s="83" t="s">
        <v>5365</v>
      </c>
      <c r="G107" s="83" t="s">
        <v>3214</v>
      </c>
      <c r="H107" s="83" t="s">
        <v>4410</v>
      </c>
      <c r="I107" s="83" t="s">
        <v>436</v>
      </c>
      <c r="J107" s="83" t="s">
        <v>2081</v>
      </c>
      <c r="K107" s="84">
        <v>43476</v>
      </c>
      <c r="L107" s="84">
        <v>43476</v>
      </c>
      <c r="M107" s="84">
        <v>43476</v>
      </c>
      <c r="N107" s="83" t="s">
        <v>1358</v>
      </c>
      <c r="O107" s="83" t="s">
        <v>1368</v>
      </c>
      <c r="P107" s="102">
        <v>7502270</v>
      </c>
      <c r="Q107" s="83" t="s">
        <v>5371</v>
      </c>
      <c r="R107" s="83" t="s">
        <v>68</v>
      </c>
      <c r="S107" s="83" t="s">
        <v>52</v>
      </c>
      <c r="T107" s="85">
        <v>2184</v>
      </c>
      <c r="U107" s="85">
        <v>2000</v>
      </c>
      <c r="V107" s="85">
        <f t="shared" si="14"/>
        <v>184</v>
      </c>
      <c r="W107" s="86">
        <f t="shared" si="9"/>
        <v>8.4249084249084255E-2</v>
      </c>
      <c r="X107" s="83" t="s">
        <v>1361</v>
      </c>
      <c r="Y107" s="85">
        <v>2000</v>
      </c>
      <c r="Z107" s="83" t="s">
        <v>5372</v>
      </c>
      <c r="AA107" s="85">
        <v>0</v>
      </c>
      <c r="AB107" s="85" t="s">
        <v>54</v>
      </c>
      <c r="AC107" s="85">
        <v>2184</v>
      </c>
      <c r="AD107" s="85">
        <v>2000</v>
      </c>
      <c r="AE107" s="85">
        <v>184</v>
      </c>
      <c r="AF107" s="83" t="s">
        <v>1371</v>
      </c>
      <c r="AG107" s="103">
        <f t="shared" si="15"/>
        <v>0</v>
      </c>
    </row>
    <row r="108" spans="1:33" s="88" customFormat="1" x14ac:dyDescent="0.2">
      <c r="A108" s="83" t="s">
        <v>39</v>
      </c>
      <c r="B108" s="83" t="s">
        <v>40</v>
      </c>
      <c r="C108" s="83" t="s">
        <v>3191</v>
      </c>
      <c r="D108" s="83" t="s">
        <v>5364</v>
      </c>
      <c r="E108" s="83" t="s">
        <v>43</v>
      </c>
      <c r="F108" s="83" t="s">
        <v>5365</v>
      </c>
      <c r="G108" s="83" t="s">
        <v>3195</v>
      </c>
      <c r="H108" s="83" t="s">
        <v>3345</v>
      </c>
      <c r="I108" s="83" t="s">
        <v>436</v>
      </c>
      <c r="J108" s="83" t="s">
        <v>2193</v>
      </c>
      <c r="K108" s="84">
        <v>42473</v>
      </c>
      <c r="L108" s="84">
        <v>43539</v>
      </c>
      <c r="M108" s="104" t="s">
        <v>54</v>
      </c>
      <c r="N108" s="83" t="s">
        <v>1358</v>
      </c>
      <c r="O108" s="83" t="s">
        <v>1359</v>
      </c>
      <c r="P108" s="102">
        <v>6441710</v>
      </c>
      <c r="Q108" s="83" t="s">
        <v>5373</v>
      </c>
      <c r="R108" s="83" t="s">
        <v>68</v>
      </c>
      <c r="S108" s="83" t="s">
        <v>52</v>
      </c>
      <c r="T108" s="85">
        <v>920</v>
      </c>
      <c r="U108" s="85">
        <v>898.99</v>
      </c>
      <c r="V108" s="85">
        <f t="shared" si="14"/>
        <v>21.009999999999991</v>
      </c>
      <c r="W108" s="86">
        <f t="shared" si="9"/>
        <v>2.2836956521739119E-2</v>
      </c>
      <c r="X108" s="83" t="s">
        <v>1361</v>
      </c>
      <c r="Y108" s="85">
        <v>898.99</v>
      </c>
      <c r="Z108" s="83" t="s">
        <v>5374</v>
      </c>
      <c r="AA108" s="85">
        <v>0</v>
      </c>
      <c r="AB108" s="85" t="s">
        <v>54</v>
      </c>
      <c r="AC108" s="85">
        <v>920</v>
      </c>
      <c r="AD108" s="85">
        <v>898.99</v>
      </c>
      <c r="AE108" s="85">
        <v>21.01</v>
      </c>
      <c r="AF108" s="83" t="s">
        <v>1376</v>
      </c>
      <c r="AG108" s="103">
        <f t="shared" si="15"/>
        <v>0</v>
      </c>
    </row>
    <row r="109" spans="1:33" s="88" customFormat="1" x14ac:dyDescent="0.2">
      <c r="A109" s="83" t="s">
        <v>39</v>
      </c>
      <c r="B109" s="83" t="s">
        <v>40</v>
      </c>
      <c r="C109" s="83" t="s">
        <v>3571</v>
      </c>
      <c r="D109" s="83" t="s">
        <v>4395</v>
      </c>
      <c r="E109" s="83" t="s">
        <v>2903</v>
      </c>
      <c r="F109" s="83" t="s">
        <v>4396</v>
      </c>
      <c r="G109" s="83" t="s">
        <v>3243</v>
      </c>
      <c r="H109" s="83" t="s">
        <v>5375</v>
      </c>
      <c r="I109" s="83" t="s">
        <v>979</v>
      </c>
      <c r="J109" s="83" t="s">
        <v>55</v>
      </c>
      <c r="K109" s="104" t="s">
        <v>54</v>
      </c>
      <c r="L109" s="84">
        <v>42109</v>
      </c>
      <c r="M109" s="84">
        <v>42109</v>
      </c>
      <c r="N109" s="83" t="s">
        <v>2077</v>
      </c>
      <c r="O109" s="83" t="s">
        <v>1368</v>
      </c>
      <c r="P109" s="102">
        <v>1345865</v>
      </c>
      <c r="Q109" s="83" t="s">
        <v>5376</v>
      </c>
      <c r="R109" s="83" t="s">
        <v>2665</v>
      </c>
      <c r="S109" s="83" t="s">
        <v>52</v>
      </c>
      <c r="T109" s="85">
        <v>0</v>
      </c>
      <c r="U109" s="85">
        <v>0</v>
      </c>
      <c r="V109" s="85">
        <f t="shared" si="14"/>
        <v>0</v>
      </c>
      <c r="W109" s="86" t="e">
        <f t="shared" si="9"/>
        <v>#DIV/0!</v>
      </c>
      <c r="X109" s="83" t="s">
        <v>5377</v>
      </c>
      <c r="Y109" s="85">
        <v>0</v>
      </c>
      <c r="Z109" s="83" t="s">
        <v>55</v>
      </c>
      <c r="AA109" s="85">
        <v>0</v>
      </c>
      <c r="AB109" s="85" t="s">
        <v>54</v>
      </c>
      <c r="AC109" s="85">
        <v>0</v>
      </c>
      <c r="AD109" s="85">
        <v>0</v>
      </c>
      <c r="AE109" s="85">
        <v>0</v>
      </c>
      <c r="AF109" s="83" t="s">
        <v>1371</v>
      </c>
      <c r="AG109" s="103">
        <f t="shared" si="15"/>
        <v>0</v>
      </c>
    </row>
    <row r="110" spans="1:33" s="88" customFormat="1" x14ac:dyDescent="0.2">
      <c r="A110" s="83" t="s">
        <v>39</v>
      </c>
      <c r="B110" s="83" t="s">
        <v>40</v>
      </c>
      <c r="C110" s="83" t="s">
        <v>3571</v>
      </c>
      <c r="D110" s="83" t="s">
        <v>4395</v>
      </c>
      <c r="E110" s="83" t="s">
        <v>2903</v>
      </c>
      <c r="F110" s="83" t="s">
        <v>4396</v>
      </c>
      <c r="G110" s="83" t="s">
        <v>2130</v>
      </c>
      <c r="H110" s="83" t="s">
        <v>4424</v>
      </c>
      <c r="I110" s="83" t="s">
        <v>2103</v>
      </c>
      <c r="J110" s="83" t="s">
        <v>2081</v>
      </c>
      <c r="K110" s="84">
        <v>43476</v>
      </c>
      <c r="L110" s="84">
        <v>43476</v>
      </c>
      <c r="M110" s="84">
        <v>43476</v>
      </c>
      <c r="N110" s="83" t="s">
        <v>1358</v>
      </c>
      <c r="O110" s="83" t="s">
        <v>1368</v>
      </c>
      <c r="P110" s="102">
        <v>6723878</v>
      </c>
      <c r="Q110" s="83" t="s">
        <v>5378</v>
      </c>
      <c r="R110" s="83" t="s">
        <v>68</v>
      </c>
      <c r="S110" s="83" t="s">
        <v>52</v>
      </c>
      <c r="T110" s="85">
        <v>65960</v>
      </c>
      <c r="U110" s="85">
        <v>63412</v>
      </c>
      <c r="V110" s="85">
        <f t="shared" si="14"/>
        <v>2548</v>
      </c>
      <c r="W110" s="86">
        <f t="shared" si="9"/>
        <v>3.862947240751971E-2</v>
      </c>
      <c r="X110" s="83" t="s">
        <v>1361</v>
      </c>
      <c r="Y110" s="85">
        <v>63412</v>
      </c>
      <c r="Z110" s="83" t="s">
        <v>5379</v>
      </c>
      <c r="AA110" s="85">
        <v>0</v>
      </c>
      <c r="AB110" s="85" t="s">
        <v>54</v>
      </c>
      <c r="AC110" s="85">
        <v>50960</v>
      </c>
      <c r="AD110" s="85">
        <v>48412</v>
      </c>
      <c r="AE110" s="85">
        <v>2548</v>
      </c>
      <c r="AF110" s="83" t="s">
        <v>1371</v>
      </c>
      <c r="AG110" s="103">
        <f t="shared" si="15"/>
        <v>0</v>
      </c>
    </row>
    <row r="111" spans="1:33" s="88" customFormat="1" x14ac:dyDescent="0.2">
      <c r="A111" s="83" t="s">
        <v>39</v>
      </c>
      <c r="B111" s="83" t="s">
        <v>40</v>
      </c>
      <c r="C111" s="83" t="s">
        <v>3571</v>
      </c>
      <c r="D111" s="83" t="s">
        <v>4395</v>
      </c>
      <c r="E111" s="83" t="s">
        <v>2903</v>
      </c>
      <c r="F111" s="83" t="s">
        <v>4396</v>
      </c>
      <c r="G111" s="83" t="s">
        <v>93</v>
      </c>
      <c r="H111" s="83" t="s">
        <v>5380</v>
      </c>
      <c r="I111" s="83" t="s">
        <v>94</v>
      </c>
      <c r="J111" s="83" t="s">
        <v>55</v>
      </c>
      <c r="K111" s="104" t="s">
        <v>54</v>
      </c>
      <c r="L111" s="84">
        <v>43479</v>
      </c>
      <c r="M111" s="84">
        <v>43479</v>
      </c>
      <c r="N111" s="83" t="s">
        <v>2077</v>
      </c>
      <c r="O111" s="83" t="s">
        <v>1368</v>
      </c>
      <c r="P111" s="102">
        <v>1759323</v>
      </c>
      <c r="Q111" s="83" t="s">
        <v>5381</v>
      </c>
      <c r="R111" s="83" t="s">
        <v>59</v>
      </c>
      <c r="S111" s="83" t="s">
        <v>52</v>
      </c>
      <c r="T111" s="85">
        <v>-16170</v>
      </c>
      <c r="U111" s="85">
        <v>-14100.24</v>
      </c>
      <c r="V111" s="85">
        <f t="shared" si="14"/>
        <v>-2069.7600000000002</v>
      </c>
      <c r="W111" s="86">
        <f t="shared" si="9"/>
        <v>0.128</v>
      </c>
      <c r="X111" s="83" t="s">
        <v>5377</v>
      </c>
      <c r="Y111" s="85">
        <v>0</v>
      </c>
      <c r="Z111" s="83" t="s">
        <v>55</v>
      </c>
      <c r="AA111" s="85">
        <v>0</v>
      </c>
      <c r="AB111" s="85" t="s">
        <v>54</v>
      </c>
      <c r="AC111" s="85">
        <v>0</v>
      </c>
      <c r="AD111" s="85">
        <v>0</v>
      </c>
      <c r="AE111" s="85">
        <v>0</v>
      </c>
      <c r="AF111" s="83" t="s">
        <v>1371</v>
      </c>
      <c r="AG111" s="103">
        <f t="shared" si="15"/>
        <v>-2069.7600000000002</v>
      </c>
    </row>
    <row r="112" spans="1:33" s="88" customFormat="1" x14ac:dyDescent="0.2">
      <c r="A112" s="83" t="s">
        <v>39</v>
      </c>
      <c r="B112" s="83" t="s">
        <v>40</v>
      </c>
      <c r="C112" s="83" t="s">
        <v>2901</v>
      </c>
      <c r="D112" s="83" t="s">
        <v>3202</v>
      </c>
      <c r="E112" s="83" t="s">
        <v>2903</v>
      </c>
      <c r="F112" s="83" t="s">
        <v>3204</v>
      </c>
      <c r="G112" s="83" t="s">
        <v>347</v>
      </c>
      <c r="H112" s="83" t="s">
        <v>5382</v>
      </c>
      <c r="I112" s="83" t="s">
        <v>94</v>
      </c>
      <c r="J112" s="83" t="s">
        <v>55</v>
      </c>
      <c r="K112" s="104" t="s">
        <v>54</v>
      </c>
      <c r="L112" s="84">
        <v>43493</v>
      </c>
      <c r="M112" s="84">
        <v>43493</v>
      </c>
      <c r="N112" s="83" t="s">
        <v>2098</v>
      </c>
      <c r="O112" s="83" t="s">
        <v>1368</v>
      </c>
      <c r="P112" s="102">
        <v>8189359</v>
      </c>
      <c r="Q112" s="83" t="s">
        <v>5383</v>
      </c>
      <c r="R112" s="83" t="s">
        <v>59</v>
      </c>
      <c r="S112" s="83" t="s">
        <v>52</v>
      </c>
      <c r="T112" s="85">
        <v>812.82</v>
      </c>
      <c r="U112" s="85">
        <v>772.18</v>
      </c>
      <c r="V112" s="85">
        <f t="shared" si="14"/>
        <v>40.6400000000001</v>
      </c>
      <c r="W112" s="86">
        <f t="shared" si="9"/>
        <v>4.9998769715312245E-2</v>
      </c>
      <c r="X112" s="83" t="s">
        <v>1525</v>
      </c>
      <c r="Y112" s="85">
        <v>0</v>
      </c>
      <c r="Z112" s="83" t="s">
        <v>55</v>
      </c>
      <c r="AA112" s="85">
        <v>0</v>
      </c>
      <c r="AB112" s="85" t="s">
        <v>54</v>
      </c>
      <c r="AC112" s="85">
        <v>0</v>
      </c>
      <c r="AD112" s="85">
        <v>0</v>
      </c>
      <c r="AE112" s="85">
        <v>0</v>
      </c>
      <c r="AF112" s="83" t="s">
        <v>1371</v>
      </c>
      <c r="AG112" s="103">
        <f t="shared" si="15"/>
        <v>40.6400000000001</v>
      </c>
    </row>
    <row r="113" spans="1:33" s="88" customFormat="1" x14ac:dyDescent="0.2">
      <c r="A113" s="83" t="s">
        <v>39</v>
      </c>
      <c r="B113" s="83" t="s">
        <v>40</v>
      </c>
      <c r="C113" s="83" t="s">
        <v>2901</v>
      </c>
      <c r="D113" s="83" t="s">
        <v>3202</v>
      </c>
      <c r="E113" s="83" t="s">
        <v>2903</v>
      </c>
      <c r="F113" s="83" t="s">
        <v>3204</v>
      </c>
      <c r="G113" s="83" t="s">
        <v>347</v>
      </c>
      <c r="H113" s="83" t="s">
        <v>4410</v>
      </c>
      <c r="I113" s="83" t="s">
        <v>94</v>
      </c>
      <c r="J113" s="83" t="s">
        <v>2081</v>
      </c>
      <c r="K113" s="84">
        <v>43495</v>
      </c>
      <c r="L113" s="84">
        <v>43495</v>
      </c>
      <c r="M113" s="84">
        <v>43495</v>
      </c>
      <c r="N113" s="83" t="s">
        <v>1367</v>
      </c>
      <c r="O113" s="83" t="s">
        <v>1368</v>
      </c>
      <c r="P113" s="102">
        <v>8136861</v>
      </c>
      <c r="Q113" s="83" t="s">
        <v>5384</v>
      </c>
      <c r="R113" s="83" t="s">
        <v>59</v>
      </c>
      <c r="S113" s="83" t="s">
        <v>52</v>
      </c>
      <c r="T113" s="85">
        <v>330978.03999999998</v>
      </c>
      <c r="U113" s="85">
        <v>290331.62</v>
      </c>
      <c r="V113" s="85">
        <f t="shared" si="14"/>
        <v>40646.419999999984</v>
      </c>
      <c r="W113" s="86">
        <f t="shared" si="9"/>
        <v>0.12280699952178092</v>
      </c>
      <c r="X113" s="83" t="s">
        <v>1361</v>
      </c>
      <c r="Y113" s="85">
        <v>290331.62</v>
      </c>
      <c r="Z113" s="83" t="s">
        <v>5385</v>
      </c>
      <c r="AA113" s="85">
        <v>0</v>
      </c>
      <c r="AB113" s="85" t="s">
        <v>54</v>
      </c>
      <c r="AC113" s="85">
        <v>330978.03999999998</v>
      </c>
      <c r="AD113" s="85">
        <v>290331.62</v>
      </c>
      <c r="AE113" s="85">
        <v>40646.42</v>
      </c>
      <c r="AF113" s="83" t="s">
        <v>1371</v>
      </c>
      <c r="AG113" s="103">
        <f t="shared" si="15"/>
        <v>0</v>
      </c>
    </row>
    <row r="114" spans="1:33" s="88" customFormat="1" x14ac:dyDescent="0.2">
      <c r="A114" s="83" t="s">
        <v>39</v>
      </c>
      <c r="B114" s="83" t="s">
        <v>40</v>
      </c>
      <c r="C114" s="83" t="s">
        <v>2901</v>
      </c>
      <c r="D114" s="83" t="s">
        <v>3202</v>
      </c>
      <c r="E114" s="83" t="s">
        <v>2903</v>
      </c>
      <c r="F114" s="83" t="s">
        <v>3204</v>
      </c>
      <c r="G114" s="83" t="s">
        <v>347</v>
      </c>
      <c r="H114" s="83" t="s">
        <v>4410</v>
      </c>
      <c r="I114" s="83" t="s">
        <v>94</v>
      </c>
      <c r="J114" s="83" t="s">
        <v>2081</v>
      </c>
      <c r="K114" s="84">
        <v>43481</v>
      </c>
      <c r="L114" s="84">
        <v>43481</v>
      </c>
      <c r="M114" s="84">
        <v>43481</v>
      </c>
      <c r="N114" s="83" t="s">
        <v>1367</v>
      </c>
      <c r="O114" s="83" t="s">
        <v>1368</v>
      </c>
      <c r="P114" s="102">
        <v>8136845</v>
      </c>
      <c r="Q114" s="83" t="s">
        <v>5386</v>
      </c>
      <c r="R114" s="83" t="s">
        <v>59</v>
      </c>
      <c r="S114" s="83" t="s">
        <v>52</v>
      </c>
      <c r="T114" s="85">
        <v>336945.24</v>
      </c>
      <c r="U114" s="85">
        <v>292995.84999999998</v>
      </c>
      <c r="V114" s="85">
        <f t="shared" si="14"/>
        <v>43949.390000000014</v>
      </c>
      <c r="W114" s="86">
        <f t="shared" si="9"/>
        <v>0.13043481486784028</v>
      </c>
      <c r="X114" s="83" t="s">
        <v>1361</v>
      </c>
      <c r="Y114" s="85">
        <v>292995.84999999998</v>
      </c>
      <c r="Z114" s="83" t="s">
        <v>5387</v>
      </c>
      <c r="AA114" s="85">
        <v>0</v>
      </c>
      <c r="AB114" s="85" t="s">
        <v>54</v>
      </c>
      <c r="AC114" s="85">
        <v>336945.24</v>
      </c>
      <c r="AD114" s="85">
        <v>292995.84999999998</v>
      </c>
      <c r="AE114" s="85">
        <v>43949.39</v>
      </c>
      <c r="AF114" s="83" t="s">
        <v>1371</v>
      </c>
      <c r="AG114" s="103">
        <f t="shared" si="15"/>
        <v>0</v>
      </c>
    </row>
    <row r="115" spans="1:33" s="88" customFormat="1" x14ac:dyDescent="0.2">
      <c r="A115" s="83" t="s">
        <v>39</v>
      </c>
      <c r="B115" s="83" t="s">
        <v>40</v>
      </c>
      <c r="C115" s="83" t="s">
        <v>3191</v>
      </c>
      <c r="D115" s="83" t="s">
        <v>3219</v>
      </c>
      <c r="E115" s="83" t="s">
        <v>2903</v>
      </c>
      <c r="F115" s="83" t="s">
        <v>3221</v>
      </c>
      <c r="G115" s="83" t="s">
        <v>3214</v>
      </c>
      <c r="H115" s="83" t="s">
        <v>712</v>
      </c>
      <c r="I115" s="83" t="s">
        <v>979</v>
      </c>
      <c r="J115" s="83" t="s">
        <v>2216</v>
      </c>
      <c r="K115" s="84">
        <v>42957</v>
      </c>
      <c r="L115" s="84">
        <v>43539</v>
      </c>
      <c r="M115" s="104" t="s">
        <v>54</v>
      </c>
      <c r="N115" s="83" t="s">
        <v>1358</v>
      </c>
      <c r="O115" s="83" t="s">
        <v>1359</v>
      </c>
      <c r="P115" s="102">
        <v>7239721</v>
      </c>
      <c r="Q115" s="83" t="s">
        <v>5388</v>
      </c>
      <c r="R115" s="83" t="s">
        <v>68</v>
      </c>
      <c r="S115" s="83" t="s">
        <v>52</v>
      </c>
      <c r="T115" s="85">
        <v>0</v>
      </c>
      <c r="U115" s="85">
        <v>0</v>
      </c>
      <c r="V115" s="85">
        <f t="shared" ref="V115:V125" si="16">T115-U115</f>
        <v>0</v>
      </c>
      <c r="W115" s="86" t="e">
        <f t="shared" si="9"/>
        <v>#DIV/0!</v>
      </c>
      <c r="X115" s="83" t="s">
        <v>1525</v>
      </c>
      <c r="Y115" s="85">
        <v>0</v>
      </c>
      <c r="Z115" s="83" t="s">
        <v>55</v>
      </c>
      <c r="AA115" s="85">
        <v>0</v>
      </c>
      <c r="AB115" s="85" t="s">
        <v>54</v>
      </c>
      <c r="AC115" s="85">
        <v>0</v>
      </c>
      <c r="AD115" s="85">
        <v>4258.8</v>
      </c>
      <c r="AE115" s="85">
        <v>-4258.8</v>
      </c>
      <c r="AF115" s="83" t="s">
        <v>1371</v>
      </c>
      <c r="AG115" s="103">
        <f t="shared" ref="AG115:AG125" si="17">V115-AE115</f>
        <v>4258.8</v>
      </c>
    </row>
    <row r="116" spans="1:33" s="88" customFormat="1" x14ac:dyDescent="0.2">
      <c r="A116" s="83" t="s">
        <v>39</v>
      </c>
      <c r="B116" s="83" t="s">
        <v>40</v>
      </c>
      <c r="C116" s="83" t="s">
        <v>3191</v>
      </c>
      <c r="D116" s="83" t="s">
        <v>3219</v>
      </c>
      <c r="E116" s="83" t="s">
        <v>2903</v>
      </c>
      <c r="F116" s="83" t="s">
        <v>3221</v>
      </c>
      <c r="G116" s="83" t="s">
        <v>3214</v>
      </c>
      <c r="H116" s="83" t="s">
        <v>3227</v>
      </c>
      <c r="I116" s="83" t="s">
        <v>309</v>
      </c>
      <c r="J116" s="83" t="s">
        <v>2222</v>
      </c>
      <c r="K116" s="84">
        <v>43451</v>
      </c>
      <c r="L116" s="84">
        <v>43539</v>
      </c>
      <c r="M116" s="104" t="s">
        <v>54</v>
      </c>
      <c r="N116" s="83" t="s">
        <v>1358</v>
      </c>
      <c r="O116" s="83" t="s">
        <v>1359</v>
      </c>
      <c r="P116" s="102">
        <v>8123750</v>
      </c>
      <c r="Q116" s="83" t="s">
        <v>3229</v>
      </c>
      <c r="R116" s="83" t="s">
        <v>68</v>
      </c>
      <c r="S116" s="83" t="s">
        <v>52</v>
      </c>
      <c r="T116" s="85">
        <v>1110.4000000000001</v>
      </c>
      <c r="U116" s="85">
        <v>1000.37</v>
      </c>
      <c r="V116" s="85">
        <f t="shared" si="16"/>
        <v>110.03000000000009</v>
      </c>
      <c r="W116" s="86">
        <f t="shared" si="9"/>
        <v>9.9090417867435235E-2</v>
      </c>
      <c r="X116" s="83" t="s">
        <v>1361</v>
      </c>
      <c r="Y116" s="85">
        <v>1000.37</v>
      </c>
      <c r="Z116" s="83" t="s">
        <v>5389</v>
      </c>
      <c r="AA116" s="85">
        <v>0</v>
      </c>
      <c r="AB116" s="85" t="s">
        <v>54</v>
      </c>
      <c r="AC116" s="85">
        <v>1110.4000000000001</v>
      </c>
      <c r="AD116" s="85">
        <v>1000.37</v>
      </c>
      <c r="AE116" s="85">
        <v>110.03</v>
      </c>
      <c r="AF116" s="83" t="s">
        <v>1371</v>
      </c>
      <c r="AG116" s="103">
        <f t="shared" si="17"/>
        <v>0</v>
      </c>
    </row>
    <row r="117" spans="1:33" s="88" customFormat="1" x14ac:dyDescent="0.2">
      <c r="A117" s="83" t="s">
        <v>39</v>
      </c>
      <c r="B117" s="83" t="s">
        <v>40</v>
      </c>
      <c r="C117" s="83" t="s">
        <v>3191</v>
      </c>
      <c r="D117" s="83" t="s">
        <v>3219</v>
      </c>
      <c r="E117" s="83" t="s">
        <v>2903</v>
      </c>
      <c r="F117" s="83" t="s">
        <v>3221</v>
      </c>
      <c r="G117" s="83" t="s">
        <v>347</v>
      </c>
      <c r="H117" s="83" t="s">
        <v>4420</v>
      </c>
      <c r="I117" s="83" t="s">
        <v>94</v>
      </c>
      <c r="J117" s="83" t="s">
        <v>2081</v>
      </c>
      <c r="K117" s="84">
        <v>43467</v>
      </c>
      <c r="L117" s="84">
        <v>43467</v>
      </c>
      <c r="M117" s="84">
        <v>43467</v>
      </c>
      <c r="N117" s="83" t="s">
        <v>1367</v>
      </c>
      <c r="O117" s="83" t="s">
        <v>1368</v>
      </c>
      <c r="P117" s="102">
        <v>8061205</v>
      </c>
      <c r="Q117" s="83" t="s">
        <v>5390</v>
      </c>
      <c r="R117" s="83" t="s">
        <v>59</v>
      </c>
      <c r="S117" s="83" t="s">
        <v>52</v>
      </c>
      <c r="T117" s="85">
        <v>9948.17</v>
      </c>
      <c r="U117" s="85">
        <v>9578.02</v>
      </c>
      <c r="V117" s="85">
        <f t="shared" si="16"/>
        <v>370.14999999999964</v>
      </c>
      <c r="W117" s="86">
        <f t="shared" si="9"/>
        <v>3.7207848277622885E-2</v>
      </c>
      <c r="X117" s="83" t="s">
        <v>1361</v>
      </c>
      <c r="Y117" s="85">
        <v>9578.02</v>
      </c>
      <c r="Z117" s="83" t="s">
        <v>5391</v>
      </c>
      <c r="AA117" s="85">
        <v>0</v>
      </c>
      <c r="AB117" s="85" t="s">
        <v>54</v>
      </c>
      <c r="AC117" s="85">
        <v>9948.17</v>
      </c>
      <c r="AD117" s="85">
        <v>9578.02</v>
      </c>
      <c r="AE117" s="85">
        <v>370.15</v>
      </c>
      <c r="AF117" s="83" t="s">
        <v>1371</v>
      </c>
      <c r="AG117" s="103">
        <f t="shared" si="17"/>
        <v>0</v>
      </c>
    </row>
    <row r="118" spans="1:33" s="88" customFormat="1" x14ac:dyDescent="0.2">
      <c r="A118" s="83" t="s">
        <v>39</v>
      </c>
      <c r="B118" s="83" t="s">
        <v>40</v>
      </c>
      <c r="C118" s="83" t="s">
        <v>3191</v>
      </c>
      <c r="D118" s="83" t="s">
        <v>3219</v>
      </c>
      <c r="E118" s="83" t="s">
        <v>2903</v>
      </c>
      <c r="F118" s="83" t="s">
        <v>3221</v>
      </c>
      <c r="G118" s="83" t="s">
        <v>347</v>
      </c>
      <c r="H118" s="83" t="s">
        <v>4420</v>
      </c>
      <c r="I118" s="83" t="s">
        <v>94</v>
      </c>
      <c r="J118" s="83" t="s">
        <v>2081</v>
      </c>
      <c r="K118" s="84">
        <v>43467</v>
      </c>
      <c r="L118" s="84">
        <v>43467</v>
      </c>
      <c r="M118" s="84">
        <v>43467</v>
      </c>
      <c r="N118" s="83" t="s">
        <v>1367</v>
      </c>
      <c r="O118" s="83" t="s">
        <v>1368</v>
      </c>
      <c r="P118" s="102">
        <v>8061205</v>
      </c>
      <c r="Q118" s="83" t="s">
        <v>5390</v>
      </c>
      <c r="R118" s="83" t="s">
        <v>59</v>
      </c>
      <c r="S118" s="83" t="s">
        <v>52</v>
      </c>
      <c r="T118" s="85">
        <v>8288.4</v>
      </c>
      <c r="U118" s="85">
        <v>7682.9</v>
      </c>
      <c r="V118" s="85">
        <f t="shared" si="16"/>
        <v>605.5</v>
      </c>
      <c r="W118" s="86">
        <f t="shared" si="9"/>
        <v>7.3053906664736268E-2</v>
      </c>
      <c r="X118" s="83" t="s">
        <v>1361</v>
      </c>
      <c r="Y118" s="85">
        <v>7682.9</v>
      </c>
      <c r="Z118" s="83" t="s">
        <v>5392</v>
      </c>
      <c r="AA118" s="85">
        <v>0</v>
      </c>
      <c r="AB118" s="85" t="s">
        <v>54</v>
      </c>
      <c r="AC118" s="85">
        <v>8288.4</v>
      </c>
      <c r="AD118" s="85">
        <v>7682.9</v>
      </c>
      <c r="AE118" s="85">
        <v>605.5</v>
      </c>
      <c r="AF118" s="83" t="s">
        <v>1371</v>
      </c>
      <c r="AG118" s="103">
        <f t="shared" si="17"/>
        <v>0</v>
      </c>
    </row>
    <row r="119" spans="1:33" s="88" customFormat="1" x14ac:dyDescent="0.2">
      <c r="A119" s="83" t="s">
        <v>39</v>
      </c>
      <c r="B119" s="83" t="s">
        <v>40</v>
      </c>
      <c r="C119" s="83" t="s">
        <v>3191</v>
      </c>
      <c r="D119" s="83" t="s">
        <v>3219</v>
      </c>
      <c r="E119" s="83" t="s">
        <v>2903</v>
      </c>
      <c r="F119" s="83" t="s">
        <v>3221</v>
      </c>
      <c r="G119" s="83" t="s">
        <v>347</v>
      </c>
      <c r="H119" s="83" t="s">
        <v>4420</v>
      </c>
      <c r="I119" s="83" t="s">
        <v>94</v>
      </c>
      <c r="J119" s="83" t="s">
        <v>2081</v>
      </c>
      <c r="K119" s="84">
        <v>43467</v>
      </c>
      <c r="L119" s="84">
        <v>43467</v>
      </c>
      <c r="M119" s="84">
        <v>43467</v>
      </c>
      <c r="N119" s="83" t="s">
        <v>1367</v>
      </c>
      <c r="O119" s="83" t="s">
        <v>1368</v>
      </c>
      <c r="P119" s="102">
        <v>8061205</v>
      </c>
      <c r="Q119" s="83" t="s">
        <v>5390</v>
      </c>
      <c r="R119" s="83" t="s">
        <v>59</v>
      </c>
      <c r="S119" s="83" t="s">
        <v>52</v>
      </c>
      <c r="T119" s="85">
        <v>2113.44</v>
      </c>
      <c r="U119" s="85">
        <v>2012.8</v>
      </c>
      <c r="V119" s="85">
        <f t="shared" si="16"/>
        <v>100.6400000000001</v>
      </c>
      <c r="W119" s="86">
        <f t="shared" ref="W119:W174" si="18">V119/T119</f>
        <v>4.7619047619047665E-2</v>
      </c>
      <c r="X119" s="83" t="s">
        <v>1361</v>
      </c>
      <c r="Y119" s="85">
        <v>2012.8</v>
      </c>
      <c r="Z119" s="83" t="s">
        <v>5393</v>
      </c>
      <c r="AA119" s="85">
        <v>0</v>
      </c>
      <c r="AB119" s="85" t="s">
        <v>54</v>
      </c>
      <c r="AC119" s="85">
        <v>2113.44</v>
      </c>
      <c r="AD119" s="85">
        <v>2012.8</v>
      </c>
      <c r="AE119" s="85">
        <v>100.64</v>
      </c>
      <c r="AF119" s="83" t="s">
        <v>1371</v>
      </c>
      <c r="AG119" s="103">
        <f t="shared" si="17"/>
        <v>0</v>
      </c>
    </row>
    <row r="120" spans="1:33" s="88" customFormat="1" x14ac:dyDescent="0.2">
      <c r="A120" s="83" t="s">
        <v>39</v>
      </c>
      <c r="B120" s="83" t="s">
        <v>40</v>
      </c>
      <c r="C120" s="83" t="s">
        <v>3191</v>
      </c>
      <c r="D120" s="83" t="s">
        <v>3219</v>
      </c>
      <c r="E120" s="83" t="s">
        <v>2903</v>
      </c>
      <c r="F120" s="83" t="s">
        <v>3221</v>
      </c>
      <c r="G120" s="83" t="s">
        <v>347</v>
      </c>
      <c r="H120" s="83" t="s">
        <v>4420</v>
      </c>
      <c r="I120" s="83" t="s">
        <v>94</v>
      </c>
      <c r="J120" s="83" t="s">
        <v>2081</v>
      </c>
      <c r="K120" s="84">
        <v>43467</v>
      </c>
      <c r="L120" s="84">
        <v>43467</v>
      </c>
      <c r="M120" s="84">
        <v>43467</v>
      </c>
      <c r="N120" s="83" t="s">
        <v>1367</v>
      </c>
      <c r="O120" s="83" t="s">
        <v>1368</v>
      </c>
      <c r="P120" s="102">
        <v>8061205</v>
      </c>
      <c r="Q120" s="83" t="s">
        <v>5390</v>
      </c>
      <c r="R120" s="83" t="s">
        <v>59</v>
      </c>
      <c r="S120" s="83" t="s">
        <v>52</v>
      </c>
      <c r="T120" s="85">
        <v>1788.46</v>
      </c>
      <c r="U120" s="85">
        <v>1681.3</v>
      </c>
      <c r="V120" s="85">
        <f t="shared" si="16"/>
        <v>107.16000000000008</v>
      </c>
      <c r="W120" s="86">
        <f t="shared" si="18"/>
        <v>5.9917470896749203E-2</v>
      </c>
      <c r="X120" s="83" t="s">
        <v>1361</v>
      </c>
      <c r="Y120" s="85">
        <v>1681.3</v>
      </c>
      <c r="Z120" s="83" t="s">
        <v>5394</v>
      </c>
      <c r="AA120" s="85">
        <v>0</v>
      </c>
      <c r="AB120" s="85" t="s">
        <v>54</v>
      </c>
      <c r="AC120" s="85">
        <v>1788.46</v>
      </c>
      <c r="AD120" s="85">
        <v>1681.3</v>
      </c>
      <c r="AE120" s="85">
        <v>107.16</v>
      </c>
      <c r="AF120" s="83" t="s">
        <v>1371</v>
      </c>
      <c r="AG120" s="103">
        <f t="shared" si="17"/>
        <v>0</v>
      </c>
    </row>
    <row r="121" spans="1:33" s="88" customFormat="1" x14ac:dyDescent="0.2">
      <c r="A121" s="83" t="s">
        <v>39</v>
      </c>
      <c r="B121" s="83" t="s">
        <v>40</v>
      </c>
      <c r="C121" s="83" t="s">
        <v>3191</v>
      </c>
      <c r="D121" s="83" t="s">
        <v>3219</v>
      </c>
      <c r="E121" s="83" t="s">
        <v>2903</v>
      </c>
      <c r="F121" s="83" t="s">
        <v>3221</v>
      </c>
      <c r="G121" s="83" t="s">
        <v>347</v>
      </c>
      <c r="H121" s="83" t="s">
        <v>4420</v>
      </c>
      <c r="I121" s="83" t="s">
        <v>94</v>
      </c>
      <c r="J121" s="83" t="s">
        <v>2081</v>
      </c>
      <c r="K121" s="84">
        <v>43467</v>
      </c>
      <c r="L121" s="84">
        <v>43467</v>
      </c>
      <c r="M121" s="84">
        <v>43467</v>
      </c>
      <c r="N121" s="83" t="s">
        <v>1367</v>
      </c>
      <c r="O121" s="83" t="s">
        <v>1368</v>
      </c>
      <c r="P121" s="102">
        <v>8072587</v>
      </c>
      <c r="Q121" s="83" t="s">
        <v>4421</v>
      </c>
      <c r="R121" s="83" t="s">
        <v>59</v>
      </c>
      <c r="S121" s="83" t="s">
        <v>52</v>
      </c>
      <c r="T121" s="85">
        <v>27522.3</v>
      </c>
      <c r="U121" s="85">
        <v>24849.759999999998</v>
      </c>
      <c r="V121" s="85">
        <f t="shared" si="16"/>
        <v>2672.5400000000009</v>
      </c>
      <c r="W121" s="86">
        <f t="shared" si="18"/>
        <v>9.7104529781304655E-2</v>
      </c>
      <c r="X121" s="83" t="s">
        <v>1361</v>
      </c>
      <c r="Y121" s="85">
        <v>24849.759999999998</v>
      </c>
      <c r="Z121" s="83" t="s">
        <v>5395</v>
      </c>
      <c r="AA121" s="85">
        <v>0</v>
      </c>
      <c r="AB121" s="85" t="s">
        <v>54</v>
      </c>
      <c r="AC121" s="85">
        <v>27522.3</v>
      </c>
      <c r="AD121" s="85">
        <v>24849.759999999998</v>
      </c>
      <c r="AE121" s="85">
        <v>2672.54</v>
      </c>
      <c r="AF121" s="83" t="s">
        <v>1371</v>
      </c>
      <c r="AG121" s="103">
        <f t="shared" si="17"/>
        <v>0</v>
      </c>
    </row>
    <row r="122" spans="1:33" s="88" customFormat="1" x14ac:dyDescent="0.2">
      <c r="A122" s="83" t="s">
        <v>39</v>
      </c>
      <c r="B122" s="83" t="s">
        <v>40</v>
      </c>
      <c r="C122" s="83" t="s">
        <v>3191</v>
      </c>
      <c r="D122" s="83" t="s">
        <v>3219</v>
      </c>
      <c r="E122" s="83" t="s">
        <v>2903</v>
      </c>
      <c r="F122" s="83" t="s">
        <v>3221</v>
      </c>
      <c r="G122" s="83" t="s">
        <v>347</v>
      </c>
      <c r="H122" s="83" t="s">
        <v>4420</v>
      </c>
      <c r="I122" s="83" t="s">
        <v>94</v>
      </c>
      <c r="J122" s="83" t="s">
        <v>2081</v>
      </c>
      <c r="K122" s="84">
        <v>43467</v>
      </c>
      <c r="L122" s="84">
        <v>43467</v>
      </c>
      <c r="M122" s="84">
        <v>43467</v>
      </c>
      <c r="N122" s="83" t="s">
        <v>1367</v>
      </c>
      <c r="O122" s="83" t="s">
        <v>1368</v>
      </c>
      <c r="P122" s="102">
        <v>8072587</v>
      </c>
      <c r="Q122" s="83" t="s">
        <v>4421</v>
      </c>
      <c r="R122" s="83" t="s">
        <v>59</v>
      </c>
      <c r="S122" s="83" t="s">
        <v>52</v>
      </c>
      <c r="T122" s="85">
        <v>33815.040000000001</v>
      </c>
      <c r="U122" s="85">
        <v>32204.799999999999</v>
      </c>
      <c r="V122" s="85">
        <f t="shared" si="16"/>
        <v>1610.2400000000016</v>
      </c>
      <c r="W122" s="86">
        <f t="shared" si="18"/>
        <v>4.7619047619047665E-2</v>
      </c>
      <c r="X122" s="83" t="s">
        <v>1361</v>
      </c>
      <c r="Y122" s="85">
        <v>32204.799999999999</v>
      </c>
      <c r="Z122" s="83" t="s">
        <v>5396</v>
      </c>
      <c r="AA122" s="85">
        <v>0</v>
      </c>
      <c r="AB122" s="85" t="s">
        <v>54</v>
      </c>
      <c r="AC122" s="85">
        <v>33815.040000000001</v>
      </c>
      <c r="AD122" s="85">
        <v>32204.799999999999</v>
      </c>
      <c r="AE122" s="85">
        <v>1610.24</v>
      </c>
      <c r="AF122" s="83" t="s">
        <v>1371</v>
      </c>
      <c r="AG122" s="103">
        <f t="shared" si="17"/>
        <v>0</v>
      </c>
    </row>
    <row r="123" spans="1:33" s="88" customFormat="1" x14ac:dyDescent="0.2">
      <c r="A123" s="83" t="s">
        <v>39</v>
      </c>
      <c r="B123" s="83" t="s">
        <v>40</v>
      </c>
      <c r="C123" s="83" t="s">
        <v>3191</v>
      </c>
      <c r="D123" s="83" t="s">
        <v>3219</v>
      </c>
      <c r="E123" s="83" t="s">
        <v>2903</v>
      </c>
      <c r="F123" s="83" t="s">
        <v>3221</v>
      </c>
      <c r="G123" s="83" t="s">
        <v>347</v>
      </c>
      <c r="H123" s="83" t="s">
        <v>4420</v>
      </c>
      <c r="I123" s="83" t="s">
        <v>94</v>
      </c>
      <c r="J123" s="83" t="s">
        <v>2081</v>
      </c>
      <c r="K123" s="84">
        <v>43467</v>
      </c>
      <c r="L123" s="84">
        <v>43467</v>
      </c>
      <c r="M123" s="84">
        <v>43467</v>
      </c>
      <c r="N123" s="83" t="s">
        <v>1367</v>
      </c>
      <c r="O123" s="83" t="s">
        <v>1368</v>
      </c>
      <c r="P123" s="102">
        <v>8072587</v>
      </c>
      <c r="Q123" s="83" t="s">
        <v>4421</v>
      </c>
      <c r="R123" s="83" t="s">
        <v>59</v>
      </c>
      <c r="S123" s="83" t="s">
        <v>52</v>
      </c>
      <c r="T123" s="85">
        <v>8913.2800000000007</v>
      </c>
      <c r="U123" s="85">
        <v>10037.120000000001</v>
      </c>
      <c r="V123" s="85">
        <f t="shared" si="16"/>
        <v>-1123.8400000000001</v>
      </c>
      <c r="W123" s="86">
        <f t="shared" si="18"/>
        <v>-0.1260860199612264</v>
      </c>
      <c r="X123" s="83" t="s">
        <v>1361</v>
      </c>
      <c r="Y123" s="85">
        <v>10037.120000000001</v>
      </c>
      <c r="Z123" s="83" t="s">
        <v>5397</v>
      </c>
      <c r="AA123" s="85">
        <v>0</v>
      </c>
      <c r="AB123" s="85" t="s">
        <v>54</v>
      </c>
      <c r="AC123" s="85">
        <v>8913.2800000000007</v>
      </c>
      <c r="AD123" s="85">
        <v>10037.120000000001</v>
      </c>
      <c r="AE123" s="85">
        <v>-1123.8399999999999</v>
      </c>
      <c r="AF123" s="83" t="s">
        <v>1371</v>
      </c>
      <c r="AG123" s="103">
        <f t="shared" si="17"/>
        <v>0</v>
      </c>
    </row>
    <row r="124" spans="1:33" s="88" customFormat="1" x14ac:dyDescent="0.2">
      <c r="A124" s="83" t="s">
        <v>39</v>
      </c>
      <c r="B124" s="83" t="s">
        <v>40</v>
      </c>
      <c r="C124" s="83" t="s">
        <v>3191</v>
      </c>
      <c r="D124" s="83" t="s">
        <v>3219</v>
      </c>
      <c r="E124" s="83" t="s">
        <v>2903</v>
      </c>
      <c r="F124" s="83" t="s">
        <v>3221</v>
      </c>
      <c r="G124" s="83" t="s">
        <v>3214</v>
      </c>
      <c r="H124" s="83" t="s">
        <v>4420</v>
      </c>
      <c r="I124" s="83" t="s">
        <v>94</v>
      </c>
      <c r="J124" s="83" t="s">
        <v>2081</v>
      </c>
      <c r="K124" s="84">
        <v>43467</v>
      </c>
      <c r="L124" s="84">
        <v>43467</v>
      </c>
      <c r="M124" s="84">
        <v>43467</v>
      </c>
      <c r="N124" s="83" t="s">
        <v>1367</v>
      </c>
      <c r="O124" s="83" t="s">
        <v>1368</v>
      </c>
      <c r="P124" s="102">
        <v>8076366</v>
      </c>
      <c r="Q124" s="83" t="s">
        <v>4421</v>
      </c>
      <c r="R124" s="83" t="s">
        <v>59</v>
      </c>
      <c r="S124" s="83" t="s">
        <v>52</v>
      </c>
      <c r="T124" s="85">
        <v>7677.9</v>
      </c>
      <c r="U124" s="85">
        <v>6735</v>
      </c>
      <c r="V124" s="85">
        <f t="shared" si="16"/>
        <v>942.89999999999964</v>
      </c>
      <c r="W124" s="86">
        <f t="shared" si="18"/>
        <v>0.1228070175438596</v>
      </c>
      <c r="X124" s="83" t="s">
        <v>1361</v>
      </c>
      <c r="Y124" s="85">
        <v>6735</v>
      </c>
      <c r="Z124" s="83" t="s">
        <v>5398</v>
      </c>
      <c r="AA124" s="85">
        <v>0</v>
      </c>
      <c r="AB124" s="85" t="s">
        <v>54</v>
      </c>
      <c r="AC124" s="85">
        <v>7677.9</v>
      </c>
      <c r="AD124" s="85">
        <v>6735</v>
      </c>
      <c r="AE124" s="85">
        <v>942.9</v>
      </c>
      <c r="AF124" s="83" t="s">
        <v>1371</v>
      </c>
      <c r="AG124" s="103">
        <f t="shared" si="17"/>
        <v>0</v>
      </c>
    </row>
    <row r="125" spans="1:33" s="88" customFormat="1" x14ac:dyDescent="0.2">
      <c r="A125" s="83" t="s">
        <v>39</v>
      </c>
      <c r="B125" s="83" t="s">
        <v>40</v>
      </c>
      <c r="C125" s="83" t="s">
        <v>3191</v>
      </c>
      <c r="D125" s="83" t="s">
        <v>3219</v>
      </c>
      <c r="E125" s="83" t="s">
        <v>2903</v>
      </c>
      <c r="F125" s="83" t="s">
        <v>3221</v>
      </c>
      <c r="G125" s="83" t="s">
        <v>3214</v>
      </c>
      <c r="H125" s="83" t="s">
        <v>5399</v>
      </c>
      <c r="I125" s="83" t="s">
        <v>1553</v>
      </c>
      <c r="J125" s="83" t="s">
        <v>2164</v>
      </c>
      <c r="K125" s="84">
        <v>43374</v>
      </c>
      <c r="L125" s="84">
        <v>43539</v>
      </c>
      <c r="M125" s="104" t="s">
        <v>54</v>
      </c>
      <c r="N125" s="83" t="s">
        <v>1358</v>
      </c>
      <c r="O125" s="83" t="s">
        <v>1359</v>
      </c>
      <c r="P125" s="102">
        <v>8009600</v>
      </c>
      <c r="Q125" s="83" t="s">
        <v>5400</v>
      </c>
      <c r="R125" s="83" t="s">
        <v>68</v>
      </c>
      <c r="S125" s="83" t="s">
        <v>52</v>
      </c>
      <c r="T125" s="85">
        <v>16518.8</v>
      </c>
      <c r="U125" s="85">
        <v>15732.25</v>
      </c>
      <c r="V125" s="85">
        <f t="shared" si="16"/>
        <v>786.54999999999927</v>
      </c>
      <c r="W125" s="86">
        <f t="shared" si="18"/>
        <v>4.7615444221129823E-2</v>
      </c>
      <c r="X125" s="83" t="s">
        <v>1361</v>
      </c>
      <c r="Y125" s="85">
        <v>15732.25</v>
      </c>
      <c r="Z125" s="83" t="s">
        <v>5401</v>
      </c>
      <c r="AA125" s="85">
        <v>0</v>
      </c>
      <c r="AB125" s="85" t="s">
        <v>54</v>
      </c>
      <c r="AC125" s="85">
        <v>16518.8</v>
      </c>
      <c r="AD125" s="85">
        <v>15732.25</v>
      </c>
      <c r="AE125" s="85">
        <v>786.55</v>
      </c>
      <c r="AF125" s="83" t="s">
        <v>1371</v>
      </c>
      <c r="AG125" s="103">
        <f t="shared" si="17"/>
        <v>0</v>
      </c>
    </row>
    <row r="126" spans="1:33" s="88" customFormat="1" x14ac:dyDescent="0.2">
      <c r="A126" s="83" t="s">
        <v>39</v>
      </c>
      <c r="B126" s="83" t="s">
        <v>40</v>
      </c>
      <c r="C126" s="83" t="s">
        <v>4529</v>
      </c>
      <c r="D126" s="83" t="s">
        <v>4992</v>
      </c>
      <c r="E126" s="83" t="s">
        <v>2903</v>
      </c>
      <c r="F126" s="83" t="s">
        <v>4993</v>
      </c>
      <c r="G126" s="83" t="s">
        <v>3417</v>
      </c>
      <c r="H126" s="83" t="s">
        <v>4994</v>
      </c>
      <c r="I126" s="83" t="s">
        <v>2103</v>
      </c>
      <c r="J126" s="83" t="s">
        <v>2081</v>
      </c>
      <c r="K126" s="84">
        <v>43487</v>
      </c>
      <c r="L126" s="84">
        <v>43487</v>
      </c>
      <c r="M126" s="84">
        <v>43476</v>
      </c>
      <c r="N126" s="83" t="s">
        <v>1358</v>
      </c>
      <c r="O126" s="83" t="s">
        <v>1368</v>
      </c>
      <c r="P126" s="102">
        <v>7324296</v>
      </c>
      <c r="Q126" s="83" t="s">
        <v>4995</v>
      </c>
      <c r="R126" s="83" t="s">
        <v>68</v>
      </c>
      <c r="S126" s="83" t="s">
        <v>52</v>
      </c>
      <c r="T126" s="85">
        <v>436.11</v>
      </c>
      <c r="U126" s="85">
        <v>455.71</v>
      </c>
      <c r="V126" s="85">
        <f>T126-U126</f>
        <v>-19.599999999999966</v>
      </c>
      <c r="W126" s="86">
        <f t="shared" si="18"/>
        <v>-4.4942789663158296E-2</v>
      </c>
      <c r="X126" s="83" t="s">
        <v>1361</v>
      </c>
      <c r="Y126" s="85">
        <v>455.71</v>
      </c>
      <c r="Z126" s="83" t="s">
        <v>4996</v>
      </c>
      <c r="AA126" s="85">
        <v>0</v>
      </c>
      <c r="AB126" s="85" t="s">
        <v>54</v>
      </c>
      <c r="AC126" s="85">
        <v>436.11</v>
      </c>
      <c r="AD126" s="85">
        <v>455.71</v>
      </c>
      <c r="AE126" s="85">
        <v>-19.600000000000001</v>
      </c>
      <c r="AF126" s="83" t="s">
        <v>1363</v>
      </c>
      <c r="AG126" s="103">
        <f>V126-AE126</f>
        <v>3.5527136788005009E-14</v>
      </c>
    </row>
    <row r="127" spans="1:33" s="88" customFormat="1" x14ac:dyDescent="0.2">
      <c r="A127" s="83" t="s">
        <v>39</v>
      </c>
      <c r="B127" s="83" t="s">
        <v>40</v>
      </c>
      <c r="C127" s="83" t="s">
        <v>4529</v>
      </c>
      <c r="D127" s="83" t="s">
        <v>4992</v>
      </c>
      <c r="E127" s="83" t="s">
        <v>2903</v>
      </c>
      <c r="F127" s="83" t="s">
        <v>4993</v>
      </c>
      <c r="G127" s="83" t="s">
        <v>3417</v>
      </c>
      <c r="H127" s="83" t="s">
        <v>4994</v>
      </c>
      <c r="I127" s="83" t="s">
        <v>2103</v>
      </c>
      <c r="J127" s="83" t="s">
        <v>2081</v>
      </c>
      <c r="K127" s="84">
        <v>43476</v>
      </c>
      <c r="L127" s="84">
        <v>43476</v>
      </c>
      <c r="M127" s="84">
        <v>43476</v>
      </c>
      <c r="N127" s="83" t="s">
        <v>1358</v>
      </c>
      <c r="O127" s="83" t="s">
        <v>1368</v>
      </c>
      <c r="P127" s="102">
        <v>7523457</v>
      </c>
      <c r="Q127" s="83" t="s">
        <v>5402</v>
      </c>
      <c r="R127" s="83" t="s">
        <v>68</v>
      </c>
      <c r="S127" s="83" t="s">
        <v>52</v>
      </c>
      <c r="T127" s="85">
        <v>2710.53</v>
      </c>
      <c r="U127" s="85">
        <v>2565</v>
      </c>
      <c r="V127" s="85">
        <f>T127-U127</f>
        <v>145.5300000000002</v>
      </c>
      <c r="W127" s="86">
        <f t="shared" si="18"/>
        <v>5.3690606634126975E-2</v>
      </c>
      <c r="X127" s="83" t="s">
        <v>1361</v>
      </c>
      <c r="Y127" s="85">
        <v>2565</v>
      </c>
      <c r="Z127" s="83" t="s">
        <v>5403</v>
      </c>
      <c r="AA127" s="85">
        <v>0</v>
      </c>
      <c r="AB127" s="85" t="s">
        <v>54</v>
      </c>
      <c r="AC127" s="85">
        <v>0</v>
      </c>
      <c r="AD127" s="85">
        <v>0</v>
      </c>
      <c r="AE127" s="85">
        <v>0</v>
      </c>
      <c r="AF127" s="83" t="s">
        <v>1371</v>
      </c>
      <c r="AG127" s="103">
        <f>V127-AE127</f>
        <v>145.5300000000002</v>
      </c>
    </row>
    <row r="128" spans="1:33" s="88" customFormat="1" x14ac:dyDescent="0.2">
      <c r="A128" s="83" t="s">
        <v>39</v>
      </c>
      <c r="B128" s="83" t="s">
        <v>40</v>
      </c>
      <c r="C128" s="83" t="s">
        <v>4529</v>
      </c>
      <c r="D128" s="83" t="s">
        <v>4992</v>
      </c>
      <c r="E128" s="83" t="s">
        <v>2903</v>
      </c>
      <c r="F128" s="83" t="s">
        <v>4993</v>
      </c>
      <c r="G128" s="83" t="s">
        <v>3417</v>
      </c>
      <c r="H128" s="83" t="s">
        <v>4424</v>
      </c>
      <c r="I128" s="83" t="s">
        <v>2092</v>
      </c>
      <c r="J128" s="83" t="s">
        <v>55</v>
      </c>
      <c r="K128" s="104" t="s">
        <v>54</v>
      </c>
      <c r="L128" s="84">
        <v>43539</v>
      </c>
      <c r="M128" s="104" t="s">
        <v>54</v>
      </c>
      <c r="N128" s="83" t="s">
        <v>2077</v>
      </c>
      <c r="O128" s="83" t="s">
        <v>1359</v>
      </c>
      <c r="P128" s="102">
        <v>1315769</v>
      </c>
      <c r="Q128" s="83" t="s">
        <v>5404</v>
      </c>
      <c r="R128" s="83" t="s">
        <v>2665</v>
      </c>
      <c r="S128" s="83" t="s">
        <v>52</v>
      </c>
      <c r="T128" s="85">
        <v>0</v>
      </c>
      <c r="U128" s="85">
        <v>0</v>
      </c>
      <c r="V128" s="85">
        <f>T128-U128</f>
        <v>0</v>
      </c>
      <c r="W128" s="86" t="e">
        <f t="shared" si="18"/>
        <v>#DIV/0!</v>
      </c>
      <c r="X128" s="83" t="s">
        <v>5405</v>
      </c>
      <c r="Y128" s="85">
        <v>0</v>
      </c>
      <c r="Z128" s="83" t="s">
        <v>55</v>
      </c>
      <c r="AA128" s="85">
        <v>0</v>
      </c>
      <c r="AB128" s="85">
        <v>0</v>
      </c>
      <c r="AC128" s="85">
        <v>0</v>
      </c>
      <c r="AD128" s="85">
        <v>0</v>
      </c>
      <c r="AE128" s="85">
        <v>0</v>
      </c>
      <c r="AF128" s="83" t="s">
        <v>1371</v>
      </c>
      <c r="AG128" s="103">
        <f>V128-AE128</f>
        <v>0</v>
      </c>
    </row>
    <row r="129" spans="1:33" s="88" customFormat="1" x14ac:dyDescent="0.2">
      <c r="A129" s="83" t="s">
        <v>39</v>
      </c>
      <c r="B129" s="83" t="s">
        <v>40</v>
      </c>
      <c r="C129" s="83" t="s">
        <v>4529</v>
      </c>
      <c r="D129" s="83" t="s">
        <v>4992</v>
      </c>
      <c r="E129" s="83" t="s">
        <v>2903</v>
      </c>
      <c r="F129" s="83" t="s">
        <v>4993</v>
      </c>
      <c r="G129" s="83" t="s">
        <v>3417</v>
      </c>
      <c r="H129" s="83" t="s">
        <v>5406</v>
      </c>
      <c r="I129" s="83" t="s">
        <v>2103</v>
      </c>
      <c r="J129" s="83" t="s">
        <v>2081</v>
      </c>
      <c r="K129" s="84">
        <v>43476</v>
      </c>
      <c r="L129" s="84">
        <v>43476</v>
      </c>
      <c r="M129" s="84">
        <v>43476</v>
      </c>
      <c r="N129" s="83" t="s">
        <v>1358</v>
      </c>
      <c r="O129" s="83" t="s">
        <v>1368</v>
      </c>
      <c r="P129" s="102">
        <v>6489645</v>
      </c>
      <c r="Q129" s="83" t="s">
        <v>5407</v>
      </c>
      <c r="R129" s="83" t="s">
        <v>68</v>
      </c>
      <c r="S129" s="83" t="s">
        <v>52</v>
      </c>
      <c r="T129" s="85">
        <v>3.24</v>
      </c>
      <c r="U129" s="85">
        <v>2.8</v>
      </c>
      <c r="V129" s="85">
        <f>T129-U129</f>
        <v>0.44000000000000039</v>
      </c>
      <c r="W129" s="86">
        <f t="shared" si="18"/>
        <v>0.13580246913580257</v>
      </c>
      <c r="X129" s="83" t="s">
        <v>1361</v>
      </c>
      <c r="Y129" s="85">
        <v>2.8</v>
      </c>
      <c r="Z129" s="83" t="s">
        <v>5408</v>
      </c>
      <c r="AA129" s="85">
        <v>0</v>
      </c>
      <c r="AB129" s="85" t="s">
        <v>54</v>
      </c>
      <c r="AC129" s="85">
        <v>3.24</v>
      </c>
      <c r="AD129" s="85">
        <v>2.8</v>
      </c>
      <c r="AE129" s="85">
        <v>0.44</v>
      </c>
      <c r="AF129" s="83" t="s">
        <v>1371</v>
      </c>
      <c r="AG129" s="103">
        <f>V129-AE129</f>
        <v>0</v>
      </c>
    </row>
    <row r="130" spans="1:33" s="88" customFormat="1" x14ac:dyDescent="0.2">
      <c r="A130" s="83" t="s">
        <v>39</v>
      </c>
      <c r="B130" s="83" t="s">
        <v>40</v>
      </c>
      <c r="C130" s="83" t="s">
        <v>4941</v>
      </c>
      <c r="D130" s="83" t="s">
        <v>4942</v>
      </c>
      <c r="E130" s="83" t="s">
        <v>2903</v>
      </c>
      <c r="F130" s="83" t="s">
        <v>4943</v>
      </c>
      <c r="G130" s="83" t="s">
        <v>4944</v>
      </c>
      <c r="H130" s="83" t="s">
        <v>2094</v>
      </c>
      <c r="I130" s="83" t="s">
        <v>2103</v>
      </c>
      <c r="J130" s="83" t="s">
        <v>2081</v>
      </c>
      <c r="K130" s="84">
        <v>43476</v>
      </c>
      <c r="L130" s="84">
        <v>43476</v>
      </c>
      <c r="M130" s="84">
        <v>43476</v>
      </c>
      <c r="N130" s="83" t="s">
        <v>1358</v>
      </c>
      <c r="O130" s="83" t="s">
        <v>1368</v>
      </c>
      <c r="P130" s="102">
        <v>7273611</v>
      </c>
      <c r="Q130" s="83" t="s">
        <v>5409</v>
      </c>
      <c r="R130" s="83" t="s">
        <v>68</v>
      </c>
      <c r="S130" s="83" t="s">
        <v>52</v>
      </c>
      <c r="T130" s="85">
        <v>21.07</v>
      </c>
      <c r="U130" s="85">
        <v>21.07</v>
      </c>
      <c r="V130" s="85">
        <f t="shared" ref="V130:V141" si="19">T130-U130</f>
        <v>0</v>
      </c>
      <c r="W130" s="86">
        <f t="shared" si="18"/>
        <v>0</v>
      </c>
      <c r="X130" s="83" t="s">
        <v>1361</v>
      </c>
      <c r="Y130" s="85">
        <v>21.07</v>
      </c>
      <c r="Z130" s="83" t="s">
        <v>5410</v>
      </c>
      <c r="AA130" s="85">
        <v>0</v>
      </c>
      <c r="AB130" s="85" t="s">
        <v>54</v>
      </c>
      <c r="AC130" s="85">
        <v>21.07</v>
      </c>
      <c r="AD130" s="85">
        <v>21.07</v>
      </c>
      <c r="AE130" s="85">
        <v>0</v>
      </c>
      <c r="AF130" s="83" t="s">
        <v>1363</v>
      </c>
      <c r="AG130" s="103">
        <f t="shared" ref="AG130:AG141" si="20">V130-AE130</f>
        <v>0</v>
      </c>
    </row>
    <row r="131" spans="1:33" s="88" customFormat="1" x14ac:dyDescent="0.2">
      <c r="A131" s="83" t="s">
        <v>39</v>
      </c>
      <c r="B131" s="83" t="s">
        <v>40</v>
      </c>
      <c r="C131" s="83" t="s">
        <v>4941</v>
      </c>
      <c r="D131" s="83" t="s">
        <v>4942</v>
      </c>
      <c r="E131" s="83" t="s">
        <v>2903</v>
      </c>
      <c r="F131" s="83" t="s">
        <v>4943</v>
      </c>
      <c r="G131" s="83" t="s">
        <v>4944</v>
      </c>
      <c r="H131" s="83" t="s">
        <v>916</v>
      </c>
      <c r="I131" s="83" t="s">
        <v>2103</v>
      </c>
      <c r="J131" s="83" t="s">
        <v>2197</v>
      </c>
      <c r="K131" s="84">
        <v>42556</v>
      </c>
      <c r="L131" s="84">
        <v>42556</v>
      </c>
      <c r="M131" s="84">
        <v>42556</v>
      </c>
      <c r="N131" s="83" t="s">
        <v>1358</v>
      </c>
      <c r="O131" s="83" t="s">
        <v>1368</v>
      </c>
      <c r="P131" s="102">
        <v>6069845</v>
      </c>
      <c r="Q131" s="83" t="s">
        <v>5411</v>
      </c>
      <c r="R131" s="83" t="s">
        <v>68</v>
      </c>
      <c r="S131" s="83" t="s">
        <v>52</v>
      </c>
      <c r="T131" s="85">
        <v>57121.17</v>
      </c>
      <c r="U131" s="85">
        <v>55366.080000000002</v>
      </c>
      <c r="V131" s="85">
        <f t="shared" si="19"/>
        <v>1755.0899999999965</v>
      </c>
      <c r="W131" s="86">
        <f t="shared" si="18"/>
        <v>3.0725736185025561E-2</v>
      </c>
      <c r="X131" s="83" t="s">
        <v>1361</v>
      </c>
      <c r="Y131" s="85">
        <v>55366.080000000002</v>
      </c>
      <c r="Z131" s="83" t="s">
        <v>5412</v>
      </c>
      <c r="AA131" s="85">
        <v>0</v>
      </c>
      <c r="AB131" s="85">
        <v>0</v>
      </c>
      <c r="AC131" s="85">
        <v>0</v>
      </c>
      <c r="AD131" s="85">
        <v>0</v>
      </c>
      <c r="AE131" s="85">
        <v>0</v>
      </c>
      <c r="AF131" s="83" t="s">
        <v>1371</v>
      </c>
      <c r="AG131" s="103">
        <f t="shared" si="20"/>
        <v>1755.0899999999965</v>
      </c>
    </row>
    <row r="132" spans="1:33" s="88" customFormat="1" x14ac:dyDescent="0.2">
      <c r="A132" s="83" t="s">
        <v>39</v>
      </c>
      <c r="B132" s="83" t="s">
        <v>40</v>
      </c>
      <c r="C132" s="83" t="s">
        <v>4941</v>
      </c>
      <c r="D132" s="83" t="s">
        <v>4942</v>
      </c>
      <c r="E132" s="83" t="s">
        <v>2903</v>
      </c>
      <c r="F132" s="83" t="s">
        <v>4943</v>
      </c>
      <c r="G132" s="83" t="s">
        <v>4944</v>
      </c>
      <c r="H132" s="83" t="s">
        <v>4424</v>
      </c>
      <c r="I132" s="83" t="s">
        <v>2103</v>
      </c>
      <c r="J132" s="83" t="s">
        <v>55</v>
      </c>
      <c r="K132" s="104" t="s">
        <v>54</v>
      </c>
      <c r="L132" s="84">
        <v>42632</v>
      </c>
      <c r="M132" s="84">
        <v>42632</v>
      </c>
      <c r="N132" s="83" t="s">
        <v>1367</v>
      </c>
      <c r="O132" s="83" t="s">
        <v>1368</v>
      </c>
      <c r="P132" s="102">
        <v>6704901</v>
      </c>
      <c r="Q132" s="83" t="s">
        <v>5413</v>
      </c>
      <c r="R132" s="83" t="s">
        <v>2665</v>
      </c>
      <c r="S132" s="83" t="s">
        <v>52</v>
      </c>
      <c r="T132" s="85">
        <v>0</v>
      </c>
      <c r="U132" s="85">
        <v>0</v>
      </c>
      <c r="V132" s="85">
        <f t="shared" si="19"/>
        <v>0</v>
      </c>
      <c r="W132" s="86" t="e">
        <f t="shared" si="18"/>
        <v>#DIV/0!</v>
      </c>
      <c r="X132" s="83" t="s">
        <v>5414</v>
      </c>
      <c r="Y132" s="85">
        <v>0</v>
      </c>
      <c r="Z132" s="83" t="s">
        <v>55</v>
      </c>
      <c r="AA132" s="85">
        <v>0</v>
      </c>
      <c r="AB132" s="85" t="s">
        <v>54</v>
      </c>
      <c r="AC132" s="85">
        <v>0</v>
      </c>
      <c r="AD132" s="85">
        <v>0</v>
      </c>
      <c r="AE132" s="85">
        <v>0</v>
      </c>
      <c r="AF132" s="83" t="s">
        <v>1371</v>
      </c>
      <c r="AG132" s="103">
        <f t="shared" si="20"/>
        <v>0</v>
      </c>
    </row>
    <row r="133" spans="1:33" s="88" customFormat="1" x14ac:dyDescent="0.2">
      <c r="A133" s="83" t="s">
        <v>39</v>
      </c>
      <c r="B133" s="83" t="s">
        <v>40</v>
      </c>
      <c r="C133" s="83" t="s">
        <v>4941</v>
      </c>
      <c r="D133" s="83" t="s">
        <v>4942</v>
      </c>
      <c r="E133" s="83" t="s">
        <v>2903</v>
      </c>
      <c r="F133" s="83" t="s">
        <v>4943</v>
      </c>
      <c r="G133" s="83" t="s">
        <v>4944</v>
      </c>
      <c r="H133" s="83" t="s">
        <v>4424</v>
      </c>
      <c r="I133" s="83" t="s">
        <v>302</v>
      </c>
      <c r="J133" s="83" t="s">
        <v>2260</v>
      </c>
      <c r="K133" s="84">
        <v>43161</v>
      </c>
      <c r="L133" s="84">
        <v>43539</v>
      </c>
      <c r="M133" s="104" t="s">
        <v>54</v>
      </c>
      <c r="N133" s="83" t="s">
        <v>1358</v>
      </c>
      <c r="O133" s="83" t="s">
        <v>1359</v>
      </c>
      <c r="P133" s="102">
        <v>7582223</v>
      </c>
      <c r="Q133" s="83" t="s">
        <v>5413</v>
      </c>
      <c r="R133" s="83" t="s">
        <v>68</v>
      </c>
      <c r="S133" s="83" t="s">
        <v>52</v>
      </c>
      <c r="T133" s="85">
        <v>0</v>
      </c>
      <c r="U133" s="85">
        <v>26.1</v>
      </c>
      <c r="V133" s="85">
        <f t="shared" si="19"/>
        <v>-26.1</v>
      </c>
      <c r="W133" s="86" t="e">
        <f t="shared" si="18"/>
        <v>#DIV/0!</v>
      </c>
      <c r="X133" s="83" t="s">
        <v>1361</v>
      </c>
      <c r="Y133" s="85">
        <v>26.1</v>
      </c>
      <c r="Z133" s="83" t="s">
        <v>5415</v>
      </c>
      <c r="AA133" s="85">
        <v>0</v>
      </c>
      <c r="AB133" s="85" t="s">
        <v>54</v>
      </c>
      <c r="AC133" s="85">
        <v>0</v>
      </c>
      <c r="AD133" s="85">
        <v>26.1</v>
      </c>
      <c r="AE133" s="85">
        <v>-26.1</v>
      </c>
      <c r="AF133" s="83" t="s">
        <v>1371</v>
      </c>
      <c r="AG133" s="103">
        <f t="shared" si="20"/>
        <v>0</v>
      </c>
    </row>
    <row r="134" spans="1:33" s="88" customFormat="1" x14ac:dyDescent="0.2">
      <c r="A134" s="83" t="s">
        <v>39</v>
      </c>
      <c r="B134" s="83" t="s">
        <v>40</v>
      </c>
      <c r="C134" s="83" t="s">
        <v>4941</v>
      </c>
      <c r="D134" s="83" t="s">
        <v>4942</v>
      </c>
      <c r="E134" s="83" t="s">
        <v>2903</v>
      </c>
      <c r="F134" s="83" t="s">
        <v>4943</v>
      </c>
      <c r="G134" s="83" t="s">
        <v>4944</v>
      </c>
      <c r="H134" s="83" t="s">
        <v>4424</v>
      </c>
      <c r="I134" s="83" t="s">
        <v>2103</v>
      </c>
      <c r="J134" s="83" t="s">
        <v>5416</v>
      </c>
      <c r="K134" s="84">
        <v>42850</v>
      </c>
      <c r="L134" s="84">
        <v>42850</v>
      </c>
      <c r="M134" s="84">
        <v>42850</v>
      </c>
      <c r="N134" s="83" t="s">
        <v>1386</v>
      </c>
      <c r="O134" s="83" t="s">
        <v>1368</v>
      </c>
      <c r="P134" s="102">
        <v>6741784</v>
      </c>
      <c r="Q134" s="83" t="s">
        <v>5417</v>
      </c>
      <c r="R134" s="83" t="s">
        <v>59</v>
      </c>
      <c r="S134" s="83" t="s">
        <v>52</v>
      </c>
      <c r="T134" s="85">
        <v>0</v>
      </c>
      <c r="U134" s="85">
        <v>0</v>
      </c>
      <c r="V134" s="85">
        <f t="shared" si="19"/>
        <v>0</v>
      </c>
      <c r="W134" s="86" t="e">
        <f t="shared" si="18"/>
        <v>#DIV/0!</v>
      </c>
      <c r="X134" s="83" t="s">
        <v>5414</v>
      </c>
      <c r="Y134" s="85">
        <v>0</v>
      </c>
      <c r="Z134" s="83" t="s">
        <v>55</v>
      </c>
      <c r="AA134" s="85">
        <v>0</v>
      </c>
      <c r="AB134" s="85" t="s">
        <v>54</v>
      </c>
      <c r="AC134" s="85">
        <v>0</v>
      </c>
      <c r="AD134" s="85">
        <v>0</v>
      </c>
      <c r="AE134" s="85">
        <v>0</v>
      </c>
      <c r="AF134" s="83" t="s">
        <v>1371</v>
      </c>
      <c r="AG134" s="103">
        <f t="shared" si="20"/>
        <v>0</v>
      </c>
    </row>
    <row r="135" spans="1:33" s="88" customFormat="1" x14ac:dyDescent="0.2">
      <c r="A135" s="83" t="s">
        <v>39</v>
      </c>
      <c r="B135" s="83" t="s">
        <v>40</v>
      </c>
      <c r="C135" s="83" t="s">
        <v>4941</v>
      </c>
      <c r="D135" s="83" t="s">
        <v>4942</v>
      </c>
      <c r="E135" s="83" t="s">
        <v>2903</v>
      </c>
      <c r="F135" s="83" t="s">
        <v>4943</v>
      </c>
      <c r="G135" s="83" t="s">
        <v>4944</v>
      </c>
      <c r="H135" s="83" t="s">
        <v>4424</v>
      </c>
      <c r="I135" s="83" t="s">
        <v>2103</v>
      </c>
      <c r="J135" s="83" t="s">
        <v>5416</v>
      </c>
      <c r="K135" s="84">
        <v>42850</v>
      </c>
      <c r="L135" s="84">
        <v>42850</v>
      </c>
      <c r="M135" s="84">
        <v>42850</v>
      </c>
      <c r="N135" s="83" t="s">
        <v>1386</v>
      </c>
      <c r="O135" s="83" t="s">
        <v>1368</v>
      </c>
      <c r="P135" s="102">
        <v>6698265</v>
      </c>
      <c r="Q135" s="83" t="s">
        <v>5418</v>
      </c>
      <c r="R135" s="83" t="s">
        <v>59</v>
      </c>
      <c r="S135" s="83" t="s">
        <v>52</v>
      </c>
      <c r="T135" s="85">
        <v>74.260000000000005</v>
      </c>
      <c r="U135" s="85">
        <v>69.28</v>
      </c>
      <c r="V135" s="85">
        <f t="shared" si="19"/>
        <v>4.980000000000004</v>
      </c>
      <c r="W135" s="86">
        <f t="shared" si="18"/>
        <v>6.7061675195259948E-2</v>
      </c>
      <c r="X135" s="83" t="s">
        <v>5414</v>
      </c>
      <c r="Y135" s="85">
        <v>0</v>
      </c>
      <c r="Z135" s="83" t="s">
        <v>55</v>
      </c>
      <c r="AA135" s="85">
        <v>0</v>
      </c>
      <c r="AB135" s="85" t="s">
        <v>54</v>
      </c>
      <c r="AC135" s="85">
        <v>0</v>
      </c>
      <c r="AD135" s="85">
        <v>0</v>
      </c>
      <c r="AE135" s="85">
        <v>0</v>
      </c>
      <c r="AF135" s="83" t="s">
        <v>1371</v>
      </c>
      <c r="AG135" s="103">
        <f t="shared" si="20"/>
        <v>4.980000000000004</v>
      </c>
    </row>
    <row r="136" spans="1:33" s="88" customFormat="1" x14ac:dyDescent="0.2">
      <c r="A136" s="83" t="s">
        <v>39</v>
      </c>
      <c r="B136" s="83" t="s">
        <v>40</v>
      </c>
      <c r="C136" s="83" t="s">
        <v>4941</v>
      </c>
      <c r="D136" s="83" t="s">
        <v>4942</v>
      </c>
      <c r="E136" s="83" t="s">
        <v>2903</v>
      </c>
      <c r="F136" s="83" t="s">
        <v>4943</v>
      </c>
      <c r="G136" s="83" t="s">
        <v>4944</v>
      </c>
      <c r="H136" s="83" t="s">
        <v>4424</v>
      </c>
      <c r="I136" s="83" t="s">
        <v>2103</v>
      </c>
      <c r="J136" s="83" t="s">
        <v>5416</v>
      </c>
      <c r="K136" s="84">
        <v>42850</v>
      </c>
      <c r="L136" s="84">
        <v>42850</v>
      </c>
      <c r="M136" s="84">
        <v>42850</v>
      </c>
      <c r="N136" s="83" t="s">
        <v>1386</v>
      </c>
      <c r="O136" s="83" t="s">
        <v>1368</v>
      </c>
      <c r="P136" s="102">
        <v>6698262</v>
      </c>
      <c r="Q136" s="83" t="s">
        <v>5419</v>
      </c>
      <c r="R136" s="83" t="s">
        <v>59</v>
      </c>
      <c r="S136" s="83" t="s">
        <v>52</v>
      </c>
      <c r="T136" s="85">
        <v>70.260000000000005</v>
      </c>
      <c r="U136" s="85">
        <v>65.55</v>
      </c>
      <c r="V136" s="85">
        <f t="shared" si="19"/>
        <v>4.710000000000008</v>
      </c>
      <c r="W136" s="86">
        <f t="shared" si="18"/>
        <v>6.7036720751494555E-2</v>
      </c>
      <c r="X136" s="83" t="s">
        <v>5414</v>
      </c>
      <c r="Y136" s="85">
        <v>0</v>
      </c>
      <c r="Z136" s="83" t="s">
        <v>55</v>
      </c>
      <c r="AA136" s="85">
        <v>0</v>
      </c>
      <c r="AB136" s="85" t="s">
        <v>54</v>
      </c>
      <c r="AC136" s="85">
        <v>0</v>
      </c>
      <c r="AD136" s="85">
        <v>0</v>
      </c>
      <c r="AE136" s="85">
        <v>0</v>
      </c>
      <c r="AF136" s="83" t="s">
        <v>1371</v>
      </c>
      <c r="AG136" s="103">
        <f t="shared" si="20"/>
        <v>4.710000000000008</v>
      </c>
    </row>
    <row r="137" spans="1:33" s="88" customFormat="1" x14ac:dyDescent="0.2">
      <c r="A137" s="83" t="s">
        <v>39</v>
      </c>
      <c r="B137" s="83" t="s">
        <v>40</v>
      </c>
      <c r="C137" s="83" t="s">
        <v>4941</v>
      </c>
      <c r="D137" s="83" t="s">
        <v>4942</v>
      </c>
      <c r="E137" s="83" t="s">
        <v>2903</v>
      </c>
      <c r="F137" s="83" t="s">
        <v>4943</v>
      </c>
      <c r="G137" s="83" t="s">
        <v>4944</v>
      </c>
      <c r="H137" s="83" t="s">
        <v>4424</v>
      </c>
      <c r="I137" s="83" t="s">
        <v>2103</v>
      </c>
      <c r="J137" s="83" t="s">
        <v>5420</v>
      </c>
      <c r="K137" s="84">
        <v>43224</v>
      </c>
      <c r="L137" s="84">
        <v>43224</v>
      </c>
      <c r="M137" s="84">
        <v>43224</v>
      </c>
      <c r="N137" s="83" t="s">
        <v>1358</v>
      </c>
      <c r="O137" s="83" t="s">
        <v>1368</v>
      </c>
      <c r="P137" s="102">
        <v>7329809</v>
      </c>
      <c r="Q137" s="83" t="s">
        <v>5421</v>
      </c>
      <c r="R137" s="83" t="s">
        <v>68</v>
      </c>
      <c r="S137" s="83" t="s">
        <v>52</v>
      </c>
      <c r="T137" s="85">
        <v>70821</v>
      </c>
      <c r="U137" s="85">
        <v>70821</v>
      </c>
      <c r="V137" s="85">
        <f t="shared" si="19"/>
        <v>0</v>
      </c>
      <c r="W137" s="86">
        <f t="shared" si="18"/>
        <v>0</v>
      </c>
      <c r="X137" s="83" t="s">
        <v>1361</v>
      </c>
      <c r="Y137" s="85">
        <v>70821</v>
      </c>
      <c r="Z137" s="83" t="s">
        <v>5422</v>
      </c>
      <c r="AA137" s="85">
        <v>0</v>
      </c>
      <c r="AB137" s="85" t="s">
        <v>54</v>
      </c>
      <c r="AC137" s="85">
        <v>48600</v>
      </c>
      <c r="AD137" s="85">
        <v>48600</v>
      </c>
      <c r="AE137" s="85">
        <v>0</v>
      </c>
      <c r="AF137" s="83" t="s">
        <v>1371</v>
      </c>
      <c r="AG137" s="103">
        <f t="shared" si="20"/>
        <v>0</v>
      </c>
    </row>
    <row r="138" spans="1:33" s="88" customFormat="1" x14ac:dyDescent="0.2">
      <c r="A138" s="83" t="s">
        <v>39</v>
      </c>
      <c r="B138" s="83" t="s">
        <v>40</v>
      </c>
      <c r="C138" s="83" t="s">
        <v>4941</v>
      </c>
      <c r="D138" s="83" t="s">
        <v>4942</v>
      </c>
      <c r="E138" s="83" t="s">
        <v>2903</v>
      </c>
      <c r="F138" s="83" t="s">
        <v>4943</v>
      </c>
      <c r="G138" s="83" t="s">
        <v>4944</v>
      </c>
      <c r="H138" s="83" t="s">
        <v>4424</v>
      </c>
      <c r="I138" s="83" t="s">
        <v>2149</v>
      </c>
      <c r="J138" s="83" t="s">
        <v>55</v>
      </c>
      <c r="K138" s="104" t="s">
        <v>54</v>
      </c>
      <c r="L138" s="84">
        <v>43447</v>
      </c>
      <c r="M138" s="84">
        <v>43447</v>
      </c>
      <c r="N138" s="83" t="s">
        <v>2077</v>
      </c>
      <c r="O138" s="83" t="s">
        <v>1368</v>
      </c>
      <c r="P138" s="102">
        <v>1751379</v>
      </c>
      <c r="Q138" s="83" t="s">
        <v>5423</v>
      </c>
      <c r="R138" s="83" t="s">
        <v>68</v>
      </c>
      <c r="S138" s="83" t="s">
        <v>52</v>
      </c>
      <c r="T138" s="85">
        <v>-3597900.96</v>
      </c>
      <c r="U138" s="85">
        <v>-3356841.6</v>
      </c>
      <c r="V138" s="85">
        <f t="shared" si="19"/>
        <v>-241059.35999999987</v>
      </c>
      <c r="W138" s="86">
        <f t="shared" si="18"/>
        <v>6.6999998799299881E-2</v>
      </c>
      <c r="X138" s="83" t="s">
        <v>5414</v>
      </c>
      <c r="Y138" s="85">
        <v>0</v>
      </c>
      <c r="Z138" s="83" t="s">
        <v>55</v>
      </c>
      <c r="AA138" s="85">
        <v>0</v>
      </c>
      <c r="AB138" s="85" t="s">
        <v>54</v>
      </c>
      <c r="AC138" s="85">
        <v>0</v>
      </c>
      <c r="AD138" s="85">
        <v>0</v>
      </c>
      <c r="AE138" s="85">
        <v>0</v>
      </c>
      <c r="AF138" s="83" t="s">
        <v>1371</v>
      </c>
      <c r="AG138" s="103">
        <f t="shared" si="20"/>
        <v>-241059.35999999987</v>
      </c>
    </row>
    <row r="139" spans="1:33" s="88" customFormat="1" x14ac:dyDescent="0.2">
      <c r="A139" s="83" t="s">
        <v>39</v>
      </c>
      <c r="B139" s="83" t="s">
        <v>40</v>
      </c>
      <c r="C139" s="83" t="s">
        <v>4941</v>
      </c>
      <c r="D139" s="83" t="s">
        <v>4942</v>
      </c>
      <c r="E139" s="83" t="s">
        <v>2903</v>
      </c>
      <c r="F139" s="83" t="s">
        <v>4943</v>
      </c>
      <c r="G139" s="83" t="s">
        <v>4944</v>
      </c>
      <c r="H139" s="83" t="s">
        <v>4424</v>
      </c>
      <c r="I139" s="83" t="s">
        <v>302</v>
      </c>
      <c r="J139" s="83" t="s">
        <v>2081</v>
      </c>
      <c r="K139" s="84">
        <v>43476</v>
      </c>
      <c r="L139" s="84">
        <v>43476</v>
      </c>
      <c r="M139" s="84">
        <v>43476</v>
      </c>
      <c r="N139" s="83" t="s">
        <v>1358</v>
      </c>
      <c r="O139" s="83" t="s">
        <v>1368</v>
      </c>
      <c r="P139" s="102">
        <v>8008936</v>
      </c>
      <c r="Q139" s="83" t="s">
        <v>5423</v>
      </c>
      <c r="R139" s="83" t="s">
        <v>68</v>
      </c>
      <c r="S139" s="83" t="s">
        <v>52</v>
      </c>
      <c r="T139" s="85">
        <v>5040</v>
      </c>
      <c r="U139" s="85">
        <v>4500</v>
      </c>
      <c r="V139" s="85">
        <f t="shared" si="19"/>
        <v>540</v>
      </c>
      <c r="W139" s="86">
        <f t="shared" si="18"/>
        <v>0.10714285714285714</v>
      </c>
      <c r="X139" s="83" t="s">
        <v>1361</v>
      </c>
      <c r="Y139" s="85">
        <v>4500</v>
      </c>
      <c r="Z139" s="83" t="s">
        <v>5424</v>
      </c>
      <c r="AA139" s="85">
        <v>0</v>
      </c>
      <c r="AB139" s="85" t="s">
        <v>54</v>
      </c>
      <c r="AC139" s="85">
        <v>5040</v>
      </c>
      <c r="AD139" s="85">
        <v>4500</v>
      </c>
      <c r="AE139" s="85">
        <v>540</v>
      </c>
      <c r="AF139" s="83" t="s">
        <v>1371</v>
      </c>
      <c r="AG139" s="103">
        <f t="shared" si="20"/>
        <v>0</v>
      </c>
    </row>
    <row r="140" spans="1:33" s="88" customFormat="1" x14ac:dyDescent="0.2">
      <c r="A140" s="83" t="s">
        <v>39</v>
      </c>
      <c r="B140" s="83" t="s">
        <v>40</v>
      </c>
      <c r="C140" s="83" t="s">
        <v>4941</v>
      </c>
      <c r="D140" s="83" t="s">
        <v>4942</v>
      </c>
      <c r="E140" s="83" t="s">
        <v>2903</v>
      </c>
      <c r="F140" s="83" t="s">
        <v>4943</v>
      </c>
      <c r="G140" s="83" t="s">
        <v>4944</v>
      </c>
      <c r="H140" s="83" t="s">
        <v>4424</v>
      </c>
      <c r="I140" s="83" t="s">
        <v>302</v>
      </c>
      <c r="J140" s="83" t="s">
        <v>2222</v>
      </c>
      <c r="K140" s="84">
        <v>43439</v>
      </c>
      <c r="L140" s="84">
        <v>43539</v>
      </c>
      <c r="M140" s="104" t="s">
        <v>54</v>
      </c>
      <c r="N140" s="83" t="s">
        <v>1358</v>
      </c>
      <c r="O140" s="83" t="s">
        <v>1359</v>
      </c>
      <c r="P140" s="102">
        <v>8008936</v>
      </c>
      <c r="Q140" s="83" t="s">
        <v>5423</v>
      </c>
      <c r="R140" s="83" t="s">
        <v>68</v>
      </c>
      <c r="S140" s="83" t="s">
        <v>52</v>
      </c>
      <c r="T140" s="85">
        <v>0</v>
      </c>
      <c r="U140" s="85">
        <v>0</v>
      </c>
      <c r="V140" s="85">
        <f t="shared" si="19"/>
        <v>0</v>
      </c>
      <c r="W140" s="86" t="e">
        <f t="shared" si="18"/>
        <v>#DIV/0!</v>
      </c>
      <c r="X140" s="83" t="s">
        <v>1361</v>
      </c>
      <c r="Y140" s="85">
        <v>0</v>
      </c>
      <c r="Z140" s="83" t="s">
        <v>5424</v>
      </c>
      <c r="AA140" s="85">
        <v>0</v>
      </c>
      <c r="AB140" s="85" t="s">
        <v>54</v>
      </c>
      <c r="AC140" s="85">
        <v>0</v>
      </c>
      <c r="AD140" s="85">
        <v>0</v>
      </c>
      <c r="AE140" s="85">
        <v>0</v>
      </c>
      <c r="AF140" s="83" t="s">
        <v>1371</v>
      </c>
      <c r="AG140" s="103">
        <f t="shared" si="20"/>
        <v>0</v>
      </c>
    </row>
    <row r="141" spans="1:33" s="88" customFormat="1" x14ac:dyDescent="0.2">
      <c r="A141" s="83" t="s">
        <v>39</v>
      </c>
      <c r="B141" s="83" t="s">
        <v>40</v>
      </c>
      <c r="C141" s="83" t="s">
        <v>4941</v>
      </c>
      <c r="D141" s="83" t="s">
        <v>4942</v>
      </c>
      <c r="E141" s="83" t="s">
        <v>2903</v>
      </c>
      <c r="F141" s="83" t="s">
        <v>4943</v>
      </c>
      <c r="G141" s="83" t="s">
        <v>4944</v>
      </c>
      <c r="H141" s="83" t="s">
        <v>4424</v>
      </c>
      <c r="I141" s="83" t="s">
        <v>302</v>
      </c>
      <c r="J141" s="83" t="s">
        <v>2222</v>
      </c>
      <c r="K141" s="84">
        <v>43448</v>
      </c>
      <c r="L141" s="84">
        <v>43539</v>
      </c>
      <c r="M141" s="104" t="s">
        <v>54</v>
      </c>
      <c r="N141" s="83" t="s">
        <v>1358</v>
      </c>
      <c r="O141" s="83" t="s">
        <v>1359</v>
      </c>
      <c r="P141" s="102">
        <v>7995422</v>
      </c>
      <c r="Q141" s="83" t="s">
        <v>5425</v>
      </c>
      <c r="R141" s="83" t="s">
        <v>68</v>
      </c>
      <c r="S141" s="83" t="s">
        <v>52</v>
      </c>
      <c r="T141" s="85">
        <v>188438.5</v>
      </c>
      <c r="U141" s="85">
        <v>188438.5</v>
      </c>
      <c r="V141" s="85">
        <f t="shared" si="19"/>
        <v>0</v>
      </c>
      <c r="W141" s="86">
        <f t="shared" si="18"/>
        <v>0</v>
      </c>
      <c r="X141" s="83" t="s">
        <v>1361</v>
      </c>
      <c r="Y141" s="85">
        <v>188438.5</v>
      </c>
      <c r="Z141" s="83" t="s">
        <v>5426</v>
      </c>
      <c r="AA141" s="85">
        <v>0</v>
      </c>
      <c r="AB141" s="85" t="s">
        <v>54</v>
      </c>
      <c r="AC141" s="85">
        <v>188438.5</v>
      </c>
      <c r="AD141" s="85">
        <v>188438.5</v>
      </c>
      <c r="AE141" s="85">
        <v>0</v>
      </c>
      <c r="AF141" s="83" t="s">
        <v>1371</v>
      </c>
      <c r="AG141" s="103">
        <f t="shared" si="20"/>
        <v>0</v>
      </c>
    </row>
    <row r="142" spans="1:33" s="88" customFormat="1" x14ac:dyDescent="0.2">
      <c r="A142" s="83" t="s">
        <v>39</v>
      </c>
      <c r="B142" s="83" t="s">
        <v>40</v>
      </c>
      <c r="C142" s="83" t="s">
        <v>4941</v>
      </c>
      <c r="D142" s="83" t="s">
        <v>5427</v>
      </c>
      <c r="E142" s="83" t="s">
        <v>2903</v>
      </c>
      <c r="F142" s="83" t="s">
        <v>5428</v>
      </c>
      <c r="G142" s="83" t="s">
        <v>4944</v>
      </c>
      <c r="H142" s="83" t="s">
        <v>2094</v>
      </c>
      <c r="I142" s="83" t="s">
        <v>302</v>
      </c>
      <c r="J142" s="83" t="s">
        <v>2081</v>
      </c>
      <c r="K142" s="84">
        <v>43481</v>
      </c>
      <c r="L142" s="84">
        <v>43539</v>
      </c>
      <c r="M142" s="104" t="s">
        <v>54</v>
      </c>
      <c r="N142" s="83" t="s">
        <v>1358</v>
      </c>
      <c r="O142" s="83" t="s">
        <v>1359</v>
      </c>
      <c r="P142" s="102">
        <v>8139871</v>
      </c>
      <c r="Q142" s="83" t="s">
        <v>5429</v>
      </c>
      <c r="R142" s="83" t="s">
        <v>68</v>
      </c>
      <c r="S142" s="83" t="s">
        <v>52</v>
      </c>
      <c r="T142" s="85">
        <v>40249.919999999998</v>
      </c>
      <c r="U142" s="85">
        <v>38701.800000000003</v>
      </c>
      <c r="V142" s="85">
        <f>T142-U142</f>
        <v>1548.1199999999953</v>
      </c>
      <c r="W142" s="86">
        <f t="shared" si="18"/>
        <v>3.8462685143225019E-2</v>
      </c>
      <c r="X142" s="83" t="s">
        <v>1361</v>
      </c>
      <c r="Y142" s="85">
        <v>38701.800000000003</v>
      </c>
      <c r="Z142" s="83" t="s">
        <v>5430</v>
      </c>
      <c r="AA142" s="85">
        <v>0</v>
      </c>
      <c r="AB142" s="85" t="s">
        <v>54</v>
      </c>
      <c r="AC142" s="85">
        <v>40249.919999999998</v>
      </c>
      <c r="AD142" s="85">
        <v>38701.800000000003</v>
      </c>
      <c r="AE142" s="85">
        <v>1548.12</v>
      </c>
      <c r="AF142" s="83" t="s">
        <v>1363</v>
      </c>
      <c r="AG142" s="103">
        <f>V142-AE142</f>
        <v>-4.5474735088646412E-12</v>
      </c>
    </row>
    <row r="143" spans="1:33" s="88" customFormat="1" x14ac:dyDescent="0.2">
      <c r="A143" s="83" t="s">
        <v>39</v>
      </c>
      <c r="B143" s="83" t="s">
        <v>40</v>
      </c>
      <c r="C143" s="83" t="s">
        <v>4941</v>
      </c>
      <c r="D143" s="83" t="s">
        <v>5427</v>
      </c>
      <c r="E143" s="83" t="s">
        <v>2903</v>
      </c>
      <c r="F143" s="83" t="s">
        <v>5428</v>
      </c>
      <c r="G143" s="83" t="s">
        <v>4944</v>
      </c>
      <c r="H143" s="83" t="s">
        <v>407</v>
      </c>
      <c r="I143" s="83" t="s">
        <v>302</v>
      </c>
      <c r="J143" s="83" t="s">
        <v>2081</v>
      </c>
      <c r="K143" s="84">
        <v>43481</v>
      </c>
      <c r="L143" s="84">
        <v>43481</v>
      </c>
      <c r="M143" s="84">
        <v>43476</v>
      </c>
      <c r="N143" s="83" t="s">
        <v>1358</v>
      </c>
      <c r="O143" s="83" t="s">
        <v>1368</v>
      </c>
      <c r="P143" s="102">
        <v>8153718</v>
      </c>
      <c r="Q143" s="83" t="s">
        <v>5431</v>
      </c>
      <c r="R143" s="83" t="s">
        <v>68</v>
      </c>
      <c r="S143" s="83" t="s">
        <v>52</v>
      </c>
      <c r="T143" s="85">
        <v>13016.7</v>
      </c>
      <c r="U143" s="85">
        <v>12760.2</v>
      </c>
      <c r="V143" s="85">
        <f>T143-U143</f>
        <v>256.5</v>
      </c>
      <c r="W143" s="86">
        <f t="shared" si="18"/>
        <v>1.9705455299730345E-2</v>
      </c>
      <c r="X143" s="83" t="s">
        <v>1361</v>
      </c>
      <c r="Y143" s="85">
        <v>12760.2</v>
      </c>
      <c r="Z143" s="83" t="s">
        <v>5432</v>
      </c>
      <c r="AA143" s="85">
        <v>0</v>
      </c>
      <c r="AB143" s="85" t="s">
        <v>54</v>
      </c>
      <c r="AC143" s="85">
        <v>13016.7</v>
      </c>
      <c r="AD143" s="85">
        <v>12760.2</v>
      </c>
      <c r="AE143" s="85">
        <v>256.5</v>
      </c>
      <c r="AF143" s="83" t="s">
        <v>1371</v>
      </c>
      <c r="AG143" s="103">
        <f>V143-AE143</f>
        <v>0</v>
      </c>
    </row>
    <row r="144" spans="1:33" s="88" customFormat="1" x14ac:dyDescent="0.2">
      <c r="A144" s="83" t="s">
        <v>39</v>
      </c>
      <c r="B144" s="83" t="s">
        <v>40</v>
      </c>
      <c r="C144" s="83" t="s">
        <v>4941</v>
      </c>
      <c r="D144" s="83" t="s">
        <v>5427</v>
      </c>
      <c r="E144" s="83" t="s">
        <v>2903</v>
      </c>
      <c r="F144" s="83" t="s">
        <v>5428</v>
      </c>
      <c r="G144" s="83" t="s">
        <v>4944</v>
      </c>
      <c r="H144" s="83" t="s">
        <v>5433</v>
      </c>
      <c r="I144" s="83" t="s">
        <v>302</v>
      </c>
      <c r="J144" s="83" t="s">
        <v>2081</v>
      </c>
      <c r="K144" s="84">
        <v>43496</v>
      </c>
      <c r="L144" s="84">
        <v>43539</v>
      </c>
      <c r="M144" s="104" t="s">
        <v>54</v>
      </c>
      <c r="N144" s="83" t="s">
        <v>1358</v>
      </c>
      <c r="O144" s="83" t="s">
        <v>1359</v>
      </c>
      <c r="P144" s="102">
        <v>8139867</v>
      </c>
      <c r="Q144" s="83" t="s">
        <v>5434</v>
      </c>
      <c r="R144" s="83" t="s">
        <v>68</v>
      </c>
      <c r="S144" s="83" t="s">
        <v>52</v>
      </c>
      <c r="T144" s="85">
        <v>15687</v>
      </c>
      <c r="U144" s="85">
        <v>15078</v>
      </c>
      <c r="V144" s="85">
        <f>T144-U144</f>
        <v>609</v>
      </c>
      <c r="W144" s="86">
        <f t="shared" si="18"/>
        <v>3.8821954484605084E-2</v>
      </c>
      <c r="X144" s="83" t="s">
        <v>1361</v>
      </c>
      <c r="Y144" s="85">
        <v>15078</v>
      </c>
      <c r="Z144" s="83" t="s">
        <v>5435</v>
      </c>
      <c r="AA144" s="85">
        <v>0</v>
      </c>
      <c r="AB144" s="85" t="s">
        <v>54</v>
      </c>
      <c r="AC144" s="85">
        <v>15624</v>
      </c>
      <c r="AD144" s="85">
        <v>15078</v>
      </c>
      <c r="AE144" s="85">
        <v>546</v>
      </c>
      <c r="AF144" s="83" t="s">
        <v>1371</v>
      </c>
      <c r="AG144" s="103">
        <f>V144-AE144</f>
        <v>63</v>
      </c>
    </row>
    <row r="145" spans="1:33" s="88" customFormat="1" x14ac:dyDescent="0.2">
      <c r="A145" s="83" t="s">
        <v>39</v>
      </c>
      <c r="B145" s="83" t="s">
        <v>40</v>
      </c>
      <c r="C145" s="83" t="s">
        <v>3234</v>
      </c>
      <c r="D145" s="83" t="s">
        <v>3234</v>
      </c>
      <c r="E145" s="83" t="s">
        <v>2903</v>
      </c>
      <c r="F145" s="83" t="s">
        <v>3235</v>
      </c>
      <c r="G145" s="83" t="s">
        <v>4423</v>
      </c>
      <c r="H145" s="83" t="s">
        <v>4424</v>
      </c>
      <c r="I145" s="83" t="s">
        <v>436</v>
      </c>
      <c r="J145" s="83" t="s">
        <v>55</v>
      </c>
      <c r="K145" s="104" t="s">
        <v>54</v>
      </c>
      <c r="L145" s="84">
        <v>43539</v>
      </c>
      <c r="M145" s="84">
        <v>42521</v>
      </c>
      <c r="N145" s="83" t="s">
        <v>1358</v>
      </c>
      <c r="O145" s="83" t="s">
        <v>1368</v>
      </c>
      <c r="P145" s="102">
        <v>6540958</v>
      </c>
      <c r="Q145" s="83" t="s">
        <v>5436</v>
      </c>
      <c r="R145" s="83" t="s">
        <v>68</v>
      </c>
      <c r="S145" s="83" t="s">
        <v>52</v>
      </c>
      <c r="T145" s="85">
        <v>0</v>
      </c>
      <c r="U145" s="85">
        <v>0</v>
      </c>
      <c r="V145" s="85">
        <f t="shared" ref="V145:V156" si="21">T145-U145</f>
        <v>0</v>
      </c>
      <c r="W145" s="86" t="e">
        <f t="shared" si="18"/>
        <v>#DIV/0!</v>
      </c>
      <c r="X145" s="83" t="s">
        <v>1525</v>
      </c>
      <c r="Y145" s="85">
        <v>0</v>
      </c>
      <c r="Z145" s="83" t="s">
        <v>55</v>
      </c>
      <c r="AA145" s="85">
        <v>0</v>
      </c>
      <c r="AB145" s="85" t="s">
        <v>54</v>
      </c>
      <c r="AC145" s="85">
        <v>0</v>
      </c>
      <c r="AD145" s="85">
        <v>0</v>
      </c>
      <c r="AE145" s="85">
        <v>0</v>
      </c>
      <c r="AF145" s="83" t="s">
        <v>1371</v>
      </c>
      <c r="AG145" s="103">
        <f t="shared" ref="AG145:AG156" si="22">V145-AE145</f>
        <v>0</v>
      </c>
    </row>
    <row r="146" spans="1:33" s="88" customFormat="1" x14ac:dyDescent="0.2">
      <c r="A146" s="83" t="s">
        <v>39</v>
      </c>
      <c r="B146" s="83" t="s">
        <v>40</v>
      </c>
      <c r="C146" s="83" t="s">
        <v>3234</v>
      </c>
      <c r="D146" s="83" t="s">
        <v>3234</v>
      </c>
      <c r="E146" s="83" t="s">
        <v>2903</v>
      </c>
      <c r="F146" s="83" t="s">
        <v>3235</v>
      </c>
      <c r="G146" s="83" t="s">
        <v>4423</v>
      </c>
      <c r="H146" s="83" t="s">
        <v>4424</v>
      </c>
      <c r="I146" s="83" t="s">
        <v>1553</v>
      </c>
      <c r="J146" s="83" t="s">
        <v>5247</v>
      </c>
      <c r="K146" s="84">
        <v>42405</v>
      </c>
      <c r="L146" s="84">
        <v>43539</v>
      </c>
      <c r="M146" s="104" t="s">
        <v>54</v>
      </c>
      <c r="N146" s="83" t="s">
        <v>1358</v>
      </c>
      <c r="O146" s="83" t="s">
        <v>1359</v>
      </c>
      <c r="P146" s="102">
        <v>6320983</v>
      </c>
      <c r="Q146" s="83" t="s">
        <v>5437</v>
      </c>
      <c r="R146" s="83" t="s">
        <v>68</v>
      </c>
      <c r="S146" s="83" t="s">
        <v>52</v>
      </c>
      <c r="T146" s="85">
        <v>0</v>
      </c>
      <c r="U146" s="92">
        <v>0</v>
      </c>
      <c r="V146" s="85">
        <f t="shared" si="21"/>
        <v>0</v>
      </c>
      <c r="W146" s="86" t="e">
        <f t="shared" si="18"/>
        <v>#DIV/0!</v>
      </c>
      <c r="X146" s="83" t="s">
        <v>1361</v>
      </c>
      <c r="Y146" s="85">
        <v>168365</v>
      </c>
      <c r="Z146" s="83" t="s">
        <v>5438</v>
      </c>
      <c r="AA146" s="85">
        <v>0</v>
      </c>
      <c r="AB146" s="85" t="s">
        <v>54</v>
      </c>
      <c r="AC146" s="85">
        <v>0</v>
      </c>
      <c r="AD146" s="85">
        <v>0</v>
      </c>
      <c r="AE146" s="85">
        <v>0</v>
      </c>
      <c r="AF146" s="83" t="s">
        <v>1371</v>
      </c>
      <c r="AG146" s="103">
        <f t="shared" si="22"/>
        <v>0</v>
      </c>
    </row>
    <row r="147" spans="1:33" s="88" customFormat="1" x14ac:dyDescent="0.2">
      <c r="A147" s="83" t="s">
        <v>39</v>
      </c>
      <c r="B147" s="83" t="s">
        <v>40</v>
      </c>
      <c r="C147" s="83" t="s">
        <v>3234</v>
      </c>
      <c r="D147" s="83" t="s">
        <v>3234</v>
      </c>
      <c r="E147" s="83" t="s">
        <v>2903</v>
      </c>
      <c r="F147" s="83" t="s">
        <v>3235</v>
      </c>
      <c r="G147" s="83" t="s">
        <v>4423</v>
      </c>
      <c r="H147" s="83" t="s">
        <v>4424</v>
      </c>
      <c r="I147" s="83" t="s">
        <v>1553</v>
      </c>
      <c r="J147" s="83" t="s">
        <v>2190</v>
      </c>
      <c r="K147" s="84">
        <v>42396</v>
      </c>
      <c r="L147" s="84">
        <v>43539</v>
      </c>
      <c r="M147" s="104" t="s">
        <v>54</v>
      </c>
      <c r="N147" s="83" t="s">
        <v>1358</v>
      </c>
      <c r="O147" s="83" t="s">
        <v>1359</v>
      </c>
      <c r="P147" s="102">
        <v>6320983</v>
      </c>
      <c r="Q147" s="83" t="s">
        <v>5437</v>
      </c>
      <c r="R147" s="83" t="s">
        <v>68</v>
      </c>
      <c r="S147" s="83" t="s">
        <v>52</v>
      </c>
      <c r="T147" s="85">
        <v>0</v>
      </c>
      <c r="U147" s="85">
        <v>0</v>
      </c>
      <c r="V147" s="85">
        <f t="shared" si="21"/>
        <v>0</v>
      </c>
      <c r="W147" s="86" t="e">
        <f t="shared" si="18"/>
        <v>#DIV/0!</v>
      </c>
      <c r="X147" s="83" t="s">
        <v>1525</v>
      </c>
      <c r="Y147" s="85">
        <v>0</v>
      </c>
      <c r="Z147" s="83" t="s">
        <v>55</v>
      </c>
      <c r="AA147" s="85">
        <v>0</v>
      </c>
      <c r="AB147" s="85" t="s">
        <v>54</v>
      </c>
      <c r="AC147" s="85">
        <v>0</v>
      </c>
      <c r="AD147" s="85">
        <v>0</v>
      </c>
      <c r="AE147" s="85">
        <v>0</v>
      </c>
      <c r="AF147" s="83" t="s">
        <v>1371</v>
      </c>
      <c r="AG147" s="103">
        <f t="shared" si="22"/>
        <v>0</v>
      </c>
    </row>
    <row r="148" spans="1:33" s="88" customFormat="1" x14ac:dyDescent="0.2">
      <c r="A148" s="83" t="s">
        <v>39</v>
      </c>
      <c r="B148" s="83" t="s">
        <v>40</v>
      </c>
      <c r="C148" s="83" t="s">
        <v>3234</v>
      </c>
      <c r="D148" s="83" t="s">
        <v>3234</v>
      </c>
      <c r="E148" s="83" t="s">
        <v>2903</v>
      </c>
      <c r="F148" s="83" t="s">
        <v>3235</v>
      </c>
      <c r="G148" s="83" t="s">
        <v>4423</v>
      </c>
      <c r="H148" s="83" t="s">
        <v>4424</v>
      </c>
      <c r="I148" s="83" t="s">
        <v>436</v>
      </c>
      <c r="J148" s="83" t="s">
        <v>2195</v>
      </c>
      <c r="K148" s="84">
        <v>42499</v>
      </c>
      <c r="L148" s="84">
        <v>43539</v>
      </c>
      <c r="M148" s="104" t="s">
        <v>54</v>
      </c>
      <c r="N148" s="83" t="s">
        <v>1358</v>
      </c>
      <c r="O148" s="83" t="s">
        <v>1359</v>
      </c>
      <c r="P148" s="102">
        <v>6332592</v>
      </c>
      <c r="Q148" s="83" t="s">
        <v>5439</v>
      </c>
      <c r="R148" s="83" t="s">
        <v>68</v>
      </c>
      <c r="S148" s="83" t="s">
        <v>52</v>
      </c>
      <c r="T148" s="85">
        <v>0</v>
      </c>
      <c r="U148" s="85">
        <v>429</v>
      </c>
      <c r="V148" s="85">
        <f t="shared" si="21"/>
        <v>-429</v>
      </c>
      <c r="W148" s="86" t="e">
        <f t="shared" si="18"/>
        <v>#DIV/0!</v>
      </c>
      <c r="X148" s="83" t="s">
        <v>1361</v>
      </c>
      <c r="Y148" s="85">
        <v>429</v>
      </c>
      <c r="Z148" s="83" t="s">
        <v>5440</v>
      </c>
      <c r="AA148" s="85">
        <v>0</v>
      </c>
      <c r="AB148" s="85" t="s">
        <v>54</v>
      </c>
      <c r="AC148" s="85">
        <v>0</v>
      </c>
      <c r="AD148" s="85">
        <v>0</v>
      </c>
      <c r="AE148" s="85">
        <v>0</v>
      </c>
      <c r="AF148" s="83" t="s">
        <v>1371</v>
      </c>
      <c r="AG148" s="103">
        <f t="shared" si="22"/>
        <v>-429</v>
      </c>
    </row>
    <row r="149" spans="1:33" s="88" customFormat="1" x14ac:dyDescent="0.2">
      <c r="A149" s="83" t="s">
        <v>39</v>
      </c>
      <c r="B149" s="83" t="s">
        <v>40</v>
      </c>
      <c r="C149" s="83" t="s">
        <v>3234</v>
      </c>
      <c r="D149" s="83" t="s">
        <v>3234</v>
      </c>
      <c r="E149" s="83" t="s">
        <v>2903</v>
      </c>
      <c r="F149" s="83" t="s">
        <v>3235</v>
      </c>
      <c r="G149" s="83" t="s">
        <v>4423</v>
      </c>
      <c r="H149" s="83" t="s">
        <v>4424</v>
      </c>
      <c r="I149" s="83" t="s">
        <v>436</v>
      </c>
      <c r="J149" s="83" t="s">
        <v>2104</v>
      </c>
      <c r="K149" s="84">
        <v>42453</v>
      </c>
      <c r="L149" s="84">
        <v>43539</v>
      </c>
      <c r="M149" s="104" t="s">
        <v>54</v>
      </c>
      <c r="N149" s="83" t="s">
        <v>1358</v>
      </c>
      <c r="O149" s="83" t="s">
        <v>1359</v>
      </c>
      <c r="P149" s="102">
        <v>6428573</v>
      </c>
      <c r="Q149" s="83" t="s">
        <v>5441</v>
      </c>
      <c r="R149" s="83" t="s">
        <v>68</v>
      </c>
      <c r="S149" s="83" t="s">
        <v>52</v>
      </c>
      <c r="T149" s="85">
        <v>0</v>
      </c>
      <c r="U149" s="85">
        <v>0</v>
      </c>
      <c r="V149" s="85">
        <f t="shared" si="21"/>
        <v>0</v>
      </c>
      <c r="W149" s="86" t="e">
        <f t="shared" si="18"/>
        <v>#DIV/0!</v>
      </c>
      <c r="X149" s="83" t="s">
        <v>1525</v>
      </c>
      <c r="Y149" s="85">
        <v>0</v>
      </c>
      <c r="Z149" s="83" t="s">
        <v>55</v>
      </c>
      <c r="AA149" s="85">
        <v>0</v>
      </c>
      <c r="AB149" s="85" t="s">
        <v>54</v>
      </c>
      <c r="AC149" s="85">
        <v>0</v>
      </c>
      <c r="AD149" s="85">
        <v>0</v>
      </c>
      <c r="AE149" s="85">
        <v>0</v>
      </c>
      <c r="AF149" s="83" t="s">
        <v>1371</v>
      </c>
      <c r="AG149" s="103">
        <f t="shared" si="22"/>
        <v>0</v>
      </c>
    </row>
    <row r="150" spans="1:33" s="88" customFormat="1" x14ac:dyDescent="0.2">
      <c r="A150" s="83" t="s">
        <v>39</v>
      </c>
      <c r="B150" s="83" t="s">
        <v>40</v>
      </c>
      <c r="C150" s="83" t="s">
        <v>3234</v>
      </c>
      <c r="D150" s="83" t="s">
        <v>3234</v>
      </c>
      <c r="E150" s="83" t="s">
        <v>2903</v>
      </c>
      <c r="F150" s="83" t="s">
        <v>3235</v>
      </c>
      <c r="G150" s="83" t="s">
        <v>4423</v>
      </c>
      <c r="H150" s="83" t="s">
        <v>4424</v>
      </c>
      <c r="I150" s="83" t="s">
        <v>436</v>
      </c>
      <c r="J150" s="83" t="s">
        <v>2081</v>
      </c>
      <c r="K150" s="84">
        <v>43476</v>
      </c>
      <c r="L150" s="84">
        <v>43476</v>
      </c>
      <c r="M150" s="84">
        <v>43476</v>
      </c>
      <c r="N150" s="83" t="s">
        <v>1358</v>
      </c>
      <c r="O150" s="83" t="s">
        <v>1368</v>
      </c>
      <c r="P150" s="102">
        <v>6652689</v>
      </c>
      <c r="Q150" s="83" t="s">
        <v>5442</v>
      </c>
      <c r="R150" s="83" t="s">
        <v>68</v>
      </c>
      <c r="S150" s="83" t="s">
        <v>52</v>
      </c>
      <c r="T150" s="85">
        <v>61126.37</v>
      </c>
      <c r="U150" s="85">
        <v>44928.03</v>
      </c>
      <c r="V150" s="85">
        <f t="shared" si="21"/>
        <v>16198.340000000004</v>
      </c>
      <c r="W150" s="86">
        <f t="shared" si="18"/>
        <v>0.26499757796839568</v>
      </c>
      <c r="X150" s="83" t="s">
        <v>1361</v>
      </c>
      <c r="Y150" s="85">
        <v>44928.03</v>
      </c>
      <c r="Z150" s="83" t="s">
        <v>5443</v>
      </c>
      <c r="AA150" s="85">
        <v>0</v>
      </c>
      <c r="AB150" s="85" t="s">
        <v>54</v>
      </c>
      <c r="AC150" s="85">
        <v>61126.37</v>
      </c>
      <c r="AD150" s="85">
        <v>44928.03</v>
      </c>
      <c r="AE150" s="85">
        <v>16198.34</v>
      </c>
      <c r="AF150" s="83" t="s">
        <v>1371</v>
      </c>
      <c r="AG150" s="103">
        <f t="shared" si="22"/>
        <v>0</v>
      </c>
    </row>
    <row r="151" spans="1:33" s="88" customFormat="1" x14ac:dyDescent="0.2">
      <c r="A151" s="83" t="s">
        <v>39</v>
      </c>
      <c r="B151" s="83" t="s">
        <v>40</v>
      </c>
      <c r="C151" s="83" t="s">
        <v>3234</v>
      </c>
      <c r="D151" s="83" t="s">
        <v>3234</v>
      </c>
      <c r="E151" s="83" t="s">
        <v>2903</v>
      </c>
      <c r="F151" s="83" t="s">
        <v>3235</v>
      </c>
      <c r="G151" s="83" t="s">
        <v>4423</v>
      </c>
      <c r="H151" s="83" t="s">
        <v>4424</v>
      </c>
      <c r="I151" s="83" t="s">
        <v>436</v>
      </c>
      <c r="J151" s="83" t="s">
        <v>2572</v>
      </c>
      <c r="K151" s="84">
        <v>42747</v>
      </c>
      <c r="L151" s="84">
        <v>43539</v>
      </c>
      <c r="M151" s="104" t="s">
        <v>54</v>
      </c>
      <c r="N151" s="83" t="s">
        <v>1358</v>
      </c>
      <c r="O151" s="83" t="s">
        <v>1359</v>
      </c>
      <c r="P151" s="102">
        <v>6871600</v>
      </c>
      <c r="Q151" s="83" t="s">
        <v>5444</v>
      </c>
      <c r="R151" s="83" t="s">
        <v>68</v>
      </c>
      <c r="S151" s="83" t="s">
        <v>52</v>
      </c>
      <c r="T151" s="85">
        <v>0</v>
      </c>
      <c r="U151" s="85">
        <v>0</v>
      </c>
      <c r="V151" s="85">
        <f t="shared" si="21"/>
        <v>0</v>
      </c>
      <c r="W151" s="86" t="e">
        <f t="shared" si="18"/>
        <v>#DIV/0!</v>
      </c>
      <c r="X151" s="83" t="s">
        <v>1525</v>
      </c>
      <c r="Y151" s="85">
        <v>0</v>
      </c>
      <c r="Z151" s="83" t="s">
        <v>55</v>
      </c>
      <c r="AA151" s="85">
        <v>0</v>
      </c>
      <c r="AB151" s="85" t="s">
        <v>54</v>
      </c>
      <c r="AC151" s="85">
        <v>0</v>
      </c>
      <c r="AD151" s="85">
        <v>79610.679999999993</v>
      </c>
      <c r="AE151" s="85">
        <v>-79610.679999999993</v>
      </c>
      <c r="AF151" s="83" t="s">
        <v>1371</v>
      </c>
      <c r="AG151" s="103">
        <f t="shared" si="22"/>
        <v>79610.679999999993</v>
      </c>
    </row>
    <row r="152" spans="1:33" s="88" customFormat="1" x14ac:dyDescent="0.2">
      <c r="A152" s="83" t="s">
        <v>39</v>
      </c>
      <c r="B152" s="83" t="s">
        <v>40</v>
      </c>
      <c r="C152" s="83" t="s">
        <v>3234</v>
      </c>
      <c r="D152" s="83" t="s">
        <v>3234</v>
      </c>
      <c r="E152" s="83" t="s">
        <v>2903</v>
      </c>
      <c r="F152" s="83" t="s">
        <v>3235</v>
      </c>
      <c r="G152" s="83" t="s">
        <v>4423</v>
      </c>
      <c r="H152" s="83" t="s">
        <v>4424</v>
      </c>
      <c r="I152" s="83" t="s">
        <v>1553</v>
      </c>
      <c r="J152" s="83" t="s">
        <v>2216</v>
      </c>
      <c r="K152" s="84">
        <v>42949</v>
      </c>
      <c r="L152" s="84">
        <v>42949</v>
      </c>
      <c r="M152" s="84">
        <v>42886</v>
      </c>
      <c r="N152" s="83" t="s">
        <v>1358</v>
      </c>
      <c r="O152" s="83" t="s">
        <v>1368</v>
      </c>
      <c r="P152" s="102">
        <v>7108605</v>
      </c>
      <c r="Q152" s="83" t="s">
        <v>5445</v>
      </c>
      <c r="R152" s="83" t="s">
        <v>68</v>
      </c>
      <c r="S152" s="83" t="s">
        <v>52</v>
      </c>
      <c r="T152" s="85">
        <v>0</v>
      </c>
      <c r="U152" s="85">
        <v>0</v>
      </c>
      <c r="V152" s="85">
        <f t="shared" si="21"/>
        <v>0</v>
      </c>
      <c r="W152" s="86" t="e">
        <f t="shared" si="18"/>
        <v>#DIV/0!</v>
      </c>
      <c r="X152" s="83" t="s">
        <v>1525</v>
      </c>
      <c r="Y152" s="85">
        <v>0</v>
      </c>
      <c r="Z152" s="83" t="s">
        <v>55</v>
      </c>
      <c r="AA152" s="85">
        <v>0</v>
      </c>
      <c r="AB152" s="85" t="s">
        <v>54</v>
      </c>
      <c r="AC152" s="85">
        <v>0</v>
      </c>
      <c r="AD152" s="85">
        <v>0</v>
      </c>
      <c r="AE152" s="85">
        <v>0</v>
      </c>
      <c r="AF152" s="83" t="s">
        <v>1371</v>
      </c>
      <c r="AG152" s="103">
        <f t="shared" si="22"/>
        <v>0</v>
      </c>
    </row>
    <row r="153" spans="1:33" s="88" customFormat="1" x14ac:dyDescent="0.2">
      <c r="A153" s="83" t="s">
        <v>39</v>
      </c>
      <c r="B153" s="83" t="s">
        <v>40</v>
      </c>
      <c r="C153" s="83" t="s">
        <v>3234</v>
      </c>
      <c r="D153" s="83" t="s">
        <v>3234</v>
      </c>
      <c r="E153" s="83" t="s">
        <v>2903</v>
      </c>
      <c r="F153" s="83" t="s">
        <v>3235</v>
      </c>
      <c r="G153" s="83" t="s">
        <v>4423</v>
      </c>
      <c r="H153" s="83" t="s">
        <v>4424</v>
      </c>
      <c r="I153" s="83" t="s">
        <v>1553</v>
      </c>
      <c r="J153" s="83" t="s">
        <v>2216</v>
      </c>
      <c r="K153" s="84">
        <v>42949</v>
      </c>
      <c r="L153" s="84">
        <v>42949</v>
      </c>
      <c r="M153" s="84">
        <v>42949</v>
      </c>
      <c r="N153" s="83" t="s">
        <v>1358</v>
      </c>
      <c r="O153" s="83" t="s">
        <v>1368</v>
      </c>
      <c r="P153" s="102">
        <v>7225156</v>
      </c>
      <c r="Q153" s="83" t="s">
        <v>5446</v>
      </c>
      <c r="R153" s="83" t="s">
        <v>68</v>
      </c>
      <c r="S153" s="83" t="s">
        <v>52</v>
      </c>
      <c r="T153" s="85">
        <v>0</v>
      </c>
      <c r="U153" s="85">
        <v>0</v>
      </c>
      <c r="V153" s="85">
        <f t="shared" si="21"/>
        <v>0</v>
      </c>
      <c r="W153" s="86" t="e">
        <f t="shared" si="18"/>
        <v>#DIV/0!</v>
      </c>
      <c r="X153" s="83" t="s">
        <v>1525</v>
      </c>
      <c r="Y153" s="85">
        <v>0</v>
      </c>
      <c r="Z153" s="83" t="s">
        <v>55</v>
      </c>
      <c r="AA153" s="85">
        <v>0</v>
      </c>
      <c r="AB153" s="85" t="s">
        <v>54</v>
      </c>
      <c r="AC153" s="85">
        <v>0</v>
      </c>
      <c r="AD153" s="85">
        <v>0</v>
      </c>
      <c r="AE153" s="85">
        <v>0</v>
      </c>
      <c r="AF153" s="83" t="s">
        <v>1371</v>
      </c>
      <c r="AG153" s="103">
        <f t="shared" si="22"/>
        <v>0</v>
      </c>
    </row>
    <row r="154" spans="1:33" s="88" customFormat="1" x14ac:dyDescent="0.2">
      <c r="A154" s="83" t="s">
        <v>39</v>
      </c>
      <c r="B154" s="83" t="s">
        <v>40</v>
      </c>
      <c r="C154" s="83" t="s">
        <v>3234</v>
      </c>
      <c r="D154" s="83" t="s">
        <v>3234</v>
      </c>
      <c r="E154" s="83" t="s">
        <v>2903</v>
      </c>
      <c r="F154" s="83" t="s">
        <v>3235</v>
      </c>
      <c r="G154" s="83" t="s">
        <v>4423</v>
      </c>
      <c r="H154" s="83" t="s">
        <v>4424</v>
      </c>
      <c r="I154" s="83" t="s">
        <v>436</v>
      </c>
      <c r="J154" s="83" t="s">
        <v>2081</v>
      </c>
      <c r="K154" s="84">
        <v>43468</v>
      </c>
      <c r="L154" s="84">
        <v>43468</v>
      </c>
      <c r="M154" s="84">
        <v>43468</v>
      </c>
      <c r="N154" s="83" t="s">
        <v>1358</v>
      </c>
      <c r="O154" s="83" t="s">
        <v>1368</v>
      </c>
      <c r="P154" s="102">
        <v>8146473</v>
      </c>
      <c r="Q154" s="83" t="s">
        <v>5447</v>
      </c>
      <c r="R154" s="83" t="s">
        <v>68</v>
      </c>
      <c r="S154" s="83" t="s">
        <v>52</v>
      </c>
      <c r="T154" s="85">
        <v>0</v>
      </c>
      <c r="U154" s="92">
        <v>0</v>
      </c>
      <c r="V154" s="85">
        <f t="shared" si="21"/>
        <v>0</v>
      </c>
      <c r="W154" s="86" t="e">
        <f t="shared" si="18"/>
        <v>#DIV/0!</v>
      </c>
      <c r="X154" s="83" t="s">
        <v>1361</v>
      </c>
      <c r="Y154" s="85">
        <v>1388280</v>
      </c>
      <c r="Z154" s="83" t="s">
        <v>5448</v>
      </c>
      <c r="AA154" s="85">
        <v>0</v>
      </c>
      <c r="AB154" s="85" t="s">
        <v>54</v>
      </c>
      <c r="AC154" s="85">
        <v>0</v>
      </c>
      <c r="AD154" s="85">
        <v>0</v>
      </c>
      <c r="AE154" s="85">
        <v>0</v>
      </c>
      <c r="AF154" s="83" t="s">
        <v>1371</v>
      </c>
      <c r="AG154" s="103">
        <f t="shared" si="22"/>
        <v>0</v>
      </c>
    </row>
    <row r="155" spans="1:33" s="88" customFormat="1" x14ac:dyDescent="0.2">
      <c r="A155" s="83" t="s">
        <v>39</v>
      </c>
      <c r="B155" s="83" t="s">
        <v>40</v>
      </c>
      <c r="C155" s="83" t="s">
        <v>3234</v>
      </c>
      <c r="D155" s="83" t="s">
        <v>3234</v>
      </c>
      <c r="E155" s="83" t="s">
        <v>2903</v>
      </c>
      <c r="F155" s="83" t="s">
        <v>3235</v>
      </c>
      <c r="G155" s="83" t="s">
        <v>4423</v>
      </c>
      <c r="H155" s="83" t="s">
        <v>4424</v>
      </c>
      <c r="I155" s="83" t="s">
        <v>436</v>
      </c>
      <c r="J155" s="83" t="s">
        <v>2081</v>
      </c>
      <c r="K155" s="84">
        <v>43476</v>
      </c>
      <c r="L155" s="84">
        <v>43476</v>
      </c>
      <c r="M155" s="84">
        <v>43476</v>
      </c>
      <c r="N155" s="83" t="s">
        <v>1358</v>
      </c>
      <c r="O155" s="83" t="s">
        <v>1368</v>
      </c>
      <c r="P155" s="102">
        <v>6689862</v>
      </c>
      <c r="Q155" s="83" t="s">
        <v>5449</v>
      </c>
      <c r="R155" s="83" t="s">
        <v>68</v>
      </c>
      <c r="S155" s="83" t="s">
        <v>52</v>
      </c>
      <c r="T155" s="85">
        <v>0</v>
      </c>
      <c r="U155" s="92">
        <v>0</v>
      </c>
      <c r="V155" s="85">
        <f t="shared" si="21"/>
        <v>0</v>
      </c>
      <c r="W155" s="86" t="e">
        <f t="shared" si="18"/>
        <v>#DIV/0!</v>
      </c>
      <c r="X155" s="83" t="s">
        <v>1361</v>
      </c>
      <c r="Y155" s="85">
        <v>3442</v>
      </c>
      <c r="Z155" s="83" t="s">
        <v>5450</v>
      </c>
      <c r="AA155" s="85">
        <v>0</v>
      </c>
      <c r="AB155" s="85" t="s">
        <v>54</v>
      </c>
      <c r="AC155" s="85">
        <v>0</v>
      </c>
      <c r="AD155" s="85">
        <v>0</v>
      </c>
      <c r="AE155" s="85">
        <v>0</v>
      </c>
      <c r="AF155" s="83" t="s">
        <v>1371</v>
      </c>
      <c r="AG155" s="103">
        <f t="shared" si="22"/>
        <v>0</v>
      </c>
    </row>
    <row r="156" spans="1:33" s="88" customFormat="1" x14ac:dyDescent="0.2">
      <c r="A156" s="83" t="s">
        <v>39</v>
      </c>
      <c r="B156" s="83" t="s">
        <v>40</v>
      </c>
      <c r="C156" s="83" t="s">
        <v>3234</v>
      </c>
      <c r="D156" s="83" t="s">
        <v>3234</v>
      </c>
      <c r="E156" s="83" t="s">
        <v>2903</v>
      </c>
      <c r="F156" s="83" t="s">
        <v>3235</v>
      </c>
      <c r="G156" s="83" t="s">
        <v>4423</v>
      </c>
      <c r="H156" s="83" t="s">
        <v>4424</v>
      </c>
      <c r="I156" s="83" t="s">
        <v>436</v>
      </c>
      <c r="J156" s="83" t="s">
        <v>2176</v>
      </c>
      <c r="K156" s="84">
        <v>42235</v>
      </c>
      <c r="L156" s="84">
        <v>43539</v>
      </c>
      <c r="M156" s="104" t="s">
        <v>54</v>
      </c>
      <c r="N156" s="83" t="s">
        <v>1358</v>
      </c>
      <c r="O156" s="83" t="s">
        <v>1359</v>
      </c>
      <c r="P156" s="102">
        <v>6089506</v>
      </c>
      <c r="Q156" s="83" t="s">
        <v>4997</v>
      </c>
      <c r="R156" s="83" t="s">
        <v>68</v>
      </c>
      <c r="S156" s="83" t="s">
        <v>52</v>
      </c>
      <c r="T156" s="85">
        <v>0</v>
      </c>
      <c r="U156" s="92">
        <v>0</v>
      </c>
      <c r="V156" s="85">
        <f t="shared" si="21"/>
        <v>0</v>
      </c>
      <c r="W156" s="86" t="e">
        <f t="shared" si="18"/>
        <v>#DIV/0!</v>
      </c>
      <c r="X156" s="83" t="s">
        <v>1361</v>
      </c>
      <c r="Y156" s="85">
        <v>68166</v>
      </c>
      <c r="Z156" s="83" t="s">
        <v>5451</v>
      </c>
      <c r="AA156" s="85">
        <v>0</v>
      </c>
      <c r="AB156" s="85" t="s">
        <v>54</v>
      </c>
      <c r="AC156" s="85">
        <v>0</v>
      </c>
      <c r="AD156" s="85">
        <v>0</v>
      </c>
      <c r="AE156" s="85">
        <v>0</v>
      </c>
      <c r="AF156" s="83" t="s">
        <v>1371</v>
      </c>
      <c r="AG156" s="103">
        <f t="shared" si="22"/>
        <v>0</v>
      </c>
    </row>
    <row r="157" spans="1:33" s="88" customFormat="1" x14ac:dyDescent="0.2">
      <c r="A157" s="83" t="s">
        <v>39</v>
      </c>
      <c r="B157" s="83" t="s">
        <v>40</v>
      </c>
      <c r="C157" s="83" t="s">
        <v>3191</v>
      </c>
      <c r="D157" s="83" t="s">
        <v>3240</v>
      </c>
      <c r="E157" s="83" t="s">
        <v>2903</v>
      </c>
      <c r="F157" s="83" t="s">
        <v>3242</v>
      </c>
      <c r="G157" s="83" t="s">
        <v>3243</v>
      </c>
      <c r="H157" s="83" t="s">
        <v>5452</v>
      </c>
      <c r="I157" s="83" t="s">
        <v>436</v>
      </c>
      <c r="J157" s="83" t="s">
        <v>2217</v>
      </c>
      <c r="K157" s="84">
        <v>43000</v>
      </c>
      <c r="L157" s="84">
        <v>43539</v>
      </c>
      <c r="M157" s="104" t="s">
        <v>54</v>
      </c>
      <c r="N157" s="83" t="s">
        <v>1358</v>
      </c>
      <c r="O157" s="83" t="s">
        <v>1359</v>
      </c>
      <c r="P157" s="102">
        <v>7311006</v>
      </c>
      <c r="Q157" s="83" t="s">
        <v>5453</v>
      </c>
      <c r="R157" s="83" t="s">
        <v>68</v>
      </c>
      <c r="S157" s="83" t="s">
        <v>52</v>
      </c>
      <c r="T157" s="85">
        <v>3064.6</v>
      </c>
      <c r="U157" s="85">
        <v>2911.37</v>
      </c>
      <c r="V157" s="85">
        <f>T157-U157</f>
        <v>153.23000000000002</v>
      </c>
      <c r="W157" s="86">
        <f t="shared" si="18"/>
        <v>5.000000000000001E-2</v>
      </c>
      <c r="X157" s="83" t="s">
        <v>1525</v>
      </c>
      <c r="Y157" s="85">
        <v>0</v>
      </c>
      <c r="Z157" s="83" t="s">
        <v>55</v>
      </c>
      <c r="AA157" s="85">
        <v>0</v>
      </c>
      <c r="AB157" s="85" t="s">
        <v>54</v>
      </c>
      <c r="AC157" s="85">
        <v>3064.6</v>
      </c>
      <c r="AD157" s="85">
        <v>2758.14</v>
      </c>
      <c r="AE157" s="85">
        <v>306.45999999999998</v>
      </c>
      <c r="AF157" s="83" t="s">
        <v>1371</v>
      </c>
      <c r="AG157" s="103">
        <f>V157-AE157</f>
        <v>-153.22999999999996</v>
      </c>
    </row>
    <row r="158" spans="1:33" s="88" customFormat="1" x14ac:dyDescent="0.2">
      <c r="A158" s="83" t="s">
        <v>39</v>
      </c>
      <c r="B158" s="83" t="s">
        <v>40</v>
      </c>
      <c r="C158" s="83" t="s">
        <v>3191</v>
      </c>
      <c r="D158" s="83" t="s">
        <v>3240</v>
      </c>
      <c r="E158" s="83" t="s">
        <v>2903</v>
      </c>
      <c r="F158" s="83" t="s">
        <v>3242</v>
      </c>
      <c r="G158" s="83" t="s">
        <v>3243</v>
      </c>
      <c r="H158" s="83" t="s">
        <v>5454</v>
      </c>
      <c r="I158" s="83" t="s">
        <v>94</v>
      </c>
      <c r="J158" s="83" t="s">
        <v>2081</v>
      </c>
      <c r="K158" s="84">
        <v>43469</v>
      </c>
      <c r="L158" s="84">
        <v>43469</v>
      </c>
      <c r="M158" s="84">
        <v>43469</v>
      </c>
      <c r="N158" s="83" t="s">
        <v>1367</v>
      </c>
      <c r="O158" s="83" t="s">
        <v>1368</v>
      </c>
      <c r="P158" s="102">
        <v>7994263</v>
      </c>
      <c r="Q158" s="83" t="s">
        <v>5455</v>
      </c>
      <c r="R158" s="83" t="s">
        <v>59</v>
      </c>
      <c r="S158" s="83" t="s">
        <v>52</v>
      </c>
      <c r="T158" s="85">
        <v>23236</v>
      </c>
      <c r="U158" s="85">
        <v>18420</v>
      </c>
      <c r="V158" s="85">
        <f>T158-U158</f>
        <v>4816</v>
      </c>
      <c r="W158" s="86">
        <f t="shared" si="18"/>
        <v>0.20726458943019452</v>
      </c>
      <c r="X158" s="83" t="s">
        <v>1361</v>
      </c>
      <c r="Y158" s="85">
        <v>18420</v>
      </c>
      <c r="Z158" s="83" t="s">
        <v>5456</v>
      </c>
      <c r="AA158" s="85">
        <v>0</v>
      </c>
      <c r="AB158" s="85" t="s">
        <v>54</v>
      </c>
      <c r="AC158" s="85">
        <v>23236</v>
      </c>
      <c r="AD158" s="85">
        <v>18420</v>
      </c>
      <c r="AE158" s="85">
        <v>4816</v>
      </c>
      <c r="AF158" s="83" t="s">
        <v>1371</v>
      </c>
      <c r="AG158" s="103">
        <f>V158-AE158</f>
        <v>0</v>
      </c>
    </row>
    <row r="159" spans="1:33" s="88" customFormat="1" x14ac:dyDescent="0.2">
      <c r="A159" s="83" t="s">
        <v>39</v>
      </c>
      <c r="B159" s="83" t="s">
        <v>40</v>
      </c>
      <c r="C159" s="83" t="s">
        <v>3191</v>
      </c>
      <c r="D159" s="83" t="s">
        <v>3240</v>
      </c>
      <c r="E159" s="83" t="s">
        <v>2903</v>
      </c>
      <c r="F159" s="83" t="s">
        <v>3242</v>
      </c>
      <c r="G159" s="83" t="s">
        <v>3243</v>
      </c>
      <c r="H159" s="83" t="s">
        <v>3907</v>
      </c>
      <c r="I159" s="83" t="s">
        <v>436</v>
      </c>
      <c r="J159" s="83" t="s">
        <v>55</v>
      </c>
      <c r="K159" s="104" t="s">
        <v>54</v>
      </c>
      <c r="L159" s="84">
        <v>43539</v>
      </c>
      <c r="M159" s="84">
        <v>42387</v>
      </c>
      <c r="N159" s="83" t="s">
        <v>1358</v>
      </c>
      <c r="O159" s="83" t="s">
        <v>1368</v>
      </c>
      <c r="P159" s="102">
        <v>6231431</v>
      </c>
      <c r="Q159" s="83" t="s">
        <v>5457</v>
      </c>
      <c r="R159" s="83" t="s">
        <v>68</v>
      </c>
      <c r="S159" s="83" t="s">
        <v>52</v>
      </c>
      <c r="T159" s="85">
        <v>0</v>
      </c>
      <c r="U159" s="85">
        <v>0</v>
      </c>
      <c r="V159" s="85">
        <f>T159-U159</f>
        <v>0</v>
      </c>
      <c r="W159" s="86" t="e">
        <f t="shared" si="18"/>
        <v>#DIV/0!</v>
      </c>
      <c r="X159" s="83" t="s">
        <v>1525</v>
      </c>
      <c r="Y159" s="85">
        <v>0</v>
      </c>
      <c r="Z159" s="83" t="s">
        <v>55</v>
      </c>
      <c r="AA159" s="85">
        <v>0</v>
      </c>
      <c r="AB159" s="85">
        <v>0</v>
      </c>
      <c r="AC159" s="85">
        <v>0</v>
      </c>
      <c r="AD159" s="85">
        <v>0</v>
      </c>
      <c r="AE159" s="85">
        <v>0</v>
      </c>
      <c r="AF159" s="83" t="s">
        <v>1371</v>
      </c>
      <c r="AG159" s="103">
        <f>V159-AE159</f>
        <v>0</v>
      </c>
    </row>
    <row r="160" spans="1:33" s="88" customFormat="1" x14ac:dyDescent="0.2">
      <c r="A160" s="83" t="s">
        <v>39</v>
      </c>
      <c r="B160" s="83" t="s">
        <v>40</v>
      </c>
      <c r="C160" s="83" t="s">
        <v>3191</v>
      </c>
      <c r="D160" s="83" t="s">
        <v>3240</v>
      </c>
      <c r="E160" s="83" t="s">
        <v>2903</v>
      </c>
      <c r="F160" s="83" t="s">
        <v>3242</v>
      </c>
      <c r="G160" s="83" t="s">
        <v>3243</v>
      </c>
      <c r="H160" s="83" t="s">
        <v>3907</v>
      </c>
      <c r="I160" s="83" t="s">
        <v>436</v>
      </c>
      <c r="J160" s="83" t="s">
        <v>2081</v>
      </c>
      <c r="K160" s="84">
        <v>43476</v>
      </c>
      <c r="L160" s="84">
        <v>43476</v>
      </c>
      <c r="M160" s="84">
        <v>43476</v>
      </c>
      <c r="N160" s="83" t="s">
        <v>1358</v>
      </c>
      <c r="O160" s="83" t="s">
        <v>1368</v>
      </c>
      <c r="P160" s="102">
        <v>7786178</v>
      </c>
      <c r="Q160" s="83" t="s">
        <v>5458</v>
      </c>
      <c r="R160" s="83" t="s">
        <v>68</v>
      </c>
      <c r="S160" s="83" t="s">
        <v>52</v>
      </c>
      <c r="T160" s="85">
        <v>149.80000000000001</v>
      </c>
      <c r="U160" s="85">
        <v>129.36000000000001</v>
      </c>
      <c r="V160" s="85">
        <f>T160-U160</f>
        <v>20.439999999999998</v>
      </c>
      <c r="W160" s="86">
        <f t="shared" si="18"/>
        <v>0.13644859813084109</v>
      </c>
      <c r="X160" s="83" t="s">
        <v>1361</v>
      </c>
      <c r="Y160" s="85">
        <v>129.36000000000001</v>
      </c>
      <c r="Z160" s="83" t="s">
        <v>5459</v>
      </c>
      <c r="AA160" s="85">
        <v>0</v>
      </c>
      <c r="AB160" s="85" t="s">
        <v>54</v>
      </c>
      <c r="AC160" s="85">
        <v>149.80000000000001</v>
      </c>
      <c r="AD160" s="85">
        <v>129.36000000000001</v>
      </c>
      <c r="AE160" s="85">
        <v>20.440000000000001</v>
      </c>
      <c r="AF160" s="83" t="s">
        <v>1371</v>
      </c>
      <c r="AG160" s="103">
        <f>V160-AE160</f>
        <v>0</v>
      </c>
    </row>
    <row r="161" spans="1:33" s="88" customFormat="1" x14ac:dyDescent="0.2">
      <c r="A161" s="83" t="s">
        <v>39</v>
      </c>
      <c r="B161" s="83" t="s">
        <v>40</v>
      </c>
      <c r="C161" s="83" t="s">
        <v>3191</v>
      </c>
      <c r="D161" s="83" t="s">
        <v>5460</v>
      </c>
      <c r="E161" s="83" t="s">
        <v>2903</v>
      </c>
      <c r="F161" s="83" t="s">
        <v>3242</v>
      </c>
      <c r="G161" s="83" t="s">
        <v>5461</v>
      </c>
      <c r="H161" s="83" t="s">
        <v>3907</v>
      </c>
      <c r="I161" s="83" t="s">
        <v>2092</v>
      </c>
      <c r="J161" s="83" t="s">
        <v>55</v>
      </c>
      <c r="K161" s="104" t="s">
        <v>54</v>
      </c>
      <c r="L161" s="84">
        <v>41940</v>
      </c>
      <c r="M161" s="84">
        <v>41940</v>
      </c>
      <c r="N161" s="83" t="s">
        <v>2077</v>
      </c>
      <c r="O161" s="83" t="s">
        <v>1368</v>
      </c>
      <c r="P161" s="102">
        <v>1301447</v>
      </c>
      <c r="Q161" s="83" t="s">
        <v>5462</v>
      </c>
      <c r="R161" s="83" t="s">
        <v>5463</v>
      </c>
      <c r="S161" s="83" t="s">
        <v>52</v>
      </c>
      <c r="T161" s="85">
        <v>-16860</v>
      </c>
      <c r="U161" s="85">
        <v>-14937.96</v>
      </c>
      <c r="V161" s="85">
        <f>T161-U161</f>
        <v>-1922.0400000000009</v>
      </c>
      <c r="W161" s="86">
        <f t="shared" si="18"/>
        <v>0.11400000000000005</v>
      </c>
      <c r="X161" s="83" t="s">
        <v>5464</v>
      </c>
      <c r="Y161" s="85">
        <v>0</v>
      </c>
      <c r="Z161" s="83" t="s">
        <v>55</v>
      </c>
      <c r="AA161" s="85">
        <v>0</v>
      </c>
      <c r="AB161" s="85" t="s">
        <v>54</v>
      </c>
      <c r="AC161" s="85">
        <v>0</v>
      </c>
      <c r="AD161" s="85">
        <v>0</v>
      </c>
      <c r="AE161" s="85">
        <v>0</v>
      </c>
      <c r="AF161" s="83" t="s">
        <v>1371</v>
      </c>
      <c r="AG161" s="103">
        <f>V161-AE161</f>
        <v>-1922.0400000000009</v>
      </c>
    </row>
    <row r="162" spans="1:33" s="88" customFormat="1" x14ac:dyDescent="0.2">
      <c r="A162" s="83" t="s">
        <v>39</v>
      </c>
      <c r="B162" s="83" t="s">
        <v>40</v>
      </c>
      <c r="C162" s="83" t="s">
        <v>3191</v>
      </c>
      <c r="D162" s="83" t="s">
        <v>3284</v>
      </c>
      <c r="E162" s="83" t="s">
        <v>2903</v>
      </c>
      <c r="F162" s="83" t="s">
        <v>3286</v>
      </c>
      <c r="G162" s="83" t="s">
        <v>3195</v>
      </c>
      <c r="H162" s="83" t="s">
        <v>4434</v>
      </c>
      <c r="I162" s="83" t="s">
        <v>2149</v>
      </c>
      <c r="J162" s="83" t="s">
        <v>55</v>
      </c>
      <c r="K162" s="104" t="s">
        <v>54</v>
      </c>
      <c r="L162" s="84">
        <v>42562</v>
      </c>
      <c r="M162" s="84">
        <v>42562</v>
      </c>
      <c r="N162" s="83" t="s">
        <v>2077</v>
      </c>
      <c r="O162" s="83" t="s">
        <v>1368</v>
      </c>
      <c r="P162" s="102">
        <v>1474118</v>
      </c>
      <c r="Q162" s="83" t="s">
        <v>5465</v>
      </c>
      <c r="R162" s="83" t="s">
        <v>68</v>
      </c>
      <c r="S162" s="83" t="s">
        <v>52</v>
      </c>
      <c r="T162" s="85">
        <v>-4345</v>
      </c>
      <c r="U162" s="85">
        <v>-4010.44</v>
      </c>
      <c r="V162" s="85">
        <f t="shared" ref="V162:V168" si="23">T162-U162</f>
        <v>-334.55999999999995</v>
      </c>
      <c r="W162" s="86">
        <f t="shared" si="18"/>
        <v>7.6998849252013793E-2</v>
      </c>
      <c r="X162" s="83" t="s">
        <v>5466</v>
      </c>
      <c r="Y162" s="85">
        <v>0</v>
      </c>
      <c r="Z162" s="83" t="s">
        <v>55</v>
      </c>
      <c r="AA162" s="85">
        <v>0</v>
      </c>
      <c r="AB162" s="85" t="s">
        <v>54</v>
      </c>
      <c r="AC162" s="85">
        <v>0</v>
      </c>
      <c r="AD162" s="85">
        <v>0</v>
      </c>
      <c r="AE162" s="85">
        <v>0</v>
      </c>
      <c r="AF162" s="83" t="s">
        <v>1371</v>
      </c>
      <c r="AG162" s="103">
        <f t="shared" ref="AG162:AG168" si="24">V162-AE162</f>
        <v>-334.55999999999995</v>
      </c>
    </row>
    <row r="163" spans="1:33" s="88" customFormat="1" x14ac:dyDescent="0.2">
      <c r="A163" s="83" t="s">
        <v>39</v>
      </c>
      <c r="B163" s="83" t="s">
        <v>40</v>
      </c>
      <c r="C163" s="83" t="s">
        <v>3191</v>
      </c>
      <c r="D163" s="83" t="s">
        <v>3284</v>
      </c>
      <c r="E163" s="83" t="s">
        <v>2903</v>
      </c>
      <c r="F163" s="83" t="s">
        <v>3286</v>
      </c>
      <c r="G163" s="83" t="s">
        <v>3243</v>
      </c>
      <c r="H163" s="83" t="s">
        <v>5467</v>
      </c>
      <c r="I163" s="83" t="s">
        <v>94</v>
      </c>
      <c r="J163" s="83" t="s">
        <v>2081</v>
      </c>
      <c r="K163" s="84">
        <v>43476</v>
      </c>
      <c r="L163" s="84">
        <v>43476</v>
      </c>
      <c r="M163" s="84">
        <v>43476</v>
      </c>
      <c r="N163" s="83" t="s">
        <v>1358</v>
      </c>
      <c r="O163" s="83" t="s">
        <v>1368</v>
      </c>
      <c r="P163" s="102">
        <v>8084800</v>
      </c>
      <c r="Q163" s="83" t="s">
        <v>5468</v>
      </c>
      <c r="R163" s="83" t="s">
        <v>68</v>
      </c>
      <c r="S163" s="83" t="s">
        <v>52</v>
      </c>
      <c r="T163" s="85">
        <v>7160.93</v>
      </c>
      <c r="U163" s="85">
        <v>6444.9</v>
      </c>
      <c r="V163" s="85">
        <f t="shared" si="23"/>
        <v>716.03000000000065</v>
      </c>
      <c r="W163" s="86">
        <f t="shared" si="18"/>
        <v>9.9991202260041726E-2</v>
      </c>
      <c r="X163" s="83" t="s">
        <v>1361</v>
      </c>
      <c r="Y163" s="85">
        <v>6444.9</v>
      </c>
      <c r="Z163" s="83" t="s">
        <v>5469</v>
      </c>
      <c r="AA163" s="85">
        <v>0</v>
      </c>
      <c r="AB163" s="85" t="s">
        <v>54</v>
      </c>
      <c r="AC163" s="85">
        <v>7160.93</v>
      </c>
      <c r="AD163" s="85">
        <v>6444.9</v>
      </c>
      <c r="AE163" s="85">
        <v>716.03</v>
      </c>
      <c r="AF163" s="83" t="s">
        <v>1371</v>
      </c>
      <c r="AG163" s="103">
        <f t="shared" si="24"/>
        <v>0</v>
      </c>
    </row>
    <row r="164" spans="1:33" s="88" customFormat="1" x14ac:dyDescent="0.2">
      <c r="A164" s="83" t="s">
        <v>39</v>
      </c>
      <c r="B164" s="83" t="s">
        <v>40</v>
      </c>
      <c r="C164" s="83" t="s">
        <v>3191</v>
      </c>
      <c r="D164" s="83" t="s">
        <v>3284</v>
      </c>
      <c r="E164" s="83" t="s">
        <v>2903</v>
      </c>
      <c r="F164" s="83" t="s">
        <v>3286</v>
      </c>
      <c r="G164" s="83" t="s">
        <v>3195</v>
      </c>
      <c r="H164" s="83" t="s">
        <v>5470</v>
      </c>
      <c r="I164" s="83" t="s">
        <v>2092</v>
      </c>
      <c r="J164" s="83" t="s">
        <v>2198</v>
      </c>
      <c r="K164" s="84">
        <v>42585</v>
      </c>
      <c r="L164" s="84">
        <v>42585</v>
      </c>
      <c r="M164" s="84">
        <v>42585</v>
      </c>
      <c r="N164" s="83" t="s">
        <v>1358</v>
      </c>
      <c r="O164" s="83" t="s">
        <v>1368</v>
      </c>
      <c r="P164" s="102">
        <v>5974982</v>
      </c>
      <c r="Q164" s="83" t="s">
        <v>5471</v>
      </c>
      <c r="R164" s="83" t="s">
        <v>68</v>
      </c>
      <c r="S164" s="83" t="s">
        <v>52</v>
      </c>
      <c r="T164" s="85">
        <v>0</v>
      </c>
      <c r="U164" s="85">
        <v>0</v>
      </c>
      <c r="V164" s="85">
        <f t="shared" si="23"/>
        <v>0</v>
      </c>
      <c r="W164" s="86" t="e">
        <f t="shared" si="18"/>
        <v>#DIV/0!</v>
      </c>
      <c r="X164" s="83" t="s">
        <v>1361</v>
      </c>
      <c r="Y164" s="85">
        <v>0</v>
      </c>
      <c r="Z164" s="83" t="s">
        <v>5472</v>
      </c>
      <c r="AA164" s="85">
        <v>0</v>
      </c>
      <c r="AB164" s="85">
        <v>0</v>
      </c>
      <c r="AC164" s="85">
        <v>0</v>
      </c>
      <c r="AD164" s="85">
        <v>0</v>
      </c>
      <c r="AE164" s="85">
        <v>0</v>
      </c>
      <c r="AF164" s="83" t="s">
        <v>1371</v>
      </c>
      <c r="AG164" s="103">
        <f t="shared" si="24"/>
        <v>0</v>
      </c>
    </row>
    <row r="165" spans="1:33" s="88" customFormat="1" x14ac:dyDescent="0.2">
      <c r="A165" s="83" t="s">
        <v>39</v>
      </c>
      <c r="B165" s="83" t="s">
        <v>40</v>
      </c>
      <c r="C165" s="83" t="s">
        <v>3191</v>
      </c>
      <c r="D165" s="83" t="s">
        <v>3284</v>
      </c>
      <c r="E165" s="83" t="s">
        <v>2903</v>
      </c>
      <c r="F165" s="83" t="s">
        <v>3286</v>
      </c>
      <c r="G165" s="83" t="s">
        <v>3243</v>
      </c>
      <c r="H165" s="83" t="s">
        <v>3292</v>
      </c>
      <c r="I165" s="83" t="s">
        <v>94</v>
      </c>
      <c r="J165" s="83" t="s">
        <v>55</v>
      </c>
      <c r="K165" s="104" t="s">
        <v>54</v>
      </c>
      <c r="L165" s="84">
        <v>43487</v>
      </c>
      <c r="M165" s="84">
        <v>43487</v>
      </c>
      <c r="N165" s="83" t="s">
        <v>2098</v>
      </c>
      <c r="O165" s="83" t="s">
        <v>1368</v>
      </c>
      <c r="P165" s="102">
        <v>1761570</v>
      </c>
      <c r="Q165" s="83" t="s">
        <v>5473</v>
      </c>
      <c r="R165" s="83" t="s">
        <v>68</v>
      </c>
      <c r="S165" s="83" t="s">
        <v>52</v>
      </c>
      <c r="T165" s="85">
        <v>-2713.05</v>
      </c>
      <c r="U165" s="85">
        <v>-2504.15</v>
      </c>
      <c r="V165" s="85">
        <f t="shared" si="23"/>
        <v>-208.90000000000009</v>
      </c>
      <c r="W165" s="86">
        <f t="shared" si="18"/>
        <v>7.6998212344040862E-2</v>
      </c>
      <c r="X165" s="83" t="s">
        <v>5466</v>
      </c>
      <c r="Y165" s="85">
        <v>0</v>
      </c>
      <c r="Z165" s="83" t="s">
        <v>55</v>
      </c>
      <c r="AA165" s="85">
        <v>0</v>
      </c>
      <c r="AB165" s="85" t="s">
        <v>54</v>
      </c>
      <c r="AC165" s="85">
        <v>0</v>
      </c>
      <c r="AD165" s="85">
        <v>0</v>
      </c>
      <c r="AE165" s="85">
        <v>0</v>
      </c>
      <c r="AF165" s="83" t="s">
        <v>1371</v>
      </c>
      <c r="AG165" s="103">
        <f t="shared" si="24"/>
        <v>-208.90000000000009</v>
      </c>
    </row>
    <row r="166" spans="1:33" s="88" customFormat="1" x14ac:dyDescent="0.2">
      <c r="A166" s="83" t="s">
        <v>39</v>
      </c>
      <c r="B166" s="83" t="s">
        <v>40</v>
      </c>
      <c r="C166" s="83" t="s">
        <v>3191</v>
      </c>
      <c r="D166" s="83" t="s">
        <v>3284</v>
      </c>
      <c r="E166" s="83" t="s">
        <v>2903</v>
      </c>
      <c r="F166" s="83" t="s">
        <v>3286</v>
      </c>
      <c r="G166" s="83" t="s">
        <v>3195</v>
      </c>
      <c r="H166" s="83" t="s">
        <v>3299</v>
      </c>
      <c r="I166" s="83" t="s">
        <v>436</v>
      </c>
      <c r="J166" s="83" t="s">
        <v>2081</v>
      </c>
      <c r="K166" s="84">
        <v>43476</v>
      </c>
      <c r="L166" s="84">
        <v>43476</v>
      </c>
      <c r="M166" s="84">
        <v>43476</v>
      </c>
      <c r="N166" s="83" t="s">
        <v>1358</v>
      </c>
      <c r="O166" s="83" t="s">
        <v>1368</v>
      </c>
      <c r="P166" s="102">
        <v>7217410</v>
      </c>
      <c r="Q166" s="83" t="s">
        <v>5474</v>
      </c>
      <c r="R166" s="83" t="s">
        <v>68</v>
      </c>
      <c r="S166" s="83" t="s">
        <v>52</v>
      </c>
      <c r="T166" s="85">
        <v>0</v>
      </c>
      <c r="U166" s="85">
        <v>0</v>
      </c>
      <c r="V166" s="85">
        <f t="shared" si="23"/>
        <v>0</v>
      </c>
      <c r="W166" s="86" t="e">
        <f t="shared" si="18"/>
        <v>#DIV/0!</v>
      </c>
      <c r="X166" s="83" t="s">
        <v>1361</v>
      </c>
      <c r="Y166" s="85">
        <v>0</v>
      </c>
      <c r="Z166" s="83" t="s">
        <v>5475</v>
      </c>
      <c r="AA166" s="85">
        <v>0</v>
      </c>
      <c r="AB166" s="85" t="s">
        <v>54</v>
      </c>
      <c r="AC166" s="85">
        <v>0</v>
      </c>
      <c r="AD166" s="85">
        <v>0</v>
      </c>
      <c r="AE166" s="85">
        <v>0</v>
      </c>
      <c r="AF166" s="83" t="s">
        <v>1371</v>
      </c>
      <c r="AG166" s="103">
        <f t="shared" si="24"/>
        <v>0</v>
      </c>
    </row>
    <row r="167" spans="1:33" s="88" customFormat="1" x14ac:dyDescent="0.2">
      <c r="A167" s="83" t="s">
        <v>39</v>
      </c>
      <c r="B167" s="83" t="s">
        <v>40</v>
      </c>
      <c r="C167" s="83" t="s">
        <v>3191</v>
      </c>
      <c r="D167" s="83" t="s">
        <v>3284</v>
      </c>
      <c r="E167" s="83" t="s">
        <v>2903</v>
      </c>
      <c r="F167" s="83" t="s">
        <v>3286</v>
      </c>
      <c r="G167" s="83" t="s">
        <v>3243</v>
      </c>
      <c r="H167" s="83" t="s">
        <v>3948</v>
      </c>
      <c r="I167" s="83" t="s">
        <v>436</v>
      </c>
      <c r="J167" s="83" t="s">
        <v>55</v>
      </c>
      <c r="K167" s="104" t="s">
        <v>54</v>
      </c>
      <c r="L167" s="84">
        <v>43539</v>
      </c>
      <c r="M167" s="84">
        <v>42397</v>
      </c>
      <c r="N167" s="83" t="s">
        <v>1358</v>
      </c>
      <c r="O167" s="83" t="s">
        <v>1368</v>
      </c>
      <c r="P167" s="102">
        <v>6279668</v>
      </c>
      <c r="Q167" s="83" t="s">
        <v>5476</v>
      </c>
      <c r="R167" s="83" t="s">
        <v>68</v>
      </c>
      <c r="S167" s="83" t="s">
        <v>52</v>
      </c>
      <c r="T167" s="85">
        <v>0</v>
      </c>
      <c r="U167" s="85">
        <v>0</v>
      </c>
      <c r="V167" s="85">
        <f t="shared" si="23"/>
        <v>0</v>
      </c>
      <c r="W167" s="86" t="e">
        <f t="shared" si="18"/>
        <v>#DIV/0!</v>
      </c>
      <c r="X167" s="83" t="s">
        <v>5466</v>
      </c>
      <c r="Y167" s="85">
        <v>0</v>
      </c>
      <c r="Z167" s="83" t="s">
        <v>55</v>
      </c>
      <c r="AA167" s="85">
        <v>0</v>
      </c>
      <c r="AB167" s="85" t="s">
        <v>54</v>
      </c>
      <c r="AC167" s="85">
        <v>0</v>
      </c>
      <c r="AD167" s="85">
        <v>0</v>
      </c>
      <c r="AE167" s="85">
        <v>0</v>
      </c>
      <c r="AF167" s="83" t="s">
        <v>1371</v>
      </c>
      <c r="AG167" s="103">
        <f t="shared" si="24"/>
        <v>0</v>
      </c>
    </row>
    <row r="168" spans="1:33" s="88" customFormat="1" x14ac:dyDescent="0.2">
      <c r="A168" s="83" t="s">
        <v>39</v>
      </c>
      <c r="B168" s="83" t="s">
        <v>40</v>
      </c>
      <c r="C168" s="83" t="s">
        <v>3191</v>
      </c>
      <c r="D168" s="83" t="s">
        <v>3284</v>
      </c>
      <c r="E168" s="83" t="s">
        <v>2903</v>
      </c>
      <c r="F168" s="83" t="s">
        <v>3286</v>
      </c>
      <c r="G168" s="83" t="s">
        <v>3195</v>
      </c>
      <c r="H168" s="83" t="s">
        <v>3285</v>
      </c>
      <c r="I168" s="83" t="s">
        <v>436</v>
      </c>
      <c r="J168" s="83" t="s">
        <v>2081</v>
      </c>
      <c r="K168" s="84">
        <v>43476</v>
      </c>
      <c r="L168" s="84">
        <v>43476</v>
      </c>
      <c r="M168" s="84">
        <v>43476</v>
      </c>
      <c r="N168" s="83" t="s">
        <v>1358</v>
      </c>
      <c r="O168" s="83" t="s">
        <v>1368</v>
      </c>
      <c r="P168" s="102">
        <v>7559336</v>
      </c>
      <c r="Q168" s="83" t="s">
        <v>5477</v>
      </c>
      <c r="R168" s="83" t="s">
        <v>68</v>
      </c>
      <c r="S168" s="83" t="s">
        <v>52</v>
      </c>
      <c r="T168" s="85">
        <v>925</v>
      </c>
      <c r="U168" s="85">
        <v>819</v>
      </c>
      <c r="V168" s="85">
        <f t="shared" si="23"/>
        <v>106</v>
      </c>
      <c r="W168" s="86">
        <f t="shared" si="18"/>
        <v>0.11459459459459459</v>
      </c>
      <c r="X168" s="83" t="s">
        <v>1361</v>
      </c>
      <c r="Y168" s="85">
        <v>819</v>
      </c>
      <c r="Z168" s="83" t="s">
        <v>5478</v>
      </c>
      <c r="AA168" s="85">
        <v>0</v>
      </c>
      <c r="AB168" s="85" t="s">
        <v>54</v>
      </c>
      <c r="AC168" s="85">
        <v>925</v>
      </c>
      <c r="AD168" s="85">
        <v>819</v>
      </c>
      <c r="AE168" s="85">
        <v>106</v>
      </c>
      <c r="AF168" s="83" t="s">
        <v>1371</v>
      </c>
      <c r="AG168" s="103">
        <f t="shared" si="24"/>
        <v>0</v>
      </c>
    </row>
    <row r="169" spans="1:33" s="88" customFormat="1" x14ac:dyDescent="0.2">
      <c r="A169" s="83" t="s">
        <v>39</v>
      </c>
      <c r="B169" s="83" t="s">
        <v>40</v>
      </c>
      <c r="C169" s="83" t="s">
        <v>3191</v>
      </c>
      <c r="D169" s="83" t="s">
        <v>3306</v>
      </c>
      <c r="E169" s="83" t="s">
        <v>2903</v>
      </c>
      <c r="F169" s="83" t="s">
        <v>3308</v>
      </c>
      <c r="G169" s="83" t="s">
        <v>3243</v>
      </c>
      <c r="H169" s="83" t="s">
        <v>5479</v>
      </c>
      <c r="I169" s="83" t="s">
        <v>94</v>
      </c>
      <c r="J169" s="83" t="s">
        <v>2081</v>
      </c>
      <c r="K169" s="84">
        <v>43480</v>
      </c>
      <c r="L169" s="84">
        <v>43539</v>
      </c>
      <c r="M169" s="104" t="s">
        <v>54</v>
      </c>
      <c r="N169" s="83" t="s">
        <v>1358</v>
      </c>
      <c r="O169" s="83" t="s">
        <v>1359</v>
      </c>
      <c r="P169" s="102">
        <v>8132078</v>
      </c>
      <c r="Q169" s="83" t="s">
        <v>5480</v>
      </c>
      <c r="R169" s="83" t="s">
        <v>68</v>
      </c>
      <c r="S169" s="83" t="s">
        <v>52</v>
      </c>
      <c r="T169" s="85">
        <v>7046.71</v>
      </c>
      <c r="U169" s="85">
        <v>6711.15</v>
      </c>
      <c r="V169" s="85">
        <f t="shared" ref="V169:V181" si="25">T169-U169</f>
        <v>335.5600000000004</v>
      </c>
      <c r="W169" s="86">
        <f t="shared" si="18"/>
        <v>4.7619385500467654E-2</v>
      </c>
      <c r="X169" s="83" t="s">
        <v>1361</v>
      </c>
      <c r="Y169" s="85">
        <v>6711.15</v>
      </c>
      <c r="Z169" s="83" t="s">
        <v>5481</v>
      </c>
      <c r="AA169" s="85">
        <v>0</v>
      </c>
      <c r="AB169" s="85" t="s">
        <v>54</v>
      </c>
      <c r="AC169" s="85">
        <v>7046.71</v>
      </c>
      <c r="AD169" s="85">
        <v>6711.15</v>
      </c>
      <c r="AE169" s="85">
        <v>335.56</v>
      </c>
      <c r="AF169" s="83" t="s">
        <v>1371</v>
      </c>
      <c r="AG169" s="103">
        <f t="shared" ref="AG169:AG181" si="26">V169-AE169</f>
        <v>0</v>
      </c>
    </row>
    <row r="170" spans="1:33" s="88" customFormat="1" x14ac:dyDescent="0.2">
      <c r="A170" s="83" t="s">
        <v>39</v>
      </c>
      <c r="B170" s="83" t="s">
        <v>40</v>
      </c>
      <c r="C170" s="83" t="s">
        <v>3191</v>
      </c>
      <c r="D170" s="83" t="s">
        <v>3306</v>
      </c>
      <c r="E170" s="83" t="s">
        <v>2903</v>
      </c>
      <c r="F170" s="83" t="s">
        <v>3308</v>
      </c>
      <c r="G170" s="83" t="s">
        <v>3243</v>
      </c>
      <c r="H170" s="83" t="s">
        <v>5479</v>
      </c>
      <c r="I170" s="83" t="s">
        <v>94</v>
      </c>
      <c r="J170" s="83" t="s">
        <v>2081</v>
      </c>
      <c r="K170" s="84">
        <v>43480</v>
      </c>
      <c r="L170" s="84">
        <v>43480</v>
      </c>
      <c r="M170" s="84">
        <v>43480</v>
      </c>
      <c r="N170" s="83" t="s">
        <v>1358</v>
      </c>
      <c r="O170" s="83" t="s">
        <v>1368</v>
      </c>
      <c r="P170" s="102">
        <v>8132085</v>
      </c>
      <c r="Q170" s="83" t="s">
        <v>5482</v>
      </c>
      <c r="R170" s="83" t="s">
        <v>68</v>
      </c>
      <c r="S170" s="83" t="s">
        <v>52</v>
      </c>
      <c r="T170" s="85">
        <v>3593.11</v>
      </c>
      <c r="U170" s="85">
        <v>2697.57</v>
      </c>
      <c r="V170" s="85">
        <f t="shared" si="25"/>
        <v>895.54</v>
      </c>
      <c r="W170" s="86">
        <f t="shared" si="18"/>
        <v>0.24923812518959895</v>
      </c>
      <c r="X170" s="83" t="s">
        <v>1361</v>
      </c>
      <c r="Y170" s="85">
        <v>2697.57</v>
      </c>
      <c r="Z170" s="83" t="s">
        <v>5483</v>
      </c>
      <c r="AA170" s="85">
        <v>0</v>
      </c>
      <c r="AB170" s="85" t="s">
        <v>54</v>
      </c>
      <c r="AC170" s="85">
        <v>3593.11</v>
      </c>
      <c r="AD170" s="85">
        <v>2697.57</v>
      </c>
      <c r="AE170" s="85">
        <v>895.54</v>
      </c>
      <c r="AF170" s="83" t="s">
        <v>1371</v>
      </c>
      <c r="AG170" s="103">
        <f t="shared" si="26"/>
        <v>0</v>
      </c>
    </row>
    <row r="171" spans="1:33" s="88" customFormat="1" x14ac:dyDescent="0.2">
      <c r="A171" s="83" t="s">
        <v>39</v>
      </c>
      <c r="B171" s="83" t="s">
        <v>40</v>
      </c>
      <c r="C171" s="83" t="s">
        <v>3191</v>
      </c>
      <c r="D171" s="83" t="s">
        <v>3306</v>
      </c>
      <c r="E171" s="83" t="s">
        <v>2903</v>
      </c>
      <c r="F171" s="83" t="s">
        <v>3308</v>
      </c>
      <c r="G171" s="83" t="s">
        <v>1294</v>
      </c>
      <c r="H171" s="83" t="s">
        <v>3314</v>
      </c>
      <c r="I171" s="83" t="s">
        <v>436</v>
      </c>
      <c r="J171" s="83" t="s">
        <v>2222</v>
      </c>
      <c r="K171" s="84">
        <v>43460</v>
      </c>
      <c r="L171" s="84">
        <v>43460</v>
      </c>
      <c r="M171" s="84">
        <v>43460</v>
      </c>
      <c r="N171" s="83" t="s">
        <v>1358</v>
      </c>
      <c r="O171" s="83" t="s">
        <v>1368</v>
      </c>
      <c r="P171" s="102">
        <v>6786869</v>
      </c>
      <c r="Q171" s="83" t="s">
        <v>5484</v>
      </c>
      <c r="R171" s="83" t="s">
        <v>68</v>
      </c>
      <c r="S171" s="83" t="s">
        <v>52</v>
      </c>
      <c r="T171" s="85">
        <v>1314.5</v>
      </c>
      <c r="U171" s="85">
        <v>1195</v>
      </c>
      <c r="V171" s="85">
        <f t="shared" si="25"/>
        <v>119.5</v>
      </c>
      <c r="W171" s="86">
        <f t="shared" si="18"/>
        <v>9.0909090909090912E-2</v>
      </c>
      <c r="X171" s="83" t="s">
        <v>1361</v>
      </c>
      <c r="Y171" s="85">
        <v>1195</v>
      </c>
      <c r="Z171" s="83" t="s">
        <v>5485</v>
      </c>
      <c r="AA171" s="85">
        <v>0</v>
      </c>
      <c r="AB171" s="85" t="s">
        <v>54</v>
      </c>
      <c r="AC171" s="85">
        <v>1314.5</v>
      </c>
      <c r="AD171" s="85">
        <v>1195</v>
      </c>
      <c r="AE171" s="85">
        <v>119.5</v>
      </c>
      <c r="AF171" s="83" t="s">
        <v>1371</v>
      </c>
      <c r="AG171" s="103">
        <f t="shared" si="26"/>
        <v>0</v>
      </c>
    </row>
    <row r="172" spans="1:33" s="88" customFormat="1" x14ac:dyDescent="0.2">
      <c r="A172" s="83" t="s">
        <v>39</v>
      </c>
      <c r="B172" s="83" t="s">
        <v>40</v>
      </c>
      <c r="C172" s="83" t="s">
        <v>3191</v>
      </c>
      <c r="D172" s="83" t="s">
        <v>3306</v>
      </c>
      <c r="E172" s="83" t="s">
        <v>2903</v>
      </c>
      <c r="F172" s="83" t="s">
        <v>3308</v>
      </c>
      <c r="G172" s="83" t="s">
        <v>3243</v>
      </c>
      <c r="H172" s="83" t="s">
        <v>3314</v>
      </c>
      <c r="I172" s="83" t="s">
        <v>94</v>
      </c>
      <c r="J172" s="83" t="s">
        <v>2081</v>
      </c>
      <c r="K172" s="84">
        <v>43475</v>
      </c>
      <c r="L172" s="84">
        <v>43539</v>
      </c>
      <c r="M172" s="104" t="s">
        <v>54</v>
      </c>
      <c r="N172" s="83" t="s">
        <v>1358</v>
      </c>
      <c r="O172" s="83" t="s">
        <v>1359</v>
      </c>
      <c r="P172" s="102">
        <v>8102988</v>
      </c>
      <c r="Q172" s="83" t="s">
        <v>5486</v>
      </c>
      <c r="R172" s="83" t="s">
        <v>68</v>
      </c>
      <c r="S172" s="83" t="s">
        <v>52</v>
      </c>
      <c r="T172" s="85">
        <v>11316.8</v>
      </c>
      <c r="U172" s="85">
        <v>8683.2900000000009</v>
      </c>
      <c r="V172" s="85">
        <f t="shared" si="25"/>
        <v>2633.5099999999984</v>
      </c>
      <c r="W172" s="86">
        <f t="shared" si="18"/>
        <v>0.2327080093312596</v>
      </c>
      <c r="X172" s="83" t="s">
        <v>1361</v>
      </c>
      <c r="Y172" s="85">
        <v>8683.2900000000009</v>
      </c>
      <c r="Z172" s="83" t="s">
        <v>5487</v>
      </c>
      <c r="AA172" s="85">
        <v>0</v>
      </c>
      <c r="AB172" s="85" t="s">
        <v>54</v>
      </c>
      <c r="AC172" s="85">
        <v>11316.8</v>
      </c>
      <c r="AD172" s="85">
        <v>8683.2900000000009</v>
      </c>
      <c r="AE172" s="85">
        <v>2633.51</v>
      </c>
      <c r="AF172" s="83" t="s">
        <v>1371</v>
      </c>
      <c r="AG172" s="103">
        <f t="shared" si="26"/>
        <v>0</v>
      </c>
    </row>
    <row r="173" spans="1:33" s="88" customFormat="1" x14ac:dyDescent="0.2">
      <c r="A173" s="83" t="s">
        <v>39</v>
      </c>
      <c r="B173" s="83" t="s">
        <v>40</v>
      </c>
      <c r="C173" s="83" t="s">
        <v>3191</v>
      </c>
      <c r="D173" s="83" t="s">
        <v>3306</v>
      </c>
      <c r="E173" s="83" t="s">
        <v>2903</v>
      </c>
      <c r="F173" s="83" t="s">
        <v>3308</v>
      </c>
      <c r="G173" s="83" t="s">
        <v>3243</v>
      </c>
      <c r="H173" s="83" t="s">
        <v>3314</v>
      </c>
      <c r="I173" s="83" t="s">
        <v>94</v>
      </c>
      <c r="J173" s="83" t="s">
        <v>2081</v>
      </c>
      <c r="K173" s="84">
        <v>43476</v>
      </c>
      <c r="L173" s="84">
        <v>43539</v>
      </c>
      <c r="M173" s="104" t="s">
        <v>54</v>
      </c>
      <c r="N173" s="83" t="s">
        <v>1358</v>
      </c>
      <c r="O173" s="83" t="s">
        <v>1359</v>
      </c>
      <c r="P173" s="102">
        <v>8152143</v>
      </c>
      <c r="Q173" s="83" t="s">
        <v>3322</v>
      </c>
      <c r="R173" s="83" t="s">
        <v>68</v>
      </c>
      <c r="S173" s="83" t="s">
        <v>52</v>
      </c>
      <c r="T173" s="85">
        <v>4908.75</v>
      </c>
      <c r="U173" s="85">
        <v>5020.3500000000004</v>
      </c>
      <c r="V173" s="85">
        <f t="shared" si="25"/>
        <v>-111.60000000000036</v>
      </c>
      <c r="W173" s="86">
        <f t="shared" si="18"/>
        <v>-2.2734912146676927E-2</v>
      </c>
      <c r="X173" s="83" t="s">
        <v>1361</v>
      </c>
      <c r="Y173" s="85">
        <v>5020.3500000000004</v>
      </c>
      <c r="Z173" s="83" t="s">
        <v>3324</v>
      </c>
      <c r="AA173" s="85">
        <v>0</v>
      </c>
      <c r="AB173" s="85" t="s">
        <v>54</v>
      </c>
      <c r="AC173" s="85">
        <v>4908.75</v>
      </c>
      <c r="AD173" s="85">
        <v>5020.3500000000004</v>
      </c>
      <c r="AE173" s="85">
        <v>-111.6</v>
      </c>
      <c r="AF173" s="83" t="s">
        <v>1371</v>
      </c>
      <c r="AG173" s="103">
        <f t="shared" si="26"/>
        <v>-3.694822225952521E-13</v>
      </c>
    </row>
    <row r="174" spans="1:33" s="88" customFormat="1" x14ac:dyDescent="0.2">
      <c r="A174" s="83" t="s">
        <v>39</v>
      </c>
      <c r="B174" s="83" t="s">
        <v>40</v>
      </c>
      <c r="C174" s="83" t="s">
        <v>3191</v>
      </c>
      <c r="D174" s="83" t="s">
        <v>3306</v>
      </c>
      <c r="E174" s="83" t="s">
        <v>2903</v>
      </c>
      <c r="F174" s="83" t="s">
        <v>3308</v>
      </c>
      <c r="G174" s="83" t="s">
        <v>3243</v>
      </c>
      <c r="H174" s="83" t="s">
        <v>3314</v>
      </c>
      <c r="I174" s="83" t="s">
        <v>94</v>
      </c>
      <c r="J174" s="83" t="s">
        <v>2081</v>
      </c>
      <c r="K174" s="84">
        <v>43483</v>
      </c>
      <c r="L174" s="84">
        <v>43539</v>
      </c>
      <c r="M174" s="104" t="s">
        <v>54</v>
      </c>
      <c r="N174" s="83" t="s">
        <v>1358</v>
      </c>
      <c r="O174" s="83" t="s">
        <v>1359</v>
      </c>
      <c r="P174" s="102">
        <v>8171659</v>
      </c>
      <c r="Q174" s="83" t="s">
        <v>5488</v>
      </c>
      <c r="R174" s="83" t="s">
        <v>68</v>
      </c>
      <c r="S174" s="83" t="s">
        <v>52</v>
      </c>
      <c r="T174" s="85">
        <v>100422.97</v>
      </c>
      <c r="U174" s="85">
        <v>95639.46</v>
      </c>
      <c r="V174" s="85">
        <f t="shared" si="25"/>
        <v>4783.5099999999948</v>
      </c>
      <c r="W174" s="86">
        <f t="shared" si="18"/>
        <v>4.7633624060312046E-2</v>
      </c>
      <c r="X174" s="83" t="s">
        <v>1361</v>
      </c>
      <c r="Y174" s="85">
        <v>95639.46</v>
      </c>
      <c r="Z174" s="83" t="s">
        <v>5489</v>
      </c>
      <c r="AA174" s="85">
        <v>0</v>
      </c>
      <c r="AB174" s="85" t="s">
        <v>54</v>
      </c>
      <c r="AC174" s="85">
        <v>100422.97</v>
      </c>
      <c r="AD174" s="85">
        <v>95639.46</v>
      </c>
      <c r="AE174" s="85">
        <v>4783.51</v>
      </c>
      <c r="AF174" s="83" t="s">
        <v>1371</v>
      </c>
      <c r="AG174" s="103">
        <f t="shared" si="26"/>
        <v>0</v>
      </c>
    </row>
    <row r="175" spans="1:33" s="88" customFormat="1" x14ac:dyDescent="0.2">
      <c r="A175" s="83" t="s">
        <v>39</v>
      </c>
      <c r="B175" s="83" t="s">
        <v>40</v>
      </c>
      <c r="C175" s="83" t="s">
        <v>3191</v>
      </c>
      <c r="D175" s="83" t="s">
        <v>3306</v>
      </c>
      <c r="E175" s="83" t="s">
        <v>2903</v>
      </c>
      <c r="F175" s="83" t="s">
        <v>3308</v>
      </c>
      <c r="G175" s="83" t="s">
        <v>3243</v>
      </c>
      <c r="H175" s="83" t="s">
        <v>3314</v>
      </c>
      <c r="I175" s="83" t="s">
        <v>94</v>
      </c>
      <c r="J175" s="83" t="s">
        <v>2081</v>
      </c>
      <c r="K175" s="84">
        <v>43493</v>
      </c>
      <c r="L175" s="84">
        <v>43539</v>
      </c>
      <c r="M175" s="104" t="s">
        <v>54</v>
      </c>
      <c r="N175" s="83" t="s">
        <v>1358</v>
      </c>
      <c r="O175" s="83" t="s">
        <v>1359</v>
      </c>
      <c r="P175" s="102">
        <v>8188893</v>
      </c>
      <c r="Q175" s="83" t="s">
        <v>3335</v>
      </c>
      <c r="R175" s="83" t="s">
        <v>68</v>
      </c>
      <c r="S175" s="83" t="s">
        <v>52</v>
      </c>
      <c r="T175" s="85">
        <v>8499.66</v>
      </c>
      <c r="U175" s="85">
        <v>7738.15</v>
      </c>
      <c r="V175" s="85">
        <f t="shared" si="25"/>
        <v>761.51000000000022</v>
      </c>
      <c r="W175" s="86">
        <f t="shared" ref="W175:W230" si="27">V175/T175</f>
        <v>8.959299548452529E-2</v>
      </c>
      <c r="X175" s="83" t="s">
        <v>1361</v>
      </c>
      <c r="Y175" s="85">
        <v>7738.15</v>
      </c>
      <c r="Z175" s="83" t="s">
        <v>3337</v>
      </c>
      <c r="AA175" s="85">
        <v>0</v>
      </c>
      <c r="AB175" s="85" t="s">
        <v>54</v>
      </c>
      <c r="AC175" s="85">
        <v>8499.66</v>
      </c>
      <c r="AD175" s="85">
        <v>7738.15</v>
      </c>
      <c r="AE175" s="85">
        <v>761.51</v>
      </c>
      <c r="AF175" s="83" t="s">
        <v>1371</v>
      </c>
      <c r="AG175" s="103">
        <f t="shared" si="26"/>
        <v>0</v>
      </c>
    </row>
    <row r="176" spans="1:33" s="88" customFormat="1" x14ac:dyDescent="0.2">
      <c r="A176" s="83" t="s">
        <v>39</v>
      </c>
      <c r="B176" s="83" t="s">
        <v>40</v>
      </c>
      <c r="C176" s="83" t="s">
        <v>3191</v>
      </c>
      <c r="D176" s="83" t="s">
        <v>3306</v>
      </c>
      <c r="E176" s="83" t="s">
        <v>2903</v>
      </c>
      <c r="F176" s="83" t="s">
        <v>3308</v>
      </c>
      <c r="G176" s="83" t="s">
        <v>3243</v>
      </c>
      <c r="H176" s="83" t="s">
        <v>3314</v>
      </c>
      <c r="I176" s="83" t="s">
        <v>94</v>
      </c>
      <c r="J176" s="83" t="s">
        <v>2081</v>
      </c>
      <c r="K176" s="84">
        <v>43496</v>
      </c>
      <c r="L176" s="84">
        <v>43539</v>
      </c>
      <c r="M176" s="104" t="s">
        <v>54</v>
      </c>
      <c r="N176" s="83" t="s">
        <v>1358</v>
      </c>
      <c r="O176" s="83" t="s">
        <v>1359</v>
      </c>
      <c r="P176" s="102">
        <v>8194330</v>
      </c>
      <c r="Q176" s="83" t="s">
        <v>3340</v>
      </c>
      <c r="R176" s="83" t="s">
        <v>68</v>
      </c>
      <c r="S176" s="83" t="s">
        <v>52</v>
      </c>
      <c r="T176" s="85">
        <v>2133.0300000000002</v>
      </c>
      <c r="U176" s="85">
        <v>1942.44</v>
      </c>
      <c r="V176" s="85">
        <f t="shared" si="25"/>
        <v>190.59000000000015</v>
      </c>
      <c r="W176" s="86">
        <f t="shared" si="27"/>
        <v>8.935176720439944E-2</v>
      </c>
      <c r="X176" s="83" t="s">
        <v>1361</v>
      </c>
      <c r="Y176" s="85">
        <v>1942.44</v>
      </c>
      <c r="Z176" s="83" t="s">
        <v>3342</v>
      </c>
      <c r="AA176" s="85">
        <v>0</v>
      </c>
      <c r="AB176" s="85" t="s">
        <v>54</v>
      </c>
      <c r="AC176" s="85">
        <v>2133.0300000000002</v>
      </c>
      <c r="AD176" s="85">
        <v>1942.44</v>
      </c>
      <c r="AE176" s="85">
        <v>190.59</v>
      </c>
      <c r="AF176" s="83" t="s">
        <v>1371</v>
      </c>
      <c r="AG176" s="103">
        <f t="shared" si="26"/>
        <v>0</v>
      </c>
    </row>
    <row r="177" spans="1:33" s="88" customFormat="1" x14ac:dyDescent="0.2">
      <c r="A177" s="83" t="s">
        <v>39</v>
      </c>
      <c r="B177" s="83" t="s">
        <v>40</v>
      </c>
      <c r="C177" s="83" t="s">
        <v>3191</v>
      </c>
      <c r="D177" s="83" t="s">
        <v>3306</v>
      </c>
      <c r="E177" s="83" t="s">
        <v>2903</v>
      </c>
      <c r="F177" s="83" t="s">
        <v>3308</v>
      </c>
      <c r="G177" s="83" t="s">
        <v>347</v>
      </c>
      <c r="H177" s="83" t="s">
        <v>3384</v>
      </c>
      <c r="I177" s="83" t="s">
        <v>436</v>
      </c>
      <c r="J177" s="83" t="s">
        <v>55</v>
      </c>
      <c r="K177" s="104" t="s">
        <v>54</v>
      </c>
      <c r="L177" s="84">
        <v>43488</v>
      </c>
      <c r="M177" s="84">
        <v>43488</v>
      </c>
      <c r="N177" s="83" t="s">
        <v>2098</v>
      </c>
      <c r="O177" s="83" t="s">
        <v>1368</v>
      </c>
      <c r="P177" s="102">
        <v>1762184</v>
      </c>
      <c r="Q177" s="83" t="s">
        <v>5490</v>
      </c>
      <c r="R177" s="83" t="s">
        <v>68</v>
      </c>
      <c r="S177" s="83" t="s">
        <v>52</v>
      </c>
      <c r="T177" s="85">
        <v>-331499.5</v>
      </c>
      <c r="U177" s="85">
        <v>-314924.53000000003</v>
      </c>
      <c r="V177" s="85">
        <f t="shared" si="25"/>
        <v>-16574.969999999972</v>
      </c>
      <c r="W177" s="86">
        <f t="shared" si="27"/>
        <v>4.9999984917020908E-2</v>
      </c>
      <c r="X177" s="83" t="s">
        <v>1525</v>
      </c>
      <c r="Y177" s="85">
        <v>0</v>
      </c>
      <c r="Z177" s="83" t="s">
        <v>55</v>
      </c>
      <c r="AA177" s="85">
        <v>0</v>
      </c>
      <c r="AB177" s="85" t="s">
        <v>54</v>
      </c>
      <c r="AC177" s="85">
        <v>0</v>
      </c>
      <c r="AD177" s="85">
        <v>0</v>
      </c>
      <c r="AE177" s="85">
        <v>0</v>
      </c>
      <c r="AF177" s="83" t="s">
        <v>1371</v>
      </c>
      <c r="AG177" s="103">
        <f t="shared" si="26"/>
        <v>-16574.969999999972</v>
      </c>
    </row>
    <row r="178" spans="1:33" s="88" customFormat="1" x14ac:dyDescent="0.2">
      <c r="A178" s="83" t="s">
        <v>39</v>
      </c>
      <c r="B178" s="83" t="s">
        <v>40</v>
      </c>
      <c r="C178" s="83" t="s">
        <v>3191</v>
      </c>
      <c r="D178" s="83" t="s">
        <v>3306</v>
      </c>
      <c r="E178" s="83" t="s">
        <v>2903</v>
      </c>
      <c r="F178" s="83" t="s">
        <v>3308</v>
      </c>
      <c r="G178" s="83" t="s">
        <v>3243</v>
      </c>
      <c r="H178" s="83" t="s">
        <v>3345</v>
      </c>
      <c r="I178" s="83" t="s">
        <v>436</v>
      </c>
      <c r="J178" s="83" t="s">
        <v>2081</v>
      </c>
      <c r="K178" s="84">
        <v>43466</v>
      </c>
      <c r="L178" s="84">
        <v>43466</v>
      </c>
      <c r="M178" s="84">
        <v>43585</v>
      </c>
      <c r="N178" s="83" t="s">
        <v>1358</v>
      </c>
      <c r="O178" s="83" t="s">
        <v>1368</v>
      </c>
      <c r="P178" s="102">
        <v>7662633</v>
      </c>
      <c r="Q178" s="83" t="s">
        <v>5491</v>
      </c>
      <c r="R178" s="83" t="s">
        <v>68</v>
      </c>
      <c r="S178" s="83" t="s">
        <v>52</v>
      </c>
      <c r="T178" s="85">
        <v>31824.01</v>
      </c>
      <c r="U178" s="85">
        <v>27915.79</v>
      </c>
      <c r="V178" s="85">
        <f t="shared" si="25"/>
        <v>3908.2199999999975</v>
      </c>
      <c r="W178" s="86">
        <f t="shared" si="27"/>
        <v>0.12280727664426946</v>
      </c>
      <c r="X178" s="83" t="s">
        <v>1361</v>
      </c>
      <c r="Y178" s="85">
        <v>27915.79</v>
      </c>
      <c r="Z178" s="83" t="s">
        <v>5492</v>
      </c>
      <c r="AA178" s="85">
        <v>0</v>
      </c>
      <c r="AB178" s="85" t="s">
        <v>54</v>
      </c>
      <c r="AC178" s="85">
        <v>31824.01</v>
      </c>
      <c r="AD178" s="85">
        <v>27915.79</v>
      </c>
      <c r="AE178" s="85">
        <v>3908.22</v>
      </c>
      <c r="AF178" s="83" t="s">
        <v>1371</v>
      </c>
      <c r="AG178" s="103">
        <f t="shared" si="26"/>
        <v>0</v>
      </c>
    </row>
    <row r="179" spans="1:33" s="88" customFormat="1" x14ac:dyDescent="0.2">
      <c r="A179" s="83" t="s">
        <v>39</v>
      </c>
      <c r="B179" s="83" t="s">
        <v>40</v>
      </c>
      <c r="C179" s="83" t="s">
        <v>3191</v>
      </c>
      <c r="D179" s="83" t="s">
        <v>3306</v>
      </c>
      <c r="E179" s="83" t="s">
        <v>2903</v>
      </c>
      <c r="F179" s="83" t="s">
        <v>3308</v>
      </c>
      <c r="G179" s="83" t="s">
        <v>3243</v>
      </c>
      <c r="H179" s="83" t="s">
        <v>3345</v>
      </c>
      <c r="I179" s="83" t="s">
        <v>94</v>
      </c>
      <c r="J179" s="83" t="s">
        <v>2081</v>
      </c>
      <c r="K179" s="84">
        <v>43476</v>
      </c>
      <c r="L179" s="84">
        <v>43476</v>
      </c>
      <c r="M179" s="84">
        <v>43476</v>
      </c>
      <c r="N179" s="83" t="s">
        <v>1358</v>
      </c>
      <c r="O179" s="83" t="s">
        <v>1368</v>
      </c>
      <c r="P179" s="102">
        <v>7836380</v>
      </c>
      <c r="Q179" s="83" t="s">
        <v>3347</v>
      </c>
      <c r="R179" s="83" t="s">
        <v>68</v>
      </c>
      <c r="S179" s="83" t="s">
        <v>52</v>
      </c>
      <c r="T179" s="85">
        <v>6472.74</v>
      </c>
      <c r="U179" s="85">
        <v>5393.94</v>
      </c>
      <c r="V179" s="85">
        <f t="shared" si="25"/>
        <v>1078.8000000000002</v>
      </c>
      <c r="W179" s="86">
        <f t="shared" si="27"/>
        <v>0.16666821160744913</v>
      </c>
      <c r="X179" s="83" t="s">
        <v>1361</v>
      </c>
      <c r="Y179" s="85">
        <v>5393.94</v>
      </c>
      <c r="Z179" s="83" t="s">
        <v>3349</v>
      </c>
      <c r="AA179" s="85">
        <v>0</v>
      </c>
      <c r="AB179" s="85" t="s">
        <v>54</v>
      </c>
      <c r="AC179" s="85">
        <v>6472.74</v>
      </c>
      <c r="AD179" s="85">
        <v>5393.94</v>
      </c>
      <c r="AE179" s="85">
        <v>1078.8</v>
      </c>
      <c r="AF179" s="83" t="s">
        <v>1371</v>
      </c>
      <c r="AG179" s="103">
        <f t="shared" si="26"/>
        <v>0</v>
      </c>
    </row>
    <row r="180" spans="1:33" s="88" customFormat="1" x14ac:dyDescent="0.2">
      <c r="A180" s="83" t="s">
        <v>39</v>
      </c>
      <c r="B180" s="83" t="s">
        <v>40</v>
      </c>
      <c r="C180" s="83" t="s">
        <v>3191</v>
      </c>
      <c r="D180" s="83" t="s">
        <v>3306</v>
      </c>
      <c r="E180" s="83" t="s">
        <v>2903</v>
      </c>
      <c r="F180" s="83" t="s">
        <v>3308</v>
      </c>
      <c r="G180" s="83" t="s">
        <v>3243</v>
      </c>
      <c r="H180" s="83" t="s">
        <v>3345</v>
      </c>
      <c r="I180" s="83" t="s">
        <v>436</v>
      </c>
      <c r="J180" s="83" t="s">
        <v>2222</v>
      </c>
      <c r="K180" s="84">
        <v>43462</v>
      </c>
      <c r="L180" s="84">
        <v>43539</v>
      </c>
      <c r="M180" s="104" t="s">
        <v>54</v>
      </c>
      <c r="N180" s="83" t="s">
        <v>1358</v>
      </c>
      <c r="O180" s="83" t="s">
        <v>1359</v>
      </c>
      <c r="P180" s="102">
        <v>8137701</v>
      </c>
      <c r="Q180" s="83" t="s">
        <v>4439</v>
      </c>
      <c r="R180" s="83" t="s">
        <v>68</v>
      </c>
      <c r="S180" s="83" t="s">
        <v>52</v>
      </c>
      <c r="T180" s="85">
        <v>1304.8</v>
      </c>
      <c r="U180" s="85">
        <v>1174.32</v>
      </c>
      <c r="V180" s="85">
        <f t="shared" si="25"/>
        <v>130.48000000000002</v>
      </c>
      <c r="W180" s="86">
        <f t="shared" si="27"/>
        <v>0.10000000000000002</v>
      </c>
      <c r="X180" s="83" t="s">
        <v>1361</v>
      </c>
      <c r="Y180" s="85">
        <v>1174.32</v>
      </c>
      <c r="Z180" s="83" t="s">
        <v>4440</v>
      </c>
      <c r="AA180" s="85">
        <v>0</v>
      </c>
      <c r="AB180" s="85" t="s">
        <v>54</v>
      </c>
      <c r="AC180" s="85">
        <v>1304.8</v>
      </c>
      <c r="AD180" s="85">
        <v>1174.32</v>
      </c>
      <c r="AE180" s="85">
        <v>130.47999999999999</v>
      </c>
      <c r="AF180" s="83" t="s">
        <v>1371</v>
      </c>
      <c r="AG180" s="103">
        <f t="shared" si="26"/>
        <v>0</v>
      </c>
    </row>
    <row r="181" spans="1:33" s="88" customFormat="1" x14ac:dyDescent="0.2">
      <c r="A181" s="83" t="s">
        <v>39</v>
      </c>
      <c r="B181" s="83" t="s">
        <v>40</v>
      </c>
      <c r="C181" s="83" t="s">
        <v>3191</v>
      </c>
      <c r="D181" s="83" t="s">
        <v>3306</v>
      </c>
      <c r="E181" s="83" t="s">
        <v>2903</v>
      </c>
      <c r="F181" s="83" t="s">
        <v>3308</v>
      </c>
      <c r="G181" s="83" t="s">
        <v>3243</v>
      </c>
      <c r="H181" s="83" t="s">
        <v>3345</v>
      </c>
      <c r="I181" s="83" t="s">
        <v>94</v>
      </c>
      <c r="J181" s="83" t="s">
        <v>2081</v>
      </c>
      <c r="K181" s="84">
        <v>43496</v>
      </c>
      <c r="L181" s="84">
        <v>43539</v>
      </c>
      <c r="M181" s="104" t="s">
        <v>54</v>
      </c>
      <c r="N181" s="83" t="s">
        <v>1358</v>
      </c>
      <c r="O181" s="83" t="s">
        <v>1359</v>
      </c>
      <c r="P181" s="102">
        <v>8194340</v>
      </c>
      <c r="Q181" s="83" t="s">
        <v>5493</v>
      </c>
      <c r="R181" s="83" t="s">
        <v>68</v>
      </c>
      <c r="S181" s="83" t="s">
        <v>52</v>
      </c>
      <c r="T181" s="85">
        <v>849</v>
      </c>
      <c r="U181" s="85">
        <v>799.11</v>
      </c>
      <c r="V181" s="85">
        <f t="shared" si="25"/>
        <v>49.889999999999986</v>
      </c>
      <c r="W181" s="86">
        <f t="shared" si="27"/>
        <v>5.876325088339221E-2</v>
      </c>
      <c r="X181" s="83" t="s">
        <v>1361</v>
      </c>
      <c r="Y181" s="85">
        <v>799.11</v>
      </c>
      <c r="Z181" s="83" t="s">
        <v>5494</v>
      </c>
      <c r="AA181" s="85">
        <v>0</v>
      </c>
      <c r="AB181" s="85" t="s">
        <v>54</v>
      </c>
      <c r="AC181" s="85">
        <v>849</v>
      </c>
      <c r="AD181" s="85">
        <v>799.11</v>
      </c>
      <c r="AE181" s="85">
        <v>49.89</v>
      </c>
      <c r="AF181" s="83" t="s">
        <v>1371</v>
      </c>
      <c r="AG181" s="103">
        <f t="shared" si="26"/>
        <v>0</v>
      </c>
    </row>
    <row r="182" spans="1:33" s="88" customFormat="1" x14ac:dyDescent="0.2">
      <c r="A182" s="83" t="s">
        <v>39</v>
      </c>
      <c r="B182" s="83" t="s">
        <v>40</v>
      </c>
      <c r="C182" s="83" t="s">
        <v>3191</v>
      </c>
      <c r="D182" s="83" t="s">
        <v>5495</v>
      </c>
      <c r="E182" s="83" t="s">
        <v>2903</v>
      </c>
      <c r="F182" s="83" t="s">
        <v>5496</v>
      </c>
      <c r="G182" s="83" t="s">
        <v>3195</v>
      </c>
      <c r="H182" s="83" t="s">
        <v>5497</v>
      </c>
      <c r="I182" s="83" t="s">
        <v>2092</v>
      </c>
      <c r="J182" s="83" t="s">
        <v>5498</v>
      </c>
      <c r="K182" s="84">
        <v>42776</v>
      </c>
      <c r="L182" s="84">
        <v>42776</v>
      </c>
      <c r="M182" s="84">
        <v>42776</v>
      </c>
      <c r="N182" s="83" t="s">
        <v>1367</v>
      </c>
      <c r="O182" s="83" t="s">
        <v>1368</v>
      </c>
      <c r="P182" s="102">
        <v>5861991</v>
      </c>
      <c r="Q182" s="83" t="s">
        <v>5499</v>
      </c>
      <c r="R182" s="83" t="s">
        <v>59</v>
      </c>
      <c r="S182" s="83" t="s">
        <v>52</v>
      </c>
      <c r="T182" s="85">
        <v>23180</v>
      </c>
      <c r="U182" s="85">
        <v>21395.14</v>
      </c>
      <c r="V182" s="85">
        <f>T182-U182</f>
        <v>1784.8600000000006</v>
      </c>
      <c r="W182" s="86">
        <f t="shared" si="27"/>
        <v>7.7000000000000027E-2</v>
      </c>
      <c r="X182" s="83" t="s">
        <v>5466</v>
      </c>
      <c r="Y182" s="85">
        <v>0</v>
      </c>
      <c r="Z182" s="83" t="s">
        <v>55</v>
      </c>
      <c r="AA182" s="85">
        <v>0</v>
      </c>
      <c r="AB182" s="85">
        <v>0</v>
      </c>
      <c r="AC182" s="85">
        <v>0</v>
      </c>
      <c r="AD182" s="85">
        <v>0</v>
      </c>
      <c r="AE182" s="85">
        <v>0</v>
      </c>
      <c r="AF182" s="83" t="s">
        <v>1371</v>
      </c>
      <c r="AG182" s="103">
        <f>V182-AE182</f>
        <v>1784.8600000000006</v>
      </c>
    </row>
    <row r="183" spans="1:33" s="88" customFormat="1" x14ac:dyDescent="0.2">
      <c r="A183" s="83" t="s">
        <v>39</v>
      </c>
      <c r="B183" s="83" t="s">
        <v>40</v>
      </c>
      <c r="C183" s="83" t="s">
        <v>3191</v>
      </c>
      <c r="D183" s="83" t="s">
        <v>3368</v>
      </c>
      <c r="E183" s="83" t="s">
        <v>2903</v>
      </c>
      <c r="F183" s="83" t="s">
        <v>3370</v>
      </c>
      <c r="G183" s="83" t="s">
        <v>3195</v>
      </c>
      <c r="H183" s="83" t="s">
        <v>3285</v>
      </c>
      <c r="I183" s="83" t="s">
        <v>2092</v>
      </c>
      <c r="J183" s="83" t="s">
        <v>2198</v>
      </c>
      <c r="K183" s="84">
        <v>42585</v>
      </c>
      <c r="L183" s="84">
        <v>42585</v>
      </c>
      <c r="M183" s="84">
        <v>42585</v>
      </c>
      <c r="N183" s="83" t="s">
        <v>1358</v>
      </c>
      <c r="O183" s="83" t="s">
        <v>1368</v>
      </c>
      <c r="P183" s="102">
        <v>6116984</v>
      </c>
      <c r="Q183" s="83" t="s">
        <v>5500</v>
      </c>
      <c r="R183" s="83" t="s">
        <v>68</v>
      </c>
      <c r="S183" s="83" t="s">
        <v>52</v>
      </c>
      <c r="T183" s="85">
        <v>0</v>
      </c>
      <c r="U183" s="85">
        <v>0</v>
      </c>
      <c r="V183" s="85">
        <f t="shared" ref="V183:V192" si="28">T183-U183</f>
        <v>0</v>
      </c>
      <c r="W183" s="86" t="e">
        <f t="shared" si="27"/>
        <v>#DIV/0!</v>
      </c>
      <c r="X183" s="83" t="s">
        <v>1361</v>
      </c>
      <c r="Y183" s="85">
        <v>0</v>
      </c>
      <c r="Z183" s="83" t="s">
        <v>5501</v>
      </c>
      <c r="AA183" s="85">
        <v>0</v>
      </c>
      <c r="AB183" s="85">
        <v>0</v>
      </c>
      <c r="AC183" s="85">
        <v>0</v>
      </c>
      <c r="AD183" s="85">
        <v>0</v>
      </c>
      <c r="AE183" s="85">
        <v>0</v>
      </c>
      <c r="AF183" s="83" t="s">
        <v>1371</v>
      </c>
      <c r="AG183" s="103">
        <f t="shared" ref="AG183:AG192" si="29">V183-AE183</f>
        <v>0</v>
      </c>
    </row>
    <row r="184" spans="1:33" s="88" customFormat="1" x14ac:dyDescent="0.2">
      <c r="A184" s="83" t="s">
        <v>39</v>
      </c>
      <c r="B184" s="83" t="s">
        <v>40</v>
      </c>
      <c r="C184" s="83" t="s">
        <v>3191</v>
      </c>
      <c r="D184" s="83" t="s">
        <v>3368</v>
      </c>
      <c r="E184" s="83" t="s">
        <v>2903</v>
      </c>
      <c r="F184" s="83" t="s">
        <v>3370</v>
      </c>
      <c r="G184" s="83" t="s">
        <v>3195</v>
      </c>
      <c r="H184" s="83" t="s">
        <v>3369</v>
      </c>
      <c r="I184" s="83" t="s">
        <v>94</v>
      </c>
      <c r="J184" s="83" t="s">
        <v>2081</v>
      </c>
      <c r="K184" s="84">
        <v>43479</v>
      </c>
      <c r="L184" s="84">
        <v>43479</v>
      </c>
      <c r="M184" s="84">
        <v>43479</v>
      </c>
      <c r="N184" s="83" t="s">
        <v>1358</v>
      </c>
      <c r="O184" s="83" t="s">
        <v>1368</v>
      </c>
      <c r="P184" s="102">
        <v>8059215</v>
      </c>
      <c r="Q184" s="83" t="s">
        <v>5502</v>
      </c>
      <c r="R184" s="83" t="s">
        <v>68</v>
      </c>
      <c r="S184" s="83" t="s">
        <v>52</v>
      </c>
      <c r="T184" s="85">
        <v>11190.14</v>
      </c>
      <c r="U184" s="85">
        <v>10373.620000000001</v>
      </c>
      <c r="V184" s="85">
        <f t="shared" si="28"/>
        <v>816.51999999999862</v>
      </c>
      <c r="W184" s="86">
        <f t="shared" si="27"/>
        <v>7.2967809160564445E-2</v>
      </c>
      <c r="X184" s="83" t="s">
        <v>1361</v>
      </c>
      <c r="Y184" s="85">
        <v>10373.620000000001</v>
      </c>
      <c r="Z184" s="83" t="s">
        <v>5503</v>
      </c>
      <c r="AA184" s="85">
        <v>0</v>
      </c>
      <c r="AB184" s="85" t="s">
        <v>54</v>
      </c>
      <c r="AC184" s="85">
        <v>11190.14</v>
      </c>
      <c r="AD184" s="85">
        <v>10373.620000000001</v>
      </c>
      <c r="AE184" s="85">
        <v>816.52</v>
      </c>
      <c r="AF184" s="83" t="s">
        <v>1363</v>
      </c>
      <c r="AG184" s="103">
        <f t="shared" si="29"/>
        <v>-1.3642420526593924E-12</v>
      </c>
    </row>
    <row r="185" spans="1:33" s="88" customFormat="1" x14ac:dyDescent="0.2">
      <c r="A185" s="83" t="s">
        <v>39</v>
      </c>
      <c r="B185" s="83" t="s">
        <v>40</v>
      </c>
      <c r="C185" s="83" t="s">
        <v>3191</v>
      </c>
      <c r="D185" s="83" t="s">
        <v>3368</v>
      </c>
      <c r="E185" s="83" t="s">
        <v>2903</v>
      </c>
      <c r="F185" s="83" t="s">
        <v>3370</v>
      </c>
      <c r="G185" s="83" t="s">
        <v>3195</v>
      </c>
      <c r="H185" s="83" t="s">
        <v>3369</v>
      </c>
      <c r="I185" s="83" t="s">
        <v>94</v>
      </c>
      <c r="J185" s="83" t="s">
        <v>2081</v>
      </c>
      <c r="K185" s="84">
        <v>43479</v>
      </c>
      <c r="L185" s="84">
        <v>43479</v>
      </c>
      <c r="M185" s="84">
        <v>43479</v>
      </c>
      <c r="N185" s="83" t="s">
        <v>1358</v>
      </c>
      <c r="O185" s="83" t="s">
        <v>1368</v>
      </c>
      <c r="P185" s="102">
        <v>8059215</v>
      </c>
      <c r="Q185" s="83" t="s">
        <v>5502</v>
      </c>
      <c r="R185" s="83" t="s">
        <v>68</v>
      </c>
      <c r="S185" s="83" t="s">
        <v>52</v>
      </c>
      <c r="T185" s="85">
        <v>39200</v>
      </c>
      <c r="U185" s="85">
        <v>39200</v>
      </c>
      <c r="V185" s="85">
        <f t="shared" si="28"/>
        <v>0</v>
      </c>
      <c r="W185" s="86">
        <f t="shared" si="27"/>
        <v>0</v>
      </c>
      <c r="X185" s="83" t="s">
        <v>1361</v>
      </c>
      <c r="Y185" s="85">
        <v>39200</v>
      </c>
      <c r="Z185" s="83" t="s">
        <v>5504</v>
      </c>
      <c r="AA185" s="85">
        <v>0</v>
      </c>
      <c r="AB185" s="85" t="s">
        <v>54</v>
      </c>
      <c r="AC185" s="85">
        <v>39200</v>
      </c>
      <c r="AD185" s="85">
        <v>39200</v>
      </c>
      <c r="AE185" s="85">
        <v>0</v>
      </c>
      <c r="AF185" s="83" t="s">
        <v>1363</v>
      </c>
      <c r="AG185" s="103">
        <f t="shared" si="29"/>
        <v>0</v>
      </c>
    </row>
    <row r="186" spans="1:33" s="88" customFormat="1" x14ac:dyDescent="0.2">
      <c r="A186" s="83" t="s">
        <v>39</v>
      </c>
      <c r="B186" s="83" t="s">
        <v>40</v>
      </c>
      <c r="C186" s="83" t="s">
        <v>3191</v>
      </c>
      <c r="D186" s="83" t="s">
        <v>3368</v>
      </c>
      <c r="E186" s="83" t="s">
        <v>2903</v>
      </c>
      <c r="F186" s="83" t="s">
        <v>3370</v>
      </c>
      <c r="G186" s="83" t="s">
        <v>3195</v>
      </c>
      <c r="H186" s="83" t="s">
        <v>3384</v>
      </c>
      <c r="I186" s="83" t="s">
        <v>94</v>
      </c>
      <c r="J186" s="83" t="s">
        <v>55</v>
      </c>
      <c r="K186" s="104" t="s">
        <v>54</v>
      </c>
      <c r="L186" s="84">
        <v>43494</v>
      </c>
      <c r="M186" s="84">
        <v>43494</v>
      </c>
      <c r="N186" s="83" t="s">
        <v>2098</v>
      </c>
      <c r="O186" s="83" t="s">
        <v>1368</v>
      </c>
      <c r="P186" s="102">
        <v>1764139</v>
      </c>
      <c r="Q186" s="83" t="s">
        <v>5505</v>
      </c>
      <c r="R186" s="83" t="s">
        <v>68</v>
      </c>
      <c r="S186" s="83" t="s">
        <v>52</v>
      </c>
      <c r="T186" s="85">
        <v>-7288</v>
      </c>
      <c r="U186" s="85">
        <v>-6923.6</v>
      </c>
      <c r="V186" s="85">
        <f t="shared" si="28"/>
        <v>-364.39999999999964</v>
      </c>
      <c r="W186" s="86">
        <f t="shared" si="27"/>
        <v>4.9999999999999947E-2</v>
      </c>
      <c r="X186" s="83" t="s">
        <v>1525</v>
      </c>
      <c r="Y186" s="85">
        <v>0</v>
      </c>
      <c r="Z186" s="83" t="s">
        <v>55</v>
      </c>
      <c r="AA186" s="85">
        <v>0</v>
      </c>
      <c r="AB186" s="85" t="s">
        <v>54</v>
      </c>
      <c r="AC186" s="85">
        <v>0</v>
      </c>
      <c r="AD186" s="85">
        <v>0</v>
      </c>
      <c r="AE186" s="85">
        <v>0</v>
      </c>
      <c r="AF186" s="83" t="s">
        <v>1371</v>
      </c>
      <c r="AG186" s="103">
        <f t="shared" si="29"/>
        <v>-364.39999999999964</v>
      </c>
    </row>
    <row r="187" spans="1:33" s="88" customFormat="1" x14ac:dyDescent="0.2">
      <c r="A187" s="83" t="s">
        <v>39</v>
      </c>
      <c r="B187" s="83" t="s">
        <v>40</v>
      </c>
      <c r="C187" s="83" t="s">
        <v>3191</v>
      </c>
      <c r="D187" s="83" t="s">
        <v>3368</v>
      </c>
      <c r="E187" s="83" t="s">
        <v>2903</v>
      </c>
      <c r="F187" s="83" t="s">
        <v>3370</v>
      </c>
      <c r="G187" s="83" t="s">
        <v>3195</v>
      </c>
      <c r="H187" s="83" t="s">
        <v>3384</v>
      </c>
      <c r="I187" s="83" t="s">
        <v>94</v>
      </c>
      <c r="J187" s="83" t="s">
        <v>2081</v>
      </c>
      <c r="K187" s="84">
        <v>43469</v>
      </c>
      <c r="L187" s="84">
        <v>43539</v>
      </c>
      <c r="M187" s="104" t="s">
        <v>54</v>
      </c>
      <c r="N187" s="83" t="s">
        <v>1358</v>
      </c>
      <c r="O187" s="83" t="s">
        <v>1359</v>
      </c>
      <c r="P187" s="102">
        <v>8011333</v>
      </c>
      <c r="Q187" s="83" t="s">
        <v>5506</v>
      </c>
      <c r="R187" s="83" t="s">
        <v>68</v>
      </c>
      <c r="S187" s="83" t="s">
        <v>52</v>
      </c>
      <c r="T187" s="85">
        <v>39000</v>
      </c>
      <c r="U187" s="85">
        <v>33600</v>
      </c>
      <c r="V187" s="85">
        <f t="shared" si="28"/>
        <v>5400</v>
      </c>
      <c r="W187" s="86">
        <f t="shared" si="27"/>
        <v>0.13846153846153847</v>
      </c>
      <c r="X187" s="83" t="s">
        <v>1361</v>
      </c>
      <c r="Y187" s="85">
        <v>33600</v>
      </c>
      <c r="Z187" s="83" t="s">
        <v>5507</v>
      </c>
      <c r="AA187" s="85">
        <v>0</v>
      </c>
      <c r="AB187" s="85" t="s">
        <v>54</v>
      </c>
      <c r="AC187" s="85">
        <v>39000</v>
      </c>
      <c r="AD187" s="85">
        <v>33600</v>
      </c>
      <c r="AE187" s="85">
        <v>5400</v>
      </c>
      <c r="AF187" s="83" t="s">
        <v>1371</v>
      </c>
      <c r="AG187" s="103">
        <f t="shared" si="29"/>
        <v>0</v>
      </c>
    </row>
    <row r="188" spans="1:33" s="88" customFormat="1" x14ac:dyDescent="0.2">
      <c r="A188" s="83" t="s">
        <v>39</v>
      </c>
      <c r="B188" s="83" t="s">
        <v>40</v>
      </c>
      <c r="C188" s="83" t="s">
        <v>3191</v>
      </c>
      <c r="D188" s="83" t="s">
        <v>3368</v>
      </c>
      <c r="E188" s="83" t="s">
        <v>2903</v>
      </c>
      <c r="F188" s="83" t="s">
        <v>3370</v>
      </c>
      <c r="G188" s="83" t="s">
        <v>3195</v>
      </c>
      <c r="H188" s="83" t="s">
        <v>3384</v>
      </c>
      <c r="I188" s="83" t="s">
        <v>94</v>
      </c>
      <c r="J188" s="83" t="s">
        <v>2081</v>
      </c>
      <c r="K188" s="84">
        <v>43469</v>
      </c>
      <c r="L188" s="84">
        <v>43469</v>
      </c>
      <c r="M188" s="84">
        <v>43406</v>
      </c>
      <c r="N188" s="83" t="s">
        <v>1358</v>
      </c>
      <c r="O188" s="83" t="s">
        <v>1368</v>
      </c>
      <c r="P188" s="102">
        <v>8003778</v>
      </c>
      <c r="Q188" s="83" t="s">
        <v>5508</v>
      </c>
      <c r="R188" s="83" t="s">
        <v>68</v>
      </c>
      <c r="S188" s="83" t="s">
        <v>52</v>
      </c>
      <c r="T188" s="85">
        <v>130552.85</v>
      </c>
      <c r="U188" s="85">
        <v>106400.04</v>
      </c>
      <c r="V188" s="85">
        <f t="shared" si="28"/>
        <v>24152.810000000012</v>
      </c>
      <c r="W188" s="86">
        <f t="shared" si="27"/>
        <v>0.18500408072286442</v>
      </c>
      <c r="X188" s="83" t="s">
        <v>1361</v>
      </c>
      <c r="Y188" s="85">
        <v>106400.04</v>
      </c>
      <c r="Z188" s="83" t="s">
        <v>5509</v>
      </c>
      <c r="AA188" s="85">
        <v>0</v>
      </c>
      <c r="AB188" s="85" t="s">
        <v>54</v>
      </c>
      <c r="AC188" s="85">
        <v>130552.85</v>
      </c>
      <c r="AD188" s="85">
        <v>106400.04</v>
      </c>
      <c r="AE188" s="85">
        <v>24152.81</v>
      </c>
      <c r="AF188" s="83" t="s">
        <v>1371</v>
      </c>
      <c r="AG188" s="103">
        <f t="shared" si="29"/>
        <v>0</v>
      </c>
    </row>
    <row r="189" spans="1:33" s="88" customFormat="1" x14ac:dyDescent="0.2">
      <c r="A189" s="83" t="s">
        <v>39</v>
      </c>
      <c r="B189" s="83" t="s">
        <v>40</v>
      </c>
      <c r="C189" s="83" t="s">
        <v>3191</v>
      </c>
      <c r="D189" s="83" t="s">
        <v>3368</v>
      </c>
      <c r="E189" s="83" t="s">
        <v>2903</v>
      </c>
      <c r="F189" s="83" t="s">
        <v>3370</v>
      </c>
      <c r="G189" s="83" t="s">
        <v>3195</v>
      </c>
      <c r="H189" s="83" t="s">
        <v>3384</v>
      </c>
      <c r="I189" s="83" t="s">
        <v>1553</v>
      </c>
      <c r="J189" s="83" t="s">
        <v>2081</v>
      </c>
      <c r="K189" s="84">
        <v>43467</v>
      </c>
      <c r="L189" s="84">
        <v>43539</v>
      </c>
      <c r="M189" s="104" t="s">
        <v>54</v>
      </c>
      <c r="N189" s="83" t="s">
        <v>1358</v>
      </c>
      <c r="O189" s="83" t="s">
        <v>1359</v>
      </c>
      <c r="P189" s="102">
        <v>8135398</v>
      </c>
      <c r="Q189" s="83" t="s">
        <v>5510</v>
      </c>
      <c r="R189" s="83" t="s">
        <v>68</v>
      </c>
      <c r="S189" s="83" t="s">
        <v>52</v>
      </c>
      <c r="T189" s="85">
        <v>7509</v>
      </c>
      <c r="U189" s="85">
        <v>6302</v>
      </c>
      <c r="V189" s="85">
        <f t="shared" si="28"/>
        <v>1207</v>
      </c>
      <c r="W189" s="86">
        <f t="shared" si="27"/>
        <v>0.16074044479957383</v>
      </c>
      <c r="X189" s="83" t="s">
        <v>1361</v>
      </c>
      <c r="Y189" s="85">
        <v>6302</v>
      </c>
      <c r="Z189" s="83" t="s">
        <v>5511</v>
      </c>
      <c r="AA189" s="85">
        <v>0</v>
      </c>
      <c r="AB189" s="85" t="s">
        <v>54</v>
      </c>
      <c r="AC189" s="85">
        <v>7509</v>
      </c>
      <c r="AD189" s="85">
        <v>6302</v>
      </c>
      <c r="AE189" s="85">
        <v>1207</v>
      </c>
      <c r="AF189" s="83" t="s">
        <v>1371</v>
      </c>
      <c r="AG189" s="103">
        <f t="shared" si="29"/>
        <v>0</v>
      </c>
    </row>
    <row r="190" spans="1:33" s="88" customFormat="1" x14ac:dyDescent="0.2">
      <c r="A190" s="83" t="s">
        <v>39</v>
      </c>
      <c r="B190" s="83" t="s">
        <v>40</v>
      </c>
      <c r="C190" s="83" t="s">
        <v>3191</v>
      </c>
      <c r="D190" s="83" t="s">
        <v>3368</v>
      </c>
      <c r="E190" s="83" t="s">
        <v>2903</v>
      </c>
      <c r="F190" s="83" t="s">
        <v>3370</v>
      </c>
      <c r="G190" s="83" t="s">
        <v>3195</v>
      </c>
      <c r="H190" s="83" t="s">
        <v>3384</v>
      </c>
      <c r="I190" s="83" t="s">
        <v>1553</v>
      </c>
      <c r="J190" s="83" t="s">
        <v>2222</v>
      </c>
      <c r="K190" s="84">
        <v>43462</v>
      </c>
      <c r="L190" s="84">
        <v>43539</v>
      </c>
      <c r="M190" s="104" t="s">
        <v>54</v>
      </c>
      <c r="N190" s="83" t="s">
        <v>1358</v>
      </c>
      <c r="O190" s="83" t="s">
        <v>1359</v>
      </c>
      <c r="P190" s="102">
        <v>8135397</v>
      </c>
      <c r="Q190" s="83" t="s">
        <v>5512</v>
      </c>
      <c r="R190" s="83" t="s">
        <v>68</v>
      </c>
      <c r="S190" s="83" t="s">
        <v>52</v>
      </c>
      <c r="T190" s="85">
        <v>195860.61</v>
      </c>
      <c r="U190" s="85">
        <v>176276.19</v>
      </c>
      <c r="V190" s="85">
        <f t="shared" si="28"/>
        <v>19584.419999999984</v>
      </c>
      <c r="W190" s="86">
        <f t="shared" si="27"/>
        <v>9.9991621592519217E-2</v>
      </c>
      <c r="X190" s="83" t="s">
        <v>1361</v>
      </c>
      <c r="Y190" s="85">
        <v>176276.19</v>
      </c>
      <c r="Z190" s="83" t="s">
        <v>5513</v>
      </c>
      <c r="AA190" s="85">
        <v>0</v>
      </c>
      <c r="AB190" s="85" t="s">
        <v>54</v>
      </c>
      <c r="AC190" s="85">
        <v>195860.61</v>
      </c>
      <c r="AD190" s="85">
        <v>176276.19</v>
      </c>
      <c r="AE190" s="85">
        <v>19584.419999999998</v>
      </c>
      <c r="AF190" s="83" t="s">
        <v>1371</v>
      </c>
      <c r="AG190" s="103">
        <f t="shared" si="29"/>
        <v>0</v>
      </c>
    </row>
    <row r="191" spans="1:33" s="88" customFormat="1" x14ac:dyDescent="0.2">
      <c r="A191" s="83" t="s">
        <v>39</v>
      </c>
      <c r="B191" s="83" t="s">
        <v>40</v>
      </c>
      <c r="C191" s="83" t="s">
        <v>3191</v>
      </c>
      <c r="D191" s="83" t="s">
        <v>3368</v>
      </c>
      <c r="E191" s="83" t="s">
        <v>2903</v>
      </c>
      <c r="F191" s="83" t="s">
        <v>3370</v>
      </c>
      <c r="G191" s="83" t="s">
        <v>3195</v>
      </c>
      <c r="H191" s="83" t="s">
        <v>5514</v>
      </c>
      <c r="I191" s="83" t="s">
        <v>436</v>
      </c>
      <c r="J191" s="83" t="s">
        <v>2198</v>
      </c>
      <c r="K191" s="84">
        <v>42584</v>
      </c>
      <c r="L191" s="84">
        <v>43539</v>
      </c>
      <c r="M191" s="104" t="s">
        <v>54</v>
      </c>
      <c r="N191" s="83" t="s">
        <v>1358</v>
      </c>
      <c r="O191" s="83" t="s">
        <v>1359</v>
      </c>
      <c r="P191" s="102">
        <v>6620066</v>
      </c>
      <c r="Q191" s="83" t="s">
        <v>5515</v>
      </c>
      <c r="R191" s="83" t="s">
        <v>68</v>
      </c>
      <c r="S191" s="83" t="s">
        <v>52</v>
      </c>
      <c r="T191" s="85">
        <v>0</v>
      </c>
      <c r="U191" s="85">
        <v>0</v>
      </c>
      <c r="V191" s="85">
        <f t="shared" si="28"/>
        <v>0</v>
      </c>
      <c r="W191" s="86" t="e">
        <f t="shared" si="27"/>
        <v>#DIV/0!</v>
      </c>
      <c r="X191" s="83" t="s">
        <v>1361</v>
      </c>
      <c r="Y191" s="85">
        <v>0</v>
      </c>
      <c r="Z191" s="83" t="s">
        <v>5516</v>
      </c>
      <c r="AA191" s="85">
        <v>0</v>
      </c>
      <c r="AB191" s="85" t="s">
        <v>54</v>
      </c>
      <c r="AC191" s="85">
        <v>0</v>
      </c>
      <c r="AD191" s="85">
        <v>0</v>
      </c>
      <c r="AE191" s="85">
        <v>0</v>
      </c>
      <c r="AF191" s="83" t="s">
        <v>1371</v>
      </c>
      <c r="AG191" s="103">
        <f t="shared" si="29"/>
        <v>0</v>
      </c>
    </row>
    <row r="192" spans="1:33" s="88" customFormat="1" x14ac:dyDescent="0.2">
      <c r="A192" s="83" t="s">
        <v>39</v>
      </c>
      <c r="B192" s="83" t="s">
        <v>40</v>
      </c>
      <c r="C192" s="83" t="s">
        <v>3191</v>
      </c>
      <c r="D192" s="83" t="s">
        <v>3368</v>
      </c>
      <c r="E192" s="83" t="s">
        <v>2903</v>
      </c>
      <c r="F192" s="83" t="s">
        <v>3370</v>
      </c>
      <c r="G192" s="83" t="s">
        <v>3195</v>
      </c>
      <c r="H192" s="83" t="s">
        <v>5517</v>
      </c>
      <c r="I192" s="83" t="s">
        <v>436</v>
      </c>
      <c r="J192" s="83" t="s">
        <v>2081</v>
      </c>
      <c r="K192" s="84">
        <v>43476</v>
      </c>
      <c r="L192" s="84">
        <v>43476</v>
      </c>
      <c r="M192" s="84">
        <v>43476</v>
      </c>
      <c r="N192" s="83" t="s">
        <v>1358</v>
      </c>
      <c r="O192" s="83" t="s">
        <v>1368</v>
      </c>
      <c r="P192" s="102">
        <v>6555875</v>
      </c>
      <c r="Q192" s="83" t="s">
        <v>5518</v>
      </c>
      <c r="R192" s="83" t="s">
        <v>68</v>
      </c>
      <c r="S192" s="83" t="s">
        <v>52</v>
      </c>
      <c r="T192" s="85">
        <v>186589.2</v>
      </c>
      <c r="U192" s="85">
        <v>182794.2</v>
      </c>
      <c r="V192" s="85">
        <f t="shared" si="28"/>
        <v>3795</v>
      </c>
      <c r="W192" s="86">
        <f t="shared" si="27"/>
        <v>2.0338797743920868E-2</v>
      </c>
      <c r="X192" s="83" t="s">
        <v>1361</v>
      </c>
      <c r="Y192" s="85">
        <v>182794.2</v>
      </c>
      <c r="Z192" s="83" t="s">
        <v>5519</v>
      </c>
      <c r="AA192" s="85">
        <v>0</v>
      </c>
      <c r="AB192" s="85" t="s">
        <v>54</v>
      </c>
      <c r="AC192" s="85">
        <v>186589.2</v>
      </c>
      <c r="AD192" s="85">
        <v>182794.2</v>
      </c>
      <c r="AE192" s="85">
        <v>3795</v>
      </c>
      <c r="AF192" s="83" t="s">
        <v>1371</v>
      </c>
      <c r="AG192" s="103">
        <f t="shared" si="29"/>
        <v>0</v>
      </c>
    </row>
    <row r="193" spans="1:33" s="88" customFormat="1" x14ac:dyDescent="0.2">
      <c r="A193" s="83" t="s">
        <v>39</v>
      </c>
      <c r="B193" s="83" t="s">
        <v>40</v>
      </c>
      <c r="C193" s="83" t="s">
        <v>4445</v>
      </c>
      <c r="D193" s="83" t="s">
        <v>4445</v>
      </c>
      <c r="E193" s="83" t="s">
        <v>2903</v>
      </c>
      <c r="F193" s="83" t="s">
        <v>4446</v>
      </c>
      <c r="G193" s="83" t="s">
        <v>4447</v>
      </c>
      <c r="H193" s="83" t="s">
        <v>4448</v>
      </c>
      <c r="I193" s="83" t="s">
        <v>1553</v>
      </c>
      <c r="J193" s="83" t="s">
        <v>55</v>
      </c>
      <c r="K193" s="104" t="s">
        <v>54</v>
      </c>
      <c r="L193" s="84">
        <v>43539</v>
      </c>
      <c r="M193" s="104" t="s">
        <v>54</v>
      </c>
      <c r="N193" s="83" t="s">
        <v>2098</v>
      </c>
      <c r="O193" s="83" t="s">
        <v>1359</v>
      </c>
      <c r="P193" s="102">
        <v>8175116</v>
      </c>
      <c r="Q193" s="83" t="s">
        <v>5520</v>
      </c>
      <c r="R193" s="83" t="s">
        <v>68</v>
      </c>
      <c r="S193" s="83" t="s">
        <v>52</v>
      </c>
      <c r="T193" s="85">
        <v>10876.06</v>
      </c>
      <c r="U193" s="85">
        <v>10332.26</v>
      </c>
      <c r="V193" s="85">
        <f>T193-U193</f>
        <v>543.79999999999927</v>
      </c>
      <c r="W193" s="86">
        <f t="shared" si="27"/>
        <v>4.9999724164816975E-2</v>
      </c>
      <c r="X193" s="83" t="s">
        <v>1525</v>
      </c>
      <c r="Y193" s="85">
        <v>0</v>
      </c>
      <c r="Z193" s="83" t="s">
        <v>55</v>
      </c>
      <c r="AA193" s="85">
        <v>0</v>
      </c>
      <c r="AB193" s="85" t="s">
        <v>54</v>
      </c>
      <c r="AC193" s="85">
        <v>10876.06</v>
      </c>
      <c r="AD193" s="85">
        <v>7315.6</v>
      </c>
      <c r="AE193" s="85">
        <v>3560.46</v>
      </c>
      <c r="AF193" s="83" t="s">
        <v>1363</v>
      </c>
      <c r="AG193" s="103">
        <f>V193-AE193</f>
        <v>-3016.6600000000008</v>
      </c>
    </row>
    <row r="194" spans="1:33" s="88" customFormat="1" x14ac:dyDescent="0.2">
      <c r="A194" s="83" t="s">
        <v>39</v>
      </c>
      <c r="B194" s="83" t="s">
        <v>40</v>
      </c>
      <c r="C194" s="83" t="s">
        <v>4445</v>
      </c>
      <c r="D194" s="83" t="s">
        <v>4445</v>
      </c>
      <c r="E194" s="83" t="s">
        <v>2903</v>
      </c>
      <c r="F194" s="83" t="s">
        <v>4446</v>
      </c>
      <c r="G194" s="83" t="s">
        <v>4447</v>
      </c>
      <c r="H194" s="83" t="s">
        <v>4448</v>
      </c>
      <c r="I194" s="83" t="s">
        <v>1553</v>
      </c>
      <c r="J194" s="83" t="s">
        <v>2081</v>
      </c>
      <c r="K194" s="84">
        <v>43496</v>
      </c>
      <c r="L194" s="84">
        <v>43539</v>
      </c>
      <c r="M194" s="104" t="s">
        <v>54</v>
      </c>
      <c r="N194" s="83" t="s">
        <v>1358</v>
      </c>
      <c r="O194" s="83" t="s">
        <v>1359</v>
      </c>
      <c r="P194" s="102">
        <v>8175070</v>
      </c>
      <c r="Q194" s="83" t="s">
        <v>5013</v>
      </c>
      <c r="R194" s="83" t="s">
        <v>68</v>
      </c>
      <c r="S194" s="83" t="s">
        <v>52</v>
      </c>
      <c r="T194" s="85">
        <v>0</v>
      </c>
      <c r="U194" s="85">
        <v>21990.32</v>
      </c>
      <c r="V194" s="85">
        <f>T194-U194</f>
        <v>-21990.32</v>
      </c>
      <c r="W194" s="86" t="e">
        <f t="shared" si="27"/>
        <v>#DIV/0!</v>
      </c>
      <c r="X194" s="83" t="s">
        <v>1361</v>
      </c>
      <c r="Y194" s="85">
        <v>21990.32</v>
      </c>
      <c r="Z194" s="83" t="s">
        <v>5521</v>
      </c>
      <c r="AA194" s="85">
        <v>0</v>
      </c>
      <c r="AB194" s="85" t="s">
        <v>54</v>
      </c>
      <c r="AC194" s="85">
        <v>0</v>
      </c>
      <c r="AD194" s="85">
        <v>21990.32</v>
      </c>
      <c r="AE194" s="85">
        <v>-21990.32</v>
      </c>
      <c r="AF194" s="83" t="s">
        <v>1363</v>
      </c>
      <c r="AG194" s="103">
        <f>V194-AE194</f>
        <v>0</v>
      </c>
    </row>
    <row r="195" spans="1:33" s="88" customFormat="1" x14ac:dyDescent="0.2">
      <c r="A195" s="83" t="s">
        <v>39</v>
      </c>
      <c r="B195" s="83" t="s">
        <v>40</v>
      </c>
      <c r="C195" s="83" t="s">
        <v>3397</v>
      </c>
      <c r="D195" s="83" t="s">
        <v>3398</v>
      </c>
      <c r="E195" s="83" t="s">
        <v>2903</v>
      </c>
      <c r="F195" s="83" t="s">
        <v>3399</v>
      </c>
      <c r="G195" s="83" t="s">
        <v>1294</v>
      </c>
      <c r="H195" s="83" t="s">
        <v>1165</v>
      </c>
      <c r="I195" s="83" t="s">
        <v>302</v>
      </c>
      <c r="J195" s="83" t="s">
        <v>55</v>
      </c>
      <c r="K195" s="104" t="s">
        <v>54</v>
      </c>
      <c r="L195" s="84">
        <v>43539</v>
      </c>
      <c r="M195" s="104" t="s">
        <v>54</v>
      </c>
      <c r="N195" s="83" t="s">
        <v>1367</v>
      </c>
      <c r="O195" s="83" t="s">
        <v>1359</v>
      </c>
      <c r="P195" s="102">
        <v>8203519</v>
      </c>
      <c r="Q195" s="83" t="s">
        <v>5031</v>
      </c>
      <c r="R195" s="83" t="s">
        <v>59</v>
      </c>
      <c r="S195" s="83" t="s">
        <v>52</v>
      </c>
      <c r="T195" s="85">
        <v>527214.19999999995</v>
      </c>
      <c r="U195" s="85">
        <v>500853.49</v>
      </c>
      <c r="V195" s="85">
        <f t="shared" ref="V195:V200" si="30">T195-U195</f>
        <v>26360.709999999963</v>
      </c>
      <c r="W195" s="86">
        <f t="shared" si="27"/>
        <v>4.9999999999999933E-2</v>
      </c>
      <c r="X195" s="83" t="s">
        <v>1525</v>
      </c>
      <c r="Y195" s="85">
        <v>0</v>
      </c>
      <c r="Z195" s="83" t="s">
        <v>55</v>
      </c>
      <c r="AA195" s="85">
        <v>0</v>
      </c>
      <c r="AB195" s="85" t="s">
        <v>54</v>
      </c>
      <c r="AC195" s="85">
        <v>527214.19999999995</v>
      </c>
      <c r="AD195" s="85">
        <v>454495</v>
      </c>
      <c r="AE195" s="85">
        <v>72719.199999999997</v>
      </c>
      <c r="AF195" s="83" t="s">
        <v>1371</v>
      </c>
      <c r="AG195" s="103">
        <f t="shared" ref="AG195:AG200" si="31">V195-AE195</f>
        <v>-46358.490000000034</v>
      </c>
    </row>
    <row r="196" spans="1:33" s="88" customFormat="1" x14ac:dyDescent="0.2">
      <c r="A196" s="83" t="s">
        <v>39</v>
      </c>
      <c r="B196" s="83" t="s">
        <v>40</v>
      </c>
      <c r="C196" s="83" t="s">
        <v>3397</v>
      </c>
      <c r="D196" s="83" t="s">
        <v>3398</v>
      </c>
      <c r="E196" s="83" t="s">
        <v>2903</v>
      </c>
      <c r="F196" s="83" t="s">
        <v>3399</v>
      </c>
      <c r="G196" s="83" t="s">
        <v>1294</v>
      </c>
      <c r="H196" s="83" t="s">
        <v>1165</v>
      </c>
      <c r="I196" s="83" t="s">
        <v>302</v>
      </c>
      <c r="J196" s="83" t="s">
        <v>55</v>
      </c>
      <c r="K196" s="104" t="s">
        <v>54</v>
      </c>
      <c r="L196" s="84">
        <v>43539</v>
      </c>
      <c r="M196" s="104" t="s">
        <v>54</v>
      </c>
      <c r="N196" s="83" t="s">
        <v>1383</v>
      </c>
      <c r="O196" s="83" t="s">
        <v>1359</v>
      </c>
      <c r="P196" s="102">
        <v>8203519</v>
      </c>
      <c r="Q196" s="83" t="s">
        <v>5031</v>
      </c>
      <c r="R196" s="83" t="s">
        <v>59</v>
      </c>
      <c r="S196" s="83" t="s">
        <v>52</v>
      </c>
      <c r="T196" s="85">
        <v>0</v>
      </c>
      <c r="U196" s="85">
        <v>0</v>
      </c>
      <c r="V196" s="85">
        <f t="shared" si="30"/>
        <v>0</v>
      </c>
      <c r="W196" s="86" t="e">
        <f t="shared" si="27"/>
        <v>#DIV/0!</v>
      </c>
      <c r="X196" s="83" t="s">
        <v>1525</v>
      </c>
      <c r="Y196" s="85">
        <v>0</v>
      </c>
      <c r="Z196" s="83" t="s">
        <v>55</v>
      </c>
      <c r="AA196" s="85">
        <v>0</v>
      </c>
      <c r="AB196" s="85" t="s">
        <v>54</v>
      </c>
      <c r="AC196" s="85">
        <v>0</v>
      </c>
      <c r="AD196" s="85">
        <v>0</v>
      </c>
      <c r="AE196" s="85">
        <v>0</v>
      </c>
      <c r="AF196" s="83" t="s">
        <v>1371</v>
      </c>
      <c r="AG196" s="103">
        <f t="shared" si="31"/>
        <v>0</v>
      </c>
    </row>
    <row r="197" spans="1:33" s="88" customFormat="1" x14ac:dyDescent="0.2">
      <c r="A197" s="83" t="s">
        <v>39</v>
      </c>
      <c r="B197" s="83" t="s">
        <v>40</v>
      </c>
      <c r="C197" s="83" t="s">
        <v>3397</v>
      </c>
      <c r="D197" s="83" t="s">
        <v>3398</v>
      </c>
      <c r="E197" s="83" t="s">
        <v>2903</v>
      </c>
      <c r="F197" s="83" t="s">
        <v>3399</v>
      </c>
      <c r="G197" s="83" t="s">
        <v>1294</v>
      </c>
      <c r="H197" s="83" t="s">
        <v>712</v>
      </c>
      <c r="I197" s="83" t="s">
        <v>302</v>
      </c>
      <c r="J197" s="83" t="s">
        <v>2222</v>
      </c>
      <c r="K197" s="84">
        <v>43462</v>
      </c>
      <c r="L197" s="84">
        <v>43539</v>
      </c>
      <c r="M197" s="104" t="s">
        <v>54</v>
      </c>
      <c r="N197" s="83" t="s">
        <v>1358</v>
      </c>
      <c r="O197" s="83" t="s">
        <v>1359</v>
      </c>
      <c r="P197" s="102">
        <v>8059171</v>
      </c>
      <c r="Q197" s="83" t="s">
        <v>4462</v>
      </c>
      <c r="R197" s="83" t="s">
        <v>68</v>
      </c>
      <c r="S197" s="83" t="s">
        <v>52</v>
      </c>
      <c r="T197" s="85">
        <v>0</v>
      </c>
      <c r="U197" s="85">
        <v>2204.66</v>
      </c>
      <c r="V197" s="85">
        <f t="shared" si="30"/>
        <v>-2204.66</v>
      </c>
      <c r="W197" s="86" t="e">
        <f t="shared" si="27"/>
        <v>#DIV/0!</v>
      </c>
      <c r="X197" s="83" t="s">
        <v>1361</v>
      </c>
      <c r="Y197" s="85">
        <v>2204.66</v>
      </c>
      <c r="Z197" s="83" t="s">
        <v>5522</v>
      </c>
      <c r="AA197" s="85">
        <v>0</v>
      </c>
      <c r="AB197" s="85" t="s">
        <v>54</v>
      </c>
      <c r="AC197" s="85">
        <v>0</v>
      </c>
      <c r="AD197" s="85">
        <v>2204.66</v>
      </c>
      <c r="AE197" s="85">
        <v>-2204.66</v>
      </c>
      <c r="AF197" s="83" t="s">
        <v>1371</v>
      </c>
      <c r="AG197" s="103">
        <f t="shared" si="31"/>
        <v>0</v>
      </c>
    </row>
    <row r="198" spans="1:33" s="88" customFormat="1" x14ac:dyDescent="0.2">
      <c r="A198" s="83" t="s">
        <v>39</v>
      </c>
      <c r="B198" s="83" t="s">
        <v>40</v>
      </c>
      <c r="C198" s="83" t="s">
        <v>3397</v>
      </c>
      <c r="D198" s="83" t="s">
        <v>3398</v>
      </c>
      <c r="E198" s="83" t="s">
        <v>2903</v>
      </c>
      <c r="F198" s="83" t="s">
        <v>3399</v>
      </c>
      <c r="G198" s="83" t="s">
        <v>1294</v>
      </c>
      <c r="H198" s="83" t="s">
        <v>712</v>
      </c>
      <c r="I198" s="83" t="s">
        <v>302</v>
      </c>
      <c r="J198" s="83" t="s">
        <v>55</v>
      </c>
      <c r="K198" s="104" t="s">
        <v>54</v>
      </c>
      <c r="L198" s="84">
        <v>43476</v>
      </c>
      <c r="M198" s="84">
        <v>43476</v>
      </c>
      <c r="N198" s="83" t="s">
        <v>1367</v>
      </c>
      <c r="O198" s="83" t="s">
        <v>1368</v>
      </c>
      <c r="P198" s="102">
        <v>8162184</v>
      </c>
      <c r="Q198" s="83" t="s">
        <v>4462</v>
      </c>
      <c r="R198" s="83" t="s">
        <v>68</v>
      </c>
      <c r="S198" s="83" t="s">
        <v>52</v>
      </c>
      <c r="T198" s="85">
        <v>0</v>
      </c>
      <c r="U198" s="85">
        <v>0</v>
      </c>
      <c r="V198" s="85">
        <f t="shared" si="30"/>
        <v>0</v>
      </c>
      <c r="W198" s="86" t="e">
        <f t="shared" si="27"/>
        <v>#DIV/0!</v>
      </c>
      <c r="X198" s="83" t="s">
        <v>1525</v>
      </c>
      <c r="Y198" s="85">
        <v>0</v>
      </c>
      <c r="Z198" s="83" t="s">
        <v>55</v>
      </c>
      <c r="AA198" s="85">
        <v>0</v>
      </c>
      <c r="AB198" s="85" t="s">
        <v>54</v>
      </c>
      <c r="AC198" s="85">
        <v>0</v>
      </c>
      <c r="AD198" s="85">
        <v>0</v>
      </c>
      <c r="AE198" s="85">
        <v>0</v>
      </c>
      <c r="AF198" s="83" t="s">
        <v>1371</v>
      </c>
      <c r="AG198" s="103">
        <f t="shared" si="31"/>
        <v>0</v>
      </c>
    </row>
    <row r="199" spans="1:33" s="88" customFormat="1" x14ac:dyDescent="0.2">
      <c r="A199" s="83" t="s">
        <v>39</v>
      </c>
      <c r="B199" s="83" t="s">
        <v>40</v>
      </c>
      <c r="C199" s="83" t="s">
        <v>3397</v>
      </c>
      <c r="D199" s="83" t="s">
        <v>3398</v>
      </c>
      <c r="E199" s="83" t="s">
        <v>2903</v>
      </c>
      <c r="F199" s="83" t="s">
        <v>3399</v>
      </c>
      <c r="G199" s="83" t="s">
        <v>1294</v>
      </c>
      <c r="H199" s="83" t="s">
        <v>5042</v>
      </c>
      <c r="I199" s="83" t="s">
        <v>302</v>
      </c>
      <c r="J199" s="83" t="s">
        <v>2081</v>
      </c>
      <c r="K199" s="84">
        <v>43496</v>
      </c>
      <c r="L199" s="84">
        <v>43539</v>
      </c>
      <c r="M199" s="104" t="s">
        <v>54</v>
      </c>
      <c r="N199" s="83" t="s">
        <v>1358</v>
      </c>
      <c r="O199" s="83" t="s">
        <v>1359</v>
      </c>
      <c r="P199" s="102">
        <v>8194019</v>
      </c>
      <c r="Q199" s="83" t="s">
        <v>5043</v>
      </c>
      <c r="R199" s="83" t="s">
        <v>68</v>
      </c>
      <c r="S199" s="83" t="s">
        <v>52</v>
      </c>
      <c r="T199" s="85">
        <v>493706.9</v>
      </c>
      <c r="U199" s="85">
        <v>429310.35</v>
      </c>
      <c r="V199" s="85">
        <f t="shared" si="30"/>
        <v>64396.550000000047</v>
      </c>
      <c r="W199" s="86">
        <f t="shared" si="27"/>
        <v>0.13043477820544952</v>
      </c>
      <c r="X199" s="83" t="s">
        <v>1361</v>
      </c>
      <c r="Y199" s="85">
        <v>429310.35</v>
      </c>
      <c r="Z199" s="83" t="s">
        <v>5523</v>
      </c>
      <c r="AA199" s="85">
        <v>0</v>
      </c>
      <c r="AB199" s="85" t="s">
        <v>54</v>
      </c>
      <c r="AC199" s="85">
        <v>493706.9</v>
      </c>
      <c r="AD199" s="85">
        <v>429310.35</v>
      </c>
      <c r="AE199" s="85">
        <v>64396.55</v>
      </c>
      <c r="AF199" s="83" t="s">
        <v>1371</v>
      </c>
      <c r="AG199" s="103">
        <f t="shared" si="31"/>
        <v>0</v>
      </c>
    </row>
    <row r="200" spans="1:33" s="88" customFormat="1" x14ac:dyDescent="0.2">
      <c r="A200" s="83" t="s">
        <v>39</v>
      </c>
      <c r="B200" s="83" t="s">
        <v>40</v>
      </c>
      <c r="C200" s="83" t="s">
        <v>3397</v>
      </c>
      <c r="D200" s="83" t="s">
        <v>3398</v>
      </c>
      <c r="E200" s="83" t="s">
        <v>2903</v>
      </c>
      <c r="F200" s="83" t="s">
        <v>3399</v>
      </c>
      <c r="G200" s="83" t="s">
        <v>1294</v>
      </c>
      <c r="H200" s="83" t="s">
        <v>4475</v>
      </c>
      <c r="I200" s="83" t="s">
        <v>302</v>
      </c>
      <c r="J200" s="83" t="s">
        <v>55</v>
      </c>
      <c r="K200" s="104" t="s">
        <v>54</v>
      </c>
      <c r="L200" s="84">
        <v>43539</v>
      </c>
      <c r="M200" s="104" t="s">
        <v>54</v>
      </c>
      <c r="N200" s="83" t="s">
        <v>1358</v>
      </c>
      <c r="O200" s="83" t="s">
        <v>1359</v>
      </c>
      <c r="P200" s="102">
        <v>8204290</v>
      </c>
      <c r="Q200" s="83" t="s">
        <v>5524</v>
      </c>
      <c r="R200" s="83" t="s">
        <v>68</v>
      </c>
      <c r="S200" s="83" t="s">
        <v>52</v>
      </c>
      <c r="T200" s="85">
        <v>105793.2</v>
      </c>
      <c r="U200" s="85">
        <v>100503.54</v>
      </c>
      <c r="V200" s="85">
        <f t="shared" si="30"/>
        <v>5289.6600000000035</v>
      </c>
      <c r="W200" s="86">
        <f t="shared" si="27"/>
        <v>5.0000000000000037E-2</v>
      </c>
      <c r="X200" s="83" t="s">
        <v>1525</v>
      </c>
      <c r="Y200" s="85">
        <v>0</v>
      </c>
      <c r="Z200" s="83" t="s">
        <v>55</v>
      </c>
      <c r="AA200" s="85">
        <v>0</v>
      </c>
      <c r="AB200" s="85" t="s">
        <v>54</v>
      </c>
      <c r="AC200" s="85">
        <v>105793.2</v>
      </c>
      <c r="AD200" s="85">
        <v>96382.17</v>
      </c>
      <c r="AE200" s="85">
        <v>9411.0300000000007</v>
      </c>
      <c r="AF200" s="83" t="s">
        <v>1371</v>
      </c>
      <c r="AG200" s="103">
        <f t="shared" si="31"/>
        <v>-4121.3699999999972</v>
      </c>
    </row>
    <row r="201" spans="1:33" s="88" customFormat="1" x14ac:dyDescent="0.2">
      <c r="A201" s="83" t="s">
        <v>39</v>
      </c>
      <c r="B201" s="83" t="s">
        <v>40</v>
      </c>
      <c r="C201" s="83" t="s">
        <v>3397</v>
      </c>
      <c r="D201" s="83" t="s">
        <v>4480</v>
      </c>
      <c r="E201" s="83" t="s">
        <v>2903</v>
      </c>
      <c r="F201" s="83" t="s">
        <v>4396</v>
      </c>
      <c r="G201" s="83" t="s">
        <v>93</v>
      </c>
      <c r="H201" s="83" t="s">
        <v>4405</v>
      </c>
      <c r="I201" s="83" t="s">
        <v>94</v>
      </c>
      <c r="J201" s="83" t="s">
        <v>2081</v>
      </c>
      <c r="K201" s="84">
        <v>43469</v>
      </c>
      <c r="L201" s="84">
        <v>43469</v>
      </c>
      <c r="M201" s="84">
        <v>43469</v>
      </c>
      <c r="N201" s="83" t="s">
        <v>1367</v>
      </c>
      <c r="O201" s="83" t="s">
        <v>1368</v>
      </c>
      <c r="P201" s="102">
        <v>8119901</v>
      </c>
      <c r="Q201" s="83" t="s">
        <v>5525</v>
      </c>
      <c r="R201" s="83" t="s">
        <v>59</v>
      </c>
      <c r="S201" s="83" t="s">
        <v>52</v>
      </c>
      <c r="T201" s="85">
        <v>61957.4</v>
      </c>
      <c r="U201" s="85">
        <v>54609.8</v>
      </c>
      <c r="V201" s="85">
        <f>T201-U201</f>
        <v>7347.5999999999985</v>
      </c>
      <c r="W201" s="86">
        <f t="shared" si="27"/>
        <v>0.11859116102354196</v>
      </c>
      <c r="X201" s="83" t="s">
        <v>1361</v>
      </c>
      <c r="Y201" s="85">
        <v>54609.8</v>
      </c>
      <c r="Z201" s="83" t="s">
        <v>5526</v>
      </c>
      <c r="AA201" s="85">
        <v>0</v>
      </c>
      <c r="AB201" s="85" t="s">
        <v>54</v>
      </c>
      <c r="AC201" s="85">
        <v>61957.4</v>
      </c>
      <c r="AD201" s="85">
        <v>54609.8</v>
      </c>
      <c r="AE201" s="85">
        <v>7347.6</v>
      </c>
      <c r="AF201" s="83" t="s">
        <v>1371</v>
      </c>
      <c r="AG201" s="103">
        <f>V201-AE201</f>
        <v>0</v>
      </c>
    </row>
    <row r="202" spans="1:33" s="88" customFormat="1" x14ac:dyDescent="0.2">
      <c r="A202" s="83" t="s">
        <v>39</v>
      </c>
      <c r="B202" s="83" t="s">
        <v>40</v>
      </c>
      <c r="C202" s="83" t="s">
        <v>3397</v>
      </c>
      <c r="D202" s="83" t="s">
        <v>4480</v>
      </c>
      <c r="E202" s="83" t="s">
        <v>2903</v>
      </c>
      <c r="F202" s="83" t="s">
        <v>4396</v>
      </c>
      <c r="G202" s="83" t="s">
        <v>93</v>
      </c>
      <c r="H202" s="83" t="s">
        <v>4405</v>
      </c>
      <c r="I202" s="83" t="s">
        <v>94</v>
      </c>
      <c r="J202" s="83" t="s">
        <v>2081</v>
      </c>
      <c r="K202" s="84">
        <v>43469</v>
      </c>
      <c r="L202" s="84">
        <v>43469</v>
      </c>
      <c r="M202" s="84">
        <v>43469</v>
      </c>
      <c r="N202" s="83" t="s">
        <v>1367</v>
      </c>
      <c r="O202" s="83" t="s">
        <v>1368</v>
      </c>
      <c r="P202" s="102">
        <v>8119903</v>
      </c>
      <c r="Q202" s="83" t="s">
        <v>5525</v>
      </c>
      <c r="R202" s="83" t="s">
        <v>59</v>
      </c>
      <c r="S202" s="83" t="s">
        <v>52</v>
      </c>
      <c r="T202" s="85">
        <v>77835.7</v>
      </c>
      <c r="U202" s="85">
        <v>69591.41</v>
      </c>
      <c r="V202" s="85">
        <f>T202-U202</f>
        <v>8244.2899999999936</v>
      </c>
      <c r="W202" s="86">
        <f t="shared" si="27"/>
        <v>0.10591913479290344</v>
      </c>
      <c r="X202" s="83" t="s">
        <v>1361</v>
      </c>
      <c r="Y202" s="85">
        <v>69591.41</v>
      </c>
      <c r="Z202" s="83" t="s">
        <v>5527</v>
      </c>
      <c r="AA202" s="85">
        <v>0</v>
      </c>
      <c r="AB202" s="85" t="s">
        <v>54</v>
      </c>
      <c r="AC202" s="85">
        <v>77835.7</v>
      </c>
      <c r="AD202" s="85">
        <v>69591.41</v>
      </c>
      <c r="AE202" s="85">
        <v>8244.2900000000009</v>
      </c>
      <c r="AF202" s="83" t="s">
        <v>1371</v>
      </c>
      <c r="AG202" s="103">
        <f>V202-AE202</f>
        <v>0</v>
      </c>
    </row>
    <row r="203" spans="1:33" s="88" customFormat="1" x14ac:dyDescent="0.2">
      <c r="A203" s="83" t="s">
        <v>39</v>
      </c>
      <c r="B203" s="83" t="s">
        <v>40</v>
      </c>
      <c r="C203" s="83" t="s">
        <v>3397</v>
      </c>
      <c r="D203" s="83" t="s">
        <v>5528</v>
      </c>
      <c r="E203" s="83" t="s">
        <v>2903</v>
      </c>
      <c r="F203" s="83" t="s">
        <v>240</v>
      </c>
      <c r="G203" s="83" t="s">
        <v>1294</v>
      </c>
      <c r="H203" s="83" t="s">
        <v>5529</v>
      </c>
      <c r="I203" s="83" t="s">
        <v>302</v>
      </c>
      <c r="J203" s="83" t="s">
        <v>2081</v>
      </c>
      <c r="K203" s="84">
        <v>43476</v>
      </c>
      <c r="L203" s="84">
        <v>43476</v>
      </c>
      <c r="M203" s="84">
        <v>43476</v>
      </c>
      <c r="N203" s="83" t="s">
        <v>1358</v>
      </c>
      <c r="O203" s="83" t="s">
        <v>1368</v>
      </c>
      <c r="P203" s="102">
        <v>7958859</v>
      </c>
      <c r="Q203" s="83" t="s">
        <v>5530</v>
      </c>
      <c r="R203" s="83" t="s">
        <v>68</v>
      </c>
      <c r="S203" s="83" t="s">
        <v>52</v>
      </c>
      <c r="T203" s="85">
        <v>32462.6</v>
      </c>
      <c r="U203" s="85">
        <v>27985</v>
      </c>
      <c r="V203" s="85">
        <f>T203-U203</f>
        <v>4477.5999999999985</v>
      </c>
      <c r="W203" s="86">
        <f t="shared" si="27"/>
        <v>0.13793103448275859</v>
      </c>
      <c r="X203" s="83" t="s">
        <v>1361</v>
      </c>
      <c r="Y203" s="85">
        <v>27985</v>
      </c>
      <c r="Z203" s="83" t="s">
        <v>5531</v>
      </c>
      <c r="AA203" s="85">
        <v>0</v>
      </c>
      <c r="AB203" s="85" t="s">
        <v>54</v>
      </c>
      <c r="AC203" s="85">
        <v>0</v>
      </c>
      <c r="AD203" s="85">
        <v>0</v>
      </c>
      <c r="AE203" s="85">
        <v>0</v>
      </c>
      <c r="AF203" s="83" t="s">
        <v>1371</v>
      </c>
      <c r="AG203" s="103">
        <f>V203-AE203</f>
        <v>4477.5999999999985</v>
      </c>
    </row>
    <row r="204" spans="1:33" s="88" customFormat="1" x14ac:dyDescent="0.2">
      <c r="A204" s="83" t="s">
        <v>39</v>
      </c>
      <c r="B204" s="83" t="s">
        <v>40</v>
      </c>
      <c r="C204" s="83" t="s">
        <v>3397</v>
      </c>
      <c r="D204" s="83" t="s">
        <v>5528</v>
      </c>
      <c r="E204" s="83" t="s">
        <v>2903</v>
      </c>
      <c r="F204" s="83" t="s">
        <v>240</v>
      </c>
      <c r="G204" s="83" t="s">
        <v>1294</v>
      </c>
      <c r="H204" s="83" t="s">
        <v>1188</v>
      </c>
      <c r="I204" s="83" t="s">
        <v>302</v>
      </c>
      <c r="J204" s="83" t="s">
        <v>2164</v>
      </c>
      <c r="K204" s="84">
        <v>43388</v>
      </c>
      <c r="L204" s="84">
        <v>43539</v>
      </c>
      <c r="M204" s="104" t="s">
        <v>54</v>
      </c>
      <c r="N204" s="83" t="s">
        <v>1358</v>
      </c>
      <c r="O204" s="83" t="s">
        <v>1359</v>
      </c>
      <c r="P204" s="102">
        <v>7992764</v>
      </c>
      <c r="Q204" s="83" t="s">
        <v>5532</v>
      </c>
      <c r="R204" s="83" t="s">
        <v>68</v>
      </c>
      <c r="S204" s="83" t="s">
        <v>52</v>
      </c>
      <c r="T204" s="85">
        <v>330</v>
      </c>
      <c r="U204" s="85">
        <v>264</v>
      </c>
      <c r="V204" s="85">
        <f>T204-U204</f>
        <v>66</v>
      </c>
      <c r="W204" s="86">
        <f t="shared" si="27"/>
        <v>0.2</v>
      </c>
      <c r="X204" s="83" t="s">
        <v>1361</v>
      </c>
      <c r="Y204" s="85">
        <v>264</v>
      </c>
      <c r="Z204" s="83" t="s">
        <v>5533</v>
      </c>
      <c r="AA204" s="85">
        <v>0</v>
      </c>
      <c r="AB204" s="85" t="s">
        <v>54</v>
      </c>
      <c r="AC204" s="85">
        <v>330</v>
      </c>
      <c r="AD204" s="85">
        <v>264</v>
      </c>
      <c r="AE204" s="85">
        <v>66</v>
      </c>
      <c r="AF204" s="83" t="s">
        <v>1371</v>
      </c>
      <c r="AG204" s="103">
        <f>V204-AE204</f>
        <v>0</v>
      </c>
    </row>
    <row r="205" spans="1:33" s="88" customFormat="1" x14ac:dyDescent="0.2">
      <c r="A205" s="83" t="s">
        <v>39</v>
      </c>
      <c r="B205" s="83" t="s">
        <v>40</v>
      </c>
      <c r="C205" s="83" t="s">
        <v>3412</v>
      </c>
      <c r="D205" s="83" t="s">
        <v>3413</v>
      </c>
      <c r="E205" s="83" t="s">
        <v>2903</v>
      </c>
      <c r="F205" s="83" t="s">
        <v>3416</v>
      </c>
      <c r="G205" s="83" t="s">
        <v>3417</v>
      </c>
      <c r="H205" s="83" t="s">
        <v>3414</v>
      </c>
      <c r="I205" s="83" t="s">
        <v>302</v>
      </c>
      <c r="J205" s="83" t="s">
        <v>2081</v>
      </c>
      <c r="K205" s="84">
        <v>43494</v>
      </c>
      <c r="L205" s="84">
        <v>43494</v>
      </c>
      <c r="M205" s="84">
        <v>43494</v>
      </c>
      <c r="N205" s="83" t="s">
        <v>1358</v>
      </c>
      <c r="O205" s="83" t="s">
        <v>1368</v>
      </c>
      <c r="P205" s="102">
        <v>8172205</v>
      </c>
      <c r="Q205" s="83" t="s">
        <v>3436</v>
      </c>
      <c r="R205" s="83" t="s">
        <v>68</v>
      </c>
      <c r="S205" s="83" t="s">
        <v>52</v>
      </c>
      <c r="T205" s="85">
        <v>298.27999999999997</v>
      </c>
      <c r="U205" s="85">
        <v>281.39999999999998</v>
      </c>
      <c r="V205" s="85">
        <f t="shared" ref="V205:V213" si="32">T205-U205</f>
        <v>16.879999999999995</v>
      </c>
      <c r="W205" s="86">
        <f t="shared" si="27"/>
        <v>5.6591122435295682E-2</v>
      </c>
      <c r="X205" s="83" t="s">
        <v>1361</v>
      </c>
      <c r="Y205" s="85">
        <v>281.39999999999998</v>
      </c>
      <c r="Z205" s="83" t="s">
        <v>5534</v>
      </c>
      <c r="AA205" s="85">
        <v>0</v>
      </c>
      <c r="AB205" s="85" t="s">
        <v>54</v>
      </c>
      <c r="AC205" s="85">
        <v>298.27999999999997</v>
      </c>
      <c r="AD205" s="85">
        <v>281.39999999999998</v>
      </c>
      <c r="AE205" s="85">
        <v>16.88</v>
      </c>
      <c r="AF205" s="83" t="s">
        <v>1371</v>
      </c>
      <c r="AG205" s="103">
        <f t="shared" ref="AG205:AG213" si="33">V205-AE205</f>
        <v>0</v>
      </c>
    </row>
    <row r="206" spans="1:33" s="88" customFormat="1" x14ac:dyDescent="0.2">
      <c r="A206" s="83" t="s">
        <v>39</v>
      </c>
      <c r="B206" s="83" t="s">
        <v>40</v>
      </c>
      <c r="C206" s="83" t="s">
        <v>3412</v>
      </c>
      <c r="D206" s="83" t="s">
        <v>3413</v>
      </c>
      <c r="E206" s="83" t="s">
        <v>2903</v>
      </c>
      <c r="F206" s="83" t="s">
        <v>3416</v>
      </c>
      <c r="G206" s="83" t="s">
        <v>3417</v>
      </c>
      <c r="H206" s="83" t="s">
        <v>916</v>
      </c>
      <c r="I206" s="83" t="s">
        <v>302</v>
      </c>
      <c r="J206" s="83" t="s">
        <v>2081</v>
      </c>
      <c r="K206" s="84">
        <v>43476</v>
      </c>
      <c r="L206" s="84">
        <v>43476</v>
      </c>
      <c r="M206" s="84">
        <v>43469</v>
      </c>
      <c r="N206" s="83" t="s">
        <v>1358</v>
      </c>
      <c r="O206" s="83" t="s">
        <v>1368</v>
      </c>
      <c r="P206" s="102">
        <v>8161480</v>
      </c>
      <c r="Q206" s="83" t="s">
        <v>5535</v>
      </c>
      <c r="R206" s="83" t="s">
        <v>68</v>
      </c>
      <c r="S206" s="83" t="s">
        <v>52</v>
      </c>
      <c r="T206" s="85">
        <v>3392.37</v>
      </c>
      <c r="U206" s="85">
        <v>3049.33</v>
      </c>
      <c r="V206" s="85">
        <f t="shared" si="32"/>
        <v>343.03999999999996</v>
      </c>
      <c r="W206" s="86">
        <f t="shared" si="27"/>
        <v>0.10112104516901163</v>
      </c>
      <c r="X206" s="83" t="s">
        <v>1361</v>
      </c>
      <c r="Y206" s="85">
        <v>3049.33</v>
      </c>
      <c r="Z206" s="83" t="s">
        <v>5536</v>
      </c>
      <c r="AA206" s="85">
        <v>0</v>
      </c>
      <c r="AB206" s="85" t="s">
        <v>54</v>
      </c>
      <c r="AC206" s="85">
        <v>3392.37</v>
      </c>
      <c r="AD206" s="85">
        <v>3049.33</v>
      </c>
      <c r="AE206" s="85">
        <v>343.04</v>
      </c>
      <c r="AF206" s="83" t="s">
        <v>1371</v>
      </c>
      <c r="AG206" s="103">
        <f t="shared" si="33"/>
        <v>0</v>
      </c>
    </row>
    <row r="207" spans="1:33" s="88" customFormat="1" x14ac:dyDescent="0.2">
      <c r="A207" s="83" t="s">
        <v>39</v>
      </c>
      <c r="B207" s="83" t="s">
        <v>40</v>
      </c>
      <c r="C207" s="83" t="s">
        <v>3412</v>
      </c>
      <c r="D207" s="83" t="s">
        <v>3413</v>
      </c>
      <c r="E207" s="83" t="s">
        <v>2903</v>
      </c>
      <c r="F207" s="83" t="s">
        <v>3416</v>
      </c>
      <c r="G207" s="83" t="s">
        <v>3417</v>
      </c>
      <c r="H207" s="83" t="s">
        <v>3415</v>
      </c>
      <c r="I207" s="83" t="s">
        <v>302</v>
      </c>
      <c r="J207" s="83" t="s">
        <v>2081</v>
      </c>
      <c r="K207" s="84">
        <v>43481</v>
      </c>
      <c r="L207" s="84">
        <v>43481</v>
      </c>
      <c r="M207" s="84">
        <v>43481</v>
      </c>
      <c r="N207" s="83" t="s">
        <v>1358</v>
      </c>
      <c r="O207" s="83" t="s">
        <v>1368</v>
      </c>
      <c r="P207" s="102">
        <v>8169450</v>
      </c>
      <c r="Q207" s="83" t="s">
        <v>3471</v>
      </c>
      <c r="R207" s="83" t="s">
        <v>68</v>
      </c>
      <c r="S207" s="83" t="s">
        <v>52</v>
      </c>
      <c r="T207" s="85">
        <v>763.28</v>
      </c>
      <c r="U207" s="85">
        <v>613.35</v>
      </c>
      <c r="V207" s="85">
        <f t="shared" si="32"/>
        <v>149.92999999999995</v>
      </c>
      <c r="W207" s="86">
        <f t="shared" si="27"/>
        <v>0.19642857142857137</v>
      </c>
      <c r="X207" s="83" t="s">
        <v>1361</v>
      </c>
      <c r="Y207" s="85">
        <v>613.35</v>
      </c>
      <c r="Z207" s="83" t="s">
        <v>3473</v>
      </c>
      <c r="AA207" s="85">
        <v>0</v>
      </c>
      <c r="AB207" s="85" t="s">
        <v>54</v>
      </c>
      <c r="AC207" s="85">
        <v>763.28</v>
      </c>
      <c r="AD207" s="85">
        <v>613.35</v>
      </c>
      <c r="AE207" s="85">
        <v>149.93</v>
      </c>
      <c r="AF207" s="83" t="s">
        <v>1390</v>
      </c>
      <c r="AG207" s="103">
        <f t="shared" si="33"/>
        <v>0</v>
      </c>
    </row>
    <row r="208" spans="1:33" s="88" customFormat="1" x14ac:dyDescent="0.2">
      <c r="A208" s="83" t="s">
        <v>39</v>
      </c>
      <c r="B208" s="83" t="s">
        <v>40</v>
      </c>
      <c r="C208" s="83" t="s">
        <v>3412</v>
      </c>
      <c r="D208" s="83" t="s">
        <v>3413</v>
      </c>
      <c r="E208" s="83" t="s">
        <v>2903</v>
      </c>
      <c r="F208" s="83" t="s">
        <v>3416</v>
      </c>
      <c r="G208" s="83" t="s">
        <v>3417</v>
      </c>
      <c r="H208" s="83" t="s">
        <v>978</v>
      </c>
      <c r="I208" s="83" t="s">
        <v>302</v>
      </c>
      <c r="J208" s="83" t="s">
        <v>2081</v>
      </c>
      <c r="K208" s="84">
        <v>43495</v>
      </c>
      <c r="L208" s="84">
        <v>43539</v>
      </c>
      <c r="M208" s="104" t="s">
        <v>54</v>
      </c>
      <c r="N208" s="83" t="s">
        <v>1358</v>
      </c>
      <c r="O208" s="83" t="s">
        <v>1359</v>
      </c>
      <c r="P208" s="102">
        <v>8175132</v>
      </c>
      <c r="Q208" s="83" t="s">
        <v>4505</v>
      </c>
      <c r="R208" s="83" t="s">
        <v>68</v>
      </c>
      <c r="S208" s="83" t="s">
        <v>52</v>
      </c>
      <c r="T208" s="85">
        <v>524.64</v>
      </c>
      <c r="U208" s="85">
        <v>511</v>
      </c>
      <c r="V208" s="85">
        <f t="shared" si="32"/>
        <v>13.639999999999986</v>
      </c>
      <c r="W208" s="86">
        <f t="shared" si="27"/>
        <v>2.5998780115888964E-2</v>
      </c>
      <c r="X208" s="83" t="s">
        <v>1361</v>
      </c>
      <c r="Y208" s="85">
        <v>511</v>
      </c>
      <c r="Z208" s="83" t="s">
        <v>5050</v>
      </c>
      <c r="AA208" s="85">
        <v>0</v>
      </c>
      <c r="AB208" s="85" t="s">
        <v>54</v>
      </c>
      <c r="AC208" s="85">
        <v>524.64</v>
      </c>
      <c r="AD208" s="85">
        <v>511</v>
      </c>
      <c r="AE208" s="85">
        <v>13.64</v>
      </c>
      <c r="AF208" s="83" t="s">
        <v>1390</v>
      </c>
      <c r="AG208" s="103">
        <f t="shared" si="33"/>
        <v>-1.4210854715202004E-14</v>
      </c>
    </row>
    <row r="209" spans="1:33" s="88" customFormat="1" x14ac:dyDescent="0.2">
      <c r="A209" s="83" t="s">
        <v>39</v>
      </c>
      <c r="B209" s="83" t="s">
        <v>40</v>
      </c>
      <c r="C209" s="83" t="s">
        <v>3412</v>
      </c>
      <c r="D209" s="83" t="s">
        <v>3413</v>
      </c>
      <c r="E209" s="83" t="s">
        <v>2903</v>
      </c>
      <c r="F209" s="83" t="s">
        <v>3416</v>
      </c>
      <c r="G209" s="83" t="s">
        <v>3417</v>
      </c>
      <c r="H209" s="83" t="s">
        <v>3464</v>
      </c>
      <c r="I209" s="83" t="s">
        <v>302</v>
      </c>
      <c r="J209" s="83" t="s">
        <v>2081</v>
      </c>
      <c r="K209" s="84">
        <v>43488</v>
      </c>
      <c r="L209" s="84">
        <v>43488</v>
      </c>
      <c r="M209" s="84">
        <v>43488</v>
      </c>
      <c r="N209" s="83" t="s">
        <v>1358</v>
      </c>
      <c r="O209" s="83" t="s">
        <v>1368</v>
      </c>
      <c r="P209" s="102">
        <v>8161659</v>
      </c>
      <c r="Q209" s="83" t="s">
        <v>5537</v>
      </c>
      <c r="R209" s="83" t="s">
        <v>68</v>
      </c>
      <c r="S209" s="83" t="s">
        <v>52</v>
      </c>
      <c r="T209" s="85">
        <v>750.4</v>
      </c>
      <c r="U209" s="85">
        <v>721.6</v>
      </c>
      <c r="V209" s="85">
        <f t="shared" si="32"/>
        <v>28.799999999999955</v>
      </c>
      <c r="W209" s="86">
        <f t="shared" si="27"/>
        <v>3.837953091684429E-2</v>
      </c>
      <c r="X209" s="83" t="s">
        <v>1361</v>
      </c>
      <c r="Y209" s="85">
        <v>721.6</v>
      </c>
      <c r="Z209" s="83" t="s">
        <v>5538</v>
      </c>
      <c r="AA209" s="85">
        <v>0</v>
      </c>
      <c r="AB209" s="85" t="s">
        <v>54</v>
      </c>
      <c r="AC209" s="85">
        <v>0</v>
      </c>
      <c r="AD209" s="85">
        <v>0</v>
      </c>
      <c r="AE209" s="85">
        <v>0</v>
      </c>
      <c r="AF209" s="83" t="s">
        <v>1371</v>
      </c>
      <c r="AG209" s="103">
        <f t="shared" si="33"/>
        <v>28.799999999999955</v>
      </c>
    </row>
    <row r="210" spans="1:33" s="88" customFormat="1" x14ac:dyDescent="0.2">
      <c r="A210" s="83" t="s">
        <v>39</v>
      </c>
      <c r="B210" s="83" t="s">
        <v>40</v>
      </c>
      <c r="C210" s="83" t="s">
        <v>3412</v>
      </c>
      <c r="D210" s="83" t="s">
        <v>3413</v>
      </c>
      <c r="E210" s="83" t="s">
        <v>2903</v>
      </c>
      <c r="F210" s="83" t="s">
        <v>3416</v>
      </c>
      <c r="G210" s="83" t="s">
        <v>3417</v>
      </c>
      <c r="H210" s="83" t="s">
        <v>3464</v>
      </c>
      <c r="I210" s="83" t="s">
        <v>302</v>
      </c>
      <c r="J210" s="83" t="s">
        <v>2081</v>
      </c>
      <c r="K210" s="84">
        <v>43488</v>
      </c>
      <c r="L210" s="84">
        <v>43539</v>
      </c>
      <c r="M210" s="104" t="s">
        <v>54</v>
      </c>
      <c r="N210" s="83" t="s">
        <v>1358</v>
      </c>
      <c r="O210" s="83" t="s">
        <v>1359</v>
      </c>
      <c r="P210" s="102">
        <v>8161659</v>
      </c>
      <c r="Q210" s="83" t="s">
        <v>5537</v>
      </c>
      <c r="R210" s="83" t="s">
        <v>68</v>
      </c>
      <c r="S210" s="83" t="s">
        <v>52</v>
      </c>
      <c r="T210" s="85">
        <v>218934.83</v>
      </c>
      <c r="U210" s="85">
        <v>210510.47</v>
      </c>
      <c r="V210" s="85">
        <f t="shared" si="32"/>
        <v>8424.359999999986</v>
      </c>
      <c r="W210" s="86">
        <f t="shared" si="27"/>
        <v>3.8478847792285886E-2</v>
      </c>
      <c r="X210" s="83" t="s">
        <v>1361</v>
      </c>
      <c r="Y210" s="85">
        <v>210510.47</v>
      </c>
      <c r="Z210" s="83" t="s">
        <v>5538</v>
      </c>
      <c r="AA210" s="85">
        <v>0</v>
      </c>
      <c r="AB210" s="85" t="s">
        <v>54</v>
      </c>
      <c r="AC210" s="85">
        <v>218934.83</v>
      </c>
      <c r="AD210" s="85">
        <v>210510.47</v>
      </c>
      <c r="AE210" s="85">
        <v>8424.36</v>
      </c>
      <c r="AF210" s="83" t="s">
        <v>1371</v>
      </c>
      <c r="AG210" s="103">
        <f t="shared" si="33"/>
        <v>-1.4551915228366852E-11</v>
      </c>
    </row>
    <row r="211" spans="1:33" s="88" customFormat="1" x14ac:dyDescent="0.2">
      <c r="A211" s="83" t="s">
        <v>39</v>
      </c>
      <c r="B211" s="83" t="s">
        <v>40</v>
      </c>
      <c r="C211" s="83" t="s">
        <v>3412</v>
      </c>
      <c r="D211" s="83" t="s">
        <v>3413</v>
      </c>
      <c r="E211" s="83" t="s">
        <v>2903</v>
      </c>
      <c r="F211" s="83" t="s">
        <v>3416</v>
      </c>
      <c r="G211" s="83" t="s">
        <v>3417</v>
      </c>
      <c r="H211" s="83" t="s">
        <v>3464</v>
      </c>
      <c r="I211" s="83" t="s">
        <v>302</v>
      </c>
      <c r="J211" s="83" t="s">
        <v>2081</v>
      </c>
      <c r="K211" s="84">
        <v>43488</v>
      </c>
      <c r="L211" s="84">
        <v>43539</v>
      </c>
      <c r="M211" s="104" t="s">
        <v>54</v>
      </c>
      <c r="N211" s="83" t="s">
        <v>1358</v>
      </c>
      <c r="O211" s="83" t="s">
        <v>1359</v>
      </c>
      <c r="P211" s="102">
        <v>8161659</v>
      </c>
      <c r="Q211" s="83" t="s">
        <v>5537</v>
      </c>
      <c r="R211" s="83" t="s">
        <v>68</v>
      </c>
      <c r="S211" s="83" t="s">
        <v>52</v>
      </c>
      <c r="T211" s="85">
        <v>750.4</v>
      </c>
      <c r="U211" s="85">
        <v>712.88</v>
      </c>
      <c r="V211" s="85">
        <f t="shared" si="32"/>
        <v>37.519999999999982</v>
      </c>
      <c r="W211" s="86">
        <f t="shared" si="27"/>
        <v>4.9999999999999975E-2</v>
      </c>
      <c r="X211" s="83" t="s">
        <v>1525</v>
      </c>
      <c r="Y211" s="85">
        <v>0</v>
      </c>
      <c r="Z211" s="83" t="s">
        <v>55</v>
      </c>
      <c r="AA211" s="85">
        <v>0</v>
      </c>
      <c r="AB211" s="85" t="s">
        <v>54</v>
      </c>
      <c r="AC211" s="85">
        <v>750.4</v>
      </c>
      <c r="AD211" s="85">
        <v>721.6</v>
      </c>
      <c r="AE211" s="85">
        <v>28.8</v>
      </c>
      <c r="AF211" s="83" t="s">
        <v>1371</v>
      </c>
      <c r="AG211" s="103">
        <f t="shared" si="33"/>
        <v>8.7199999999999811</v>
      </c>
    </row>
    <row r="212" spans="1:33" s="88" customFormat="1" x14ac:dyDescent="0.2">
      <c r="A212" s="83" t="s">
        <v>39</v>
      </c>
      <c r="B212" s="83" t="s">
        <v>40</v>
      </c>
      <c r="C212" s="83" t="s">
        <v>3412</v>
      </c>
      <c r="D212" s="83" t="s">
        <v>3413</v>
      </c>
      <c r="E212" s="83" t="s">
        <v>2903</v>
      </c>
      <c r="F212" s="83" t="s">
        <v>3416</v>
      </c>
      <c r="G212" s="83" t="s">
        <v>3417</v>
      </c>
      <c r="H212" s="83" t="s">
        <v>3464</v>
      </c>
      <c r="I212" s="83" t="s">
        <v>302</v>
      </c>
      <c r="J212" s="83" t="s">
        <v>2081</v>
      </c>
      <c r="K212" s="84">
        <v>43489</v>
      </c>
      <c r="L212" s="84">
        <v>43489</v>
      </c>
      <c r="M212" s="84">
        <v>43489</v>
      </c>
      <c r="N212" s="83" t="s">
        <v>1358</v>
      </c>
      <c r="O212" s="83" t="s">
        <v>1368</v>
      </c>
      <c r="P212" s="102">
        <v>8175442</v>
      </c>
      <c r="Q212" s="83" t="s">
        <v>3478</v>
      </c>
      <c r="R212" s="83" t="s">
        <v>68</v>
      </c>
      <c r="S212" s="83" t="s">
        <v>52</v>
      </c>
      <c r="T212" s="85">
        <v>760.91</v>
      </c>
      <c r="U212" s="85">
        <v>704.55</v>
      </c>
      <c r="V212" s="85">
        <f t="shared" si="32"/>
        <v>56.360000000000014</v>
      </c>
      <c r="W212" s="86">
        <f t="shared" si="27"/>
        <v>7.4069206607877427E-2</v>
      </c>
      <c r="X212" s="83" t="s">
        <v>1361</v>
      </c>
      <c r="Y212" s="85">
        <v>704.55</v>
      </c>
      <c r="Z212" s="83" t="s">
        <v>5539</v>
      </c>
      <c r="AA212" s="85">
        <v>0</v>
      </c>
      <c r="AB212" s="85" t="s">
        <v>54</v>
      </c>
      <c r="AC212" s="85">
        <v>760.91</v>
      </c>
      <c r="AD212" s="85">
        <v>704.55</v>
      </c>
      <c r="AE212" s="85">
        <v>56.36</v>
      </c>
      <c r="AF212" s="83" t="s">
        <v>1371</v>
      </c>
      <c r="AG212" s="103">
        <f t="shared" si="33"/>
        <v>0</v>
      </c>
    </row>
    <row r="213" spans="1:33" s="88" customFormat="1" x14ac:dyDescent="0.2">
      <c r="A213" s="83" t="s">
        <v>39</v>
      </c>
      <c r="B213" s="83" t="s">
        <v>40</v>
      </c>
      <c r="C213" s="83" t="s">
        <v>3412</v>
      </c>
      <c r="D213" s="83" t="s">
        <v>3413</v>
      </c>
      <c r="E213" s="83" t="s">
        <v>2903</v>
      </c>
      <c r="F213" s="83" t="s">
        <v>3416</v>
      </c>
      <c r="G213" s="83" t="s">
        <v>3417</v>
      </c>
      <c r="H213" s="83" t="s">
        <v>3464</v>
      </c>
      <c r="I213" s="83" t="s">
        <v>302</v>
      </c>
      <c r="J213" s="83" t="s">
        <v>2081</v>
      </c>
      <c r="K213" s="84">
        <v>43488</v>
      </c>
      <c r="L213" s="84">
        <v>43488</v>
      </c>
      <c r="M213" s="84">
        <v>43482</v>
      </c>
      <c r="N213" s="83" t="s">
        <v>1358</v>
      </c>
      <c r="O213" s="83" t="s">
        <v>1368</v>
      </c>
      <c r="P213" s="102">
        <v>8175442</v>
      </c>
      <c r="Q213" s="83" t="s">
        <v>3478</v>
      </c>
      <c r="R213" s="83" t="s">
        <v>68</v>
      </c>
      <c r="S213" s="83" t="s">
        <v>52</v>
      </c>
      <c r="T213" s="85">
        <v>1388.92</v>
      </c>
      <c r="U213" s="85">
        <v>1286.06</v>
      </c>
      <c r="V213" s="85">
        <f t="shared" si="32"/>
        <v>102.86000000000013</v>
      </c>
      <c r="W213" s="86">
        <f t="shared" si="27"/>
        <v>7.4057541111079206E-2</v>
      </c>
      <c r="X213" s="83" t="s">
        <v>1361</v>
      </c>
      <c r="Y213" s="85">
        <v>1286.06</v>
      </c>
      <c r="Z213" s="83" t="s">
        <v>3480</v>
      </c>
      <c r="AA213" s="85">
        <v>0</v>
      </c>
      <c r="AB213" s="85" t="s">
        <v>54</v>
      </c>
      <c r="AC213" s="85">
        <v>1388.92</v>
      </c>
      <c r="AD213" s="85">
        <v>1286.06</v>
      </c>
      <c r="AE213" s="85">
        <v>102.86</v>
      </c>
      <c r="AF213" s="83" t="s">
        <v>1371</v>
      </c>
      <c r="AG213" s="103">
        <f t="shared" si="33"/>
        <v>1.2789769243681803E-13</v>
      </c>
    </row>
    <row r="214" spans="1:33" s="88" customFormat="1" x14ac:dyDescent="0.2">
      <c r="A214" s="83" t="s">
        <v>39</v>
      </c>
      <c r="B214" s="83" t="s">
        <v>40</v>
      </c>
      <c r="C214" s="83" t="s">
        <v>3412</v>
      </c>
      <c r="D214" s="83" t="s">
        <v>3482</v>
      </c>
      <c r="E214" s="83" t="s">
        <v>2903</v>
      </c>
      <c r="F214" s="83" t="s">
        <v>3483</v>
      </c>
      <c r="G214" s="83" t="s">
        <v>3417</v>
      </c>
      <c r="H214" s="83" t="s">
        <v>3414</v>
      </c>
      <c r="I214" s="83" t="s">
        <v>2103</v>
      </c>
      <c r="J214" s="83" t="s">
        <v>2081</v>
      </c>
      <c r="K214" s="84">
        <v>43469</v>
      </c>
      <c r="L214" s="84">
        <v>43469</v>
      </c>
      <c r="M214" s="84">
        <v>43469</v>
      </c>
      <c r="N214" s="83" t="s">
        <v>1358</v>
      </c>
      <c r="O214" s="83" t="s">
        <v>1368</v>
      </c>
      <c r="P214" s="102">
        <v>8149145</v>
      </c>
      <c r="Q214" s="83" t="s">
        <v>5540</v>
      </c>
      <c r="R214" s="83" t="s">
        <v>68</v>
      </c>
      <c r="S214" s="83" t="s">
        <v>52</v>
      </c>
      <c r="T214" s="85">
        <v>26.41</v>
      </c>
      <c r="U214" s="85">
        <v>24.5</v>
      </c>
      <c r="V214" s="85">
        <f t="shared" ref="V214:V269" si="34">T214-U214</f>
        <v>1.9100000000000001</v>
      </c>
      <c r="W214" s="86">
        <f t="shared" si="27"/>
        <v>7.232109049602424E-2</v>
      </c>
      <c r="X214" s="83" t="s">
        <v>1361</v>
      </c>
      <c r="Y214" s="85">
        <v>24.5</v>
      </c>
      <c r="Z214" s="83" t="s">
        <v>5541</v>
      </c>
      <c r="AA214" s="85">
        <v>0</v>
      </c>
      <c r="AB214" s="85" t="s">
        <v>54</v>
      </c>
      <c r="AC214" s="85">
        <v>0</v>
      </c>
      <c r="AD214" s="85">
        <v>0</v>
      </c>
      <c r="AE214" s="85">
        <v>0</v>
      </c>
      <c r="AF214" s="83" t="s">
        <v>1371</v>
      </c>
      <c r="AG214" s="103">
        <f t="shared" ref="AG214:AG269" si="35">V214-AE214</f>
        <v>1.9100000000000001</v>
      </c>
    </row>
    <row r="215" spans="1:33" s="88" customFormat="1" x14ac:dyDescent="0.2">
      <c r="A215" s="83" t="s">
        <v>39</v>
      </c>
      <c r="B215" s="83" t="s">
        <v>40</v>
      </c>
      <c r="C215" s="83" t="s">
        <v>3412</v>
      </c>
      <c r="D215" s="83" t="s">
        <v>3482</v>
      </c>
      <c r="E215" s="83" t="s">
        <v>2903</v>
      </c>
      <c r="F215" s="83" t="s">
        <v>3483</v>
      </c>
      <c r="G215" s="83" t="s">
        <v>3417</v>
      </c>
      <c r="H215" s="83" t="s">
        <v>3414</v>
      </c>
      <c r="I215" s="83" t="s">
        <v>1553</v>
      </c>
      <c r="J215" s="83" t="s">
        <v>2081</v>
      </c>
      <c r="K215" s="84">
        <v>43469</v>
      </c>
      <c r="L215" s="84">
        <v>43469</v>
      </c>
      <c r="M215" s="84">
        <v>43469</v>
      </c>
      <c r="N215" s="83" t="s">
        <v>1358</v>
      </c>
      <c r="O215" s="83" t="s">
        <v>1368</v>
      </c>
      <c r="P215" s="102">
        <v>8149176</v>
      </c>
      <c r="Q215" s="83" t="s">
        <v>5542</v>
      </c>
      <c r="R215" s="83" t="s">
        <v>68</v>
      </c>
      <c r="S215" s="83" t="s">
        <v>52</v>
      </c>
      <c r="T215" s="85">
        <v>126.2</v>
      </c>
      <c r="U215" s="85">
        <v>80.5</v>
      </c>
      <c r="V215" s="85">
        <f t="shared" si="34"/>
        <v>45.7</v>
      </c>
      <c r="W215" s="86">
        <f t="shared" si="27"/>
        <v>0.36212361331220289</v>
      </c>
      <c r="X215" s="83" t="s">
        <v>1361</v>
      </c>
      <c r="Y215" s="85">
        <v>80.5</v>
      </c>
      <c r="Z215" s="83" t="s">
        <v>5543</v>
      </c>
      <c r="AA215" s="85">
        <v>0</v>
      </c>
      <c r="AB215" s="85" t="s">
        <v>54</v>
      </c>
      <c r="AC215" s="85">
        <v>0</v>
      </c>
      <c r="AD215" s="85">
        <v>0</v>
      </c>
      <c r="AE215" s="85">
        <v>0</v>
      </c>
      <c r="AF215" s="83" t="s">
        <v>1371</v>
      </c>
      <c r="AG215" s="103">
        <f t="shared" si="35"/>
        <v>45.7</v>
      </c>
    </row>
    <row r="216" spans="1:33" s="88" customFormat="1" x14ac:dyDescent="0.2">
      <c r="A216" s="83" t="s">
        <v>39</v>
      </c>
      <c r="B216" s="83" t="s">
        <v>40</v>
      </c>
      <c r="C216" s="83" t="s">
        <v>3412</v>
      </c>
      <c r="D216" s="83" t="s">
        <v>3482</v>
      </c>
      <c r="E216" s="83" t="s">
        <v>2903</v>
      </c>
      <c r="F216" s="83" t="s">
        <v>3483</v>
      </c>
      <c r="G216" s="83" t="s">
        <v>3417</v>
      </c>
      <c r="H216" s="83" t="s">
        <v>3414</v>
      </c>
      <c r="I216" s="83" t="s">
        <v>302</v>
      </c>
      <c r="J216" s="83" t="s">
        <v>2121</v>
      </c>
      <c r="K216" s="84">
        <v>43409</v>
      </c>
      <c r="L216" s="84">
        <v>43539</v>
      </c>
      <c r="M216" s="104" t="s">
        <v>54</v>
      </c>
      <c r="N216" s="83" t="s">
        <v>1358</v>
      </c>
      <c r="O216" s="83" t="s">
        <v>1359</v>
      </c>
      <c r="P216" s="102">
        <v>8050864</v>
      </c>
      <c r="Q216" s="83" t="s">
        <v>4509</v>
      </c>
      <c r="R216" s="83" t="s">
        <v>68</v>
      </c>
      <c r="S216" s="83" t="s">
        <v>52</v>
      </c>
      <c r="T216" s="85">
        <v>245.63</v>
      </c>
      <c r="U216" s="85">
        <v>239.25</v>
      </c>
      <c r="V216" s="85">
        <f t="shared" si="34"/>
        <v>6.3799999999999955</v>
      </c>
      <c r="W216" s="86">
        <f t="shared" si="27"/>
        <v>2.5974025974025955E-2</v>
      </c>
      <c r="X216" s="83" t="s">
        <v>1361</v>
      </c>
      <c r="Y216" s="85">
        <v>239.25</v>
      </c>
      <c r="Z216" s="83" t="s">
        <v>4510</v>
      </c>
      <c r="AA216" s="85">
        <v>0</v>
      </c>
      <c r="AB216" s="85" t="s">
        <v>54</v>
      </c>
      <c r="AC216" s="85">
        <v>245.63</v>
      </c>
      <c r="AD216" s="85">
        <v>239.25</v>
      </c>
      <c r="AE216" s="85">
        <v>6.38</v>
      </c>
      <c r="AF216" s="83" t="s">
        <v>1371</v>
      </c>
      <c r="AG216" s="103">
        <f t="shared" si="35"/>
        <v>0</v>
      </c>
    </row>
    <row r="217" spans="1:33" s="88" customFormat="1" x14ac:dyDescent="0.2">
      <c r="A217" s="83" t="s">
        <v>39</v>
      </c>
      <c r="B217" s="83" t="s">
        <v>40</v>
      </c>
      <c r="C217" s="83" t="s">
        <v>3412</v>
      </c>
      <c r="D217" s="83" t="s">
        <v>3482</v>
      </c>
      <c r="E217" s="83" t="s">
        <v>2903</v>
      </c>
      <c r="F217" s="83" t="s">
        <v>3483</v>
      </c>
      <c r="G217" s="83" t="s">
        <v>3417</v>
      </c>
      <c r="H217" s="83" t="s">
        <v>3414</v>
      </c>
      <c r="I217" s="83" t="s">
        <v>302</v>
      </c>
      <c r="J217" s="83" t="s">
        <v>2121</v>
      </c>
      <c r="K217" s="84">
        <v>43425</v>
      </c>
      <c r="L217" s="84">
        <v>43539</v>
      </c>
      <c r="M217" s="104" t="s">
        <v>54</v>
      </c>
      <c r="N217" s="83" t="s">
        <v>1358</v>
      </c>
      <c r="O217" s="83" t="s">
        <v>1359</v>
      </c>
      <c r="P217" s="102">
        <v>8051514</v>
      </c>
      <c r="Q217" s="83" t="s">
        <v>3485</v>
      </c>
      <c r="R217" s="83" t="s">
        <v>68</v>
      </c>
      <c r="S217" s="83" t="s">
        <v>52</v>
      </c>
      <c r="T217" s="85">
        <v>12140.54</v>
      </c>
      <c r="U217" s="85">
        <v>11417.58</v>
      </c>
      <c r="V217" s="85">
        <f t="shared" si="34"/>
        <v>722.96000000000095</v>
      </c>
      <c r="W217" s="86">
        <f t="shared" si="27"/>
        <v>5.9549245750189113E-2</v>
      </c>
      <c r="X217" s="83" t="s">
        <v>1361</v>
      </c>
      <c r="Y217" s="85">
        <v>11417.58</v>
      </c>
      <c r="Z217" s="83" t="s">
        <v>5544</v>
      </c>
      <c r="AA217" s="85">
        <v>0</v>
      </c>
      <c r="AB217" s="85" t="s">
        <v>54</v>
      </c>
      <c r="AC217" s="85">
        <v>12140.54</v>
      </c>
      <c r="AD217" s="85">
        <v>11417.58</v>
      </c>
      <c r="AE217" s="85">
        <v>722.96</v>
      </c>
      <c r="AF217" s="83" t="s">
        <v>1371</v>
      </c>
      <c r="AG217" s="103">
        <f t="shared" si="35"/>
        <v>9.0949470177292824E-13</v>
      </c>
    </row>
    <row r="218" spans="1:33" s="88" customFormat="1" x14ac:dyDescent="0.2">
      <c r="A218" s="83" t="s">
        <v>39</v>
      </c>
      <c r="B218" s="83" t="s">
        <v>40</v>
      </c>
      <c r="C218" s="83" t="s">
        <v>3412</v>
      </c>
      <c r="D218" s="83" t="s">
        <v>3482</v>
      </c>
      <c r="E218" s="83" t="s">
        <v>2903</v>
      </c>
      <c r="F218" s="83" t="s">
        <v>3483</v>
      </c>
      <c r="G218" s="83" t="s">
        <v>3417</v>
      </c>
      <c r="H218" s="83" t="s">
        <v>3414</v>
      </c>
      <c r="I218" s="83" t="s">
        <v>302</v>
      </c>
      <c r="J218" s="83" t="s">
        <v>2121</v>
      </c>
      <c r="K218" s="84">
        <v>43425</v>
      </c>
      <c r="L218" s="84">
        <v>43539</v>
      </c>
      <c r="M218" s="104" t="s">
        <v>54</v>
      </c>
      <c r="N218" s="83" t="s">
        <v>1358</v>
      </c>
      <c r="O218" s="83" t="s">
        <v>1359</v>
      </c>
      <c r="P218" s="102">
        <v>8051514</v>
      </c>
      <c r="Q218" s="83" t="s">
        <v>3485</v>
      </c>
      <c r="R218" s="83" t="s">
        <v>68</v>
      </c>
      <c r="S218" s="83" t="s">
        <v>52</v>
      </c>
      <c r="T218" s="85">
        <v>175.56</v>
      </c>
      <c r="U218" s="85">
        <v>175.56</v>
      </c>
      <c r="V218" s="85">
        <f t="shared" si="34"/>
        <v>0</v>
      </c>
      <c r="W218" s="86">
        <f t="shared" si="27"/>
        <v>0</v>
      </c>
      <c r="X218" s="83" t="s">
        <v>1361</v>
      </c>
      <c r="Y218" s="85">
        <v>175.56</v>
      </c>
      <c r="Z218" s="83" t="s">
        <v>5545</v>
      </c>
      <c r="AA218" s="85">
        <v>0</v>
      </c>
      <c r="AB218" s="85" t="s">
        <v>54</v>
      </c>
      <c r="AC218" s="85">
        <v>175.56</v>
      </c>
      <c r="AD218" s="85">
        <v>175.56</v>
      </c>
      <c r="AE218" s="85">
        <v>0</v>
      </c>
      <c r="AF218" s="83" t="s">
        <v>1371</v>
      </c>
      <c r="AG218" s="103">
        <f t="shared" si="35"/>
        <v>0</v>
      </c>
    </row>
    <row r="219" spans="1:33" s="88" customFormat="1" x14ac:dyDescent="0.2">
      <c r="A219" s="83" t="s">
        <v>39</v>
      </c>
      <c r="B219" s="83" t="s">
        <v>40</v>
      </c>
      <c r="C219" s="83" t="s">
        <v>3412</v>
      </c>
      <c r="D219" s="83" t="s">
        <v>3482</v>
      </c>
      <c r="E219" s="83" t="s">
        <v>2903</v>
      </c>
      <c r="F219" s="83" t="s">
        <v>3483</v>
      </c>
      <c r="G219" s="83" t="s">
        <v>3417</v>
      </c>
      <c r="H219" s="83" t="s">
        <v>3414</v>
      </c>
      <c r="I219" s="83" t="s">
        <v>302</v>
      </c>
      <c r="J219" s="83" t="s">
        <v>2121</v>
      </c>
      <c r="K219" s="84">
        <v>43425</v>
      </c>
      <c r="L219" s="84">
        <v>43539</v>
      </c>
      <c r="M219" s="104" t="s">
        <v>54</v>
      </c>
      <c r="N219" s="83" t="s">
        <v>1358</v>
      </c>
      <c r="O219" s="83" t="s">
        <v>1359</v>
      </c>
      <c r="P219" s="102">
        <v>8051514</v>
      </c>
      <c r="Q219" s="83" t="s">
        <v>3485</v>
      </c>
      <c r="R219" s="83" t="s">
        <v>68</v>
      </c>
      <c r="S219" s="83" t="s">
        <v>52</v>
      </c>
      <c r="T219" s="85">
        <v>572.4</v>
      </c>
      <c r="U219" s="85">
        <v>540</v>
      </c>
      <c r="V219" s="85">
        <f t="shared" si="34"/>
        <v>32.399999999999977</v>
      </c>
      <c r="W219" s="86">
        <f t="shared" si="27"/>
        <v>5.660377358490562E-2</v>
      </c>
      <c r="X219" s="83" t="s">
        <v>1361</v>
      </c>
      <c r="Y219" s="85">
        <v>540</v>
      </c>
      <c r="Z219" s="83" t="s">
        <v>3487</v>
      </c>
      <c r="AA219" s="85">
        <v>0</v>
      </c>
      <c r="AB219" s="85" t="s">
        <v>54</v>
      </c>
      <c r="AC219" s="85">
        <v>572.4</v>
      </c>
      <c r="AD219" s="85">
        <v>540</v>
      </c>
      <c r="AE219" s="85">
        <v>32.4</v>
      </c>
      <c r="AF219" s="83" t="s">
        <v>1371</v>
      </c>
      <c r="AG219" s="103">
        <f t="shared" si="35"/>
        <v>0</v>
      </c>
    </row>
    <row r="220" spans="1:33" s="88" customFormat="1" x14ac:dyDescent="0.2">
      <c r="A220" s="83" t="s">
        <v>39</v>
      </c>
      <c r="B220" s="83" t="s">
        <v>40</v>
      </c>
      <c r="C220" s="83" t="s">
        <v>3412</v>
      </c>
      <c r="D220" s="83" t="s">
        <v>3482</v>
      </c>
      <c r="E220" s="83" t="s">
        <v>2903</v>
      </c>
      <c r="F220" s="83" t="s">
        <v>3483</v>
      </c>
      <c r="G220" s="83" t="s">
        <v>3417</v>
      </c>
      <c r="H220" s="83" t="s">
        <v>3414</v>
      </c>
      <c r="I220" s="83" t="s">
        <v>979</v>
      </c>
      <c r="J220" s="83" t="s">
        <v>2164</v>
      </c>
      <c r="K220" s="84">
        <v>43397</v>
      </c>
      <c r="L220" s="84">
        <v>43539</v>
      </c>
      <c r="M220" s="104" t="s">
        <v>54</v>
      </c>
      <c r="N220" s="83" t="s">
        <v>1358</v>
      </c>
      <c r="O220" s="83" t="s">
        <v>1359</v>
      </c>
      <c r="P220" s="102">
        <v>8008865</v>
      </c>
      <c r="Q220" s="83" t="s">
        <v>5546</v>
      </c>
      <c r="R220" s="83" t="s">
        <v>68</v>
      </c>
      <c r="S220" s="83" t="s">
        <v>52</v>
      </c>
      <c r="T220" s="85">
        <v>4948.54</v>
      </c>
      <c r="U220" s="85">
        <v>4668.43</v>
      </c>
      <c r="V220" s="85">
        <f t="shared" si="34"/>
        <v>280.10999999999967</v>
      </c>
      <c r="W220" s="86">
        <f t="shared" si="27"/>
        <v>5.6604574278473992E-2</v>
      </c>
      <c r="X220" s="83" t="s">
        <v>1361</v>
      </c>
      <c r="Y220" s="85">
        <v>4668.43</v>
      </c>
      <c r="Z220" s="83" t="s">
        <v>5547</v>
      </c>
      <c r="AA220" s="85">
        <v>0</v>
      </c>
      <c r="AB220" s="85" t="s">
        <v>54</v>
      </c>
      <c r="AC220" s="85">
        <v>4948.54</v>
      </c>
      <c r="AD220" s="85">
        <v>4668.43</v>
      </c>
      <c r="AE220" s="85">
        <v>280.11</v>
      </c>
      <c r="AF220" s="83" t="s">
        <v>1371</v>
      </c>
      <c r="AG220" s="103">
        <f t="shared" si="35"/>
        <v>0</v>
      </c>
    </row>
    <row r="221" spans="1:33" s="88" customFormat="1" x14ac:dyDescent="0.2">
      <c r="A221" s="83" t="s">
        <v>39</v>
      </c>
      <c r="B221" s="83" t="s">
        <v>40</v>
      </c>
      <c r="C221" s="83" t="s">
        <v>3412</v>
      </c>
      <c r="D221" s="83" t="s">
        <v>3482</v>
      </c>
      <c r="E221" s="83" t="s">
        <v>2903</v>
      </c>
      <c r="F221" s="83" t="s">
        <v>3483</v>
      </c>
      <c r="G221" s="83" t="s">
        <v>3417</v>
      </c>
      <c r="H221" s="83" t="s">
        <v>3414</v>
      </c>
      <c r="I221" s="83" t="s">
        <v>979</v>
      </c>
      <c r="J221" s="83" t="s">
        <v>2081</v>
      </c>
      <c r="K221" s="84">
        <v>43476</v>
      </c>
      <c r="L221" s="84">
        <v>43476</v>
      </c>
      <c r="M221" s="84">
        <v>43476</v>
      </c>
      <c r="N221" s="83" t="s">
        <v>1358</v>
      </c>
      <c r="O221" s="83" t="s">
        <v>1368</v>
      </c>
      <c r="P221" s="102">
        <v>8008865</v>
      </c>
      <c r="Q221" s="83" t="s">
        <v>5546</v>
      </c>
      <c r="R221" s="83" t="s">
        <v>68</v>
      </c>
      <c r="S221" s="83" t="s">
        <v>52</v>
      </c>
      <c r="T221" s="85">
        <v>11587.92</v>
      </c>
      <c r="U221" s="85">
        <v>10932</v>
      </c>
      <c r="V221" s="85">
        <f t="shared" si="34"/>
        <v>655.92000000000007</v>
      </c>
      <c r="W221" s="86">
        <f t="shared" si="27"/>
        <v>5.6603773584905669E-2</v>
      </c>
      <c r="X221" s="83" t="s">
        <v>1361</v>
      </c>
      <c r="Y221" s="85">
        <v>10932</v>
      </c>
      <c r="Z221" s="83" t="s">
        <v>5548</v>
      </c>
      <c r="AA221" s="85">
        <v>0</v>
      </c>
      <c r="AB221" s="85" t="s">
        <v>54</v>
      </c>
      <c r="AC221" s="85">
        <v>11587.92</v>
      </c>
      <c r="AD221" s="85">
        <v>10932</v>
      </c>
      <c r="AE221" s="85">
        <v>655.92</v>
      </c>
      <c r="AF221" s="83" t="s">
        <v>1371</v>
      </c>
      <c r="AG221" s="103">
        <f t="shared" si="35"/>
        <v>0</v>
      </c>
    </row>
    <row r="222" spans="1:33" s="88" customFormat="1" x14ac:dyDescent="0.2">
      <c r="A222" s="83" t="s">
        <v>39</v>
      </c>
      <c r="B222" s="83" t="s">
        <v>40</v>
      </c>
      <c r="C222" s="83" t="s">
        <v>3412</v>
      </c>
      <c r="D222" s="83" t="s">
        <v>3482</v>
      </c>
      <c r="E222" s="83" t="s">
        <v>2903</v>
      </c>
      <c r="F222" s="83" t="s">
        <v>3483</v>
      </c>
      <c r="G222" s="83" t="s">
        <v>3417</v>
      </c>
      <c r="H222" s="83" t="s">
        <v>3414</v>
      </c>
      <c r="I222" s="83" t="s">
        <v>302</v>
      </c>
      <c r="J222" s="83" t="s">
        <v>2222</v>
      </c>
      <c r="K222" s="84">
        <v>43440</v>
      </c>
      <c r="L222" s="84">
        <v>43539</v>
      </c>
      <c r="M222" s="104" t="s">
        <v>54</v>
      </c>
      <c r="N222" s="83" t="s">
        <v>1358</v>
      </c>
      <c r="O222" s="83" t="s">
        <v>1359</v>
      </c>
      <c r="P222" s="102">
        <v>8093410</v>
      </c>
      <c r="Q222" s="83" t="s">
        <v>3490</v>
      </c>
      <c r="R222" s="83" t="s">
        <v>68</v>
      </c>
      <c r="S222" s="83" t="s">
        <v>52</v>
      </c>
      <c r="T222" s="85">
        <v>493.57</v>
      </c>
      <c r="U222" s="85">
        <v>302.66000000000003</v>
      </c>
      <c r="V222" s="85">
        <f t="shared" si="34"/>
        <v>190.90999999999997</v>
      </c>
      <c r="W222" s="86">
        <f t="shared" si="27"/>
        <v>0.38679417306562386</v>
      </c>
      <c r="X222" s="83" t="s">
        <v>1361</v>
      </c>
      <c r="Y222" s="85">
        <v>302.66000000000003</v>
      </c>
      <c r="Z222" s="83" t="s">
        <v>5549</v>
      </c>
      <c r="AA222" s="85">
        <v>0</v>
      </c>
      <c r="AB222" s="85" t="s">
        <v>54</v>
      </c>
      <c r="AC222" s="85">
        <v>493.57</v>
      </c>
      <c r="AD222" s="85">
        <v>302.66000000000003</v>
      </c>
      <c r="AE222" s="85">
        <v>190.91</v>
      </c>
      <c r="AF222" s="83" t="s">
        <v>1371</v>
      </c>
      <c r="AG222" s="103">
        <f t="shared" si="35"/>
        <v>0</v>
      </c>
    </row>
    <row r="223" spans="1:33" s="88" customFormat="1" x14ac:dyDescent="0.2">
      <c r="A223" s="83" t="s">
        <v>39</v>
      </c>
      <c r="B223" s="83" t="s">
        <v>40</v>
      </c>
      <c r="C223" s="83" t="s">
        <v>3412</v>
      </c>
      <c r="D223" s="83" t="s">
        <v>3482</v>
      </c>
      <c r="E223" s="83" t="s">
        <v>2903</v>
      </c>
      <c r="F223" s="83" t="s">
        <v>3483</v>
      </c>
      <c r="G223" s="83" t="s">
        <v>3417</v>
      </c>
      <c r="H223" s="83" t="s">
        <v>3414</v>
      </c>
      <c r="I223" s="83" t="s">
        <v>302</v>
      </c>
      <c r="J223" s="83" t="s">
        <v>2081</v>
      </c>
      <c r="K223" s="84">
        <v>43488</v>
      </c>
      <c r="L223" s="84">
        <v>43488</v>
      </c>
      <c r="M223" s="84">
        <v>43487</v>
      </c>
      <c r="N223" s="83" t="s">
        <v>1358</v>
      </c>
      <c r="O223" s="83" t="s">
        <v>1368</v>
      </c>
      <c r="P223" s="102">
        <v>8122053</v>
      </c>
      <c r="Q223" s="83" t="s">
        <v>3496</v>
      </c>
      <c r="R223" s="83" t="s">
        <v>68</v>
      </c>
      <c r="S223" s="83" t="s">
        <v>52</v>
      </c>
      <c r="T223" s="85">
        <v>3764.06</v>
      </c>
      <c r="U223" s="85">
        <v>3551</v>
      </c>
      <c r="V223" s="85">
        <f t="shared" si="34"/>
        <v>213.05999999999995</v>
      </c>
      <c r="W223" s="86">
        <f t="shared" si="27"/>
        <v>5.6603773584905648E-2</v>
      </c>
      <c r="X223" s="83" t="s">
        <v>1361</v>
      </c>
      <c r="Y223" s="85">
        <v>3551</v>
      </c>
      <c r="Z223" s="83" t="s">
        <v>5550</v>
      </c>
      <c r="AA223" s="85">
        <v>0</v>
      </c>
      <c r="AB223" s="85" t="s">
        <v>54</v>
      </c>
      <c r="AC223" s="85">
        <v>3764.06</v>
      </c>
      <c r="AD223" s="85">
        <v>3551</v>
      </c>
      <c r="AE223" s="85">
        <v>213.06</v>
      </c>
      <c r="AF223" s="83" t="s">
        <v>1371</v>
      </c>
      <c r="AG223" s="103">
        <f t="shared" si="35"/>
        <v>0</v>
      </c>
    </row>
    <row r="224" spans="1:33" s="88" customFormat="1" x14ac:dyDescent="0.2">
      <c r="A224" s="83" t="s">
        <v>39</v>
      </c>
      <c r="B224" s="83" t="s">
        <v>40</v>
      </c>
      <c r="C224" s="83" t="s">
        <v>3412</v>
      </c>
      <c r="D224" s="83" t="s">
        <v>3482</v>
      </c>
      <c r="E224" s="83" t="s">
        <v>2903</v>
      </c>
      <c r="F224" s="83" t="s">
        <v>3483</v>
      </c>
      <c r="G224" s="83" t="s">
        <v>3417</v>
      </c>
      <c r="H224" s="83" t="s">
        <v>3414</v>
      </c>
      <c r="I224" s="83" t="s">
        <v>302</v>
      </c>
      <c r="J224" s="83" t="s">
        <v>2081</v>
      </c>
      <c r="K224" s="84">
        <v>43481</v>
      </c>
      <c r="L224" s="84">
        <v>43539</v>
      </c>
      <c r="M224" s="104" t="s">
        <v>54</v>
      </c>
      <c r="N224" s="83" t="s">
        <v>1358</v>
      </c>
      <c r="O224" s="83" t="s">
        <v>1359</v>
      </c>
      <c r="P224" s="102">
        <v>8122053</v>
      </c>
      <c r="Q224" s="83" t="s">
        <v>3496</v>
      </c>
      <c r="R224" s="83" t="s">
        <v>68</v>
      </c>
      <c r="S224" s="83" t="s">
        <v>52</v>
      </c>
      <c r="T224" s="85">
        <v>493.57</v>
      </c>
      <c r="U224" s="85">
        <v>302.66000000000003</v>
      </c>
      <c r="V224" s="85">
        <f t="shared" si="34"/>
        <v>190.90999999999997</v>
      </c>
      <c r="W224" s="86">
        <f t="shared" si="27"/>
        <v>0.38679417306562386</v>
      </c>
      <c r="X224" s="83" t="s">
        <v>1361</v>
      </c>
      <c r="Y224" s="85">
        <v>302.66000000000003</v>
      </c>
      <c r="Z224" s="83" t="s">
        <v>5551</v>
      </c>
      <c r="AA224" s="85">
        <v>0</v>
      </c>
      <c r="AB224" s="85" t="s">
        <v>54</v>
      </c>
      <c r="AC224" s="85">
        <v>493.57</v>
      </c>
      <c r="AD224" s="85">
        <v>302.66000000000003</v>
      </c>
      <c r="AE224" s="85">
        <v>190.91</v>
      </c>
      <c r="AF224" s="83" t="s">
        <v>1371</v>
      </c>
      <c r="AG224" s="103">
        <f t="shared" si="35"/>
        <v>0</v>
      </c>
    </row>
    <row r="225" spans="1:33" s="88" customFormat="1" x14ac:dyDescent="0.2">
      <c r="A225" s="83" t="s">
        <v>39</v>
      </c>
      <c r="B225" s="83" t="s">
        <v>40</v>
      </c>
      <c r="C225" s="83" t="s">
        <v>3412</v>
      </c>
      <c r="D225" s="83" t="s">
        <v>3482</v>
      </c>
      <c r="E225" s="83" t="s">
        <v>2903</v>
      </c>
      <c r="F225" s="83" t="s">
        <v>3483</v>
      </c>
      <c r="G225" s="83" t="s">
        <v>3417</v>
      </c>
      <c r="H225" s="83" t="s">
        <v>3414</v>
      </c>
      <c r="I225" s="83" t="s">
        <v>302</v>
      </c>
      <c r="J225" s="83" t="s">
        <v>2081</v>
      </c>
      <c r="K225" s="84">
        <v>43481</v>
      </c>
      <c r="L225" s="84">
        <v>43539</v>
      </c>
      <c r="M225" s="104" t="s">
        <v>54</v>
      </c>
      <c r="N225" s="83" t="s">
        <v>1358</v>
      </c>
      <c r="O225" s="83" t="s">
        <v>1359</v>
      </c>
      <c r="P225" s="102">
        <v>8122053</v>
      </c>
      <c r="Q225" s="83" t="s">
        <v>3496</v>
      </c>
      <c r="R225" s="83" t="s">
        <v>68</v>
      </c>
      <c r="S225" s="83" t="s">
        <v>52</v>
      </c>
      <c r="T225" s="85">
        <v>3571.78</v>
      </c>
      <c r="U225" s="85">
        <v>3369.6</v>
      </c>
      <c r="V225" s="85">
        <f t="shared" si="34"/>
        <v>202.18000000000029</v>
      </c>
      <c r="W225" s="86">
        <f t="shared" si="27"/>
        <v>5.660483008471974E-2</v>
      </c>
      <c r="X225" s="83" t="s">
        <v>1361</v>
      </c>
      <c r="Y225" s="85">
        <v>3369.6</v>
      </c>
      <c r="Z225" s="83" t="s">
        <v>5552</v>
      </c>
      <c r="AA225" s="85">
        <v>0</v>
      </c>
      <c r="AB225" s="85" t="s">
        <v>54</v>
      </c>
      <c r="AC225" s="85">
        <v>3571.78</v>
      </c>
      <c r="AD225" s="85">
        <v>3369.6</v>
      </c>
      <c r="AE225" s="85">
        <v>202.18</v>
      </c>
      <c r="AF225" s="83" t="s">
        <v>1371</v>
      </c>
      <c r="AG225" s="103">
        <f t="shared" si="35"/>
        <v>2.8421709430404007E-13</v>
      </c>
    </row>
    <row r="226" spans="1:33" s="88" customFormat="1" x14ac:dyDescent="0.2">
      <c r="A226" s="83" t="s">
        <v>39</v>
      </c>
      <c r="B226" s="83" t="s">
        <v>40</v>
      </c>
      <c r="C226" s="83" t="s">
        <v>3412</v>
      </c>
      <c r="D226" s="83" t="s">
        <v>3482</v>
      </c>
      <c r="E226" s="83" t="s">
        <v>2903</v>
      </c>
      <c r="F226" s="83" t="s">
        <v>3483</v>
      </c>
      <c r="G226" s="83" t="s">
        <v>3417</v>
      </c>
      <c r="H226" s="83" t="s">
        <v>3414</v>
      </c>
      <c r="I226" s="83" t="s">
        <v>302</v>
      </c>
      <c r="J226" s="83" t="s">
        <v>2081</v>
      </c>
      <c r="K226" s="84">
        <v>43476</v>
      </c>
      <c r="L226" s="84">
        <v>43476</v>
      </c>
      <c r="M226" s="84">
        <v>43476</v>
      </c>
      <c r="N226" s="83" t="s">
        <v>1358</v>
      </c>
      <c r="O226" s="83" t="s">
        <v>1368</v>
      </c>
      <c r="P226" s="102">
        <v>8093395</v>
      </c>
      <c r="Q226" s="83" t="s">
        <v>3504</v>
      </c>
      <c r="R226" s="83" t="s">
        <v>68</v>
      </c>
      <c r="S226" s="83" t="s">
        <v>52</v>
      </c>
      <c r="T226" s="85">
        <v>493.57</v>
      </c>
      <c r="U226" s="85">
        <v>302.66000000000003</v>
      </c>
      <c r="V226" s="85">
        <f t="shared" si="34"/>
        <v>190.90999999999997</v>
      </c>
      <c r="W226" s="86">
        <f t="shared" si="27"/>
        <v>0.38679417306562386</v>
      </c>
      <c r="X226" s="83" t="s">
        <v>1361</v>
      </c>
      <c r="Y226" s="85">
        <v>302.66000000000003</v>
      </c>
      <c r="Z226" s="83" t="s">
        <v>5553</v>
      </c>
      <c r="AA226" s="85">
        <v>0</v>
      </c>
      <c r="AB226" s="85" t="s">
        <v>54</v>
      </c>
      <c r="AC226" s="85">
        <v>493.57</v>
      </c>
      <c r="AD226" s="85">
        <v>302.66000000000003</v>
      </c>
      <c r="AE226" s="85">
        <v>190.91</v>
      </c>
      <c r="AF226" s="83" t="s">
        <v>1371</v>
      </c>
      <c r="AG226" s="103">
        <f t="shared" si="35"/>
        <v>0</v>
      </c>
    </row>
    <row r="227" spans="1:33" s="88" customFormat="1" x14ac:dyDescent="0.2">
      <c r="A227" s="83" t="s">
        <v>39</v>
      </c>
      <c r="B227" s="83" t="s">
        <v>40</v>
      </c>
      <c r="C227" s="83" t="s">
        <v>3412</v>
      </c>
      <c r="D227" s="83" t="s">
        <v>3482</v>
      </c>
      <c r="E227" s="83" t="s">
        <v>2903</v>
      </c>
      <c r="F227" s="83" t="s">
        <v>3483</v>
      </c>
      <c r="G227" s="83" t="s">
        <v>3417</v>
      </c>
      <c r="H227" s="83" t="s">
        <v>3414</v>
      </c>
      <c r="I227" s="83" t="s">
        <v>302</v>
      </c>
      <c r="J227" s="83" t="s">
        <v>2121</v>
      </c>
      <c r="K227" s="84">
        <v>43406</v>
      </c>
      <c r="L227" s="84">
        <v>43539</v>
      </c>
      <c r="M227" s="104" t="s">
        <v>54</v>
      </c>
      <c r="N227" s="83" t="s">
        <v>1358</v>
      </c>
      <c r="O227" s="83" t="s">
        <v>1359</v>
      </c>
      <c r="P227" s="102">
        <v>8032715</v>
      </c>
      <c r="Q227" s="83" t="s">
        <v>5554</v>
      </c>
      <c r="R227" s="83" t="s">
        <v>68</v>
      </c>
      <c r="S227" s="83" t="s">
        <v>52</v>
      </c>
      <c r="T227" s="85">
        <v>12140.54</v>
      </c>
      <c r="U227" s="85">
        <v>11417.58</v>
      </c>
      <c r="V227" s="85">
        <f t="shared" si="34"/>
        <v>722.96000000000095</v>
      </c>
      <c r="W227" s="86">
        <f t="shared" si="27"/>
        <v>5.9549245750189113E-2</v>
      </c>
      <c r="X227" s="83" t="s">
        <v>1361</v>
      </c>
      <c r="Y227" s="85">
        <v>11417.58</v>
      </c>
      <c r="Z227" s="83" t="s">
        <v>5555</v>
      </c>
      <c r="AA227" s="85">
        <v>0</v>
      </c>
      <c r="AB227" s="85" t="s">
        <v>54</v>
      </c>
      <c r="AC227" s="85">
        <v>12140.54</v>
      </c>
      <c r="AD227" s="85">
        <v>11417.58</v>
      </c>
      <c r="AE227" s="85">
        <v>722.96</v>
      </c>
      <c r="AF227" s="83" t="s">
        <v>1371</v>
      </c>
      <c r="AG227" s="103">
        <f t="shared" si="35"/>
        <v>9.0949470177292824E-13</v>
      </c>
    </row>
    <row r="228" spans="1:33" s="88" customFormat="1" x14ac:dyDescent="0.2">
      <c r="A228" s="83" t="s">
        <v>39</v>
      </c>
      <c r="B228" s="83" t="s">
        <v>40</v>
      </c>
      <c r="C228" s="83" t="s">
        <v>3412</v>
      </c>
      <c r="D228" s="83" t="s">
        <v>3482</v>
      </c>
      <c r="E228" s="83" t="s">
        <v>2903</v>
      </c>
      <c r="F228" s="83" t="s">
        <v>3483</v>
      </c>
      <c r="G228" s="83" t="s">
        <v>3417</v>
      </c>
      <c r="H228" s="83" t="s">
        <v>3414</v>
      </c>
      <c r="I228" s="83" t="s">
        <v>302</v>
      </c>
      <c r="J228" s="83" t="s">
        <v>2081</v>
      </c>
      <c r="K228" s="84">
        <v>43481</v>
      </c>
      <c r="L228" s="84">
        <v>43539</v>
      </c>
      <c r="M228" s="104" t="s">
        <v>54</v>
      </c>
      <c r="N228" s="83" t="s">
        <v>1358</v>
      </c>
      <c r="O228" s="83" t="s">
        <v>1359</v>
      </c>
      <c r="P228" s="102">
        <v>8122056</v>
      </c>
      <c r="Q228" s="83" t="s">
        <v>3509</v>
      </c>
      <c r="R228" s="83" t="s">
        <v>68</v>
      </c>
      <c r="S228" s="83" t="s">
        <v>52</v>
      </c>
      <c r="T228" s="85">
        <v>493.57</v>
      </c>
      <c r="U228" s="85">
        <v>302.66000000000003</v>
      </c>
      <c r="V228" s="85">
        <f t="shared" si="34"/>
        <v>190.90999999999997</v>
      </c>
      <c r="W228" s="86">
        <f t="shared" si="27"/>
        <v>0.38679417306562386</v>
      </c>
      <c r="X228" s="83" t="s">
        <v>1361</v>
      </c>
      <c r="Y228" s="85">
        <v>302.66000000000003</v>
      </c>
      <c r="Z228" s="83" t="s">
        <v>5556</v>
      </c>
      <c r="AA228" s="85">
        <v>0</v>
      </c>
      <c r="AB228" s="85" t="s">
        <v>54</v>
      </c>
      <c r="AC228" s="85">
        <v>493.57</v>
      </c>
      <c r="AD228" s="85">
        <v>302.66000000000003</v>
      </c>
      <c r="AE228" s="85">
        <v>190.91</v>
      </c>
      <c r="AF228" s="83" t="s">
        <v>1371</v>
      </c>
      <c r="AG228" s="103">
        <f t="shared" si="35"/>
        <v>0</v>
      </c>
    </row>
    <row r="229" spans="1:33" s="88" customFormat="1" x14ac:dyDescent="0.2">
      <c r="A229" s="83" t="s">
        <v>39</v>
      </c>
      <c r="B229" s="83" t="s">
        <v>40</v>
      </c>
      <c r="C229" s="83" t="s">
        <v>3412</v>
      </c>
      <c r="D229" s="83" t="s">
        <v>3482</v>
      </c>
      <c r="E229" s="83" t="s">
        <v>2903</v>
      </c>
      <c r="F229" s="83" t="s">
        <v>3483</v>
      </c>
      <c r="G229" s="83" t="s">
        <v>3417</v>
      </c>
      <c r="H229" s="83" t="s">
        <v>3414</v>
      </c>
      <c r="I229" s="83" t="s">
        <v>302</v>
      </c>
      <c r="J229" s="83" t="s">
        <v>2081</v>
      </c>
      <c r="K229" s="84">
        <v>43481</v>
      </c>
      <c r="L229" s="84">
        <v>43539</v>
      </c>
      <c r="M229" s="104" t="s">
        <v>54</v>
      </c>
      <c r="N229" s="83" t="s">
        <v>1358</v>
      </c>
      <c r="O229" s="83" t="s">
        <v>1359</v>
      </c>
      <c r="P229" s="102">
        <v>8122056</v>
      </c>
      <c r="Q229" s="83" t="s">
        <v>3509</v>
      </c>
      <c r="R229" s="83" t="s">
        <v>68</v>
      </c>
      <c r="S229" s="83" t="s">
        <v>52</v>
      </c>
      <c r="T229" s="85">
        <v>3571.78</v>
      </c>
      <c r="U229" s="85">
        <v>3369.6</v>
      </c>
      <c r="V229" s="85">
        <f t="shared" si="34"/>
        <v>202.18000000000029</v>
      </c>
      <c r="W229" s="86">
        <f t="shared" si="27"/>
        <v>5.660483008471974E-2</v>
      </c>
      <c r="X229" s="83" t="s">
        <v>1361</v>
      </c>
      <c r="Y229" s="85">
        <v>3369.6</v>
      </c>
      <c r="Z229" s="83" t="s">
        <v>5557</v>
      </c>
      <c r="AA229" s="85">
        <v>0</v>
      </c>
      <c r="AB229" s="85" t="s">
        <v>54</v>
      </c>
      <c r="AC229" s="85">
        <v>3571.78</v>
      </c>
      <c r="AD229" s="85">
        <v>3369.6</v>
      </c>
      <c r="AE229" s="85">
        <v>202.18</v>
      </c>
      <c r="AF229" s="83" t="s">
        <v>1371</v>
      </c>
      <c r="AG229" s="103">
        <f t="shared" si="35"/>
        <v>2.8421709430404007E-13</v>
      </c>
    </row>
    <row r="230" spans="1:33" s="88" customFormat="1" x14ac:dyDescent="0.2">
      <c r="A230" s="83" t="s">
        <v>39</v>
      </c>
      <c r="B230" s="83" t="s">
        <v>40</v>
      </c>
      <c r="C230" s="83" t="s">
        <v>3412</v>
      </c>
      <c r="D230" s="83" t="s">
        <v>3482</v>
      </c>
      <c r="E230" s="83" t="s">
        <v>2903</v>
      </c>
      <c r="F230" s="83" t="s">
        <v>3483</v>
      </c>
      <c r="G230" s="83" t="s">
        <v>3417</v>
      </c>
      <c r="H230" s="83" t="s">
        <v>3414</v>
      </c>
      <c r="I230" s="83" t="s">
        <v>302</v>
      </c>
      <c r="J230" s="83" t="s">
        <v>2081</v>
      </c>
      <c r="K230" s="84">
        <v>43476</v>
      </c>
      <c r="L230" s="84">
        <v>43476</v>
      </c>
      <c r="M230" s="84">
        <v>43476</v>
      </c>
      <c r="N230" s="83" t="s">
        <v>1358</v>
      </c>
      <c r="O230" s="83" t="s">
        <v>1368</v>
      </c>
      <c r="P230" s="102">
        <v>8093389</v>
      </c>
      <c r="Q230" s="83" t="s">
        <v>3517</v>
      </c>
      <c r="R230" s="83" t="s">
        <v>68</v>
      </c>
      <c r="S230" s="83" t="s">
        <v>52</v>
      </c>
      <c r="T230" s="85">
        <v>493.57</v>
      </c>
      <c r="U230" s="85">
        <v>302.66000000000003</v>
      </c>
      <c r="V230" s="85">
        <f t="shared" si="34"/>
        <v>190.90999999999997</v>
      </c>
      <c r="W230" s="86">
        <f t="shared" si="27"/>
        <v>0.38679417306562386</v>
      </c>
      <c r="X230" s="83" t="s">
        <v>1361</v>
      </c>
      <c r="Y230" s="85">
        <v>302.66000000000003</v>
      </c>
      <c r="Z230" s="83" t="s">
        <v>5558</v>
      </c>
      <c r="AA230" s="85">
        <v>0</v>
      </c>
      <c r="AB230" s="85" t="s">
        <v>54</v>
      </c>
      <c r="AC230" s="85">
        <v>493.57</v>
      </c>
      <c r="AD230" s="85">
        <v>302.66000000000003</v>
      </c>
      <c r="AE230" s="85">
        <v>190.91</v>
      </c>
      <c r="AF230" s="83" t="s">
        <v>1371</v>
      </c>
      <c r="AG230" s="103">
        <f t="shared" si="35"/>
        <v>0</v>
      </c>
    </row>
    <row r="231" spans="1:33" s="88" customFormat="1" x14ac:dyDescent="0.2">
      <c r="A231" s="83" t="s">
        <v>39</v>
      </c>
      <c r="B231" s="83" t="s">
        <v>40</v>
      </c>
      <c r="C231" s="83" t="s">
        <v>3412</v>
      </c>
      <c r="D231" s="83" t="s">
        <v>3482</v>
      </c>
      <c r="E231" s="83" t="s">
        <v>2903</v>
      </c>
      <c r="F231" s="83" t="s">
        <v>3483</v>
      </c>
      <c r="G231" s="83" t="s">
        <v>3417</v>
      </c>
      <c r="H231" s="83" t="s">
        <v>3414</v>
      </c>
      <c r="I231" s="83" t="s">
        <v>302</v>
      </c>
      <c r="J231" s="83" t="s">
        <v>2222</v>
      </c>
      <c r="K231" s="84">
        <v>43441</v>
      </c>
      <c r="L231" s="84">
        <v>43539</v>
      </c>
      <c r="M231" s="104" t="s">
        <v>54</v>
      </c>
      <c r="N231" s="83" t="s">
        <v>1358</v>
      </c>
      <c r="O231" s="83" t="s">
        <v>1359</v>
      </c>
      <c r="P231" s="102">
        <v>8093389</v>
      </c>
      <c r="Q231" s="83" t="s">
        <v>3517</v>
      </c>
      <c r="R231" s="83" t="s">
        <v>68</v>
      </c>
      <c r="S231" s="83" t="s">
        <v>52</v>
      </c>
      <c r="T231" s="85">
        <v>5289.4</v>
      </c>
      <c r="U231" s="85">
        <v>4990</v>
      </c>
      <c r="V231" s="85">
        <f t="shared" si="34"/>
        <v>299.39999999999964</v>
      </c>
      <c r="W231" s="86">
        <f t="shared" ref="W231:W291" si="36">V231/T231</f>
        <v>5.6603773584905592E-2</v>
      </c>
      <c r="X231" s="83" t="s">
        <v>1361</v>
      </c>
      <c r="Y231" s="85">
        <v>4990</v>
      </c>
      <c r="Z231" s="83" t="s">
        <v>5559</v>
      </c>
      <c r="AA231" s="85">
        <v>0</v>
      </c>
      <c r="AB231" s="85" t="s">
        <v>54</v>
      </c>
      <c r="AC231" s="85">
        <v>5289.4</v>
      </c>
      <c r="AD231" s="85">
        <v>4990</v>
      </c>
      <c r="AE231" s="85">
        <v>299.39999999999998</v>
      </c>
      <c r="AF231" s="83" t="s">
        <v>1371</v>
      </c>
      <c r="AG231" s="103">
        <f t="shared" si="35"/>
        <v>0</v>
      </c>
    </row>
    <row r="232" spans="1:33" s="88" customFormat="1" x14ac:dyDescent="0.2">
      <c r="A232" s="83" t="s">
        <v>39</v>
      </c>
      <c r="B232" s="83" t="s">
        <v>40</v>
      </c>
      <c r="C232" s="83" t="s">
        <v>3412</v>
      </c>
      <c r="D232" s="83" t="s">
        <v>3482</v>
      </c>
      <c r="E232" s="83" t="s">
        <v>2903</v>
      </c>
      <c r="F232" s="83" t="s">
        <v>3483</v>
      </c>
      <c r="G232" s="83" t="s">
        <v>3417</v>
      </c>
      <c r="H232" s="83" t="s">
        <v>3414</v>
      </c>
      <c r="I232" s="83" t="s">
        <v>302</v>
      </c>
      <c r="J232" s="83" t="s">
        <v>2081</v>
      </c>
      <c r="K232" s="84">
        <v>43481</v>
      </c>
      <c r="L232" s="84">
        <v>43539</v>
      </c>
      <c r="M232" s="104" t="s">
        <v>54</v>
      </c>
      <c r="N232" s="83" t="s">
        <v>1358</v>
      </c>
      <c r="O232" s="83" t="s">
        <v>1359</v>
      </c>
      <c r="P232" s="102">
        <v>8122058</v>
      </c>
      <c r="Q232" s="83" t="s">
        <v>3522</v>
      </c>
      <c r="R232" s="83" t="s">
        <v>68</v>
      </c>
      <c r="S232" s="83" t="s">
        <v>52</v>
      </c>
      <c r="T232" s="85">
        <v>3571.78</v>
      </c>
      <c r="U232" s="85">
        <v>3369.6</v>
      </c>
      <c r="V232" s="85">
        <f t="shared" si="34"/>
        <v>202.18000000000029</v>
      </c>
      <c r="W232" s="86">
        <f t="shared" si="36"/>
        <v>5.660483008471974E-2</v>
      </c>
      <c r="X232" s="83" t="s">
        <v>1361</v>
      </c>
      <c r="Y232" s="85">
        <v>3369.6</v>
      </c>
      <c r="Z232" s="83" t="s">
        <v>5560</v>
      </c>
      <c r="AA232" s="85">
        <v>0</v>
      </c>
      <c r="AB232" s="85" t="s">
        <v>54</v>
      </c>
      <c r="AC232" s="85">
        <v>3571.78</v>
      </c>
      <c r="AD232" s="85">
        <v>3369.6</v>
      </c>
      <c r="AE232" s="85">
        <v>202.18</v>
      </c>
      <c r="AF232" s="83" t="s">
        <v>1371</v>
      </c>
      <c r="AG232" s="103">
        <f t="shared" si="35"/>
        <v>2.8421709430404007E-13</v>
      </c>
    </row>
    <row r="233" spans="1:33" s="88" customFormat="1" x14ac:dyDescent="0.2">
      <c r="A233" s="83" t="s">
        <v>39</v>
      </c>
      <c r="B233" s="83" t="s">
        <v>40</v>
      </c>
      <c r="C233" s="83" t="s">
        <v>3412</v>
      </c>
      <c r="D233" s="83" t="s">
        <v>3482</v>
      </c>
      <c r="E233" s="83" t="s">
        <v>2903</v>
      </c>
      <c r="F233" s="83" t="s">
        <v>3483</v>
      </c>
      <c r="G233" s="83" t="s">
        <v>3417</v>
      </c>
      <c r="H233" s="83" t="s">
        <v>3414</v>
      </c>
      <c r="I233" s="83" t="s">
        <v>302</v>
      </c>
      <c r="J233" s="83" t="s">
        <v>2081</v>
      </c>
      <c r="K233" s="84">
        <v>43488</v>
      </c>
      <c r="L233" s="84">
        <v>43488</v>
      </c>
      <c r="M233" s="84">
        <v>43487</v>
      </c>
      <c r="N233" s="83" t="s">
        <v>1358</v>
      </c>
      <c r="O233" s="83" t="s">
        <v>1368</v>
      </c>
      <c r="P233" s="102">
        <v>8122058</v>
      </c>
      <c r="Q233" s="83" t="s">
        <v>3522</v>
      </c>
      <c r="R233" s="83" t="s">
        <v>68</v>
      </c>
      <c r="S233" s="83" t="s">
        <v>52</v>
      </c>
      <c r="T233" s="85">
        <v>3764.06</v>
      </c>
      <c r="U233" s="85">
        <v>3551</v>
      </c>
      <c r="V233" s="85">
        <f t="shared" si="34"/>
        <v>213.05999999999995</v>
      </c>
      <c r="W233" s="86">
        <f t="shared" si="36"/>
        <v>5.6603773584905648E-2</v>
      </c>
      <c r="X233" s="83" t="s">
        <v>1361</v>
      </c>
      <c r="Y233" s="85">
        <v>3551</v>
      </c>
      <c r="Z233" s="83" t="s">
        <v>5561</v>
      </c>
      <c r="AA233" s="85">
        <v>0</v>
      </c>
      <c r="AB233" s="85" t="s">
        <v>54</v>
      </c>
      <c r="AC233" s="85">
        <v>3764.06</v>
      </c>
      <c r="AD233" s="85">
        <v>3551</v>
      </c>
      <c r="AE233" s="85">
        <v>213.06</v>
      </c>
      <c r="AF233" s="83" t="s">
        <v>1371</v>
      </c>
      <c r="AG233" s="103">
        <f t="shared" si="35"/>
        <v>0</v>
      </c>
    </row>
    <row r="234" spans="1:33" s="88" customFormat="1" x14ac:dyDescent="0.2">
      <c r="A234" s="83" t="s">
        <v>39</v>
      </c>
      <c r="B234" s="83" t="s">
        <v>40</v>
      </c>
      <c r="C234" s="83" t="s">
        <v>3412</v>
      </c>
      <c r="D234" s="83" t="s">
        <v>3482</v>
      </c>
      <c r="E234" s="83" t="s">
        <v>2903</v>
      </c>
      <c r="F234" s="83" t="s">
        <v>3483</v>
      </c>
      <c r="G234" s="83" t="s">
        <v>3417</v>
      </c>
      <c r="H234" s="83" t="s">
        <v>3414</v>
      </c>
      <c r="I234" s="83" t="s">
        <v>302</v>
      </c>
      <c r="J234" s="83" t="s">
        <v>2121</v>
      </c>
      <c r="K234" s="84">
        <v>43406</v>
      </c>
      <c r="L234" s="84">
        <v>43539</v>
      </c>
      <c r="M234" s="104" t="s">
        <v>54</v>
      </c>
      <c r="N234" s="83" t="s">
        <v>1358</v>
      </c>
      <c r="O234" s="83" t="s">
        <v>1359</v>
      </c>
      <c r="P234" s="102">
        <v>8032725</v>
      </c>
      <c r="Q234" s="83" t="s">
        <v>5562</v>
      </c>
      <c r="R234" s="83" t="s">
        <v>68</v>
      </c>
      <c r="S234" s="83" t="s">
        <v>52</v>
      </c>
      <c r="T234" s="85">
        <v>12140.54</v>
      </c>
      <c r="U234" s="85">
        <v>11417.58</v>
      </c>
      <c r="V234" s="85">
        <f t="shared" si="34"/>
        <v>722.96000000000095</v>
      </c>
      <c r="W234" s="86">
        <f t="shared" si="36"/>
        <v>5.9549245750189113E-2</v>
      </c>
      <c r="X234" s="83" t="s">
        <v>1361</v>
      </c>
      <c r="Y234" s="85">
        <v>11417.58</v>
      </c>
      <c r="Z234" s="83" t="s">
        <v>5563</v>
      </c>
      <c r="AA234" s="85">
        <v>0</v>
      </c>
      <c r="AB234" s="85" t="s">
        <v>54</v>
      </c>
      <c r="AC234" s="85">
        <v>12140.54</v>
      </c>
      <c r="AD234" s="85">
        <v>11417.58</v>
      </c>
      <c r="AE234" s="85">
        <v>722.96</v>
      </c>
      <c r="AF234" s="83" t="s">
        <v>1371</v>
      </c>
      <c r="AG234" s="103">
        <f t="shared" si="35"/>
        <v>9.0949470177292824E-13</v>
      </c>
    </row>
    <row r="235" spans="1:33" s="88" customFormat="1" x14ac:dyDescent="0.2">
      <c r="A235" s="83" t="s">
        <v>39</v>
      </c>
      <c r="B235" s="83" t="s">
        <v>40</v>
      </c>
      <c r="C235" s="83" t="s">
        <v>3412</v>
      </c>
      <c r="D235" s="83" t="s">
        <v>3482</v>
      </c>
      <c r="E235" s="83" t="s">
        <v>2903</v>
      </c>
      <c r="F235" s="83" t="s">
        <v>3483</v>
      </c>
      <c r="G235" s="83" t="s">
        <v>3417</v>
      </c>
      <c r="H235" s="83" t="s">
        <v>3414</v>
      </c>
      <c r="I235" s="83" t="s">
        <v>302</v>
      </c>
      <c r="J235" s="83" t="s">
        <v>2081</v>
      </c>
      <c r="K235" s="84">
        <v>43476</v>
      </c>
      <c r="L235" s="84">
        <v>43476</v>
      </c>
      <c r="M235" s="84">
        <v>43476</v>
      </c>
      <c r="N235" s="83" t="s">
        <v>1358</v>
      </c>
      <c r="O235" s="83" t="s">
        <v>1368</v>
      </c>
      <c r="P235" s="102">
        <v>8093406</v>
      </c>
      <c r="Q235" s="83" t="s">
        <v>3530</v>
      </c>
      <c r="R235" s="83" t="s">
        <v>68</v>
      </c>
      <c r="S235" s="83" t="s">
        <v>52</v>
      </c>
      <c r="T235" s="85">
        <v>493.57</v>
      </c>
      <c r="U235" s="85">
        <v>302.66000000000003</v>
      </c>
      <c r="V235" s="85">
        <f t="shared" si="34"/>
        <v>190.90999999999997</v>
      </c>
      <c r="W235" s="86">
        <f t="shared" si="36"/>
        <v>0.38679417306562386</v>
      </c>
      <c r="X235" s="83" t="s">
        <v>1361</v>
      </c>
      <c r="Y235" s="85">
        <v>302.66000000000003</v>
      </c>
      <c r="Z235" s="83" t="s">
        <v>5564</v>
      </c>
      <c r="AA235" s="85">
        <v>0</v>
      </c>
      <c r="AB235" s="85" t="s">
        <v>54</v>
      </c>
      <c r="AC235" s="85">
        <v>493.57</v>
      </c>
      <c r="AD235" s="85">
        <v>302.66000000000003</v>
      </c>
      <c r="AE235" s="85">
        <v>190.91</v>
      </c>
      <c r="AF235" s="83" t="s">
        <v>1371</v>
      </c>
      <c r="AG235" s="103">
        <f t="shared" si="35"/>
        <v>0</v>
      </c>
    </row>
    <row r="236" spans="1:33" s="88" customFormat="1" x14ac:dyDescent="0.2">
      <c r="A236" s="83" t="s">
        <v>39</v>
      </c>
      <c r="B236" s="83" t="s">
        <v>40</v>
      </c>
      <c r="C236" s="83" t="s">
        <v>3412</v>
      </c>
      <c r="D236" s="83" t="s">
        <v>3482</v>
      </c>
      <c r="E236" s="83" t="s">
        <v>2903</v>
      </c>
      <c r="F236" s="83" t="s">
        <v>3483</v>
      </c>
      <c r="G236" s="83" t="s">
        <v>3417</v>
      </c>
      <c r="H236" s="83" t="s">
        <v>3414</v>
      </c>
      <c r="I236" s="83" t="s">
        <v>302</v>
      </c>
      <c r="J236" s="83" t="s">
        <v>2222</v>
      </c>
      <c r="K236" s="84">
        <v>43441</v>
      </c>
      <c r="L236" s="84">
        <v>43539</v>
      </c>
      <c r="M236" s="104" t="s">
        <v>54</v>
      </c>
      <c r="N236" s="83" t="s">
        <v>1358</v>
      </c>
      <c r="O236" s="83" t="s">
        <v>1359</v>
      </c>
      <c r="P236" s="102">
        <v>8093406</v>
      </c>
      <c r="Q236" s="83" t="s">
        <v>3530</v>
      </c>
      <c r="R236" s="83" t="s">
        <v>68</v>
      </c>
      <c r="S236" s="83" t="s">
        <v>52</v>
      </c>
      <c r="T236" s="85">
        <v>5289.4</v>
      </c>
      <c r="U236" s="85">
        <v>4990</v>
      </c>
      <c r="V236" s="85">
        <f t="shared" si="34"/>
        <v>299.39999999999964</v>
      </c>
      <c r="W236" s="86">
        <f t="shared" si="36"/>
        <v>5.6603773584905592E-2</v>
      </c>
      <c r="X236" s="83" t="s">
        <v>1361</v>
      </c>
      <c r="Y236" s="85">
        <v>4990</v>
      </c>
      <c r="Z236" s="83" t="s">
        <v>5565</v>
      </c>
      <c r="AA236" s="85">
        <v>0</v>
      </c>
      <c r="AB236" s="85" t="s">
        <v>54</v>
      </c>
      <c r="AC236" s="85">
        <v>5289.4</v>
      </c>
      <c r="AD236" s="85">
        <v>4990</v>
      </c>
      <c r="AE236" s="85">
        <v>299.39999999999998</v>
      </c>
      <c r="AF236" s="83" t="s">
        <v>1371</v>
      </c>
      <c r="AG236" s="103">
        <f t="shared" si="35"/>
        <v>0</v>
      </c>
    </row>
    <row r="237" spans="1:33" s="88" customFormat="1" x14ac:dyDescent="0.2">
      <c r="A237" s="83" t="s">
        <v>39</v>
      </c>
      <c r="B237" s="83" t="s">
        <v>40</v>
      </c>
      <c r="C237" s="83" t="s">
        <v>3412</v>
      </c>
      <c r="D237" s="83" t="s">
        <v>3482</v>
      </c>
      <c r="E237" s="83" t="s">
        <v>2903</v>
      </c>
      <c r="F237" s="83" t="s">
        <v>3483</v>
      </c>
      <c r="G237" s="83" t="s">
        <v>3417</v>
      </c>
      <c r="H237" s="83" t="s">
        <v>3414</v>
      </c>
      <c r="I237" s="83" t="s">
        <v>302</v>
      </c>
      <c r="J237" s="83" t="s">
        <v>2081</v>
      </c>
      <c r="K237" s="84">
        <v>43481</v>
      </c>
      <c r="L237" s="84">
        <v>43539</v>
      </c>
      <c r="M237" s="104" t="s">
        <v>54</v>
      </c>
      <c r="N237" s="83" t="s">
        <v>1358</v>
      </c>
      <c r="O237" s="83" t="s">
        <v>1359</v>
      </c>
      <c r="P237" s="102">
        <v>8122060</v>
      </c>
      <c r="Q237" s="83" t="s">
        <v>3535</v>
      </c>
      <c r="R237" s="83" t="s">
        <v>68</v>
      </c>
      <c r="S237" s="83" t="s">
        <v>52</v>
      </c>
      <c r="T237" s="85">
        <v>3571.78</v>
      </c>
      <c r="U237" s="85">
        <v>3369.6</v>
      </c>
      <c r="V237" s="85">
        <f t="shared" si="34"/>
        <v>202.18000000000029</v>
      </c>
      <c r="W237" s="86">
        <f t="shared" si="36"/>
        <v>5.660483008471974E-2</v>
      </c>
      <c r="X237" s="83" t="s">
        <v>1361</v>
      </c>
      <c r="Y237" s="85">
        <v>3369.6</v>
      </c>
      <c r="Z237" s="83" t="s">
        <v>5566</v>
      </c>
      <c r="AA237" s="85">
        <v>0</v>
      </c>
      <c r="AB237" s="85" t="s">
        <v>54</v>
      </c>
      <c r="AC237" s="85">
        <v>3571.78</v>
      </c>
      <c r="AD237" s="85">
        <v>3369.6</v>
      </c>
      <c r="AE237" s="85">
        <v>202.18</v>
      </c>
      <c r="AF237" s="83" t="s">
        <v>1371</v>
      </c>
      <c r="AG237" s="103">
        <f t="shared" si="35"/>
        <v>2.8421709430404007E-13</v>
      </c>
    </row>
    <row r="238" spans="1:33" s="88" customFormat="1" x14ac:dyDescent="0.2">
      <c r="A238" s="83" t="s">
        <v>39</v>
      </c>
      <c r="B238" s="83" t="s">
        <v>40</v>
      </c>
      <c r="C238" s="83" t="s">
        <v>3412</v>
      </c>
      <c r="D238" s="83" t="s">
        <v>3482</v>
      </c>
      <c r="E238" s="83" t="s">
        <v>2903</v>
      </c>
      <c r="F238" s="83" t="s">
        <v>3483</v>
      </c>
      <c r="G238" s="83" t="s">
        <v>3417</v>
      </c>
      <c r="H238" s="83" t="s">
        <v>3414</v>
      </c>
      <c r="I238" s="83" t="s">
        <v>302</v>
      </c>
      <c r="J238" s="83" t="s">
        <v>2081</v>
      </c>
      <c r="K238" s="84">
        <v>43481</v>
      </c>
      <c r="L238" s="84">
        <v>43539</v>
      </c>
      <c r="M238" s="104" t="s">
        <v>54</v>
      </c>
      <c r="N238" s="83" t="s">
        <v>1358</v>
      </c>
      <c r="O238" s="83" t="s">
        <v>1359</v>
      </c>
      <c r="P238" s="102">
        <v>8122060</v>
      </c>
      <c r="Q238" s="83" t="s">
        <v>3535</v>
      </c>
      <c r="R238" s="83" t="s">
        <v>68</v>
      </c>
      <c r="S238" s="83" t="s">
        <v>52</v>
      </c>
      <c r="T238" s="85">
        <v>493.57</v>
      </c>
      <c r="U238" s="85">
        <v>302.66000000000003</v>
      </c>
      <c r="V238" s="85">
        <f t="shared" si="34"/>
        <v>190.90999999999997</v>
      </c>
      <c r="W238" s="86">
        <f t="shared" si="36"/>
        <v>0.38679417306562386</v>
      </c>
      <c r="X238" s="83" t="s">
        <v>1361</v>
      </c>
      <c r="Y238" s="85">
        <v>302.66000000000003</v>
      </c>
      <c r="Z238" s="83" t="s">
        <v>5567</v>
      </c>
      <c r="AA238" s="85">
        <v>0</v>
      </c>
      <c r="AB238" s="85" t="s">
        <v>54</v>
      </c>
      <c r="AC238" s="85">
        <v>493.57</v>
      </c>
      <c r="AD238" s="85">
        <v>302.66000000000003</v>
      </c>
      <c r="AE238" s="85">
        <v>190.91</v>
      </c>
      <c r="AF238" s="83" t="s">
        <v>1371</v>
      </c>
      <c r="AG238" s="103">
        <f t="shared" si="35"/>
        <v>0</v>
      </c>
    </row>
    <row r="239" spans="1:33" s="88" customFormat="1" x14ac:dyDescent="0.2">
      <c r="A239" s="83" t="s">
        <v>39</v>
      </c>
      <c r="B239" s="83" t="s">
        <v>40</v>
      </c>
      <c r="C239" s="83" t="s">
        <v>3412</v>
      </c>
      <c r="D239" s="83" t="s">
        <v>3482</v>
      </c>
      <c r="E239" s="83" t="s">
        <v>2903</v>
      </c>
      <c r="F239" s="83" t="s">
        <v>3483</v>
      </c>
      <c r="G239" s="83" t="s">
        <v>3417</v>
      </c>
      <c r="H239" s="83" t="s">
        <v>3414</v>
      </c>
      <c r="I239" s="83" t="s">
        <v>302</v>
      </c>
      <c r="J239" s="83" t="s">
        <v>2222</v>
      </c>
      <c r="K239" s="84">
        <v>43441</v>
      </c>
      <c r="L239" s="84">
        <v>43539</v>
      </c>
      <c r="M239" s="104" t="s">
        <v>54</v>
      </c>
      <c r="N239" s="83" t="s">
        <v>1358</v>
      </c>
      <c r="O239" s="83" t="s">
        <v>1359</v>
      </c>
      <c r="P239" s="102">
        <v>8093400</v>
      </c>
      <c r="Q239" s="83" t="s">
        <v>3543</v>
      </c>
      <c r="R239" s="83" t="s">
        <v>68</v>
      </c>
      <c r="S239" s="83" t="s">
        <v>52</v>
      </c>
      <c r="T239" s="85">
        <v>493.57</v>
      </c>
      <c r="U239" s="85">
        <v>302.66000000000003</v>
      </c>
      <c r="V239" s="85">
        <f t="shared" si="34"/>
        <v>190.90999999999997</v>
      </c>
      <c r="W239" s="86">
        <f t="shared" si="36"/>
        <v>0.38679417306562386</v>
      </c>
      <c r="X239" s="83" t="s">
        <v>1361</v>
      </c>
      <c r="Y239" s="85">
        <v>302.66000000000003</v>
      </c>
      <c r="Z239" s="83" t="s">
        <v>5568</v>
      </c>
      <c r="AA239" s="85">
        <v>0</v>
      </c>
      <c r="AB239" s="85" t="s">
        <v>54</v>
      </c>
      <c r="AC239" s="85">
        <v>493.57</v>
      </c>
      <c r="AD239" s="85">
        <v>302.66000000000003</v>
      </c>
      <c r="AE239" s="85">
        <v>190.91</v>
      </c>
      <c r="AF239" s="83" t="s">
        <v>1371</v>
      </c>
      <c r="AG239" s="103">
        <f t="shared" si="35"/>
        <v>0</v>
      </c>
    </row>
    <row r="240" spans="1:33" s="88" customFormat="1" x14ac:dyDescent="0.2">
      <c r="A240" s="83" t="s">
        <v>39</v>
      </c>
      <c r="B240" s="83" t="s">
        <v>40</v>
      </c>
      <c r="C240" s="83" t="s">
        <v>3412</v>
      </c>
      <c r="D240" s="83" t="s">
        <v>3482</v>
      </c>
      <c r="E240" s="83" t="s">
        <v>2903</v>
      </c>
      <c r="F240" s="83" t="s">
        <v>3483</v>
      </c>
      <c r="G240" s="83" t="s">
        <v>3417</v>
      </c>
      <c r="H240" s="83" t="s">
        <v>3414</v>
      </c>
      <c r="I240" s="83" t="s">
        <v>302</v>
      </c>
      <c r="J240" s="83" t="s">
        <v>2222</v>
      </c>
      <c r="K240" s="84">
        <v>43441</v>
      </c>
      <c r="L240" s="84">
        <v>43539</v>
      </c>
      <c r="M240" s="104" t="s">
        <v>54</v>
      </c>
      <c r="N240" s="83" t="s">
        <v>1358</v>
      </c>
      <c r="O240" s="83" t="s">
        <v>1359</v>
      </c>
      <c r="P240" s="102">
        <v>8093400</v>
      </c>
      <c r="Q240" s="83" t="s">
        <v>3543</v>
      </c>
      <c r="R240" s="83" t="s">
        <v>68</v>
      </c>
      <c r="S240" s="83" t="s">
        <v>52</v>
      </c>
      <c r="T240" s="85">
        <v>5289.4</v>
      </c>
      <c r="U240" s="85">
        <v>4990</v>
      </c>
      <c r="V240" s="85">
        <f t="shared" si="34"/>
        <v>299.39999999999964</v>
      </c>
      <c r="W240" s="86">
        <f t="shared" si="36"/>
        <v>5.6603773584905592E-2</v>
      </c>
      <c r="X240" s="83" t="s">
        <v>1361</v>
      </c>
      <c r="Y240" s="85">
        <v>4990</v>
      </c>
      <c r="Z240" s="83" t="s">
        <v>5569</v>
      </c>
      <c r="AA240" s="85">
        <v>0</v>
      </c>
      <c r="AB240" s="85" t="s">
        <v>54</v>
      </c>
      <c r="AC240" s="85">
        <v>5289.4</v>
      </c>
      <c r="AD240" s="85">
        <v>4990</v>
      </c>
      <c r="AE240" s="85">
        <v>299.39999999999998</v>
      </c>
      <c r="AF240" s="83" t="s">
        <v>1371</v>
      </c>
      <c r="AG240" s="103">
        <f t="shared" si="35"/>
        <v>0</v>
      </c>
    </row>
    <row r="241" spans="1:33" s="88" customFormat="1" x14ac:dyDescent="0.2">
      <c r="A241" s="83" t="s">
        <v>39</v>
      </c>
      <c r="B241" s="83" t="s">
        <v>40</v>
      </c>
      <c r="C241" s="83" t="s">
        <v>3412</v>
      </c>
      <c r="D241" s="83" t="s">
        <v>3482</v>
      </c>
      <c r="E241" s="83" t="s">
        <v>2903</v>
      </c>
      <c r="F241" s="83" t="s">
        <v>3483</v>
      </c>
      <c r="G241" s="83" t="s">
        <v>3417</v>
      </c>
      <c r="H241" s="83" t="s">
        <v>3414</v>
      </c>
      <c r="I241" s="83" t="s">
        <v>302</v>
      </c>
      <c r="J241" s="83" t="s">
        <v>2081</v>
      </c>
      <c r="K241" s="84">
        <v>43481</v>
      </c>
      <c r="L241" s="84">
        <v>43539</v>
      </c>
      <c r="M241" s="104" t="s">
        <v>54</v>
      </c>
      <c r="N241" s="83" t="s">
        <v>1358</v>
      </c>
      <c r="O241" s="83" t="s">
        <v>1359</v>
      </c>
      <c r="P241" s="102">
        <v>8122062</v>
      </c>
      <c r="Q241" s="83" t="s">
        <v>3548</v>
      </c>
      <c r="R241" s="83" t="s">
        <v>68</v>
      </c>
      <c r="S241" s="83" t="s">
        <v>52</v>
      </c>
      <c r="T241" s="85">
        <v>3571.78</v>
      </c>
      <c r="U241" s="85">
        <v>3369.6</v>
      </c>
      <c r="V241" s="85">
        <f t="shared" si="34"/>
        <v>202.18000000000029</v>
      </c>
      <c r="W241" s="86">
        <f t="shared" si="36"/>
        <v>5.660483008471974E-2</v>
      </c>
      <c r="X241" s="83" t="s">
        <v>1361</v>
      </c>
      <c r="Y241" s="85">
        <v>3369.6</v>
      </c>
      <c r="Z241" s="83" t="s">
        <v>5570</v>
      </c>
      <c r="AA241" s="85">
        <v>0</v>
      </c>
      <c r="AB241" s="85" t="s">
        <v>54</v>
      </c>
      <c r="AC241" s="85">
        <v>3571.78</v>
      </c>
      <c r="AD241" s="85">
        <v>3369.6</v>
      </c>
      <c r="AE241" s="85">
        <v>202.18</v>
      </c>
      <c r="AF241" s="83" t="s">
        <v>1371</v>
      </c>
      <c r="AG241" s="103">
        <f t="shared" si="35"/>
        <v>2.8421709430404007E-13</v>
      </c>
    </row>
    <row r="242" spans="1:33" s="88" customFormat="1" x14ac:dyDescent="0.2">
      <c r="A242" s="83" t="s">
        <v>39</v>
      </c>
      <c r="B242" s="83" t="s">
        <v>40</v>
      </c>
      <c r="C242" s="83" t="s">
        <v>3412</v>
      </c>
      <c r="D242" s="83" t="s">
        <v>3482</v>
      </c>
      <c r="E242" s="83" t="s">
        <v>2903</v>
      </c>
      <c r="F242" s="83" t="s">
        <v>3483</v>
      </c>
      <c r="G242" s="83" t="s">
        <v>3417</v>
      </c>
      <c r="H242" s="83" t="s">
        <v>3414</v>
      </c>
      <c r="I242" s="83" t="s">
        <v>302</v>
      </c>
      <c r="J242" s="83" t="s">
        <v>2081</v>
      </c>
      <c r="K242" s="84">
        <v>43488</v>
      </c>
      <c r="L242" s="84">
        <v>43488</v>
      </c>
      <c r="M242" s="84">
        <v>43487</v>
      </c>
      <c r="N242" s="83" t="s">
        <v>1358</v>
      </c>
      <c r="O242" s="83" t="s">
        <v>1368</v>
      </c>
      <c r="P242" s="102">
        <v>8122062</v>
      </c>
      <c r="Q242" s="83" t="s">
        <v>3548</v>
      </c>
      <c r="R242" s="83" t="s">
        <v>68</v>
      </c>
      <c r="S242" s="83" t="s">
        <v>52</v>
      </c>
      <c r="T242" s="85">
        <v>3764.06</v>
      </c>
      <c r="U242" s="85">
        <v>3551</v>
      </c>
      <c r="V242" s="85">
        <f t="shared" si="34"/>
        <v>213.05999999999995</v>
      </c>
      <c r="W242" s="86">
        <f t="shared" si="36"/>
        <v>5.6603773584905648E-2</v>
      </c>
      <c r="X242" s="83" t="s">
        <v>1361</v>
      </c>
      <c r="Y242" s="85">
        <v>3551</v>
      </c>
      <c r="Z242" s="83" t="s">
        <v>5571</v>
      </c>
      <c r="AA242" s="85">
        <v>0</v>
      </c>
      <c r="AB242" s="85" t="s">
        <v>54</v>
      </c>
      <c r="AC242" s="85">
        <v>3764.06</v>
      </c>
      <c r="AD242" s="85">
        <v>3551</v>
      </c>
      <c r="AE242" s="85">
        <v>213.06</v>
      </c>
      <c r="AF242" s="83" t="s">
        <v>1371</v>
      </c>
      <c r="AG242" s="103">
        <f t="shared" si="35"/>
        <v>0</v>
      </c>
    </row>
    <row r="243" spans="1:33" s="88" customFormat="1" x14ac:dyDescent="0.2">
      <c r="A243" s="83" t="s">
        <v>39</v>
      </c>
      <c r="B243" s="83" t="s">
        <v>40</v>
      </c>
      <c r="C243" s="83" t="s">
        <v>3412</v>
      </c>
      <c r="D243" s="83" t="s">
        <v>3482</v>
      </c>
      <c r="E243" s="83" t="s">
        <v>2903</v>
      </c>
      <c r="F243" s="83" t="s">
        <v>3483</v>
      </c>
      <c r="G243" s="83" t="s">
        <v>3417</v>
      </c>
      <c r="H243" s="83" t="s">
        <v>3414</v>
      </c>
      <c r="I243" s="83" t="s">
        <v>302</v>
      </c>
      <c r="J243" s="83" t="s">
        <v>2121</v>
      </c>
      <c r="K243" s="84">
        <v>43406</v>
      </c>
      <c r="L243" s="84">
        <v>43539</v>
      </c>
      <c r="M243" s="104" t="s">
        <v>54</v>
      </c>
      <c r="N243" s="83" t="s">
        <v>1358</v>
      </c>
      <c r="O243" s="83" t="s">
        <v>1359</v>
      </c>
      <c r="P243" s="102">
        <v>8032727</v>
      </c>
      <c r="Q243" s="83" t="s">
        <v>5572</v>
      </c>
      <c r="R243" s="83" t="s">
        <v>68</v>
      </c>
      <c r="S243" s="83" t="s">
        <v>52</v>
      </c>
      <c r="T243" s="85">
        <v>12140.54</v>
      </c>
      <c r="U243" s="85">
        <v>11417.58</v>
      </c>
      <c r="V243" s="85">
        <f t="shared" si="34"/>
        <v>722.96000000000095</v>
      </c>
      <c r="W243" s="86">
        <f t="shared" si="36"/>
        <v>5.9549245750189113E-2</v>
      </c>
      <c r="X243" s="83" t="s">
        <v>1361</v>
      </c>
      <c r="Y243" s="85">
        <v>11417.58</v>
      </c>
      <c r="Z243" s="83" t="s">
        <v>5573</v>
      </c>
      <c r="AA243" s="85">
        <v>0</v>
      </c>
      <c r="AB243" s="85" t="s">
        <v>54</v>
      </c>
      <c r="AC243" s="85">
        <v>12140.54</v>
      </c>
      <c r="AD243" s="85">
        <v>11417.58</v>
      </c>
      <c r="AE243" s="85">
        <v>722.96</v>
      </c>
      <c r="AF243" s="83" t="s">
        <v>1371</v>
      </c>
      <c r="AG243" s="103">
        <f t="shared" si="35"/>
        <v>9.0949470177292824E-13</v>
      </c>
    </row>
    <row r="244" spans="1:33" s="88" customFormat="1" x14ac:dyDescent="0.2">
      <c r="A244" s="83" t="s">
        <v>39</v>
      </c>
      <c r="B244" s="83" t="s">
        <v>40</v>
      </c>
      <c r="C244" s="83" t="s">
        <v>3412</v>
      </c>
      <c r="D244" s="83" t="s">
        <v>3482</v>
      </c>
      <c r="E244" s="83" t="s">
        <v>2903</v>
      </c>
      <c r="F244" s="83" t="s">
        <v>3483</v>
      </c>
      <c r="G244" s="83" t="s">
        <v>3417</v>
      </c>
      <c r="H244" s="83" t="s">
        <v>3414</v>
      </c>
      <c r="I244" s="83" t="s">
        <v>302</v>
      </c>
      <c r="J244" s="83" t="s">
        <v>2164</v>
      </c>
      <c r="K244" s="84">
        <v>43399</v>
      </c>
      <c r="L244" s="84">
        <v>43539</v>
      </c>
      <c r="M244" s="104" t="s">
        <v>54</v>
      </c>
      <c r="N244" s="83" t="s">
        <v>1358</v>
      </c>
      <c r="O244" s="83" t="s">
        <v>1359</v>
      </c>
      <c r="P244" s="102">
        <v>8013430</v>
      </c>
      <c r="Q244" s="83" t="s">
        <v>4511</v>
      </c>
      <c r="R244" s="83" t="s">
        <v>68</v>
      </c>
      <c r="S244" s="83" t="s">
        <v>52</v>
      </c>
      <c r="T244" s="85">
        <v>245.63</v>
      </c>
      <c r="U244" s="85">
        <v>207.35</v>
      </c>
      <c r="V244" s="85">
        <f t="shared" si="34"/>
        <v>38.28</v>
      </c>
      <c r="W244" s="86">
        <f t="shared" si="36"/>
        <v>0.15584415584415584</v>
      </c>
      <c r="X244" s="83" t="s">
        <v>1361</v>
      </c>
      <c r="Y244" s="85">
        <v>207.35</v>
      </c>
      <c r="Z244" s="83" t="s">
        <v>4512</v>
      </c>
      <c r="AA244" s="85">
        <v>0</v>
      </c>
      <c r="AB244" s="85" t="s">
        <v>54</v>
      </c>
      <c r="AC244" s="85">
        <v>245.63</v>
      </c>
      <c r="AD244" s="85">
        <v>207.35</v>
      </c>
      <c r="AE244" s="85">
        <v>38.28</v>
      </c>
      <c r="AF244" s="83" t="s">
        <v>1371</v>
      </c>
      <c r="AG244" s="103">
        <f t="shared" si="35"/>
        <v>0</v>
      </c>
    </row>
    <row r="245" spans="1:33" s="88" customFormat="1" x14ac:dyDescent="0.2">
      <c r="A245" s="83" t="s">
        <v>39</v>
      </c>
      <c r="B245" s="83" t="s">
        <v>40</v>
      </c>
      <c r="C245" s="83" t="s">
        <v>3412</v>
      </c>
      <c r="D245" s="83" t="s">
        <v>3482</v>
      </c>
      <c r="E245" s="83" t="s">
        <v>2903</v>
      </c>
      <c r="F245" s="83" t="s">
        <v>3483</v>
      </c>
      <c r="G245" s="83" t="s">
        <v>3417</v>
      </c>
      <c r="H245" s="83" t="s">
        <v>3414</v>
      </c>
      <c r="I245" s="83" t="s">
        <v>302</v>
      </c>
      <c r="J245" s="83" t="s">
        <v>2164</v>
      </c>
      <c r="K245" s="84">
        <v>43399</v>
      </c>
      <c r="L245" s="84">
        <v>43539</v>
      </c>
      <c r="M245" s="104" t="s">
        <v>54</v>
      </c>
      <c r="N245" s="83" t="s">
        <v>1358</v>
      </c>
      <c r="O245" s="83" t="s">
        <v>1359</v>
      </c>
      <c r="P245" s="102">
        <v>8013431</v>
      </c>
      <c r="Q245" s="83" t="s">
        <v>4513</v>
      </c>
      <c r="R245" s="83" t="s">
        <v>68</v>
      </c>
      <c r="S245" s="83" t="s">
        <v>52</v>
      </c>
      <c r="T245" s="85">
        <v>245.63</v>
      </c>
      <c r="U245" s="85">
        <v>207.35</v>
      </c>
      <c r="V245" s="85">
        <f t="shared" si="34"/>
        <v>38.28</v>
      </c>
      <c r="W245" s="86">
        <f t="shared" si="36"/>
        <v>0.15584415584415584</v>
      </c>
      <c r="X245" s="83" t="s">
        <v>1361</v>
      </c>
      <c r="Y245" s="85">
        <v>207.35</v>
      </c>
      <c r="Z245" s="83" t="s">
        <v>4514</v>
      </c>
      <c r="AA245" s="85">
        <v>0</v>
      </c>
      <c r="AB245" s="85" t="s">
        <v>54</v>
      </c>
      <c r="AC245" s="85">
        <v>245.63</v>
      </c>
      <c r="AD245" s="85">
        <v>207.35</v>
      </c>
      <c r="AE245" s="85">
        <v>38.28</v>
      </c>
      <c r="AF245" s="83" t="s">
        <v>1371</v>
      </c>
      <c r="AG245" s="103">
        <f t="shared" si="35"/>
        <v>0</v>
      </c>
    </row>
    <row r="246" spans="1:33" s="88" customFormat="1" x14ac:dyDescent="0.2">
      <c r="A246" s="83" t="s">
        <v>39</v>
      </c>
      <c r="B246" s="83" t="s">
        <v>40</v>
      </c>
      <c r="C246" s="83" t="s">
        <v>3412</v>
      </c>
      <c r="D246" s="83" t="s">
        <v>3482</v>
      </c>
      <c r="E246" s="83" t="s">
        <v>2903</v>
      </c>
      <c r="F246" s="83" t="s">
        <v>3483</v>
      </c>
      <c r="G246" s="83" t="s">
        <v>3417</v>
      </c>
      <c r="H246" s="83" t="s">
        <v>3414</v>
      </c>
      <c r="I246" s="83" t="s">
        <v>302</v>
      </c>
      <c r="J246" s="83" t="s">
        <v>2164</v>
      </c>
      <c r="K246" s="84">
        <v>43399</v>
      </c>
      <c r="L246" s="84">
        <v>43539</v>
      </c>
      <c r="M246" s="104" t="s">
        <v>54</v>
      </c>
      <c r="N246" s="83" t="s">
        <v>1358</v>
      </c>
      <c r="O246" s="83" t="s">
        <v>1359</v>
      </c>
      <c r="P246" s="102">
        <v>8013432</v>
      </c>
      <c r="Q246" s="83" t="s">
        <v>4515</v>
      </c>
      <c r="R246" s="83" t="s">
        <v>68</v>
      </c>
      <c r="S246" s="83" t="s">
        <v>52</v>
      </c>
      <c r="T246" s="85">
        <v>245.63</v>
      </c>
      <c r="U246" s="85">
        <v>207.35</v>
      </c>
      <c r="V246" s="85">
        <f t="shared" si="34"/>
        <v>38.28</v>
      </c>
      <c r="W246" s="86">
        <f t="shared" si="36"/>
        <v>0.15584415584415584</v>
      </c>
      <c r="X246" s="83" t="s">
        <v>1361</v>
      </c>
      <c r="Y246" s="85">
        <v>207.35</v>
      </c>
      <c r="Z246" s="83" t="s">
        <v>4516</v>
      </c>
      <c r="AA246" s="85">
        <v>0</v>
      </c>
      <c r="AB246" s="85" t="s">
        <v>54</v>
      </c>
      <c r="AC246" s="85">
        <v>245.63</v>
      </c>
      <c r="AD246" s="85">
        <v>207.35</v>
      </c>
      <c r="AE246" s="85">
        <v>38.28</v>
      </c>
      <c r="AF246" s="83" t="s">
        <v>1371</v>
      </c>
      <c r="AG246" s="103">
        <f t="shared" si="35"/>
        <v>0</v>
      </c>
    </row>
    <row r="247" spans="1:33" s="88" customFormat="1" x14ac:dyDescent="0.2">
      <c r="A247" s="83" t="s">
        <v>39</v>
      </c>
      <c r="B247" s="83" t="s">
        <v>40</v>
      </c>
      <c r="C247" s="83" t="s">
        <v>3412</v>
      </c>
      <c r="D247" s="83" t="s">
        <v>3482</v>
      </c>
      <c r="E247" s="83" t="s">
        <v>2903</v>
      </c>
      <c r="F247" s="83" t="s">
        <v>3483</v>
      </c>
      <c r="G247" s="83" t="s">
        <v>3417</v>
      </c>
      <c r="H247" s="83" t="s">
        <v>3414</v>
      </c>
      <c r="I247" s="83" t="s">
        <v>302</v>
      </c>
      <c r="J247" s="83" t="s">
        <v>2164</v>
      </c>
      <c r="K247" s="84">
        <v>43399</v>
      </c>
      <c r="L247" s="84">
        <v>43539</v>
      </c>
      <c r="M247" s="104" t="s">
        <v>54</v>
      </c>
      <c r="N247" s="83" t="s">
        <v>1358</v>
      </c>
      <c r="O247" s="83" t="s">
        <v>1359</v>
      </c>
      <c r="P247" s="102">
        <v>8013441</v>
      </c>
      <c r="Q247" s="83" t="s">
        <v>4517</v>
      </c>
      <c r="R247" s="83" t="s">
        <v>68</v>
      </c>
      <c r="S247" s="83" t="s">
        <v>52</v>
      </c>
      <c r="T247" s="85">
        <v>245.63</v>
      </c>
      <c r="U247" s="85">
        <v>207.35</v>
      </c>
      <c r="V247" s="85">
        <f t="shared" si="34"/>
        <v>38.28</v>
      </c>
      <c r="W247" s="86">
        <f t="shared" si="36"/>
        <v>0.15584415584415584</v>
      </c>
      <c r="X247" s="83" t="s">
        <v>1361</v>
      </c>
      <c r="Y247" s="85">
        <v>207.35</v>
      </c>
      <c r="Z247" s="83" t="s">
        <v>4518</v>
      </c>
      <c r="AA247" s="85">
        <v>0</v>
      </c>
      <c r="AB247" s="85" t="s">
        <v>54</v>
      </c>
      <c r="AC247" s="85">
        <v>245.63</v>
      </c>
      <c r="AD247" s="85">
        <v>207.35</v>
      </c>
      <c r="AE247" s="85">
        <v>38.28</v>
      </c>
      <c r="AF247" s="83" t="s">
        <v>1371</v>
      </c>
      <c r="AG247" s="103">
        <f t="shared" si="35"/>
        <v>0</v>
      </c>
    </row>
    <row r="248" spans="1:33" s="88" customFormat="1" x14ac:dyDescent="0.2">
      <c r="A248" s="83" t="s">
        <v>39</v>
      </c>
      <c r="B248" s="83" t="s">
        <v>40</v>
      </c>
      <c r="C248" s="83" t="s">
        <v>3412</v>
      </c>
      <c r="D248" s="83" t="s">
        <v>3482</v>
      </c>
      <c r="E248" s="83" t="s">
        <v>2903</v>
      </c>
      <c r="F248" s="83" t="s">
        <v>3483</v>
      </c>
      <c r="G248" s="83" t="s">
        <v>3417</v>
      </c>
      <c r="H248" s="83" t="s">
        <v>3414</v>
      </c>
      <c r="I248" s="83" t="s">
        <v>302</v>
      </c>
      <c r="J248" s="83" t="s">
        <v>2164</v>
      </c>
      <c r="K248" s="84">
        <v>43399</v>
      </c>
      <c r="L248" s="84">
        <v>43539</v>
      </c>
      <c r="M248" s="104" t="s">
        <v>54</v>
      </c>
      <c r="N248" s="83" t="s">
        <v>1358</v>
      </c>
      <c r="O248" s="83" t="s">
        <v>1359</v>
      </c>
      <c r="P248" s="102">
        <v>8013444</v>
      </c>
      <c r="Q248" s="83" t="s">
        <v>4519</v>
      </c>
      <c r="R248" s="83" t="s">
        <v>68</v>
      </c>
      <c r="S248" s="83" t="s">
        <v>52</v>
      </c>
      <c r="T248" s="85">
        <v>245.63</v>
      </c>
      <c r="U248" s="85">
        <v>207.35</v>
      </c>
      <c r="V248" s="85">
        <f t="shared" si="34"/>
        <v>38.28</v>
      </c>
      <c r="W248" s="86">
        <f t="shared" si="36"/>
        <v>0.15584415584415584</v>
      </c>
      <c r="X248" s="83" t="s">
        <v>1361</v>
      </c>
      <c r="Y248" s="85">
        <v>207.35</v>
      </c>
      <c r="Z248" s="83" t="s">
        <v>4520</v>
      </c>
      <c r="AA248" s="85">
        <v>0</v>
      </c>
      <c r="AB248" s="85" t="s">
        <v>54</v>
      </c>
      <c r="AC248" s="85">
        <v>245.63</v>
      </c>
      <c r="AD248" s="85">
        <v>207.35</v>
      </c>
      <c r="AE248" s="85">
        <v>38.28</v>
      </c>
      <c r="AF248" s="83" t="s">
        <v>1371</v>
      </c>
      <c r="AG248" s="103">
        <f t="shared" si="35"/>
        <v>0</v>
      </c>
    </row>
    <row r="249" spans="1:33" s="88" customFormat="1" x14ac:dyDescent="0.2">
      <c r="A249" s="83" t="s">
        <v>39</v>
      </c>
      <c r="B249" s="83" t="s">
        <v>40</v>
      </c>
      <c r="C249" s="83" t="s">
        <v>3412</v>
      </c>
      <c r="D249" s="83" t="s">
        <v>3482</v>
      </c>
      <c r="E249" s="83" t="s">
        <v>2903</v>
      </c>
      <c r="F249" s="83" t="s">
        <v>3483</v>
      </c>
      <c r="G249" s="83" t="s">
        <v>3417</v>
      </c>
      <c r="H249" s="83" t="s">
        <v>3414</v>
      </c>
      <c r="I249" s="83" t="s">
        <v>302</v>
      </c>
      <c r="J249" s="83" t="s">
        <v>2164</v>
      </c>
      <c r="K249" s="84">
        <v>43399</v>
      </c>
      <c r="L249" s="84">
        <v>43539</v>
      </c>
      <c r="M249" s="104" t="s">
        <v>54</v>
      </c>
      <c r="N249" s="83" t="s">
        <v>1358</v>
      </c>
      <c r="O249" s="83" t="s">
        <v>1359</v>
      </c>
      <c r="P249" s="102">
        <v>8013446</v>
      </c>
      <c r="Q249" s="83" t="s">
        <v>4521</v>
      </c>
      <c r="R249" s="83" t="s">
        <v>68</v>
      </c>
      <c r="S249" s="83" t="s">
        <v>52</v>
      </c>
      <c r="T249" s="85">
        <v>245.63</v>
      </c>
      <c r="U249" s="85">
        <v>207.35</v>
      </c>
      <c r="V249" s="85">
        <f t="shared" si="34"/>
        <v>38.28</v>
      </c>
      <c r="W249" s="86">
        <f t="shared" si="36"/>
        <v>0.15584415584415584</v>
      </c>
      <c r="X249" s="83" t="s">
        <v>1361</v>
      </c>
      <c r="Y249" s="85">
        <v>207.35</v>
      </c>
      <c r="Z249" s="83" t="s">
        <v>4522</v>
      </c>
      <c r="AA249" s="85">
        <v>0</v>
      </c>
      <c r="AB249" s="85" t="s">
        <v>54</v>
      </c>
      <c r="AC249" s="85">
        <v>245.63</v>
      </c>
      <c r="AD249" s="85">
        <v>207.35</v>
      </c>
      <c r="AE249" s="85">
        <v>38.28</v>
      </c>
      <c r="AF249" s="83" t="s">
        <v>1371</v>
      </c>
      <c r="AG249" s="103">
        <f t="shared" si="35"/>
        <v>0</v>
      </c>
    </row>
    <row r="250" spans="1:33" s="88" customFormat="1" x14ac:dyDescent="0.2">
      <c r="A250" s="83" t="s">
        <v>39</v>
      </c>
      <c r="B250" s="83" t="s">
        <v>40</v>
      </c>
      <c r="C250" s="83" t="s">
        <v>3412</v>
      </c>
      <c r="D250" s="83" t="s">
        <v>3482</v>
      </c>
      <c r="E250" s="83" t="s">
        <v>2903</v>
      </c>
      <c r="F250" s="83" t="s">
        <v>3483</v>
      </c>
      <c r="G250" s="83" t="s">
        <v>3417</v>
      </c>
      <c r="H250" s="83" t="s">
        <v>3414</v>
      </c>
      <c r="I250" s="83" t="s">
        <v>302</v>
      </c>
      <c r="J250" s="83" t="s">
        <v>2164</v>
      </c>
      <c r="K250" s="84">
        <v>43399</v>
      </c>
      <c r="L250" s="84">
        <v>43539</v>
      </c>
      <c r="M250" s="104" t="s">
        <v>54</v>
      </c>
      <c r="N250" s="83" t="s">
        <v>1358</v>
      </c>
      <c r="O250" s="83" t="s">
        <v>1359</v>
      </c>
      <c r="P250" s="102">
        <v>8008764</v>
      </c>
      <c r="Q250" s="83" t="s">
        <v>5574</v>
      </c>
      <c r="R250" s="83" t="s">
        <v>68</v>
      </c>
      <c r="S250" s="83" t="s">
        <v>52</v>
      </c>
      <c r="T250" s="85">
        <v>244.67</v>
      </c>
      <c r="U250" s="85">
        <v>230.82</v>
      </c>
      <c r="V250" s="85">
        <f t="shared" si="34"/>
        <v>13.849999999999994</v>
      </c>
      <c r="W250" s="86">
        <f t="shared" si="36"/>
        <v>5.6606858217190484E-2</v>
      </c>
      <c r="X250" s="83" t="s">
        <v>1361</v>
      </c>
      <c r="Y250" s="85">
        <v>230.82</v>
      </c>
      <c r="Z250" s="83" t="s">
        <v>5575</v>
      </c>
      <c r="AA250" s="85">
        <v>0</v>
      </c>
      <c r="AB250" s="85" t="s">
        <v>54</v>
      </c>
      <c r="AC250" s="85">
        <v>244.67</v>
      </c>
      <c r="AD250" s="85">
        <v>230.82</v>
      </c>
      <c r="AE250" s="85">
        <v>13.85</v>
      </c>
      <c r="AF250" s="83" t="s">
        <v>1371</v>
      </c>
      <c r="AG250" s="103">
        <f t="shared" si="35"/>
        <v>0</v>
      </c>
    </row>
    <row r="251" spans="1:33" s="88" customFormat="1" x14ac:dyDescent="0.2">
      <c r="A251" s="83" t="s">
        <v>39</v>
      </c>
      <c r="B251" s="83" t="s">
        <v>40</v>
      </c>
      <c r="C251" s="83" t="s">
        <v>3412</v>
      </c>
      <c r="D251" s="83" t="s">
        <v>3482</v>
      </c>
      <c r="E251" s="83" t="s">
        <v>2903</v>
      </c>
      <c r="F251" s="83" t="s">
        <v>3483</v>
      </c>
      <c r="G251" s="83" t="s">
        <v>3417</v>
      </c>
      <c r="H251" s="83" t="s">
        <v>3414</v>
      </c>
      <c r="I251" s="83" t="s">
        <v>302</v>
      </c>
      <c r="J251" s="83" t="s">
        <v>2164</v>
      </c>
      <c r="K251" s="84">
        <v>43399</v>
      </c>
      <c r="L251" s="84">
        <v>43539</v>
      </c>
      <c r="M251" s="104" t="s">
        <v>54</v>
      </c>
      <c r="N251" s="83" t="s">
        <v>1358</v>
      </c>
      <c r="O251" s="83" t="s">
        <v>1359</v>
      </c>
      <c r="P251" s="102">
        <v>8008766</v>
      </c>
      <c r="Q251" s="83" t="s">
        <v>5576</v>
      </c>
      <c r="R251" s="83" t="s">
        <v>68</v>
      </c>
      <c r="S251" s="83" t="s">
        <v>52</v>
      </c>
      <c r="T251" s="85">
        <v>244.67</v>
      </c>
      <c r="U251" s="85">
        <v>230.82</v>
      </c>
      <c r="V251" s="85">
        <f t="shared" si="34"/>
        <v>13.849999999999994</v>
      </c>
      <c r="W251" s="86">
        <f t="shared" si="36"/>
        <v>5.6606858217190484E-2</v>
      </c>
      <c r="X251" s="83" t="s">
        <v>1361</v>
      </c>
      <c r="Y251" s="85">
        <v>230.82</v>
      </c>
      <c r="Z251" s="83" t="s">
        <v>5577</v>
      </c>
      <c r="AA251" s="85">
        <v>0</v>
      </c>
      <c r="AB251" s="85" t="s">
        <v>54</v>
      </c>
      <c r="AC251" s="85">
        <v>244.67</v>
      </c>
      <c r="AD251" s="85">
        <v>230.82</v>
      </c>
      <c r="AE251" s="85">
        <v>13.85</v>
      </c>
      <c r="AF251" s="83" t="s">
        <v>1371</v>
      </c>
      <c r="AG251" s="103">
        <f t="shared" si="35"/>
        <v>0</v>
      </c>
    </row>
    <row r="252" spans="1:33" s="88" customFormat="1" x14ac:dyDescent="0.2">
      <c r="A252" s="83" t="s">
        <v>39</v>
      </c>
      <c r="B252" s="83" t="s">
        <v>40</v>
      </c>
      <c r="C252" s="83" t="s">
        <v>3412</v>
      </c>
      <c r="D252" s="83" t="s">
        <v>3482</v>
      </c>
      <c r="E252" s="83" t="s">
        <v>2903</v>
      </c>
      <c r="F252" s="83" t="s">
        <v>3483</v>
      </c>
      <c r="G252" s="83" t="s">
        <v>3417</v>
      </c>
      <c r="H252" s="83" t="s">
        <v>916</v>
      </c>
      <c r="I252" s="83" t="s">
        <v>302</v>
      </c>
      <c r="J252" s="83" t="s">
        <v>2081</v>
      </c>
      <c r="K252" s="84">
        <v>43476</v>
      </c>
      <c r="L252" s="84">
        <v>43476</v>
      </c>
      <c r="M252" s="84">
        <v>43476</v>
      </c>
      <c r="N252" s="83" t="s">
        <v>1358</v>
      </c>
      <c r="O252" s="83" t="s">
        <v>1368</v>
      </c>
      <c r="P252" s="102">
        <v>7778787</v>
      </c>
      <c r="Q252" s="83" t="s">
        <v>5578</v>
      </c>
      <c r="R252" s="83" t="s">
        <v>68</v>
      </c>
      <c r="S252" s="83" t="s">
        <v>52</v>
      </c>
      <c r="T252" s="85">
        <v>668.67</v>
      </c>
      <c r="U252" s="85">
        <v>642.95000000000005</v>
      </c>
      <c r="V252" s="85">
        <f t="shared" si="34"/>
        <v>25.719999999999914</v>
      </c>
      <c r="W252" s="86">
        <f t="shared" si="36"/>
        <v>3.8464414434623825E-2</v>
      </c>
      <c r="X252" s="83" t="s">
        <v>1361</v>
      </c>
      <c r="Y252" s="85">
        <v>642.95000000000005</v>
      </c>
      <c r="Z252" s="83" t="s">
        <v>5579</v>
      </c>
      <c r="AA252" s="85">
        <v>0</v>
      </c>
      <c r="AB252" s="85" t="s">
        <v>54</v>
      </c>
      <c r="AC252" s="85">
        <v>668.67</v>
      </c>
      <c r="AD252" s="85">
        <v>642.95000000000005</v>
      </c>
      <c r="AE252" s="85">
        <v>25.72</v>
      </c>
      <c r="AF252" s="83" t="s">
        <v>1371</v>
      </c>
      <c r="AG252" s="103">
        <f t="shared" si="35"/>
        <v>-8.5265128291212022E-14</v>
      </c>
    </row>
    <row r="253" spans="1:33" s="88" customFormat="1" x14ac:dyDescent="0.2">
      <c r="A253" s="83" t="s">
        <v>39</v>
      </c>
      <c r="B253" s="83" t="s">
        <v>40</v>
      </c>
      <c r="C253" s="83" t="s">
        <v>3412</v>
      </c>
      <c r="D253" s="83" t="s">
        <v>3482</v>
      </c>
      <c r="E253" s="83" t="s">
        <v>2903</v>
      </c>
      <c r="F253" s="83" t="s">
        <v>3483</v>
      </c>
      <c r="G253" s="83" t="s">
        <v>3417</v>
      </c>
      <c r="H253" s="83" t="s">
        <v>978</v>
      </c>
      <c r="I253" s="83" t="s">
        <v>302</v>
      </c>
      <c r="J253" s="83" t="s">
        <v>2081</v>
      </c>
      <c r="K253" s="84">
        <v>43476</v>
      </c>
      <c r="L253" s="84">
        <v>43476</v>
      </c>
      <c r="M253" s="84">
        <v>43476</v>
      </c>
      <c r="N253" s="83" t="s">
        <v>1358</v>
      </c>
      <c r="O253" s="83" t="s">
        <v>1368</v>
      </c>
      <c r="P253" s="102">
        <v>8100945</v>
      </c>
      <c r="Q253" s="83" t="s">
        <v>4523</v>
      </c>
      <c r="R253" s="83" t="s">
        <v>68</v>
      </c>
      <c r="S253" s="83" t="s">
        <v>52</v>
      </c>
      <c r="T253" s="85">
        <v>24.03</v>
      </c>
      <c r="U253" s="85">
        <v>22.47</v>
      </c>
      <c r="V253" s="85">
        <f t="shared" si="34"/>
        <v>1.5600000000000023</v>
      </c>
      <c r="W253" s="86">
        <f t="shared" si="36"/>
        <v>6.4918851435705457E-2</v>
      </c>
      <c r="X253" s="83" t="s">
        <v>1361</v>
      </c>
      <c r="Y253" s="85">
        <v>22.47</v>
      </c>
      <c r="Z253" s="83" t="s">
        <v>5580</v>
      </c>
      <c r="AA253" s="85">
        <v>0</v>
      </c>
      <c r="AB253" s="85" t="s">
        <v>54</v>
      </c>
      <c r="AC253" s="85">
        <v>24.03</v>
      </c>
      <c r="AD253" s="85">
        <v>22.47</v>
      </c>
      <c r="AE253" s="85">
        <v>1.56</v>
      </c>
      <c r="AF253" s="83" t="s">
        <v>1390</v>
      </c>
      <c r="AG253" s="103">
        <f t="shared" si="35"/>
        <v>2.2204460492503131E-15</v>
      </c>
    </row>
    <row r="254" spans="1:33" s="88" customFormat="1" x14ac:dyDescent="0.2">
      <c r="A254" s="83" t="s">
        <v>39</v>
      </c>
      <c r="B254" s="83" t="s">
        <v>40</v>
      </c>
      <c r="C254" s="83" t="s">
        <v>3412</v>
      </c>
      <c r="D254" s="83" t="s">
        <v>3482</v>
      </c>
      <c r="E254" s="83" t="s">
        <v>2903</v>
      </c>
      <c r="F254" s="83" t="s">
        <v>3483</v>
      </c>
      <c r="G254" s="83" t="s">
        <v>3417</v>
      </c>
      <c r="H254" s="83" t="s">
        <v>3415</v>
      </c>
      <c r="I254" s="83" t="s">
        <v>359</v>
      </c>
      <c r="J254" s="83" t="s">
        <v>2135</v>
      </c>
      <c r="K254" s="84">
        <v>43297</v>
      </c>
      <c r="L254" s="84">
        <v>43539</v>
      </c>
      <c r="M254" s="104" t="s">
        <v>54</v>
      </c>
      <c r="N254" s="83" t="s">
        <v>1358</v>
      </c>
      <c r="O254" s="83" t="s">
        <v>1359</v>
      </c>
      <c r="P254" s="102">
        <v>7871264</v>
      </c>
      <c r="Q254" s="83" t="s">
        <v>5581</v>
      </c>
      <c r="R254" s="83" t="s">
        <v>68</v>
      </c>
      <c r="S254" s="83" t="s">
        <v>52</v>
      </c>
      <c r="T254" s="85">
        <v>10705.26</v>
      </c>
      <c r="U254" s="85">
        <v>10495.36</v>
      </c>
      <c r="V254" s="85">
        <f t="shared" si="34"/>
        <v>209.89999999999964</v>
      </c>
      <c r="W254" s="86">
        <f t="shared" si="36"/>
        <v>1.9607183758264594E-2</v>
      </c>
      <c r="X254" s="83" t="s">
        <v>1361</v>
      </c>
      <c r="Y254" s="85">
        <v>10495.36</v>
      </c>
      <c r="Z254" s="83" t="s">
        <v>5582</v>
      </c>
      <c r="AA254" s="85">
        <v>0</v>
      </c>
      <c r="AB254" s="85" t="s">
        <v>54</v>
      </c>
      <c r="AC254" s="85">
        <v>10705.26</v>
      </c>
      <c r="AD254" s="85">
        <v>10495.36</v>
      </c>
      <c r="AE254" s="85">
        <v>209.9</v>
      </c>
      <c r="AF254" s="83" t="s">
        <v>1371</v>
      </c>
      <c r="AG254" s="103">
        <f t="shared" si="35"/>
        <v>-3.694822225952521E-13</v>
      </c>
    </row>
    <row r="255" spans="1:33" s="88" customFormat="1" x14ac:dyDescent="0.2">
      <c r="A255" s="83" t="s">
        <v>39</v>
      </c>
      <c r="B255" s="83" t="s">
        <v>40</v>
      </c>
      <c r="C255" s="83" t="s">
        <v>3412</v>
      </c>
      <c r="D255" s="83" t="s">
        <v>3482</v>
      </c>
      <c r="E255" s="83" t="s">
        <v>2903</v>
      </c>
      <c r="F255" s="83" t="s">
        <v>3483</v>
      </c>
      <c r="G255" s="83" t="s">
        <v>3417</v>
      </c>
      <c r="H255" s="83" t="s">
        <v>1836</v>
      </c>
      <c r="I255" s="83" t="s">
        <v>2103</v>
      </c>
      <c r="J255" s="83" t="s">
        <v>5416</v>
      </c>
      <c r="K255" s="84">
        <v>42849</v>
      </c>
      <c r="L255" s="84">
        <v>42849</v>
      </c>
      <c r="M255" s="84">
        <v>42744</v>
      </c>
      <c r="N255" s="83" t="s">
        <v>1358</v>
      </c>
      <c r="O255" s="83" t="s">
        <v>1368</v>
      </c>
      <c r="P255" s="102">
        <v>6670898</v>
      </c>
      <c r="Q255" s="83" t="s">
        <v>5583</v>
      </c>
      <c r="R255" s="83" t="s">
        <v>68</v>
      </c>
      <c r="S255" s="83" t="s">
        <v>52</v>
      </c>
      <c r="T255" s="85">
        <v>1085</v>
      </c>
      <c r="U255" s="85">
        <v>930</v>
      </c>
      <c r="V255" s="85">
        <f t="shared" si="34"/>
        <v>155</v>
      </c>
      <c r="W255" s="86">
        <f t="shared" si="36"/>
        <v>0.14285714285714285</v>
      </c>
      <c r="X255" s="83" t="s">
        <v>1361</v>
      </c>
      <c r="Y255" s="85">
        <v>930</v>
      </c>
      <c r="Z255" s="83" t="s">
        <v>5584</v>
      </c>
      <c r="AA255" s="85">
        <v>0</v>
      </c>
      <c r="AB255" s="85" t="s">
        <v>54</v>
      </c>
      <c r="AC255" s="85">
        <v>1085</v>
      </c>
      <c r="AD255" s="85">
        <v>930</v>
      </c>
      <c r="AE255" s="85">
        <v>155</v>
      </c>
      <c r="AF255" s="83" t="s">
        <v>1839</v>
      </c>
      <c r="AG255" s="103">
        <f t="shared" si="35"/>
        <v>0</v>
      </c>
    </row>
    <row r="256" spans="1:33" s="88" customFormat="1" x14ac:dyDescent="0.2">
      <c r="A256" s="83" t="s">
        <v>39</v>
      </c>
      <c r="B256" s="83" t="s">
        <v>40</v>
      </c>
      <c r="C256" s="83" t="s">
        <v>3412</v>
      </c>
      <c r="D256" s="83" t="s">
        <v>3482</v>
      </c>
      <c r="E256" s="83" t="s">
        <v>2903</v>
      </c>
      <c r="F256" s="83" t="s">
        <v>3483</v>
      </c>
      <c r="G256" s="83" t="s">
        <v>3417</v>
      </c>
      <c r="H256" s="83" t="s">
        <v>1836</v>
      </c>
      <c r="I256" s="83" t="s">
        <v>302</v>
      </c>
      <c r="J256" s="83" t="s">
        <v>2164</v>
      </c>
      <c r="K256" s="84">
        <v>43399</v>
      </c>
      <c r="L256" s="84">
        <v>43539</v>
      </c>
      <c r="M256" s="104" t="s">
        <v>54</v>
      </c>
      <c r="N256" s="83" t="s">
        <v>1358</v>
      </c>
      <c r="O256" s="83" t="s">
        <v>1359</v>
      </c>
      <c r="P256" s="102">
        <v>8050820</v>
      </c>
      <c r="Q256" s="83" t="s">
        <v>5585</v>
      </c>
      <c r="R256" s="83" t="s">
        <v>68</v>
      </c>
      <c r="S256" s="83" t="s">
        <v>52</v>
      </c>
      <c r="T256" s="85">
        <v>990</v>
      </c>
      <c r="U256" s="85">
        <v>900</v>
      </c>
      <c r="V256" s="85">
        <f t="shared" si="34"/>
        <v>90</v>
      </c>
      <c r="W256" s="86">
        <f t="shared" si="36"/>
        <v>9.0909090909090912E-2</v>
      </c>
      <c r="X256" s="83" t="s">
        <v>1361</v>
      </c>
      <c r="Y256" s="85">
        <v>900</v>
      </c>
      <c r="Z256" s="83" t="s">
        <v>5586</v>
      </c>
      <c r="AA256" s="85">
        <v>0</v>
      </c>
      <c r="AB256" s="85" t="s">
        <v>54</v>
      </c>
      <c r="AC256" s="85">
        <v>990</v>
      </c>
      <c r="AD256" s="85">
        <v>900</v>
      </c>
      <c r="AE256" s="85">
        <v>90</v>
      </c>
      <c r="AF256" s="83" t="s">
        <v>1839</v>
      </c>
      <c r="AG256" s="103">
        <f t="shared" si="35"/>
        <v>0</v>
      </c>
    </row>
    <row r="257" spans="1:33" s="88" customFormat="1" x14ac:dyDescent="0.2">
      <c r="A257" s="83" t="s">
        <v>39</v>
      </c>
      <c r="B257" s="83" t="s">
        <v>40</v>
      </c>
      <c r="C257" s="83" t="s">
        <v>3412</v>
      </c>
      <c r="D257" s="83" t="s">
        <v>3482</v>
      </c>
      <c r="E257" s="83" t="s">
        <v>2903</v>
      </c>
      <c r="F257" s="83" t="s">
        <v>3483</v>
      </c>
      <c r="G257" s="83" t="s">
        <v>3417</v>
      </c>
      <c r="H257" s="83" t="s">
        <v>1836</v>
      </c>
      <c r="I257" s="83" t="s">
        <v>302</v>
      </c>
      <c r="J257" s="83" t="s">
        <v>2081</v>
      </c>
      <c r="K257" s="84">
        <v>43482</v>
      </c>
      <c r="L257" s="84">
        <v>43482</v>
      </c>
      <c r="M257" s="84">
        <v>43482</v>
      </c>
      <c r="N257" s="83" t="s">
        <v>1358</v>
      </c>
      <c r="O257" s="83" t="s">
        <v>1368</v>
      </c>
      <c r="P257" s="102">
        <v>8171979</v>
      </c>
      <c r="Q257" s="83" t="s">
        <v>5587</v>
      </c>
      <c r="R257" s="83" t="s">
        <v>68</v>
      </c>
      <c r="S257" s="83" t="s">
        <v>52</v>
      </c>
      <c r="T257" s="85">
        <v>8306.1</v>
      </c>
      <c r="U257" s="85">
        <v>7692.3</v>
      </c>
      <c r="V257" s="85">
        <f t="shared" si="34"/>
        <v>613.80000000000018</v>
      </c>
      <c r="W257" s="86">
        <f t="shared" si="36"/>
        <v>7.3897497020262229E-2</v>
      </c>
      <c r="X257" s="83" t="s">
        <v>1361</v>
      </c>
      <c r="Y257" s="85">
        <v>7692.3</v>
      </c>
      <c r="Z257" s="83" t="s">
        <v>5588</v>
      </c>
      <c r="AA257" s="85">
        <v>0</v>
      </c>
      <c r="AB257" s="85" t="s">
        <v>54</v>
      </c>
      <c r="AC257" s="85">
        <v>0</v>
      </c>
      <c r="AD257" s="85">
        <v>0</v>
      </c>
      <c r="AE257" s="85">
        <v>0</v>
      </c>
      <c r="AF257" s="83" t="s">
        <v>1839</v>
      </c>
      <c r="AG257" s="103">
        <f t="shared" si="35"/>
        <v>613.80000000000018</v>
      </c>
    </row>
    <row r="258" spans="1:33" s="88" customFormat="1" x14ac:dyDescent="0.2">
      <c r="A258" s="83" t="s">
        <v>39</v>
      </c>
      <c r="B258" s="83" t="s">
        <v>40</v>
      </c>
      <c r="C258" s="83" t="s">
        <v>3412</v>
      </c>
      <c r="D258" s="83" t="s">
        <v>3482</v>
      </c>
      <c r="E258" s="83" t="s">
        <v>2903</v>
      </c>
      <c r="F258" s="83" t="s">
        <v>3483</v>
      </c>
      <c r="G258" s="83" t="s">
        <v>3417</v>
      </c>
      <c r="H258" s="83" t="s">
        <v>1836</v>
      </c>
      <c r="I258" s="83" t="s">
        <v>2103</v>
      </c>
      <c r="J258" s="83" t="s">
        <v>2222</v>
      </c>
      <c r="K258" s="84">
        <v>43462</v>
      </c>
      <c r="L258" s="84">
        <v>43462</v>
      </c>
      <c r="M258" s="84">
        <v>43465</v>
      </c>
      <c r="N258" s="83" t="s">
        <v>1358</v>
      </c>
      <c r="O258" s="83" t="s">
        <v>1368</v>
      </c>
      <c r="P258" s="102">
        <v>7378053</v>
      </c>
      <c r="Q258" s="83" t="s">
        <v>5589</v>
      </c>
      <c r="R258" s="83" t="s">
        <v>68</v>
      </c>
      <c r="S258" s="83" t="s">
        <v>52</v>
      </c>
      <c r="T258" s="85">
        <v>14013</v>
      </c>
      <c r="U258" s="85">
        <v>14013</v>
      </c>
      <c r="V258" s="85">
        <f t="shared" si="34"/>
        <v>0</v>
      </c>
      <c r="W258" s="86">
        <f t="shared" si="36"/>
        <v>0</v>
      </c>
      <c r="X258" s="83" t="s">
        <v>1361</v>
      </c>
      <c r="Y258" s="85">
        <v>14013</v>
      </c>
      <c r="Z258" s="83" t="s">
        <v>5590</v>
      </c>
      <c r="AA258" s="85">
        <v>0</v>
      </c>
      <c r="AB258" s="85" t="s">
        <v>54</v>
      </c>
      <c r="AC258" s="85">
        <v>14013</v>
      </c>
      <c r="AD258" s="85">
        <v>14013</v>
      </c>
      <c r="AE258" s="85">
        <v>0</v>
      </c>
      <c r="AF258" s="83" t="s">
        <v>1839</v>
      </c>
      <c r="AG258" s="103">
        <f t="shared" si="35"/>
        <v>0</v>
      </c>
    </row>
    <row r="259" spans="1:33" s="88" customFormat="1" x14ac:dyDescent="0.2">
      <c r="A259" s="83" t="s">
        <v>39</v>
      </c>
      <c r="B259" s="83" t="s">
        <v>40</v>
      </c>
      <c r="C259" s="83" t="s">
        <v>3412</v>
      </c>
      <c r="D259" s="83" t="s">
        <v>3482</v>
      </c>
      <c r="E259" s="83" t="s">
        <v>2903</v>
      </c>
      <c r="F259" s="83" t="s">
        <v>3483</v>
      </c>
      <c r="G259" s="83" t="s">
        <v>3417</v>
      </c>
      <c r="H259" s="83" t="s">
        <v>1836</v>
      </c>
      <c r="I259" s="83" t="s">
        <v>302</v>
      </c>
      <c r="J259" s="83" t="s">
        <v>2222</v>
      </c>
      <c r="K259" s="84">
        <v>43461</v>
      </c>
      <c r="L259" s="84">
        <v>43539</v>
      </c>
      <c r="M259" s="104" t="s">
        <v>54</v>
      </c>
      <c r="N259" s="83" t="s">
        <v>1358</v>
      </c>
      <c r="O259" s="83" t="s">
        <v>1359</v>
      </c>
      <c r="P259" s="102">
        <v>8132132</v>
      </c>
      <c r="Q259" s="83" t="s">
        <v>5591</v>
      </c>
      <c r="R259" s="83" t="s">
        <v>68</v>
      </c>
      <c r="S259" s="83" t="s">
        <v>52</v>
      </c>
      <c r="T259" s="85">
        <v>728.42</v>
      </c>
      <c r="U259" s="85">
        <v>2032.14</v>
      </c>
      <c r="V259" s="85">
        <f t="shared" si="34"/>
        <v>-1303.7200000000003</v>
      </c>
      <c r="W259" s="86">
        <f t="shared" si="36"/>
        <v>-1.7897916037450925</v>
      </c>
      <c r="X259" s="83" t="s">
        <v>1361</v>
      </c>
      <c r="Y259" s="85">
        <v>2032.14</v>
      </c>
      <c r="Z259" s="83" t="s">
        <v>5592</v>
      </c>
      <c r="AA259" s="85">
        <v>0</v>
      </c>
      <c r="AB259" s="85" t="s">
        <v>54</v>
      </c>
      <c r="AC259" s="85">
        <v>728.42</v>
      </c>
      <c r="AD259" s="85">
        <v>709.5</v>
      </c>
      <c r="AE259" s="85">
        <v>18.920000000000002</v>
      </c>
      <c r="AF259" s="83" t="s">
        <v>1839</v>
      </c>
      <c r="AG259" s="103">
        <f t="shared" si="35"/>
        <v>-1322.6400000000003</v>
      </c>
    </row>
    <row r="260" spans="1:33" s="88" customFormat="1" x14ac:dyDescent="0.2">
      <c r="A260" s="83" t="s">
        <v>39</v>
      </c>
      <c r="B260" s="83" t="s">
        <v>40</v>
      </c>
      <c r="C260" s="83" t="s">
        <v>3412</v>
      </c>
      <c r="D260" s="83" t="s">
        <v>3482</v>
      </c>
      <c r="E260" s="83" t="s">
        <v>2903</v>
      </c>
      <c r="F260" s="83" t="s">
        <v>3483</v>
      </c>
      <c r="G260" s="83" t="s">
        <v>3417</v>
      </c>
      <c r="H260" s="83" t="s">
        <v>3415</v>
      </c>
      <c r="I260" s="83" t="s">
        <v>302</v>
      </c>
      <c r="J260" s="83" t="s">
        <v>2081</v>
      </c>
      <c r="K260" s="84">
        <v>43476</v>
      </c>
      <c r="L260" s="84">
        <v>43476</v>
      </c>
      <c r="M260" s="84">
        <v>43476</v>
      </c>
      <c r="N260" s="83" t="s">
        <v>1358</v>
      </c>
      <c r="O260" s="83" t="s">
        <v>1368</v>
      </c>
      <c r="P260" s="102">
        <v>8136517</v>
      </c>
      <c r="Q260" s="83" t="s">
        <v>5593</v>
      </c>
      <c r="R260" s="83" t="s">
        <v>68</v>
      </c>
      <c r="S260" s="83" t="s">
        <v>52</v>
      </c>
      <c r="T260" s="85">
        <v>403757.97</v>
      </c>
      <c r="U260" s="85">
        <v>365904</v>
      </c>
      <c r="V260" s="85">
        <f t="shared" si="34"/>
        <v>37853.969999999972</v>
      </c>
      <c r="W260" s="86">
        <f t="shared" si="36"/>
        <v>9.3754112147928559E-2</v>
      </c>
      <c r="X260" s="83" t="s">
        <v>1361</v>
      </c>
      <c r="Y260" s="85">
        <v>365904</v>
      </c>
      <c r="Z260" s="83" t="s">
        <v>5594</v>
      </c>
      <c r="AA260" s="85">
        <v>0</v>
      </c>
      <c r="AB260" s="85" t="s">
        <v>54</v>
      </c>
      <c r="AC260" s="85">
        <v>403757.97</v>
      </c>
      <c r="AD260" s="85">
        <v>365904</v>
      </c>
      <c r="AE260" s="85">
        <v>37853.97</v>
      </c>
      <c r="AF260" s="83" t="s">
        <v>1371</v>
      </c>
      <c r="AG260" s="103">
        <f t="shared" si="35"/>
        <v>0</v>
      </c>
    </row>
    <row r="261" spans="1:33" s="88" customFormat="1" x14ac:dyDescent="0.2">
      <c r="A261" s="83" t="s">
        <v>39</v>
      </c>
      <c r="B261" s="83" t="s">
        <v>40</v>
      </c>
      <c r="C261" s="83" t="s">
        <v>3412</v>
      </c>
      <c r="D261" s="83" t="s">
        <v>3482</v>
      </c>
      <c r="E261" s="83" t="s">
        <v>2903</v>
      </c>
      <c r="F261" s="83" t="s">
        <v>3483</v>
      </c>
      <c r="G261" s="83" t="s">
        <v>3417</v>
      </c>
      <c r="H261" s="83" t="s">
        <v>3415</v>
      </c>
      <c r="I261" s="83" t="s">
        <v>302</v>
      </c>
      <c r="J261" s="83" t="s">
        <v>2222</v>
      </c>
      <c r="K261" s="84">
        <v>43462</v>
      </c>
      <c r="L261" s="84">
        <v>43539</v>
      </c>
      <c r="M261" s="104" t="s">
        <v>54</v>
      </c>
      <c r="N261" s="83" t="s">
        <v>1358</v>
      </c>
      <c r="O261" s="83" t="s">
        <v>1359</v>
      </c>
      <c r="P261" s="102">
        <v>8138460</v>
      </c>
      <c r="Q261" s="83" t="s">
        <v>5593</v>
      </c>
      <c r="R261" s="83" t="s">
        <v>68</v>
      </c>
      <c r="S261" s="83" t="s">
        <v>52</v>
      </c>
      <c r="T261" s="85">
        <v>0</v>
      </c>
      <c r="U261" s="85">
        <v>15000</v>
      </c>
      <c r="V261" s="85">
        <f t="shared" si="34"/>
        <v>-15000</v>
      </c>
      <c r="W261" s="86" t="e">
        <f t="shared" si="36"/>
        <v>#DIV/0!</v>
      </c>
      <c r="X261" s="83" t="s">
        <v>1361</v>
      </c>
      <c r="Y261" s="85">
        <v>15000</v>
      </c>
      <c r="Z261" s="83" t="s">
        <v>5595</v>
      </c>
      <c r="AA261" s="85">
        <v>0</v>
      </c>
      <c r="AB261" s="85" t="s">
        <v>54</v>
      </c>
      <c r="AC261" s="85">
        <v>0</v>
      </c>
      <c r="AD261" s="85">
        <v>15000</v>
      </c>
      <c r="AE261" s="85">
        <v>-15000</v>
      </c>
      <c r="AF261" s="83" t="s">
        <v>1371</v>
      </c>
      <c r="AG261" s="103">
        <f t="shared" si="35"/>
        <v>0</v>
      </c>
    </row>
    <row r="262" spans="1:33" s="88" customFormat="1" x14ac:dyDescent="0.2">
      <c r="A262" s="83" t="s">
        <v>39</v>
      </c>
      <c r="B262" s="83" t="s">
        <v>40</v>
      </c>
      <c r="C262" s="83" t="s">
        <v>3412</v>
      </c>
      <c r="D262" s="83" t="s">
        <v>3482</v>
      </c>
      <c r="E262" s="83" t="s">
        <v>2903</v>
      </c>
      <c r="F262" s="83" t="s">
        <v>3483</v>
      </c>
      <c r="G262" s="83" t="s">
        <v>3417</v>
      </c>
      <c r="H262" s="83" t="s">
        <v>3415</v>
      </c>
      <c r="I262" s="83" t="s">
        <v>302</v>
      </c>
      <c r="J262" s="83" t="s">
        <v>2081</v>
      </c>
      <c r="K262" s="84">
        <v>43476</v>
      </c>
      <c r="L262" s="84">
        <v>43476</v>
      </c>
      <c r="M262" s="84">
        <v>43476</v>
      </c>
      <c r="N262" s="83" t="s">
        <v>1358</v>
      </c>
      <c r="O262" s="83" t="s">
        <v>1368</v>
      </c>
      <c r="P262" s="102">
        <v>7779013</v>
      </c>
      <c r="Q262" s="83" t="s">
        <v>4527</v>
      </c>
      <c r="R262" s="83" t="s">
        <v>68</v>
      </c>
      <c r="S262" s="83" t="s">
        <v>52</v>
      </c>
      <c r="T262" s="85">
        <v>32224.720000000001</v>
      </c>
      <c r="U262" s="85">
        <v>30690</v>
      </c>
      <c r="V262" s="85">
        <f t="shared" si="34"/>
        <v>1534.7200000000012</v>
      </c>
      <c r="W262" s="86">
        <f t="shared" si="36"/>
        <v>4.7625549578087914E-2</v>
      </c>
      <c r="X262" s="83" t="s">
        <v>1361</v>
      </c>
      <c r="Y262" s="85">
        <v>30690</v>
      </c>
      <c r="Z262" s="83" t="s">
        <v>4528</v>
      </c>
      <c r="AA262" s="85">
        <v>0</v>
      </c>
      <c r="AB262" s="85" t="s">
        <v>54</v>
      </c>
      <c r="AC262" s="85">
        <v>32224.720000000001</v>
      </c>
      <c r="AD262" s="85">
        <v>30690</v>
      </c>
      <c r="AE262" s="85">
        <v>1534.72</v>
      </c>
      <c r="AF262" s="83" t="s">
        <v>1371</v>
      </c>
      <c r="AG262" s="103">
        <f t="shared" si="35"/>
        <v>0</v>
      </c>
    </row>
    <row r="263" spans="1:33" s="88" customFormat="1" x14ac:dyDescent="0.2">
      <c r="A263" s="83" t="s">
        <v>39</v>
      </c>
      <c r="B263" s="83" t="s">
        <v>40</v>
      </c>
      <c r="C263" s="83" t="s">
        <v>3412</v>
      </c>
      <c r="D263" s="83" t="s">
        <v>3482</v>
      </c>
      <c r="E263" s="83" t="s">
        <v>2903</v>
      </c>
      <c r="F263" s="83" t="s">
        <v>3483</v>
      </c>
      <c r="G263" s="83" t="s">
        <v>3417</v>
      </c>
      <c r="H263" s="83" t="s">
        <v>3415</v>
      </c>
      <c r="I263" s="83" t="s">
        <v>302</v>
      </c>
      <c r="J263" s="83" t="s">
        <v>2121</v>
      </c>
      <c r="K263" s="84">
        <v>43409</v>
      </c>
      <c r="L263" s="84">
        <v>43539</v>
      </c>
      <c r="M263" s="104" t="s">
        <v>54</v>
      </c>
      <c r="N263" s="83" t="s">
        <v>1358</v>
      </c>
      <c r="O263" s="83" t="s">
        <v>1359</v>
      </c>
      <c r="P263" s="102">
        <v>8028102</v>
      </c>
      <c r="Q263" s="83" t="s">
        <v>5596</v>
      </c>
      <c r="R263" s="83" t="s">
        <v>68</v>
      </c>
      <c r="S263" s="83" t="s">
        <v>52</v>
      </c>
      <c r="T263" s="85">
        <v>2120.86</v>
      </c>
      <c r="U263" s="85">
        <v>2014.82</v>
      </c>
      <c r="V263" s="85">
        <f t="shared" si="34"/>
        <v>106.04000000000019</v>
      </c>
      <c r="W263" s="86">
        <f t="shared" si="36"/>
        <v>4.9998585479475395E-2</v>
      </c>
      <c r="X263" s="83" t="s">
        <v>1525</v>
      </c>
      <c r="Y263" s="85">
        <v>0</v>
      </c>
      <c r="Z263" s="83" t="s">
        <v>55</v>
      </c>
      <c r="AA263" s="85">
        <v>0</v>
      </c>
      <c r="AB263" s="85" t="s">
        <v>54</v>
      </c>
      <c r="AC263" s="85">
        <v>2120.86</v>
      </c>
      <c r="AD263" s="85">
        <v>2027.44</v>
      </c>
      <c r="AE263" s="85">
        <v>93.42</v>
      </c>
      <c r="AF263" s="83" t="s">
        <v>1371</v>
      </c>
      <c r="AG263" s="103">
        <f t="shared" si="35"/>
        <v>12.620000000000189</v>
      </c>
    </row>
    <row r="264" spans="1:33" s="88" customFormat="1" x14ac:dyDescent="0.2">
      <c r="A264" s="83" t="s">
        <v>39</v>
      </c>
      <c r="B264" s="83" t="s">
        <v>40</v>
      </c>
      <c r="C264" s="83" t="s">
        <v>3412</v>
      </c>
      <c r="D264" s="83" t="s">
        <v>3482</v>
      </c>
      <c r="E264" s="83" t="s">
        <v>2903</v>
      </c>
      <c r="F264" s="83" t="s">
        <v>3483</v>
      </c>
      <c r="G264" s="83" t="s">
        <v>3417</v>
      </c>
      <c r="H264" s="83" t="s">
        <v>3415</v>
      </c>
      <c r="I264" s="83" t="s">
        <v>302</v>
      </c>
      <c r="J264" s="83" t="s">
        <v>2081</v>
      </c>
      <c r="K264" s="84">
        <v>43476</v>
      </c>
      <c r="L264" s="84">
        <v>43476</v>
      </c>
      <c r="M264" s="84">
        <v>43476</v>
      </c>
      <c r="N264" s="83" t="s">
        <v>1358</v>
      </c>
      <c r="O264" s="83" t="s">
        <v>1368</v>
      </c>
      <c r="P264" s="102">
        <v>7985121</v>
      </c>
      <c r="Q264" s="83" t="s">
        <v>5597</v>
      </c>
      <c r="R264" s="83" t="s">
        <v>68</v>
      </c>
      <c r="S264" s="83" t="s">
        <v>52</v>
      </c>
      <c r="T264" s="85">
        <v>227.91</v>
      </c>
      <c r="U264" s="85">
        <v>213</v>
      </c>
      <c r="V264" s="85">
        <f t="shared" si="34"/>
        <v>14.909999999999997</v>
      </c>
      <c r="W264" s="86">
        <f t="shared" si="36"/>
        <v>6.5420560747663531E-2</v>
      </c>
      <c r="X264" s="83" t="s">
        <v>1361</v>
      </c>
      <c r="Y264" s="85">
        <v>213</v>
      </c>
      <c r="Z264" s="83" t="s">
        <v>5598</v>
      </c>
      <c r="AA264" s="85">
        <v>0</v>
      </c>
      <c r="AB264" s="85" t="s">
        <v>54</v>
      </c>
      <c r="AC264" s="85">
        <v>227.91</v>
      </c>
      <c r="AD264" s="85">
        <v>213</v>
      </c>
      <c r="AE264" s="85">
        <v>14.91</v>
      </c>
      <c r="AF264" s="83" t="s">
        <v>1371</v>
      </c>
      <c r="AG264" s="103">
        <f t="shared" si="35"/>
        <v>0</v>
      </c>
    </row>
    <row r="265" spans="1:33" s="88" customFormat="1" x14ac:dyDescent="0.2">
      <c r="A265" s="83" t="s">
        <v>39</v>
      </c>
      <c r="B265" s="83" t="s">
        <v>40</v>
      </c>
      <c r="C265" s="83" t="s">
        <v>3412</v>
      </c>
      <c r="D265" s="83" t="s">
        <v>3482</v>
      </c>
      <c r="E265" s="83" t="s">
        <v>2903</v>
      </c>
      <c r="F265" s="83" t="s">
        <v>3483</v>
      </c>
      <c r="G265" s="83" t="s">
        <v>3417</v>
      </c>
      <c r="H265" s="83" t="s">
        <v>3555</v>
      </c>
      <c r="I265" s="83" t="s">
        <v>302</v>
      </c>
      <c r="J265" s="83" t="s">
        <v>2081</v>
      </c>
      <c r="K265" s="84">
        <v>43476</v>
      </c>
      <c r="L265" s="84">
        <v>43476</v>
      </c>
      <c r="M265" s="84">
        <v>43476</v>
      </c>
      <c r="N265" s="83" t="s">
        <v>1358</v>
      </c>
      <c r="O265" s="83" t="s">
        <v>1368</v>
      </c>
      <c r="P265" s="102">
        <v>7637940</v>
      </c>
      <c r="Q265" s="83" t="s">
        <v>5599</v>
      </c>
      <c r="R265" s="83" t="s">
        <v>68</v>
      </c>
      <c r="S265" s="83" t="s">
        <v>52</v>
      </c>
      <c r="T265" s="85">
        <v>2214.81</v>
      </c>
      <c r="U265" s="85">
        <v>2069.91</v>
      </c>
      <c r="V265" s="85">
        <f t="shared" si="34"/>
        <v>144.90000000000009</v>
      </c>
      <c r="W265" s="86">
        <f t="shared" si="36"/>
        <v>6.5423219147466419E-2</v>
      </c>
      <c r="X265" s="83" t="s">
        <v>1361</v>
      </c>
      <c r="Y265" s="85">
        <v>2069.91</v>
      </c>
      <c r="Z265" s="83" t="s">
        <v>5600</v>
      </c>
      <c r="AA265" s="85">
        <v>0</v>
      </c>
      <c r="AB265" s="85" t="s">
        <v>54</v>
      </c>
      <c r="AC265" s="85">
        <v>2214.81</v>
      </c>
      <c r="AD265" s="85">
        <v>2069.91</v>
      </c>
      <c r="AE265" s="85">
        <v>144.9</v>
      </c>
      <c r="AF265" s="83" t="s">
        <v>1371</v>
      </c>
      <c r="AG265" s="103">
        <f t="shared" si="35"/>
        <v>0</v>
      </c>
    </row>
    <row r="266" spans="1:33" s="88" customFormat="1" x14ac:dyDescent="0.2">
      <c r="A266" s="83" t="s">
        <v>39</v>
      </c>
      <c r="B266" s="83" t="s">
        <v>40</v>
      </c>
      <c r="C266" s="83" t="s">
        <v>3412</v>
      </c>
      <c r="D266" s="83" t="s">
        <v>3482</v>
      </c>
      <c r="E266" s="83" t="s">
        <v>2903</v>
      </c>
      <c r="F266" s="83" t="s">
        <v>3483</v>
      </c>
      <c r="G266" s="83" t="s">
        <v>3417</v>
      </c>
      <c r="H266" s="83" t="s">
        <v>3555</v>
      </c>
      <c r="I266" s="83" t="s">
        <v>302</v>
      </c>
      <c r="J266" s="83" t="s">
        <v>2222</v>
      </c>
      <c r="K266" s="84">
        <v>43462</v>
      </c>
      <c r="L266" s="84">
        <v>43539</v>
      </c>
      <c r="M266" s="104" t="s">
        <v>54</v>
      </c>
      <c r="N266" s="83" t="s">
        <v>1358</v>
      </c>
      <c r="O266" s="83" t="s">
        <v>1359</v>
      </c>
      <c r="P266" s="102">
        <v>7814112</v>
      </c>
      <c r="Q266" s="83" t="s">
        <v>5601</v>
      </c>
      <c r="R266" s="83" t="s">
        <v>68</v>
      </c>
      <c r="S266" s="83" t="s">
        <v>52</v>
      </c>
      <c r="T266" s="85">
        <v>22500</v>
      </c>
      <c r="U266" s="85">
        <v>20850</v>
      </c>
      <c r="V266" s="85">
        <f t="shared" si="34"/>
        <v>1650</v>
      </c>
      <c r="W266" s="86">
        <f t="shared" si="36"/>
        <v>7.3333333333333334E-2</v>
      </c>
      <c r="X266" s="83" t="s">
        <v>1361</v>
      </c>
      <c r="Y266" s="85">
        <v>20850</v>
      </c>
      <c r="Z266" s="83" t="s">
        <v>5602</v>
      </c>
      <c r="AA266" s="85">
        <v>0</v>
      </c>
      <c r="AB266" s="85" t="s">
        <v>54</v>
      </c>
      <c r="AC266" s="85">
        <v>22500</v>
      </c>
      <c r="AD266" s="85">
        <v>20850</v>
      </c>
      <c r="AE266" s="85">
        <v>1650</v>
      </c>
      <c r="AF266" s="83" t="s">
        <v>1371</v>
      </c>
      <c r="AG266" s="103">
        <f t="shared" si="35"/>
        <v>0</v>
      </c>
    </row>
    <row r="267" spans="1:33" s="88" customFormat="1" x14ac:dyDescent="0.2">
      <c r="A267" s="83" t="s">
        <v>39</v>
      </c>
      <c r="B267" s="83" t="s">
        <v>40</v>
      </c>
      <c r="C267" s="83" t="s">
        <v>3412</v>
      </c>
      <c r="D267" s="83" t="s">
        <v>3482</v>
      </c>
      <c r="E267" s="83" t="s">
        <v>2903</v>
      </c>
      <c r="F267" s="83" t="s">
        <v>3483</v>
      </c>
      <c r="G267" s="83" t="s">
        <v>3417</v>
      </c>
      <c r="H267" s="83" t="s">
        <v>3414</v>
      </c>
      <c r="I267" s="83" t="s">
        <v>302</v>
      </c>
      <c r="J267" s="83" t="s">
        <v>2164</v>
      </c>
      <c r="K267" s="84">
        <v>43392</v>
      </c>
      <c r="L267" s="84">
        <v>43539</v>
      </c>
      <c r="M267" s="104" t="s">
        <v>54</v>
      </c>
      <c r="N267" s="83" t="s">
        <v>1358</v>
      </c>
      <c r="O267" s="83" t="s">
        <v>1359</v>
      </c>
      <c r="P267" s="102">
        <v>8001389</v>
      </c>
      <c r="Q267" s="83" t="s">
        <v>3562</v>
      </c>
      <c r="R267" s="83" t="s">
        <v>68</v>
      </c>
      <c r="S267" s="83" t="s">
        <v>52</v>
      </c>
      <c r="T267" s="85">
        <v>12225.76</v>
      </c>
      <c r="U267" s="85">
        <v>11643.58</v>
      </c>
      <c r="V267" s="85">
        <f t="shared" si="34"/>
        <v>582.18000000000029</v>
      </c>
      <c r="W267" s="86">
        <f t="shared" si="36"/>
        <v>4.7619125518577193E-2</v>
      </c>
      <c r="X267" s="83" t="s">
        <v>1361</v>
      </c>
      <c r="Y267" s="85">
        <v>11643.58</v>
      </c>
      <c r="Z267" s="83" t="s">
        <v>5603</v>
      </c>
      <c r="AA267" s="85">
        <v>0</v>
      </c>
      <c r="AB267" s="85" t="s">
        <v>54</v>
      </c>
      <c r="AC267" s="85">
        <v>12225.76</v>
      </c>
      <c r="AD267" s="85">
        <v>11643.58</v>
      </c>
      <c r="AE267" s="85">
        <v>582.17999999999995</v>
      </c>
      <c r="AF267" s="83" t="s">
        <v>1371</v>
      </c>
      <c r="AG267" s="103">
        <f t="shared" si="35"/>
        <v>0</v>
      </c>
    </row>
    <row r="268" spans="1:33" s="88" customFormat="1" x14ac:dyDescent="0.2">
      <c r="A268" s="83" t="s">
        <v>39</v>
      </c>
      <c r="B268" s="83" t="s">
        <v>40</v>
      </c>
      <c r="C268" s="83" t="s">
        <v>3412</v>
      </c>
      <c r="D268" s="83" t="s">
        <v>3482</v>
      </c>
      <c r="E268" s="83" t="s">
        <v>2903</v>
      </c>
      <c r="F268" s="83" t="s">
        <v>3483</v>
      </c>
      <c r="G268" s="83" t="s">
        <v>3417</v>
      </c>
      <c r="H268" s="83" t="s">
        <v>3414</v>
      </c>
      <c r="I268" s="83" t="s">
        <v>302</v>
      </c>
      <c r="J268" s="83" t="s">
        <v>2164</v>
      </c>
      <c r="K268" s="84">
        <v>43392</v>
      </c>
      <c r="L268" s="84">
        <v>43392</v>
      </c>
      <c r="M268" s="84">
        <v>43394</v>
      </c>
      <c r="N268" s="83" t="s">
        <v>1358</v>
      </c>
      <c r="O268" s="83" t="s">
        <v>1368</v>
      </c>
      <c r="P268" s="102">
        <v>8001389</v>
      </c>
      <c r="Q268" s="83" t="s">
        <v>3562</v>
      </c>
      <c r="R268" s="83" t="s">
        <v>68</v>
      </c>
      <c r="S268" s="83" t="s">
        <v>52</v>
      </c>
      <c r="T268" s="85">
        <v>567</v>
      </c>
      <c r="U268" s="85">
        <v>540</v>
      </c>
      <c r="V268" s="85">
        <f t="shared" si="34"/>
        <v>27</v>
      </c>
      <c r="W268" s="86">
        <f t="shared" si="36"/>
        <v>4.7619047619047616E-2</v>
      </c>
      <c r="X268" s="83" t="s">
        <v>1361</v>
      </c>
      <c r="Y268" s="85">
        <v>540</v>
      </c>
      <c r="Z268" s="83" t="s">
        <v>3564</v>
      </c>
      <c r="AA268" s="85">
        <v>0</v>
      </c>
      <c r="AB268" s="85" t="s">
        <v>54</v>
      </c>
      <c r="AC268" s="85">
        <v>0</v>
      </c>
      <c r="AD268" s="85">
        <v>0</v>
      </c>
      <c r="AE268" s="85">
        <v>0</v>
      </c>
      <c r="AF268" s="83" t="s">
        <v>1371</v>
      </c>
      <c r="AG268" s="103">
        <f t="shared" si="35"/>
        <v>27</v>
      </c>
    </row>
    <row r="269" spans="1:33" s="88" customFormat="1" x14ac:dyDescent="0.2">
      <c r="A269" s="83" t="s">
        <v>39</v>
      </c>
      <c r="B269" s="83" t="s">
        <v>40</v>
      </c>
      <c r="C269" s="83" t="s">
        <v>3412</v>
      </c>
      <c r="D269" s="83" t="s">
        <v>3482</v>
      </c>
      <c r="E269" s="83" t="s">
        <v>2903</v>
      </c>
      <c r="F269" s="83" t="s">
        <v>3483</v>
      </c>
      <c r="G269" s="83" t="s">
        <v>3417</v>
      </c>
      <c r="H269" s="83" t="s">
        <v>3414</v>
      </c>
      <c r="I269" s="83" t="s">
        <v>302</v>
      </c>
      <c r="J269" s="83" t="s">
        <v>2164</v>
      </c>
      <c r="K269" s="84">
        <v>43392</v>
      </c>
      <c r="L269" s="84">
        <v>43539</v>
      </c>
      <c r="M269" s="104" t="s">
        <v>54</v>
      </c>
      <c r="N269" s="83" t="s">
        <v>1358</v>
      </c>
      <c r="O269" s="83" t="s">
        <v>1359</v>
      </c>
      <c r="P269" s="102">
        <v>8001389</v>
      </c>
      <c r="Q269" s="83" t="s">
        <v>3562</v>
      </c>
      <c r="R269" s="83" t="s">
        <v>68</v>
      </c>
      <c r="S269" s="83" t="s">
        <v>52</v>
      </c>
      <c r="T269" s="85">
        <v>31.76</v>
      </c>
      <c r="U269" s="85">
        <v>30.24</v>
      </c>
      <c r="V269" s="85">
        <f t="shared" si="34"/>
        <v>1.5200000000000031</v>
      </c>
      <c r="W269" s="86">
        <f t="shared" si="36"/>
        <v>4.7858942065491281E-2</v>
      </c>
      <c r="X269" s="83" t="s">
        <v>1361</v>
      </c>
      <c r="Y269" s="85">
        <v>30.24</v>
      </c>
      <c r="Z269" s="83" t="s">
        <v>3564</v>
      </c>
      <c r="AA269" s="85">
        <v>0</v>
      </c>
      <c r="AB269" s="85" t="s">
        <v>54</v>
      </c>
      <c r="AC269" s="85">
        <v>31.76</v>
      </c>
      <c r="AD269" s="85">
        <v>30.24</v>
      </c>
      <c r="AE269" s="85">
        <v>1.52</v>
      </c>
      <c r="AF269" s="83" t="s">
        <v>1371</v>
      </c>
      <c r="AG269" s="103">
        <f t="shared" si="35"/>
        <v>3.1086244689504383E-15</v>
      </c>
    </row>
    <row r="270" spans="1:33" s="88" customFormat="1" x14ac:dyDescent="0.2">
      <c r="A270" s="83" t="s">
        <v>39</v>
      </c>
      <c r="B270" s="83" t="s">
        <v>40</v>
      </c>
      <c r="C270" s="83" t="s">
        <v>4529</v>
      </c>
      <c r="D270" s="83" t="s">
        <v>4530</v>
      </c>
      <c r="E270" s="83" t="s">
        <v>2903</v>
      </c>
      <c r="F270" s="83" t="s">
        <v>3483</v>
      </c>
      <c r="G270" s="83" t="s">
        <v>3417</v>
      </c>
      <c r="H270" s="83" t="s">
        <v>3414</v>
      </c>
      <c r="I270" s="83" t="s">
        <v>302</v>
      </c>
      <c r="J270" s="83" t="s">
        <v>2121</v>
      </c>
      <c r="K270" s="84">
        <v>43413</v>
      </c>
      <c r="L270" s="84">
        <v>43413</v>
      </c>
      <c r="M270" s="84">
        <v>43413</v>
      </c>
      <c r="N270" s="83" t="s">
        <v>1358</v>
      </c>
      <c r="O270" s="83" t="s">
        <v>1368</v>
      </c>
      <c r="P270" s="102">
        <v>7493870</v>
      </c>
      <c r="Q270" s="83" t="s">
        <v>5604</v>
      </c>
      <c r="R270" s="83" t="s">
        <v>68</v>
      </c>
      <c r="S270" s="83" t="s">
        <v>52</v>
      </c>
      <c r="T270" s="85">
        <v>458.19</v>
      </c>
      <c r="U270" s="85">
        <v>432.24</v>
      </c>
      <c r="V270" s="85">
        <f t="shared" ref="V270:V280" si="37">T270-U270</f>
        <v>25.949999999999989</v>
      </c>
      <c r="W270" s="86">
        <f t="shared" si="36"/>
        <v>5.6635893406665333E-2</v>
      </c>
      <c r="X270" s="83" t="s">
        <v>1361</v>
      </c>
      <c r="Y270" s="85">
        <v>432.24</v>
      </c>
      <c r="Z270" s="83" t="s">
        <v>5605</v>
      </c>
      <c r="AA270" s="85">
        <v>0</v>
      </c>
      <c r="AB270" s="85" t="s">
        <v>54</v>
      </c>
      <c r="AC270" s="85">
        <v>0</v>
      </c>
      <c r="AD270" s="85">
        <v>0</v>
      </c>
      <c r="AE270" s="85">
        <v>0</v>
      </c>
      <c r="AF270" s="83" t="s">
        <v>1371</v>
      </c>
      <c r="AG270" s="103">
        <f t="shared" ref="AG270:AG280" si="38">V270-AE270</f>
        <v>25.949999999999989</v>
      </c>
    </row>
    <row r="271" spans="1:33" s="88" customFormat="1" x14ac:dyDescent="0.2">
      <c r="A271" s="83" t="s">
        <v>39</v>
      </c>
      <c r="B271" s="83" t="s">
        <v>40</v>
      </c>
      <c r="C271" s="83" t="s">
        <v>4529</v>
      </c>
      <c r="D271" s="83" t="s">
        <v>4530</v>
      </c>
      <c r="E271" s="83" t="s">
        <v>2903</v>
      </c>
      <c r="F271" s="83" t="s">
        <v>3483</v>
      </c>
      <c r="G271" s="83" t="s">
        <v>3417</v>
      </c>
      <c r="H271" s="83" t="s">
        <v>3414</v>
      </c>
      <c r="I271" s="83" t="s">
        <v>302</v>
      </c>
      <c r="J271" s="83" t="s">
        <v>2081</v>
      </c>
      <c r="K271" s="84">
        <v>43480</v>
      </c>
      <c r="L271" s="84">
        <v>43480</v>
      </c>
      <c r="M271" s="84">
        <v>43480</v>
      </c>
      <c r="N271" s="83" t="s">
        <v>1358</v>
      </c>
      <c r="O271" s="83" t="s">
        <v>1368</v>
      </c>
      <c r="P271" s="102">
        <v>8167497</v>
      </c>
      <c r="Q271" s="83" t="s">
        <v>5604</v>
      </c>
      <c r="R271" s="83" t="s">
        <v>68</v>
      </c>
      <c r="S271" s="83" t="s">
        <v>52</v>
      </c>
      <c r="T271" s="85">
        <v>288.44</v>
      </c>
      <c r="U271" s="85">
        <v>272.13</v>
      </c>
      <c r="V271" s="85">
        <f t="shared" si="37"/>
        <v>16.310000000000002</v>
      </c>
      <c r="W271" s="86">
        <f t="shared" si="36"/>
        <v>5.6545555401469987E-2</v>
      </c>
      <c r="X271" s="83" t="s">
        <v>1361</v>
      </c>
      <c r="Y271" s="85">
        <v>272.13</v>
      </c>
      <c r="Z271" s="83" t="s">
        <v>5606</v>
      </c>
      <c r="AA271" s="85">
        <v>0</v>
      </c>
      <c r="AB271" s="85" t="s">
        <v>54</v>
      </c>
      <c r="AC271" s="85">
        <v>0</v>
      </c>
      <c r="AD271" s="85">
        <v>0</v>
      </c>
      <c r="AE271" s="85">
        <v>0</v>
      </c>
      <c r="AF271" s="83" t="s">
        <v>1371</v>
      </c>
      <c r="AG271" s="103">
        <f t="shared" si="38"/>
        <v>16.310000000000002</v>
      </c>
    </row>
    <row r="272" spans="1:33" s="88" customFormat="1" x14ac:dyDescent="0.2">
      <c r="A272" s="83" t="s">
        <v>39</v>
      </c>
      <c r="B272" s="83" t="s">
        <v>40</v>
      </c>
      <c r="C272" s="83" t="s">
        <v>4529</v>
      </c>
      <c r="D272" s="83" t="s">
        <v>4530</v>
      </c>
      <c r="E272" s="83" t="s">
        <v>2903</v>
      </c>
      <c r="F272" s="83" t="s">
        <v>3483</v>
      </c>
      <c r="G272" s="83" t="s">
        <v>3417</v>
      </c>
      <c r="H272" s="83" t="s">
        <v>3414</v>
      </c>
      <c r="I272" s="83" t="s">
        <v>302</v>
      </c>
      <c r="J272" s="83" t="s">
        <v>2121</v>
      </c>
      <c r="K272" s="84">
        <v>43411</v>
      </c>
      <c r="L272" s="84">
        <v>43411</v>
      </c>
      <c r="M272" s="84">
        <v>43411</v>
      </c>
      <c r="N272" s="83" t="s">
        <v>1358</v>
      </c>
      <c r="O272" s="83" t="s">
        <v>1368</v>
      </c>
      <c r="P272" s="102">
        <v>7495502</v>
      </c>
      <c r="Q272" s="83" t="s">
        <v>5607</v>
      </c>
      <c r="R272" s="83" t="s">
        <v>68</v>
      </c>
      <c r="S272" s="83" t="s">
        <v>52</v>
      </c>
      <c r="T272" s="85">
        <v>358.79</v>
      </c>
      <c r="U272" s="85">
        <v>338.48</v>
      </c>
      <c r="V272" s="85">
        <f t="shared" si="37"/>
        <v>20.310000000000002</v>
      </c>
      <c r="W272" s="86">
        <f t="shared" si="36"/>
        <v>5.6606928844170686E-2</v>
      </c>
      <c r="X272" s="83" t="s">
        <v>1361</v>
      </c>
      <c r="Y272" s="85">
        <v>338.48</v>
      </c>
      <c r="Z272" s="83" t="s">
        <v>5608</v>
      </c>
      <c r="AA272" s="85">
        <v>0</v>
      </c>
      <c r="AB272" s="85" t="s">
        <v>54</v>
      </c>
      <c r="AC272" s="85">
        <v>0</v>
      </c>
      <c r="AD272" s="85">
        <v>0</v>
      </c>
      <c r="AE272" s="85">
        <v>0</v>
      </c>
      <c r="AF272" s="83" t="s">
        <v>1371</v>
      </c>
      <c r="AG272" s="103">
        <f t="shared" si="38"/>
        <v>20.310000000000002</v>
      </c>
    </row>
    <row r="273" spans="1:33" s="88" customFormat="1" x14ac:dyDescent="0.2">
      <c r="A273" s="83" t="s">
        <v>39</v>
      </c>
      <c r="B273" s="83" t="s">
        <v>40</v>
      </c>
      <c r="C273" s="83" t="s">
        <v>4529</v>
      </c>
      <c r="D273" s="83" t="s">
        <v>4530</v>
      </c>
      <c r="E273" s="83" t="s">
        <v>2903</v>
      </c>
      <c r="F273" s="83" t="s">
        <v>3483</v>
      </c>
      <c r="G273" s="83" t="s">
        <v>3417</v>
      </c>
      <c r="H273" s="83" t="s">
        <v>3414</v>
      </c>
      <c r="I273" s="83" t="s">
        <v>302</v>
      </c>
      <c r="J273" s="83" t="s">
        <v>2121</v>
      </c>
      <c r="K273" s="84">
        <v>43413</v>
      </c>
      <c r="L273" s="84">
        <v>43413</v>
      </c>
      <c r="M273" s="84">
        <v>43413</v>
      </c>
      <c r="N273" s="83" t="s">
        <v>1358</v>
      </c>
      <c r="O273" s="83" t="s">
        <v>1368</v>
      </c>
      <c r="P273" s="102">
        <v>7495495</v>
      </c>
      <c r="Q273" s="83" t="s">
        <v>5609</v>
      </c>
      <c r="R273" s="83" t="s">
        <v>68</v>
      </c>
      <c r="S273" s="83" t="s">
        <v>52</v>
      </c>
      <c r="T273" s="85">
        <v>358.79</v>
      </c>
      <c r="U273" s="85">
        <v>338.48</v>
      </c>
      <c r="V273" s="85">
        <f t="shared" si="37"/>
        <v>20.310000000000002</v>
      </c>
      <c r="W273" s="86">
        <f t="shared" si="36"/>
        <v>5.6606928844170686E-2</v>
      </c>
      <c r="X273" s="83" t="s">
        <v>1361</v>
      </c>
      <c r="Y273" s="85">
        <v>338.48</v>
      </c>
      <c r="Z273" s="83" t="s">
        <v>5610</v>
      </c>
      <c r="AA273" s="85">
        <v>0</v>
      </c>
      <c r="AB273" s="85" t="s">
        <v>54</v>
      </c>
      <c r="AC273" s="85">
        <v>0</v>
      </c>
      <c r="AD273" s="85">
        <v>0</v>
      </c>
      <c r="AE273" s="85">
        <v>0</v>
      </c>
      <c r="AF273" s="83" t="s">
        <v>1371</v>
      </c>
      <c r="AG273" s="103">
        <f t="shared" si="38"/>
        <v>20.310000000000002</v>
      </c>
    </row>
    <row r="274" spans="1:33" s="88" customFormat="1" x14ac:dyDescent="0.2">
      <c r="A274" s="83" t="s">
        <v>39</v>
      </c>
      <c r="B274" s="83" t="s">
        <v>40</v>
      </c>
      <c r="C274" s="83" t="s">
        <v>4529</v>
      </c>
      <c r="D274" s="83" t="s">
        <v>4530</v>
      </c>
      <c r="E274" s="83" t="s">
        <v>2903</v>
      </c>
      <c r="F274" s="83" t="s">
        <v>3483</v>
      </c>
      <c r="G274" s="83" t="s">
        <v>3417</v>
      </c>
      <c r="H274" s="83" t="s">
        <v>3414</v>
      </c>
      <c r="I274" s="83" t="s">
        <v>302</v>
      </c>
      <c r="J274" s="83" t="s">
        <v>2121</v>
      </c>
      <c r="K274" s="84">
        <v>43411</v>
      </c>
      <c r="L274" s="84">
        <v>43411</v>
      </c>
      <c r="M274" s="84">
        <v>43411</v>
      </c>
      <c r="N274" s="83" t="s">
        <v>1358</v>
      </c>
      <c r="O274" s="83" t="s">
        <v>1368</v>
      </c>
      <c r="P274" s="102">
        <v>7786191</v>
      </c>
      <c r="Q274" s="83" t="s">
        <v>5611</v>
      </c>
      <c r="R274" s="83" t="s">
        <v>68</v>
      </c>
      <c r="S274" s="83" t="s">
        <v>52</v>
      </c>
      <c r="T274" s="85">
        <v>358.79</v>
      </c>
      <c r="U274" s="85">
        <v>338.48</v>
      </c>
      <c r="V274" s="85">
        <f t="shared" si="37"/>
        <v>20.310000000000002</v>
      </c>
      <c r="W274" s="86">
        <f t="shared" si="36"/>
        <v>5.6606928844170686E-2</v>
      </c>
      <c r="X274" s="83" t="s">
        <v>1361</v>
      </c>
      <c r="Y274" s="85">
        <v>338.48</v>
      </c>
      <c r="Z274" s="83" t="s">
        <v>5612</v>
      </c>
      <c r="AA274" s="85">
        <v>0</v>
      </c>
      <c r="AB274" s="85" t="s">
        <v>54</v>
      </c>
      <c r="AC274" s="85">
        <v>0</v>
      </c>
      <c r="AD274" s="85">
        <v>0</v>
      </c>
      <c r="AE274" s="85">
        <v>0</v>
      </c>
      <c r="AF274" s="83" t="s">
        <v>1371</v>
      </c>
      <c r="AG274" s="103">
        <f t="shared" si="38"/>
        <v>20.310000000000002</v>
      </c>
    </row>
    <row r="275" spans="1:33" s="88" customFormat="1" x14ac:dyDescent="0.2">
      <c r="A275" s="83" t="s">
        <v>39</v>
      </c>
      <c r="B275" s="83" t="s">
        <v>40</v>
      </c>
      <c r="C275" s="83" t="s">
        <v>4529</v>
      </c>
      <c r="D275" s="83" t="s">
        <v>4530</v>
      </c>
      <c r="E275" s="83" t="s">
        <v>2903</v>
      </c>
      <c r="F275" s="83" t="s">
        <v>3483</v>
      </c>
      <c r="G275" s="83" t="s">
        <v>3417</v>
      </c>
      <c r="H275" s="83" t="s">
        <v>3414</v>
      </c>
      <c r="I275" s="83" t="s">
        <v>302</v>
      </c>
      <c r="J275" s="83" t="s">
        <v>2081</v>
      </c>
      <c r="K275" s="84">
        <v>43476</v>
      </c>
      <c r="L275" s="84">
        <v>43476</v>
      </c>
      <c r="M275" s="84">
        <v>43476</v>
      </c>
      <c r="N275" s="83" t="s">
        <v>1358</v>
      </c>
      <c r="O275" s="83" t="s">
        <v>1368</v>
      </c>
      <c r="P275" s="102">
        <v>7786202</v>
      </c>
      <c r="Q275" s="83" t="s">
        <v>5613</v>
      </c>
      <c r="R275" s="83" t="s">
        <v>68</v>
      </c>
      <c r="S275" s="83" t="s">
        <v>52</v>
      </c>
      <c r="T275" s="85">
        <v>1243.82</v>
      </c>
      <c r="U275" s="85">
        <v>1173.4100000000001</v>
      </c>
      <c r="V275" s="85">
        <f t="shared" si="37"/>
        <v>70.409999999999854</v>
      </c>
      <c r="W275" s="86">
        <f t="shared" si="36"/>
        <v>5.6607869305847998E-2</v>
      </c>
      <c r="X275" s="83" t="s">
        <v>1361</v>
      </c>
      <c r="Y275" s="85">
        <v>1173.4100000000001</v>
      </c>
      <c r="Z275" s="83" t="s">
        <v>5614</v>
      </c>
      <c r="AA275" s="85">
        <v>0</v>
      </c>
      <c r="AB275" s="85" t="s">
        <v>54</v>
      </c>
      <c r="AC275" s="85">
        <v>1243.82</v>
      </c>
      <c r="AD275" s="85">
        <v>1173.4100000000001</v>
      </c>
      <c r="AE275" s="85">
        <v>70.41</v>
      </c>
      <c r="AF275" s="83" t="s">
        <v>1371</v>
      </c>
      <c r="AG275" s="103">
        <f t="shared" si="38"/>
        <v>-1.4210854715202004E-13</v>
      </c>
    </row>
    <row r="276" spans="1:33" s="88" customFormat="1" x14ac:dyDescent="0.2">
      <c r="A276" s="83" t="s">
        <v>39</v>
      </c>
      <c r="B276" s="83" t="s">
        <v>40</v>
      </c>
      <c r="C276" s="83" t="s">
        <v>4529</v>
      </c>
      <c r="D276" s="83" t="s">
        <v>4530</v>
      </c>
      <c r="E276" s="83" t="s">
        <v>2903</v>
      </c>
      <c r="F276" s="83" t="s">
        <v>3483</v>
      </c>
      <c r="G276" s="83" t="s">
        <v>3417</v>
      </c>
      <c r="H276" s="83" t="s">
        <v>3414</v>
      </c>
      <c r="I276" s="83" t="s">
        <v>302</v>
      </c>
      <c r="J276" s="83" t="s">
        <v>2081</v>
      </c>
      <c r="K276" s="84">
        <v>43476</v>
      </c>
      <c r="L276" s="84">
        <v>43476</v>
      </c>
      <c r="M276" s="84">
        <v>43476</v>
      </c>
      <c r="N276" s="83" t="s">
        <v>1358</v>
      </c>
      <c r="O276" s="83" t="s">
        <v>1368</v>
      </c>
      <c r="P276" s="102">
        <v>7786150</v>
      </c>
      <c r="Q276" s="83" t="s">
        <v>5615</v>
      </c>
      <c r="R276" s="83" t="s">
        <v>68</v>
      </c>
      <c r="S276" s="83" t="s">
        <v>52</v>
      </c>
      <c r="T276" s="85">
        <v>1243.82</v>
      </c>
      <c r="U276" s="85">
        <v>1173.4100000000001</v>
      </c>
      <c r="V276" s="85">
        <f t="shared" si="37"/>
        <v>70.409999999999854</v>
      </c>
      <c r="W276" s="86">
        <f t="shared" si="36"/>
        <v>5.6607869305847998E-2</v>
      </c>
      <c r="X276" s="83" t="s">
        <v>1361</v>
      </c>
      <c r="Y276" s="85">
        <v>1173.4100000000001</v>
      </c>
      <c r="Z276" s="83" t="s">
        <v>5616</v>
      </c>
      <c r="AA276" s="85">
        <v>0</v>
      </c>
      <c r="AB276" s="85" t="s">
        <v>54</v>
      </c>
      <c r="AC276" s="85">
        <v>0</v>
      </c>
      <c r="AD276" s="85">
        <v>0</v>
      </c>
      <c r="AE276" s="85">
        <v>0</v>
      </c>
      <c r="AF276" s="83" t="s">
        <v>1371</v>
      </c>
      <c r="AG276" s="103">
        <f t="shared" si="38"/>
        <v>70.409999999999854</v>
      </c>
    </row>
    <row r="277" spans="1:33" s="88" customFormat="1" x14ac:dyDescent="0.2">
      <c r="A277" s="83" t="s">
        <v>39</v>
      </c>
      <c r="B277" s="83" t="s">
        <v>40</v>
      </c>
      <c r="C277" s="83" t="s">
        <v>4529</v>
      </c>
      <c r="D277" s="83" t="s">
        <v>4530</v>
      </c>
      <c r="E277" s="83" t="s">
        <v>2903</v>
      </c>
      <c r="F277" s="83" t="s">
        <v>3483</v>
      </c>
      <c r="G277" s="83" t="s">
        <v>3417</v>
      </c>
      <c r="H277" s="83" t="s">
        <v>3414</v>
      </c>
      <c r="I277" s="83" t="s">
        <v>1553</v>
      </c>
      <c r="J277" s="83" t="s">
        <v>2081</v>
      </c>
      <c r="K277" s="84">
        <v>43469</v>
      </c>
      <c r="L277" s="84">
        <v>43469</v>
      </c>
      <c r="M277" s="84">
        <v>43469</v>
      </c>
      <c r="N277" s="83" t="s">
        <v>1358</v>
      </c>
      <c r="O277" s="83" t="s">
        <v>1368</v>
      </c>
      <c r="P277" s="102">
        <v>8149197</v>
      </c>
      <c r="Q277" s="83" t="s">
        <v>5617</v>
      </c>
      <c r="R277" s="83" t="s">
        <v>68</v>
      </c>
      <c r="S277" s="83" t="s">
        <v>52</v>
      </c>
      <c r="T277" s="85">
        <v>6.44</v>
      </c>
      <c r="U277" s="85">
        <v>6.08</v>
      </c>
      <c r="V277" s="85">
        <f t="shared" si="37"/>
        <v>0.36000000000000032</v>
      </c>
      <c r="W277" s="86">
        <f t="shared" si="36"/>
        <v>5.5900621118012465E-2</v>
      </c>
      <c r="X277" s="83" t="s">
        <v>1361</v>
      </c>
      <c r="Y277" s="85">
        <v>6.08</v>
      </c>
      <c r="Z277" s="83" t="s">
        <v>5618</v>
      </c>
      <c r="AA277" s="85">
        <v>0</v>
      </c>
      <c r="AB277" s="85" t="s">
        <v>54</v>
      </c>
      <c r="AC277" s="85">
        <v>0</v>
      </c>
      <c r="AD277" s="85">
        <v>0</v>
      </c>
      <c r="AE277" s="85">
        <v>0</v>
      </c>
      <c r="AF277" s="83" t="s">
        <v>1371</v>
      </c>
      <c r="AG277" s="103">
        <f t="shared" si="38"/>
        <v>0.36000000000000032</v>
      </c>
    </row>
    <row r="278" spans="1:33" s="88" customFormat="1" x14ac:dyDescent="0.2">
      <c r="A278" s="83" t="s">
        <v>39</v>
      </c>
      <c r="B278" s="83" t="s">
        <v>40</v>
      </c>
      <c r="C278" s="83" t="s">
        <v>4529</v>
      </c>
      <c r="D278" s="83" t="s">
        <v>4530</v>
      </c>
      <c r="E278" s="83" t="s">
        <v>2903</v>
      </c>
      <c r="F278" s="83" t="s">
        <v>3483</v>
      </c>
      <c r="G278" s="83" t="s">
        <v>3417</v>
      </c>
      <c r="H278" s="83" t="s">
        <v>3414</v>
      </c>
      <c r="I278" s="83" t="s">
        <v>302</v>
      </c>
      <c r="J278" s="83" t="s">
        <v>2081</v>
      </c>
      <c r="K278" s="84">
        <v>43474</v>
      </c>
      <c r="L278" s="84">
        <v>43474</v>
      </c>
      <c r="M278" s="84">
        <v>43474</v>
      </c>
      <c r="N278" s="83" t="s">
        <v>1358</v>
      </c>
      <c r="O278" s="83" t="s">
        <v>1368</v>
      </c>
      <c r="P278" s="102">
        <v>8157868</v>
      </c>
      <c r="Q278" s="83" t="s">
        <v>5619</v>
      </c>
      <c r="R278" s="83" t="s">
        <v>68</v>
      </c>
      <c r="S278" s="83" t="s">
        <v>52</v>
      </c>
      <c r="T278" s="85">
        <v>2487.64</v>
      </c>
      <c r="U278" s="85">
        <v>2346.8200000000002</v>
      </c>
      <c r="V278" s="85">
        <f t="shared" si="37"/>
        <v>140.81999999999971</v>
      </c>
      <c r="W278" s="86">
        <f t="shared" si="36"/>
        <v>5.6607869305847998E-2</v>
      </c>
      <c r="X278" s="83" t="s">
        <v>1361</v>
      </c>
      <c r="Y278" s="85">
        <v>2346.8200000000002</v>
      </c>
      <c r="Z278" s="83" t="s">
        <v>5620</v>
      </c>
      <c r="AA278" s="85">
        <v>0</v>
      </c>
      <c r="AB278" s="85" t="s">
        <v>54</v>
      </c>
      <c r="AC278" s="85">
        <v>0</v>
      </c>
      <c r="AD278" s="85">
        <v>0</v>
      </c>
      <c r="AE278" s="85">
        <v>0</v>
      </c>
      <c r="AF278" s="83" t="s">
        <v>1371</v>
      </c>
      <c r="AG278" s="103">
        <f t="shared" si="38"/>
        <v>140.81999999999971</v>
      </c>
    </row>
    <row r="279" spans="1:33" s="88" customFormat="1" x14ac:dyDescent="0.2">
      <c r="A279" s="83" t="s">
        <v>39</v>
      </c>
      <c r="B279" s="83" t="s">
        <v>40</v>
      </c>
      <c r="C279" s="83" t="s">
        <v>4529</v>
      </c>
      <c r="D279" s="83" t="s">
        <v>4530</v>
      </c>
      <c r="E279" s="83" t="s">
        <v>2903</v>
      </c>
      <c r="F279" s="83" t="s">
        <v>3483</v>
      </c>
      <c r="G279" s="83" t="s">
        <v>3417</v>
      </c>
      <c r="H279" s="83" t="s">
        <v>1836</v>
      </c>
      <c r="I279" s="83" t="s">
        <v>2103</v>
      </c>
      <c r="J279" s="83" t="s">
        <v>2204</v>
      </c>
      <c r="K279" s="84">
        <v>42648</v>
      </c>
      <c r="L279" s="84">
        <v>42648</v>
      </c>
      <c r="M279" s="84">
        <v>42648</v>
      </c>
      <c r="N279" s="83" t="s">
        <v>1358</v>
      </c>
      <c r="O279" s="83" t="s">
        <v>1368</v>
      </c>
      <c r="P279" s="102">
        <v>6697882</v>
      </c>
      <c r="Q279" s="83" t="s">
        <v>5583</v>
      </c>
      <c r="R279" s="83" t="s">
        <v>68</v>
      </c>
      <c r="S279" s="83" t="s">
        <v>52</v>
      </c>
      <c r="T279" s="85">
        <v>0</v>
      </c>
      <c r="U279" s="85">
        <v>18</v>
      </c>
      <c r="V279" s="85">
        <f t="shared" si="37"/>
        <v>-18</v>
      </c>
      <c r="W279" s="86" t="e">
        <f t="shared" si="36"/>
        <v>#DIV/0!</v>
      </c>
      <c r="X279" s="83" t="s">
        <v>1361</v>
      </c>
      <c r="Y279" s="85">
        <v>18</v>
      </c>
      <c r="Z279" s="83" t="s">
        <v>5621</v>
      </c>
      <c r="AA279" s="85">
        <v>0</v>
      </c>
      <c r="AB279" s="85" t="s">
        <v>54</v>
      </c>
      <c r="AC279" s="85">
        <v>0</v>
      </c>
      <c r="AD279" s="85">
        <v>30.5</v>
      </c>
      <c r="AE279" s="85">
        <v>-30.5</v>
      </c>
      <c r="AF279" s="83" t="s">
        <v>1839</v>
      </c>
      <c r="AG279" s="103">
        <f t="shared" si="38"/>
        <v>12.5</v>
      </c>
    </row>
    <row r="280" spans="1:33" s="88" customFormat="1" x14ac:dyDescent="0.2">
      <c r="A280" s="83" t="s">
        <v>39</v>
      </c>
      <c r="B280" s="83" t="s">
        <v>40</v>
      </c>
      <c r="C280" s="83" t="s">
        <v>4529</v>
      </c>
      <c r="D280" s="83" t="s">
        <v>4530</v>
      </c>
      <c r="E280" s="83" t="s">
        <v>2903</v>
      </c>
      <c r="F280" s="83" t="s">
        <v>3483</v>
      </c>
      <c r="G280" s="83" t="s">
        <v>3417</v>
      </c>
      <c r="H280" s="83" t="s">
        <v>3414</v>
      </c>
      <c r="I280" s="83" t="s">
        <v>302</v>
      </c>
      <c r="J280" s="83" t="s">
        <v>2121</v>
      </c>
      <c r="K280" s="84">
        <v>43430</v>
      </c>
      <c r="L280" s="84">
        <v>43430</v>
      </c>
      <c r="M280" s="84">
        <v>43430</v>
      </c>
      <c r="N280" s="83" t="s">
        <v>1358</v>
      </c>
      <c r="O280" s="83" t="s">
        <v>1368</v>
      </c>
      <c r="P280" s="102">
        <v>7971814</v>
      </c>
      <c r="Q280" s="83" t="s">
        <v>5622</v>
      </c>
      <c r="R280" s="83" t="s">
        <v>68</v>
      </c>
      <c r="S280" s="83" t="s">
        <v>52</v>
      </c>
      <c r="T280" s="85">
        <v>27.5</v>
      </c>
      <c r="U280" s="85">
        <v>26</v>
      </c>
      <c r="V280" s="85">
        <f t="shared" si="37"/>
        <v>1.5</v>
      </c>
      <c r="W280" s="86">
        <f t="shared" si="36"/>
        <v>5.4545454545454543E-2</v>
      </c>
      <c r="X280" s="83" t="s">
        <v>1361</v>
      </c>
      <c r="Y280" s="85">
        <v>26</v>
      </c>
      <c r="Z280" s="83" t="s">
        <v>5623</v>
      </c>
      <c r="AA280" s="85">
        <v>0</v>
      </c>
      <c r="AB280" s="85" t="s">
        <v>54</v>
      </c>
      <c r="AC280" s="85">
        <v>27.5</v>
      </c>
      <c r="AD280" s="85">
        <v>26</v>
      </c>
      <c r="AE280" s="85">
        <v>1.5</v>
      </c>
      <c r="AF280" s="83" t="s">
        <v>1371</v>
      </c>
      <c r="AG280" s="103">
        <f t="shared" si="38"/>
        <v>0</v>
      </c>
    </row>
    <row r="281" spans="1:33" s="88" customFormat="1" x14ac:dyDescent="0.2">
      <c r="A281" s="83" t="s">
        <v>39</v>
      </c>
      <c r="B281" s="83" t="s">
        <v>40</v>
      </c>
      <c r="C281" s="83" t="s">
        <v>3571</v>
      </c>
      <c r="D281" s="83" t="s">
        <v>5624</v>
      </c>
      <c r="E281" s="83" t="s">
        <v>2903</v>
      </c>
      <c r="F281" s="83" t="s">
        <v>3574</v>
      </c>
      <c r="G281" s="83" t="s">
        <v>3694</v>
      </c>
      <c r="H281" s="83" t="s">
        <v>3589</v>
      </c>
      <c r="I281" s="83" t="s">
        <v>359</v>
      </c>
      <c r="J281" s="83" t="s">
        <v>2173</v>
      </c>
      <c r="K281" s="84">
        <v>42167</v>
      </c>
      <c r="L281" s="84">
        <v>43539</v>
      </c>
      <c r="M281" s="104" t="s">
        <v>54</v>
      </c>
      <c r="N281" s="83" t="s">
        <v>1358</v>
      </c>
      <c r="O281" s="83" t="s">
        <v>1359</v>
      </c>
      <c r="P281" s="102">
        <v>5898911</v>
      </c>
      <c r="Q281" s="83" t="s">
        <v>5625</v>
      </c>
      <c r="R281" s="83" t="s">
        <v>68</v>
      </c>
      <c r="S281" s="83" t="s">
        <v>52</v>
      </c>
      <c r="T281" s="85">
        <v>6008.8</v>
      </c>
      <c r="U281" s="85">
        <v>5425.95</v>
      </c>
      <c r="V281" s="85">
        <f>T281-U281</f>
        <v>582.85000000000036</v>
      </c>
      <c r="W281" s="86">
        <f t="shared" si="36"/>
        <v>9.6999400878711284E-2</v>
      </c>
      <c r="X281" s="83" t="s">
        <v>4574</v>
      </c>
      <c r="Y281" s="85">
        <v>0</v>
      </c>
      <c r="Z281" s="83" t="s">
        <v>55</v>
      </c>
      <c r="AA281" s="85">
        <v>0</v>
      </c>
      <c r="AB281" s="85" t="s">
        <v>54</v>
      </c>
      <c r="AC281" s="85">
        <v>0</v>
      </c>
      <c r="AD281" s="85">
        <v>0</v>
      </c>
      <c r="AE281" s="85">
        <v>0</v>
      </c>
      <c r="AF281" s="83" t="s">
        <v>1363</v>
      </c>
      <c r="AG281" s="103">
        <f>V281-AE281</f>
        <v>582.85000000000036</v>
      </c>
    </row>
    <row r="282" spans="1:33" s="88" customFormat="1" x14ac:dyDescent="0.2">
      <c r="A282" s="83" t="s">
        <v>39</v>
      </c>
      <c r="B282" s="83" t="s">
        <v>40</v>
      </c>
      <c r="C282" s="83" t="s">
        <v>3571</v>
      </c>
      <c r="D282" s="83" t="s">
        <v>3572</v>
      </c>
      <c r="E282" s="83" t="s">
        <v>2903</v>
      </c>
      <c r="F282" s="83" t="s">
        <v>3574</v>
      </c>
      <c r="G282" s="83" t="s">
        <v>3575</v>
      </c>
      <c r="H282" s="83" t="s">
        <v>5626</v>
      </c>
      <c r="I282" s="83" t="s">
        <v>359</v>
      </c>
      <c r="J282" s="83" t="s">
        <v>5627</v>
      </c>
      <c r="K282" s="84">
        <v>40795</v>
      </c>
      <c r="L282" s="84">
        <v>43539</v>
      </c>
      <c r="M282" s="104" t="s">
        <v>54</v>
      </c>
      <c r="N282" s="83" t="s">
        <v>1358</v>
      </c>
      <c r="O282" s="83" t="s">
        <v>1359</v>
      </c>
      <c r="P282" s="102">
        <v>3892422</v>
      </c>
      <c r="Q282" s="83" t="s">
        <v>5628</v>
      </c>
      <c r="R282" s="83" t="s">
        <v>68</v>
      </c>
      <c r="S282" s="83" t="s">
        <v>52</v>
      </c>
      <c r="T282" s="85">
        <v>75680.820000000007</v>
      </c>
      <c r="U282" s="85">
        <v>71234.960000000006</v>
      </c>
      <c r="V282" s="85">
        <f t="shared" ref="V282:V305" si="39">T282-U282</f>
        <v>4445.8600000000006</v>
      </c>
      <c r="W282" s="86">
        <f t="shared" si="36"/>
        <v>5.8744870893312207E-2</v>
      </c>
      <c r="X282" s="83" t="s">
        <v>1361</v>
      </c>
      <c r="Y282" s="85">
        <v>71234.960000000006</v>
      </c>
      <c r="Z282" s="83" t="s">
        <v>5629</v>
      </c>
      <c r="AA282" s="85">
        <v>0</v>
      </c>
      <c r="AB282" s="85" t="s">
        <v>54</v>
      </c>
      <c r="AC282" s="85">
        <v>0</v>
      </c>
      <c r="AD282" s="85">
        <v>0</v>
      </c>
      <c r="AE282" s="85">
        <v>0</v>
      </c>
      <c r="AF282" s="83" t="s">
        <v>1371</v>
      </c>
      <c r="AG282" s="103">
        <f t="shared" ref="AG282:AG305" si="40">V282-AE282</f>
        <v>4445.8600000000006</v>
      </c>
    </row>
    <row r="283" spans="1:33" s="88" customFormat="1" x14ac:dyDescent="0.2">
      <c r="A283" s="83" t="s">
        <v>39</v>
      </c>
      <c r="B283" s="83" t="s">
        <v>40</v>
      </c>
      <c r="C283" s="83" t="s">
        <v>3571</v>
      </c>
      <c r="D283" s="83" t="s">
        <v>3572</v>
      </c>
      <c r="E283" s="83" t="s">
        <v>2903</v>
      </c>
      <c r="F283" s="83" t="s">
        <v>3574</v>
      </c>
      <c r="G283" s="83" t="s">
        <v>3575</v>
      </c>
      <c r="H283" s="83" t="s">
        <v>5630</v>
      </c>
      <c r="I283" s="83" t="s">
        <v>302</v>
      </c>
      <c r="J283" s="83" t="s">
        <v>2164</v>
      </c>
      <c r="K283" s="84">
        <v>43399</v>
      </c>
      <c r="L283" s="84">
        <v>43539</v>
      </c>
      <c r="M283" s="104" t="s">
        <v>54</v>
      </c>
      <c r="N283" s="83" t="s">
        <v>1358</v>
      </c>
      <c r="O283" s="83" t="s">
        <v>1359</v>
      </c>
      <c r="P283" s="102">
        <v>8019822</v>
      </c>
      <c r="Q283" s="83" t="s">
        <v>5631</v>
      </c>
      <c r="R283" s="83" t="s">
        <v>68</v>
      </c>
      <c r="S283" s="83" t="s">
        <v>52</v>
      </c>
      <c r="T283" s="85">
        <v>30000</v>
      </c>
      <c r="U283" s="85">
        <v>30000</v>
      </c>
      <c r="V283" s="85">
        <f t="shared" si="39"/>
        <v>0</v>
      </c>
      <c r="W283" s="86">
        <f t="shared" si="36"/>
        <v>0</v>
      </c>
      <c r="X283" s="83" t="s">
        <v>1361</v>
      </c>
      <c r="Y283" s="85">
        <v>30000</v>
      </c>
      <c r="Z283" s="83" t="s">
        <v>5632</v>
      </c>
      <c r="AA283" s="85">
        <v>0</v>
      </c>
      <c r="AB283" s="85" t="s">
        <v>54</v>
      </c>
      <c r="AC283" s="85">
        <v>30000</v>
      </c>
      <c r="AD283" s="85">
        <v>30000</v>
      </c>
      <c r="AE283" s="85">
        <v>0</v>
      </c>
      <c r="AF283" s="83" t="s">
        <v>1371</v>
      </c>
      <c r="AG283" s="103">
        <f t="shared" si="40"/>
        <v>0</v>
      </c>
    </row>
    <row r="284" spans="1:33" s="88" customFormat="1" x14ac:dyDescent="0.2">
      <c r="A284" s="83" t="s">
        <v>39</v>
      </c>
      <c r="B284" s="83" t="s">
        <v>40</v>
      </c>
      <c r="C284" s="83" t="s">
        <v>3571</v>
      </c>
      <c r="D284" s="83" t="s">
        <v>3572</v>
      </c>
      <c r="E284" s="83" t="s">
        <v>2903</v>
      </c>
      <c r="F284" s="83" t="s">
        <v>3574</v>
      </c>
      <c r="G284" s="83" t="s">
        <v>3575</v>
      </c>
      <c r="H284" s="83" t="s">
        <v>1503</v>
      </c>
      <c r="I284" s="83" t="s">
        <v>302</v>
      </c>
      <c r="J284" s="83" t="s">
        <v>2081</v>
      </c>
      <c r="K284" s="84">
        <v>43493</v>
      </c>
      <c r="L284" s="84">
        <v>43539</v>
      </c>
      <c r="M284" s="104" t="s">
        <v>54</v>
      </c>
      <c r="N284" s="83" t="s">
        <v>1358</v>
      </c>
      <c r="O284" s="83" t="s">
        <v>1359</v>
      </c>
      <c r="P284" s="102">
        <v>8185840</v>
      </c>
      <c r="Q284" s="83" t="s">
        <v>5633</v>
      </c>
      <c r="R284" s="83" t="s">
        <v>68</v>
      </c>
      <c r="S284" s="83" t="s">
        <v>52</v>
      </c>
      <c r="T284" s="85">
        <v>21127.81</v>
      </c>
      <c r="U284" s="85">
        <v>17168.22</v>
      </c>
      <c r="V284" s="85">
        <f t="shared" si="39"/>
        <v>3959.59</v>
      </c>
      <c r="W284" s="86">
        <f t="shared" si="36"/>
        <v>0.18741128399015325</v>
      </c>
      <c r="X284" s="83" t="s">
        <v>1361</v>
      </c>
      <c r="Y284" s="85">
        <v>17168.22</v>
      </c>
      <c r="Z284" s="83" t="s">
        <v>5634</v>
      </c>
      <c r="AA284" s="85">
        <v>0</v>
      </c>
      <c r="AB284" s="85" t="s">
        <v>54</v>
      </c>
      <c r="AC284" s="85">
        <v>21127.81</v>
      </c>
      <c r="AD284" s="85">
        <v>17168.22</v>
      </c>
      <c r="AE284" s="85">
        <v>3959.59</v>
      </c>
      <c r="AF284" s="83" t="s">
        <v>1371</v>
      </c>
      <c r="AG284" s="103">
        <f t="shared" si="40"/>
        <v>0</v>
      </c>
    </row>
    <row r="285" spans="1:33" s="88" customFormat="1" x14ac:dyDescent="0.2">
      <c r="A285" s="83" t="s">
        <v>39</v>
      </c>
      <c r="B285" s="83" t="s">
        <v>40</v>
      </c>
      <c r="C285" s="83" t="s">
        <v>3571</v>
      </c>
      <c r="D285" s="83" t="s">
        <v>3572</v>
      </c>
      <c r="E285" s="83" t="s">
        <v>2903</v>
      </c>
      <c r="F285" s="83" t="s">
        <v>3574</v>
      </c>
      <c r="G285" s="83" t="s">
        <v>3575</v>
      </c>
      <c r="H285" s="83" t="s">
        <v>5635</v>
      </c>
      <c r="I285" s="83" t="s">
        <v>979</v>
      </c>
      <c r="J285" s="83" t="s">
        <v>2641</v>
      </c>
      <c r="K285" s="84">
        <v>41996</v>
      </c>
      <c r="L285" s="84">
        <v>43539</v>
      </c>
      <c r="M285" s="104" t="s">
        <v>54</v>
      </c>
      <c r="N285" s="83" t="s">
        <v>1358</v>
      </c>
      <c r="O285" s="83" t="s">
        <v>1359</v>
      </c>
      <c r="P285" s="102">
        <v>5205901</v>
      </c>
      <c r="Q285" s="83" t="s">
        <v>5636</v>
      </c>
      <c r="R285" s="83" t="s">
        <v>68</v>
      </c>
      <c r="S285" s="83" t="s">
        <v>52</v>
      </c>
      <c r="T285" s="85">
        <v>566.72</v>
      </c>
      <c r="U285" s="85">
        <v>511.75</v>
      </c>
      <c r="V285" s="85">
        <f t="shared" si="39"/>
        <v>54.970000000000027</v>
      </c>
      <c r="W285" s="86">
        <f t="shared" si="36"/>
        <v>9.6996753246753289E-2</v>
      </c>
      <c r="X285" s="83" t="s">
        <v>4574</v>
      </c>
      <c r="Y285" s="85">
        <v>0</v>
      </c>
      <c r="Z285" s="83" t="s">
        <v>55</v>
      </c>
      <c r="AA285" s="85">
        <v>0</v>
      </c>
      <c r="AB285" s="85">
        <v>0</v>
      </c>
      <c r="AC285" s="85">
        <v>0</v>
      </c>
      <c r="AD285" s="85">
        <v>0</v>
      </c>
      <c r="AE285" s="85">
        <v>0</v>
      </c>
      <c r="AF285" s="83" t="s">
        <v>1371</v>
      </c>
      <c r="AG285" s="103">
        <f t="shared" si="40"/>
        <v>54.970000000000027</v>
      </c>
    </row>
    <row r="286" spans="1:33" s="88" customFormat="1" x14ac:dyDescent="0.2">
      <c r="A286" s="83" t="s">
        <v>39</v>
      </c>
      <c r="B286" s="83" t="s">
        <v>40</v>
      </c>
      <c r="C286" s="83" t="s">
        <v>3571</v>
      </c>
      <c r="D286" s="83" t="s">
        <v>3572</v>
      </c>
      <c r="E286" s="83" t="s">
        <v>2903</v>
      </c>
      <c r="F286" s="83" t="s">
        <v>3574</v>
      </c>
      <c r="G286" s="83" t="s">
        <v>3575</v>
      </c>
      <c r="H286" s="83" t="s">
        <v>5637</v>
      </c>
      <c r="I286" s="83" t="s">
        <v>5223</v>
      </c>
      <c r="J286" s="83" t="s">
        <v>5638</v>
      </c>
      <c r="K286" s="84">
        <v>41933</v>
      </c>
      <c r="L286" s="84">
        <v>43539</v>
      </c>
      <c r="M286" s="104" t="s">
        <v>54</v>
      </c>
      <c r="N286" s="83" t="s">
        <v>1358</v>
      </c>
      <c r="O286" s="83" t="s">
        <v>1359</v>
      </c>
      <c r="P286" s="102">
        <v>5610536</v>
      </c>
      <c r="Q286" s="83" t="s">
        <v>5639</v>
      </c>
      <c r="R286" s="83" t="s">
        <v>68</v>
      </c>
      <c r="S286" s="83" t="s">
        <v>52</v>
      </c>
      <c r="T286" s="85">
        <v>193.5</v>
      </c>
      <c r="U286" s="85">
        <v>224.46</v>
      </c>
      <c r="V286" s="85">
        <f t="shared" si="39"/>
        <v>-30.960000000000008</v>
      </c>
      <c r="W286" s="86">
        <f t="shared" si="36"/>
        <v>-0.16000000000000003</v>
      </c>
      <c r="X286" s="83" t="s">
        <v>1361</v>
      </c>
      <c r="Y286" s="85">
        <v>224.46</v>
      </c>
      <c r="Z286" s="83" t="s">
        <v>5640</v>
      </c>
      <c r="AA286" s="85">
        <v>0</v>
      </c>
      <c r="AB286" s="85">
        <v>0</v>
      </c>
      <c r="AC286" s="85">
        <v>0</v>
      </c>
      <c r="AD286" s="85">
        <v>0</v>
      </c>
      <c r="AE286" s="85">
        <v>0</v>
      </c>
      <c r="AF286" s="83" t="s">
        <v>1371</v>
      </c>
      <c r="AG286" s="103">
        <f t="shared" si="40"/>
        <v>-30.960000000000008</v>
      </c>
    </row>
    <row r="287" spans="1:33" s="88" customFormat="1" x14ac:dyDescent="0.2">
      <c r="A287" s="83" t="s">
        <v>39</v>
      </c>
      <c r="B287" s="83" t="s">
        <v>40</v>
      </c>
      <c r="C287" s="83" t="s">
        <v>3571</v>
      </c>
      <c r="D287" s="83" t="s">
        <v>3572</v>
      </c>
      <c r="E287" s="83" t="s">
        <v>2903</v>
      </c>
      <c r="F287" s="83" t="s">
        <v>3574</v>
      </c>
      <c r="G287" s="83" t="s">
        <v>3575</v>
      </c>
      <c r="H287" s="83" t="s">
        <v>407</v>
      </c>
      <c r="I287" s="83" t="s">
        <v>302</v>
      </c>
      <c r="J287" s="83" t="s">
        <v>2081</v>
      </c>
      <c r="K287" s="84">
        <v>43476</v>
      </c>
      <c r="L287" s="84">
        <v>43476</v>
      </c>
      <c r="M287" s="84">
        <v>43476</v>
      </c>
      <c r="N287" s="83" t="s">
        <v>1358</v>
      </c>
      <c r="O287" s="83" t="s">
        <v>1368</v>
      </c>
      <c r="P287" s="102">
        <v>7902402</v>
      </c>
      <c r="Q287" s="83" t="s">
        <v>5641</v>
      </c>
      <c r="R287" s="83" t="s">
        <v>68</v>
      </c>
      <c r="S287" s="83" t="s">
        <v>52</v>
      </c>
      <c r="T287" s="85">
        <v>11664</v>
      </c>
      <c r="U287" s="85">
        <v>9504</v>
      </c>
      <c r="V287" s="85">
        <f t="shared" si="39"/>
        <v>2160</v>
      </c>
      <c r="W287" s="86">
        <f t="shared" si="36"/>
        <v>0.18518518518518517</v>
      </c>
      <c r="X287" s="83" t="s">
        <v>1361</v>
      </c>
      <c r="Y287" s="85">
        <v>9504</v>
      </c>
      <c r="Z287" s="83" t="s">
        <v>5642</v>
      </c>
      <c r="AA287" s="85">
        <v>0</v>
      </c>
      <c r="AB287" s="85" t="s">
        <v>54</v>
      </c>
      <c r="AC287" s="85">
        <v>11664</v>
      </c>
      <c r="AD287" s="85">
        <v>9504</v>
      </c>
      <c r="AE287" s="85">
        <v>2160</v>
      </c>
      <c r="AF287" s="83" t="s">
        <v>1371</v>
      </c>
      <c r="AG287" s="103">
        <f t="shared" si="40"/>
        <v>0</v>
      </c>
    </row>
    <row r="288" spans="1:33" s="88" customFormat="1" x14ac:dyDescent="0.2">
      <c r="A288" s="83" t="s">
        <v>39</v>
      </c>
      <c r="B288" s="83" t="s">
        <v>40</v>
      </c>
      <c r="C288" s="83" t="s">
        <v>3571</v>
      </c>
      <c r="D288" s="83" t="s">
        <v>3572</v>
      </c>
      <c r="E288" s="83" t="s">
        <v>2903</v>
      </c>
      <c r="F288" s="83" t="s">
        <v>3574</v>
      </c>
      <c r="G288" s="83" t="s">
        <v>3575</v>
      </c>
      <c r="H288" s="83" t="s">
        <v>5643</v>
      </c>
      <c r="I288" s="83" t="s">
        <v>5223</v>
      </c>
      <c r="J288" s="83" t="s">
        <v>5247</v>
      </c>
      <c r="K288" s="84">
        <v>42408</v>
      </c>
      <c r="L288" s="84">
        <v>42408</v>
      </c>
      <c r="M288" s="84">
        <v>42408</v>
      </c>
      <c r="N288" s="83" t="s">
        <v>1358</v>
      </c>
      <c r="O288" s="83" t="s">
        <v>1368</v>
      </c>
      <c r="P288" s="102">
        <v>5581950</v>
      </c>
      <c r="Q288" s="83" t="s">
        <v>5644</v>
      </c>
      <c r="R288" s="83" t="s">
        <v>68</v>
      </c>
      <c r="S288" s="83" t="s">
        <v>52</v>
      </c>
      <c r="T288" s="85">
        <v>0</v>
      </c>
      <c r="U288" s="85">
        <v>1322.4</v>
      </c>
      <c r="V288" s="85">
        <f t="shared" si="39"/>
        <v>-1322.4</v>
      </c>
      <c r="W288" s="86" t="e">
        <f t="shared" si="36"/>
        <v>#DIV/0!</v>
      </c>
      <c r="X288" s="83" t="s">
        <v>1361</v>
      </c>
      <c r="Y288" s="85">
        <v>1322.4</v>
      </c>
      <c r="Z288" s="83" t="s">
        <v>5645</v>
      </c>
      <c r="AA288" s="85">
        <v>0</v>
      </c>
      <c r="AB288" s="85">
        <v>0</v>
      </c>
      <c r="AC288" s="85">
        <v>0</v>
      </c>
      <c r="AD288" s="85">
        <v>0</v>
      </c>
      <c r="AE288" s="85">
        <v>0</v>
      </c>
      <c r="AF288" s="83" t="s">
        <v>1371</v>
      </c>
      <c r="AG288" s="103">
        <f t="shared" si="40"/>
        <v>-1322.4</v>
      </c>
    </row>
    <row r="289" spans="1:33" s="88" customFormat="1" x14ac:dyDescent="0.2">
      <c r="A289" s="83" t="s">
        <v>39</v>
      </c>
      <c r="B289" s="83" t="s">
        <v>40</v>
      </c>
      <c r="C289" s="83" t="s">
        <v>3571</v>
      </c>
      <c r="D289" s="83" t="s">
        <v>3572</v>
      </c>
      <c r="E289" s="83" t="s">
        <v>2903</v>
      </c>
      <c r="F289" s="83" t="s">
        <v>3574</v>
      </c>
      <c r="G289" s="83" t="s">
        <v>3575</v>
      </c>
      <c r="H289" s="83" t="s">
        <v>5646</v>
      </c>
      <c r="I289" s="83" t="s">
        <v>302</v>
      </c>
      <c r="J289" s="83" t="s">
        <v>2081</v>
      </c>
      <c r="K289" s="84">
        <v>43476</v>
      </c>
      <c r="L289" s="84">
        <v>43476</v>
      </c>
      <c r="M289" s="84">
        <v>43476</v>
      </c>
      <c r="N289" s="83" t="s">
        <v>1358</v>
      </c>
      <c r="O289" s="83" t="s">
        <v>1368</v>
      </c>
      <c r="P289" s="102">
        <v>7957636</v>
      </c>
      <c r="Q289" s="83" t="s">
        <v>5647</v>
      </c>
      <c r="R289" s="83" t="s">
        <v>68</v>
      </c>
      <c r="S289" s="83" t="s">
        <v>52</v>
      </c>
      <c r="T289" s="85">
        <v>66234.100000000006</v>
      </c>
      <c r="U289" s="85">
        <v>58280.11</v>
      </c>
      <c r="V289" s="85">
        <f t="shared" si="39"/>
        <v>7953.9900000000052</v>
      </c>
      <c r="W289" s="86">
        <f t="shared" si="36"/>
        <v>0.12008904778656318</v>
      </c>
      <c r="X289" s="83" t="s">
        <v>1361</v>
      </c>
      <c r="Y289" s="85">
        <v>58280.11</v>
      </c>
      <c r="Z289" s="83" t="s">
        <v>5648</v>
      </c>
      <c r="AA289" s="85">
        <v>0</v>
      </c>
      <c r="AB289" s="85" t="s">
        <v>54</v>
      </c>
      <c r="AC289" s="85">
        <v>66234.100000000006</v>
      </c>
      <c r="AD289" s="85">
        <v>58280.11</v>
      </c>
      <c r="AE289" s="85">
        <v>7953.99</v>
      </c>
      <c r="AF289" s="83" t="s">
        <v>1363</v>
      </c>
      <c r="AG289" s="103">
        <f t="shared" si="40"/>
        <v>0</v>
      </c>
    </row>
    <row r="290" spans="1:33" s="88" customFormat="1" x14ac:dyDescent="0.2">
      <c r="A290" s="83" t="s">
        <v>39</v>
      </c>
      <c r="B290" s="83" t="s">
        <v>40</v>
      </c>
      <c r="C290" s="83" t="s">
        <v>3571</v>
      </c>
      <c r="D290" s="83" t="s">
        <v>3572</v>
      </c>
      <c r="E290" s="83" t="s">
        <v>2903</v>
      </c>
      <c r="F290" s="83" t="s">
        <v>3574</v>
      </c>
      <c r="G290" s="83" t="s">
        <v>3575</v>
      </c>
      <c r="H290" s="83" t="s">
        <v>3626</v>
      </c>
      <c r="I290" s="83" t="s">
        <v>302</v>
      </c>
      <c r="J290" s="83" t="s">
        <v>2081</v>
      </c>
      <c r="K290" s="84">
        <v>43493</v>
      </c>
      <c r="L290" s="84">
        <v>43493</v>
      </c>
      <c r="M290" s="84">
        <v>43490</v>
      </c>
      <c r="N290" s="83" t="s">
        <v>1358</v>
      </c>
      <c r="O290" s="83" t="s">
        <v>1368</v>
      </c>
      <c r="P290" s="102">
        <v>8175462</v>
      </c>
      <c r="Q290" s="83" t="s">
        <v>3628</v>
      </c>
      <c r="R290" s="83" t="s">
        <v>68</v>
      </c>
      <c r="S290" s="83" t="s">
        <v>52</v>
      </c>
      <c r="T290" s="85">
        <v>3990</v>
      </c>
      <c r="U290" s="85">
        <v>3800</v>
      </c>
      <c r="V290" s="85">
        <f t="shared" si="39"/>
        <v>190</v>
      </c>
      <c r="W290" s="86">
        <f t="shared" si="36"/>
        <v>4.7619047619047616E-2</v>
      </c>
      <c r="X290" s="83" t="s">
        <v>1361</v>
      </c>
      <c r="Y290" s="85">
        <v>3800</v>
      </c>
      <c r="Z290" s="83" t="s">
        <v>5649</v>
      </c>
      <c r="AA290" s="85">
        <v>0</v>
      </c>
      <c r="AB290" s="85" t="s">
        <v>54</v>
      </c>
      <c r="AC290" s="85">
        <v>3990</v>
      </c>
      <c r="AD290" s="85">
        <v>3800</v>
      </c>
      <c r="AE290" s="85">
        <v>190</v>
      </c>
      <c r="AF290" s="83" t="s">
        <v>1371</v>
      </c>
      <c r="AG290" s="103">
        <f t="shared" si="40"/>
        <v>0</v>
      </c>
    </row>
    <row r="291" spans="1:33" s="88" customFormat="1" x14ac:dyDescent="0.2">
      <c r="A291" s="83" t="s">
        <v>39</v>
      </c>
      <c r="B291" s="83" t="s">
        <v>40</v>
      </c>
      <c r="C291" s="83" t="s">
        <v>3571</v>
      </c>
      <c r="D291" s="83" t="s">
        <v>3572</v>
      </c>
      <c r="E291" s="83" t="s">
        <v>2903</v>
      </c>
      <c r="F291" s="83" t="s">
        <v>3574</v>
      </c>
      <c r="G291" s="83" t="s">
        <v>3575</v>
      </c>
      <c r="H291" s="83" t="s">
        <v>4424</v>
      </c>
      <c r="I291" s="83" t="s">
        <v>2103</v>
      </c>
      <c r="J291" s="83" t="s">
        <v>2081</v>
      </c>
      <c r="K291" s="84">
        <v>43476</v>
      </c>
      <c r="L291" s="84">
        <v>43476</v>
      </c>
      <c r="M291" s="84">
        <v>43476</v>
      </c>
      <c r="N291" s="83" t="s">
        <v>1358</v>
      </c>
      <c r="O291" s="83" t="s">
        <v>1368</v>
      </c>
      <c r="P291" s="102">
        <v>6967984</v>
      </c>
      <c r="Q291" s="83" t="s">
        <v>5650</v>
      </c>
      <c r="R291" s="83" t="s">
        <v>68</v>
      </c>
      <c r="S291" s="83" t="s">
        <v>52</v>
      </c>
      <c r="T291" s="85">
        <v>1834</v>
      </c>
      <c r="U291" s="85">
        <v>1834</v>
      </c>
      <c r="V291" s="85">
        <f t="shared" si="39"/>
        <v>0</v>
      </c>
      <c r="W291" s="86">
        <f t="shared" si="36"/>
        <v>0</v>
      </c>
      <c r="X291" s="83" t="s">
        <v>1361</v>
      </c>
      <c r="Y291" s="85">
        <v>1834</v>
      </c>
      <c r="Z291" s="83" t="s">
        <v>5651</v>
      </c>
      <c r="AA291" s="85">
        <v>0</v>
      </c>
      <c r="AB291" s="85" t="s">
        <v>54</v>
      </c>
      <c r="AC291" s="85">
        <v>1834</v>
      </c>
      <c r="AD291" s="85">
        <v>1834</v>
      </c>
      <c r="AE291" s="85">
        <v>0</v>
      </c>
      <c r="AF291" s="83" t="s">
        <v>1371</v>
      </c>
      <c r="AG291" s="103">
        <f t="shared" si="40"/>
        <v>0</v>
      </c>
    </row>
    <row r="292" spans="1:33" s="88" customFormat="1" x14ac:dyDescent="0.2">
      <c r="A292" s="83" t="s">
        <v>39</v>
      </c>
      <c r="B292" s="83" t="s">
        <v>40</v>
      </c>
      <c r="C292" s="83" t="s">
        <v>3571</v>
      </c>
      <c r="D292" s="83" t="s">
        <v>3572</v>
      </c>
      <c r="E292" s="83" t="s">
        <v>2903</v>
      </c>
      <c r="F292" s="83" t="s">
        <v>3574</v>
      </c>
      <c r="G292" s="83" t="s">
        <v>3575</v>
      </c>
      <c r="H292" s="83" t="s">
        <v>4424</v>
      </c>
      <c r="I292" s="83" t="s">
        <v>2103</v>
      </c>
      <c r="J292" s="83" t="s">
        <v>2081</v>
      </c>
      <c r="K292" s="84">
        <v>43476</v>
      </c>
      <c r="L292" s="84">
        <v>43476</v>
      </c>
      <c r="M292" s="84">
        <v>43476</v>
      </c>
      <c r="N292" s="83" t="s">
        <v>1358</v>
      </c>
      <c r="O292" s="83" t="s">
        <v>1368</v>
      </c>
      <c r="P292" s="102">
        <v>6686056</v>
      </c>
      <c r="Q292" s="83" t="s">
        <v>5652</v>
      </c>
      <c r="R292" s="83" t="s">
        <v>68</v>
      </c>
      <c r="S292" s="83" t="s">
        <v>52</v>
      </c>
      <c r="T292" s="85">
        <v>36689</v>
      </c>
      <c r="U292" s="85">
        <v>33110</v>
      </c>
      <c r="V292" s="85">
        <f t="shared" si="39"/>
        <v>3579</v>
      </c>
      <c r="W292" s="86">
        <f t="shared" ref="W292:W369" si="41">V292/T292</f>
        <v>9.754967428929652E-2</v>
      </c>
      <c r="X292" s="83" t="s">
        <v>1361</v>
      </c>
      <c r="Y292" s="85">
        <v>33110</v>
      </c>
      <c r="Z292" s="83" t="s">
        <v>5653</v>
      </c>
      <c r="AA292" s="85">
        <v>0</v>
      </c>
      <c r="AB292" s="85" t="s">
        <v>54</v>
      </c>
      <c r="AC292" s="85">
        <v>36689</v>
      </c>
      <c r="AD292" s="85">
        <v>33800</v>
      </c>
      <c r="AE292" s="85">
        <v>2889</v>
      </c>
      <c r="AF292" s="83" t="s">
        <v>1371</v>
      </c>
      <c r="AG292" s="103">
        <f t="shared" si="40"/>
        <v>690</v>
      </c>
    </row>
    <row r="293" spans="1:33" s="88" customFormat="1" x14ac:dyDescent="0.2">
      <c r="A293" s="83" t="s">
        <v>39</v>
      </c>
      <c r="B293" s="83" t="s">
        <v>40</v>
      </c>
      <c r="C293" s="83" t="s">
        <v>3571</v>
      </c>
      <c r="D293" s="83" t="s">
        <v>3572</v>
      </c>
      <c r="E293" s="83" t="s">
        <v>2903</v>
      </c>
      <c r="F293" s="83" t="s">
        <v>3574</v>
      </c>
      <c r="G293" s="83" t="s">
        <v>3575</v>
      </c>
      <c r="H293" s="83" t="s">
        <v>5626</v>
      </c>
      <c r="I293" s="83" t="s">
        <v>359</v>
      </c>
      <c r="J293" s="83" t="s">
        <v>5654</v>
      </c>
      <c r="K293" s="84">
        <v>40662</v>
      </c>
      <c r="L293" s="84">
        <v>43539</v>
      </c>
      <c r="M293" s="104" t="s">
        <v>54</v>
      </c>
      <c r="N293" s="83" t="s">
        <v>1358</v>
      </c>
      <c r="O293" s="83" t="s">
        <v>1359</v>
      </c>
      <c r="P293" s="102">
        <v>3664645</v>
      </c>
      <c r="Q293" s="83" t="s">
        <v>5655</v>
      </c>
      <c r="R293" s="83" t="s">
        <v>68</v>
      </c>
      <c r="S293" s="83" t="s">
        <v>52</v>
      </c>
      <c r="T293" s="85">
        <v>113521.23</v>
      </c>
      <c r="U293" s="85">
        <v>106852.44</v>
      </c>
      <c r="V293" s="85">
        <f t="shared" si="39"/>
        <v>6668.7899999999936</v>
      </c>
      <c r="W293" s="86">
        <f t="shared" si="41"/>
        <v>5.8744870893312151E-2</v>
      </c>
      <c r="X293" s="83" t="s">
        <v>1361</v>
      </c>
      <c r="Y293" s="85">
        <v>106852.44</v>
      </c>
      <c r="Z293" s="83" t="s">
        <v>5656</v>
      </c>
      <c r="AA293" s="85">
        <v>0</v>
      </c>
      <c r="AB293" s="85" t="s">
        <v>54</v>
      </c>
      <c r="AC293" s="85">
        <v>0</v>
      </c>
      <c r="AD293" s="85">
        <v>0</v>
      </c>
      <c r="AE293" s="85">
        <v>0</v>
      </c>
      <c r="AF293" s="83" t="s">
        <v>1371</v>
      </c>
      <c r="AG293" s="103">
        <f t="shared" si="40"/>
        <v>6668.7899999999936</v>
      </c>
    </row>
    <row r="294" spans="1:33" s="88" customFormat="1" x14ac:dyDescent="0.2">
      <c r="A294" s="83" t="s">
        <v>39</v>
      </c>
      <c r="B294" s="83" t="s">
        <v>40</v>
      </c>
      <c r="C294" s="83" t="s">
        <v>3571</v>
      </c>
      <c r="D294" s="83" t="s">
        <v>3572</v>
      </c>
      <c r="E294" s="83" t="s">
        <v>2903</v>
      </c>
      <c r="F294" s="83" t="s">
        <v>3574</v>
      </c>
      <c r="G294" s="83" t="s">
        <v>3575</v>
      </c>
      <c r="H294" s="83" t="s">
        <v>4552</v>
      </c>
      <c r="I294" s="83" t="s">
        <v>302</v>
      </c>
      <c r="J294" s="83" t="s">
        <v>2164</v>
      </c>
      <c r="K294" s="84">
        <v>43399</v>
      </c>
      <c r="L294" s="84">
        <v>43539</v>
      </c>
      <c r="M294" s="104" t="s">
        <v>54</v>
      </c>
      <c r="N294" s="83" t="s">
        <v>1358</v>
      </c>
      <c r="O294" s="83" t="s">
        <v>1359</v>
      </c>
      <c r="P294" s="102">
        <v>8031189</v>
      </c>
      <c r="Q294" s="83" t="s">
        <v>5657</v>
      </c>
      <c r="R294" s="83" t="s">
        <v>68</v>
      </c>
      <c r="S294" s="83" t="s">
        <v>52</v>
      </c>
      <c r="T294" s="85">
        <v>717</v>
      </c>
      <c r="U294" s="85">
        <v>679.36</v>
      </c>
      <c r="V294" s="85">
        <f t="shared" si="39"/>
        <v>37.639999999999986</v>
      </c>
      <c r="W294" s="86">
        <f t="shared" si="41"/>
        <v>5.2496513249651308E-2</v>
      </c>
      <c r="X294" s="83" t="s">
        <v>1361</v>
      </c>
      <c r="Y294" s="85">
        <v>679.36</v>
      </c>
      <c r="Z294" s="83" t="s">
        <v>5658</v>
      </c>
      <c r="AA294" s="85">
        <v>0</v>
      </c>
      <c r="AB294" s="85" t="s">
        <v>54</v>
      </c>
      <c r="AC294" s="85">
        <v>714.32</v>
      </c>
      <c r="AD294" s="85">
        <v>679.36</v>
      </c>
      <c r="AE294" s="85">
        <v>34.96</v>
      </c>
      <c r="AF294" s="83" t="s">
        <v>1371</v>
      </c>
      <c r="AG294" s="103">
        <f t="shared" si="40"/>
        <v>2.6799999999999855</v>
      </c>
    </row>
    <row r="295" spans="1:33" s="88" customFormat="1" x14ac:dyDescent="0.2">
      <c r="A295" s="83" t="s">
        <v>39</v>
      </c>
      <c r="B295" s="83" t="s">
        <v>40</v>
      </c>
      <c r="C295" s="83" t="s">
        <v>3571</v>
      </c>
      <c r="D295" s="83" t="s">
        <v>3572</v>
      </c>
      <c r="E295" s="83" t="s">
        <v>2903</v>
      </c>
      <c r="F295" s="83" t="s">
        <v>3574</v>
      </c>
      <c r="G295" s="83" t="s">
        <v>3575</v>
      </c>
      <c r="H295" s="83" t="s">
        <v>4560</v>
      </c>
      <c r="I295" s="83" t="s">
        <v>5223</v>
      </c>
      <c r="J295" s="83" t="s">
        <v>5638</v>
      </c>
      <c r="K295" s="84">
        <v>41921</v>
      </c>
      <c r="L295" s="84">
        <v>43539</v>
      </c>
      <c r="M295" s="104" t="s">
        <v>54</v>
      </c>
      <c r="N295" s="83" t="s">
        <v>1358</v>
      </c>
      <c r="O295" s="83" t="s">
        <v>1359</v>
      </c>
      <c r="P295" s="102">
        <v>5640268</v>
      </c>
      <c r="Q295" s="83" t="s">
        <v>5659</v>
      </c>
      <c r="R295" s="83" t="s">
        <v>68</v>
      </c>
      <c r="S295" s="83" t="s">
        <v>52</v>
      </c>
      <c r="T295" s="85">
        <v>0</v>
      </c>
      <c r="U295" s="85">
        <v>0</v>
      </c>
      <c r="V295" s="85">
        <f t="shared" si="39"/>
        <v>0</v>
      </c>
      <c r="W295" s="86" t="e">
        <f t="shared" si="41"/>
        <v>#DIV/0!</v>
      </c>
      <c r="X295" s="83" t="s">
        <v>4574</v>
      </c>
      <c r="Y295" s="85">
        <v>0</v>
      </c>
      <c r="Z295" s="83" t="s">
        <v>55</v>
      </c>
      <c r="AA295" s="85">
        <v>0</v>
      </c>
      <c r="AB295" s="85">
        <v>0</v>
      </c>
      <c r="AC295" s="85">
        <v>0</v>
      </c>
      <c r="AD295" s="85">
        <v>0</v>
      </c>
      <c r="AE295" s="85">
        <v>0</v>
      </c>
      <c r="AF295" s="83" t="s">
        <v>1371</v>
      </c>
      <c r="AG295" s="103">
        <f t="shared" si="40"/>
        <v>0</v>
      </c>
    </row>
    <row r="296" spans="1:33" s="88" customFormat="1" x14ac:dyDescent="0.2">
      <c r="A296" s="83" t="s">
        <v>39</v>
      </c>
      <c r="B296" s="83" t="s">
        <v>40</v>
      </c>
      <c r="C296" s="83" t="s">
        <v>3571</v>
      </c>
      <c r="D296" s="83" t="s">
        <v>3572</v>
      </c>
      <c r="E296" s="83" t="s">
        <v>2903</v>
      </c>
      <c r="F296" s="83" t="s">
        <v>3574</v>
      </c>
      <c r="G296" s="83" t="s">
        <v>3575</v>
      </c>
      <c r="H296" s="83" t="s">
        <v>4560</v>
      </c>
      <c r="I296" s="83" t="s">
        <v>302</v>
      </c>
      <c r="J296" s="83" t="s">
        <v>2081</v>
      </c>
      <c r="K296" s="84">
        <v>43476</v>
      </c>
      <c r="L296" s="84">
        <v>43476</v>
      </c>
      <c r="M296" s="84">
        <v>43476</v>
      </c>
      <c r="N296" s="83" t="s">
        <v>1358</v>
      </c>
      <c r="O296" s="83" t="s">
        <v>1368</v>
      </c>
      <c r="P296" s="102">
        <v>7987105</v>
      </c>
      <c r="Q296" s="83" t="s">
        <v>4561</v>
      </c>
      <c r="R296" s="83" t="s">
        <v>68</v>
      </c>
      <c r="S296" s="83" t="s">
        <v>52</v>
      </c>
      <c r="T296" s="85">
        <v>948.68</v>
      </c>
      <c r="U296" s="85">
        <v>801</v>
      </c>
      <c r="V296" s="85">
        <f t="shared" si="39"/>
        <v>147.67999999999995</v>
      </c>
      <c r="W296" s="86">
        <f t="shared" si="41"/>
        <v>0.15566892945988106</v>
      </c>
      <c r="X296" s="83" t="s">
        <v>1361</v>
      </c>
      <c r="Y296" s="85">
        <v>801</v>
      </c>
      <c r="Z296" s="83" t="s">
        <v>4562</v>
      </c>
      <c r="AA296" s="85">
        <v>0</v>
      </c>
      <c r="AB296" s="85" t="s">
        <v>54</v>
      </c>
      <c r="AC296" s="85">
        <v>945.14</v>
      </c>
      <c r="AD296" s="85">
        <v>801</v>
      </c>
      <c r="AE296" s="85">
        <v>144.13999999999999</v>
      </c>
      <c r="AF296" s="83" t="s">
        <v>1371</v>
      </c>
      <c r="AG296" s="103">
        <f t="shared" si="40"/>
        <v>3.5399999999999636</v>
      </c>
    </row>
    <row r="297" spans="1:33" s="88" customFormat="1" x14ac:dyDescent="0.2">
      <c r="A297" s="83" t="s">
        <v>39</v>
      </c>
      <c r="B297" s="83" t="s">
        <v>40</v>
      </c>
      <c r="C297" s="83" t="s">
        <v>3571</v>
      </c>
      <c r="D297" s="83" t="s">
        <v>3572</v>
      </c>
      <c r="E297" s="83" t="s">
        <v>2903</v>
      </c>
      <c r="F297" s="83" t="s">
        <v>3574</v>
      </c>
      <c r="G297" s="83" t="s">
        <v>3575</v>
      </c>
      <c r="H297" s="83" t="s">
        <v>4560</v>
      </c>
      <c r="I297" s="83" t="s">
        <v>302</v>
      </c>
      <c r="J297" s="83" t="s">
        <v>2081</v>
      </c>
      <c r="K297" s="84">
        <v>43487</v>
      </c>
      <c r="L297" s="84">
        <v>43487</v>
      </c>
      <c r="M297" s="84">
        <v>43476</v>
      </c>
      <c r="N297" s="83" t="s">
        <v>1358</v>
      </c>
      <c r="O297" s="83" t="s">
        <v>1368</v>
      </c>
      <c r="P297" s="102">
        <v>8002071</v>
      </c>
      <c r="Q297" s="83" t="s">
        <v>5660</v>
      </c>
      <c r="R297" s="83" t="s">
        <v>68</v>
      </c>
      <c r="S297" s="83" t="s">
        <v>52</v>
      </c>
      <c r="T297" s="85">
        <v>19512.599999999999</v>
      </c>
      <c r="U297" s="85">
        <v>13680</v>
      </c>
      <c r="V297" s="85">
        <f t="shared" si="39"/>
        <v>5832.5999999999985</v>
      </c>
      <c r="W297" s="86">
        <f t="shared" si="41"/>
        <v>0.29891454752313884</v>
      </c>
      <c r="X297" s="83" t="s">
        <v>1361</v>
      </c>
      <c r="Y297" s="85">
        <v>13680</v>
      </c>
      <c r="Z297" s="83" t="s">
        <v>5661</v>
      </c>
      <c r="AA297" s="85">
        <v>0</v>
      </c>
      <c r="AB297" s="85" t="s">
        <v>54</v>
      </c>
      <c r="AC297" s="85">
        <v>19440</v>
      </c>
      <c r="AD297" s="85">
        <v>13680</v>
      </c>
      <c r="AE297" s="85">
        <v>5760</v>
      </c>
      <c r="AF297" s="83" t="s">
        <v>1371</v>
      </c>
      <c r="AG297" s="103">
        <f t="shared" si="40"/>
        <v>72.599999999998545</v>
      </c>
    </row>
    <row r="298" spans="1:33" s="88" customFormat="1" x14ac:dyDescent="0.2">
      <c r="A298" s="83" t="s">
        <v>39</v>
      </c>
      <c r="B298" s="83" t="s">
        <v>40</v>
      </c>
      <c r="C298" s="83" t="s">
        <v>3571</v>
      </c>
      <c r="D298" s="83" t="s">
        <v>3572</v>
      </c>
      <c r="E298" s="83" t="s">
        <v>2903</v>
      </c>
      <c r="F298" s="83" t="s">
        <v>3574</v>
      </c>
      <c r="G298" s="83" t="s">
        <v>3575</v>
      </c>
      <c r="H298" s="83" t="s">
        <v>4560</v>
      </c>
      <c r="I298" s="83" t="s">
        <v>302</v>
      </c>
      <c r="J298" s="83" t="s">
        <v>2121</v>
      </c>
      <c r="K298" s="84">
        <v>43434</v>
      </c>
      <c r="L298" s="84">
        <v>43434</v>
      </c>
      <c r="M298" s="84">
        <v>43434</v>
      </c>
      <c r="N298" s="83" t="s">
        <v>1367</v>
      </c>
      <c r="O298" s="83" t="s">
        <v>1368</v>
      </c>
      <c r="P298" s="102">
        <v>8028123</v>
      </c>
      <c r="Q298" s="83" t="s">
        <v>5662</v>
      </c>
      <c r="R298" s="83" t="s">
        <v>59</v>
      </c>
      <c r="S298" s="83" t="s">
        <v>52</v>
      </c>
      <c r="T298" s="85">
        <v>121185.68</v>
      </c>
      <c r="U298" s="85">
        <v>107220</v>
      </c>
      <c r="V298" s="85">
        <f t="shared" si="39"/>
        <v>13965.679999999993</v>
      </c>
      <c r="W298" s="86">
        <f t="shared" si="41"/>
        <v>0.11524199888963774</v>
      </c>
      <c r="X298" s="83" t="s">
        <v>1361</v>
      </c>
      <c r="Y298" s="85">
        <v>107220</v>
      </c>
      <c r="Z298" s="83" t="s">
        <v>5663</v>
      </c>
      <c r="AA298" s="85">
        <v>0</v>
      </c>
      <c r="AB298" s="85" t="s">
        <v>54</v>
      </c>
      <c r="AC298" s="85">
        <v>121185.68</v>
      </c>
      <c r="AD298" s="85">
        <v>107220</v>
      </c>
      <c r="AE298" s="85">
        <v>13965.68</v>
      </c>
      <c r="AF298" s="83" t="s">
        <v>1371</v>
      </c>
      <c r="AG298" s="103">
        <f t="shared" si="40"/>
        <v>0</v>
      </c>
    </row>
    <row r="299" spans="1:33" s="88" customFormat="1" x14ac:dyDescent="0.2">
      <c r="A299" s="83" t="s">
        <v>39</v>
      </c>
      <c r="B299" s="83" t="s">
        <v>40</v>
      </c>
      <c r="C299" s="83" t="s">
        <v>3571</v>
      </c>
      <c r="D299" s="83" t="s">
        <v>3572</v>
      </c>
      <c r="E299" s="83" t="s">
        <v>2903</v>
      </c>
      <c r="F299" s="83" t="s">
        <v>3574</v>
      </c>
      <c r="G299" s="83" t="s">
        <v>3575</v>
      </c>
      <c r="H299" s="83" t="s">
        <v>384</v>
      </c>
      <c r="I299" s="83" t="s">
        <v>302</v>
      </c>
      <c r="J299" s="83" t="s">
        <v>55</v>
      </c>
      <c r="K299" s="104" t="s">
        <v>54</v>
      </c>
      <c r="L299" s="84">
        <v>43255</v>
      </c>
      <c r="M299" s="84">
        <v>43255</v>
      </c>
      <c r="N299" s="83" t="s">
        <v>2077</v>
      </c>
      <c r="O299" s="83" t="s">
        <v>1368</v>
      </c>
      <c r="P299" s="102">
        <v>1692816</v>
      </c>
      <c r="Q299" s="83" t="s">
        <v>5664</v>
      </c>
      <c r="R299" s="83" t="s">
        <v>59</v>
      </c>
      <c r="S299" s="83" t="s">
        <v>52</v>
      </c>
      <c r="T299" s="85">
        <v>-15960</v>
      </c>
      <c r="U299" s="85">
        <v>-14411.88</v>
      </c>
      <c r="V299" s="85">
        <f t="shared" si="39"/>
        <v>-1548.1200000000008</v>
      </c>
      <c r="W299" s="86">
        <f t="shared" si="41"/>
        <v>9.7000000000000045E-2</v>
      </c>
      <c r="X299" s="83" t="s">
        <v>4574</v>
      </c>
      <c r="Y299" s="85">
        <v>0</v>
      </c>
      <c r="Z299" s="83" t="s">
        <v>55</v>
      </c>
      <c r="AA299" s="85">
        <v>0</v>
      </c>
      <c r="AB299" s="85" t="s">
        <v>54</v>
      </c>
      <c r="AC299" s="85">
        <v>0</v>
      </c>
      <c r="AD299" s="85">
        <v>0</v>
      </c>
      <c r="AE299" s="85">
        <v>0</v>
      </c>
      <c r="AF299" s="83" t="s">
        <v>1363</v>
      </c>
      <c r="AG299" s="103">
        <f t="shared" si="40"/>
        <v>-1548.1200000000008</v>
      </c>
    </row>
    <row r="300" spans="1:33" s="88" customFormat="1" x14ac:dyDescent="0.2">
      <c r="A300" s="83" t="s">
        <v>39</v>
      </c>
      <c r="B300" s="83" t="s">
        <v>40</v>
      </c>
      <c r="C300" s="83" t="s">
        <v>3571</v>
      </c>
      <c r="D300" s="83" t="s">
        <v>3572</v>
      </c>
      <c r="E300" s="83" t="s">
        <v>2903</v>
      </c>
      <c r="F300" s="83" t="s">
        <v>3574</v>
      </c>
      <c r="G300" s="83" t="s">
        <v>3575</v>
      </c>
      <c r="H300" s="83" t="s">
        <v>3642</v>
      </c>
      <c r="I300" s="83" t="s">
        <v>302</v>
      </c>
      <c r="J300" s="83" t="s">
        <v>2081</v>
      </c>
      <c r="K300" s="84">
        <v>43489</v>
      </c>
      <c r="L300" s="84">
        <v>43489</v>
      </c>
      <c r="M300" s="84">
        <v>43489</v>
      </c>
      <c r="N300" s="83" t="s">
        <v>1358</v>
      </c>
      <c r="O300" s="83" t="s">
        <v>1368</v>
      </c>
      <c r="P300" s="102">
        <v>8086100</v>
      </c>
      <c r="Q300" s="83" t="s">
        <v>5665</v>
      </c>
      <c r="R300" s="83" t="s">
        <v>68</v>
      </c>
      <c r="S300" s="83" t="s">
        <v>52</v>
      </c>
      <c r="T300" s="85">
        <v>11</v>
      </c>
      <c r="U300" s="85">
        <v>8</v>
      </c>
      <c r="V300" s="85">
        <f t="shared" si="39"/>
        <v>3</v>
      </c>
      <c r="W300" s="86">
        <f t="shared" si="41"/>
        <v>0.27272727272727271</v>
      </c>
      <c r="X300" s="83" t="s">
        <v>1361</v>
      </c>
      <c r="Y300" s="85">
        <v>8</v>
      </c>
      <c r="Z300" s="83" t="s">
        <v>5666</v>
      </c>
      <c r="AA300" s="85">
        <v>0</v>
      </c>
      <c r="AB300" s="85" t="s">
        <v>54</v>
      </c>
      <c r="AC300" s="85">
        <v>11</v>
      </c>
      <c r="AD300" s="85">
        <v>8</v>
      </c>
      <c r="AE300" s="85">
        <v>3</v>
      </c>
      <c r="AF300" s="83" t="s">
        <v>1363</v>
      </c>
      <c r="AG300" s="103">
        <f t="shared" si="40"/>
        <v>0</v>
      </c>
    </row>
    <row r="301" spans="1:33" s="88" customFormat="1" x14ac:dyDescent="0.2">
      <c r="A301" s="83" t="s">
        <v>39</v>
      </c>
      <c r="B301" s="83" t="s">
        <v>40</v>
      </c>
      <c r="C301" s="83" t="s">
        <v>3571</v>
      </c>
      <c r="D301" s="83" t="s">
        <v>3572</v>
      </c>
      <c r="E301" s="83" t="s">
        <v>2903</v>
      </c>
      <c r="F301" s="83" t="s">
        <v>3574</v>
      </c>
      <c r="G301" s="83" t="s">
        <v>3575</v>
      </c>
      <c r="H301" s="83" t="s">
        <v>3642</v>
      </c>
      <c r="I301" s="83" t="s">
        <v>302</v>
      </c>
      <c r="J301" s="83" t="s">
        <v>2081</v>
      </c>
      <c r="K301" s="84">
        <v>43476</v>
      </c>
      <c r="L301" s="84">
        <v>43476</v>
      </c>
      <c r="M301" s="84">
        <v>43476</v>
      </c>
      <c r="N301" s="83" t="s">
        <v>1358</v>
      </c>
      <c r="O301" s="83" t="s">
        <v>1368</v>
      </c>
      <c r="P301" s="102">
        <v>8156104</v>
      </c>
      <c r="Q301" s="83" t="s">
        <v>3651</v>
      </c>
      <c r="R301" s="83" t="s">
        <v>68</v>
      </c>
      <c r="S301" s="83" t="s">
        <v>52</v>
      </c>
      <c r="T301" s="85">
        <v>3403.08</v>
      </c>
      <c r="U301" s="85">
        <v>3336.39</v>
      </c>
      <c r="V301" s="85">
        <f t="shared" si="39"/>
        <v>66.690000000000055</v>
      </c>
      <c r="W301" s="86">
        <f t="shared" si="41"/>
        <v>1.9596953348143462E-2</v>
      </c>
      <c r="X301" s="83" t="s">
        <v>1361</v>
      </c>
      <c r="Y301" s="85">
        <v>3336.39</v>
      </c>
      <c r="Z301" s="83" t="s">
        <v>5667</v>
      </c>
      <c r="AA301" s="85">
        <v>0</v>
      </c>
      <c r="AB301" s="85" t="s">
        <v>54</v>
      </c>
      <c r="AC301" s="85">
        <v>3403.08</v>
      </c>
      <c r="AD301" s="85">
        <v>3336.39</v>
      </c>
      <c r="AE301" s="85">
        <v>66.69</v>
      </c>
      <c r="AF301" s="83" t="s">
        <v>1363</v>
      </c>
      <c r="AG301" s="103">
        <f t="shared" si="40"/>
        <v>0</v>
      </c>
    </row>
    <row r="302" spans="1:33" s="88" customFormat="1" x14ac:dyDescent="0.2">
      <c r="A302" s="83" t="s">
        <v>39</v>
      </c>
      <c r="B302" s="83" t="s">
        <v>40</v>
      </c>
      <c r="C302" s="83" t="s">
        <v>3571</v>
      </c>
      <c r="D302" s="83" t="s">
        <v>3572</v>
      </c>
      <c r="E302" s="83" t="s">
        <v>2903</v>
      </c>
      <c r="F302" s="83" t="s">
        <v>3574</v>
      </c>
      <c r="G302" s="83" t="s">
        <v>3575</v>
      </c>
      <c r="H302" s="83" t="s">
        <v>3642</v>
      </c>
      <c r="I302" s="83" t="s">
        <v>302</v>
      </c>
      <c r="J302" s="83" t="s">
        <v>2081</v>
      </c>
      <c r="K302" s="84">
        <v>43475</v>
      </c>
      <c r="L302" s="84">
        <v>43475</v>
      </c>
      <c r="M302" s="84">
        <v>43474</v>
      </c>
      <c r="N302" s="83" t="s">
        <v>1358</v>
      </c>
      <c r="O302" s="83" t="s">
        <v>1368</v>
      </c>
      <c r="P302" s="102">
        <v>8156104</v>
      </c>
      <c r="Q302" s="83" t="s">
        <v>3651</v>
      </c>
      <c r="R302" s="83" t="s">
        <v>68</v>
      </c>
      <c r="S302" s="83" t="s">
        <v>52</v>
      </c>
      <c r="T302" s="85">
        <v>1552.5</v>
      </c>
      <c r="U302" s="85">
        <v>1522.08</v>
      </c>
      <c r="V302" s="85">
        <f t="shared" si="39"/>
        <v>30.420000000000073</v>
      </c>
      <c r="W302" s="86">
        <f t="shared" si="41"/>
        <v>1.959420289855077E-2</v>
      </c>
      <c r="X302" s="83" t="s">
        <v>1361</v>
      </c>
      <c r="Y302" s="85">
        <v>1522.08</v>
      </c>
      <c r="Z302" s="83" t="s">
        <v>5667</v>
      </c>
      <c r="AA302" s="85">
        <v>0</v>
      </c>
      <c r="AB302" s="85" t="s">
        <v>54</v>
      </c>
      <c r="AC302" s="85">
        <v>1552.5</v>
      </c>
      <c r="AD302" s="85">
        <v>1522.08</v>
      </c>
      <c r="AE302" s="85">
        <v>30.42</v>
      </c>
      <c r="AF302" s="83" t="s">
        <v>1363</v>
      </c>
      <c r="AG302" s="103">
        <f t="shared" si="40"/>
        <v>7.1054273576010019E-14</v>
      </c>
    </row>
    <row r="303" spans="1:33" s="88" customFormat="1" x14ac:dyDescent="0.2">
      <c r="A303" s="83" t="s">
        <v>39</v>
      </c>
      <c r="B303" s="83" t="s">
        <v>40</v>
      </c>
      <c r="C303" s="83" t="s">
        <v>3571</v>
      </c>
      <c r="D303" s="83" t="s">
        <v>3572</v>
      </c>
      <c r="E303" s="83" t="s">
        <v>2903</v>
      </c>
      <c r="F303" s="83" t="s">
        <v>3574</v>
      </c>
      <c r="G303" s="83" t="s">
        <v>3575</v>
      </c>
      <c r="H303" s="83" t="s">
        <v>5668</v>
      </c>
      <c r="I303" s="83" t="s">
        <v>302</v>
      </c>
      <c r="J303" s="83" t="s">
        <v>2081</v>
      </c>
      <c r="K303" s="84">
        <v>43489</v>
      </c>
      <c r="L303" s="84">
        <v>43489</v>
      </c>
      <c r="M303" s="84">
        <v>43489</v>
      </c>
      <c r="N303" s="83" t="s">
        <v>1358</v>
      </c>
      <c r="O303" s="83" t="s">
        <v>1368</v>
      </c>
      <c r="P303" s="102">
        <v>7946427</v>
      </c>
      <c r="Q303" s="83" t="s">
        <v>5669</v>
      </c>
      <c r="R303" s="83" t="s">
        <v>68</v>
      </c>
      <c r="S303" s="83" t="s">
        <v>52</v>
      </c>
      <c r="T303" s="85">
        <v>39212.160000000003</v>
      </c>
      <c r="U303" s="85">
        <v>35818.800000000003</v>
      </c>
      <c r="V303" s="85">
        <f t="shared" si="39"/>
        <v>3393.3600000000006</v>
      </c>
      <c r="W303" s="86">
        <f t="shared" si="41"/>
        <v>8.653846153846155E-2</v>
      </c>
      <c r="X303" s="83" t="s">
        <v>1361</v>
      </c>
      <c r="Y303" s="85">
        <v>35818.800000000003</v>
      </c>
      <c r="Z303" s="83" t="s">
        <v>5670</v>
      </c>
      <c r="AA303" s="85">
        <v>0</v>
      </c>
      <c r="AB303" s="85" t="s">
        <v>54</v>
      </c>
      <c r="AC303" s="85">
        <v>39212.160000000003</v>
      </c>
      <c r="AD303" s="85">
        <v>35818.800000000003</v>
      </c>
      <c r="AE303" s="85">
        <v>3393.36</v>
      </c>
      <c r="AF303" s="83" t="s">
        <v>1371</v>
      </c>
      <c r="AG303" s="103">
        <f t="shared" si="40"/>
        <v>0</v>
      </c>
    </row>
    <row r="304" spans="1:33" s="88" customFormat="1" x14ac:dyDescent="0.2">
      <c r="A304" s="83" t="s">
        <v>39</v>
      </c>
      <c r="B304" s="83" t="s">
        <v>40</v>
      </c>
      <c r="C304" s="83" t="s">
        <v>3571</v>
      </c>
      <c r="D304" s="83" t="s">
        <v>3572</v>
      </c>
      <c r="E304" s="83" t="s">
        <v>2903</v>
      </c>
      <c r="F304" s="83" t="s">
        <v>3574</v>
      </c>
      <c r="G304" s="83" t="s">
        <v>3575</v>
      </c>
      <c r="H304" s="83" t="s">
        <v>5671</v>
      </c>
      <c r="I304" s="83" t="s">
        <v>979</v>
      </c>
      <c r="J304" s="83" t="s">
        <v>55</v>
      </c>
      <c r="K304" s="104" t="s">
        <v>54</v>
      </c>
      <c r="L304" s="84">
        <v>41778</v>
      </c>
      <c r="M304" s="84">
        <v>41778</v>
      </c>
      <c r="N304" s="83" t="s">
        <v>1383</v>
      </c>
      <c r="O304" s="83" t="s">
        <v>1368</v>
      </c>
      <c r="P304" s="102">
        <v>5408050</v>
      </c>
      <c r="Q304" s="83" t="s">
        <v>5672</v>
      </c>
      <c r="R304" s="83" t="s">
        <v>68</v>
      </c>
      <c r="S304" s="83" t="s">
        <v>52</v>
      </c>
      <c r="T304" s="85">
        <v>2436.16</v>
      </c>
      <c r="U304" s="85">
        <v>2199.85</v>
      </c>
      <c r="V304" s="85">
        <f t="shared" si="39"/>
        <v>236.30999999999995</v>
      </c>
      <c r="W304" s="86">
        <f t="shared" si="41"/>
        <v>9.7001017995533942E-2</v>
      </c>
      <c r="X304" s="83" t="s">
        <v>4574</v>
      </c>
      <c r="Y304" s="85">
        <v>0</v>
      </c>
      <c r="Z304" s="83" t="s">
        <v>55</v>
      </c>
      <c r="AA304" s="85">
        <v>0</v>
      </c>
      <c r="AB304" s="85" t="s">
        <v>54</v>
      </c>
      <c r="AC304" s="85">
        <v>0</v>
      </c>
      <c r="AD304" s="85">
        <v>0</v>
      </c>
      <c r="AE304" s="85">
        <v>0</v>
      </c>
      <c r="AF304" s="83" t="s">
        <v>1376</v>
      </c>
      <c r="AG304" s="103">
        <f t="shared" si="40"/>
        <v>236.30999999999995</v>
      </c>
    </row>
    <row r="305" spans="1:33" s="88" customFormat="1" x14ac:dyDescent="0.2">
      <c r="A305" s="83" t="s">
        <v>39</v>
      </c>
      <c r="B305" s="83" t="s">
        <v>40</v>
      </c>
      <c r="C305" s="83" t="s">
        <v>3571</v>
      </c>
      <c r="D305" s="83" t="s">
        <v>3572</v>
      </c>
      <c r="E305" s="83" t="s">
        <v>2903</v>
      </c>
      <c r="F305" s="83" t="s">
        <v>3574</v>
      </c>
      <c r="G305" s="83" t="s">
        <v>3575</v>
      </c>
      <c r="H305" s="83" t="s">
        <v>5673</v>
      </c>
      <c r="I305" s="83" t="s">
        <v>2103</v>
      </c>
      <c r="J305" s="83" t="s">
        <v>2081</v>
      </c>
      <c r="K305" s="84">
        <v>43476</v>
      </c>
      <c r="L305" s="84">
        <v>43476</v>
      </c>
      <c r="M305" s="84">
        <v>43476</v>
      </c>
      <c r="N305" s="83" t="s">
        <v>1358</v>
      </c>
      <c r="O305" s="83" t="s">
        <v>1368</v>
      </c>
      <c r="P305" s="102">
        <v>7471378</v>
      </c>
      <c r="Q305" s="83" t="s">
        <v>5674</v>
      </c>
      <c r="R305" s="83" t="s">
        <v>68</v>
      </c>
      <c r="S305" s="83" t="s">
        <v>52</v>
      </c>
      <c r="T305" s="85">
        <v>25.78</v>
      </c>
      <c r="U305" s="85">
        <v>22.14</v>
      </c>
      <c r="V305" s="85">
        <f t="shared" si="39"/>
        <v>3.6400000000000006</v>
      </c>
      <c r="W305" s="86">
        <f t="shared" si="41"/>
        <v>0.14119472459270754</v>
      </c>
      <c r="X305" s="83" t="s">
        <v>1361</v>
      </c>
      <c r="Y305" s="85">
        <v>22.14</v>
      </c>
      <c r="Z305" s="83" t="s">
        <v>5675</v>
      </c>
      <c r="AA305" s="85">
        <v>0</v>
      </c>
      <c r="AB305" s="85" t="s">
        <v>54</v>
      </c>
      <c r="AC305" s="85">
        <v>25.78</v>
      </c>
      <c r="AD305" s="85">
        <v>22.14</v>
      </c>
      <c r="AE305" s="85">
        <v>3.64</v>
      </c>
      <c r="AF305" s="83" t="s">
        <v>1371</v>
      </c>
      <c r="AG305" s="103">
        <f t="shared" si="40"/>
        <v>0</v>
      </c>
    </row>
    <row r="306" spans="1:33" s="88" customFormat="1" x14ac:dyDescent="0.2">
      <c r="A306" s="83" t="s">
        <v>39</v>
      </c>
      <c r="B306" s="83" t="s">
        <v>40</v>
      </c>
      <c r="C306" s="83" t="s">
        <v>3571</v>
      </c>
      <c r="D306" s="83" t="s">
        <v>3660</v>
      </c>
      <c r="E306" s="83" t="s">
        <v>2903</v>
      </c>
      <c r="F306" s="83" t="s">
        <v>3663</v>
      </c>
      <c r="G306" s="83" t="s">
        <v>2130</v>
      </c>
      <c r="H306" s="83" t="s">
        <v>407</v>
      </c>
      <c r="I306" s="83" t="s">
        <v>302</v>
      </c>
      <c r="J306" s="83" t="s">
        <v>2081</v>
      </c>
      <c r="K306" s="84">
        <v>43476</v>
      </c>
      <c r="L306" s="84">
        <v>43476</v>
      </c>
      <c r="M306" s="84">
        <v>43476</v>
      </c>
      <c r="N306" s="83" t="s">
        <v>1358</v>
      </c>
      <c r="O306" s="83" t="s">
        <v>1368</v>
      </c>
      <c r="P306" s="102">
        <v>7631674</v>
      </c>
      <c r="Q306" s="83" t="s">
        <v>5676</v>
      </c>
      <c r="R306" s="83" t="s">
        <v>68</v>
      </c>
      <c r="S306" s="83" t="s">
        <v>52</v>
      </c>
      <c r="T306" s="85">
        <v>11219.78</v>
      </c>
      <c r="U306" s="85">
        <v>10685.52</v>
      </c>
      <c r="V306" s="85">
        <f t="shared" ref="V306:V348" si="42">T306-U306</f>
        <v>534.26000000000022</v>
      </c>
      <c r="W306" s="86">
        <f t="shared" si="41"/>
        <v>4.7617689473412154E-2</v>
      </c>
      <c r="X306" s="83" t="s">
        <v>1361</v>
      </c>
      <c r="Y306" s="85">
        <v>10685.52</v>
      </c>
      <c r="Z306" s="83" t="s">
        <v>5677</v>
      </c>
      <c r="AA306" s="85">
        <v>0</v>
      </c>
      <c r="AB306" s="85" t="s">
        <v>54</v>
      </c>
      <c r="AC306" s="85">
        <v>11219.78</v>
      </c>
      <c r="AD306" s="85">
        <v>10685.52</v>
      </c>
      <c r="AE306" s="85">
        <v>534.26</v>
      </c>
      <c r="AF306" s="83" t="s">
        <v>1371</v>
      </c>
      <c r="AG306" s="103">
        <f t="shared" ref="AG306:AG348" si="43">V306-AE306</f>
        <v>0</v>
      </c>
    </row>
    <row r="307" spans="1:33" s="88" customFormat="1" x14ac:dyDescent="0.2">
      <c r="A307" s="83" t="s">
        <v>39</v>
      </c>
      <c r="B307" s="83" t="s">
        <v>40</v>
      </c>
      <c r="C307" s="83" t="s">
        <v>3571</v>
      </c>
      <c r="D307" s="83" t="s">
        <v>3660</v>
      </c>
      <c r="E307" s="83" t="s">
        <v>2903</v>
      </c>
      <c r="F307" s="83" t="s">
        <v>3663</v>
      </c>
      <c r="G307" s="83" t="s">
        <v>3694</v>
      </c>
      <c r="H307" s="83" t="s">
        <v>298</v>
      </c>
      <c r="I307" s="83" t="s">
        <v>2103</v>
      </c>
      <c r="J307" s="83" t="s">
        <v>2081</v>
      </c>
      <c r="K307" s="84">
        <v>43476</v>
      </c>
      <c r="L307" s="84">
        <v>43476</v>
      </c>
      <c r="M307" s="84">
        <v>43476</v>
      </c>
      <c r="N307" s="83" t="s">
        <v>1358</v>
      </c>
      <c r="O307" s="83" t="s">
        <v>1368</v>
      </c>
      <c r="P307" s="102">
        <v>6884525</v>
      </c>
      <c r="Q307" s="83" t="s">
        <v>5678</v>
      </c>
      <c r="R307" s="83" t="s">
        <v>68</v>
      </c>
      <c r="S307" s="83" t="s">
        <v>52</v>
      </c>
      <c r="T307" s="85">
        <v>7776</v>
      </c>
      <c r="U307" s="85">
        <v>7200</v>
      </c>
      <c r="V307" s="85">
        <f t="shared" si="42"/>
        <v>576</v>
      </c>
      <c r="W307" s="86">
        <f t="shared" si="41"/>
        <v>7.407407407407407E-2</v>
      </c>
      <c r="X307" s="83" t="s">
        <v>1361</v>
      </c>
      <c r="Y307" s="85">
        <v>7200</v>
      </c>
      <c r="Z307" s="83" t="s">
        <v>5679</v>
      </c>
      <c r="AA307" s="85">
        <v>0</v>
      </c>
      <c r="AB307" s="85" t="s">
        <v>54</v>
      </c>
      <c r="AC307" s="85">
        <v>7776</v>
      </c>
      <c r="AD307" s="85">
        <v>7200</v>
      </c>
      <c r="AE307" s="85">
        <v>576</v>
      </c>
      <c r="AF307" s="83" t="s">
        <v>1363</v>
      </c>
      <c r="AG307" s="103">
        <f t="shared" si="43"/>
        <v>0</v>
      </c>
    </row>
    <row r="308" spans="1:33" s="88" customFormat="1" x14ac:dyDescent="0.2">
      <c r="A308" s="83" t="s">
        <v>39</v>
      </c>
      <c r="B308" s="83" t="s">
        <v>40</v>
      </c>
      <c r="C308" s="83" t="s">
        <v>3571</v>
      </c>
      <c r="D308" s="83" t="s">
        <v>3660</v>
      </c>
      <c r="E308" s="83" t="s">
        <v>2903</v>
      </c>
      <c r="F308" s="83" t="s">
        <v>3663</v>
      </c>
      <c r="G308" s="83" t="s">
        <v>3694</v>
      </c>
      <c r="H308" s="83" t="s">
        <v>4575</v>
      </c>
      <c r="I308" s="83" t="s">
        <v>302</v>
      </c>
      <c r="J308" s="83" t="s">
        <v>2081</v>
      </c>
      <c r="K308" s="84">
        <v>43496</v>
      </c>
      <c r="L308" s="84">
        <v>43496</v>
      </c>
      <c r="M308" s="84">
        <v>43496</v>
      </c>
      <c r="N308" s="83" t="s">
        <v>1367</v>
      </c>
      <c r="O308" s="83" t="s">
        <v>1368</v>
      </c>
      <c r="P308" s="102">
        <v>7908168</v>
      </c>
      <c r="Q308" s="83" t="s">
        <v>3673</v>
      </c>
      <c r="R308" s="83" t="s">
        <v>59</v>
      </c>
      <c r="S308" s="83" t="s">
        <v>52</v>
      </c>
      <c r="T308" s="85">
        <v>11009.62</v>
      </c>
      <c r="U308" s="85">
        <v>11009.62</v>
      </c>
      <c r="V308" s="85">
        <f t="shared" si="42"/>
        <v>0</v>
      </c>
      <c r="W308" s="86">
        <f t="shared" si="41"/>
        <v>0</v>
      </c>
      <c r="X308" s="83" t="s">
        <v>1361</v>
      </c>
      <c r="Y308" s="85">
        <v>11009.62</v>
      </c>
      <c r="Z308" s="83" t="s">
        <v>5680</v>
      </c>
      <c r="AA308" s="85">
        <v>0</v>
      </c>
      <c r="AB308" s="85" t="s">
        <v>54</v>
      </c>
      <c r="AC308" s="85">
        <v>11009.62</v>
      </c>
      <c r="AD308" s="85">
        <v>11009.62</v>
      </c>
      <c r="AE308" s="85">
        <v>0</v>
      </c>
      <c r="AF308" s="83" t="s">
        <v>1371</v>
      </c>
      <c r="AG308" s="103">
        <f t="shared" si="43"/>
        <v>0</v>
      </c>
    </row>
    <row r="309" spans="1:33" s="88" customFormat="1" x14ac:dyDescent="0.2">
      <c r="A309" s="83" t="s">
        <v>39</v>
      </c>
      <c r="B309" s="83" t="s">
        <v>40</v>
      </c>
      <c r="C309" s="83" t="s">
        <v>3571</v>
      </c>
      <c r="D309" s="83" t="s">
        <v>3660</v>
      </c>
      <c r="E309" s="83" t="s">
        <v>2903</v>
      </c>
      <c r="F309" s="83" t="s">
        <v>3663</v>
      </c>
      <c r="G309" s="83" t="s">
        <v>3694</v>
      </c>
      <c r="H309" s="83" t="s">
        <v>4575</v>
      </c>
      <c r="I309" s="83" t="s">
        <v>302</v>
      </c>
      <c r="J309" s="83" t="s">
        <v>2081</v>
      </c>
      <c r="K309" s="84">
        <v>43496</v>
      </c>
      <c r="L309" s="84">
        <v>43496</v>
      </c>
      <c r="M309" s="84">
        <v>43496</v>
      </c>
      <c r="N309" s="83" t="s">
        <v>1367</v>
      </c>
      <c r="O309" s="83" t="s">
        <v>1368</v>
      </c>
      <c r="P309" s="102">
        <v>7908168</v>
      </c>
      <c r="Q309" s="83" t="s">
        <v>3673</v>
      </c>
      <c r="R309" s="83" t="s">
        <v>59</v>
      </c>
      <c r="S309" s="83" t="s">
        <v>52</v>
      </c>
      <c r="T309" s="85">
        <v>82532.800000000003</v>
      </c>
      <c r="U309" s="85">
        <v>73690</v>
      </c>
      <c r="V309" s="85">
        <f t="shared" si="42"/>
        <v>8842.8000000000029</v>
      </c>
      <c r="W309" s="86">
        <f t="shared" si="41"/>
        <v>0.10714285714285718</v>
      </c>
      <c r="X309" s="83" t="s">
        <v>1361</v>
      </c>
      <c r="Y309" s="85">
        <v>73690</v>
      </c>
      <c r="Z309" s="83" t="s">
        <v>5681</v>
      </c>
      <c r="AA309" s="85">
        <v>0</v>
      </c>
      <c r="AB309" s="85" t="s">
        <v>54</v>
      </c>
      <c r="AC309" s="85">
        <v>82532.800000000003</v>
      </c>
      <c r="AD309" s="85">
        <v>73690</v>
      </c>
      <c r="AE309" s="85">
        <v>8842.7999999999993</v>
      </c>
      <c r="AF309" s="83" t="s">
        <v>1371</v>
      </c>
      <c r="AG309" s="103">
        <f t="shared" si="43"/>
        <v>0</v>
      </c>
    </row>
    <row r="310" spans="1:33" s="88" customFormat="1" x14ac:dyDescent="0.2">
      <c r="A310" s="83" t="s">
        <v>39</v>
      </c>
      <c r="B310" s="83" t="s">
        <v>40</v>
      </c>
      <c r="C310" s="83" t="s">
        <v>3571</v>
      </c>
      <c r="D310" s="83" t="s">
        <v>3660</v>
      </c>
      <c r="E310" s="83" t="s">
        <v>2903</v>
      </c>
      <c r="F310" s="83" t="s">
        <v>3663</v>
      </c>
      <c r="G310" s="83" t="s">
        <v>3694</v>
      </c>
      <c r="H310" s="83" t="s">
        <v>4575</v>
      </c>
      <c r="I310" s="83" t="s">
        <v>302</v>
      </c>
      <c r="J310" s="83" t="s">
        <v>2081</v>
      </c>
      <c r="K310" s="84">
        <v>43476</v>
      </c>
      <c r="L310" s="84">
        <v>43476</v>
      </c>
      <c r="M310" s="84">
        <v>43476</v>
      </c>
      <c r="N310" s="83" t="s">
        <v>1358</v>
      </c>
      <c r="O310" s="83" t="s">
        <v>1368</v>
      </c>
      <c r="P310" s="102">
        <v>7926720</v>
      </c>
      <c r="Q310" s="83" t="s">
        <v>3673</v>
      </c>
      <c r="R310" s="83" t="s">
        <v>68</v>
      </c>
      <c r="S310" s="83" t="s">
        <v>52</v>
      </c>
      <c r="T310" s="85">
        <v>782.8</v>
      </c>
      <c r="U310" s="85">
        <v>776</v>
      </c>
      <c r="V310" s="85">
        <f t="shared" si="42"/>
        <v>6.7999999999999545</v>
      </c>
      <c r="W310" s="86">
        <f t="shared" si="41"/>
        <v>8.6867654573325945E-3</v>
      </c>
      <c r="X310" s="83" t="s">
        <v>1361</v>
      </c>
      <c r="Y310" s="85">
        <v>776</v>
      </c>
      <c r="Z310" s="83" t="s">
        <v>5682</v>
      </c>
      <c r="AA310" s="85">
        <v>0</v>
      </c>
      <c r="AB310" s="85" t="s">
        <v>54</v>
      </c>
      <c r="AC310" s="85">
        <v>782.8</v>
      </c>
      <c r="AD310" s="85">
        <v>776</v>
      </c>
      <c r="AE310" s="85">
        <v>6.8</v>
      </c>
      <c r="AF310" s="83" t="s">
        <v>1371</v>
      </c>
      <c r="AG310" s="103">
        <f t="shared" si="43"/>
        <v>-4.5297099404706387E-14</v>
      </c>
    </row>
    <row r="311" spans="1:33" s="88" customFormat="1" x14ac:dyDescent="0.2">
      <c r="A311" s="83" t="s">
        <v>39</v>
      </c>
      <c r="B311" s="83" t="s">
        <v>40</v>
      </c>
      <c r="C311" s="83" t="s">
        <v>3571</v>
      </c>
      <c r="D311" s="83" t="s">
        <v>3660</v>
      </c>
      <c r="E311" s="83" t="s">
        <v>2903</v>
      </c>
      <c r="F311" s="83" t="s">
        <v>3663</v>
      </c>
      <c r="G311" s="83" t="s">
        <v>3694</v>
      </c>
      <c r="H311" s="83" t="s">
        <v>4575</v>
      </c>
      <c r="I311" s="83" t="s">
        <v>302</v>
      </c>
      <c r="J311" s="83" t="s">
        <v>2081</v>
      </c>
      <c r="K311" s="84">
        <v>43476</v>
      </c>
      <c r="L311" s="84">
        <v>43476</v>
      </c>
      <c r="M311" s="84">
        <v>43476</v>
      </c>
      <c r="N311" s="83" t="s">
        <v>1358</v>
      </c>
      <c r="O311" s="83" t="s">
        <v>1368</v>
      </c>
      <c r="P311" s="102">
        <v>7926720</v>
      </c>
      <c r="Q311" s="83" t="s">
        <v>3673</v>
      </c>
      <c r="R311" s="83" t="s">
        <v>68</v>
      </c>
      <c r="S311" s="83" t="s">
        <v>52</v>
      </c>
      <c r="T311" s="85">
        <v>51263.16</v>
      </c>
      <c r="U311" s="85">
        <v>51263.16</v>
      </c>
      <c r="V311" s="85">
        <f t="shared" si="42"/>
        <v>0</v>
      </c>
      <c r="W311" s="86">
        <f t="shared" si="41"/>
        <v>0</v>
      </c>
      <c r="X311" s="83" t="s">
        <v>1361</v>
      </c>
      <c r="Y311" s="85">
        <v>51263.16</v>
      </c>
      <c r="Z311" s="83" t="s">
        <v>5683</v>
      </c>
      <c r="AA311" s="85">
        <v>0</v>
      </c>
      <c r="AB311" s="85" t="s">
        <v>54</v>
      </c>
      <c r="AC311" s="85">
        <v>51263.16</v>
      </c>
      <c r="AD311" s="85">
        <v>51263.16</v>
      </c>
      <c r="AE311" s="85">
        <v>0</v>
      </c>
      <c r="AF311" s="83" t="s">
        <v>1371</v>
      </c>
      <c r="AG311" s="103">
        <f t="shared" si="43"/>
        <v>0</v>
      </c>
    </row>
    <row r="312" spans="1:33" s="88" customFormat="1" x14ac:dyDescent="0.2">
      <c r="A312" s="83" t="s">
        <v>39</v>
      </c>
      <c r="B312" s="83" t="s">
        <v>40</v>
      </c>
      <c r="C312" s="83" t="s">
        <v>3571</v>
      </c>
      <c r="D312" s="83" t="s">
        <v>3660</v>
      </c>
      <c r="E312" s="83" t="s">
        <v>2903</v>
      </c>
      <c r="F312" s="83" t="s">
        <v>3663</v>
      </c>
      <c r="G312" s="83" t="s">
        <v>3694</v>
      </c>
      <c r="H312" s="83" t="s">
        <v>4575</v>
      </c>
      <c r="I312" s="83" t="s">
        <v>302</v>
      </c>
      <c r="J312" s="83" t="s">
        <v>55</v>
      </c>
      <c r="K312" s="104" t="s">
        <v>54</v>
      </c>
      <c r="L312" s="84">
        <v>43368</v>
      </c>
      <c r="M312" s="84">
        <v>43368</v>
      </c>
      <c r="N312" s="83" t="s">
        <v>1386</v>
      </c>
      <c r="O312" s="83" t="s">
        <v>1368</v>
      </c>
      <c r="P312" s="102">
        <v>8000905</v>
      </c>
      <c r="Q312" s="83" t="s">
        <v>3673</v>
      </c>
      <c r="R312" s="83" t="s">
        <v>59</v>
      </c>
      <c r="S312" s="83" t="s">
        <v>52</v>
      </c>
      <c r="T312" s="85">
        <v>2265.83</v>
      </c>
      <c r="U312" s="85">
        <v>2046.04</v>
      </c>
      <c r="V312" s="85">
        <f t="shared" si="42"/>
        <v>219.78999999999996</v>
      </c>
      <c r="W312" s="86">
        <f t="shared" si="41"/>
        <v>9.7001981613801552E-2</v>
      </c>
      <c r="X312" s="83" t="s">
        <v>4574</v>
      </c>
      <c r="Y312" s="85">
        <v>0</v>
      </c>
      <c r="Z312" s="83" t="s">
        <v>55</v>
      </c>
      <c r="AA312" s="85">
        <v>0</v>
      </c>
      <c r="AB312" s="85" t="s">
        <v>54</v>
      </c>
      <c r="AC312" s="85">
        <v>0</v>
      </c>
      <c r="AD312" s="85">
        <v>0</v>
      </c>
      <c r="AE312" s="85">
        <v>0</v>
      </c>
      <c r="AF312" s="83" t="s">
        <v>1371</v>
      </c>
      <c r="AG312" s="103">
        <f t="shared" si="43"/>
        <v>219.78999999999996</v>
      </c>
    </row>
    <row r="313" spans="1:33" s="88" customFormat="1" x14ac:dyDescent="0.2">
      <c r="A313" s="83" t="s">
        <v>39</v>
      </c>
      <c r="B313" s="83" t="s">
        <v>40</v>
      </c>
      <c r="C313" s="83" t="s">
        <v>3571</v>
      </c>
      <c r="D313" s="83" t="s">
        <v>3660</v>
      </c>
      <c r="E313" s="83" t="s">
        <v>2903</v>
      </c>
      <c r="F313" s="83" t="s">
        <v>3663</v>
      </c>
      <c r="G313" s="83" t="s">
        <v>3664</v>
      </c>
      <c r="H313" s="83" t="s">
        <v>4575</v>
      </c>
      <c r="I313" s="83" t="s">
        <v>302</v>
      </c>
      <c r="J313" s="83" t="s">
        <v>2121</v>
      </c>
      <c r="K313" s="84">
        <v>43423</v>
      </c>
      <c r="L313" s="84">
        <v>43423</v>
      </c>
      <c r="M313" s="84">
        <v>43423</v>
      </c>
      <c r="N313" s="83" t="s">
        <v>1367</v>
      </c>
      <c r="O313" s="83" t="s">
        <v>1368</v>
      </c>
      <c r="P313" s="102">
        <v>8089771</v>
      </c>
      <c r="Q313" s="83" t="s">
        <v>3673</v>
      </c>
      <c r="R313" s="83" t="s">
        <v>59</v>
      </c>
      <c r="S313" s="83" t="s">
        <v>52</v>
      </c>
      <c r="T313" s="85">
        <v>1217.76</v>
      </c>
      <c r="U313" s="85">
        <v>1127.52</v>
      </c>
      <c r="V313" s="85">
        <f t="shared" si="42"/>
        <v>90.240000000000009</v>
      </c>
      <c r="W313" s="86">
        <f t="shared" si="41"/>
        <v>7.4103271580607019E-2</v>
      </c>
      <c r="X313" s="83" t="s">
        <v>1361</v>
      </c>
      <c r="Y313" s="85">
        <v>1127.52</v>
      </c>
      <c r="Z313" s="83" t="s">
        <v>5684</v>
      </c>
      <c r="AA313" s="85">
        <v>0</v>
      </c>
      <c r="AB313" s="85" t="s">
        <v>54</v>
      </c>
      <c r="AC313" s="85">
        <v>1217.76</v>
      </c>
      <c r="AD313" s="85">
        <v>1127.52</v>
      </c>
      <c r="AE313" s="85">
        <v>90.24</v>
      </c>
      <c r="AF313" s="83" t="s">
        <v>1371</v>
      </c>
      <c r="AG313" s="103">
        <f t="shared" si="43"/>
        <v>0</v>
      </c>
    </row>
    <row r="314" spans="1:33" s="88" customFormat="1" x14ac:dyDescent="0.2">
      <c r="A314" s="83" t="s">
        <v>39</v>
      </c>
      <c r="B314" s="83" t="s">
        <v>40</v>
      </c>
      <c r="C314" s="83" t="s">
        <v>3571</v>
      </c>
      <c r="D314" s="83" t="s">
        <v>3660</v>
      </c>
      <c r="E314" s="83" t="s">
        <v>2903</v>
      </c>
      <c r="F314" s="83" t="s">
        <v>3663</v>
      </c>
      <c r="G314" s="83" t="s">
        <v>3664</v>
      </c>
      <c r="H314" s="83" t="s">
        <v>4575</v>
      </c>
      <c r="I314" s="83" t="s">
        <v>302</v>
      </c>
      <c r="J314" s="83" t="s">
        <v>2222</v>
      </c>
      <c r="K314" s="84">
        <v>43447</v>
      </c>
      <c r="L314" s="84">
        <v>43447</v>
      </c>
      <c r="M314" s="84">
        <v>43447</v>
      </c>
      <c r="N314" s="83" t="s">
        <v>1367</v>
      </c>
      <c r="O314" s="83" t="s">
        <v>1368</v>
      </c>
      <c r="P314" s="102">
        <v>8123269</v>
      </c>
      <c r="Q314" s="83" t="s">
        <v>3673</v>
      </c>
      <c r="R314" s="83" t="s">
        <v>59</v>
      </c>
      <c r="S314" s="83" t="s">
        <v>52</v>
      </c>
      <c r="T314" s="85">
        <v>1787.7</v>
      </c>
      <c r="U314" s="85">
        <v>1715.34</v>
      </c>
      <c r="V314" s="85">
        <f t="shared" si="42"/>
        <v>72.360000000000127</v>
      </c>
      <c r="W314" s="86">
        <f t="shared" si="41"/>
        <v>4.0476590031884613E-2</v>
      </c>
      <c r="X314" s="83" t="s">
        <v>1361</v>
      </c>
      <c r="Y314" s="85">
        <v>1715.34</v>
      </c>
      <c r="Z314" s="83" t="s">
        <v>5685</v>
      </c>
      <c r="AA314" s="85">
        <v>0</v>
      </c>
      <c r="AB314" s="85" t="s">
        <v>54</v>
      </c>
      <c r="AC314" s="85">
        <v>1787.7</v>
      </c>
      <c r="AD314" s="85">
        <v>1715.34</v>
      </c>
      <c r="AE314" s="85">
        <v>72.36</v>
      </c>
      <c r="AF314" s="83" t="s">
        <v>1371</v>
      </c>
      <c r="AG314" s="103">
        <f t="shared" si="43"/>
        <v>1.2789769243681803E-13</v>
      </c>
    </row>
    <row r="315" spans="1:33" s="88" customFormat="1" x14ac:dyDescent="0.2">
      <c r="A315" s="83" t="s">
        <v>39</v>
      </c>
      <c r="B315" s="83" t="s">
        <v>40</v>
      </c>
      <c r="C315" s="83" t="s">
        <v>3571</v>
      </c>
      <c r="D315" s="83" t="s">
        <v>3660</v>
      </c>
      <c r="E315" s="83" t="s">
        <v>2903</v>
      </c>
      <c r="F315" s="83" t="s">
        <v>3663</v>
      </c>
      <c r="G315" s="83" t="s">
        <v>3664</v>
      </c>
      <c r="H315" s="83" t="s">
        <v>4575</v>
      </c>
      <c r="I315" s="83" t="s">
        <v>302</v>
      </c>
      <c r="J315" s="83" t="s">
        <v>2222</v>
      </c>
      <c r="K315" s="84">
        <v>43447</v>
      </c>
      <c r="L315" s="84">
        <v>43447</v>
      </c>
      <c r="M315" s="84">
        <v>43447</v>
      </c>
      <c r="N315" s="83" t="s">
        <v>1367</v>
      </c>
      <c r="O315" s="83" t="s">
        <v>1368</v>
      </c>
      <c r="P315" s="102">
        <v>8123269</v>
      </c>
      <c r="Q315" s="83" t="s">
        <v>3673</v>
      </c>
      <c r="R315" s="83" t="s">
        <v>59</v>
      </c>
      <c r="S315" s="83" t="s">
        <v>52</v>
      </c>
      <c r="T315" s="85">
        <v>4652.8999999999996</v>
      </c>
      <c r="U315" s="85">
        <v>4435.17</v>
      </c>
      <c r="V315" s="85">
        <f t="shared" si="42"/>
        <v>217.72999999999956</v>
      </c>
      <c r="W315" s="86">
        <f t="shared" si="41"/>
        <v>4.6794472264609081E-2</v>
      </c>
      <c r="X315" s="83" t="s">
        <v>1361</v>
      </c>
      <c r="Y315" s="85">
        <v>4435.17</v>
      </c>
      <c r="Z315" s="83" t="s">
        <v>5686</v>
      </c>
      <c r="AA315" s="85">
        <v>0</v>
      </c>
      <c r="AB315" s="85" t="s">
        <v>54</v>
      </c>
      <c r="AC315" s="85">
        <v>4652.8999999999996</v>
      </c>
      <c r="AD315" s="85">
        <v>4435.17</v>
      </c>
      <c r="AE315" s="85">
        <v>217.73</v>
      </c>
      <c r="AF315" s="83" t="s">
        <v>1371</v>
      </c>
      <c r="AG315" s="103">
        <f t="shared" si="43"/>
        <v>-4.2632564145606011E-13</v>
      </c>
    </row>
    <row r="316" spans="1:33" s="88" customFormat="1" x14ac:dyDescent="0.2">
      <c r="A316" s="83" t="s">
        <v>39</v>
      </c>
      <c r="B316" s="83" t="s">
        <v>40</v>
      </c>
      <c r="C316" s="83" t="s">
        <v>3571</v>
      </c>
      <c r="D316" s="83" t="s">
        <v>3660</v>
      </c>
      <c r="E316" s="83" t="s">
        <v>2903</v>
      </c>
      <c r="F316" s="83" t="s">
        <v>3663</v>
      </c>
      <c r="G316" s="83" t="s">
        <v>3664</v>
      </c>
      <c r="H316" s="83" t="s">
        <v>4575</v>
      </c>
      <c r="I316" s="83" t="s">
        <v>302</v>
      </c>
      <c r="J316" s="83" t="s">
        <v>2222</v>
      </c>
      <c r="K316" s="84">
        <v>43447</v>
      </c>
      <c r="L316" s="84">
        <v>43447</v>
      </c>
      <c r="M316" s="84">
        <v>43447</v>
      </c>
      <c r="N316" s="83" t="s">
        <v>1367</v>
      </c>
      <c r="O316" s="83" t="s">
        <v>1368</v>
      </c>
      <c r="P316" s="102">
        <v>8123269</v>
      </c>
      <c r="Q316" s="83" t="s">
        <v>3673</v>
      </c>
      <c r="R316" s="83" t="s">
        <v>59</v>
      </c>
      <c r="S316" s="83" t="s">
        <v>52</v>
      </c>
      <c r="T316" s="85">
        <v>50689.26</v>
      </c>
      <c r="U316" s="85">
        <v>46853.3</v>
      </c>
      <c r="V316" s="85">
        <f t="shared" si="42"/>
        <v>3835.9599999999991</v>
      </c>
      <c r="W316" s="86">
        <f t="shared" si="41"/>
        <v>7.5675991324394926E-2</v>
      </c>
      <c r="X316" s="83" t="s">
        <v>1361</v>
      </c>
      <c r="Y316" s="85">
        <v>46853.3</v>
      </c>
      <c r="Z316" s="83" t="s">
        <v>5687</v>
      </c>
      <c r="AA316" s="85">
        <v>0</v>
      </c>
      <c r="AB316" s="85" t="s">
        <v>54</v>
      </c>
      <c r="AC316" s="85">
        <v>50689.26</v>
      </c>
      <c r="AD316" s="85">
        <v>46853.3</v>
      </c>
      <c r="AE316" s="85">
        <v>3835.96</v>
      </c>
      <c r="AF316" s="83" t="s">
        <v>1371</v>
      </c>
      <c r="AG316" s="103">
        <f t="shared" si="43"/>
        <v>0</v>
      </c>
    </row>
    <row r="317" spans="1:33" s="95" customFormat="1" x14ac:dyDescent="0.2">
      <c r="A317" s="89" t="s">
        <v>39</v>
      </c>
      <c r="B317" s="89" t="s">
        <v>40</v>
      </c>
      <c r="C317" s="89" t="s">
        <v>3571</v>
      </c>
      <c r="D317" s="89" t="s">
        <v>3660</v>
      </c>
      <c r="E317" s="89" t="s">
        <v>2903</v>
      </c>
      <c r="F317" s="89" t="s">
        <v>3663</v>
      </c>
      <c r="G317" s="89" t="s">
        <v>3694</v>
      </c>
      <c r="H317" s="89" t="s">
        <v>4575</v>
      </c>
      <c r="I317" s="89" t="s">
        <v>302</v>
      </c>
      <c r="J317" s="89" t="s">
        <v>2222</v>
      </c>
      <c r="K317" s="90">
        <v>43447</v>
      </c>
      <c r="L317" s="90">
        <v>43524</v>
      </c>
      <c r="M317" s="90">
        <v>43524</v>
      </c>
      <c r="N317" s="89" t="s">
        <v>1386</v>
      </c>
      <c r="O317" s="89" t="s">
        <v>1368</v>
      </c>
      <c r="P317" s="105">
        <v>7969621</v>
      </c>
      <c r="Q317" s="89" t="s">
        <v>3673</v>
      </c>
      <c r="R317" s="89" t="s">
        <v>59</v>
      </c>
      <c r="S317" s="89" t="s">
        <v>52</v>
      </c>
      <c r="T317" s="92">
        <v>47389.78</v>
      </c>
      <c r="U317" s="92">
        <v>42792.97</v>
      </c>
      <c r="V317" s="92">
        <f t="shared" si="42"/>
        <v>4596.8099999999977</v>
      </c>
      <c r="W317" s="93">
        <f t="shared" si="41"/>
        <v>9.7000028276138822E-2</v>
      </c>
      <c r="X317" s="89" t="s">
        <v>4574</v>
      </c>
      <c r="Y317" s="92">
        <v>0</v>
      </c>
      <c r="Z317" s="89" t="s">
        <v>55</v>
      </c>
      <c r="AA317" s="92">
        <v>0</v>
      </c>
      <c r="AB317" s="92" t="s">
        <v>54</v>
      </c>
      <c r="AC317" s="92">
        <v>47389.78</v>
      </c>
      <c r="AD317" s="92">
        <v>43851.46</v>
      </c>
      <c r="AE317" s="92">
        <v>3538.32</v>
      </c>
      <c r="AF317" s="89" t="s">
        <v>1371</v>
      </c>
      <c r="AG317" s="106">
        <f t="shared" si="43"/>
        <v>1058.4899999999975</v>
      </c>
    </row>
    <row r="318" spans="1:33" s="95" customFormat="1" x14ac:dyDescent="0.2">
      <c r="A318" s="89" t="s">
        <v>39</v>
      </c>
      <c r="B318" s="89" t="s">
        <v>40</v>
      </c>
      <c r="C318" s="89" t="s">
        <v>3571</v>
      </c>
      <c r="D318" s="89" t="s">
        <v>3660</v>
      </c>
      <c r="E318" s="89" t="s">
        <v>2903</v>
      </c>
      <c r="F318" s="89" t="s">
        <v>3663</v>
      </c>
      <c r="G318" s="89" t="s">
        <v>3694</v>
      </c>
      <c r="H318" s="89" t="s">
        <v>4575</v>
      </c>
      <c r="I318" s="89" t="s">
        <v>302</v>
      </c>
      <c r="J318" s="89" t="s">
        <v>2222</v>
      </c>
      <c r="K318" s="90">
        <v>43447</v>
      </c>
      <c r="L318" s="90">
        <v>43524</v>
      </c>
      <c r="M318" s="90">
        <v>43524</v>
      </c>
      <c r="N318" s="89" t="s">
        <v>1386</v>
      </c>
      <c r="O318" s="89" t="s">
        <v>1368</v>
      </c>
      <c r="P318" s="105">
        <v>7979691</v>
      </c>
      <c r="Q318" s="89" t="s">
        <v>3673</v>
      </c>
      <c r="R318" s="89" t="s">
        <v>59</v>
      </c>
      <c r="S318" s="89" t="s">
        <v>52</v>
      </c>
      <c r="T318" s="92">
        <v>54789.51</v>
      </c>
      <c r="U318" s="92">
        <v>49474.93</v>
      </c>
      <c r="V318" s="92">
        <f t="shared" si="42"/>
        <v>5314.5800000000017</v>
      </c>
      <c r="W318" s="93">
        <f t="shared" si="41"/>
        <v>9.6999954918377651E-2</v>
      </c>
      <c r="X318" s="89" t="s">
        <v>4574</v>
      </c>
      <c r="Y318" s="92">
        <v>0</v>
      </c>
      <c r="Z318" s="89" t="s">
        <v>55</v>
      </c>
      <c r="AA318" s="92">
        <v>0</v>
      </c>
      <c r="AB318" s="92" t="s">
        <v>54</v>
      </c>
      <c r="AC318" s="92">
        <v>53037.599999999999</v>
      </c>
      <c r="AD318" s="92">
        <v>45641.37</v>
      </c>
      <c r="AE318" s="92">
        <v>7396.23</v>
      </c>
      <c r="AF318" s="89" t="s">
        <v>1371</v>
      </c>
      <c r="AG318" s="106">
        <f t="shared" si="43"/>
        <v>-2081.6499999999978</v>
      </c>
    </row>
    <row r="319" spans="1:33" s="95" customFormat="1" x14ac:dyDescent="0.2">
      <c r="A319" s="89" t="s">
        <v>39</v>
      </c>
      <c r="B319" s="89" t="s">
        <v>40</v>
      </c>
      <c r="C319" s="89" t="s">
        <v>3571</v>
      </c>
      <c r="D319" s="89" t="s">
        <v>3660</v>
      </c>
      <c r="E319" s="89" t="s">
        <v>2903</v>
      </c>
      <c r="F319" s="89" t="s">
        <v>3663</v>
      </c>
      <c r="G319" s="89" t="s">
        <v>3664</v>
      </c>
      <c r="H319" s="89" t="s">
        <v>4575</v>
      </c>
      <c r="I319" s="89" t="s">
        <v>302</v>
      </c>
      <c r="J319" s="89" t="s">
        <v>2222</v>
      </c>
      <c r="K319" s="90">
        <v>43447</v>
      </c>
      <c r="L319" s="90">
        <v>43504</v>
      </c>
      <c r="M319" s="90">
        <v>43504</v>
      </c>
      <c r="N319" s="89" t="s">
        <v>1367</v>
      </c>
      <c r="O319" s="89" t="s">
        <v>1368</v>
      </c>
      <c r="P319" s="105">
        <v>8125098</v>
      </c>
      <c r="Q319" s="89" t="s">
        <v>3678</v>
      </c>
      <c r="R319" s="89" t="s">
        <v>59</v>
      </c>
      <c r="S319" s="89" t="s">
        <v>52</v>
      </c>
      <c r="T319" s="92">
        <v>1004.84</v>
      </c>
      <c r="U319" s="92">
        <v>957</v>
      </c>
      <c r="V319" s="92">
        <f t="shared" si="42"/>
        <v>47.840000000000032</v>
      </c>
      <c r="W319" s="93">
        <f t="shared" si="41"/>
        <v>4.7609569682735588E-2</v>
      </c>
      <c r="X319" s="89" t="s">
        <v>1361</v>
      </c>
      <c r="Y319" s="92">
        <v>957</v>
      </c>
      <c r="Z319" s="89" t="s">
        <v>4576</v>
      </c>
      <c r="AA319" s="92">
        <v>0</v>
      </c>
      <c r="AB319" s="92" t="s">
        <v>54</v>
      </c>
      <c r="AC319" s="92">
        <v>1004.84</v>
      </c>
      <c r="AD319" s="92">
        <v>957</v>
      </c>
      <c r="AE319" s="92">
        <v>47.84</v>
      </c>
      <c r="AF319" s="89" t="s">
        <v>1371</v>
      </c>
      <c r="AG319" s="106">
        <f t="shared" si="43"/>
        <v>0</v>
      </c>
    </row>
    <row r="320" spans="1:33" s="95" customFormat="1" x14ac:dyDescent="0.2">
      <c r="A320" s="89" t="s">
        <v>39</v>
      </c>
      <c r="B320" s="89" t="s">
        <v>40</v>
      </c>
      <c r="C320" s="89" t="s">
        <v>3571</v>
      </c>
      <c r="D320" s="89" t="s">
        <v>3660</v>
      </c>
      <c r="E320" s="89" t="s">
        <v>2903</v>
      </c>
      <c r="F320" s="89" t="s">
        <v>3663</v>
      </c>
      <c r="G320" s="89" t="s">
        <v>3664</v>
      </c>
      <c r="H320" s="89" t="s">
        <v>4575</v>
      </c>
      <c r="I320" s="89" t="s">
        <v>302</v>
      </c>
      <c r="J320" s="89" t="s">
        <v>2222</v>
      </c>
      <c r="K320" s="90">
        <v>43447</v>
      </c>
      <c r="L320" s="90">
        <v>43504</v>
      </c>
      <c r="M320" s="90">
        <v>43504</v>
      </c>
      <c r="N320" s="89" t="s">
        <v>1367</v>
      </c>
      <c r="O320" s="89" t="s">
        <v>1368</v>
      </c>
      <c r="P320" s="105">
        <v>8125098</v>
      </c>
      <c r="Q320" s="89" t="s">
        <v>3678</v>
      </c>
      <c r="R320" s="89" t="s">
        <v>59</v>
      </c>
      <c r="S320" s="89" t="s">
        <v>52</v>
      </c>
      <c r="T320" s="92">
        <v>14829</v>
      </c>
      <c r="U320" s="92">
        <v>10547.17</v>
      </c>
      <c r="V320" s="92">
        <f t="shared" si="42"/>
        <v>4281.83</v>
      </c>
      <c r="W320" s="93">
        <f t="shared" si="41"/>
        <v>0.28874704969991233</v>
      </c>
      <c r="X320" s="89" t="s">
        <v>1361</v>
      </c>
      <c r="Y320" s="92">
        <v>10547.17</v>
      </c>
      <c r="Z320" s="89" t="s">
        <v>4577</v>
      </c>
      <c r="AA320" s="92">
        <v>0</v>
      </c>
      <c r="AB320" s="92" t="s">
        <v>54</v>
      </c>
      <c r="AC320" s="92">
        <v>14829</v>
      </c>
      <c r="AD320" s="92">
        <v>10547.17</v>
      </c>
      <c r="AE320" s="92">
        <v>4281.83</v>
      </c>
      <c r="AF320" s="89" t="s">
        <v>1371</v>
      </c>
      <c r="AG320" s="106">
        <f t="shared" si="43"/>
        <v>0</v>
      </c>
    </row>
    <row r="321" spans="1:33" s="95" customFormat="1" x14ac:dyDescent="0.2">
      <c r="A321" s="89" t="s">
        <v>39</v>
      </c>
      <c r="B321" s="89" t="s">
        <v>40</v>
      </c>
      <c r="C321" s="89" t="s">
        <v>3571</v>
      </c>
      <c r="D321" s="89" t="s">
        <v>3660</v>
      </c>
      <c r="E321" s="89" t="s">
        <v>2903</v>
      </c>
      <c r="F321" s="89" t="s">
        <v>3663</v>
      </c>
      <c r="G321" s="89" t="s">
        <v>3664</v>
      </c>
      <c r="H321" s="89" t="s">
        <v>4575</v>
      </c>
      <c r="I321" s="89" t="s">
        <v>302</v>
      </c>
      <c r="J321" s="89" t="s">
        <v>2222</v>
      </c>
      <c r="K321" s="90">
        <v>43447</v>
      </c>
      <c r="L321" s="90">
        <v>43504</v>
      </c>
      <c r="M321" s="90">
        <v>43504</v>
      </c>
      <c r="N321" s="89" t="s">
        <v>1367</v>
      </c>
      <c r="O321" s="89" t="s">
        <v>1368</v>
      </c>
      <c r="P321" s="105">
        <v>8125099</v>
      </c>
      <c r="Q321" s="89" t="s">
        <v>3678</v>
      </c>
      <c r="R321" s="89" t="s">
        <v>59</v>
      </c>
      <c r="S321" s="89" t="s">
        <v>52</v>
      </c>
      <c r="T321" s="92">
        <v>251.21</v>
      </c>
      <c r="U321" s="92">
        <v>239.25</v>
      </c>
      <c r="V321" s="92">
        <f t="shared" si="42"/>
        <v>11.960000000000008</v>
      </c>
      <c r="W321" s="93">
        <f t="shared" si="41"/>
        <v>4.7609569682735588E-2</v>
      </c>
      <c r="X321" s="89" t="s">
        <v>1361</v>
      </c>
      <c r="Y321" s="92">
        <v>239.25</v>
      </c>
      <c r="Z321" s="89" t="s">
        <v>4578</v>
      </c>
      <c r="AA321" s="92">
        <v>0</v>
      </c>
      <c r="AB321" s="92" t="s">
        <v>54</v>
      </c>
      <c r="AC321" s="92">
        <v>251.21</v>
      </c>
      <c r="AD321" s="92">
        <v>239.25</v>
      </c>
      <c r="AE321" s="92">
        <v>11.96</v>
      </c>
      <c r="AF321" s="89" t="s">
        <v>1371</v>
      </c>
      <c r="AG321" s="106">
        <f t="shared" si="43"/>
        <v>0</v>
      </c>
    </row>
    <row r="322" spans="1:33" s="95" customFormat="1" x14ac:dyDescent="0.2">
      <c r="A322" s="89" t="s">
        <v>39</v>
      </c>
      <c r="B322" s="89" t="s">
        <v>40</v>
      </c>
      <c r="C322" s="89" t="s">
        <v>3571</v>
      </c>
      <c r="D322" s="89" t="s">
        <v>3660</v>
      </c>
      <c r="E322" s="89" t="s">
        <v>2903</v>
      </c>
      <c r="F322" s="89" t="s">
        <v>3663</v>
      </c>
      <c r="G322" s="89" t="s">
        <v>3664</v>
      </c>
      <c r="H322" s="89" t="s">
        <v>4575</v>
      </c>
      <c r="I322" s="89" t="s">
        <v>302</v>
      </c>
      <c r="J322" s="89" t="s">
        <v>2222</v>
      </c>
      <c r="K322" s="90">
        <v>43447</v>
      </c>
      <c r="L322" s="90">
        <v>43504</v>
      </c>
      <c r="M322" s="90">
        <v>43504</v>
      </c>
      <c r="N322" s="89" t="s">
        <v>1367</v>
      </c>
      <c r="O322" s="89" t="s">
        <v>1368</v>
      </c>
      <c r="P322" s="105">
        <v>8125103</v>
      </c>
      <c r="Q322" s="89" t="s">
        <v>3678</v>
      </c>
      <c r="R322" s="89" t="s">
        <v>59</v>
      </c>
      <c r="S322" s="89" t="s">
        <v>52</v>
      </c>
      <c r="T322" s="92">
        <v>14829</v>
      </c>
      <c r="U322" s="92">
        <v>10547.17</v>
      </c>
      <c r="V322" s="92">
        <f t="shared" si="42"/>
        <v>4281.83</v>
      </c>
      <c r="W322" s="93">
        <f t="shared" si="41"/>
        <v>0.28874704969991233</v>
      </c>
      <c r="X322" s="89" t="s">
        <v>1361</v>
      </c>
      <c r="Y322" s="92">
        <v>10547.17</v>
      </c>
      <c r="Z322" s="89" t="s">
        <v>4579</v>
      </c>
      <c r="AA322" s="92">
        <v>0</v>
      </c>
      <c r="AB322" s="92" t="s">
        <v>54</v>
      </c>
      <c r="AC322" s="92">
        <v>14829</v>
      </c>
      <c r="AD322" s="92">
        <v>10547.17</v>
      </c>
      <c r="AE322" s="92">
        <v>4281.83</v>
      </c>
      <c r="AF322" s="89" t="s">
        <v>1371</v>
      </c>
      <c r="AG322" s="106">
        <f t="shared" si="43"/>
        <v>0</v>
      </c>
    </row>
    <row r="323" spans="1:33" s="95" customFormat="1" x14ac:dyDescent="0.2">
      <c r="A323" s="89" t="s">
        <v>39</v>
      </c>
      <c r="B323" s="89" t="s">
        <v>40</v>
      </c>
      <c r="C323" s="89" t="s">
        <v>3571</v>
      </c>
      <c r="D323" s="89" t="s">
        <v>3660</v>
      </c>
      <c r="E323" s="89" t="s">
        <v>2903</v>
      </c>
      <c r="F323" s="89" t="s">
        <v>3663</v>
      </c>
      <c r="G323" s="89" t="s">
        <v>3664</v>
      </c>
      <c r="H323" s="89" t="s">
        <v>4575</v>
      </c>
      <c r="I323" s="89" t="s">
        <v>302</v>
      </c>
      <c r="J323" s="89" t="s">
        <v>2222</v>
      </c>
      <c r="K323" s="90">
        <v>43447</v>
      </c>
      <c r="L323" s="90">
        <v>43504</v>
      </c>
      <c r="M323" s="90">
        <v>43504</v>
      </c>
      <c r="N323" s="89" t="s">
        <v>1367</v>
      </c>
      <c r="O323" s="89" t="s">
        <v>1368</v>
      </c>
      <c r="P323" s="105">
        <v>8125103</v>
      </c>
      <c r="Q323" s="89" t="s">
        <v>3678</v>
      </c>
      <c r="R323" s="89" t="s">
        <v>59</v>
      </c>
      <c r="S323" s="89" t="s">
        <v>52</v>
      </c>
      <c r="T323" s="92">
        <v>1004.84</v>
      </c>
      <c r="U323" s="92">
        <v>957</v>
      </c>
      <c r="V323" s="92">
        <f t="shared" si="42"/>
        <v>47.840000000000032</v>
      </c>
      <c r="W323" s="93">
        <f t="shared" si="41"/>
        <v>4.7609569682735588E-2</v>
      </c>
      <c r="X323" s="89" t="s">
        <v>1361</v>
      </c>
      <c r="Y323" s="92">
        <v>957</v>
      </c>
      <c r="Z323" s="89" t="s">
        <v>4580</v>
      </c>
      <c r="AA323" s="92">
        <v>0</v>
      </c>
      <c r="AB323" s="92" t="s">
        <v>54</v>
      </c>
      <c r="AC323" s="92">
        <v>1004.84</v>
      </c>
      <c r="AD323" s="92">
        <v>957</v>
      </c>
      <c r="AE323" s="92">
        <v>47.84</v>
      </c>
      <c r="AF323" s="89" t="s">
        <v>1371</v>
      </c>
      <c r="AG323" s="106">
        <f t="shared" si="43"/>
        <v>0</v>
      </c>
    </row>
    <row r="324" spans="1:33" s="95" customFormat="1" x14ac:dyDescent="0.2">
      <c r="A324" s="89" t="s">
        <v>39</v>
      </c>
      <c r="B324" s="89" t="s">
        <v>40</v>
      </c>
      <c r="C324" s="89" t="s">
        <v>3571</v>
      </c>
      <c r="D324" s="89" t="s">
        <v>3660</v>
      </c>
      <c r="E324" s="89" t="s">
        <v>2903</v>
      </c>
      <c r="F324" s="89" t="s">
        <v>3663</v>
      </c>
      <c r="G324" s="89" t="s">
        <v>3664</v>
      </c>
      <c r="H324" s="89" t="s">
        <v>4575</v>
      </c>
      <c r="I324" s="89" t="s">
        <v>302</v>
      </c>
      <c r="J324" s="89" t="s">
        <v>2222</v>
      </c>
      <c r="K324" s="90">
        <v>43447</v>
      </c>
      <c r="L324" s="90">
        <v>43504</v>
      </c>
      <c r="M324" s="90">
        <v>43504</v>
      </c>
      <c r="N324" s="89" t="s">
        <v>1367</v>
      </c>
      <c r="O324" s="89" t="s">
        <v>1368</v>
      </c>
      <c r="P324" s="105">
        <v>8125104</v>
      </c>
      <c r="Q324" s="89" t="s">
        <v>3678</v>
      </c>
      <c r="R324" s="89" t="s">
        <v>59</v>
      </c>
      <c r="S324" s="89" t="s">
        <v>52</v>
      </c>
      <c r="T324" s="92">
        <v>1004.84</v>
      </c>
      <c r="U324" s="92">
        <v>957</v>
      </c>
      <c r="V324" s="92">
        <f t="shared" si="42"/>
        <v>47.840000000000032</v>
      </c>
      <c r="W324" s="93">
        <f t="shared" si="41"/>
        <v>4.7609569682735588E-2</v>
      </c>
      <c r="X324" s="89" t="s">
        <v>1361</v>
      </c>
      <c r="Y324" s="92">
        <v>957</v>
      </c>
      <c r="Z324" s="89" t="s">
        <v>4581</v>
      </c>
      <c r="AA324" s="92">
        <v>0</v>
      </c>
      <c r="AB324" s="92" t="s">
        <v>54</v>
      </c>
      <c r="AC324" s="92">
        <v>1004.84</v>
      </c>
      <c r="AD324" s="92">
        <v>957</v>
      </c>
      <c r="AE324" s="92">
        <v>47.84</v>
      </c>
      <c r="AF324" s="89" t="s">
        <v>1371</v>
      </c>
      <c r="AG324" s="106">
        <f t="shared" si="43"/>
        <v>0</v>
      </c>
    </row>
    <row r="325" spans="1:33" s="95" customFormat="1" x14ac:dyDescent="0.2">
      <c r="A325" s="89" t="s">
        <v>39</v>
      </c>
      <c r="B325" s="89" t="s">
        <v>40</v>
      </c>
      <c r="C325" s="89" t="s">
        <v>3571</v>
      </c>
      <c r="D325" s="89" t="s">
        <v>3660</v>
      </c>
      <c r="E325" s="89" t="s">
        <v>2903</v>
      </c>
      <c r="F325" s="89" t="s">
        <v>3663</v>
      </c>
      <c r="G325" s="89" t="s">
        <v>3664</v>
      </c>
      <c r="H325" s="89" t="s">
        <v>4575</v>
      </c>
      <c r="I325" s="89" t="s">
        <v>302</v>
      </c>
      <c r="J325" s="89" t="s">
        <v>2222</v>
      </c>
      <c r="K325" s="90">
        <v>43447</v>
      </c>
      <c r="L325" s="90">
        <v>43511</v>
      </c>
      <c r="M325" s="90">
        <v>43511</v>
      </c>
      <c r="N325" s="89" t="s">
        <v>1367</v>
      </c>
      <c r="O325" s="89" t="s">
        <v>1368</v>
      </c>
      <c r="P325" s="105">
        <v>8125112</v>
      </c>
      <c r="Q325" s="89" t="s">
        <v>3678</v>
      </c>
      <c r="R325" s="89" t="s">
        <v>59</v>
      </c>
      <c r="S325" s="89" t="s">
        <v>52</v>
      </c>
      <c r="T325" s="92">
        <v>1074996.95</v>
      </c>
      <c r="U325" s="92">
        <v>959818.75</v>
      </c>
      <c r="V325" s="92">
        <f t="shared" si="42"/>
        <v>115178.19999999995</v>
      </c>
      <c r="W325" s="93">
        <f t="shared" si="41"/>
        <v>0.10714281561450008</v>
      </c>
      <c r="X325" s="89" t="s">
        <v>1361</v>
      </c>
      <c r="Y325" s="92">
        <v>959818.75</v>
      </c>
      <c r="Z325" s="89" t="s">
        <v>4582</v>
      </c>
      <c r="AA325" s="92">
        <v>0</v>
      </c>
      <c r="AB325" s="92" t="s">
        <v>54</v>
      </c>
      <c r="AC325" s="92">
        <v>1074996.95</v>
      </c>
      <c r="AD325" s="92">
        <v>959818.75</v>
      </c>
      <c r="AE325" s="92">
        <v>115178.2</v>
      </c>
      <c r="AF325" s="89" t="s">
        <v>1371</v>
      </c>
      <c r="AG325" s="106">
        <f t="shared" si="43"/>
        <v>0</v>
      </c>
    </row>
    <row r="326" spans="1:33" s="95" customFormat="1" x14ac:dyDescent="0.2">
      <c r="A326" s="89" t="s">
        <v>39</v>
      </c>
      <c r="B326" s="89" t="s">
        <v>40</v>
      </c>
      <c r="C326" s="89" t="s">
        <v>3571</v>
      </c>
      <c r="D326" s="89" t="s">
        <v>3660</v>
      </c>
      <c r="E326" s="89" t="s">
        <v>2903</v>
      </c>
      <c r="F326" s="89" t="s">
        <v>3663</v>
      </c>
      <c r="G326" s="89" t="s">
        <v>3664</v>
      </c>
      <c r="H326" s="89" t="s">
        <v>4575</v>
      </c>
      <c r="I326" s="89" t="s">
        <v>302</v>
      </c>
      <c r="J326" s="89" t="s">
        <v>2222</v>
      </c>
      <c r="K326" s="90">
        <v>43447</v>
      </c>
      <c r="L326" s="90">
        <v>43504</v>
      </c>
      <c r="M326" s="90">
        <v>43504</v>
      </c>
      <c r="N326" s="89" t="s">
        <v>1367</v>
      </c>
      <c r="O326" s="89" t="s">
        <v>1368</v>
      </c>
      <c r="P326" s="105">
        <v>8125115</v>
      </c>
      <c r="Q326" s="89" t="s">
        <v>3678</v>
      </c>
      <c r="R326" s="89" t="s">
        <v>59</v>
      </c>
      <c r="S326" s="89" t="s">
        <v>52</v>
      </c>
      <c r="T326" s="92">
        <v>1004.84</v>
      </c>
      <c r="U326" s="92">
        <v>957</v>
      </c>
      <c r="V326" s="92">
        <f t="shared" si="42"/>
        <v>47.840000000000032</v>
      </c>
      <c r="W326" s="93">
        <f t="shared" si="41"/>
        <v>4.7609569682735588E-2</v>
      </c>
      <c r="X326" s="89" t="s">
        <v>1361</v>
      </c>
      <c r="Y326" s="92">
        <v>957</v>
      </c>
      <c r="Z326" s="89" t="s">
        <v>4583</v>
      </c>
      <c r="AA326" s="92">
        <v>0</v>
      </c>
      <c r="AB326" s="92" t="s">
        <v>54</v>
      </c>
      <c r="AC326" s="92">
        <v>1004.84</v>
      </c>
      <c r="AD326" s="92">
        <v>957</v>
      </c>
      <c r="AE326" s="92">
        <v>47.84</v>
      </c>
      <c r="AF326" s="89" t="s">
        <v>1371</v>
      </c>
      <c r="AG326" s="106">
        <f t="shared" si="43"/>
        <v>0</v>
      </c>
    </row>
    <row r="327" spans="1:33" s="95" customFormat="1" x14ac:dyDescent="0.2">
      <c r="A327" s="89" t="s">
        <v>39</v>
      </c>
      <c r="B327" s="89" t="s">
        <v>40</v>
      </c>
      <c r="C327" s="89" t="s">
        <v>3571</v>
      </c>
      <c r="D327" s="89" t="s">
        <v>3660</v>
      </c>
      <c r="E327" s="89" t="s">
        <v>2903</v>
      </c>
      <c r="F327" s="89" t="s">
        <v>3663</v>
      </c>
      <c r="G327" s="89" t="s">
        <v>3664</v>
      </c>
      <c r="H327" s="89" t="s">
        <v>4575</v>
      </c>
      <c r="I327" s="89" t="s">
        <v>302</v>
      </c>
      <c r="J327" s="89" t="s">
        <v>2222</v>
      </c>
      <c r="K327" s="90">
        <v>43447</v>
      </c>
      <c r="L327" s="90">
        <v>43504</v>
      </c>
      <c r="M327" s="90">
        <v>43504</v>
      </c>
      <c r="N327" s="89" t="s">
        <v>1367</v>
      </c>
      <c r="O327" s="89" t="s">
        <v>1368</v>
      </c>
      <c r="P327" s="105">
        <v>8125115</v>
      </c>
      <c r="Q327" s="89" t="s">
        <v>3678</v>
      </c>
      <c r="R327" s="89" t="s">
        <v>59</v>
      </c>
      <c r="S327" s="89" t="s">
        <v>52</v>
      </c>
      <c r="T327" s="92">
        <v>14829</v>
      </c>
      <c r="U327" s="92">
        <v>10547.17</v>
      </c>
      <c r="V327" s="92">
        <f t="shared" si="42"/>
        <v>4281.83</v>
      </c>
      <c r="W327" s="93">
        <f t="shared" si="41"/>
        <v>0.28874704969991233</v>
      </c>
      <c r="X327" s="89" t="s">
        <v>1361</v>
      </c>
      <c r="Y327" s="92">
        <v>10547.17</v>
      </c>
      <c r="Z327" s="89" t="s">
        <v>4584</v>
      </c>
      <c r="AA327" s="92">
        <v>0</v>
      </c>
      <c r="AB327" s="92" t="s">
        <v>54</v>
      </c>
      <c r="AC327" s="92">
        <v>14829</v>
      </c>
      <c r="AD327" s="92">
        <v>10547.17</v>
      </c>
      <c r="AE327" s="92">
        <v>4281.83</v>
      </c>
      <c r="AF327" s="89" t="s">
        <v>1371</v>
      </c>
      <c r="AG327" s="106">
        <f t="shared" si="43"/>
        <v>0</v>
      </c>
    </row>
    <row r="328" spans="1:33" s="95" customFormat="1" x14ac:dyDescent="0.2">
      <c r="A328" s="89" t="s">
        <v>39</v>
      </c>
      <c r="B328" s="89" t="s">
        <v>40</v>
      </c>
      <c r="C328" s="89" t="s">
        <v>3571</v>
      </c>
      <c r="D328" s="89" t="s">
        <v>3660</v>
      </c>
      <c r="E328" s="89" t="s">
        <v>2903</v>
      </c>
      <c r="F328" s="89" t="s">
        <v>3663</v>
      </c>
      <c r="G328" s="89" t="s">
        <v>3694</v>
      </c>
      <c r="H328" s="89" t="s">
        <v>4575</v>
      </c>
      <c r="I328" s="89" t="s">
        <v>302</v>
      </c>
      <c r="J328" s="89" t="s">
        <v>2222</v>
      </c>
      <c r="K328" s="90">
        <v>43447</v>
      </c>
      <c r="L328" s="90">
        <v>43524</v>
      </c>
      <c r="M328" s="90">
        <v>43524</v>
      </c>
      <c r="N328" s="89" t="s">
        <v>1367</v>
      </c>
      <c r="O328" s="89" t="s">
        <v>1368</v>
      </c>
      <c r="P328" s="105">
        <v>7961896</v>
      </c>
      <c r="Q328" s="89" t="s">
        <v>4585</v>
      </c>
      <c r="R328" s="89" t="s">
        <v>59</v>
      </c>
      <c r="S328" s="89" t="s">
        <v>52</v>
      </c>
      <c r="T328" s="92">
        <v>7316.3</v>
      </c>
      <c r="U328" s="92">
        <v>6967.9</v>
      </c>
      <c r="V328" s="92">
        <f t="shared" si="42"/>
        <v>348.40000000000055</v>
      </c>
      <c r="W328" s="93">
        <f t="shared" si="41"/>
        <v>4.7619698481472947E-2</v>
      </c>
      <c r="X328" s="89" t="s">
        <v>1361</v>
      </c>
      <c r="Y328" s="92">
        <v>6967.9</v>
      </c>
      <c r="Z328" s="89" t="s">
        <v>4586</v>
      </c>
      <c r="AA328" s="92">
        <v>0</v>
      </c>
      <c r="AB328" s="92" t="s">
        <v>54</v>
      </c>
      <c r="AC328" s="92">
        <v>7316.3</v>
      </c>
      <c r="AD328" s="92">
        <v>6967.9</v>
      </c>
      <c r="AE328" s="92">
        <v>348.4</v>
      </c>
      <c r="AF328" s="89" t="s">
        <v>1371</v>
      </c>
      <c r="AG328" s="106">
        <f t="shared" si="43"/>
        <v>5.6843418860808015E-13</v>
      </c>
    </row>
    <row r="329" spans="1:33" s="95" customFormat="1" x14ac:dyDescent="0.2">
      <c r="A329" s="89" t="s">
        <v>39</v>
      </c>
      <c r="B329" s="89" t="s">
        <v>40</v>
      </c>
      <c r="C329" s="89" t="s">
        <v>3571</v>
      </c>
      <c r="D329" s="89" t="s">
        <v>3660</v>
      </c>
      <c r="E329" s="89" t="s">
        <v>2903</v>
      </c>
      <c r="F329" s="89" t="s">
        <v>3663</v>
      </c>
      <c r="G329" s="89" t="s">
        <v>3694</v>
      </c>
      <c r="H329" s="89" t="s">
        <v>4575</v>
      </c>
      <c r="I329" s="89" t="s">
        <v>302</v>
      </c>
      <c r="J329" s="89" t="s">
        <v>2222</v>
      </c>
      <c r="K329" s="90">
        <v>43447</v>
      </c>
      <c r="L329" s="90">
        <v>43524</v>
      </c>
      <c r="M329" s="90">
        <v>43524</v>
      </c>
      <c r="N329" s="89" t="s">
        <v>1367</v>
      </c>
      <c r="O329" s="89" t="s">
        <v>1368</v>
      </c>
      <c r="P329" s="105">
        <v>7961896</v>
      </c>
      <c r="Q329" s="89" t="s">
        <v>4585</v>
      </c>
      <c r="R329" s="89" t="s">
        <v>59</v>
      </c>
      <c r="S329" s="89" t="s">
        <v>52</v>
      </c>
      <c r="T329" s="92">
        <v>167405.82</v>
      </c>
      <c r="U329" s="92">
        <v>156454.13</v>
      </c>
      <c r="V329" s="92">
        <f t="shared" si="42"/>
        <v>10951.690000000002</v>
      </c>
      <c r="W329" s="93">
        <f t="shared" si="41"/>
        <v>6.5420007500336622E-2</v>
      </c>
      <c r="X329" s="89" t="s">
        <v>1361</v>
      </c>
      <c r="Y329" s="92">
        <v>156454.13</v>
      </c>
      <c r="Z329" s="89" t="s">
        <v>4587</v>
      </c>
      <c r="AA329" s="92">
        <v>0</v>
      </c>
      <c r="AB329" s="92" t="s">
        <v>54</v>
      </c>
      <c r="AC329" s="92">
        <v>167405.82</v>
      </c>
      <c r="AD329" s="92">
        <v>156454.13</v>
      </c>
      <c r="AE329" s="92">
        <v>10951.69</v>
      </c>
      <c r="AF329" s="89" t="s">
        <v>1371</v>
      </c>
      <c r="AG329" s="106">
        <f t="shared" si="43"/>
        <v>0</v>
      </c>
    </row>
    <row r="330" spans="1:33" s="95" customFormat="1" x14ac:dyDescent="0.2">
      <c r="A330" s="89" t="s">
        <v>39</v>
      </c>
      <c r="B330" s="89" t="s">
        <v>40</v>
      </c>
      <c r="C330" s="89" t="s">
        <v>3571</v>
      </c>
      <c r="D330" s="89" t="s">
        <v>3660</v>
      </c>
      <c r="E330" s="89" t="s">
        <v>2903</v>
      </c>
      <c r="F330" s="89" t="s">
        <v>3663</v>
      </c>
      <c r="G330" s="89" t="s">
        <v>3694</v>
      </c>
      <c r="H330" s="89" t="s">
        <v>4575</v>
      </c>
      <c r="I330" s="89" t="s">
        <v>302</v>
      </c>
      <c r="J330" s="89" t="s">
        <v>2222</v>
      </c>
      <c r="K330" s="90">
        <v>43447</v>
      </c>
      <c r="L330" s="90">
        <v>43524</v>
      </c>
      <c r="M330" s="90">
        <v>43524</v>
      </c>
      <c r="N330" s="89" t="s">
        <v>1367</v>
      </c>
      <c r="O330" s="89" t="s">
        <v>1368</v>
      </c>
      <c r="P330" s="105">
        <v>7985127</v>
      </c>
      <c r="Q330" s="89" t="s">
        <v>4585</v>
      </c>
      <c r="R330" s="89" t="s">
        <v>59</v>
      </c>
      <c r="S330" s="89" t="s">
        <v>52</v>
      </c>
      <c r="T330" s="92">
        <v>304960.99</v>
      </c>
      <c r="U330" s="92">
        <v>284898.09000000003</v>
      </c>
      <c r="V330" s="92">
        <f t="shared" si="42"/>
        <v>20062.899999999965</v>
      </c>
      <c r="W330" s="93">
        <f t="shared" si="41"/>
        <v>6.5788414446057403E-2</v>
      </c>
      <c r="X330" s="89" t="s">
        <v>1361</v>
      </c>
      <c r="Y330" s="92">
        <v>284898.09000000003</v>
      </c>
      <c r="Z330" s="89" t="s">
        <v>4588</v>
      </c>
      <c r="AA330" s="92">
        <v>0</v>
      </c>
      <c r="AB330" s="92" t="s">
        <v>54</v>
      </c>
      <c r="AC330" s="92">
        <v>304960.99</v>
      </c>
      <c r="AD330" s="92">
        <v>284898.09000000003</v>
      </c>
      <c r="AE330" s="92">
        <v>20062.900000000001</v>
      </c>
      <c r="AF330" s="89" t="s">
        <v>1371</v>
      </c>
      <c r="AG330" s="106">
        <f t="shared" si="43"/>
        <v>-3.637978807091713E-11</v>
      </c>
    </row>
    <row r="331" spans="1:33" s="95" customFormat="1" x14ac:dyDescent="0.2">
      <c r="A331" s="89" t="s">
        <v>39</v>
      </c>
      <c r="B331" s="89" t="s">
        <v>40</v>
      </c>
      <c r="C331" s="89" t="s">
        <v>3571</v>
      </c>
      <c r="D331" s="89" t="s">
        <v>3660</v>
      </c>
      <c r="E331" s="89" t="s">
        <v>2903</v>
      </c>
      <c r="F331" s="89" t="s">
        <v>3663</v>
      </c>
      <c r="G331" s="89" t="s">
        <v>3694</v>
      </c>
      <c r="H331" s="89" t="s">
        <v>4575</v>
      </c>
      <c r="I331" s="89" t="s">
        <v>302</v>
      </c>
      <c r="J331" s="89" t="s">
        <v>2222</v>
      </c>
      <c r="K331" s="90">
        <v>43447</v>
      </c>
      <c r="L331" s="90">
        <v>43524</v>
      </c>
      <c r="M331" s="90">
        <v>43524</v>
      </c>
      <c r="N331" s="89" t="s">
        <v>1367</v>
      </c>
      <c r="O331" s="89" t="s">
        <v>1368</v>
      </c>
      <c r="P331" s="105">
        <v>7985127</v>
      </c>
      <c r="Q331" s="89" t="s">
        <v>4585</v>
      </c>
      <c r="R331" s="89" t="s">
        <v>59</v>
      </c>
      <c r="S331" s="89" t="s">
        <v>52</v>
      </c>
      <c r="T331" s="92">
        <v>10802.4</v>
      </c>
      <c r="U331" s="92">
        <v>9851.1</v>
      </c>
      <c r="V331" s="92">
        <f t="shared" si="42"/>
        <v>951.29999999999927</v>
      </c>
      <c r="W331" s="93">
        <f t="shared" si="41"/>
        <v>8.8063763608087028E-2</v>
      </c>
      <c r="X331" s="89" t="s">
        <v>1361</v>
      </c>
      <c r="Y331" s="92">
        <v>9851.1</v>
      </c>
      <c r="Z331" s="89" t="s">
        <v>4589</v>
      </c>
      <c r="AA331" s="92">
        <v>0</v>
      </c>
      <c r="AB331" s="92" t="s">
        <v>54</v>
      </c>
      <c r="AC331" s="92">
        <v>10802.4</v>
      </c>
      <c r="AD331" s="92">
        <v>9851.1</v>
      </c>
      <c r="AE331" s="92">
        <v>951.3</v>
      </c>
      <c r="AF331" s="89" t="s">
        <v>1371</v>
      </c>
      <c r="AG331" s="106">
        <f t="shared" si="43"/>
        <v>0</v>
      </c>
    </row>
    <row r="332" spans="1:33" s="95" customFormat="1" x14ac:dyDescent="0.2">
      <c r="A332" s="89" t="s">
        <v>39</v>
      </c>
      <c r="B332" s="89" t="s">
        <v>40</v>
      </c>
      <c r="C332" s="89" t="s">
        <v>3571</v>
      </c>
      <c r="D332" s="89" t="s">
        <v>3660</v>
      </c>
      <c r="E332" s="89" t="s">
        <v>2903</v>
      </c>
      <c r="F332" s="89" t="s">
        <v>3663</v>
      </c>
      <c r="G332" s="89" t="s">
        <v>3694</v>
      </c>
      <c r="H332" s="89" t="s">
        <v>4575</v>
      </c>
      <c r="I332" s="89" t="s">
        <v>302</v>
      </c>
      <c r="J332" s="89" t="s">
        <v>2222</v>
      </c>
      <c r="K332" s="90">
        <v>43447</v>
      </c>
      <c r="L332" s="90">
        <v>43524</v>
      </c>
      <c r="M332" s="90">
        <v>43524</v>
      </c>
      <c r="N332" s="89" t="s">
        <v>1367</v>
      </c>
      <c r="O332" s="89" t="s">
        <v>1368</v>
      </c>
      <c r="P332" s="105">
        <v>7985127</v>
      </c>
      <c r="Q332" s="89" t="s">
        <v>4585</v>
      </c>
      <c r="R332" s="89" t="s">
        <v>59</v>
      </c>
      <c r="S332" s="89" t="s">
        <v>52</v>
      </c>
      <c r="T332" s="92">
        <v>10800</v>
      </c>
      <c r="U332" s="92">
        <v>5141.8999999999996</v>
      </c>
      <c r="V332" s="92">
        <f t="shared" si="42"/>
        <v>5658.1</v>
      </c>
      <c r="W332" s="93">
        <f t="shared" si="41"/>
        <v>0.52389814814814817</v>
      </c>
      <c r="X332" s="89" t="s">
        <v>1361</v>
      </c>
      <c r="Y332" s="92">
        <v>5141.8999999999996</v>
      </c>
      <c r="Z332" s="89" t="s">
        <v>4590</v>
      </c>
      <c r="AA332" s="92">
        <v>0</v>
      </c>
      <c r="AB332" s="92" t="s">
        <v>54</v>
      </c>
      <c r="AC332" s="92">
        <v>10800</v>
      </c>
      <c r="AD332" s="92">
        <v>5141.8999999999996</v>
      </c>
      <c r="AE332" s="92">
        <v>5658.1</v>
      </c>
      <c r="AF332" s="89" t="s">
        <v>1371</v>
      </c>
      <c r="AG332" s="106">
        <f t="shared" si="43"/>
        <v>0</v>
      </c>
    </row>
    <row r="333" spans="1:33" s="95" customFormat="1" x14ac:dyDescent="0.2">
      <c r="A333" s="89" t="s">
        <v>39</v>
      </c>
      <c r="B333" s="89" t="s">
        <v>40</v>
      </c>
      <c r="C333" s="89" t="s">
        <v>3571</v>
      </c>
      <c r="D333" s="89" t="s">
        <v>3660</v>
      </c>
      <c r="E333" s="89" t="s">
        <v>2903</v>
      </c>
      <c r="F333" s="89" t="s">
        <v>3663</v>
      </c>
      <c r="G333" s="89" t="s">
        <v>3694</v>
      </c>
      <c r="H333" s="89" t="s">
        <v>4575</v>
      </c>
      <c r="I333" s="89" t="s">
        <v>302</v>
      </c>
      <c r="J333" s="89" t="s">
        <v>2222</v>
      </c>
      <c r="K333" s="90">
        <v>43447</v>
      </c>
      <c r="L333" s="90">
        <v>43504</v>
      </c>
      <c r="M333" s="90">
        <v>43504</v>
      </c>
      <c r="N333" s="89" t="s">
        <v>1367</v>
      </c>
      <c r="O333" s="89" t="s">
        <v>1368</v>
      </c>
      <c r="P333" s="105">
        <v>8203523</v>
      </c>
      <c r="Q333" s="89" t="s">
        <v>4585</v>
      </c>
      <c r="R333" s="89" t="s">
        <v>59</v>
      </c>
      <c r="S333" s="89" t="s">
        <v>52</v>
      </c>
      <c r="T333" s="92">
        <v>13839.42</v>
      </c>
      <c r="U333" s="92">
        <v>13060.32</v>
      </c>
      <c r="V333" s="92">
        <f t="shared" si="42"/>
        <v>779.10000000000036</v>
      </c>
      <c r="W333" s="93">
        <f t="shared" si="41"/>
        <v>5.6295711814512484E-2</v>
      </c>
      <c r="X333" s="89" t="s">
        <v>1361</v>
      </c>
      <c r="Y333" s="92">
        <v>13060.32</v>
      </c>
      <c r="Z333" s="89" t="s">
        <v>4591</v>
      </c>
      <c r="AA333" s="92">
        <v>0</v>
      </c>
      <c r="AB333" s="92" t="s">
        <v>54</v>
      </c>
      <c r="AC333" s="92">
        <v>13839.42</v>
      </c>
      <c r="AD333" s="92">
        <v>13060.32</v>
      </c>
      <c r="AE333" s="92">
        <v>779.1</v>
      </c>
      <c r="AF333" s="89" t="s">
        <v>1371</v>
      </c>
      <c r="AG333" s="106">
        <f t="shared" si="43"/>
        <v>0</v>
      </c>
    </row>
    <row r="334" spans="1:33" s="88" customFormat="1" x14ac:dyDescent="0.2">
      <c r="A334" s="83" t="s">
        <v>39</v>
      </c>
      <c r="B334" s="83" t="s">
        <v>40</v>
      </c>
      <c r="C334" s="83" t="s">
        <v>3571</v>
      </c>
      <c r="D334" s="83" t="s">
        <v>3660</v>
      </c>
      <c r="E334" s="83" t="s">
        <v>2903</v>
      </c>
      <c r="F334" s="83" t="s">
        <v>3663</v>
      </c>
      <c r="G334" s="83" t="s">
        <v>3664</v>
      </c>
      <c r="H334" s="83" t="s">
        <v>4575</v>
      </c>
      <c r="I334" s="83" t="s">
        <v>302</v>
      </c>
      <c r="J334" s="83" t="s">
        <v>2222</v>
      </c>
      <c r="K334" s="84">
        <v>43447</v>
      </c>
      <c r="L334" s="84">
        <v>43447</v>
      </c>
      <c r="M334" s="84">
        <v>43447</v>
      </c>
      <c r="N334" s="83" t="s">
        <v>1367</v>
      </c>
      <c r="O334" s="83" t="s">
        <v>1368</v>
      </c>
      <c r="P334" s="102">
        <v>8123269</v>
      </c>
      <c r="Q334" s="83" t="s">
        <v>3673</v>
      </c>
      <c r="R334" s="83" t="s">
        <v>59</v>
      </c>
      <c r="S334" s="83" t="s">
        <v>52</v>
      </c>
      <c r="T334" s="85">
        <v>36695.14</v>
      </c>
      <c r="U334" s="85">
        <v>35889.65</v>
      </c>
      <c r="V334" s="85">
        <f t="shared" si="42"/>
        <v>805.48999999999796</v>
      </c>
      <c r="W334" s="86">
        <f t="shared" si="41"/>
        <v>2.1950863247830583E-2</v>
      </c>
      <c r="X334" s="83" t="s">
        <v>1361</v>
      </c>
      <c r="Y334" s="85">
        <v>35889.65</v>
      </c>
      <c r="Z334" s="83" t="s">
        <v>5688</v>
      </c>
      <c r="AA334" s="85">
        <v>0</v>
      </c>
      <c r="AB334" s="85" t="s">
        <v>54</v>
      </c>
      <c r="AC334" s="85">
        <v>36695.14</v>
      </c>
      <c r="AD334" s="85">
        <v>35889.65</v>
      </c>
      <c r="AE334" s="85">
        <v>805.49</v>
      </c>
      <c r="AF334" s="83" t="s">
        <v>1371</v>
      </c>
      <c r="AG334" s="103">
        <f t="shared" si="43"/>
        <v>-2.0463630789890885E-12</v>
      </c>
    </row>
    <row r="335" spans="1:33" s="88" customFormat="1" x14ac:dyDescent="0.2">
      <c r="A335" s="83" t="s">
        <v>39</v>
      </c>
      <c r="B335" s="83" t="s">
        <v>40</v>
      </c>
      <c r="C335" s="83" t="s">
        <v>3571</v>
      </c>
      <c r="D335" s="83" t="s">
        <v>3660</v>
      </c>
      <c r="E335" s="83" t="s">
        <v>2903</v>
      </c>
      <c r="F335" s="83" t="s">
        <v>3663</v>
      </c>
      <c r="G335" s="83" t="s">
        <v>3664</v>
      </c>
      <c r="H335" s="83" t="s">
        <v>4575</v>
      </c>
      <c r="I335" s="83" t="s">
        <v>302</v>
      </c>
      <c r="J335" s="83" t="s">
        <v>2222</v>
      </c>
      <c r="K335" s="84">
        <v>43447</v>
      </c>
      <c r="L335" s="84">
        <v>43447</v>
      </c>
      <c r="M335" s="84">
        <v>43447</v>
      </c>
      <c r="N335" s="83" t="s">
        <v>1367</v>
      </c>
      <c r="O335" s="83" t="s">
        <v>1368</v>
      </c>
      <c r="P335" s="102">
        <v>8123269</v>
      </c>
      <c r="Q335" s="83" t="s">
        <v>3673</v>
      </c>
      <c r="R335" s="83" t="s">
        <v>59</v>
      </c>
      <c r="S335" s="83" t="s">
        <v>52</v>
      </c>
      <c r="T335" s="85">
        <v>201.08</v>
      </c>
      <c r="U335" s="85">
        <v>313.2</v>
      </c>
      <c r="V335" s="85">
        <f t="shared" si="42"/>
        <v>-112.11999999999998</v>
      </c>
      <c r="W335" s="86">
        <f t="shared" si="41"/>
        <v>-0.55758901929580251</v>
      </c>
      <c r="X335" s="83" t="s">
        <v>1361</v>
      </c>
      <c r="Y335" s="85">
        <v>313.2</v>
      </c>
      <c r="Z335" s="83" t="s">
        <v>5689</v>
      </c>
      <c r="AA335" s="85">
        <v>0</v>
      </c>
      <c r="AB335" s="85" t="s">
        <v>54</v>
      </c>
      <c r="AC335" s="85">
        <v>201.08</v>
      </c>
      <c r="AD335" s="85">
        <v>187.92</v>
      </c>
      <c r="AE335" s="85">
        <v>13.16</v>
      </c>
      <c r="AF335" s="83" t="s">
        <v>1371</v>
      </c>
      <c r="AG335" s="103">
        <f t="shared" si="43"/>
        <v>-125.27999999999997</v>
      </c>
    </row>
    <row r="336" spans="1:33" s="88" customFormat="1" x14ac:dyDescent="0.2">
      <c r="A336" s="83" t="s">
        <v>39</v>
      </c>
      <c r="B336" s="83" t="s">
        <v>40</v>
      </c>
      <c r="C336" s="83" t="s">
        <v>3571</v>
      </c>
      <c r="D336" s="83" t="s">
        <v>3660</v>
      </c>
      <c r="E336" s="83" t="s">
        <v>2903</v>
      </c>
      <c r="F336" s="83" t="s">
        <v>3663</v>
      </c>
      <c r="G336" s="83" t="s">
        <v>3664</v>
      </c>
      <c r="H336" s="83" t="s">
        <v>4575</v>
      </c>
      <c r="I336" s="83" t="s">
        <v>302</v>
      </c>
      <c r="J336" s="83" t="s">
        <v>2222</v>
      </c>
      <c r="K336" s="84">
        <v>43447</v>
      </c>
      <c r="L336" s="84">
        <v>43539</v>
      </c>
      <c r="M336" s="104" t="s">
        <v>54</v>
      </c>
      <c r="N336" s="83" t="s">
        <v>1383</v>
      </c>
      <c r="O336" s="83" t="s">
        <v>1359</v>
      </c>
      <c r="P336" s="102">
        <v>8123269</v>
      </c>
      <c r="Q336" s="83" t="s">
        <v>3673</v>
      </c>
      <c r="R336" s="83" t="s">
        <v>59</v>
      </c>
      <c r="S336" s="83" t="s">
        <v>52</v>
      </c>
      <c r="T336" s="85">
        <v>11200</v>
      </c>
      <c r="U336" s="85">
        <v>10113.6</v>
      </c>
      <c r="V336" s="85">
        <f t="shared" si="42"/>
        <v>1086.3999999999996</v>
      </c>
      <c r="W336" s="86">
        <f t="shared" si="41"/>
        <v>9.6999999999999961E-2</v>
      </c>
      <c r="X336" s="83" t="s">
        <v>4574</v>
      </c>
      <c r="Y336" s="85">
        <v>0</v>
      </c>
      <c r="Z336" s="83" t="s">
        <v>55</v>
      </c>
      <c r="AA336" s="85">
        <v>0</v>
      </c>
      <c r="AB336" s="85" t="s">
        <v>54</v>
      </c>
      <c r="AC336" s="85">
        <v>11200</v>
      </c>
      <c r="AD336" s="85">
        <v>11200</v>
      </c>
      <c r="AE336" s="85">
        <v>0</v>
      </c>
      <c r="AF336" s="83" t="s">
        <v>1371</v>
      </c>
      <c r="AG336" s="103">
        <f t="shared" si="43"/>
        <v>1086.3999999999996</v>
      </c>
    </row>
    <row r="337" spans="1:33" s="88" customFormat="1" x14ac:dyDescent="0.2">
      <c r="A337" s="83" t="s">
        <v>39</v>
      </c>
      <c r="B337" s="83" t="s">
        <v>40</v>
      </c>
      <c r="C337" s="83" t="s">
        <v>3571</v>
      </c>
      <c r="D337" s="83" t="s">
        <v>3660</v>
      </c>
      <c r="E337" s="83" t="s">
        <v>2903</v>
      </c>
      <c r="F337" s="83" t="s">
        <v>3663</v>
      </c>
      <c r="G337" s="83" t="s">
        <v>2130</v>
      </c>
      <c r="H337" s="83" t="s">
        <v>4575</v>
      </c>
      <c r="I337" s="83" t="s">
        <v>302</v>
      </c>
      <c r="J337" s="83" t="s">
        <v>2081</v>
      </c>
      <c r="K337" s="84">
        <v>43476</v>
      </c>
      <c r="L337" s="84">
        <v>43476</v>
      </c>
      <c r="M337" s="84">
        <v>43476</v>
      </c>
      <c r="N337" s="83" t="s">
        <v>1358</v>
      </c>
      <c r="O337" s="83" t="s">
        <v>1368</v>
      </c>
      <c r="P337" s="102">
        <v>7915486</v>
      </c>
      <c r="Q337" s="83" t="s">
        <v>3678</v>
      </c>
      <c r="R337" s="83" t="s">
        <v>68</v>
      </c>
      <c r="S337" s="83" t="s">
        <v>52</v>
      </c>
      <c r="T337" s="85">
        <v>72800</v>
      </c>
      <c r="U337" s="85">
        <v>72800</v>
      </c>
      <c r="V337" s="85">
        <f t="shared" si="42"/>
        <v>0</v>
      </c>
      <c r="W337" s="86">
        <f t="shared" si="41"/>
        <v>0</v>
      </c>
      <c r="X337" s="83" t="s">
        <v>1361</v>
      </c>
      <c r="Y337" s="85">
        <v>72800</v>
      </c>
      <c r="Z337" s="83" t="s">
        <v>5690</v>
      </c>
      <c r="AA337" s="85">
        <v>0</v>
      </c>
      <c r="AB337" s="85" t="s">
        <v>54</v>
      </c>
      <c r="AC337" s="85">
        <v>72800</v>
      </c>
      <c r="AD337" s="85">
        <v>72800</v>
      </c>
      <c r="AE337" s="85">
        <v>0</v>
      </c>
      <c r="AF337" s="83" t="s">
        <v>1371</v>
      </c>
      <c r="AG337" s="103">
        <f t="shared" si="43"/>
        <v>0</v>
      </c>
    </row>
    <row r="338" spans="1:33" s="88" customFormat="1" x14ac:dyDescent="0.2">
      <c r="A338" s="83" t="s">
        <v>39</v>
      </c>
      <c r="B338" s="83" t="s">
        <v>40</v>
      </c>
      <c r="C338" s="83" t="s">
        <v>3571</v>
      </c>
      <c r="D338" s="83" t="s">
        <v>3660</v>
      </c>
      <c r="E338" s="83" t="s">
        <v>2903</v>
      </c>
      <c r="F338" s="83" t="s">
        <v>3663</v>
      </c>
      <c r="G338" s="83" t="s">
        <v>3664</v>
      </c>
      <c r="H338" s="83" t="s">
        <v>5691</v>
      </c>
      <c r="I338" s="83" t="s">
        <v>302</v>
      </c>
      <c r="J338" s="83" t="s">
        <v>2081</v>
      </c>
      <c r="K338" s="84">
        <v>43480</v>
      </c>
      <c r="L338" s="84">
        <v>43480</v>
      </c>
      <c r="M338" s="84">
        <v>43480</v>
      </c>
      <c r="N338" s="83" t="s">
        <v>1358</v>
      </c>
      <c r="O338" s="83" t="s">
        <v>1368</v>
      </c>
      <c r="P338" s="102">
        <v>8164932</v>
      </c>
      <c r="Q338" s="83" t="s">
        <v>4585</v>
      </c>
      <c r="R338" s="83" t="s">
        <v>68</v>
      </c>
      <c r="S338" s="83" t="s">
        <v>52</v>
      </c>
      <c r="T338" s="85">
        <v>14022.72</v>
      </c>
      <c r="U338" s="85">
        <v>14022.72</v>
      </c>
      <c r="V338" s="85">
        <f t="shared" si="42"/>
        <v>0</v>
      </c>
      <c r="W338" s="86">
        <f t="shared" si="41"/>
        <v>0</v>
      </c>
      <c r="X338" s="83" t="s">
        <v>1361</v>
      </c>
      <c r="Y338" s="85">
        <v>14022.72</v>
      </c>
      <c r="Z338" s="83" t="s">
        <v>5692</v>
      </c>
      <c r="AA338" s="85">
        <v>0</v>
      </c>
      <c r="AB338" s="85" t="s">
        <v>54</v>
      </c>
      <c r="AC338" s="85">
        <v>14022.72</v>
      </c>
      <c r="AD338" s="85">
        <v>14022.72</v>
      </c>
      <c r="AE338" s="85">
        <v>0</v>
      </c>
      <c r="AF338" s="83" t="s">
        <v>1371</v>
      </c>
      <c r="AG338" s="103">
        <f t="shared" si="43"/>
        <v>0</v>
      </c>
    </row>
    <row r="339" spans="1:33" s="88" customFormat="1" x14ac:dyDescent="0.2">
      <c r="A339" s="83" t="s">
        <v>39</v>
      </c>
      <c r="B339" s="83" t="s">
        <v>40</v>
      </c>
      <c r="C339" s="83" t="s">
        <v>3571</v>
      </c>
      <c r="D339" s="83" t="s">
        <v>3660</v>
      </c>
      <c r="E339" s="83" t="s">
        <v>2903</v>
      </c>
      <c r="F339" s="83" t="s">
        <v>3663</v>
      </c>
      <c r="G339" s="83" t="s">
        <v>3664</v>
      </c>
      <c r="H339" s="83" t="s">
        <v>4575</v>
      </c>
      <c r="I339" s="83" t="s">
        <v>302</v>
      </c>
      <c r="J339" s="83" t="s">
        <v>2222</v>
      </c>
      <c r="K339" s="84">
        <v>43462</v>
      </c>
      <c r="L339" s="84">
        <v>43539</v>
      </c>
      <c r="M339" s="104" t="s">
        <v>54</v>
      </c>
      <c r="N339" s="83" t="s">
        <v>1358</v>
      </c>
      <c r="O339" s="83" t="s">
        <v>1359</v>
      </c>
      <c r="P339" s="102">
        <v>8102870</v>
      </c>
      <c r="Q339" s="83" t="s">
        <v>5693</v>
      </c>
      <c r="R339" s="83" t="s">
        <v>68</v>
      </c>
      <c r="S339" s="83" t="s">
        <v>52</v>
      </c>
      <c r="T339" s="85">
        <v>106579</v>
      </c>
      <c r="U339" s="85">
        <v>100546</v>
      </c>
      <c r="V339" s="85">
        <f t="shared" si="42"/>
        <v>6033</v>
      </c>
      <c r="W339" s="86">
        <f t="shared" si="41"/>
        <v>5.6605897972396062E-2</v>
      </c>
      <c r="X339" s="83" t="s">
        <v>1361</v>
      </c>
      <c r="Y339" s="85">
        <v>100546</v>
      </c>
      <c r="Z339" s="83" t="s">
        <v>5694</v>
      </c>
      <c r="AA339" s="85">
        <v>0</v>
      </c>
      <c r="AB339" s="85" t="s">
        <v>54</v>
      </c>
      <c r="AC339" s="85">
        <v>106579</v>
      </c>
      <c r="AD339" s="85">
        <v>100546</v>
      </c>
      <c r="AE339" s="85">
        <v>6033</v>
      </c>
      <c r="AF339" s="83" t="s">
        <v>1371</v>
      </c>
      <c r="AG339" s="103">
        <f t="shared" si="43"/>
        <v>0</v>
      </c>
    </row>
    <row r="340" spans="1:33" s="88" customFormat="1" x14ac:dyDescent="0.2">
      <c r="A340" s="83" t="s">
        <v>39</v>
      </c>
      <c r="B340" s="83" t="s">
        <v>40</v>
      </c>
      <c r="C340" s="83" t="s">
        <v>3571</v>
      </c>
      <c r="D340" s="83" t="s">
        <v>3660</v>
      </c>
      <c r="E340" s="83" t="s">
        <v>2903</v>
      </c>
      <c r="F340" s="83" t="s">
        <v>3663</v>
      </c>
      <c r="G340" s="83" t="s">
        <v>3694</v>
      </c>
      <c r="H340" s="83" t="s">
        <v>3707</v>
      </c>
      <c r="I340" s="83" t="s">
        <v>5223</v>
      </c>
      <c r="J340" s="83" t="s">
        <v>2176</v>
      </c>
      <c r="K340" s="84">
        <v>42241</v>
      </c>
      <c r="L340" s="84">
        <v>42241</v>
      </c>
      <c r="M340" s="84">
        <v>42241</v>
      </c>
      <c r="N340" s="83" t="s">
        <v>2577</v>
      </c>
      <c r="O340" s="83" t="s">
        <v>1368</v>
      </c>
      <c r="P340" s="102">
        <v>5974556</v>
      </c>
      <c r="Q340" s="83" t="s">
        <v>5695</v>
      </c>
      <c r="R340" s="83" t="s">
        <v>2579</v>
      </c>
      <c r="S340" s="83" t="s">
        <v>52</v>
      </c>
      <c r="T340" s="85">
        <v>798.05</v>
      </c>
      <c r="U340" s="85">
        <v>725.5</v>
      </c>
      <c r="V340" s="85">
        <f t="shared" si="42"/>
        <v>72.549999999999955</v>
      </c>
      <c r="W340" s="86">
        <f t="shared" si="41"/>
        <v>9.0909090909090856E-2</v>
      </c>
      <c r="X340" s="83" t="s">
        <v>1361</v>
      </c>
      <c r="Y340" s="85">
        <v>725.5</v>
      </c>
      <c r="Z340" s="83" t="s">
        <v>5696</v>
      </c>
      <c r="AA340" s="85">
        <v>0</v>
      </c>
      <c r="AB340" s="85" t="s">
        <v>54</v>
      </c>
      <c r="AC340" s="85">
        <v>0</v>
      </c>
      <c r="AD340" s="85">
        <v>0</v>
      </c>
      <c r="AE340" s="85">
        <v>0</v>
      </c>
      <c r="AF340" s="83" t="s">
        <v>1371</v>
      </c>
      <c r="AG340" s="103">
        <f t="shared" si="43"/>
        <v>72.549999999999955</v>
      </c>
    </row>
    <row r="341" spans="1:33" s="88" customFormat="1" x14ac:dyDescent="0.2">
      <c r="A341" s="83" t="s">
        <v>39</v>
      </c>
      <c r="B341" s="83" t="s">
        <v>40</v>
      </c>
      <c r="C341" s="83" t="s">
        <v>3571</v>
      </c>
      <c r="D341" s="83" t="s">
        <v>3660</v>
      </c>
      <c r="E341" s="83" t="s">
        <v>2903</v>
      </c>
      <c r="F341" s="83" t="s">
        <v>3663</v>
      </c>
      <c r="G341" s="83" t="s">
        <v>3694</v>
      </c>
      <c r="H341" s="83" t="s">
        <v>3707</v>
      </c>
      <c r="I341" s="83" t="s">
        <v>5223</v>
      </c>
      <c r="J341" s="83" t="s">
        <v>2179</v>
      </c>
      <c r="K341" s="84">
        <v>42272</v>
      </c>
      <c r="L341" s="84">
        <v>42272</v>
      </c>
      <c r="M341" s="84">
        <v>42272</v>
      </c>
      <c r="N341" s="83" t="s">
        <v>2577</v>
      </c>
      <c r="O341" s="83" t="s">
        <v>1368</v>
      </c>
      <c r="P341" s="102">
        <v>5974556</v>
      </c>
      <c r="Q341" s="83" t="s">
        <v>5695</v>
      </c>
      <c r="R341" s="83" t="s">
        <v>2579</v>
      </c>
      <c r="S341" s="83" t="s">
        <v>52</v>
      </c>
      <c r="T341" s="85">
        <v>798.05</v>
      </c>
      <c r="U341" s="85">
        <v>725.5</v>
      </c>
      <c r="V341" s="85">
        <f t="shared" si="42"/>
        <v>72.549999999999955</v>
      </c>
      <c r="W341" s="86">
        <f t="shared" si="41"/>
        <v>9.0909090909090856E-2</v>
      </c>
      <c r="X341" s="83" t="s">
        <v>1361</v>
      </c>
      <c r="Y341" s="85">
        <v>725.5</v>
      </c>
      <c r="Z341" s="83" t="s">
        <v>5696</v>
      </c>
      <c r="AA341" s="85">
        <v>0</v>
      </c>
      <c r="AB341" s="85" t="s">
        <v>54</v>
      </c>
      <c r="AC341" s="85">
        <v>0</v>
      </c>
      <c r="AD341" s="85">
        <v>0</v>
      </c>
      <c r="AE341" s="85">
        <v>0</v>
      </c>
      <c r="AF341" s="83" t="s">
        <v>1371</v>
      </c>
      <c r="AG341" s="103">
        <f t="shared" si="43"/>
        <v>72.549999999999955</v>
      </c>
    </row>
    <row r="342" spans="1:33" s="88" customFormat="1" x14ac:dyDescent="0.2">
      <c r="A342" s="83" t="s">
        <v>39</v>
      </c>
      <c r="B342" s="83" t="s">
        <v>40</v>
      </c>
      <c r="C342" s="83" t="s">
        <v>3571</v>
      </c>
      <c r="D342" s="83" t="s">
        <v>3660</v>
      </c>
      <c r="E342" s="83" t="s">
        <v>2903</v>
      </c>
      <c r="F342" s="83" t="s">
        <v>3663</v>
      </c>
      <c r="G342" s="83" t="s">
        <v>3694</v>
      </c>
      <c r="H342" s="83" t="s">
        <v>3707</v>
      </c>
      <c r="I342" s="83" t="s">
        <v>5223</v>
      </c>
      <c r="J342" s="83" t="s">
        <v>5697</v>
      </c>
      <c r="K342" s="84">
        <v>42209</v>
      </c>
      <c r="L342" s="84">
        <v>42209</v>
      </c>
      <c r="M342" s="84">
        <v>42209</v>
      </c>
      <c r="N342" s="83" t="s">
        <v>2577</v>
      </c>
      <c r="O342" s="83" t="s">
        <v>1368</v>
      </c>
      <c r="P342" s="102">
        <v>5974556</v>
      </c>
      <c r="Q342" s="83" t="s">
        <v>5695</v>
      </c>
      <c r="R342" s="83" t="s">
        <v>2579</v>
      </c>
      <c r="S342" s="83" t="s">
        <v>52</v>
      </c>
      <c r="T342" s="85">
        <v>798.05</v>
      </c>
      <c r="U342" s="85">
        <v>725.5</v>
      </c>
      <c r="V342" s="85">
        <f t="shared" si="42"/>
        <v>72.549999999999955</v>
      </c>
      <c r="W342" s="86">
        <f t="shared" si="41"/>
        <v>9.0909090909090856E-2</v>
      </c>
      <c r="X342" s="83" t="s">
        <v>1361</v>
      </c>
      <c r="Y342" s="85">
        <v>725.5</v>
      </c>
      <c r="Z342" s="83" t="s">
        <v>5696</v>
      </c>
      <c r="AA342" s="85">
        <v>0</v>
      </c>
      <c r="AB342" s="85" t="s">
        <v>54</v>
      </c>
      <c r="AC342" s="85">
        <v>0</v>
      </c>
      <c r="AD342" s="85">
        <v>0</v>
      </c>
      <c r="AE342" s="85">
        <v>0</v>
      </c>
      <c r="AF342" s="83" t="s">
        <v>1371</v>
      </c>
      <c r="AG342" s="103">
        <f t="shared" si="43"/>
        <v>72.549999999999955</v>
      </c>
    </row>
    <row r="343" spans="1:33" s="88" customFormat="1" x14ac:dyDescent="0.2">
      <c r="A343" s="83" t="s">
        <v>39</v>
      </c>
      <c r="B343" s="83" t="s">
        <v>40</v>
      </c>
      <c r="C343" s="83" t="s">
        <v>3571</v>
      </c>
      <c r="D343" s="83" t="s">
        <v>3660</v>
      </c>
      <c r="E343" s="83" t="s">
        <v>2903</v>
      </c>
      <c r="F343" s="83" t="s">
        <v>3663</v>
      </c>
      <c r="G343" s="83" t="s">
        <v>3694</v>
      </c>
      <c r="H343" s="83" t="s">
        <v>3707</v>
      </c>
      <c r="I343" s="83" t="s">
        <v>5223</v>
      </c>
      <c r="J343" s="83" t="s">
        <v>2173</v>
      </c>
      <c r="K343" s="84">
        <v>42180</v>
      </c>
      <c r="L343" s="84">
        <v>42180</v>
      </c>
      <c r="M343" s="84">
        <v>42180</v>
      </c>
      <c r="N343" s="83" t="s">
        <v>2577</v>
      </c>
      <c r="O343" s="83" t="s">
        <v>1368</v>
      </c>
      <c r="P343" s="102">
        <v>5974556</v>
      </c>
      <c r="Q343" s="83" t="s">
        <v>5695</v>
      </c>
      <c r="R343" s="83" t="s">
        <v>2579</v>
      </c>
      <c r="S343" s="83" t="s">
        <v>52</v>
      </c>
      <c r="T343" s="85">
        <v>798.05</v>
      </c>
      <c r="U343" s="85">
        <v>725.5</v>
      </c>
      <c r="V343" s="85">
        <f t="shared" si="42"/>
        <v>72.549999999999955</v>
      </c>
      <c r="W343" s="86">
        <f t="shared" si="41"/>
        <v>9.0909090909090856E-2</v>
      </c>
      <c r="X343" s="83" t="s">
        <v>1361</v>
      </c>
      <c r="Y343" s="85">
        <v>725.5</v>
      </c>
      <c r="Z343" s="83" t="s">
        <v>5696</v>
      </c>
      <c r="AA343" s="85">
        <v>0</v>
      </c>
      <c r="AB343" s="85" t="s">
        <v>54</v>
      </c>
      <c r="AC343" s="85">
        <v>0</v>
      </c>
      <c r="AD343" s="85">
        <v>0</v>
      </c>
      <c r="AE343" s="85">
        <v>0</v>
      </c>
      <c r="AF343" s="83" t="s">
        <v>1371</v>
      </c>
      <c r="AG343" s="103">
        <f t="shared" si="43"/>
        <v>72.549999999999955</v>
      </c>
    </row>
    <row r="344" spans="1:33" s="88" customFormat="1" x14ac:dyDescent="0.2">
      <c r="A344" s="83" t="s">
        <v>39</v>
      </c>
      <c r="B344" s="83" t="s">
        <v>40</v>
      </c>
      <c r="C344" s="83" t="s">
        <v>3571</v>
      </c>
      <c r="D344" s="83" t="s">
        <v>3660</v>
      </c>
      <c r="E344" s="83" t="s">
        <v>2903</v>
      </c>
      <c r="F344" s="83" t="s">
        <v>3663</v>
      </c>
      <c r="G344" s="83" t="s">
        <v>3694</v>
      </c>
      <c r="H344" s="83" t="s">
        <v>3707</v>
      </c>
      <c r="I344" s="83" t="s">
        <v>5223</v>
      </c>
      <c r="J344" s="83" t="s">
        <v>2173</v>
      </c>
      <c r="K344" s="84">
        <v>42163</v>
      </c>
      <c r="L344" s="84">
        <v>42163</v>
      </c>
      <c r="M344" s="84">
        <v>42163</v>
      </c>
      <c r="N344" s="83" t="s">
        <v>2577</v>
      </c>
      <c r="O344" s="83" t="s">
        <v>1368</v>
      </c>
      <c r="P344" s="102">
        <v>5974556</v>
      </c>
      <c r="Q344" s="83" t="s">
        <v>5695</v>
      </c>
      <c r="R344" s="83" t="s">
        <v>2579</v>
      </c>
      <c r="S344" s="83" t="s">
        <v>52</v>
      </c>
      <c r="T344" s="85">
        <v>5586.36</v>
      </c>
      <c r="U344" s="85">
        <v>5078.51</v>
      </c>
      <c r="V344" s="85">
        <f t="shared" si="42"/>
        <v>507.84999999999945</v>
      </c>
      <c r="W344" s="86">
        <f t="shared" si="41"/>
        <v>9.0908928175054859E-2</v>
      </c>
      <c r="X344" s="83" t="s">
        <v>1361</v>
      </c>
      <c r="Y344" s="85">
        <v>5078.51</v>
      </c>
      <c r="Z344" s="83" t="s">
        <v>5696</v>
      </c>
      <c r="AA344" s="85">
        <v>0</v>
      </c>
      <c r="AB344" s="85" t="s">
        <v>54</v>
      </c>
      <c r="AC344" s="85">
        <v>0</v>
      </c>
      <c r="AD344" s="85">
        <v>0</v>
      </c>
      <c r="AE344" s="85">
        <v>0</v>
      </c>
      <c r="AF344" s="83" t="s">
        <v>1371</v>
      </c>
      <c r="AG344" s="103">
        <f t="shared" si="43"/>
        <v>507.84999999999945</v>
      </c>
    </row>
    <row r="345" spans="1:33" s="88" customFormat="1" x14ac:dyDescent="0.2">
      <c r="A345" s="83" t="s">
        <v>39</v>
      </c>
      <c r="B345" s="83" t="s">
        <v>40</v>
      </c>
      <c r="C345" s="83" t="s">
        <v>3571</v>
      </c>
      <c r="D345" s="83" t="s">
        <v>3660</v>
      </c>
      <c r="E345" s="83" t="s">
        <v>2903</v>
      </c>
      <c r="F345" s="83" t="s">
        <v>3663</v>
      </c>
      <c r="G345" s="83" t="s">
        <v>3694</v>
      </c>
      <c r="H345" s="83" t="s">
        <v>3707</v>
      </c>
      <c r="I345" s="83" t="s">
        <v>5223</v>
      </c>
      <c r="J345" s="83" t="s">
        <v>2185</v>
      </c>
      <c r="K345" s="84">
        <v>42300</v>
      </c>
      <c r="L345" s="84">
        <v>42300</v>
      </c>
      <c r="M345" s="84">
        <v>42300</v>
      </c>
      <c r="N345" s="83" t="s">
        <v>2577</v>
      </c>
      <c r="O345" s="83" t="s">
        <v>1368</v>
      </c>
      <c r="P345" s="102">
        <v>5974556</v>
      </c>
      <c r="Q345" s="83" t="s">
        <v>5695</v>
      </c>
      <c r="R345" s="83" t="s">
        <v>2579</v>
      </c>
      <c r="S345" s="83" t="s">
        <v>52</v>
      </c>
      <c r="T345" s="85">
        <v>798.05</v>
      </c>
      <c r="U345" s="85">
        <v>725.5</v>
      </c>
      <c r="V345" s="85">
        <f t="shared" si="42"/>
        <v>72.549999999999955</v>
      </c>
      <c r="W345" s="86">
        <f t="shared" si="41"/>
        <v>9.0909090909090856E-2</v>
      </c>
      <c r="X345" s="83" t="s">
        <v>1361</v>
      </c>
      <c r="Y345" s="85">
        <v>725.5</v>
      </c>
      <c r="Z345" s="83" t="s">
        <v>5696</v>
      </c>
      <c r="AA345" s="85">
        <v>0</v>
      </c>
      <c r="AB345" s="85" t="s">
        <v>54</v>
      </c>
      <c r="AC345" s="85">
        <v>0</v>
      </c>
      <c r="AD345" s="85">
        <v>0</v>
      </c>
      <c r="AE345" s="85">
        <v>0</v>
      </c>
      <c r="AF345" s="83" t="s">
        <v>1371</v>
      </c>
      <c r="AG345" s="103">
        <f t="shared" si="43"/>
        <v>72.549999999999955</v>
      </c>
    </row>
    <row r="346" spans="1:33" s="88" customFormat="1" x14ac:dyDescent="0.2">
      <c r="A346" s="83" t="s">
        <v>39</v>
      </c>
      <c r="B346" s="83" t="s">
        <v>40</v>
      </c>
      <c r="C346" s="83" t="s">
        <v>3571</v>
      </c>
      <c r="D346" s="83" t="s">
        <v>3660</v>
      </c>
      <c r="E346" s="83" t="s">
        <v>2903</v>
      </c>
      <c r="F346" s="83" t="s">
        <v>3663</v>
      </c>
      <c r="G346" s="83" t="s">
        <v>2130</v>
      </c>
      <c r="H346" s="83" t="s">
        <v>4598</v>
      </c>
      <c r="I346" s="83" t="s">
        <v>2149</v>
      </c>
      <c r="J346" s="83" t="s">
        <v>55</v>
      </c>
      <c r="K346" s="104" t="s">
        <v>54</v>
      </c>
      <c r="L346" s="84">
        <v>43418</v>
      </c>
      <c r="M346" s="84">
        <v>43418</v>
      </c>
      <c r="N346" s="83" t="s">
        <v>2077</v>
      </c>
      <c r="O346" s="83" t="s">
        <v>1368</v>
      </c>
      <c r="P346" s="102">
        <v>1742067</v>
      </c>
      <c r="Q346" s="83" t="s">
        <v>5698</v>
      </c>
      <c r="R346" s="83" t="s">
        <v>59</v>
      </c>
      <c r="S346" s="83" t="s">
        <v>52</v>
      </c>
      <c r="T346" s="85">
        <v>0</v>
      </c>
      <c r="U346" s="85">
        <v>0</v>
      </c>
      <c r="V346" s="85">
        <f t="shared" si="42"/>
        <v>0</v>
      </c>
      <c r="W346" s="86" t="e">
        <f t="shared" si="41"/>
        <v>#DIV/0!</v>
      </c>
      <c r="X346" s="83" t="s">
        <v>4574</v>
      </c>
      <c r="Y346" s="85">
        <v>0</v>
      </c>
      <c r="Z346" s="83" t="s">
        <v>55</v>
      </c>
      <c r="AA346" s="85">
        <v>0</v>
      </c>
      <c r="AB346" s="85" t="s">
        <v>54</v>
      </c>
      <c r="AC346" s="85">
        <v>0</v>
      </c>
      <c r="AD346" s="85">
        <v>0</v>
      </c>
      <c r="AE346" s="85">
        <v>0</v>
      </c>
      <c r="AF346" s="83" t="s">
        <v>1371</v>
      </c>
      <c r="AG346" s="103">
        <f t="shared" si="43"/>
        <v>0</v>
      </c>
    </row>
    <row r="347" spans="1:33" s="88" customFormat="1" x14ac:dyDescent="0.2">
      <c r="A347" s="83" t="s">
        <v>39</v>
      </c>
      <c r="B347" s="83" t="s">
        <v>40</v>
      </c>
      <c r="C347" s="83" t="s">
        <v>3571</v>
      </c>
      <c r="D347" s="83" t="s">
        <v>3660</v>
      </c>
      <c r="E347" s="83" t="s">
        <v>2903</v>
      </c>
      <c r="F347" s="83" t="s">
        <v>3663</v>
      </c>
      <c r="G347" s="83" t="s">
        <v>2130</v>
      </c>
      <c r="H347" s="83" t="s">
        <v>4598</v>
      </c>
      <c r="I347" s="83" t="s">
        <v>2149</v>
      </c>
      <c r="J347" s="83" t="s">
        <v>55</v>
      </c>
      <c r="K347" s="104" t="s">
        <v>54</v>
      </c>
      <c r="L347" s="84">
        <v>43418</v>
      </c>
      <c r="M347" s="84">
        <v>43418</v>
      </c>
      <c r="N347" s="83" t="s">
        <v>2077</v>
      </c>
      <c r="O347" s="83" t="s">
        <v>1368</v>
      </c>
      <c r="P347" s="102">
        <v>1742083</v>
      </c>
      <c r="Q347" s="83" t="s">
        <v>5699</v>
      </c>
      <c r="R347" s="83" t="s">
        <v>59</v>
      </c>
      <c r="S347" s="83" t="s">
        <v>52</v>
      </c>
      <c r="T347" s="85">
        <v>0</v>
      </c>
      <c r="U347" s="85">
        <v>0</v>
      </c>
      <c r="V347" s="85">
        <f t="shared" si="42"/>
        <v>0</v>
      </c>
      <c r="W347" s="86" t="e">
        <f t="shared" si="41"/>
        <v>#DIV/0!</v>
      </c>
      <c r="X347" s="83" t="s">
        <v>4574</v>
      </c>
      <c r="Y347" s="85">
        <v>0</v>
      </c>
      <c r="Z347" s="83" t="s">
        <v>55</v>
      </c>
      <c r="AA347" s="85">
        <v>0</v>
      </c>
      <c r="AB347" s="85" t="s">
        <v>54</v>
      </c>
      <c r="AC347" s="85">
        <v>0</v>
      </c>
      <c r="AD347" s="85">
        <v>0</v>
      </c>
      <c r="AE347" s="85">
        <v>0</v>
      </c>
      <c r="AF347" s="83" t="s">
        <v>1371</v>
      </c>
      <c r="AG347" s="103">
        <f t="shared" si="43"/>
        <v>0</v>
      </c>
    </row>
    <row r="348" spans="1:33" s="88" customFormat="1" x14ac:dyDescent="0.2">
      <c r="A348" s="83" t="s">
        <v>39</v>
      </c>
      <c r="B348" s="83" t="s">
        <v>40</v>
      </c>
      <c r="C348" s="83" t="s">
        <v>3571</v>
      </c>
      <c r="D348" s="83" t="s">
        <v>3660</v>
      </c>
      <c r="E348" s="83" t="s">
        <v>2903</v>
      </c>
      <c r="F348" s="83" t="s">
        <v>3663</v>
      </c>
      <c r="G348" s="83" t="s">
        <v>3694</v>
      </c>
      <c r="H348" s="83" t="s">
        <v>5700</v>
      </c>
      <c r="I348" s="83" t="s">
        <v>2103</v>
      </c>
      <c r="J348" s="83" t="s">
        <v>5701</v>
      </c>
      <c r="K348" s="84">
        <v>42327</v>
      </c>
      <c r="L348" s="84">
        <v>43539</v>
      </c>
      <c r="M348" s="104" t="s">
        <v>54</v>
      </c>
      <c r="N348" s="83" t="s">
        <v>1358</v>
      </c>
      <c r="O348" s="83" t="s">
        <v>1359</v>
      </c>
      <c r="P348" s="102">
        <v>6163970</v>
      </c>
      <c r="Q348" s="83" t="s">
        <v>5702</v>
      </c>
      <c r="R348" s="83" t="s">
        <v>68</v>
      </c>
      <c r="S348" s="83" t="s">
        <v>52</v>
      </c>
      <c r="T348" s="85">
        <v>0</v>
      </c>
      <c r="U348" s="85">
        <v>0</v>
      </c>
      <c r="V348" s="85">
        <f t="shared" si="42"/>
        <v>0</v>
      </c>
      <c r="W348" s="86" t="e">
        <f t="shared" si="41"/>
        <v>#DIV/0!</v>
      </c>
      <c r="X348" s="83" t="s">
        <v>1361</v>
      </c>
      <c r="Y348" s="85">
        <v>0</v>
      </c>
      <c r="Z348" s="83" t="s">
        <v>5703</v>
      </c>
      <c r="AA348" s="85">
        <v>0</v>
      </c>
      <c r="AB348" s="85">
        <v>0</v>
      </c>
      <c r="AC348" s="85">
        <v>0</v>
      </c>
      <c r="AD348" s="85">
        <v>0</v>
      </c>
      <c r="AE348" s="85">
        <v>0</v>
      </c>
      <c r="AF348" s="83" t="s">
        <v>1371</v>
      </c>
      <c r="AG348" s="103">
        <f t="shared" si="43"/>
        <v>0</v>
      </c>
    </row>
    <row r="349" spans="1:33" s="88" customFormat="1" x14ac:dyDescent="0.2">
      <c r="A349" s="83" t="s">
        <v>39</v>
      </c>
      <c r="B349" s="83" t="s">
        <v>40</v>
      </c>
      <c r="C349" s="83" t="s">
        <v>3571</v>
      </c>
      <c r="D349" s="83" t="s">
        <v>5704</v>
      </c>
      <c r="E349" s="83" t="s">
        <v>2903</v>
      </c>
      <c r="F349" s="83" t="s">
        <v>5705</v>
      </c>
      <c r="G349" s="83" t="s">
        <v>2130</v>
      </c>
      <c r="H349" s="83" t="s">
        <v>5706</v>
      </c>
      <c r="I349" s="83" t="s">
        <v>302</v>
      </c>
      <c r="J349" s="83" t="s">
        <v>2081</v>
      </c>
      <c r="K349" s="84">
        <v>43476</v>
      </c>
      <c r="L349" s="84">
        <v>43476</v>
      </c>
      <c r="M349" s="84">
        <v>43476</v>
      </c>
      <c r="N349" s="83" t="s">
        <v>1358</v>
      </c>
      <c r="O349" s="83" t="s">
        <v>1368</v>
      </c>
      <c r="P349" s="102">
        <v>7987486</v>
      </c>
      <c r="Q349" s="83" t="s">
        <v>5707</v>
      </c>
      <c r="R349" s="83" t="s">
        <v>68</v>
      </c>
      <c r="S349" s="83" t="s">
        <v>52</v>
      </c>
      <c r="T349" s="85">
        <v>3630</v>
      </c>
      <c r="U349" s="85">
        <v>3300</v>
      </c>
      <c r="V349" s="85">
        <f>T349-U349</f>
        <v>330</v>
      </c>
      <c r="W349" s="86">
        <f t="shared" si="41"/>
        <v>9.0909090909090912E-2</v>
      </c>
      <c r="X349" s="83" t="s">
        <v>1361</v>
      </c>
      <c r="Y349" s="85">
        <v>3300</v>
      </c>
      <c r="Z349" s="83" t="s">
        <v>5708</v>
      </c>
      <c r="AA349" s="85">
        <v>0</v>
      </c>
      <c r="AB349" s="85" t="s">
        <v>54</v>
      </c>
      <c r="AC349" s="85">
        <v>3630</v>
      </c>
      <c r="AD349" s="85">
        <v>3300</v>
      </c>
      <c r="AE349" s="85">
        <v>330</v>
      </c>
      <c r="AF349" s="83" t="s">
        <v>1371</v>
      </c>
      <c r="AG349" s="103">
        <f>V349-AE349</f>
        <v>0</v>
      </c>
    </row>
    <row r="350" spans="1:33" s="88" customFormat="1" x14ac:dyDescent="0.2">
      <c r="A350" s="83" t="s">
        <v>39</v>
      </c>
      <c r="B350" s="83" t="s">
        <v>40</v>
      </c>
      <c r="C350" s="83" t="s">
        <v>3571</v>
      </c>
      <c r="D350" s="83" t="s">
        <v>5704</v>
      </c>
      <c r="E350" s="83" t="s">
        <v>2903</v>
      </c>
      <c r="F350" s="83" t="s">
        <v>5705</v>
      </c>
      <c r="G350" s="83" t="s">
        <v>2130</v>
      </c>
      <c r="H350" s="83" t="s">
        <v>5319</v>
      </c>
      <c r="I350" s="83" t="s">
        <v>48</v>
      </c>
      <c r="J350" s="83" t="s">
        <v>2278</v>
      </c>
      <c r="K350" s="84">
        <v>43314</v>
      </c>
      <c r="L350" s="84">
        <v>43539</v>
      </c>
      <c r="M350" s="104" t="s">
        <v>54</v>
      </c>
      <c r="N350" s="83" t="s">
        <v>1358</v>
      </c>
      <c r="O350" s="83" t="s">
        <v>1359</v>
      </c>
      <c r="P350" s="102">
        <v>7858199</v>
      </c>
      <c r="Q350" s="83" t="s">
        <v>5709</v>
      </c>
      <c r="R350" s="83" t="s">
        <v>68</v>
      </c>
      <c r="S350" s="83" t="s">
        <v>52</v>
      </c>
      <c r="T350" s="85">
        <v>538304.11</v>
      </c>
      <c r="U350" s="85">
        <v>16304.81</v>
      </c>
      <c r="V350" s="85">
        <f>T350-U350</f>
        <v>521999.3</v>
      </c>
      <c r="W350" s="86">
        <f t="shared" si="41"/>
        <v>0.96971078299959479</v>
      </c>
      <c r="X350" s="83" t="s">
        <v>1361</v>
      </c>
      <c r="Y350" s="85">
        <v>16304.81</v>
      </c>
      <c r="Z350" s="83" t="s">
        <v>5710</v>
      </c>
      <c r="AA350" s="85">
        <v>0</v>
      </c>
      <c r="AB350" s="85" t="s">
        <v>54</v>
      </c>
      <c r="AC350" s="85">
        <v>538304.11</v>
      </c>
      <c r="AD350" s="85">
        <v>16304.81</v>
      </c>
      <c r="AE350" s="85">
        <v>521999.3</v>
      </c>
      <c r="AF350" s="83" t="s">
        <v>1371</v>
      </c>
      <c r="AG350" s="103">
        <f>V350-AE350</f>
        <v>0</v>
      </c>
    </row>
    <row r="351" spans="1:33" s="88" customFormat="1" x14ac:dyDescent="0.2">
      <c r="A351" s="83" t="s">
        <v>39</v>
      </c>
      <c r="B351" s="83" t="s">
        <v>40</v>
      </c>
      <c r="C351" s="83" t="s">
        <v>3571</v>
      </c>
      <c r="D351" s="83" t="s">
        <v>5704</v>
      </c>
      <c r="E351" s="83" t="s">
        <v>2903</v>
      </c>
      <c r="F351" s="83" t="s">
        <v>5705</v>
      </c>
      <c r="G351" s="83" t="s">
        <v>2130</v>
      </c>
      <c r="H351" s="83" t="s">
        <v>5319</v>
      </c>
      <c r="I351" s="83" t="s">
        <v>48</v>
      </c>
      <c r="J351" s="83" t="s">
        <v>2278</v>
      </c>
      <c r="K351" s="84">
        <v>43314</v>
      </c>
      <c r="L351" s="84">
        <v>43314</v>
      </c>
      <c r="M351" s="84">
        <v>43314</v>
      </c>
      <c r="N351" s="83" t="s">
        <v>1358</v>
      </c>
      <c r="O351" s="83" t="s">
        <v>1368</v>
      </c>
      <c r="P351" s="102">
        <v>7858199</v>
      </c>
      <c r="Q351" s="83" t="s">
        <v>5709</v>
      </c>
      <c r="R351" s="83" t="s">
        <v>68</v>
      </c>
      <c r="S351" s="83" t="s">
        <v>52</v>
      </c>
      <c r="T351" s="85">
        <v>1076608.22</v>
      </c>
      <c r="U351" s="85">
        <v>32609.61</v>
      </c>
      <c r="V351" s="85">
        <f>T351-U351</f>
        <v>1043998.61</v>
      </c>
      <c r="W351" s="86">
        <f t="shared" si="41"/>
        <v>0.9697107922880247</v>
      </c>
      <c r="X351" s="83" t="s">
        <v>1361</v>
      </c>
      <c r="Y351" s="85">
        <v>32609.61</v>
      </c>
      <c r="Z351" s="83" t="s">
        <v>5710</v>
      </c>
      <c r="AA351" s="85">
        <v>0</v>
      </c>
      <c r="AB351" s="85" t="s">
        <v>54</v>
      </c>
      <c r="AC351" s="85">
        <v>0</v>
      </c>
      <c r="AD351" s="85">
        <v>0</v>
      </c>
      <c r="AE351" s="85">
        <v>0</v>
      </c>
      <c r="AF351" s="83" t="s">
        <v>1371</v>
      </c>
      <c r="AG351" s="103">
        <f>V351-AE351</f>
        <v>1043998.61</v>
      </c>
    </row>
    <row r="352" spans="1:33" s="88" customFormat="1" x14ac:dyDescent="0.2">
      <c r="A352" s="83" t="s">
        <v>39</v>
      </c>
      <c r="B352" s="83" t="s">
        <v>40</v>
      </c>
      <c r="C352" s="83" t="s">
        <v>3571</v>
      </c>
      <c r="D352" s="83" t="s">
        <v>5704</v>
      </c>
      <c r="E352" s="83" t="s">
        <v>2903</v>
      </c>
      <c r="F352" s="83" t="s">
        <v>5705</v>
      </c>
      <c r="G352" s="83" t="s">
        <v>2130</v>
      </c>
      <c r="H352" s="83" t="s">
        <v>5711</v>
      </c>
      <c r="I352" s="83" t="s">
        <v>302</v>
      </c>
      <c r="J352" s="83" t="s">
        <v>2081</v>
      </c>
      <c r="K352" s="84">
        <v>43496</v>
      </c>
      <c r="L352" s="84">
        <v>43539</v>
      </c>
      <c r="M352" s="104" t="s">
        <v>54</v>
      </c>
      <c r="N352" s="83" t="s">
        <v>1358</v>
      </c>
      <c r="O352" s="83" t="s">
        <v>1359</v>
      </c>
      <c r="P352" s="102">
        <v>8187170</v>
      </c>
      <c r="Q352" s="83" t="s">
        <v>5712</v>
      </c>
      <c r="R352" s="83" t="s">
        <v>68</v>
      </c>
      <c r="S352" s="83" t="s">
        <v>52</v>
      </c>
      <c r="T352" s="85">
        <v>10834.2</v>
      </c>
      <c r="U352" s="85">
        <v>10038.6</v>
      </c>
      <c r="V352" s="85">
        <f>T352-U352</f>
        <v>795.60000000000036</v>
      </c>
      <c r="W352" s="86">
        <f t="shared" si="41"/>
        <v>7.3434125269978431E-2</v>
      </c>
      <c r="X352" s="83" t="s">
        <v>1361</v>
      </c>
      <c r="Y352" s="85">
        <v>10038.6</v>
      </c>
      <c r="Z352" s="83" t="s">
        <v>5713</v>
      </c>
      <c r="AA352" s="85">
        <v>0</v>
      </c>
      <c r="AB352" s="85" t="s">
        <v>54</v>
      </c>
      <c r="AC352" s="85">
        <v>10834.2</v>
      </c>
      <c r="AD352" s="85">
        <v>10038.6</v>
      </c>
      <c r="AE352" s="85">
        <v>795.6</v>
      </c>
      <c r="AF352" s="83" t="s">
        <v>1363</v>
      </c>
      <c r="AG352" s="103">
        <f>V352-AE352</f>
        <v>0</v>
      </c>
    </row>
    <row r="353" spans="1:33" s="88" customFormat="1" x14ac:dyDescent="0.2">
      <c r="A353" s="83" t="s">
        <v>39</v>
      </c>
      <c r="B353" s="83" t="s">
        <v>40</v>
      </c>
      <c r="C353" s="83" t="s">
        <v>3571</v>
      </c>
      <c r="D353" s="83" t="s">
        <v>3706</v>
      </c>
      <c r="E353" s="83" t="s">
        <v>2903</v>
      </c>
      <c r="F353" s="83" t="s">
        <v>3708</v>
      </c>
      <c r="G353" s="83" t="s">
        <v>2130</v>
      </c>
      <c r="H353" s="83" t="s">
        <v>5154</v>
      </c>
      <c r="I353" s="83" t="s">
        <v>302</v>
      </c>
      <c r="J353" s="83" t="s">
        <v>2081</v>
      </c>
      <c r="K353" s="84">
        <v>43496</v>
      </c>
      <c r="L353" s="84">
        <v>43496</v>
      </c>
      <c r="M353" s="84">
        <v>43488</v>
      </c>
      <c r="N353" s="83" t="s">
        <v>1358</v>
      </c>
      <c r="O353" s="83" t="s">
        <v>1368</v>
      </c>
      <c r="P353" s="102">
        <v>8034558</v>
      </c>
      <c r="Q353" s="83" t="s">
        <v>5155</v>
      </c>
      <c r="R353" s="83" t="s">
        <v>68</v>
      </c>
      <c r="S353" s="83" t="s">
        <v>52</v>
      </c>
      <c r="T353" s="85">
        <v>680491.56</v>
      </c>
      <c r="U353" s="85">
        <v>526079.9</v>
      </c>
      <c r="V353" s="85">
        <f t="shared" ref="V353:V378" si="44">T353-U353</f>
        <v>154411.66000000003</v>
      </c>
      <c r="W353" s="86">
        <f t="shared" si="41"/>
        <v>0.22691193995117298</v>
      </c>
      <c r="X353" s="83" t="s">
        <v>1361</v>
      </c>
      <c r="Y353" s="85">
        <v>526079.9</v>
      </c>
      <c r="Z353" s="83" t="s">
        <v>5156</v>
      </c>
      <c r="AA353" s="85">
        <v>0</v>
      </c>
      <c r="AB353" s="85" t="s">
        <v>54</v>
      </c>
      <c r="AC353" s="85">
        <v>680491.56</v>
      </c>
      <c r="AD353" s="85">
        <v>526079.9</v>
      </c>
      <c r="AE353" s="85">
        <v>154411.66</v>
      </c>
      <c r="AF353" s="83" t="s">
        <v>1363</v>
      </c>
      <c r="AG353" s="103">
        <f t="shared" ref="AG353:AG378" si="45">V353-AE353</f>
        <v>0</v>
      </c>
    </row>
    <row r="354" spans="1:33" s="88" customFormat="1" x14ac:dyDescent="0.2">
      <c r="A354" s="83" t="s">
        <v>39</v>
      </c>
      <c r="B354" s="83" t="s">
        <v>40</v>
      </c>
      <c r="C354" s="83" t="s">
        <v>3571</v>
      </c>
      <c r="D354" s="83" t="s">
        <v>3706</v>
      </c>
      <c r="E354" s="83" t="s">
        <v>2903</v>
      </c>
      <c r="F354" s="83" t="s">
        <v>3708</v>
      </c>
      <c r="G354" s="83" t="s">
        <v>2130</v>
      </c>
      <c r="H354" s="83" t="s">
        <v>1503</v>
      </c>
      <c r="I354" s="83" t="s">
        <v>302</v>
      </c>
      <c r="J354" s="83" t="s">
        <v>2081</v>
      </c>
      <c r="K354" s="84">
        <v>43476</v>
      </c>
      <c r="L354" s="84">
        <v>43476</v>
      </c>
      <c r="M354" s="84">
        <v>43476</v>
      </c>
      <c r="N354" s="83" t="s">
        <v>1358</v>
      </c>
      <c r="O354" s="83" t="s">
        <v>1368</v>
      </c>
      <c r="P354" s="102">
        <v>8030836</v>
      </c>
      <c r="Q354" s="83" t="s">
        <v>5714</v>
      </c>
      <c r="R354" s="83" t="s">
        <v>68</v>
      </c>
      <c r="S354" s="83" t="s">
        <v>52</v>
      </c>
      <c r="T354" s="85">
        <v>83374.399999999994</v>
      </c>
      <c r="U354" s="85">
        <v>77920</v>
      </c>
      <c r="V354" s="85">
        <f t="shared" si="44"/>
        <v>5454.3999999999942</v>
      </c>
      <c r="W354" s="86">
        <f t="shared" si="41"/>
        <v>6.5420560747663489E-2</v>
      </c>
      <c r="X354" s="83" t="s">
        <v>1361</v>
      </c>
      <c r="Y354" s="85">
        <v>77920</v>
      </c>
      <c r="Z354" s="83" t="s">
        <v>5715</v>
      </c>
      <c r="AA354" s="85">
        <v>0</v>
      </c>
      <c r="AB354" s="85" t="s">
        <v>54</v>
      </c>
      <c r="AC354" s="85">
        <v>83374.399999999994</v>
      </c>
      <c r="AD354" s="85">
        <v>77920</v>
      </c>
      <c r="AE354" s="85">
        <v>5454.4</v>
      </c>
      <c r="AF354" s="83" t="s">
        <v>1371</v>
      </c>
      <c r="AG354" s="103">
        <f t="shared" si="45"/>
        <v>0</v>
      </c>
    </row>
    <row r="355" spans="1:33" s="88" customFormat="1" x14ac:dyDescent="0.2">
      <c r="A355" s="83" t="s">
        <v>39</v>
      </c>
      <c r="B355" s="83" t="s">
        <v>40</v>
      </c>
      <c r="C355" s="83" t="s">
        <v>3571</v>
      </c>
      <c r="D355" s="83" t="s">
        <v>3706</v>
      </c>
      <c r="E355" s="83" t="s">
        <v>2903</v>
      </c>
      <c r="F355" s="83" t="s">
        <v>3708</v>
      </c>
      <c r="G355" s="83" t="s">
        <v>2130</v>
      </c>
      <c r="H355" s="83" t="s">
        <v>5716</v>
      </c>
      <c r="I355" s="83" t="s">
        <v>302</v>
      </c>
      <c r="J355" s="83" t="s">
        <v>2222</v>
      </c>
      <c r="K355" s="84">
        <v>43447</v>
      </c>
      <c r="L355" s="84">
        <v>43539</v>
      </c>
      <c r="M355" s="104" t="s">
        <v>54</v>
      </c>
      <c r="N355" s="83" t="s">
        <v>1358</v>
      </c>
      <c r="O355" s="83" t="s">
        <v>1359</v>
      </c>
      <c r="P355" s="102">
        <v>8122075</v>
      </c>
      <c r="Q355" s="83" t="s">
        <v>5717</v>
      </c>
      <c r="R355" s="83" t="s">
        <v>68</v>
      </c>
      <c r="S355" s="83" t="s">
        <v>52</v>
      </c>
      <c r="T355" s="85">
        <v>12741.88</v>
      </c>
      <c r="U355" s="85">
        <v>12741.88</v>
      </c>
      <c r="V355" s="85">
        <f t="shared" si="44"/>
        <v>0</v>
      </c>
      <c r="W355" s="86">
        <f t="shared" si="41"/>
        <v>0</v>
      </c>
      <c r="X355" s="83" t="s">
        <v>1361</v>
      </c>
      <c r="Y355" s="85">
        <v>12741.88</v>
      </c>
      <c r="Z355" s="83" t="s">
        <v>5718</v>
      </c>
      <c r="AA355" s="85">
        <v>0</v>
      </c>
      <c r="AB355" s="85" t="s">
        <v>54</v>
      </c>
      <c r="AC355" s="85">
        <v>12741.88</v>
      </c>
      <c r="AD355" s="85">
        <v>12741.88</v>
      </c>
      <c r="AE355" s="85">
        <v>0</v>
      </c>
      <c r="AF355" s="83" t="s">
        <v>1371</v>
      </c>
      <c r="AG355" s="103">
        <f t="shared" si="45"/>
        <v>0</v>
      </c>
    </row>
    <row r="356" spans="1:33" s="88" customFormat="1" x14ac:dyDescent="0.2">
      <c r="A356" s="83" t="s">
        <v>39</v>
      </c>
      <c r="B356" s="83" t="s">
        <v>40</v>
      </c>
      <c r="C356" s="83" t="s">
        <v>3571</v>
      </c>
      <c r="D356" s="83" t="s">
        <v>3706</v>
      </c>
      <c r="E356" s="83" t="s">
        <v>2903</v>
      </c>
      <c r="F356" s="83" t="s">
        <v>3708</v>
      </c>
      <c r="G356" s="83" t="s">
        <v>2130</v>
      </c>
      <c r="H356" s="83" t="s">
        <v>407</v>
      </c>
      <c r="I356" s="83" t="s">
        <v>302</v>
      </c>
      <c r="J356" s="83" t="s">
        <v>55</v>
      </c>
      <c r="K356" s="104" t="s">
        <v>54</v>
      </c>
      <c r="L356" s="84">
        <v>43539</v>
      </c>
      <c r="M356" s="104" t="s">
        <v>54</v>
      </c>
      <c r="N356" s="83" t="s">
        <v>2098</v>
      </c>
      <c r="O356" s="83" t="s">
        <v>1359</v>
      </c>
      <c r="P356" s="102">
        <v>7675747</v>
      </c>
      <c r="Q356" s="83" t="s">
        <v>5719</v>
      </c>
      <c r="R356" s="83" t="s">
        <v>68</v>
      </c>
      <c r="S356" s="83" t="s">
        <v>52</v>
      </c>
      <c r="T356" s="85">
        <v>19994.21</v>
      </c>
      <c r="U356" s="85">
        <v>18054.77</v>
      </c>
      <c r="V356" s="85">
        <f t="shared" si="44"/>
        <v>1939.4399999999987</v>
      </c>
      <c r="W356" s="86">
        <f t="shared" si="41"/>
        <v>9.7000081523601026E-2</v>
      </c>
      <c r="X356" s="83" t="s">
        <v>4574</v>
      </c>
      <c r="Y356" s="85">
        <v>0</v>
      </c>
      <c r="Z356" s="83" t="s">
        <v>55</v>
      </c>
      <c r="AA356" s="85">
        <v>0</v>
      </c>
      <c r="AB356" s="85" t="s">
        <v>54</v>
      </c>
      <c r="AC356" s="85">
        <v>19994.21</v>
      </c>
      <c r="AD356" s="85">
        <v>0</v>
      </c>
      <c r="AE356" s="85">
        <v>19994.21</v>
      </c>
      <c r="AF356" s="83" t="s">
        <v>1371</v>
      </c>
      <c r="AG356" s="103">
        <f t="shared" si="45"/>
        <v>-18054.77</v>
      </c>
    </row>
    <row r="357" spans="1:33" s="88" customFormat="1" x14ac:dyDescent="0.2">
      <c r="A357" s="83" t="s">
        <v>39</v>
      </c>
      <c r="B357" s="83" t="s">
        <v>40</v>
      </c>
      <c r="C357" s="83" t="s">
        <v>3571</v>
      </c>
      <c r="D357" s="83" t="s">
        <v>3706</v>
      </c>
      <c r="E357" s="83" t="s">
        <v>2903</v>
      </c>
      <c r="F357" s="83" t="s">
        <v>3708</v>
      </c>
      <c r="G357" s="83" t="s">
        <v>2130</v>
      </c>
      <c r="H357" s="83" t="s">
        <v>407</v>
      </c>
      <c r="I357" s="83" t="s">
        <v>302</v>
      </c>
      <c r="J357" s="83" t="s">
        <v>55</v>
      </c>
      <c r="K357" s="104" t="s">
        <v>54</v>
      </c>
      <c r="L357" s="84">
        <v>43539</v>
      </c>
      <c r="M357" s="104" t="s">
        <v>54</v>
      </c>
      <c r="N357" s="83" t="s">
        <v>2098</v>
      </c>
      <c r="O357" s="83" t="s">
        <v>1359</v>
      </c>
      <c r="P357" s="102">
        <v>7675749</v>
      </c>
      <c r="Q357" s="83" t="s">
        <v>5719</v>
      </c>
      <c r="R357" s="83" t="s">
        <v>68</v>
      </c>
      <c r="S357" s="83" t="s">
        <v>52</v>
      </c>
      <c r="T357" s="85">
        <v>19994.21</v>
      </c>
      <c r="U357" s="85">
        <v>18054.77</v>
      </c>
      <c r="V357" s="85">
        <f t="shared" si="44"/>
        <v>1939.4399999999987</v>
      </c>
      <c r="W357" s="86">
        <f t="shared" si="41"/>
        <v>9.7000081523601026E-2</v>
      </c>
      <c r="X357" s="83" t="s">
        <v>4574</v>
      </c>
      <c r="Y357" s="85">
        <v>0</v>
      </c>
      <c r="Z357" s="83" t="s">
        <v>55</v>
      </c>
      <c r="AA357" s="85">
        <v>0</v>
      </c>
      <c r="AB357" s="85" t="s">
        <v>54</v>
      </c>
      <c r="AC357" s="85">
        <v>19994.21</v>
      </c>
      <c r="AD357" s="85">
        <v>0</v>
      </c>
      <c r="AE357" s="85">
        <v>19994.21</v>
      </c>
      <c r="AF357" s="83" t="s">
        <v>1371</v>
      </c>
      <c r="AG357" s="103">
        <f t="shared" si="45"/>
        <v>-18054.77</v>
      </c>
    </row>
    <row r="358" spans="1:33" s="88" customFormat="1" x14ac:dyDescent="0.2">
      <c r="A358" s="83" t="s">
        <v>39</v>
      </c>
      <c r="B358" s="83" t="s">
        <v>40</v>
      </c>
      <c r="C358" s="83" t="s">
        <v>3571</v>
      </c>
      <c r="D358" s="83" t="s">
        <v>3706</v>
      </c>
      <c r="E358" s="83" t="s">
        <v>2903</v>
      </c>
      <c r="F358" s="83" t="s">
        <v>3708</v>
      </c>
      <c r="G358" s="83" t="s">
        <v>3694</v>
      </c>
      <c r="H358" s="83" t="s">
        <v>4618</v>
      </c>
      <c r="I358" s="83" t="s">
        <v>2103</v>
      </c>
      <c r="J358" s="83" t="s">
        <v>2198</v>
      </c>
      <c r="K358" s="84">
        <v>42608</v>
      </c>
      <c r="L358" s="84">
        <v>42608</v>
      </c>
      <c r="M358" s="84">
        <v>42608</v>
      </c>
      <c r="N358" s="83" t="s">
        <v>1358</v>
      </c>
      <c r="O358" s="83" t="s">
        <v>1368</v>
      </c>
      <c r="P358" s="102">
        <v>6666179</v>
      </c>
      <c r="Q358" s="83" t="s">
        <v>5720</v>
      </c>
      <c r="R358" s="83" t="s">
        <v>68</v>
      </c>
      <c r="S358" s="83" t="s">
        <v>52</v>
      </c>
      <c r="T358" s="85">
        <v>3097.5</v>
      </c>
      <c r="U358" s="85">
        <v>2950</v>
      </c>
      <c r="V358" s="85">
        <f t="shared" si="44"/>
        <v>147.5</v>
      </c>
      <c r="W358" s="86">
        <f t="shared" si="41"/>
        <v>4.7619047619047616E-2</v>
      </c>
      <c r="X358" s="83" t="s">
        <v>1361</v>
      </c>
      <c r="Y358" s="85">
        <v>2950</v>
      </c>
      <c r="Z358" s="83" t="s">
        <v>5721</v>
      </c>
      <c r="AA358" s="85">
        <v>0</v>
      </c>
      <c r="AB358" s="85" t="s">
        <v>54</v>
      </c>
      <c r="AC358" s="85">
        <v>3097.5</v>
      </c>
      <c r="AD358" s="85">
        <v>2950</v>
      </c>
      <c r="AE358" s="85">
        <v>147.5</v>
      </c>
      <c r="AF358" s="83" t="s">
        <v>1376</v>
      </c>
      <c r="AG358" s="103">
        <f t="shared" si="45"/>
        <v>0</v>
      </c>
    </row>
    <row r="359" spans="1:33" s="88" customFormat="1" x14ac:dyDescent="0.2">
      <c r="A359" s="83" t="s">
        <v>39</v>
      </c>
      <c r="B359" s="83" t="s">
        <v>40</v>
      </c>
      <c r="C359" s="83" t="s">
        <v>3571</v>
      </c>
      <c r="D359" s="83" t="s">
        <v>3706</v>
      </c>
      <c r="E359" s="83" t="s">
        <v>2903</v>
      </c>
      <c r="F359" s="83" t="s">
        <v>3708</v>
      </c>
      <c r="G359" s="83" t="s">
        <v>2130</v>
      </c>
      <c r="H359" s="83" t="s">
        <v>712</v>
      </c>
      <c r="I359" s="83" t="s">
        <v>302</v>
      </c>
      <c r="J359" s="83" t="s">
        <v>2164</v>
      </c>
      <c r="K359" s="84">
        <v>43402</v>
      </c>
      <c r="L359" s="84">
        <v>43402</v>
      </c>
      <c r="M359" s="84">
        <v>43376</v>
      </c>
      <c r="N359" s="83" t="s">
        <v>1358</v>
      </c>
      <c r="O359" s="83" t="s">
        <v>1368</v>
      </c>
      <c r="P359" s="102">
        <v>7953819</v>
      </c>
      <c r="Q359" s="83" t="s">
        <v>5722</v>
      </c>
      <c r="R359" s="83" t="s">
        <v>68</v>
      </c>
      <c r="S359" s="83" t="s">
        <v>52</v>
      </c>
      <c r="T359" s="85">
        <v>0</v>
      </c>
      <c r="U359" s="85">
        <v>225902.97</v>
      </c>
      <c r="V359" s="85">
        <f t="shared" si="44"/>
        <v>-225902.97</v>
      </c>
      <c r="W359" s="86" t="e">
        <f t="shared" si="41"/>
        <v>#DIV/0!</v>
      </c>
      <c r="X359" s="83" t="s">
        <v>1361</v>
      </c>
      <c r="Y359" s="85">
        <v>225902.97</v>
      </c>
      <c r="Z359" s="83" t="s">
        <v>5723</v>
      </c>
      <c r="AA359" s="85">
        <v>0</v>
      </c>
      <c r="AB359" s="85" t="s">
        <v>54</v>
      </c>
      <c r="AC359" s="85">
        <v>0</v>
      </c>
      <c r="AD359" s="85">
        <v>225902.97</v>
      </c>
      <c r="AE359" s="85">
        <v>-225902.97</v>
      </c>
      <c r="AF359" s="83" t="s">
        <v>1371</v>
      </c>
      <c r="AG359" s="103">
        <f t="shared" si="45"/>
        <v>0</v>
      </c>
    </row>
    <row r="360" spans="1:33" s="88" customFormat="1" x14ac:dyDescent="0.2">
      <c r="A360" s="83" t="s">
        <v>39</v>
      </c>
      <c r="B360" s="83" t="s">
        <v>40</v>
      </c>
      <c r="C360" s="83" t="s">
        <v>3571</v>
      </c>
      <c r="D360" s="83" t="s">
        <v>3706</v>
      </c>
      <c r="E360" s="83" t="s">
        <v>2903</v>
      </c>
      <c r="F360" s="83" t="s">
        <v>3708</v>
      </c>
      <c r="G360" s="83" t="s">
        <v>2130</v>
      </c>
      <c r="H360" s="83" t="s">
        <v>3671</v>
      </c>
      <c r="I360" s="83" t="s">
        <v>302</v>
      </c>
      <c r="J360" s="83" t="s">
        <v>2164</v>
      </c>
      <c r="K360" s="84">
        <v>43389</v>
      </c>
      <c r="L360" s="84">
        <v>43389</v>
      </c>
      <c r="M360" s="84">
        <v>43389</v>
      </c>
      <c r="N360" s="83" t="s">
        <v>1358</v>
      </c>
      <c r="O360" s="83" t="s">
        <v>1368</v>
      </c>
      <c r="P360" s="102">
        <v>7985382</v>
      </c>
      <c r="Q360" s="83" t="s">
        <v>5724</v>
      </c>
      <c r="R360" s="83" t="s">
        <v>68</v>
      </c>
      <c r="S360" s="83" t="s">
        <v>52</v>
      </c>
      <c r="T360" s="85">
        <v>6925.2</v>
      </c>
      <c r="U360" s="85">
        <v>3701.4</v>
      </c>
      <c r="V360" s="85">
        <f t="shared" si="44"/>
        <v>3223.7999999999997</v>
      </c>
      <c r="W360" s="86">
        <f t="shared" si="41"/>
        <v>0.46551724137931033</v>
      </c>
      <c r="X360" s="83" t="s">
        <v>1361</v>
      </c>
      <c r="Y360" s="85">
        <v>3701.4</v>
      </c>
      <c r="Z360" s="83" t="s">
        <v>5725</v>
      </c>
      <c r="AA360" s="85">
        <v>0</v>
      </c>
      <c r="AB360" s="85" t="s">
        <v>54</v>
      </c>
      <c r="AC360" s="85">
        <v>6925.2</v>
      </c>
      <c r="AD360" s="85">
        <v>3701.4</v>
      </c>
      <c r="AE360" s="85">
        <v>3223.8</v>
      </c>
      <c r="AF360" s="83" t="s">
        <v>1376</v>
      </c>
      <c r="AG360" s="103">
        <f t="shared" si="45"/>
        <v>0</v>
      </c>
    </row>
    <row r="361" spans="1:33" s="88" customFormat="1" x14ac:dyDescent="0.2">
      <c r="A361" s="83" t="s">
        <v>39</v>
      </c>
      <c r="B361" s="83" t="s">
        <v>40</v>
      </c>
      <c r="C361" s="83" t="s">
        <v>3571</v>
      </c>
      <c r="D361" s="83" t="s">
        <v>3706</v>
      </c>
      <c r="E361" s="83" t="s">
        <v>2903</v>
      </c>
      <c r="F361" s="83" t="s">
        <v>3708</v>
      </c>
      <c r="G361" s="83" t="s">
        <v>2130</v>
      </c>
      <c r="H361" s="83" t="s">
        <v>2685</v>
      </c>
      <c r="I361" s="83" t="s">
        <v>302</v>
      </c>
      <c r="J361" s="83" t="s">
        <v>2081</v>
      </c>
      <c r="K361" s="84">
        <v>43488</v>
      </c>
      <c r="L361" s="84">
        <v>43488</v>
      </c>
      <c r="M361" s="84">
        <v>43480</v>
      </c>
      <c r="N361" s="83" t="s">
        <v>1358</v>
      </c>
      <c r="O361" s="83" t="s">
        <v>1368</v>
      </c>
      <c r="P361" s="102">
        <v>8151313</v>
      </c>
      <c r="Q361" s="83" t="s">
        <v>4610</v>
      </c>
      <c r="R361" s="83" t="s">
        <v>68</v>
      </c>
      <c r="S361" s="83" t="s">
        <v>52</v>
      </c>
      <c r="T361" s="85">
        <v>0</v>
      </c>
      <c r="U361" s="85">
        <v>0</v>
      </c>
      <c r="V361" s="85">
        <f t="shared" si="44"/>
        <v>0</v>
      </c>
      <c r="W361" s="86" t="e">
        <f t="shared" si="41"/>
        <v>#DIV/0!</v>
      </c>
      <c r="X361" s="83" t="s">
        <v>1361</v>
      </c>
      <c r="Y361" s="85">
        <v>0</v>
      </c>
      <c r="Z361" s="83" t="s">
        <v>4611</v>
      </c>
      <c r="AA361" s="85">
        <v>0</v>
      </c>
      <c r="AB361" s="85" t="s">
        <v>54</v>
      </c>
      <c r="AC361" s="85">
        <v>0</v>
      </c>
      <c r="AD361" s="85">
        <v>0</v>
      </c>
      <c r="AE361" s="85">
        <v>0</v>
      </c>
      <c r="AF361" s="83" t="s">
        <v>1376</v>
      </c>
      <c r="AG361" s="103">
        <f t="shared" si="45"/>
        <v>0</v>
      </c>
    </row>
    <row r="362" spans="1:33" s="88" customFormat="1" x14ac:dyDescent="0.2">
      <c r="A362" s="83" t="s">
        <v>39</v>
      </c>
      <c r="B362" s="83" t="s">
        <v>40</v>
      </c>
      <c r="C362" s="83" t="s">
        <v>3571</v>
      </c>
      <c r="D362" s="83" t="s">
        <v>3706</v>
      </c>
      <c r="E362" s="83" t="s">
        <v>2903</v>
      </c>
      <c r="F362" s="83" t="s">
        <v>3708</v>
      </c>
      <c r="G362" s="83" t="s">
        <v>2130</v>
      </c>
      <c r="H362" s="83" t="s">
        <v>2685</v>
      </c>
      <c r="I362" s="83" t="s">
        <v>302</v>
      </c>
      <c r="J362" s="83" t="s">
        <v>2081</v>
      </c>
      <c r="K362" s="84">
        <v>43488</v>
      </c>
      <c r="L362" s="84">
        <v>43488</v>
      </c>
      <c r="M362" s="84">
        <v>43487</v>
      </c>
      <c r="N362" s="83" t="s">
        <v>1358</v>
      </c>
      <c r="O362" s="83" t="s">
        <v>1368</v>
      </c>
      <c r="P362" s="102">
        <v>8151314</v>
      </c>
      <c r="Q362" s="83" t="s">
        <v>4612</v>
      </c>
      <c r="R362" s="83" t="s">
        <v>68</v>
      </c>
      <c r="S362" s="83" t="s">
        <v>52</v>
      </c>
      <c r="T362" s="85">
        <v>0</v>
      </c>
      <c r="U362" s="85">
        <v>0</v>
      </c>
      <c r="V362" s="85">
        <f t="shared" si="44"/>
        <v>0</v>
      </c>
      <c r="W362" s="86" t="e">
        <f t="shared" si="41"/>
        <v>#DIV/0!</v>
      </c>
      <c r="X362" s="83" t="s">
        <v>1361</v>
      </c>
      <c r="Y362" s="85">
        <v>0</v>
      </c>
      <c r="Z362" s="83" t="s">
        <v>4613</v>
      </c>
      <c r="AA362" s="85">
        <v>0</v>
      </c>
      <c r="AB362" s="85" t="s">
        <v>54</v>
      </c>
      <c r="AC362" s="85">
        <v>0</v>
      </c>
      <c r="AD362" s="85">
        <v>0</v>
      </c>
      <c r="AE362" s="85">
        <v>0</v>
      </c>
      <c r="AF362" s="83" t="s">
        <v>1376</v>
      </c>
      <c r="AG362" s="103">
        <f t="shared" si="45"/>
        <v>0</v>
      </c>
    </row>
    <row r="363" spans="1:33" s="88" customFormat="1" x14ac:dyDescent="0.2">
      <c r="A363" s="83" t="s">
        <v>39</v>
      </c>
      <c r="B363" s="83" t="s">
        <v>40</v>
      </c>
      <c r="C363" s="83" t="s">
        <v>3571</v>
      </c>
      <c r="D363" s="83" t="s">
        <v>3706</v>
      </c>
      <c r="E363" s="83" t="s">
        <v>2903</v>
      </c>
      <c r="F363" s="83" t="s">
        <v>3708</v>
      </c>
      <c r="G363" s="83" t="s">
        <v>2130</v>
      </c>
      <c r="H363" s="83" t="s">
        <v>2890</v>
      </c>
      <c r="I363" s="83" t="s">
        <v>302</v>
      </c>
      <c r="J363" s="83" t="s">
        <v>2164</v>
      </c>
      <c r="K363" s="84">
        <v>43384</v>
      </c>
      <c r="L363" s="84">
        <v>43539</v>
      </c>
      <c r="M363" s="104" t="s">
        <v>54</v>
      </c>
      <c r="N363" s="83" t="s">
        <v>1358</v>
      </c>
      <c r="O363" s="83" t="s">
        <v>1359</v>
      </c>
      <c r="P363" s="102">
        <v>7982041</v>
      </c>
      <c r="Q363" s="83" t="s">
        <v>5726</v>
      </c>
      <c r="R363" s="83" t="s">
        <v>68</v>
      </c>
      <c r="S363" s="83" t="s">
        <v>52</v>
      </c>
      <c r="T363" s="85">
        <v>1337.5</v>
      </c>
      <c r="U363" s="85">
        <v>1250</v>
      </c>
      <c r="V363" s="85">
        <f t="shared" si="44"/>
        <v>87.5</v>
      </c>
      <c r="W363" s="86">
        <f t="shared" si="41"/>
        <v>6.5420560747663545E-2</v>
      </c>
      <c r="X363" s="83" t="s">
        <v>1361</v>
      </c>
      <c r="Y363" s="85">
        <v>1250</v>
      </c>
      <c r="Z363" s="83" t="s">
        <v>5727</v>
      </c>
      <c r="AA363" s="85">
        <v>0</v>
      </c>
      <c r="AB363" s="85" t="s">
        <v>54</v>
      </c>
      <c r="AC363" s="85">
        <v>1337.5</v>
      </c>
      <c r="AD363" s="85">
        <v>1250</v>
      </c>
      <c r="AE363" s="85">
        <v>87.5</v>
      </c>
      <c r="AF363" s="83" t="s">
        <v>1371</v>
      </c>
      <c r="AG363" s="103">
        <f t="shared" si="45"/>
        <v>0</v>
      </c>
    </row>
    <row r="364" spans="1:33" s="88" customFormat="1" x14ac:dyDescent="0.2">
      <c r="A364" s="83" t="s">
        <v>39</v>
      </c>
      <c r="B364" s="83" t="s">
        <v>40</v>
      </c>
      <c r="C364" s="83" t="s">
        <v>3571</v>
      </c>
      <c r="D364" s="83" t="s">
        <v>3706</v>
      </c>
      <c r="E364" s="83" t="s">
        <v>2903</v>
      </c>
      <c r="F364" s="83" t="s">
        <v>3708</v>
      </c>
      <c r="G364" s="83" t="s">
        <v>2130</v>
      </c>
      <c r="H364" s="83" t="s">
        <v>3707</v>
      </c>
      <c r="I364" s="83" t="s">
        <v>2149</v>
      </c>
      <c r="J364" s="83" t="s">
        <v>55</v>
      </c>
      <c r="K364" s="104" t="s">
        <v>54</v>
      </c>
      <c r="L364" s="84">
        <v>43475</v>
      </c>
      <c r="M364" s="84">
        <v>43475</v>
      </c>
      <c r="N364" s="83" t="s">
        <v>2077</v>
      </c>
      <c r="O364" s="83" t="s">
        <v>1368</v>
      </c>
      <c r="P364" s="102">
        <v>1758068</v>
      </c>
      <c r="Q364" s="83" t="s">
        <v>5728</v>
      </c>
      <c r="R364" s="83" t="s">
        <v>59</v>
      </c>
      <c r="S364" s="83" t="s">
        <v>52</v>
      </c>
      <c r="T364" s="85">
        <v>-408060.96</v>
      </c>
      <c r="U364" s="85">
        <v>-368479.05</v>
      </c>
      <c r="V364" s="85">
        <f t="shared" si="44"/>
        <v>-39581.910000000033</v>
      </c>
      <c r="W364" s="86">
        <f t="shared" si="41"/>
        <v>9.6999992354083645E-2</v>
      </c>
      <c r="X364" s="83" t="s">
        <v>4574</v>
      </c>
      <c r="Y364" s="85">
        <v>0</v>
      </c>
      <c r="Z364" s="83" t="s">
        <v>55</v>
      </c>
      <c r="AA364" s="85">
        <v>0</v>
      </c>
      <c r="AB364" s="85" t="s">
        <v>54</v>
      </c>
      <c r="AC364" s="85">
        <v>0</v>
      </c>
      <c r="AD364" s="85">
        <v>0</v>
      </c>
      <c r="AE364" s="85">
        <v>0</v>
      </c>
      <c r="AF364" s="83" t="s">
        <v>1371</v>
      </c>
      <c r="AG364" s="103">
        <f t="shared" si="45"/>
        <v>-39581.910000000033</v>
      </c>
    </row>
    <row r="365" spans="1:33" s="88" customFormat="1" x14ac:dyDescent="0.2">
      <c r="A365" s="83" t="s">
        <v>39</v>
      </c>
      <c r="B365" s="83" t="s">
        <v>40</v>
      </c>
      <c r="C365" s="83" t="s">
        <v>3571</v>
      </c>
      <c r="D365" s="83" t="s">
        <v>3706</v>
      </c>
      <c r="E365" s="83" t="s">
        <v>2903</v>
      </c>
      <c r="F365" s="83" t="s">
        <v>3708</v>
      </c>
      <c r="G365" s="83" t="s">
        <v>2130</v>
      </c>
      <c r="H365" s="83" t="s">
        <v>5729</v>
      </c>
      <c r="I365" s="83" t="s">
        <v>302</v>
      </c>
      <c r="J365" s="83" t="s">
        <v>5420</v>
      </c>
      <c r="K365" s="84">
        <v>43235</v>
      </c>
      <c r="L365" s="84">
        <v>43235</v>
      </c>
      <c r="M365" s="84">
        <v>43235</v>
      </c>
      <c r="N365" s="83" t="s">
        <v>1358</v>
      </c>
      <c r="O365" s="83" t="s">
        <v>1368</v>
      </c>
      <c r="P365" s="102">
        <v>7741323</v>
      </c>
      <c r="Q365" s="83" t="s">
        <v>5730</v>
      </c>
      <c r="R365" s="83" t="s">
        <v>68</v>
      </c>
      <c r="S365" s="83" t="s">
        <v>52</v>
      </c>
      <c r="T365" s="85">
        <v>0</v>
      </c>
      <c r="U365" s="85">
        <v>25659.1</v>
      </c>
      <c r="V365" s="85">
        <f t="shared" si="44"/>
        <v>-25659.1</v>
      </c>
      <c r="W365" s="86" t="e">
        <f t="shared" si="41"/>
        <v>#DIV/0!</v>
      </c>
      <c r="X365" s="83" t="s">
        <v>1361</v>
      </c>
      <c r="Y365" s="85">
        <v>25659.1</v>
      </c>
      <c r="Z365" s="83" t="s">
        <v>5731</v>
      </c>
      <c r="AA365" s="85">
        <v>0</v>
      </c>
      <c r="AB365" s="85" t="s">
        <v>54</v>
      </c>
      <c r="AC365" s="85">
        <v>0</v>
      </c>
      <c r="AD365" s="85">
        <v>0</v>
      </c>
      <c r="AE365" s="85">
        <v>0</v>
      </c>
      <c r="AF365" s="83" t="s">
        <v>1371</v>
      </c>
      <c r="AG365" s="103">
        <f t="shared" si="45"/>
        <v>-25659.1</v>
      </c>
    </row>
    <row r="366" spans="1:33" s="88" customFormat="1" x14ac:dyDescent="0.2">
      <c r="A366" s="83" t="s">
        <v>39</v>
      </c>
      <c r="B366" s="83" t="s">
        <v>40</v>
      </c>
      <c r="C366" s="83" t="s">
        <v>3571</v>
      </c>
      <c r="D366" s="83" t="s">
        <v>3706</v>
      </c>
      <c r="E366" s="83" t="s">
        <v>2903</v>
      </c>
      <c r="F366" s="83" t="s">
        <v>3708</v>
      </c>
      <c r="G366" s="83" t="s">
        <v>2130</v>
      </c>
      <c r="H366" s="83" t="s">
        <v>5706</v>
      </c>
      <c r="I366" s="83" t="s">
        <v>302</v>
      </c>
      <c r="J366" s="83" t="s">
        <v>2081</v>
      </c>
      <c r="K366" s="84">
        <v>43473</v>
      </c>
      <c r="L366" s="84">
        <v>43473</v>
      </c>
      <c r="M366" s="84">
        <v>43438</v>
      </c>
      <c r="N366" s="83" t="s">
        <v>1358</v>
      </c>
      <c r="O366" s="83" t="s">
        <v>1368</v>
      </c>
      <c r="P366" s="102">
        <v>7881483</v>
      </c>
      <c r="Q366" s="83" t="s">
        <v>5732</v>
      </c>
      <c r="R366" s="83" t="s">
        <v>68</v>
      </c>
      <c r="S366" s="83" t="s">
        <v>52</v>
      </c>
      <c r="T366" s="85">
        <v>293.52999999999997</v>
      </c>
      <c r="U366" s="85">
        <v>278.52</v>
      </c>
      <c r="V366" s="85">
        <f t="shared" si="44"/>
        <v>15.009999999999991</v>
      </c>
      <c r="W366" s="86">
        <f t="shared" si="41"/>
        <v>5.1136170067795431E-2</v>
      </c>
      <c r="X366" s="83" t="s">
        <v>1361</v>
      </c>
      <c r="Y366" s="85">
        <v>278.52</v>
      </c>
      <c r="Z366" s="83" t="s">
        <v>5733</v>
      </c>
      <c r="AA366" s="85">
        <v>0</v>
      </c>
      <c r="AB366" s="85" t="s">
        <v>54</v>
      </c>
      <c r="AC366" s="85">
        <v>292.44</v>
      </c>
      <c r="AD366" s="85">
        <v>278.52</v>
      </c>
      <c r="AE366" s="85">
        <v>13.92</v>
      </c>
      <c r="AF366" s="83" t="s">
        <v>1371</v>
      </c>
      <c r="AG366" s="103">
        <f t="shared" si="45"/>
        <v>1.089999999999991</v>
      </c>
    </row>
    <row r="367" spans="1:33" s="88" customFormat="1" x14ac:dyDescent="0.2">
      <c r="A367" s="83" t="s">
        <v>39</v>
      </c>
      <c r="B367" s="83" t="s">
        <v>40</v>
      </c>
      <c r="C367" s="83" t="s">
        <v>3571</v>
      </c>
      <c r="D367" s="83" t="s">
        <v>3706</v>
      </c>
      <c r="E367" s="83" t="s">
        <v>2903</v>
      </c>
      <c r="F367" s="83" t="s">
        <v>3708</v>
      </c>
      <c r="G367" s="83" t="s">
        <v>2130</v>
      </c>
      <c r="H367" s="83" t="s">
        <v>5734</v>
      </c>
      <c r="I367" s="83" t="s">
        <v>302</v>
      </c>
      <c r="J367" s="83" t="s">
        <v>2278</v>
      </c>
      <c r="K367" s="84">
        <v>43343</v>
      </c>
      <c r="L367" s="84">
        <v>43539</v>
      </c>
      <c r="M367" s="104" t="s">
        <v>54</v>
      </c>
      <c r="N367" s="83" t="s">
        <v>1358</v>
      </c>
      <c r="O367" s="83" t="s">
        <v>1359</v>
      </c>
      <c r="P367" s="102">
        <v>7873547</v>
      </c>
      <c r="Q367" s="83" t="s">
        <v>5735</v>
      </c>
      <c r="R367" s="83" t="s">
        <v>68</v>
      </c>
      <c r="S367" s="83" t="s">
        <v>52</v>
      </c>
      <c r="T367" s="85">
        <v>0</v>
      </c>
      <c r="U367" s="85">
        <v>76.08</v>
      </c>
      <c r="V367" s="85">
        <f t="shared" si="44"/>
        <v>-76.08</v>
      </c>
      <c r="W367" s="86" t="e">
        <f t="shared" si="41"/>
        <v>#DIV/0!</v>
      </c>
      <c r="X367" s="83" t="s">
        <v>1361</v>
      </c>
      <c r="Y367" s="85">
        <v>76.08</v>
      </c>
      <c r="Z367" s="83" t="s">
        <v>5736</v>
      </c>
      <c r="AA367" s="85">
        <v>0</v>
      </c>
      <c r="AB367" s="85" t="s">
        <v>54</v>
      </c>
      <c r="AC367" s="85">
        <v>0</v>
      </c>
      <c r="AD367" s="85">
        <v>76.08</v>
      </c>
      <c r="AE367" s="85">
        <v>-76.08</v>
      </c>
      <c r="AF367" s="83" t="s">
        <v>1363</v>
      </c>
      <c r="AG367" s="103">
        <f t="shared" si="45"/>
        <v>0</v>
      </c>
    </row>
    <row r="368" spans="1:33" s="88" customFormat="1" x14ac:dyDescent="0.2">
      <c r="A368" s="83" t="s">
        <v>39</v>
      </c>
      <c r="B368" s="83" t="s">
        <v>40</v>
      </c>
      <c r="C368" s="83" t="s">
        <v>3571</v>
      </c>
      <c r="D368" s="83" t="s">
        <v>3706</v>
      </c>
      <c r="E368" s="83" t="s">
        <v>2903</v>
      </c>
      <c r="F368" s="83" t="s">
        <v>3708</v>
      </c>
      <c r="G368" s="83" t="s">
        <v>2130</v>
      </c>
      <c r="H368" s="83" t="s">
        <v>5734</v>
      </c>
      <c r="I368" s="83" t="s">
        <v>302</v>
      </c>
      <c r="J368" s="83" t="s">
        <v>2081</v>
      </c>
      <c r="K368" s="84">
        <v>43490</v>
      </c>
      <c r="L368" s="84">
        <v>43490</v>
      </c>
      <c r="M368" s="84">
        <v>43490</v>
      </c>
      <c r="N368" s="83" t="s">
        <v>1367</v>
      </c>
      <c r="O368" s="83" t="s">
        <v>1368</v>
      </c>
      <c r="P368" s="102">
        <v>7957801</v>
      </c>
      <c r="Q368" s="83" t="s">
        <v>5737</v>
      </c>
      <c r="R368" s="83" t="s">
        <v>59</v>
      </c>
      <c r="S368" s="83" t="s">
        <v>52</v>
      </c>
      <c r="T368" s="85">
        <v>0</v>
      </c>
      <c r="U368" s="85">
        <v>8707.68</v>
      </c>
      <c r="V368" s="85">
        <f t="shared" si="44"/>
        <v>-8707.68</v>
      </c>
      <c r="W368" s="86" t="e">
        <f t="shared" si="41"/>
        <v>#DIV/0!</v>
      </c>
      <c r="X368" s="83" t="s">
        <v>1361</v>
      </c>
      <c r="Y368" s="85">
        <v>8707.68</v>
      </c>
      <c r="Z368" s="83" t="s">
        <v>5738</v>
      </c>
      <c r="AA368" s="85">
        <v>0</v>
      </c>
      <c r="AB368" s="85" t="s">
        <v>54</v>
      </c>
      <c r="AC368" s="85">
        <v>0</v>
      </c>
      <c r="AD368" s="85">
        <v>8707.68</v>
      </c>
      <c r="AE368" s="85">
        <v>-8707.68</v>
      </c>
      <c r="AF368" s="83" t="s">
        <v>1363</v>
      </c>
      <c r="AG368" s="103">
        <f t="shared" si="45"/>
        <v>0</v>
      </c>
    </row>
    <row r="369" spans="1:33" s="88" customFormat="1" x14ac:dyDescent="0.2">
      <c r="A369" s="83" t="s">
        <v>39</v>
      </c>
      <c r="B369" s="83" t="s">
        <v>40</v>
      </c>
      <c r="C369" s="83" t="s">
        <v>3571</v>
      </c>
      <c r="D369" s="83" t="s">
        <v>3706</v>
      </c>
      <c r="E369" s="83" t="s">
        <v>2903</v>
      </c>
      <c r="F369" s="83" t="s">
        <v>3708</v>
      </c>
      <c r="G369" s="83" t="s">
        <v>2130</v>
      </c>
      <c r="H369" s="83" t="s">
        <v>5734</v>
      </c>
      <c r="I369" s="83" t="s">
        <v>2149</v>
      </c>
      <c r="J369" s="83" t="s">
        <v>55</v>
      </c>
      <c r="K369" s="104" t="s">
        <v>54</v>
      </c>
      <c r="L369" s="84">
        <v>43411</v>
      </c>
      <c r="M369" s="84">
        <v>43411</v>
      </c>
      <c r="N369" s="83" t="s">
        <v>2077</v>
      </c>
      <c r="O369" s="83" t="s">
        <v>1368</v>
      </c>
      <c r="P369" s="102">
        <v>1734424</v>
      </c>
      <c r="Q369" s="83" t="s">
        <v>5739</v>
      </c>
      <c r="R369" s="83" t="s">
        <v>59</v>
      </c>
      <c r="S369" s="83" t="s">
        <v>52</v>
      </c>
      <c r="T369" s="85">
        <v>-8418</v>
      </c>
      <c r="U369" s="85">
        <v>-7601.45</v>
      </c>
      <c r="V369" s="85">
        <f t="shared" si="44"/>
        <v>-816.55000000000018</v>
      </c>
      <c r="W369" s="86">
        <f t="shared" si="41"/>
        <v>9.7000475172249967E-2</v>
      </c>
      <c r="X369" s="83" t="s">
        <v>4574</v>
      </c>
      <c r="Y369" s="85">
        <v>0</v>
      </c>
      <c r="Z369" s="83" t="s">
        <v>55</v>
      </c>
      <c r="AA369" s="85">
        <v>0</v>
      </c>
      <c r="AB369" s="85" t="s">
        <v>54</v>
      </c>
      <c r="AC369" s="85">
        <v>0</v>
      </c>
      <c r="AD369" s="85">
        <v>0</v>
      </c>
      <c r="AE369" s="85">
        <v>0</v>
      </c>
      <c r="AF369" s="83" t="s">
        <v>1363</v>
      </c>
      <c r="AG369" s="103">
        <f t="shared" si="45"/>
        <v>-816.55000000000018</v>
      </c>
    </row>
    <row r="370" spans="1:33" s="88" customFormat="1" x14ac:dyDescent="0.2">
      <c r="A370" s="83" t="s">
        <v>39</v>
      </c>
      <c r="B370" s="83" t="s">
        <v>40</v>
      </c>
      <c r="C370" s="83" t="s">
        <v>3571</v>
      </c>
      <c r="D370" s="83" t="s">
        <v>3706</v>
      </c>
      <c r="E370" s="83" t="s">
        <v>2903</v>
      </c>
      <c r="F370" s="83" t="s">
        <v>3708</v>
      </c>
      <c r="G370" s="83" t="s">
        <v>2130</v>
      </c>
      <c r="H370" s="83" t="s">
        <v>5740</v>
      </c>
      <c r="I370" s="83" t="s">
        <v>302</v>
      </c>
      <c r="J370" s="83" t="s">
        <v>2081</v>
      </c>
      <c r="K370" s="84">
        <v>43476</v>
      </c>
      <c r="L370" s="84">
        <v>43476</v>
      </c>
      <c r="M370" s="84">
        <v>43476</v>
      </c>
      <c r="N370" s="83" t="s">
        <v>1358</v>
      </c>
      <c r="O370" s="83" t="s">
        <v>1368</v>
      </c>
      <c r="P370" s="102">
        <v>7964132</v>
      </c>
      <c r="Q370" s="83" t="s">
        <v>5741</v>
      </c>
      <c r="R370" s="83" t="s">
        <v>68</v>
      </c>
      <c r="S370" s="83" t="s">
        <v>52</v>
      </c>
      <c r="T370" s="85">
        <v>1337.5</v>
      </c>
      <c r="U370" s="85">
        <v>1410</v>
      </c>
      <c r="V370" s="85">
        <f t="shared" si="44"/>
        <v>-72.5</v>
      </c>
      <c r="W370" s="86">
        <f t="shared" ref="W370:W422" si="46">V370/T370</f>
        <v>-5.4205607476635512E-2</v>
      </c>
      <c r="X370" s="83" t="s">
        <v>1361</v>
      </c>
      <c r="Y370" s="85">
        <v>1410</v>
      </c>
      <c r="Z370" s="83" t="s">
        <v>5742</v>
      </c>
      <c r="AA370" s="85">
        <v>0</v>
      </c>
      <c r="AB370" s="85" t="s">
        <v>54</v>
      </c>
      <c r="AC370" s="85">
        <v>1337.5</v>
      </c>
      <c r="AD370" s="85">
        <v>1410</v>
      </c>
      <c r="AE370" s="85">
        <v>-72.5</v>
      </c>
      <c r="AF370" s="83" t="s">
        <v>1371</v>
      </c>
      <c r="AG370" s="103">
        <f t="shared" si="45"/>
        <v>0</v>
      </c>
    </row>
    <row r="371" spans="1:33" s="88" customFormat="1" x14ac:dyDescent="0.2">
      <c r="A371" s="83" t="s">
        <v>39</v>
      </c>
      <c r="B371" s="83" t="s">
        <v>40</v>
      </c>
      <c r="C371" s="83" t="s">
        <v>3571</v>
      </c>
      <c r="D371" s="83" t="s">
        <v>3706</v>
      </c>
      <c r="E371" s="83" t="s">
        <v>2903</v>
      </c>
      <c r="F371" s="83" t="s">
        <v>3708</v>
      </c>
      <c r="G371" s="83" t="s">
        <v>3694</v>
      </c>
      <c r="H371" s="83" t="s">
        <v>5711</v>
      </c>
      <c r="I371" s="83" t="s">
        <v>2103</v>
      </c>
      <c r="J371" s="83" t="s">
        <v>2081</v>
      </c>
      <c r="K371" s="84">
        <v>43496</v>
      </c>
      <c r="L371" s="84">
        <v>43496</v>
      </c>
      <c r="M371" s="84">
        <v>43496</v>
      </c>
      <c r="N371" s="83" t="s">
        <v>1358</v>
      </c>
      <c r="O371" s="83" t="s">
        <v>1368</v>
      </c>
      <c r="P371" s="102">
        <v>5903182</v>
      </c>
      <c r="Q371" s="83" t="s">
        <v>5743</v>
      </c>
      <c r="R371" s="83" t="s">
        <v>68</v>
      </c>
      <c r="S371" s="83" t="s">
        <v>52</v>
      </c>
      <c r="T371" s="85">
        <v>6295.4</v>
      </c>
      <c r="U371" s="85">
        <v>5474.26</v>
      </c>
      <c r="V371" s="85">
        <f t="shared" si="44"/>
        <v>821.13999999999942</v>
      </c>
      <c r="W371" s="86">
        <f t="shared" si="46"/>
        <v>0.13043492073577526</v>
      </c>
      <c r="X371" s="83" t="s">
        <v>1361</v>
      </c>
      <c r="Y371" s="85">
        <v>5474.26</v>
      </c>
      <c r="Z371" s="83" t="s">
        <v>5744</v>
      </c>
      <c r="AA371" s="85">
        <v>0</v>
      </c>
      <c r="AB371" s="85">
        <v>0</v>
      </c>
      <c r="AC371" s="85">
        <v>0</v>
      </c>
      <c r="AD371" s="85">
        <v>0</v>
      </c>
      <c r="AE371" s="85">
        <v>0</v>
      </c>
      <c r="AF371" s="83" t="s">
        <v>1363</v>
      </c>
      <c r="AG371" s="103">
        <f t="shared" si="45"/>
        <v>821.13999999999942</v>
      </c>
    </row>
    <row r="372" spans="1:33" s="88" customFormat="1" x14ac:dyDescent="0.2">
      <c r="A372" s="83" t="s">
        <v>39</v>
      </c>
      <c r="B372" s="83" t="s">
        <v>40</v>
      </c>
      <c r="C372" s="83" t="s">
        <v>3571</v>
      </c>
      <c r="D372" s="83" t="s">
        <v>3706</v>
      </c>
      <c r="E372" s="83" t="s">
        <v>2903</v>
      </c>
      <c r="F372" s="83" t="s">
        <v>3708</v>
      </c>
      <c r="G372" s="83" t="s">
        <v>3694</v>
      </c>
      <c r="H372" s="83" t="s">
        <v>1188</v>
      </c>
      <c r="I372" s="83" t="s">
        <v>1553</v>
      </c>
      <c r="J372" s="83" t="s">
        <v>2173</v>
      </c>
      <c r="K372" s="84">
        <v>42170</v>
      </c>
      <c r="L372" s="84">
        <v>43539</v>
      </c>
      <c r="M372" s="104" t="s">
        <v>54</v>
      </c>
      <c r="N372" s="83" t="s">
        <v>1358</v>
      </c>
      <c r="O372" s="83" t="s">
        <v>1359</v>
      </c>
      <c r="P372" s="102">
        <v>5977782</v>
      </c>
      <c r="Q372" s="83" t="s">
        <v>5745</v>
      </c>
      <c r="R372" s="83" t="s">
        <v>68</v>
      </c>
      <c r="S372" s="83" t="s">
        <v>52</v>
      </c>
      <c r="T372" s="85">
        <v>0</v>
      </c>
      <c r="U372" s="85">
        <v>0</v>
      </c>
      <c r="V372" s="85">
        <f t="shared" si="44"/>
        <v>0</v>
      </c>
      <c r="W372" s="86" t="e">
        <f t="shared" si="46"/>
        <v>#DIV/0!</v>
      </c>
      <c r="X372" s="83" t="s">
        <v>1361</v>
      </c>
      <c r="Y372" s="85">
        <v>0</v>
      </c>
      <c r="Z372" s="83" t="s">
        <v>5746</v>
      </c>
      <c r="AA372" s="85">
        <v>0</v>
      </c>
      <c r="AB372" s="85" t="s">
        <v>54</v>
      </c>
      <c r="AC372" s="85">
        <v>0</v>
      </c>
      <c r="AD372" s="85">
        <v>0</v>
      </c>
      <c r="AE372" s="85">
        <v>0</v>
      </c>
      <c r="AF372" s="83" t="s">
        <v>1371</v>
      </c>
      <c r="AG372" s="103">
        <f t="shared" si="45"/>
        <v>0</v>
      </c>
    </row>
    <row r="373" spans="1:33" s="88" customFormat="1" x14ac:dyDescent="0.2">
      <c r="A373" s="83" t="s">
        <v>39</v>
      </c>
      <c r="B373" s="83" t="s">
        <v>40</v>
      </c>
      <c r="C373" s="83" t="s">
        <v>3571</v>
      </c>
      <c r="D373" s="83" t="s">
        <v>3706</v>
      </c>
      <c r="E373" s="83" t="s">
        <v>2903</v>
      </c>
      <c r="F373" s="83" t="s">
        <v>3708</v>
      </c>
      <c r="G373" s="83" t="s">
        <v>2130</v>
      </c>
      <c r="H373" s="83" t="s">
        <v>1188</v>
      </c>
      <c r="I373" s="83" t="s">
        <v>302</v>
      </c>
      <c r="J373" s="83" t="s">
        <v>2081</v>
      </c>
      <c r="K373" s="84">
        <v>43488</v>
      </c>
      <c r="L373" s="84">
        <v>43488</v>
      </c>
      <c r="M373" s="84">
        <v>43488</v>
      </c>
      <c r="N373" s="83" t="s">
        <v>1358</v>
      </c>
      <c r="O373" s="83" t="s">
        <v>1368</v>
      </c>
      <c r="P373" s="102">
        <v>8175456</v>
      </c>
      <c r="Q373" s="83" t="s">
        <v>4623</v>
      </c>
      <c r="R373" s="83" t="s">
        <v>68</v>
      </c>
      <c r="S373" s="83" t="s">
        <v>52</v>
      </c>
      <c r="T373" s="85">
        <v>1820460.53</v>
      </c>
      <c r="U373" s="85">
        <v>1409753.29</v>
      </c>
      <c r="V373" s="85">
        <f t="shared" si="44"/>
        <v>410707.24</v>
      </c>
      <c r="W373" s="86">
        <f t="shared" si="46"/>
        <v>0.22560623162755414</v>
      </c>
      <c r="X373" s="83" t="s">
        <v>1361</v>
      </c>
      <c r="Y373" s="85">
        <v>1409753.29</v>
      </c>
      <c r="Z373" s="83" t="s">
        <v>5747</v>
      </c>
      <c r="AA373" s="85">
        <v>0</v>
      </c>
      <c r="AB373" s="85" t="s">
        <v>54</v>
      </c>
      <c r="AC373" s="85">
        <v>1820460.53</v>
      </c>
      <c r="AD373" s="85">
        <v>1409753.29</v>
      </c>
      <c r="AE373" s="85">
        <v>410707.24</v>
      </c>
      <c r="AF373" s="83" t="s">
        <v>1371</v>
      </c>
      <c r="AG373" s="103">
        <f t="shared" si="45"/>
        <v>0</v>
      </c>
    </row>
    <row r="374" spans="1:33" s="88" customFormat="1" x14ac:dyDescent="0.2">
      <c r="A374" s="83" t="s">
        <v>39</v>
      </c>
      <c r="B374" s="83" t="s">
        <v>40</v>
      </c>
      <c r="C374" s="83" t="s">
        <v>3571</v>
      </c>
      <c r="D374" s="83" t="s">
        <v>3706</v>
      </c>
      <c r="E374" s="83" t="s">
        <v>2903</v>
      </c>
      <c r="F374" s="83" t="s">
        <v>3708</v>
      </c>
      <c r="G374" s="83" t="s">
        <v>2130</v>
      </c>
      <c r="H374" s="83" t="s">
        <v>1188</v>
      </c>
      <c r="I374" s="83" t="s">
        <v>302</v>
      </c>
      <c r="J374" s="83" t="s">
        <v>2081</v>
      </c>
      <c r="K374" s="84">
        <v>43488</v>
      </c>
      <c r="L374" s="84">
        <v>43488</v>
      </c>
      <c r="M374" s="84">
        <v>43488</v>
      </c>
      <c r="N374" s="83" t="s">
        <v>1358</v>
      </c>
      <c r="O374" s="83" t="s">
        <v>1368</v>
      </c>
      <c r="P374" s="102">
        <v>8182662</v>
      </c>
      <c r="Q374" s="83" t="s">
        <v>4623</v>
      </c>
      <c r="R374" s="83" t="s">
        <v>68</v>
      </c>
      <c r="S374" s="83" t="s">
        <v>52</v>
      </c>
      <c r="T374" s="85">
        <v>0</v>
      </c>
      <c r="U374" s="85">
        <v>228809.15</v>
      </c>
      <c r="V374" s="85">
        <f t="shared" si="44"/>
        <v>-228809.15</v>
      </c>
      <c r="W374" s="86" t="e">
        <f t="shared" si="46"/>
        <v>#DIV/0!</v>
      </c>
      <c r="X374" s="83" t="s">
        <v>1361</v>
      </c>
      <c r="Y374" s="85">
        <v>228809.15</v>
      </c>
      <c r="Z374" s="83" t="s">
        <v>4624</v>
      </c>
      <c r="AA374" s="85">
        <v>0</v>
      </c>
      <c r="AB374" s="85" t="s">
        <v>54</v>
      </c>
      <c r="AC374" s="85">
        <v>0</v>
      </c>
      <c r="AD374" s="85">
        <v>0</v>
      </c>
      <c r="AE374" s="85">
        <v>0</v>
      </c>
      <c r="AF374" s="83" t="s">
        <v>1371</v>
      </c>
      <c r="AG374" s="103">
        <f t="shared" si="45"/>
        <v>-228809.15</v>
      </c>
    </row>
    <row r="375" spans="1:33" s="88" customFormat="1" x14ac:dyDescent="0.2">
      <c r="A375" s="83" t="s">
        <v>39</v>
      </c>
      <c r="B375" s="83" t="s">
        <v>40</v>
      </c>
      <c r="C375" s="83" t="s">
        <v>3571</v>
      </c>
      <c r="D375" s="83" t="s">
        <v>3706</v>
      </c>
      <c r="E375" s="83" t="s">
        <v>2903</v>
      </c>
      <c r="F375" s="83" t="s">
        <v>3708</v>
      </c>
      <c r="G375" s="83" t="s">
        <v>2130</v>
      </c>
      <c r="H375" s="83" t="s">
        <v>5748</v>
      </c>
      <c r="I375" s="83" t="s">
        <v>302</v>
      </c>
      <c r="J375" s="83" t="s">
        <v>2159</v>
      </c>
      <c r="K375" s="84">
        <v>43371</v>
      </c>
      <c r="L375" s="84">
        <v>43539</v>
      </c>
      <c r="M375" s="104" t="s">
        <v>54</v>
      </c>
      <c r="N375" s="83" t="s">
        <v>1358</v>
      </c>
      <c r="O375" s="83" t="s">
        <v>1359</v>
      </c>
      <c r="P375" s="102">
        <v>7978062</v>
      </c>
      <c r="Q375" s="83" t="s">
        <v>5749</v>
      </c>
      <c r="R375" s="83" t="s">
        <v>68</v>
      </c>
      <c r="S375" s="83" t="s">
        <v>52</v>
      </c>
      <c r="T375" s="85">
        <v>0</v>
      </c>
      <c r="U375" s="85">
        <v>0</v>
      </c>
      <c r="V375" s="85">
        <f t="shared" si="44"/>
        <v>0</v>
      </c>
      <c r="W375" s="86" t="e">
        <f t="shared" si="46"/>
        <v>#DIV/0!</v>
      </c>
      <c r="X375" s="83" t="s">
        <v>4574</v>
      </c>
      <c r="Y375" s="85">
        <v>0</v>
      </c>
      <c r="Z375" s="83" t="s">
        <v>55</v>
      </c>
      <c r="AA375" s="85">
        <v>0</v>
      </c>
      <c r="AB375" s="85" t="s">
        <v>54</v>
      </c>
      <c r="AC375" s="85">
        <v>0</v>
      </c>
      <c r="AD375" s="85">
        <v>7250.87</v>
      </c>
      <c r="AE375" s="85">
        <v>-7250.87</v>
      </c>
      <c r="AF375" s="83" t="s">
        <v>1363</v>
      </c>
      <c r="AG375" s="103">
        <f t="shared" si="45"/>
        <v>7250.87</v>
      </c>
    </row>
    <row r="376" spans="1:33" s="88" customFormat="1" x14ac:dyDescent="0.2">
      <c r="A376" s="83" t="s">
        <v>39</v>
      </c>
      <c r="B376" s="83" t="s">
        <v>40</v>
      </c>
      <c r="C376" s="83" t="s">
        <v>3571</v>
      </c>
      <c r="D376" s="83" t="s">
        <v>3706</v>
      </c>
      <c r="E376" s="83" t="s">
        <v>2903</v>
      </c>
      <c r="F376" s="83" t="s">
        <v>3708</v>
      </c>
      <c r="G376" s="83" t="s">
        <v>2130</v>
      </c>
      <c r="H376" s="83" t="s">
        <v>4475</v>
      </c>
      <c r="I376" s="83" t="s">
        <v>302</v>
      </c>
      <c r="J376" s="83" t="s">
        <v>55</v>
      </c>
      <c r="K376" s="104" t="s">
        <v>54</v>
      </c>
      <c r="L376" s="84">
        <v>43539</v>
      </c>
      <c r="M376" s="104" t="s">
        <v>54</v>
      </c>
      <c r="N376" s="83" t="s">
        <v>1358</v>
      </c>
      <c r="O376" s="83" t="s">
        <v>1359</v>
      </c>
      <c r="P376" s="102">
        <v>8026310</v>
      </c>
      <c r="Q376" s="83" t="s">
        <v>5750</v>
      </c>
      <c r="R376" s="83" t="s">
        <v>68</v>
      </c>
      <c r="S376" s="83" t="s">
        <v>52</v>
      </c>
      <c r="T376" s="85">
        <v>113947.2</v>
      </c>
      <c r="U376" s="85">
        <v>102894.32</v>
      </c>
      <c r="V376" s="85">
        <f t="shared" si="44"/>
        <v>11052.87999999999</v>
      </c>
      <c r="W376" s="86">
        <f t="shared" si="46"/>
        <v>9.7000014041591115E-2</v>
      </c>
      <c r="X376" s="83" t="s">
        <v>4574</v>
      </c>
      <c r="Y376" s="85">
        <v>0</v>
      </c>
      <c r="Z376" s="83" t="s">
        <v>55</v>
      </c>
      <c r="AA376" s="85">
        <v>0</v>
      </c>
      <c r="AB376" s="85" t="s">
        <v>54</v>
      </c>
      <c r="AC376" s="85">
        <v>113947.2</v>
      </c>
      <c r="AD376" s="85">
        <v>116447.6</v>
      </c>
      <c r="AE376" s="85">
        <v>-2500.4</v>
      </c>
      <c r="AF376" s="83" t="s">
        <v>1371</v>
      </c>
      <c r="AG376" s="103">
        <f t="shared" si="45"/>
        <v>13553.27999999999</v>
      </c>
    </row>
    <row r="377" spans="1:33" s="88" customFormat="1" x14ac:dyDescent="0.2">
      <c r="A377" s="83" t="s">
        <v>39</v>
      </c>
      <c r="B377" s="83" t="s">
        <v>40</v>
      </c>
      <c r="C377" s="83" t="s">
        <v>3571</v>
      </c>
      <c r="D377" s="83" t="s">
        <v>3706</v>
      </c>
      <c r="E377" s="83" t="s">
        <v>2903</v>
      </c>
      <c r="F377" s="83" t="s">
        <v>3708</v>
      </c>
      <c r="G377" s="83" t="s">
        <v>3694</v>
      </c>
      <c r="H377" s="83" t="s">
        <v>4475</v>
      </c>
      <c r="I377" s="83" t="s">
        <v>2076</v>
      </c>
      <c r="J377" s="83" t="s">
        <v>55</v>
      </c>
      <c r="K377" s="104" t="s">
        <v>54</v>
      </c>
      <c r="L377" s="84">
        <v>42438</v>
      </c>
      <c r="M377" s="84">
        <v>42438</v>
      </c>
      <c r="N377" s="83" t="s">
        <v>2077</v>
      </c>
      <c r="O377" s="83" t="s">
        <v>1368</v>
      </c>
      <c r="P377" s="102">
        <v>1435827</v>
      </c>
      <c r="Q377" s="83" t="s">
        <v>5751</v>
      </c>
      <c r="R377" s="83" t="s">
        <v>2665</v>
      </c>
      <c r="S377" s="83" t="s">
        <v>52</v>
      </c>
      <c r="T377" s="85">
        <v>-29521.360000000001</v>
      </c>
      <c r="U377" s="85">
        <v>-26657.79</v>
      </c>
      <c r="V377" s="85">
        <f t="shared" si="44"/>
        <v>-2863.5699999999997</v>
      </c>
      <c r="W377" s="86">
        <f t="shared" si="46"/>
        <v>9.6999934962345893E-2</v>
      </c>
      <c r="X377" s="83" t="s">
        <v>4574</v>
      </c>
      <c r="Y377" s="85">
        <v>0</v>
      </c>
      <c r="Z377" s="83" t="s">
        <v>55</v>
      </c>
      <c r="AA377" s="85">
        <v>0</v>
      </c>
      <c r="AB377" s="85" t="s">
        <v>54</v>
      </c>
      <c r="AC377" s="85">
        <v>0</v>
      </c>
      <c r="AD377" s="85">
        <v>0</v>
      </c>
      <c r="AE377" s="85">
        <v>0</v>
      </c>
      <c r="AF377" s="83" t="s">
        <v>1371</v>
      </c>
      <c r="AG377" s="103">
        <f t="shared" si="45"/>
        <v>-2863.5699999999997</v>
      </c>
    </row>
    <row r="378" spans="1:33" s="88" customFormat="1" x14ac:dyDescent="0.2">
      <c r="A378" s="83" t="s">
        <v>39</v>
      </c>
      <c r="B378" s="83" t="s">
        <v>40</v>
      </c>
      <c r="C378" s="83" t="s">
        <v>3571</v>
      </c>
      <c r="D378" s="83" t="s">
        <v>3706</v>
      </c>
      <c r="E378" s="83" t="s">
        <v>2903</v>
      </c>
      <c r="F378" s="83" t="s">
        <v>3708</v>
      </c>
      <c r="G378" s="83" t="s">
        <v>3694</v>
      </c>
      <c r="H378" s="83" t="s">
        <v>4475</v>
      </c>
      <c r="I378" s="83" t="s">
        <v>2149</v>
      </c>
      <c r="J378" s="83" t="s">
        <v>55</v>
      </c>
      <c r="K378" s="104" t="s">
        <v>54</v>
      </c>
      <c r="L378" s="84">
        <v>42683</v>
      </c>
      <c r="M378" s="84">
        <v>42683</v>
      </c>
      <c r="N378" s="83" t="s">
        <v>2077</v>
      </c>
      <c r="O378" s="83" t="s">
        <v>1368</v>
      </c>
      <c r="P378" s="102">
        <v>1515711</v>
      </c>
      <c r="Q378" s="83" t="s">
        <v>5751</v>
      </c>
      <c r="R378" s="83" t="s">
        <v>2665</v>
      </c>
      <c r="S378" s="83" t="s">
        <v>52</v>
      </c>
      <c r="T378" s="85">
        <v>-5691.84</v>
      </c>
      <c r="U378" s="85">
        <v>-5139.7299999999996</v>
      </c>
      <c r="V378" s="85">
        <f t="shared" si="44"/>
        <v>-552.11000000000058</v>
      </c>
      <c r="W378" s="86">
        <f t="shared" si="46"/>
        <v>9.7000267048968442E-2</v>
      </c>
      <c r="X378" s="83" t="s">
        <v>4574</v>
      </c>
      <c r="Y378" s="85">
        <v>0</v>
      </c>
      <c r="Z378" s="83" t="s">
        <v>55</v>
      </c>
      <c r="AA378" s="85">
        <v>0</v>
      </c>
      <c r="AB378" s="85" t="s">
        <v>54</v>
      </c>
      <c r="AC378" s="85">
        <v>0</v>
      </c>
      <c r="AD378" s="85">
        <v>0</v>
      </c>
      <c r="AE378" s="85">
        <v>0</v>
      </c>
      <c r="AF378" s="83" t="s">
        <v>1371</v>
      </c>
      <c r="AG378" s="103">
        <f t="shared" si="45"/>
        <v>-552.11000000000058</v>
      </c>
    </row>
    <row r="379" spans="1:33" s="88" customFormat="1" x14ac:dyDescent="0.2">
      <c r="A379" s="83" t="s">
        <v>39</v>
      </c>
      <c r="B379" s="83" t="s">
        <v>40</v>
      </c>
      <c r="C379" s="83" t="s">
        <v>3727</v>
      </c>
      <c r="D379" s="83" t="s">
        <v>3728</v>
      </c>
      <c r="E379" s="83" t="s">
        <v>2903</v>
      </c>
      <c r="F379" s="83" t="s">
        <v>3730</v>
      </c>
      <c r="G379" s="83" t="s">
        <v>3731</v>
      </c>
      <c r="H379" s="83" t="s">
        <v>2674</v>
      </c>
      <c r="I379" s="83" t="s">
        <v>2149</v>
      </c>
      <c r="J379" s="83" t="s">
        <v>55</v>
      </c>
      <c r="K379" s="104" t="s">
        <v>54</v>
      </c>
      <c r="L379" s="84">
        <v>43283</v>
      </c>
      <c r="M379" s="84">
        <v>43283</v>
      </c>
      <c r="N379" s="83" t="s">
        <v>2077</v>
      </c>
      <c r="O379" s="83" t="s">
        <v>1368</v>
      </c>
      <c r="P379" s="102">
        <v>1701338</v>
      </c>
      <c r="Q379" s="83" t="s">
        <v>5752</v>
      </c>
      <c r="R379" s="83" t="s">
        <v>68</v>
      </c>
      <c r="S379" s="83" t="s">
        <v>52</v>
      </c>
      <c r="T379" s="85">
        <v>-174.33</v>
      </c>
      <c r="U379" s="85">
        <v>-165.61</v>
      </c>
      <c r="V379" s="85">
        <f>T379-U379</f>
        <v>-8.7199999999999989</v>
      </c>
      <c r="W379" s="86">
        <f t="shared" si="46"/>
        <v>5.0020076865714441E-2</v>
      </c>
      <c r="X379" s="83" t="s">
        <v>1525</v>
      </c>
      <c r="Y379" s="85">
        <v>0</v>
      </c>
      <c r="Z379" s="83" t="s">
        <v>55</v>
      </c>
      <c r="AA379" s="85">
        <v>0</v>
      </c>
      <c r="AB379" s="85" t="s">
        <v>54</v>
      </c>
      <c r="AC379" s="85">
        <v>0</v>
      </c>
      <c r="AD379" s="85">
        <v>0</v>
      </c>
      <c r="AE379" s="85">
        <v>0</v>
      </c>
      <c r="AF379" s="83" t="s">
        <v>1363</v>
      </c>
      <c r="AG379" s="103">
        <f>V379-AE379</f>
        <v>-8.7199999999999989</v>
      </c>
    </row>
    <row r="380" spans="1:33" s="88" customFormat="1" x14ac:dyDescent="0.2">
      <c r="A380" s="83" t="s">
        <v>39</v>
      </c>
      <c r="B380" s="83" t="s">
        <v>40</v>
      </c>
      <c r="C380" s="83" t="s">
        <v>3727</v>
      </c>
      <c r="D380" s="83" t="s">
        <v>3728</v>
      </c>
      <c r="E380" s="83" t="s">
        <v>2903</v>
      </c>
      <c r="F380" s="83" t="s">
        <v>3730</v>
      </c>
      <c r="G380" s="83" t="s">
        <v>3731</v>
      </c>
      <c r="H380" s="83" t="s">
        <v>3729</v>
      </c>
      <c r="I380" s="83" t="s">
        <v>302</v>
      </c>
      <c r="J380" s="83" t="s">
        <v>55</v>
      </c>
      <c r="K380" s="104" t="s">
        <v>54</v>
      </c>
      <c r="L380" s="84">
        <v>43280</v>
      </c>
      <c r="M380" s="84">
        <v>43280</v>
      </c>
      <c r="N380" s="83" t="s">
        <v>2077</v>
      </c>
      <c r="O380" s="83" t="s">
        <v>1368</v>
      </c>
      <c r="P380" s="102">
        <v>1695121</v>
      </c>
      <c r="Q380" s="83" t="s">
        <v>5753</v>
      </c>
      <c r="R380" s="83" t="s">
        <v>59</v>
      </c>
      <c r="S380" s="83" t="s">
        <v>52</v>
      </c>
      <c r="T380" s="85">
        <v>-6894.15</v>
      </c>
      <c r="U380" s="85">
        <v>-6549.44</v>
      </c>
      <c r="V380" s="85">
        <f>T380-U380</f>
        <v>-344.71000000000004</v>
      </c>
      <c r="W380" s="86">
        <f t="shared" si="46"/>
        <v>5.0000362626284614E-2</v>
      </c>
      <c r="X380" s="83" t="s">
        <v>1525</v>
      </c>
      <c r="Y380" s="85">
        <v>0</v>
      </c>
      <c r="Z380" s="83" t="s">
        <v>55</v>
      </c>
      <c r="AA380" s="85">
        <v>0</v>
      </c>
      <c r="AB380" s="85" t="s">
        <v>54</v>
      </c>
      <c r="AC380" s="85">
        <v>0</v>
      </c>
      <c r="AD380" s="85">
        <v>0</v>
      </c>
      <c r="AE380" s="85">
        <v>0</v>
      </c>
      <c r="AF380" s="83" t="s">
        <v>1371</v>
      </c>
      <c r="AG380" s="103">
        <f>V380-AE380</f>
        <v>-344.71000000000004</v>
      </c>
    </row>
    <row r="381" spans="1:33" s="88" customFormat="1" x14ac:dyDescent="0.2">
      <c r="A381" s="83" t="s">
        <v>39</v>
      </c>
      <c r="B381" s="83" t="s">
        <v>40</v>
      </c>
      <c r="C381" s="83" t="s">
        <v>3727</v>
      </c>
      <c r="D381" s="83" t="s">
        <v>3738</v>
      </c>
      <c r="E381" s="83" t="s">
        <v>2903</v>
      </c>
      <c r="F381" s="83" t="s">
        <v>55</v>
      </c>
      <c r="G381" s="83" t="s">
        <v>3731</v>
      </c>
      <c r="H381" s="83" t="s">
        <v>2674</v>
      </c>
      <c r="I381" s="83" t="s">
        <v>302</v>
      </c>
      <c r="J381" s="83" t="s">
        <v>2121</v>
      </c>
      <c r="K381" s="84">
        <v>43420</v>
      </c>
      <c r="L381" s="84">
        <v>43539</v>
      </c>
      <c r="M381" s="104" t="s">
        <v>54</v>
      </c>
      <c r="N381" s="83" t="s">
        <v>1358</v>
      </c>
      <c r="O381" s="83" t="s">
        <v>1359</v>
      </c>
      <c r="P381" s="102">
        <v>8047799</v>
      </c>
      <c r="Q381" s="83" t="s">
        <v>5754</v>
      </c>
      <c r="R381" s="83" t="s">
        <v>68</v>
      </c>
      <c r="S381" s="83" t="s">
        <v>52</v>
      </c>
      <c r="T381" s="85">
        <v>394.6</v>
      </c>
      <c r="U381" s="85">
        <v>367.08</v>
      </c>
      <c r="V381" s="85">
        <f t="shared" ref="V381:V394" si="47">T381-U381</f>
        <v>27.520000000000039</v>
      </c>
      <c r="W381" s="86">
        <f t="shared" si="46"/>
        <v>6.9741510390268727E-2</v>
      </c>
      <c r="X381" s="83" t="s">
        <v>1361</v>
      </c>
      <c r="Y381" s="85">
        <v>367.08</v>
      </c>
      <c r="Z381" s="83" t="s">
        <v>5755</v>
      </c>
      <c r="AA381" s="85">
        <v>0</v>
      </c>
      <c r="AB381" s="85" t="s">
        <v>54</v>
      </c>
      <c r="AC381" s="85">
        <v>394.6</v>
      </c>
      <c r="AD381" s="85">
        <v>367.08</v>
      </c>
      <c r="AE381" s="85">
        <v>27.52</v>
      </c>
      <c r="AF381" s="83" t="s">
        <v>1371</v>
      </c>
      <c r="AG381" s="103">
        <f t="shared" ref="AG381:AG394" si="48">V381-AE381</f>
        <v>3.907985046680551E-14</v>
      </c>
    </row>
    <row r="382" spans="1:33" s="88" customFormat="1" x14ac:dyDescent="0.2">
      <c r="A382" s="83" t="s">
        <v>39</v>
      </c>
      <c r="B382" s="83" t="s">
        <v>40</v>
      </c>
      <c r="C382" s="83" t="s">
        <v>3727</v>
      </c>
      <c r="D382" s="83" t="s">
        <v>3738</v>
      </c>
      <c r="E382" s="83" t="s">
        <v>2903</v>
      </c>
      <c r="F382" s="83" t="s">
        <v>55</v>
      </c>
      <c r="G382" s="83" t="s">
        <v>3731</v>
      </c>
      <c r="H382" s="83" t="s">
        <v>2674</v>
      </c>
      <c r="I382" s="83" t="s">
        <v>302</v>
      </c>
      <c r="J382" s="83" t="s">
        <v>2121</v>
      </c>
      <c r="K382" s="84">
        <v>43425</v>
      </c>
      <c r="L382" s="84">
        <v>43539</v>
      </c>
      <c r="M382" s="104" t="s">
        <v>54</v>
      </c>
      <c r="N382" s="83" t="s">
        <v>1358</v>
      </c>
      <c r="O382" s="83" t="s">
        <v>1359</v>
      </c>
      <c r="P382" s="102">
        <v>8063001</v>
      </c>
      <c r="Q382" s="83" t="s">
        <v>4635</v>
      </c>
      <c r="R382" s="83" t="s">
        <v>68</v>
      </c>
      <c r="S382" s="83" t="s">
        <v>52</v>
      </c>
      <c r="T382" s="85">
        <v>98.65</v>
      </c>
      <c r="U382" s="85">
        <v>91.77</v>
      </c>
      <c r="V382" s="85">
        <f t="shared" si="47"/>
        <v>6.8800000000000097</v>
      </c>
      <c r="W382" s="86">
        <f t="shared" si="46"/>
        <v>6.9741510390268727E-2</v>
      </c>
      <c r="X382" s="83" t="s">
        <v>1361</v>
      </c>
      <c r="Y382" s="85">
        <v>91.77</v>
      </c>
      <c r="Z382" s="83" t="s">
        <v>5756</v>
      </c>
      <c r="AA382" s="85">
        <v>0</v>
      </c>
      <c r="AB382" s="85" t="s">
        <v>54</v>
      </c>
      <c r="AC382" s="85">
        <v>98.65</v>
      </c>
      <c r="AD382" s="85">
        <v>91.77</v>
      </c>
      <c r="AE382" s="85">
        <v>6.88</v>
      </c>
      <c r="AF382" s="83" t="s">
        <v>1371</v>
      </c>
      <c r="AG382" s="103">
        <f t="shared" si="48"/>
        <v>9.7699626167013776E-15</v>
      </c>
    </row>
    <row r="383" spans="1:33" s="88" customFormat="1" x14ac:dyDescent="0.2">
      <c r="A383" s="83" t="s">
        <v>39</v>
      </c>
      <c r="B383" s="83" t="s">
        <v>40</v>
      </c>
      <c r="C383" s="83" t="s">
        <v>3727</v>
      </c>
      <c r="D383" s="83" t="s">
        <v>3738</v>
      </c>
      <c r="E383" s="83" t="s">
        <v>2903</v>
      </c>
      <c r="F383" s="83" t="s">
        <v>55</v>
      </c>
      <c r="G383" s="83" t="s">
        <v>5757</v>
      </c>
      <c r="H383" s="83" t="s">
        <v>3729</v>
      </c>
      <c r="I383" s="83" t="s">
        <v>2149</v>
      </c>
      <c r="J383" s="83" t="s">
        <v>55</v>
      </c>
      <c r="K383" s="104" t="s">
        <v>54</v>
      </c>
      <c r="L383" s="84">
        <v>42431</v>
      </c>
      <c r="M383" s="84">
        <v>42431</v>
      </c>
      <c r="N383" s="83" t="s">
        <v>2077</v>
      </c>
      <c r="O383" s="83" t="s">
        <v>1368</v>
      </c>
      <c r="P383" s="102">
        <v>1434002</v>
      </c>
      <c r="Q383" s="83" t="s">
        <v>5758</v>
      </c>
      <c r="R383" s="83" t="s">
        <v>68</v>
      </c>
      <c r="S383" s="83" t="s">
        <v>52</v>
      </c>
      <c r="T383" s="85">
        <v>-1536.15</v>
      </c>
      <c r="U383" s="85">
        <v>-1397.9</v>
      </c>
      <c r="V383" s="85">
        <f t="shared" si="47"/>
        <v>-138.25</v>
      </c>
      <c r="W383" s="86">
        <f t="shared" si="46"/>
        <v>8.9997721576668938E-2</v>
      </c>
      <c r="X383" s="83" t="s">
        <v>2673</v>
      </c>
      <c r="Y383" s="85">
        <v>0</v>
      </c>
      <c r="Z383" s="83" t="s">
        <v>55</v>
      </c>
      <c r="AA383" s="85">
        <v>0</v>
      </c>
      <c r="AB383" s="85" t="s">
        <v>54</v>
      </c>
      <c r="AC383" s="85">
        <v>0</v>
      </c>
      <c r="AD383" s="85">
        <v>0</v>
      </c>
      <c r="AE383" s="85">
        <v>0</v>
      </c>
      <c r="AF383" s="83" t="s">
        <v>1376</v>
      </c>
      <c r="AG383" s="103">
        <f t="shared" si="48"/>
        <v>-138.25</v>
      </c>
    </row>
    <row r="384" spans="1:33" s="88" customFormat="1" x14ac:dyDescent="0.2">
      <c r="A384" s="83" t="s">
        <v>39</v>
      </c>
      <c r="B384" s="83" t="s">
        <v>40</v>
      </c>
      <c r="C384" s="83" t="s">
        <v>3727</v>
      </c>
      <c r="D384" s="83" t="s">
        <v>3738</v>
      </c>
      <c r="E384" s="83" t="s">
        <v>2903</v>
      </c>
      <c r="F384" s="83" t="s">
        <v>55</v>
      </c>
      <c r="G384" s="83" t="s">
        <v>3731</v>
      </c>
      <c r="H384" s="83" t="s">
        <v>2674</v>
      </c>
      <c r="I384" s="83" t="s">
        <v>302</v>
      </c>
      <c r="J384" s="83" t="s">
        <v>2222</v>
      </c>
      <c r="K384" s="84">
        <v>43448</v>
      </c>
      <c r="L384" s="84">
        <v>43539</v>
      </c>
      <c r="M384" s="104" t="s">
        <v>54</v>
      </c>
      <c r="N384" s="83" t="s">
        <v>1358</v>
      </c>
      <c r="O384" s="83" t="s">
        <v>1359</v>
      </c>
      <c r="P384" s="102">
        <v>8090183</v>
      </c>
      <c r="Q384" s="83" t="s">
        <v>5759</v>
      </c>
      <c r="R384" s="83" t="s">
        <v>68</v>
      </c>
      <c r="S384" s="83" t="s">
        <v>52</v>
      </c>
      <c r="T384" s="85">
        <v>98.65</v>
      </c>
      <c r="U384" s="85">
        <v>91.77</v>
      </c>
      <c r="V384" s="85">
        <f t="shared" si="47"/>
        <v>6.8800000000000097</v>
      </c>
      <c r="W384" s="86">
        <f t="shared" si="46"/>
        <v>6.9741510390268727E-2</v>
      </c>
      <c r="X384" s="83" t="s">
        <v>1361</v>
      </c>
      <c r="Y384" s="85">
        <v>91.77</v>
      </c>
      <c r="Z384" s="83" t="s">
        <v>5760</v>
      </c>
      <c r="AA384" s="85">
        <v>0</v>
      </c>
      <c r="AB384" s="85" t="s">
        <v>54</v>
      </c>
      <c r="AC384" s="85">
        <v>98.65</v>
      </c>
      <c r="AD384" s="85">
        <v>91.77</v>
      </c>
      <c r="AE384" s="85">
        <v>6.88</v>
      </c>
      <c r="AF384" s="83" t="s">
        <v>1371</v>
      </c>
      <c r="AG384" s="103">
        <f t="shared" si="48"/>
        <v>9.7699626167013776E-15</v>
      </c>
    </row>
    <row r="385" spans="1:33" s="88" customFormat="1" x14ac:dyDescent="0.2">
      <c r="A385" s="83" t="s">
        <v>39</v>
      </c>
      <c r="B385" s="83" t="s">
        <v>40</v>
      </c>
      <c r="C385" s="83" t="s">
        <v>3727</v>
      </c>
      <c r="D385" s="83" t="s">
        <v>3738</v>
      </c>
      <c r="E385" s="83" t="s">
        <v>2903</v>
      </c>
      <c r="F385" s="83" t="s">
        <v>55</v>
      </c>
      <c r="G385" s="83" t="s">
        <v>5757</v>
      </c>
      <c r="H385" s="83" t="s">
        <v>3729</v>
      </c>
      <c r="I385" s="83" t="s">
        <v>2076</v>
      </c>
      <c r="J385" s="83" t="s">
        <v>55</v>
      </c>
      <c r="K385" s="104" t="s">
        <v>54</v>
      </c>
      <c r="L385" s="84">
        <v>42090</v>
      </c>
      <c r="M385" s="84">
        <v>42090</v>
      </c>
      <c r="N385" s="83" t="s">
        <v>2077</v>
      </c>
      <c r="O385" s="83" t="s">
        <v>1368</v>
      </c>
      <c r="P385" s="102">
        <v>1340998</v>
      </c>
      <c r="Q385" s="83" t="s">
        <v>5761</v>
      </c>
      <c r="R385" s="83" t="s">
        <v>68</v>
      </c>
      <c r="S385" s="83" t="s">
        <v>52</v>
      </c>
      <c r="T385" s="85">
        <v>-738.15</v>
      </c>
      <c r="U385" s="85">
        <v>-671.72</v>
      </c>
      <c r="V385" s="85">
        <f t="shared" si="47"/>
        <v>-66.42999999999995</v>
      </c>
      <c r="W385" s="86">
        <f t="shared" si="46"/>
        <v>8.999525841631098E-2</v>
      </c>
      <c r="X385" s="83" t="s">
        <v>2673</v>
      </c>
      <c r="Y385" s="85">
        <v>0</v>
      </c>
      <c r="Z385" s="83" t="s">
        <v>55</v>
      </c>
      <c r="AA385" s="85">
        <v>0</v>
      </c>
      <c r="AB385" s="85" t="s">
        <v>54</v>
      </c>
      <c r="AC385" s="85">
        <v>0</v>
      </c>
      <c r="AD385" s="85">
        <v>0</v>
      </c>
      <c r="AE385" s="85">
        <v>0</v>
      </c>
      <c r="AF385" s="83" t="s">
        <v>1376</v>
      </c>
      <c r="AG385" s="103">
        <f t="shared" si="48"/>
        <v>-66.42999999999995</v>
      </c>
    </row>
    <row r="386" spans="1:33" s="88" customFormat="1" x14ac:dyDescent="0.2">
      <c r="A386" s="83" t="s">
        <v>39</v>
      </c>
      <c r="B386" s="83" t="s">
        <v>40</v>
      </c>
      <c r="C386" s="83" t="s">
        <v>3727</v>
      </c>
      <c r="D386" s="83" t="s">
        <v>3738</v>
      </c>
      <c r="E386" s="83" t="s">
        <v>2903</v>
      </c>
      <c r="F386" s="83" t="s">
        <v>55</v>
      </c>
      <c r="G386" s="83" t="s">
        <v>3731</v>
      </c>
      <c r="H386" s="83" t="s">
        <v>3729</v>
      </c>
      <c r="I386" s="83" t="s">
        <v>2149</v>
      </c>
      <c r="J386" s="83" t="s">
        <v>55</v>
      </c>
      <c r="K386" s="104" t="s">
        <v>54</v>
      </c>
      <c r="L386" s="84">
        <v>43500</v>
      </c>
      <c r="M386" s="84">
        <v>43500</v>
      </c>
      <c r="N386" s="83" t="s">
        <v>2077</v>
      </c>
      <c r="O386" s="83" t="s">
        <v>1368</v>
      </c>
      <c r="P386" s="102">
        <v>1765867</v>
      </c>
      <c r="Q386" s="83" t="s">
        <v>5762</v>
      </c>
      <c r="R386" s="83" t="s">
        <v>68</v>
      </c>
      <c r="S386" s="83" t="s">
        <v>52</v>
      </c>
      <c r="T386" s="85">
        <v>0</v>
      </c>
      <c r="U386" s="85">
        <v>0</v>
      </c>
      <c r="V386" s="85">
        <f t="shared" si="47"/>
        <v>0</v>
      </c>
      <c r="W386" s="86" t="e">
        <f t="shared" si="46"/>
        <v>#DIV/0!</v>
      </c>
      <c r="X386" s="83" t="s">
        <v>2673</v>
      </c>
      <c r="Y386" s="85">
        <v>0</v>
      </c>
      <c r="Z386" s="83" t="s">
        <v>55</v>
      </c>
      <c r="AA386" s="85">
        <v>0</v>
      </c>
      <c r="AB386" s="85" t="s">
        <v>54</v>
      </c>
      <c r="AC386" s="85">
        <v>0</v>
      </c>
      <c r="AD386" s="85">
        <v>0</v>
      </c>
      <c r="AE386" s="85">
        <v>0</v>
      </c>
      <c r="AF386" s="83" t="s">
        <v>1371</v>
      </c>
      <c r="AG386" s="103">
        <f t="shared" si="48"/>
        <v>0</v>
      </c>
    </row>
    <row r="387" spans="1:33" s="88" customFormat="1" x14ac:dyDescent="0.2">
      <c r="A387" s="83" t="s">
        <v>39</v>
      </c>
      <c r="B387" s="83" t="s">
        <v>40</v>
      </c>
      <c r="C387" s="83" t="s">
        <v>3727</v>
      </c>
      <c r="D387" s="83" t="s">
        <v>3738</v>
      </c>
      <c r="E387" s="83" t="s">
        <v>2903</v>
      </c>
      <c r="F387" s="83" t="s">
        <v>55</v>
      </c>
      <c r="G387" s="83" t="s">
        <v>3731</v>
      </c>
      <c r="H387" s="83" t="s">
        <v>3729</v>
      </c>
      <c r="I387" s="83" t="s">
        <v>302</v>
      </c>
      <c r="J387" s="83" t="s">
        <v>2164</v>
      </c>
      <c r="K387" s="84">
        <v>43398</v>
      </c>
      <c r="L387" s="84">
        <v>43539</v>
      </c>
      <c r="M387" s="104" t="s">
        <v>54</v>
      </c>
      <c r="N387" s="83" t="s">
        <v>1358</v>
      </c>
      <c r="O387" s="83" t="s">
        <v>1359</v>
      </c>
      <c r="P387" s="102">
        <v>8050985</v>
      </c>
      <c r="Q387" s="83" t="s">
        <v>5763</v>
      </c>
      <c r="R387" s="83" t="s">
        <v>68</v>
      </c>
      <c r="S387" s="83" t="s">
        <v>52</v>
      </c>
      <c r="T387" s="85">
        <v>521.13</v>
      </c>
      <c r="U387" s="85">
        <v>473.75</v>
      </c>
      <c r="V387" s="85">
        <f t="shared" si="47"/>
        <v>47.379999999999995</v>
      </c>
      <c r="W387" s="86">
        <f t="shared" si="46"/>
        <v>9.0917813213593532E-2</v>
      </c>
      <c r="X387" s="83" t="s">
        <v>1361</v>
      </c>
      <c r="Y387" s="85">
        <v>473.75</v>
      </c>
      <c r="Z387" s="83" t="s">
        <v>5764</v>
      </c>
      <c r="AA387" s="85">
        <v>0</v>
      </c>
      <c r="AB387" s="85" t="s">
        <v>54</v>
      </c>
      <c r="AC387" s="85">
        <v>521.13</v>
      </c>
      <c r="AD387" s="85">
        <v>473.75</v>
      </c>
      <c r="AE387" s="85">
        <v>47.38</v>
      </c>
      <c r="AF387" s="83" t="s">
        <v>1376</v>
      </c>
      <c r="AG387" s="103">
        <f t="shared" si="48"/>
        <v>0</v>
      </c>
    </row>
    <row r="388" spans="1:33" s="88" customFormat="1" x14ac:dyDescent="0.2">
      <c r="A388" s="83" t="s">
        <v>39</v>
      </c>
      <c r="B388" s="83" t="s">
        <v>40</v>
      </c>
      <c r="C388" s="83" t="s">
        <v>3727</v>
      </c>
      <c r="D388" s="83" t="s">
        <v>3738</v>
      </c>
      <c r="E388" s="83" t="s">
        <v>2903</v>
      </c>
      <c r="F388" s="83" t="s">
        <v>55</v>
      </c>
      <c r="G388" s="83" t="s">
        <v>3731</v>
      </c>
      <c r="H388" s="83" t="s">
        <v>298</v>
      </c>
      <c r="I388" s="83" t="s">
        <v>302</v>
      </c>
      <c r="J388" s="83" t="s">
        <v>2278</v>
      </c>
      <c r="K388" s="84">
        <v>43332</v>
      </c>
      <c r="L388" s="84">
        <v>43332</v>
      </c>
      <c r="M388" s="84">
        <v>43291</v>
      </c>
      <c r="N388" s="83" t="s">
        <v>1358</v>
      </c>
      <c r="O388" s="83" t="s">
        <v>1368</v>
      </c>
      <c r="P388" s="102">
        <v>7819214</v>
      </c>
      <c r="Q388" s="83" t="s">
        <v>5765</v>
      </c>
      <c r="R388" s="83" t="s">
        <v>68</v>
      </c>
      <c r="S388" s="83" t="s">
        <v>52</v>
      </c>
      <c r="T388" s="85">
        <v>4488</v>
      </c>
      <c r="U388" s="85">
        <v>4136</v>
      </c>
      <c r="V388" s="85">
        <f t="shared" si="47"/>
        <v>352</v>
      </c>
      <c r="W388" s="86">
        <f t="shared" si="46"/>
        <v>7.8431372549019607E-2</v>
      </c>
      <c r="X388" s="83" t="s">
        <v>1361</v>
      </c>
      <c r="Y388" s="85">
        <v>4136</v>
      </c>
      <c r="Z388" s="83" t="s">
        <v>5766</v>
      </c>
      <c r="AA388" s="85">
        <v>0</v>
      </c>
      <c r="AB388" s="85" t="s">
        <v>54</v>
      </c>
      <c r="AC388" s="85">
        <v>0</v>
      </c>
      <c r="AD388" s="85">
        <v>0</v>
      </c>
      <c r="AE388" s="85">
        <v>0</v>
      </c>
      <c r="AF388" s="83" t="s">
        <v>1363</v>
      </c>
      <c r="AG388" s="103">
        <f t="shared" si="48"/>
        <v>352</v>
      </c>
    </row>
    <row r="389" spans="1:33" s="88" customFormat="1" x14ac:dyDescent="0.2">
      <c r="A389" s="83" t="s">
        <v>39</v>
      </c>
      <c r="B389" s="83" t="s">
        <v>40</v>
      </c>
      <c r="C389" s="83" t="s">
        <v>3727</v>
      </c>
      <c r="D389" s="83" t="s">
        <v>3738</v>
      </c>
      <c r="E389" s="83" t="s">
        <v>2903</v>
      </c>
      <c r="F389" s="83" t="s">
        <v>55</v>
      </c>
      <c r="G389" s="83" t="s">
        <v>3731</v>
      </c>
      <c r="H389" s="83" t="s">
        <v>298</v>
      </c>
      <c r="I389" s="83" t="s">
        <v>302</v>
      </c>
      <c r="J389" s="83" t="s">
        <v>2121</v>
      </c>
      <c r="K389" s="84">
        <v>43405</v>
      </c>
      <c r="L389" s="84">
        <v>43539</v>
      </c>
      <c r="M389" s="104" t="s">
        <v>54</v>
      </c>
      <c r="N389" s="83" t="s">
        <v>1358</v>
      </c>
      <c r="O389" s="83" t="s">
        <v>1359</v>
      </c>
      <c r="P389" s="102">
        <v>8059137</v>
      </c>
      <c r="Q389" s="83" t="s">
        <v>5767</v>
      </c>
      <c r="R389" s="83" t="s">
        <v>68</v>
      </c>
      <c r="S389" s="83" t="s">
        <v>52</v>
      </c>
      <c r="T389" s="85">
        <v>2000</v>
      </c>
      <c r="U389" s="85">
        <v>2000</v>
      </c>
      <c r="V389" s="85">
        <f t="shared" si="47"/>
        <v>0</v>
      </c>
      <c r="W389" s="86">
        <f t="shared" si="46"/>
        <v>0</v>
      </c>
      <c r="X389" s="83" t="s">
        <v>1361</v>
      </c>
      <c r="Y389" s="85">
        <v>2000</v>
      </c>
      <c r="Z389" s="83" t="s">
        <v>5768</v>
      </c>
      <c r="AA389" s="85">
        <v>0</v>
      </c>
      <c r="AB389" s="85" t="s">
        <v>54</v>
      </c>
      <c r="AC389" s="85">
        <v>2000</v>
      </c>
      <c r="AD389" s="85">
        <v>2000</v>
      </c>
      <c r="AE389" s="85">
        <v>0</v>
      </c>
      <c r="AF389" s="83" t="s">
        <v>1363</v>
      </c>
      <c r="AG389" s="103">
        <f t="shared" si="48"/>
        <v>0</v>
      </c>
    </row>
    <row r="390" spans="1:33" s="88" customFormat="1" x14ac:dyDescent="0.2">
      <c r="A390" s="83" t="s">
        <v>39</v>
      </c>
      <c r="B390" s="83" t="s">
        <v>40</v>
      </c>
      <c r="C390" s="83" t="s">
        <v>3727</v>
      </c>
      <c r="D390" s="83" t="s">
        <v>3738</v>
      </c>
      <c r="E390" s="83" t="s">
        <v>2903</v>
      </c>
      <c r="F390" s="83" t="s">
        <v>55</v>
      </c>
      <c r="G390" s="83" t="s">
        <v>5757</v>
      </c>
      <c r="H390" s="83" t="s">
        <v>298</v>
      </c>
      <c r="I390" s="83" t="s">
        <v>359</v>
      </c>
      <c r="J390" s="83" t="s">
        <v>2081</v>
      </c>
      <c r="K390" s="84">
        <v>43489</v>
      </c>
      <c r="L390" s="84">
        <v>43489</v>
      </c>
      <c r="M390" s="84">
        <v>43489</v>
      </c>
      <c r="N390" s="83" t="s">
        <v>1358</v>
      </c>
      <c r="O390" s="83" t="s">
        <v>1368</v>
      </c>
      <c r="P390" s="102">
        <v>8009047</v>
      </c>
      <c r="Q390" s="83" t="s">
        <v>5769</v>
      </c>
      <c r="R390" s="83" t="s">
        <v>68</v>
      </c>
      <c r="S390" s="83" t="s">
        <v>52</v>
      </c>
      <c r="T390" s="85">
        <v>66000</v>
      </c>
      <c r="U390" s="85">
        <v>55000</v>
      </c>
      <c r="V390" s="85">
        <f t="shared" si="47"/>
        <v>11000</v>
      </c>
      <c r="W390" s="86">
        <f t="shared" si="46"/>
        <v>0.16666666666666666</v>
      </c>
      <c r="X390" s="83" t="s">
        <v>1361</v>
      </c>
      <c r="Y390" s="85">
        <v>55000</v>
      </c>
      <c r="Z390" s="83" t="s">
        <v>5770</v>
      </c>
      <c r="AA390" s="85">
        <v>0</v>
      </c>
      <c r="AB390" s="85" t="s">
        <v>54</v>
      </c>
      <c r="AC390" s="85">
        <v>72000</v>
      </c>
      <c r="AD390" s="85">
        <v>60000</v>
      </c>
      <c r="AE390" s="85">
        <v>12000</v>
      </c>
      <c r="AF390" s="83" t="s">
        <v>1363</v>
      </c>
      <c r="AG390" s="103">
        <f t="shared" si="48"/>
        <v>-1000</v>
      </c>
    </row>
    <row r="391" spans="1:33" s="88" customFormat="1" x14ac:dyDescent="0.2">
      <c r="A391" s="83" t="s">
        <v>39</v>
      </c>
      <c r="B391" s="83" t="s">
        <v>40</v>
      </c>
      <c r="C391" s="83" t="s">
        <v>3727</v>
      </c>
      <c r="D391" s="83" t="s">
        <v>3738</v>
      </c>
      <c r="E391" s="83" t="s">
        <v>2903</v>
      </c>
      <c r="F391" s="83" t="s">
        <v>55</v>
      </c>
      <c r="G391" s="83" t="s">
        <v>5757</v>
      </c>
      <c r="H391" s="83" t="s">
        <v>298</v>
      </c>
      <c r="I391" s="83" t="s">
        <v>359</v>
      </c>
      <c r="J391" s="83" t="s">
        <v>2081</v>
      </c>
      <c r="K391" s="84">
        <v>43489</v>
      </c>
      <c r="L391" s="84">
        <v>43489</v>
      </c>
      <c r="M391" s="84">
        <v>43489</v>
      </c>
      <c r="N391" s="83" t="s">
        <v>1358</v>
      </c>
      <c r="O391" s="83" t="s">
        <v>1368</v>
      </c>
      <c r="P391" s="102">
        <v>8009047</v>
      </c>
      <c r="Q391" s="83" t="s">
        <v>5769</v>
      </c>
      <c r="R391" s="83" t="s">
        <v>68</v>
      </c>
      <c r="S391" s="83" t="s">
        <v>52</v>
      </c>
      <c r="T391" s="85">
        <v>36000</v>
      </c>
      <c r="U391" s="85">
        <v>30000</v>
      </c>
      <c r="V391" s="85">
        <f t="shared" si="47"/>
        <v>6000</v>
      </c>
      <c r="W391" s="86">
        <f t="shared" si="46"/>
        <v>0.16666666666666666</v>
      </c>
      <c r="X391" s="83" t="s">
        <v>1361</v>
      </c>
      <c r="Y391" s="85">
        <v>30000</v>
      </c>
      <c r="Z391" s="83" t="s">
        <v>5771</v>
      </c>
      <c r="AA391" s="85">
        <v>0</v>
      </c>
      <c r="AB391" s="85" t="s">
        <v>54</v>
      </c>
      <c r="AC391" s="85">
        <v>36000</v>
      </c>
      <c r="AD391" s="85">
        <v>30000</v>
      </c>
      <c r="AE391" s="85">
        <v>6000</v>
      </c>
      <c r="AF391" s="83" t="s">
        <v>1363</v>
      </c>
      <c r="AG391" s="103">
        <f t="shared" si="48"/>
        <v>0</v>
      </c>
    </row>
    <row r="392" spans="1:33" s="88" customFormat="1" x14ac:dyDescent="0.2">
      <c r="A392" s="83" t="s">
        <v>39</v>
      </c>
      <c r="B392" s="83" t="s">
        <v>40</v>
      </c>
      <c r="C392" s="83" t="s">
        <v>3727</v>
      </c>
      <c r="D392" s="83" t="s">
        <v>3738</v>
      </c>
      <c r="E392" s="83" t="s">
        <v>2903</v>
      </c>
      <c r="F392" s="83" t="s">
        <v>55</v>
      </c>
      <c r="G392" s="83" t="s">
        <v>5757</v>
      </c>
      <c r="H392" s="83" t="s">
        <v>3729</v>
      </c>
      <c r="I392" s="83" t="s">
        <v>2103</v>
      </c>
      <c r="J392" s="83" t="s">
        <v>55</v>
      </c>
      <c r="K392" s="104" t="s">
        <v>54</v>
      </c>
      <c r="L392" s="84">
        <v>43539</v>
      </c>
      <c r="M392" s="84">
        <v>42354</v>
      </c>
      <c r="N392" s="83" t="s">
        <v>1358</v>
      </c>
      <c r="O392" s="83" t="s">
        <v>1368</v>
      </c>
      <c r="P392" s="102">
        <v>6261818</v>
      </c>
      <c r="Q392" s="83" t="s">
        <v>5772</v>
      </c>
      <c r="R392" s="83" t="s">
        <v>68</v>
      </c>
      <c r="S392" s="83" t="s">
        <v>52</v>
      </c>
      <c r="T392" s="85">
        <v>0</v>
      </c>
      <c r="U392" s="85">
        <v>0</v>
      </c>
      <c r="V392" s="85">
        <f t="shared" si="47"/>
        <v>0</v>
      </c>
      <c r="W392" s="86" t="e">
        <f t="shared" si="46"/>
        <v>#DIV/0!</v>
      </c>
      <c r="X392" s="83" t="s">
        <v>2673</v>
      </c>
      <c r="Y392" s="85">
        <v>0</v>
      </c>
      <c r="Z392" s="83" t="s">
        <v>55</v>
      </c>
      <c r="AA392" s="85">
        <v>0</v>
      </c>
      <c r="AB392" s="85" t="s">
        <v>54</v>
      </c>
      <c r="AC392" s="85">
        <v>0</v>
      </c>
      <c r="AD392" s="85">
        <v>0</v>
      </c>
      <c r="AE392" s="85">
        <v>0</v>
      </c>
      <c r="AF392" s="83" t="s">
        <v>1371</v>
      </c>
      <c r="AG392" s="103">
        <f t="shared" si="48"/>
        <v>0</v>
      </c>
    </row>
    <row r="393" spans="1:33" s="88" customFormat="1" x14ac:dyDescent="0.2">
      <c r="A393" s="83" t="s">
        <v>39</v>
      </c>
      <c r="B393" s="83" t="s">
        <v>40</v>
      </c>
      <c r="C393" s="83" t="s">
        <v>3727</v>
      </c>
      <c r="D393" s="83" t="s">
        <v>3738</v>
      </c>
      <c r="E393" s="83" t="s">
        <v>2903</v>
      </c>
      <c r="F393" s="83" t="s">
        <v>55</v>
      </c>
      <c r="G393" s="83" t="s">
        <v>5757</v>
      </c>
      <c r="H393" s="83" t="s">
        <v>3729</v>
      </c>
      <c r="I393" s="83" t="s">
        <v>2103</v>
      </c>
      <c r="J393" s="83" t="s">
        <v>2081</v>
      </c>
      <c r="K393" s="84">
        <v>43474</v>
      </c>
      <c r="L393" s="84">
        <v>43474</v>
      </c>
      <c r="M393" s="84">
        <v>43474</v>
      </c>
      <c r="N393" s="83" t="s">
        <v>1358</v>
      </c>
      <c r="O393" s="83" t="s">
        <v>1368</v>
      </c>
      <c r="P393" s="102">
        <v>6875350</v>
      </c>
      <c r="Q393" s="83" t="s">
        <v>5773</v>
      </c>
      <c r="R393" s="83" t="s">
        <v>68</v>
      </c>
      <c r="S393" s="83" t="s">
        <v>52</v>
      </c>
      <c r="T393" s="85">
        <v>9680</v>
      </c>
      <c r="U393" s="85">
        <v>6997.09</v>
      </c>
      <c r="V393" s="85">
        <f t="shared" si="47"/>
        <v>2682.91</v>
      </c>
      <c r="W393" s="86">
        <f t="shared" si="46"/>
        <v>0.27716012396694212</v>
      </c>
      <c r="X393" s="83" t="s">
        <v>1361</v>
      </c>
      <c r="Y393" s="85">
        <v>6997.09</v>
      </c>
      <c r="Z393" s="83" t="s">
        <v>5774</v>
      </c>
      <c r="AA393" s="85">
        <v>0</v>
      </c>
      <c r="AB393" s="85" t="s">
        <v>54</v>
      </c>
      <c r="AC393" s="85">
        <v>9680</v>
      </c>
      <c r="AD393" s="85">
        <v>6997.22</v>
      </c>
      <c r="AE393" s="85">
        <v>2682.78</v>
      </c>
      <c r="AF393" s="83" t="s">
        <v>1371</v>
      </c>
      <c r="AG393" s="103">
        <f t="shared" si="48"/>
        <v>0.12999999999965439</v>
      </c>
    </row>
    <row r="394" spans="1:33" s="88" customFormat="1" x14ac:dyDescent="0.2">
      <c r="A394" s="83" t="s">
        <v>39</v>
      </c>
      <c r="B394" s="83" t="s">
        <v>40</v>
      </c>
      <c r="C394" s="83" t="s">
        <v>3727</v>
      </c>
      <c r="D394" s="83" t="s">
        <v>3738</v>
      </c>
      <c r="E394" s="83" t="s">
        <v>2903</v>
      </c>
      <c r="F394" s="83" t="s">
        <v>55</v>
      </c>
      <c r="G394" s="83" t="s">
        <v>3731</v>
      </c>
      <c r="H394" s="83" t="s">
        <v>3729</v>
      </c>
      <c r="I394" s="83" t="s">
        <v>302</v>
      </c>
      <c r="J394" s="83" t="s">
        <v>2121</v>
      </c>
      <c r="K394" s="84">
        <v>43419</v>
      </c>
      <c r="L394" s="84">
        <v>43539</v>
      </c>
      <c r="M394" s="104" t="s">
        <v>54</v>
      </c>
      <c r="N394" s="83" t="s">
        <v>1358</v>
      </c>
      <c r="O394" s="83" t="s">
        <v>1359</v>
      </c>
      <c r="P394" s="102">
        <v>8057346</v>
      </c>
      <c r="Q394" s="83" t="s">
        <v>5775</v>
      </c>
      <c r="R394" s="83" t="s">
        <v>68</v>
      </c>
      <c r="S394" s="83" t="s">
        <v>52</v>
      </c>
      <c r="T394" s="85">
        <v>4303</v>
      </c>
      <c r="U394" s="85">
        <v>3915.73</v>
      </c>
      <c r="V394" s="85">
        <f t="shared" si="47"/>
        <v>387.27</v>
      </c>
      <c r="W394" s="86">
        <f t="shared" si="46"/>
        <v>0.09</v>
      </c>
      <c r="X394" s="83" t="s">
        <v>2673</v>
      </c>
      <c r="Y394" s="85">
        <v>0</v>
      </c>
      <c r="Z394" s="83" t="s">
        <v>55</v>
      </c>
      <c r="AA394" s="85">
        <v>0</v>
      </c>
      <c r="AB394" s="85" t="s">
        <v>54</v>
      </c>
      <c r="AC394" s="85">
        <v>4303</v>
      </c>
      <c r="AD394" s="85">
        <v>3310</v>
      </c>
      <c r="AE394" s="85">
        <v>993</v>
      </c>
      <c r="AF394" s="83" t="s">
        <v>1371</v>
      </c>
      <c r="AG394" s="103">
        <f t="shared" si="48"/>
        <v>-605.73</v>
      </c>
    </row>
    <row r="395" spans="1:33" s="88" customFormat="1" x14ac:dyDescent="0.2">
      <c r="A395" s="83" t="s">
        <v>39</v>
      </c>
      <c r="B395" s="83" t="s">
        <v>40</v>
      </c>
      <c r="C395" s="83" t="s">
        <v>3867</v>
      </c>
      <c r="D395" s="83" t="s">
        <v>3868</v>
      </c>
      <c r="E395" s="83" t="s">
        <v>2903</v>
      </c>
      <c r="F395" s="83" t="s">
        <v>3870</v>
      </c>
      <c r="G395" s="83" t="s">
        <v>3871</v>
      </c>
      <c r="H395" s="83" t="s">
        <v>3869</v>
      </c>
      <c r="I395" s="83" t="s">
        <v>3872</v>
      </c>
      <c r="J395" s="83" t="s">
        <v>2081</v>
      </c>
      <c r="K395" s="84">
        <v>43495</v>
      </c>
      <c r="L395" s="84">
        <v>43539</v>
      </c>
      <c r="M395" s="104" t="s">
        <v>54</v>
      </c>
      <c r="N395" s="83" t="s">
        <v>1358</v>
      </c>
      <c r="O395" s="83" t="s">
        <v>1359</v>
      </c>
      <c r="P395" s="102">
        <v>8183106</v>
      </c>
      <c r="Q395" s="83" t="s">
        <v>5776</v>
      </c>
      <c r="R395" s="83" t="s">
        <v>68</v>
      </c>
      <c r="S395" s="83" t="s">
        <v>52</v>
      </c>
      <c r="T395" s="85">
        <v>112048</v>
      </c>
      <c r="U395" s="85">
        <v>78860</v>
      </c>
      <c r="V395" s="85">
        <f t="shared" ref="V395:V409" si="49">T395-U395</f>
        <v>33188</v>
      </c>
      <c r="W395" s="86">
        <f t="shared" si="46"/>
        <v>0.29619448807653864</v>
      </c>
      <c r="X395" s="83" t="s">
        <v>1361</v>
      </c>
      <c r="Y395" s="85">
        <v>78860</v>
      </c>
      <c r="Z395" s="83" t="s">
        <v>5777</v>
      </c>
      <c r="AA395" s="85">
        <v>0</v>
      </c>
      <c r="AB395" s="85" t="s">
        <v>54</v>
      </c>
      <c r="AC395" s="85">
        <v>112048</v>
      </c>
      <c r="AD395" s="85">
        <v>78860</v>
      </c>
      <c r="AE395" s="85">
        <v>33188</v>
      </c>
      <c r="AF395" s="83" t="s">
        <v>1371</v>
      </c>
      <c r="AG395" s="103">
        <f t="shared" ref="AG395:AG409" si="50">V395-AE395</f>
        <v>0</v>
      </c>
    </row>
    <row r="396" spans="1:33" s="88" customFormat="1" x14ac:dyDescent="0.2">
      <c r="A396" s="83" t="s">
        <v>39</v>
      </c>
      <c r="B396" s="83" t="s">
        <v>40</v>
      </c>
      <c r="C396" s="83" t="s">
        <v>3191</v>
      </c>
      <c r="D396" s="83" t="s">
        <v>3892</v>
      </c>
      <c r="E396" s="83" t="s">
        <v>2903</v>
      </c>
      <c r="F396" s="83" t="s">
        <v>3194</v>
      </c>
      <c r="G396" s="83" t="s">
        <v>3243</v>
      </c>
      <c r="H396" s="83" t="s">
        <v>3899</v>
      </c>
      <c r="I396" s="83" t="s">
        <v>94</v>
      </c>
      <c r="J396" s="83" t="s">
        <v>2081</v>
      </c>
      <c r="K396" s="84">
        <v>43490</v>
      </c>
      <c r="L396" s="84">
        <v>43539</v>
      </c>
      <c r="M396" s="104" t="s">
        <v>54</v>
      </c>
      <c r="N396" s="83" t="s">
        <v>1358</v>
      </c>
      <c r="O396" s="83" t="s">
        <v>1359</v>
      </c>
      <c r="P396" s="102">
        <v>8182865</v>
      </c>
      <c r="Q396" s="83" t="s">
        <v>3901</v>
      </c>
      <c r="R396" s="83" t="s">
        <v>68</v>
      </c>
      <c r="S396" s="83" t="s">
        <v>52</v>
      </c>
      <c r="T396" s="85">
        <v>853.16</v>
      </c>
      <c r="U396" s="85">
        <v>879.94</v>
      </c>
      <c r="V396" s="85">
        <f t="shared" si="49"/>
        <v>-26.780000000000086</v>
      </c>
      <c r="W396" s="86">
        <f t="shared" si="46"/>
        <v>-3.138918842889972E-2</v>
      </c>
      <c r="X396" s="83" t="s">
        <v>1361</v>
      </c>
      <c r="Y396" s="85">
        <v>879.94</v>
      </c>
      <c r="Z396" s="83" t="s">
        <v>3906</v>
      </c>
      <c r="AA396" s="85">
        <v>0</v>
      </c>
      <c r="AB396" s="85" t="s">
        <v>54</v>
      </c>
      <c r="AC396" s="85">
        <v>853.16</v>
      </c>
      <c r="AD396" s="85">
        <v>879.94</v>
      </c>
      <c r="AE396" s="85">
        <v>-26.78</v>
      </c>
      <c r="AF396" s="83" t="s">
        <v>1371</v>
      </c>
      <c r="AG396" s="103">
        <f t="shared" si="50"/>
        <v>-8.5265128291212022E-14</v>
      </c>
    </row>
    <row r="397" spans="1:33" s="88" customFormat="1" x14ac:dyDescent="0.2">
      <c r="A397" s="83" t="s">
        <v>39</v>
      </c>
      <c r="B397" s="83" t="s">
        <v>40</v>
      </c>
      <c r="C397" s="83" t="s">
        <v>3191</v>
      </c>
      <c r="D397" s="83" t="s">
        <v>3892</v>
      </c>
      <c r="E397" s="83" t="s">
        <v>2903</v>
      </c>
      <c r="F397" s="83" t="s">
        <v>3194</v>
      </c>
      <c r="G397" s="83" t="s">
        <v>3243</v>
      </c>
      <c r="H397" s="83" t="s">
        <v>3899</v>
      </c>
      <c r="I397" s="83" t="s">
        <v>436</v>
      </c>
      <c r="J397" s="83" t="s">
        <v>2081</v>
      </c>
      <c r="K397" s="84">
        <v>43490</v>
      </c>
      <c r="L397" s="84">
        <v>43539</v>
      </c>
      <c r="M397" s="104" t="s">
        <v>54</v>
      </c>
      <c r="N397" s="83" t="s">
        <v>1358</v>
      </c>
      <c r="O397" s="83" t="s">
        <v>1359</v>
      </c>
      <c r="P397" s="102">
        <v>8186343</v>
      </c>
      <c r="Q397" s="83" t="s">
        <v>5778</v>
      </c>
      <c r="R397" s="83" t="s">
        <v>68</v>
      </c>
      <c r="S397" s="83" t="s">
        <v>52</v>
      </c>
      <c r="T397" s="85">
        <v>6535.38</v>
      </c>
      <c r="U397" s="85">
        <v>6407.24</v>
      </c>
      <c r="V397" s="85">
        <f t="shared" si="49"/>
        <v>128.14000000000033</v>
      </c>
      <c r="W397" s="86">
        <f t="shared" si="46"/>
        <v>1.9607123074710318E-2</v>
      </c>
      <c r="X397" s="83" t="s">
        <v>1361</v>
      </c>
      <c r="Y397" s="85">
        <v>6407.24</v>
      </c>
      <c r="Z397" s="83" t="s">
        <v>5779</v>
      </c>
      <c r="AA397" s="85">
        <v>0</v>
      </c>
      <c r="AB397" s="85" t="s">
        <v>54</v>
      </c>
      <c r="AC397" s="85">
        <v>6535.38</v>
      </c>
      <c r="AD397" s="85">
        <v>6407.24</v>
      </c>
      <c r="AE397" s="85">
        <v>128.13999999999999</v>
      </c>
      <c r="AF397" s="83" t="s">
        <v>1371</v>
      </c>
      <c r="AG397" s="103">
        <f t="shared" si="50"/>
        <v>3.4106051316484809E-13</v>
      </c>
    </row>
    <row r="398" spans="1:33" s="88" customFormat="1" x14ac:dyDescent="0.2">
      <c r="A398" s="83" t="s">
        <v>39</v>
      </c>
      <c r="B398" s="83" t="s">
        <v>40</v>
      </c>
      <c r="C398" s="83" t="s">
        <v>3191</v>
      </c>
      <c r="D398" s="83" t="s">
        <v>3892</v>
      </c>
      <c r="E398" s="83" t="s">
        <v>2903</v>
      </c>
      <c r="F398" s="83" t="s">
        <v>3194</v>
      </c>
      <c r="G398" s="83" t="s">
        <v>3243</v>
      </c>
      <c r="H398" s="83" t="s">
        <v>3907</v>
      </c>
      <c r="I398" s="83" t="s">
        <v>94</v>
      </c>
      <c r="J398" s="83" t="s">
        <v>2081</v>
      </c>
      <c r="K398" s="84">
        <v>43480</v>
      </c>
      <c r="L398" s="84">
        <v>43539</v>
      </c>
      <c r="M398" s="104" t="s">
        <v>54</v>
      </c>
      <c r="N398" s="83" t="s">
        <v>1358</v>
      </c>
      <c r="O398" s="83" t="s">
        <v>1359</v>
      </c>
      <c r="P398" s="102">
        <v>8167499</v>
      </c>
      <c r="Q398" s="83" t="s">
        <v>3909</v>
      </c>
      <c r="R398" s="83" t="s">
        <v>68</v>
      </c>
      <c r="S398" s="83" t="s">
        <v>52</v>
      </c>
      <c r="T398" s="85">
        <v>160.04</v>
      </c>
      <c r="U398" s="85">
        <v>138.22</v>
      </c>
      <c r="V398" s="85">
        <f t="shared" si="49"/>
        <v>21.819999999999993</v>
      </c>
      <c r="W398" s="86">
        <f t="shared" si="46"/>
        <v>0.13634091477130714</v>
      </c>
      <c r="X398" s="83" t="s">
        <v>1361</v>
      </c>
      <c r="Y398" s="85">
        <v>138.22</v>
      </c>
      <c r="Z398" s="83" t="s">
        <v>5780</v>
      </c>
      <c r="AA398" s="85">
        <v>0</v>
      </c>
      <c r="AB398" s="85" t="s">
        <v>54</v>
      </c>
      <c r="AC398" s="85">
        <v>160.04</v>
      </c>
      <c r="AD398" s="85">
        <v>138.22</v>
      </c>
      <c r="AE398" s="85">
        <v>21.82</v>
      </c>
      <c r="AF398" s="83" t="s">
        <v>1371</v>
      </c>
      <c r="AG398" s="103">
        <f t="shared" si="50"/>
        <v>0</v>
      </c>
    </row>
    <row r="399" spans="1:33" s="88" customFormat="1" x14ac:dyDescent="0.2">
      <c r="A399" s="83" t="s">
        <v>39</v>
      </c>
      <c r="B399" s="83" t="s">
        <v>40</v>
      </c>
      <c r="C399" s="83" t="s">
        <v>3191</v>
      </c>
      <c r="D399" s="83" t="s">
        <v>3892</v>
      </c>
      <c r="E399" s="83" t="s">
        <v>2903</v>
      </c>
      <c r="F399" s="83" t="s">
        <v>3194</v>
      </c>
      <c r="G399" s="83" t="s">
        <v>3243</v>
      </c>
      <c r="H399" s="83" t="s">
        <v>3907</v>
      </c>
      <c r="I399" s="83" t="s">
        <v>94</v>
      </c>
      <c r="J399" s="83" t="s">
        <v>2081</v>
      </c>
      <c r="K399" s="84">
        <v>43496</v>
      </c>
      <c r="L399" s="84">
        <v>43539</v>
      </c>
      <c r="M399" s="104" t="s">
        <v>54</v>
      </c>
      <c r="N399" s="83" t="s">
        <v>1358</v>
      </c>
      <c r="O399" s="83" t="s">
        <v>1359</v>
      </c>
      <c r="P399" s="102">
        <v>8194376</v>
      </c>
      <c r="Q399" s="83" t="s">
        <v>5781</v>
      </c>
      <c r="R399" s="83" t="s">
        <v>68</v>
      </c>
      <c r="S399" s="83" t="s">
        <v>52</v>
      </c>
      <c r="T399" s="85">
        <v>3803.58</v>
      </c>
      <c r="U399" s="85">
        <v>2857.2</v>
      </c>
      <c r="V399" s="85">
        <f t="shared" si="49"/>
        <v>946.38000000000011</v>
      </c>
      <c r="W399" s="86">
        <f t="shared" si="46"/>
        <v>0.24881296042149767</v>
      </c>
      <c r="X399" s="83" t="s">
        <v>1361</v>
      </c>
      <c r="Y399" s="85">
        <v>2857.2</v>
      </c>
      <c r="Z399" s="83" t="s">
        <v>5782</v>
      </c>
      <c r="AA399" s="85">
        <v>0</v>
      </c>
      <c r="AB399" s="85" t="s">
        <v>54</v>
      </c>
      <c r="AC399" s="85">
        <v>3803.58</v>
      </c>
      <c r="AD399" s="85">
        <v>2857.2</v>
      </c>
      <c r="AE399" s="85">
        <v>946.38</v>
      </c>
      <c r="AF399" s="83" t="s">
        <v>1371</v>
      </c>
      <c r="AG399" s="103">
        <f t="shared" si="50"/>
        <v>0</v>
      </c>
    </row>
    <row r="400" spans="1:33" s="88" customFormat="1" x14ac:dyDescent="0.2">
      <c r="A400" s="83" t="s">
        <v>39</v>
      </c>
      <c r="B400" s="83" t="s">
        <v>40</v>
      </c>
      <c r="C400" s="83" t="s">
        <v>3191</v>
      </c>
      <c r="D400" s="83" t="s">
        <v>3892</v>
      </c>
      <c r="E400" s="83" t="s">
        <v>2903</v>
      </c>
      <c r="F400" s="83" t="s">
        <v>3194</v>
      </c>
      <c r="G400" s="83" t="s">
        <v>3243</v>
      </c>
      <c r="H400" s="83" t="s">
        <v>3907</v>
      </c>
      <c r="I400" s="83" t="s">
        <v>94</v>
      </c>
      <c r="J400" s="83" t="s">
        <v>2081</v>
      </c>
      <c r="K400" s="84">
        <v>43496</v>
      </c>
      <c r="L400" s="84">
        <v>43539</v>
      </c>
      <c r="M400" s="104" t="s">
        <v>54</v>
      </c>
      <c r="N400" s="83" t="s">
        <v>1358</v>
      </c>
      <c r="O400" s="83" t="s">
        <v>1359</v>
      </c>
      <c r="P400" s="102">
        <v>8194376</v>
      </c>
      <c r="Q400" s="83" t="s">
        <v>5781</v>
      </c>
      <c r="R400" s="83" t="s">
        <v>68</v>
      </c>
      <c r="S400" s="83" t="s">
        <v>52</v>
      </c>
      <c r="T400" s="85">
        <v>240.06</v>
      </c>
      <c r="U400" s="85">
        <v>207.33</v>
      </c>
      <c r="V400" s="85">
        <f t="shared" si="49"/>
        <v>32.72999999999999</v>
      </c>
      <c r="W400" s="86">
        <f t="shared" si="46"/>
        <v>0.13634091477130714</v>
      </c>
      <c r="X400" s="83" t="s">
        <v>1361</v>
      </c>
      <c r="Y400" s="85">
        <v>207.33</v>
      </c>
      <c r="Z400" s="83" t="s">
        <v>5783</v>
      </c>
      <c r="AA400" s="85">
        <v>0</v>
      </c>
      <c r="AB400" s="85" t="s">
        <v>54</v>
      </c>
      <c r="AC400" s="85">
        <v>240.06</v>
      </c>
      <c r="AD400" s="85">
        <v>207.33</v>
      </c>
      <c r="AE400" s="85">
        <v>32.729999999999997</v>
      </c>
      <c r="AF400" s="83" t="s">
        <v>1371</v>
      </c>
      <c r="AG400" s="103">
        <f t="shared" si="50"/>
        <v>0</v>
      </c>
    </row>
    <row r="401" spans="1:33" s="88" customFormat="1" x14ac:dyDescent="0.2">
      <c r="A401" s="83" t="s">
        <v>39</v>
      </c>
      <c r="B401" s="83" t="s">
        <v>40</v>
      </c>
      <c r="C401" s="83" t="s">
        <v>3191</v>
      </c>
      <c r="D401" s="83" t="s">
        <v>3914</v>
      </c>
      <c r="E401" s="83" t="s">
        <v>2903</v>
      </c>
      <c r="F401" s="83" t="s">
        <v>3916</v>
      </c>
      <c r="G401" s="83" t="s">
        <v>3243</v>
      </c>
      <c r="H401" s="83" t="s">
        <v>4790</v>
      </c>
      <c r="I401" s="83" t="s">
        <v>94</v>
      </c>
      <c r="J401" s="83" t="s">
        <v>2081</v>
      </c>
      <c r="K401" s="84">
        <v>43483</v>
      </c>
      <c r="L401" s="84">
        <v>43539</v>
      </c>
      <c r="M401" s="104" t="s">
        <v>54</v>
      </c>
      <c r="N401" s="83" t="s">
        <v>1358</v>
      </c>
      <c r="O401" s="83" t="s">
        <v>1359</v>
      </c>
      <c r="P401" s="102">
        <v>8173557</v>
      </c>
      <c r="Q401" s="83" t="s">
        <v>4791</v>
      </c>
      <c r="R401" s="83" t="s">
        <v>68</v>
      </c>
      <c r="S401" s="83" t="s">
        <v>52</v>
      </c>
      <c r="T401" s="85">
        <v>12514.77</v>
      </c>
      <c r="U401" s="85">
        <v>10340.39</v>
      </c>
      <c r="V401" s="85">
        <f t="shared" si="49"/>
        <v>2174.380000000001</v>
      </c>
      <c r="W401" s="86">
        <f t="shared" si="46"/>
        <v>0.17374510278654748</v>
      </c>
      <c r="X401" s="83" t="s">
        <v>1361</v>
      </c>
      <c r="Y401" s="85">
        <v>10340.39</v>
      </c>
      <c r="Z401" s="83" t="s">
        <v>4792</v>
      </c>
      <c r="AA401" s="85">
        <v>0</v>
      </c>
      <c r="AB401" s="85" t="s">
        <v>54</v>
      </c>
      <c r="AC401" s="85">
        <v>12514.77</v>
      </c>
      <c r="AD401" s="85">
        <v>10340.39</v>
      </c>
      <c r="AE401" s="85">
        <v>2174.38</v>
      </c>
      <c r="AF401" s="83" t="s">
        <v>1371</v>
      </c>
      <c r="AG401" s="103">
        <f t="shared" si="50"/>
        <v>0</v>
      </c>
    </row>
    <row r="402" spans="1:33" s="88" customFormat="1" x14ac:dyDescent="0.2">
      <c r="A402" s="83" t="s">
        <v>39</v>
      </c>
      <c r="B402" s="83" t="s">
        <v>40</v>
      </c>
      <c r="C402" s="83" t="s">
        <v>3191</v>
      </c>
      <c r="D402" s="83" t="s">
        <v>3914</v>
      </c>
      <c r="E402" s="83" t="s">
        <v>2903</v>
      </c>
      <c r="F402" s="83" t="s">
        <v>3916</v>
      </c>
      <c r="G402" s="83" t="s">
        <v>3243</v>
      </c>
      <c r="H402" s="83" t="s">
        <v>5784</v>
      </c>
      <c r="I402" s="83" t="s">
        <v>94</v>
      </c>
      <c r="J402" s="83" t="s">
        <v>2081</v>
      </c>
      <c r="K402" s="84">
        <v>43494</v>
      </c>
      <c r="L402" s="84">
        <v>43539</v>
      </c>
      <c r="M402" s="104" t="s">
        <v>54</v>
      </c>
      <c r="N402" s="83" t="s">
        <v>1358</v>
      </c>
      <c r="O402" s="83" t="s">
        <v>1359</v>
      </c>
      <c r="P402" s="102">
        <v>8191490</v>
      </c>
      <c r="Q402" s="83" t="s">
        <v>5785</v>
      </c>
      <c r="R402" s="83" t="s">
        <v>68</v>
      </c>
      <c r="S402" s="83" t="s">
        <v>52</v>
      </c>
      <c r="T402" s="85">
        <v>26280</v>
      </c>
      <c r="U402" s="85">
        <v>23452</v>
      </c>
      <c r="V402" s="85">
        <f t="shared" si="49"/>
        <v>2828</v>
      </c>
      <c r="W402" s="86">
        <f t="shared" si="46"/>
        <v>0.10761035007610351</v>
      </c>
      <c r="X402" s="83" t="s">
        <v>1361</v>
      </c>
      <c r="Y402" s="85">
        <v>23452</v>
      </c>
      <c r="Z402" s="83" t="s">
        <v>5786</v>
      </c>
      <c r="AA402" s="85">
        <v>0</v>
      </c>
      <c r="AB402" s="85" t="s">
        <v>54</v>
      </c>
      <c r="AC402" s="85">
        <v>26280</v>
      </c>
      <c r="AD402" s="85">
        <v>23452</v>
      </c>
      <c r="AE402" s="85">
        <v>2828</v>
      </c>
      <c r="AF402" s="83" t="s">
        <v>1371</v>
      </c>
      <c r="AG402" s="103">
        <f t="shared" si="50"/>
        <v>0</v>
      </c>
    </row>
    <row r="403" spans="1:33" s="88" customFormat="1" x14ac:dyDescent="0.2">
      <c r="A403" s="83" t="s">
        <v>39</v>
      </c>
      <c r="B403" s="83" t="s">
        <v>40</v>
      </c>
      <c r="C403" s="83" t="s">
        <v>3191</v>
      </c>
      <c r="D403" s="83" t="s">
        <v>3956</v>
      </c>
      <c r="E403" s="83" t="s">
        <v>2903</v>
      </c>
      <c r="F403" s="83" t="s">
        <v>3221</v>
      </c>
      <c r="G403" s="83" t="s">
        <v>347</v>
      </c>
      <c r="H403" s="83" t="s">
        <v>3384</v>
      </c>
      <c r="I403" s="83" t="s">
        <v>436</v>
      </c>
      <c r="J403" s="83" t="s">
        <v>55</v>
      </c>
      <c r="K403" s="104" t="s">
        <v>54</v>
      </c>
      <c r="L403" s="84">
        <v>43488</v>
      </c>
      <c r="M403" s="84">
        <v>43488</v>
      </c>
      <c r="N403" s="83" t="s">
        <v>2098</v>
      </c>
      <c r="O403" s="83" t="s">
        <v>1368</v>
      </c>
      <c r="P403" s="102">
        <v>8181637</v>
      </c>
      <c r="Q403" s="83" t="s">
        <v>5490</v>
      </c>
      <c r="R403" s="83" t="s">
        <v>68</v>
      </c>
      <c r="S403" s="83" t="s">
        <v>52</v>
      </c>
      <c r="T403" s="85">
        <v>331499.5</v>
      </c>
      <c r="U403" s="85">
        <v>314924.53000000003</v>
      </c>
      <c r="V403" s="85">
        <f t="shared" si="49"/>
        <v>16574.969999999972</v>
      </c>
      <c r="W403" s="86">
        <f t="shared" si="46"/>
        <v>4.9999984917020908E-2</v>
      </c>
      <c r="X403" s="83" t="s">
        <v>1525</v>
      </c>
      <c r="Y403" s="85">
        <v>0</v>
      </c>
      <c r="Z403" s="83" t="s">
        <v>55</v>
      </c>
      <c r="AA403" s="85">
        <v>0</v>
      </c>
      <c r="AB403" s="85" t="s">
        <v>54</v>
      </c>
      <c r="AC403" s="85">
        <v>0</v>
      </c>
      <c r="AD403" s="85">
        <v>0</v>
      </c>
      <c r="AE403" s="85">
        <v>0</v>
      </c>
      <c r="AF403" s="83" t="s">
        <v>1371</v>
      </c>
      <c r="AG403" s="103">
        <f t="shared" si="50"/>
        <v>16574.969999999972</v>
      </c>
    </row>
    <row r="404" spans="1:33" s="88" customFormat="1" x14ac:dyDescent="0.2">
      <c r="A404" s="83" t="s">
        <v>39</v>
      </c>
      <c r="B404" s="83" t="s">
        <v>40</v>
      </c>
      <c r="C404" s="83" t="s">
        <v>3832</v>
      </c>
      <c r="D404" s="83" t="s">
        <v>3990</v>
      </c>
      <c r="E404" s="83" t="s">
        <v>2903</v>
      </c>
      <c r="F404" s="83" t="s">
        <v>3964</v>
      </c>
      <c r="G404" s="83" t="s">
        <v>3253</v>
      </c>
      <c r="H404" s="83" t="s">
        <v>4020</v>
      </c>
      <c r="I404" s="83" t="s">
        <v>3837</v>
      </c>
      <c r="J404" s="83" t="s">
        <v>2081</v>
      </c>
      <c r="K404" s="84">
        <v>43483</v>
      </c>
      <c r="L404" s="84">
        <v>43539</v>
      </c>
      <c r="M404" s="104" t="s">
        <v>54</v>
      </c>
      <c r="N404" s="83" t="s">
        <v>1358</v>
      </c>
      <c r="O404" s="83" t="s">
        <v>1359</v>
      </c>
      <c r="P404" s="102">
        <v>8149920</v>
      </c>
      <c r="Q404" s="83" t="s">
        <v>4804</v>
      </c>
      <c r="R404" s="83" t="s">
        <v>68</v>
      </c>
      <c r="S404" s="83" t="s">
        <v>52</v>
      </c>
      <c r="T404" s="85">
        <v>0</v>
      </c>
      <c r="U404" s="85">
        <v>3222</v>
      </c>
      <c r="V404" s="85">
        <f t="shared" si="49"/>
        <v>-3222</v>
      </c>
      <c r="W404" s="86" t="e">
        <f t="shared" si="46"/>
        <v>#DIV/0!</v>
      </c>
      <c r="X404" s="83" t="s">
        <v>1361</v>
      </c>
      <c r="Y404" s="85">
        <v>3222</v>
      </c>
      <c r="Z404" s="83" t="s">
        <v>4805</v>
      </c>
      <c r="AA404" s="85">
        <v>0</v>
      </c>
      <c r="AB404" s="85" t="s">
        <v>54</v>
      </c>
      <c r="AC404" s="85">
        <v>0</v>
      </c>
      <c r="AD404" s="85">
        <v>3222</v>
      </c>
      <c r="AE404" s="85">
        <v>-3222</v>
      </c>
      <c r="AF404" s="83" t="s">
        <v>1371</v>
      </c>
      <c r="AG404" s="103">
        <f t="shared" si="50"/>
        <v>0</v>
      </c>
    </row>
    <row r="405" spans="1:33" s="88" customFormat="1" x14ac:dyDescent="0.2">
      <c r="A405" s="83" t="s">
        <v>39</v>
      </c>
      <c r="B405" s="83" t="s">
        <v>40</v>
      </c>
      <c r="C405" s="83" t="s">
        <v>3832</v>
      </c>
      <c r="D405" s="83" t="s">
        <v>3990</v>
      </c>
      <c r="E405" s="83" t="s">
        <v>2903</v>
      </c>
      <c r="F405" s="83" t="s">
        <v>3964</v>
      </c>
      <c r="G405" s="83" t="s">
        <v>3253</v>
      </c>
      <c r="H405" s="83" t="s">
        <v>4814</v>
      </c>
      <c r="I405" s="83" t="s">
        <v>3837</v>
      </c>
      <c r="J405" s="83" t="s">
        <v>2081</v>
      </c>
      <c r="K405" s="84">
        <v>43494</v>
      </c>
      <c r="L405" s="84">
        <v>43494</v>
      </c>
      <c r="M405" s="84">
        <v>43494</v>
      </c>
      <c r="N405" s="83" t="s">
        <v>1358</v>
      </c>
      <c r="O405" s="83" t="s">
        <v>1368</v>
      </c>
      <c r="P405" s="102">
        <v>8166774</v>
      </c>
      <c r="Q405" s="83" t="s">
        <v>5787</v>
      </c>
      <c r="R405" s="83" t="s">
        <v>68</v>
      </c>
      <c r="S405" s="83" t="s">
        <v>52</v>
      </c>
      <c r="T405" s="85">
        <v>2238.36</v>
      </c>
      <c r="U405" s="85">
        <v>2022.36</v>
      </c>
      <c r="V405" s="85">
        <f t="shared" si="49"/>
        <v>216.00000000000023</v>
      </c>
      <c r="W405" s="86">
        <f t="shared" si="46"/>
        <v>9.6499222645151012E-2</v>
      </c>
      <c r="X405" s="83" t="s">
        <v>1361</v>
      </c>
      <c r="Y405" s="85">
        <v>2022.36</v>
      </c>
      <c r="Z405" s="83" t="s">
        <v>5788</v>
      </c>
      <c r="AA405" s="85">
        <v>0</v>
      </c>
      <c r="AB405" s="85" t="s">
        <v>54</v>
      </c>
      <c r="AC405" s="85">
        <v>2238.36</v>
      </c>
      <c r="AD405" s="85">
        <v>2022.36</v>
      </c>
      <c r="AE405" s="85">
        <v>216</v>
      </c>
      <c r="AF405" s="83" t="s">
        <v>1371</v>
      </c>
      <c r="AG405" s="103">
        <f t="shared" si="50"/>
        <v>2.2737367544323206E-13</v>
      </c>
    </row>
    <row r="406" spans="1:33" s="88" customFormat="1" x14ac:dyDescent="0.2">
      <c r="A406" s="83" t="s">
        <v>39</v>
      </c>
      <c r="B406" s="83" t="s">
        <v>40</v>
      </c>
      <c r="C406" s="83" t="s">
        <v>3832</v>
      </c>
      <c r="D406" s="83" t="s">
        <v>4045</v>
      </c>
      <c r="E406" s="83" t="s">
        <v>2903</v>
      </c>
      <c r="F406" s="83" t="s">
        <v>3835</v>
      </c>
      <c r="G406" s="83" t="s">
        <v>3836</v>
      </c>
      <c r="H406" s="83" t="s">
        <v>4869</v>
      </c>
      <c r="I406" s="83" t="s">
        <v>3837</v>
      </c>
      <c r="J406" s="83" t="s">
        <v>2081</v>
      </c>
      <c r="K406" s="84">
        <v>43490</v>
      </c>
      <c r="L406" s="84">
        <v>43539</v>
      </c>
      <c r="M406" s="104" t="s">
        <v>54</v>
      </c>
      <c r="N406" s="83" t="s">
        <v>1358</v>
      </c>
      <c r="O406" s="83" t="s">
        <v>1359</v>
      </c>
      <c r="P406" s="102">
        <v>8185892</v>
      </c>
      <c r="Q406" s="83" t="s">
        <v>4870</v>
      </c>
      <c r="R406" s="83" t="s">
        <v>68</v>
      </c>
      <c r="S406" s="83" t="s">
        <v>52</v>
      </c>
      <c r="T406" s="85">
        <v>53181.25</v>
      </c>
      <c r="U406" s="85">
        <v>46643.35</v>
      </c>
      <c r="V406" s="85">
        <f t="shared" si="49"/>
        <v>6537.9000000000015</v>
      </c>
      <c r="W406" s="86">
        <f t="shared" si="46"/>
        <v>0.12293618521565404</v>
      </c>
      <c r="X406" s="83" t="s">
        <v>1361</v>
      </c>
      <c r="Y406" s="85">
        <v>46643.35</v>
      </c>
      <c r="Z406" s="83" t="s">
        <v>4871</v>
      </c>
      <c r="AA406" s="85">
        <v>0</v>
      </c>
      <c r="AB406" s="85" t="s">
        <v>54</v>
      </c>
      <c r="AC406" s="85">
        <v>53181.25</v>
      </c>
      <c r="AD406" s="85">
        <v>46643.35</v>
      </c>
      <c r="AE406" s="85">
        <v>6537.9</v>
      </c>
      <c r="AF406" s="83" t="s">
        <v>1371</v>
      </c>
      <c r="AG406" s="103">
        <f t="shared" si="50"/>
        <v>0</v>
      </c>
    </row>
    <row r="407" spans="1:33" s="88" customFormat="1" x14ac:dyDescent="0.2">
      <c r="A407" s="83" t="s">
        <v>39</v>
      </c>
      <c r="B407" s="83" t="s">
        <v>40</v>
      </c>
      <c r="C407" s="83" t="s">
        <v>3832</v>
      </c>
      <c r="D407" s="83" t="s">
        <v>4053</v>
      </c>
      <c r="E407" s="83" t="s">
        <v>2903</v>
      </c>
      <c r="F407" s="83" t="s">
        <v>3835</v>
      </c>
      <c r="G407" s="83" t="s">
        <v>3836</v>
      </c>
      <c r="H407" s="83" t="s">
        <v>3984</v>
      </c>
      <c r="I407" s="83" t="s">
        <v>3837</v>
      </c>
      <c r="J407" s="83" t="s">
        <v>2081</v>
      </c>
      <c r="K407" s="84">
        <v>43496</v>
      </c>
      <c r="L407" s="84">
        <v>43539</v>
      </c>
      <c r="M407" s="104" t="s">
        <v>54</v>
      </c>
      <c r="N407" s="83" t="s">
        <v>1358</v>
      </c>
      <c r="O407" s="83" t="s">
        <v>1359</v>
      </c>
      <c r="P407" s="102">
        <v>8187097</v>
      </c>
      <c r="Q407" s="83" t="s">
        <v>4066</v>
      </c>
      <c r="R407" s="83" t="s">
        <v>68</v>
      </c>
      <c r="S407" s="83" t="s">
        <v>52</v>
      </c>
      <c r="T407" s="85">
        <v>150099</v>
      </c>
      <c r="U407" s="85">
        <v>119262.06</v>
      </c>
      <c r="V407" s="85">
        <f t="shared" si="49"/>
        <v>30836.940000000002</v>
      </c>
      <c r="W407" s="86">
        <f t="shared" si="46"/>
        <v>0.20544400695540946</v>
      </c>
      <c r="X407" s="83" t="s">
        <v>1361</v>
      </c>
      <c r="Y407" s="85">
        <v>119262.06</v>
      </c>
      <c r="Z407" s="83" t="s">
        <v>4877</v>
      </c>
      <c r="AA407" s="85">
        <v>0</v>
      </c>
      <c r="AB407" s="85" t="s">
        <v>54</v>
      </c>
      <c r="AC407" s="85">
        <v>150099</v>
      </c>
      <c r="AD407" s="85">
        <v>119262.06</v>
      </c>
      <c r="AE407" s="85">
        <v>30836.94</v>
      </c>
      <c r="AF407" s="83" t="s">
        <v>1371</v>
      </c>
      <c r="AG407" s="103">
        <f t="shared" si="50"/>
        <v>0</v>
      </c>
    </row>
    <row r="408" spans="1:33" s="88" customFormat="1" x14ac:dyDescent="0.2">
      <c r="A408" s="83" t="s">
        <v>39</v>
      </c>
      <c r="B408" s="83" t="s">
        <v>40</v>
      </c>
      <c r="C408" s="83" t="s">
        <v>3832</v>
      </c>
      <c r="D408" s="83" t="s">
        <v>4053</v>
      </c>
      <c r="E408" s="83" t="s">
        <v>2903</v>
      </c>
      <c r="F408" s="83" t="s">
        <v>3835</v>
      </c>
      <c r="G408" s="83" t="s">
        <v>3836</v>
      </c>
      <c r="H408" s="83" t="s">
        <v>3985</v>
      </c>
      <c r="I408" s="83" t="s">
        <v>3837</v>
      </c>
      <c r="J408" s="83" t="s">
        <v>2081</v>
      </c>
      <c r="K408" s="84">
        <v>43483</v>
      </c>
      <c r="L408" s="84">
        <v>43539</v>
      </c>
      <c r="M408" s="104" t="s">
        <v>54</v>
      </c>
      <c r="N408" s="83" t="s">
        <v>1358</v>
      </c>
      <c r="O408" s="83" t="s">
        <v>1359</v>
      </c>
      <c r="P408" s="102">
        <v>8164571</v>
      </c>
      <c r="Q408" s="83" t="s">
        <v>4108</v>
      </c>
      <c r="R408" s="83" t="s">
        <v>68</v>
      </c>
      <c r="S408" s="83" t="s">
        <v>52</v>
      </c>
      <c r="T408" s="85">
        <v>630.08000000000004</v>
      </c>
      <c r="U408" s="85">
        <v>620.54</v>
      </c>
      <c r="V408" s="85">
        <f t="shared" si="49"/>
        <v>9.5400000000000773</v>
      </c>
      <c r="W408" s="86">
        <f t="shared" si="46"/>
        <v>1.5140934484510026E-2</v>
      </c>
      <c r="X408" s="83" t="s">
        <v>1361</v>
      </c>
      <c r="Y408" s="85">
        <v>620.54</v>
      </c>
      <c r="Z408" s="83" t="s">
        <v>4110</v>
      </c>
      <c r="AA408" s="85">
        <v>0</v>
      </c>
      <c r="AB408" s="85" t="s">
        <v>54</v>
      </c>
      <c r="AC408" s="85">
        <v>630.08000000000004</v>
      </c>
      <c r="AD408" s="85">
        <v>620.54</v>
      </c>
      <c r="AE408" s="85">
        <v>9.5399999999999991</v>
      </c>
      <c r="AF408" s="83" t="s">
        <v>1371</v>
      </c>
      <c r="AG408" s="103">
        <f t="shared" si="50"/>
        <v>7.815970093361102E-14</v>
      </c>
    </row>
    <row r="409" spans="1:33" s="88" customFormat="1" x14ac:dyDescent="0.2">
      <c r="A409" s="83" t="s">
        <v>39</v>
      </c>
      <c r="B409" s="83" t="s">
        <v>40</v>
      </c>
      <c r="C409" s="83" t="s">
        <v>3832</v>
      </c>
      <c r="D409" s="83" t="s">
        <v>4119</v>
      </c>
      <c r="E409" s="83" t="s">
        <v>2903</v>
      </c>
      <c r="F409" s="83" t="s">
        <v>3835</v>
      </c>
      <c r="G409" s="83" t="s">
        <v>3836</v>
      </c>
      <c r="H409" s="83" t="s">
        <v>4891</v>
      </c>
      <c r="I409" s="83" t="s">
        <v>3837</v>
      </c>
      <c r="J409" s="83" t="s">
        <v>2081</v>
      </c>
      <c r="K409" s="84">
        <v>43496</v>
      </c>
      <c r="L409" s="84">
        <v>43539</v>
      </c>
      <c r="M409" s="104" t="s">
        <v>54</v>
      </c>
      <c r="N409" s="83" t="s">
        <v>1358</v>
      </c>
      <c r="O409" s="83" t="s">
        <v>1359</v>
      </c>
      <c r="P409" s="102">
        <v>8181615</v>
      </c>
      <c r="Q409" s="83" t="s">
        <v>4892</v>
      </c>
      <c r="R409" s="83" t="s">
        <v>68</v>
      </c>
      <c r="S409" s="83" t="s">
        <v>52</v>
      </c>
      <c r="T409" s="85">
        <v>5489.6</v>
      </c>
      <c r="U409" s="85">
        <v>4672</v>
      </c>
      <c r="V409" s="85">
        <f t="shared" si="49"/>
        <v>817.60000000000036</v>
      </c>
      <c r="W409" s="86">
        <f t="shared" si="46"/>
        <v>0.14893617021276601</v>
      </c>
      <c r="X409" s="83" t="s">
        <v>1361</v>
      </c>
      <c r="Y409" s="85">
        <v>4672</v>
      </c>
      <c r="Z409" s="83" t="s">
        <v>4893</v>
      </c>
      <c r="AA409" s="85">
        <v>0</v>
      </c>
      <c r="AB409" s="85" t="s">
        <v>54</v>
      </c>
      <c r="AC409" s="85">
        <v>5489.6</v>
      </c>
      <c r="AD409" s="85">
        <v>4672</v>
      </c>
      <c r="AE409" s="85">
        <v>817.6</v>
      </c>
      <c r="AF409" s="83" t="s">
        <v>1371</v>
      </c>
      <c r="AG409" s="103">
        <f t="shared" si="50"/>
        <v>0</v>
      </c>
    </row>
    <row r="410" spans="1:33" s="88" customFormat="1" x14ac:dyDescent="0.2">
      <c r="A410" s="83" t="s">
        <v>39</v>
      </c>
      <c r="B410" s="83" t="s">
        <v>40</v>
      </c>
      <c r="C410" s="83" t="s">
        <v>4171</v>
      </c>
      <c r="D410" s="83" t="s">
        <v>4172</v>
      </c>
      <c r="E410" s="83" t="s">
        <v>2903</v>
      </c>
      <c r="F410" s="83" t="s">
        <v>4174</v>
      </c>
      <c r="G410" s="83" t="s">
        <v>4175</v>
      </c>
      <c r="H410" s="83" t="s">
        <v>4903</v>
      </c>
      <c r="I410" s="83" t="s">
        <v>4181</v>
      </c>
      <c r="J410" s="83" t="s">
        <v>2081</v>
      </c>
      <c r="K410" s="84">
        <v>43488</v>
      </c>
      <c r="L410" s="84">
        <v>43539</v>
      </c>
      <c r="M410" s="104" t="s">
        <v>54</v>
      </c>
      <c r="N410" s="83" t="s">
        <v>1358</v>
      </c>
      <c r="O410" s="83" t="s">
        <v>1359</v>
      </c>
      <c r="P410" s="102">
        <v>8170324</v>
      </c>
      <c r="Q410" s="83" t="s">
        <v>4904</v>
      </c>
      <c r="R410" s="83" t="s">
        <v>68</v>
      </c>
      <c r="S410" s="83" t="s">
        <v>52</v>
      </c>
      <c r="T410" s="85">
        <v>2913.9</v>
      </c>
      <c r="U410" s="85">
        <v>2804.64</v>
      </c>
      <c r="V410" s="85">
        <f t="shared" ref="V410:V422" si="51">T410-U410</f>
        <v>109.26000000000022</v>
      </c>
      <c r="W410" s="86">
        <f t="shared" si="46"/>
        <v>3.7496139194893516E-2</v>
      </c>
      <c r="X410" s="83" t="s">
        <v>1361</v>
      </c>
      <c r="Y410" s="85">
        <v>2804.64</v>
      </c>
      <c r="Z410" s="83" t="s">
        <v>4905</v>
      </c>
      <c r="AA410" s="85">
        <v>0</v>
      </c>
      <c r="AB410" s="85" t="s">
        <v>54</v>
      </c>
      <c r="AC410" s="85">
        <v>2913.9</v>
      </c>
      <c r="AD410" s="85">
        <v>2804.64</v>
      </c>
      <c r="AE410" s="85">
        <v>109.26</v>
      </c>
      <c r="AF410" s="83" t="s">
        <v>1371</v>
      </c>
      <c r="AG410" s="103">
        <f t="shared" ref="AG410:AG422" si="52">V410-AE410</f>
        <v>2.1316282072803006E-13</v>
      </c>
    </row>
    <row r="411" spans="1:33" s="88" customFormat="1" x14ac:dyDescent="0.2">
      <c r="A411" s="83" t="s">
        <v>39</v>
      </c>
      <c r="B411" s="83" t="s">
        <v>40</v>
      </c>
      <c r="C411" s="83" t="s">
        <v>4171</v>
      </c>
      <c r="D411" s="83" t="s">
        <v>4172</v>
      </c>
      <c r="E411" s="83" t="s">
        <v>2903</v>
      </c>
      <c r="F411" s="83" t="s">
        <v>4174</v>
      </c>
      <c r="G411" s="83" t="s">
        <v>4175</v>
      </c>
      <c r="H411" s="83" t="s">
        <v>4903</v>
      </c>
      <c r="I411" s="83" t="s">
        <v>4181</v>
      </c>
      <c r="J411" s="83" t="s">
        <v>2081</v>
      </c>
      <c r="K411" s="84">
        <v>43488</v>
      </c>
      <c r="L411" s="84">
        <v>43539</v>
      </c>
      <c r="M411" s="104" t="s">
        <v>54</v>
      </c>
      <c r="N411" s="83" t="s">
        <v>1358</v>
      </c>
      <c r="O411" s="83" t="s">
        <v>1359</v>
      </c>
      <c r="P411" s="102">
        <v>8170324</v>
      </c>
      <c r="Q411" s="83" t="s">
        <v>4904</v>
      </c>
      <c r="R411" s="83" t="s">
        <v>68</v>
      </c>
      <c r="S411" s="83" t="s">
        <v>52</v>
      </c>
      <c r="T411" s="85">
        <v>265.5</v>
      </c>
      <c r="U411" s="85">
        <v>233.07</v>
      </c>
      <c r="V411" s="85">
        <f t="shared" si="51"/>
        <v>32.430000000000007</v>
      </c>
      <c r="W411" s="86">
        <f t="shared" si="46"/>
        <v>0.12214689265536725</v>
      </c>
      <c r="X411" s="83" t="s">
        <v>1361</v>
      </c>
      <c r="Y411" s="85">
        <v>233.07</v>
      </c>
      <c r="Z411" s="83" t="s">
        <v>5789</v>
      </c>
      <c r="AA411" s="85">
        <v>0</v>
      </c>
      <c r="AB411" s="85" t="s">
        <v>54</v>
      </c>
      <c r="AC411" s="85">
        <v>265.5</v>
      </c>
      <c r="AD411" s="85">
        <v>233.07</v>
      </c>
      <c r="AE411" s="85">
        <v>32.43</v>
      </c>
      <c r="AF411" s="83" t="s">
        <v>1371</v>
      </c>
      <c r="AG411" s="103">
        <f t="shared" si="52"/>
        <v>0</v>
      </c>
    </row>
    <row r="412" spans="1:33" s="88" customFormat="1" x14ac:dyDescent="0.2">
      <c r="A412" s="83" t="s">
        <v>39</v>
      </c>
      <c r="B412" s="83" t="s">
        <v>40</v>
      </c>
      <c r="C412" s="83" t="s">
        <v>4171</v>
      </c>
      <c r="D412" s="83" t="s">
        <v>4172</v>
      </c>
      <c r="E412" s="83" t="s">
        <v>2903</v>
      </c>
      <c r="F412" s="83" t="s">
        <v>4174</v>
      </c>
      <c r="G412" s="83" t="s">
        <v>4175</v>
      </c>
      <c r="H412" s="83" t="s">
        <v>5790</v>
      </c>
      <c r="I412" s="83" t="s">
        <v>4176</v>
      </c>
      <c r="J412" s="83" t="s">
        <v>55</v>
      </c>
      <c r="K412" s="104" t="s">
        <v>54</v>
      </c>
      <c r="L412" s="84">
        <v>43525</v>
      </c>
      <c r="M412" s="84">
        <v>43525</v>
      </c>
      <c r="N412" s="83" t="s">
        <v>2077</v>
      </c>
      <c r="O412" s="83" t="s">
        <v>1368</v>
      </c>
      <c r="P412" s="102">
        <v>1763096</v>
      </c>
      <c r="Q412" s="83" t="s">
        <v>5791</v>
      </c>
      <c r="R412" s="83" t="s">
        <v>68</v>
      </c>
      <c r="S412" s="83" t="s">
        <v>52</v>
      </c>
      <c r="T412" s="85">
        <v>-3619.2</v>
      </c>
      <c r="U412" s="85">
        <v>-3438.24</v>
      </c>
      <c r="V412" s="85">
        <f t="shared" si="51"/>
        <v>-180.96000000000004</v>
      </c>
      <c r="W412" s="86">
        <f t="shared" si="46"/>
        <v>5.000000000000001E-2</v>
      </c>
      <c r="X412" s="83" t="s">
        <v>1525</v>
      </c>
      <c r="Y412" s="85">
        <v>0</v>
      </c>
      <c r="Z412" s="83" t="s">
        <v>55</v>
      </c>
      <c r="AA412" s="85">
        <v>0</v>
      </c>
      <c r="AB412" s="85" t="s">
        <v>54</v>
      </c>
      <c r="AC412" s="85">
        <v>0</v>
      </c>
      <c r="AD412" s="85">
        <v>0</v>
      </c>
      <c r="AE412" s="85">
        <v>0</v>
      </c>
      <c r="AF412" s="83" t="s">
        <v>1371</v>
      </c>
      <c r="AG412" s="103">
        <f t="shared" si="52"/>
        <v>-180.96000000000004</v>
      </c>
    </row>
    <row r="413" spans="1:33" s="88" customFormat="1" x14ac:dyDescent="0.2">
      <c r="A413" s="83" t="s">
        <v>39</v>
      </c>
      <c r="B413" s="83" t="s">
        <v>40</v>
      </c>
      <c r="C413" s="83" t="s">
        <v>4171</v>
      </c>
      <c r="D413" s="83" t="s">
        <v>4172</v>
      </c>
      <c r="E413" s="83" t="s">
        <v>2903</v>
      </c>
      <c r="F413" s="83" t="s">
        <v>4174</v>
      </c>
      <c r="G413" s="83" t="s">
        <v>4175</v>
      </c>
      <c r="H413" s="83" t="s">
        <v>4173</v>
      </c>
      <c r="I413" s="83" t="s">
        <v>4176</v>
      </c>
      <c r="J413" s="83" t="s">
        <v>55</v>
      </c>
      <c r="K413" s="104" t="s">
        <v>54</v>
      </c>
      <c r="L413" s="84">
        <v>43530</v>
      </c>
      <c r="M413" s="84">
        <v>43530</v>
      </c>
      <c r="N413" s="83" t="s">
        <v>2077</v>
      </c>
      <c r="O413" s="83" t="s">
        <v>1368</v>
      </c>
      <c r="P413" s="102">
        <v>1757031</v>
      </c>
      <c r="Q413" s="83" t="s">
        <v>4178</v>
      </c>
      <c r="R413" s="83" t="s">
        <v>68</v>
      </c>
      <c r="S413" s="83" t="s">
        <v>52</v>
      </c>
      <c r="T413" s="85">
        <v>-81.239999999999995</v>
      </c>
      <c r="U413" s="85">
        <v>-77.180000000000007</v>
      </c>
      <c r="V413" s="85">
        <f t="shared" si="51"/>
        <v>-4.0599999999999881</v>
      </c>
      <c r="W413" s="86">
        <f t="shared" si="46"/>
        <v>4.9975381585425756E-2</v>
      </c>
      <c r="X413" s="83" t="s">
        <v>1525</v>
      </c>
      <c r="Y413" s="85">
        <v>0</v>
      </c>
      <c r="Z413" s="83" t="s">
        <v>55</v>
      </c>
      <c r="AA413" s="85">
        <v>0</v>
      </c>
      <c r="AB413" s="85" t="s">
        <v>54</v>
      </c>
      <c r="AC413" s="85">
        <v>0</v>
      </c>
      <c r="AD413" s="85">
        <v>0</v>
      </c>
      <c r="AE413" s="85">
        <v>0</v>
      </c>
      <c r="AF413" s="83" t="s">
        <v>1371</v>
      </c>
      <c r="AG413" s="103">
        <f t="shared" si="52"/>
        <v>-4.0599999999999881</v>
      </c>
    </row>
    <row r="414" spans="1:33" s="88" customFormat="1" x14ac:dyDescent="0.2">
      <c r="A414" s="83" t="s">
        <v>39</v>
      </c>
      <c r="B414" s="83" t="s">
        <v>40</v>
      </c>
      <c r="C414" s="83" t="s">
        <v>4171</v>
      </c>
      <c r="D414" s="83" t="s">
        <v>4172</v>
      </c>
      <c r="E414" s="83" t="s">
        <v>2903</v>
      </c>
      <c r="F414" s="83" t="s">
        <v>4174</v>
      </c>
      <c r="G414" s="83" t="s">
        <v>4175</v>
      </c>
      <c r="H414" s="83" t="s">
        <v>5790</v>
      </c>
      <c r="I414" s="83" t="s">
        <v>4181</v>
      </c>
      <c r="J414" s="83" t="s">
        <v>55</v>
      </c>
      <c r="K414" s="104" t="s">
        <v>54</v>
      </c>
      <c r="L414" s="84">
        <v>43539</v>
      </c>
      <c r="M414" s="104" t="s">
        <v>54</v>
      </c>
      <c r="N414" s="83" t="s">
        <v>1358</v>
      </c>
      <c r="O414" s="83" t="s">
        <v>1359</v>
      </c>
      <c r="P414" s="102">
        <v>8186159</v>
      </c>
      <c r="Q414" s="83" t="s">
        <v>5792</v>
      </c>
      <c r="R414" s="83" t="s">
        <v>68</v>
      </c>
      <c r="S414" s="83" t="s">
        <v>52</v>
      </c>
      <c r="T414" s="85">
        <v>9852.23</v>
      </c>
      <c r="U414" s="85">
        <v>9359.6200000000008</v>
      </c>
      <c r="V414" s="85">
        <f t="shared" si="51"/>
        <v>492.60999999999876</v>
      </c>
      <c r="W414" s="86">
        <f t="shared" si="46"/>
        <v>4.9999847750204655E-2</v>
      </c>
      <c r="X414" s="83" t="s">
        <v>1525</v>
      </c>
      <c r="Y414" s="85">
        <v>0</v>
      </c>
      <c r="Z414" s="83" t="s">
        <v>55</v>
      </c>
      <c r="AA414" s="85">
        <v>0</v>
      </c>
      <c r="AB414" s="85" t="s">
        <v>54</v>
      </c>
      <c r="AC414" s="85">
        <v>9852.23</v>
      </c>
      <c r="AD414" s="85">
        <v>9121.34</v>
      </c>
      <c r="AE414" s="85">
        <v>730.89</v>
      </c>
      <c r="AF414" s="83" t="s">
        <v>1371</v>
      </c>
      <c r="AG414" s="103">
        <f t="shared" si="52"/>
        <v>-238.28000000000122</v>
      </c>
    </row>
    <row r="415" spans="1:33" s="88" customFormat="1" x14ac:dyDescent="0.2">
      <c r="A415" s="83" t="s">
        <v>39</v>
      </c>
      <c r="B415" s="83" t="s">
        <v>40</v>
      </c>
      <c r="C415" s="83" t="s">
        <v>4171</v>
      </c>
      <c r="D415" s="83" t="s">
        <v>4172</v>
      </c>
      <c r="E415" s="83" t="s">
        <v>2903</v>
      </c>
      <c r="F415" s="83" t="s">
        <v>4174</v>
      </c>
      <c r="G415" s="83" t="s">
        <v>4175</v>
      </c>
      <c r="H415" s="83" t="s">
        <v>5790</v>
      </c>
      <c r="I415" s="83" t="s">
        <v>4181</v>
      </c>
      <c r="J415" s="83" t="s">
        <v>55</v>
      </c>
      <c r="K415" s="104" t="s">
        <v>54</v>
      </c>
      <c r="L415" s="84">
        <v>43539</v>
      </c>
      <c r="M415" s="104" t="s">
        <v>54</v>
      </c>
      <c r="N415" s="83" t="s">
        <v>1358</v>
      </c>
      <c r="O415" s="83" t="s">
        <v>1359</v>
      </c>
      <c r="P415" s="102">
        <v>8186181</v>
      </c>
      <c r="Q415" s="83" t="s">
        <v>5793</v>
      </c>
      <c r="R415" s="83" t="s">
        <v>68</v>
      </c>
      <c r="S415" s="83" t="s">
        <v>52</v>
      </c>
      <c r="T415" s="85">
        <v>9852.23</v>
      </c>
      <c r="U415" s="85">
        <v>9359.6200000000008</v>
      </c>
      <c r="V415" s="85">
        <f t="shared" si="51"/>
        <v>492.60999999999876</v>
      </c>
      <c r="W415" s="86">
        <f t="shared" si="46"/>
        <v>4.9999847750204655E-2</v>
      </c>
      <c r="X415" s="83" t="s">
        <v>1525</v>
      </c>
      <c r="Y415" s="85">
        <v>0</v>
      </c>
      <c r="Z415" s="83" t="s">
        <v>55</v>
      </c>
      <c r="AA415" s="85">
        <v>0</v>
      </c>
      <c r="AB415" s="85" t="s">
        <v>54</v>
      </c>
      <c r="AC415" s="85">
        <v>9852.23</v>
      </c>
      <c r="AD415" s="85">
        <v>9121.34</v>
      </c>
      <c r="AE415" s="85">
        <v>730.89</v>
      </c>
      <c r="AF415" s="83" t="s">
        <v>1371</v>
      </c>
      <c r="AG415" s="103">
        <f t="shared" si="52"/>
        <v>-238.28000000000122</v>
      </c>
    </row>
    <row r="416" spans="1:33" s="88" customFormat="1" x14ac:dyDescent="0.2">
      <c r="A416" s="83" t="s">
        <v>39</v>
      </c>
      <c r="B416" s="83" t="s">
        <v>40</v>
      </c>
      <c r="C416" s="83" t="s">
        <v>4171</v>
      </c>
      <c r="D416" s="83" t="s">
        <v>4172</v>
      </c>
      <c r="E416" s="83" t="s">
        <v>2903</v>
      </c>
      <c r="F416" s="83" t="s">
        <v>4174</v>
      </c>
      <c r="G416" s="83" t="s">
        <v>4175</v>
      </c>
      <c r="H416" s="83" t="s">
        <v>5790</v>
      </c>
      <c r="I416" s="83" t="s">
        <v>4181</v>
      </c>
      <c r="J416" s="83" t="s">
        <v>55</v>
      </c>
      <c r="K416" s="104" t="s">
        <v>54</v>
      </c>
      <c r="L416" s="84">
        <v>43539</v>
      </c>
      <c r="M416" s="104" t="s">
        <v>54</v>
      </c>
      <c r="N416" s="83" t="s">
        <v>1358</v>
      </c>
      <c r="O416" s="83" t="s">
        <v>1359</v>
      </c>
      <c r="P416" s="102">
        <v>8186187</v>
      </c>
      <c r="Q416" s="83" t="s">
        <v>5794</v>
      </c>
      <c r="R416" s="83" t="s">
        <v>68</v>
      </c>
      <c r="S416" s="83" t="s">
        <v>52</v>
      </c>
      <c r="T416" s="85">
        <v>9852.23</v>
      </c>
      <c r="U416" s="85">
        <v>9359.6200000000008</v>
      </c>
      <c r="V416" s="85">
        <f t="shared" si="51"/>
        <v>492.60999999999876</v>
      </c>
      <c r="W416" s="86">
        <f t="shared" si="46"/>
        <v>4.9999847750204655E-2</v>
      </c>
      <c r="X416" s="83" t="s">
        <v>1525</v>
      </c>
      <c r="Y416" s="85">
        <v>0</v>
      </c>
      <c r="Z416" s="83" t="s">
        <v>55</v>
      </c>
      <c r="AA416" s="85">
        <v>0</v>
      </c>
      <c r="AB416" s="85" t="s">
        <v>54</v>
      </c>
      <c r="AC416" s="85">
        <v>9852.23</v>
      </c>
      <c r="AD416" s="85">
        <v>9121.34</v>
      </c>
      <c r="AE416" s="85">
        <v>730.89</v>
      </c>
      <c r="AF416" s="83" t="s">
        <v>1371</v>
      </c>
      <c r="AG416" s="103">
        <f t="shared" si="52"/>
        <v>-238.28000000000122</v>
      </c>
    </row>
    <row r="417" spans="1:33" s="88" customFormat="1" x14ac:dyDescent="0.2">
      <c r="A417" s="83" t="s">
        <v>39</v>
      </c>
      <c r="B417" s="83" t="s">
        <v>40</v>
      </c>
      <c r="C417" s="83" t="s">
        <v>4171</v>
      </c>
      <c r="D417" s="83" t="s">
        <v>4172</v>
      </c>
      <c r="E417" s="83" t="s">
        <v>2903</v>
      </c>
      <c r="F417" s="83" t="s">
        <v>4174</v>
      </c>
      <c r="G417" s="83" t="s">
        <v>4175</v>
      </c>
      <c r="H417" s="83" t="s">
        <v>5795</v>
      </c>
      <c r="I417" s="83" t="s">
        <v>4176</v>
      </c>
      <c r="J417" s="83" t="s">
        <v>55</v>
      </c>
      <c r="K417" s="104" t="s">
        <v>54</v>
      </c>
      <c r="L417" s="84">
        <v>43539</v>
      </c>
      <c r="M417" s="84">
        <v>43539</v>
      </c>
      <c r="N417" s="83" t="s">
        <v>2077</v>
      </c>
      <c r="O417" s="83" t="s">
        <v>1368</v>
      </c>
      <c r="P417" s="102">
        <v>1765557</v>
      </c>
      <c r="Q417" s="83" t="s">
        <v>5796</v>
      </c>
      <c r="R417" s="83" t="s">
        <v>68</v>
      </c>
      <c r="S417" s="83" t="s">
        <v>52</v>
      </c>
      <c r="T417" s="85">
        <v>-12269.76</v>
      </c>
      <c r="U417" s="85">
        <v>-11656.27</v>
      </c>
      <c r="V417" s="85">
        <f t="shared" si="51"/>
        <v>-613.48999999999978</v>
      </c>
      <c r="W417" s="86">
        <f t="shared" si="46"/>
        <v>5.0000163002373296E-2</v>
      </c>
      <c r="X417" s="83" t="s">
        <v>1525</v>
      </c>
      <c r="Y417" s="85">
        <v>0</v>
      </c>
      <c r="Z417" s="83" t="s">
        <v>55</v>
      </c>
      <c r="AA417" s="85">
        <v>0</v>
      </c>
      <c r="AB417" s="85" t="s">
        <v>54</v>
      </c>
      <c r="AC417" s="85">
        <v>0</v>
      </c>
      <c r="AD417" s="85">
        <v>0</v>
      </c>
      <c r="AE417" s="85">
        <v>0</v>
      </c>
      <c r="AF417" s="83" t="s">
        <v>1390</v>
      </c>
      <c r="AG417" s="103">
        <f t="shared" si="52"/>
        <v>-613.48999999999978</v>
      </c>
    </row>
    <row r="418" spans="1:33" s="88" customFormat="1" x14ac:dyDescent="0.2">
      <c r="A418" s="83" t="s">
        <v>39</v>
      </c>
      <c r="B418" s="83" t="s">
        <v>40</v>
      </c>
      <c r="C418" s="83" t="s">
        <v>4171</v>
      </c>
      <c r="D418" s="83" t="s">
        <v>4172</v>
      </c>
      <c r="E418" s="83" t="s">
        <v>2903</v>
      </c>
      <c r="F418" s="83" t="s">
        <v>4174</v>
      </c>
      <c r="G418" s="83" t="s">
        <v>4175</v>
      </c>
      <c r="H418" s="83" t="s">
        <v>4903</v>
      </c>
      <c r="I418" s="83" t="s">
        <v>4176</v>
      </c>
      <c r="J418" s="83" t="s">
        <v>55</v>
      </c>
      <c r="K418" s="104" t="s">
        <v>54</v>
      </c>
      <c r="L418" s="84">
        <v>43511</v>
      </c>
      <c r="M418" s="84">
        <v>43511</v>
      </c>
      <c r="N418" s="83" t="s">
        <v>2077</v>
      </c>
      <c r="O418" s="83" t="s">
        <v>1368</v>
      </c>
      <c r="P418" s="102">
        <v>1755843</v>
      </c>
      <c r="Q418" s="83" t="s">
        <v>5797</v>
      </c>
      <c r="R418" s="83" t="s">
        <v>68</v>
      </c>
      <c r="S418" s="83" t="s">
        <v>52</v>
      </c>
      <c r="T418" s="85">
        <v>-8407.2000000000007</v>
      </c>
      <c r="U418" s="85">
        <v>-7986.84</v>
      </c>
      <c r="V418" s="85">
        <f t="shared" si="51"/>
        <v>-420.36000000000058</v>
      </c>
      <c r="W418" s="86">
        <f t="shared" si="46"/>
        <v>5.0000000000000065E-2</v>
      </c>
      <c r="X418" s="83" t="s">
        <v>1525</v>
      </c>
      <c r="Y418" s="85">
        <v>0</v>
      </c>
      <c r="Z418" s="83" t="s">
        <v>55</v>
      </c>
      <c r="AA418" s="85">
        <v>0</v>
      </c>
      <c r="AB418" s="85" t="s">
        <v>54</v>
      </c>
      <c r="AC418" s="85">
        <v>0</v>
      </c>
      <c r="AD418" s="85">
        <v>0</v>
      </c>
      <c r="AE418" s="85">
        <v>0</v>
      </c>
      <c r="AF418" s="83" t="s">
        <v>1371</v>
      </c>
      <c r="AG418" s="103">
        <f t="shared" si="52"/>
        <v>-420.36000000000058</v>
      </c>
    </row>
    <row r="419" spans="1:33" s="88" customFormat="1" x14ac:dyDescent="0.2">
      <c r="A419" s="83" t="s">
        <v>39</v>
      </c>
      <c r="B419" s="83" t="s">
        <v>40</v>
      </c>
      <c r="C419" s="83" t="s">
        <v>4171</v>
      </c>
      <c r="D419" s="83" t="s">
        <v>4172</v>
      </c>
      <c r="E419" s="83" t="s">
        <v>2903</v>
      </c>
      <c r="F419" s="83" t="s">
        <v>4174</v>
      </c>
      <c r="G419" s="83" t="s">
        <v>4175</v>
      </c>
      <c r="H419" s="83" t="s">
        <v>4903</v>
      </c>
      <c r="I419" s="83" t="s">
        <v>4176</v>
      </c>
      <c r="J419" s="83" t="s">
        <v>55</v>
      </c>
      <c r="K419" s="104" t="s">
        <v>54</v>
      </c>
      <c r="L419" s="84">
        <v>43511</v>
      </c>
      <c r="M419" s="84">
        <v>43511</v>
      </c>
      <c r="N419" s="83" t="s">
        <v>2077</v>
      </c>
      <c r="O419" s="83" t="s">
        <v>1368</v>
      </c>
      <c r="P419" s="102">
        <v>1755844</v>
      </c>
      <c r="Q419" s="83" t="s">
        <v>5797</v>
      </c>
      <c r="R419" s="83" t="s">
        <v>68</v>
      </c>
      <c r="S419" s="83" t="s">
        <v>52</v>
      </c>
      <c r="T419" s="85">
        <v>-14012</v>
      </c>
      <c r="U419" s="85">
        <v>-13311.4</v>
      </c>
      <c r="V419" s="85">
        <f t="shared" si="51"/>
        <v>-700.60000000000036</v>
      </c>
      <c r="W419" s="86">
        <f t="shared" si="46"/>
        <v>5.0000000000000024E-2</v>
      </c>
      <c r="X419" s="83" t="s">
        <v>1525</v>
      </c>
      <c r="Y419" s="85">
        <v>0</v>
      </c>
      <c r="Z419" s="83" t="s">
        <v>55</v>
      </c>
      <c r="AA419" s="85">
        <v>0</v>
      </c>
      <c r="AB419" s="85" t="s">
        <v>54</v>
      </c>
      <c r="AC419" s="85">
        <v>0</v>
      </c>
      <c r="AD419" s="85">
        <v>0</v>
      </c>
      <c r="AE419" s="85">
        <v>0</v>
      </c>
      <c r="AF419" s="83" t="s">
        <v>1371</v>
      </c>
      <c r="AG419" s="103">
        <f t="shared" si="52"/>
        <v>-700.60000000000036</v>
      </c>
    </row>
    <row r="420" spans="1:33" s="88" customFormat="1" x14ac:dyDescent="0.2">
      <c r="A420" s="83" t="s">
        <v>39</v>
      </c>
      <c r="B420" s="83" t="s">
        <v>40</v>
      </c>
      <c r="C420" s="83" t="s">
        <v>4171</v>
      </c>
      <c r="D420" s="83" t="s">
        <v>4172</v>
      </c>
      <c r="E420" s="83" t="s">
        <v>2903</v>
      </c>
      <c r="F420" s="83" t="s">
        <v>4174</v>
      </c>
      <c r="G420" s="83" t="s">
        <v>4175</v>
      </c>
      <c r="H420" s="83" t="s">
        <v>5798</v>
      </c>
      <c r="I420" s="83" t="s">
        <v>4181</v>
      </c>
      <c r="J420" s="83" t="s">
        <v>2081</v>
      </c>
      <c r="K420" s="84">
        <v>43496</v>
      </c>
      <c r="L420" s="84">
        <v>43496</v>
      </c>
      <c r="M420" s="84">
        <v>43489</v>
      </c>
      <c r="N420" s="83" t="s">
        <v>1358</v>
      </c>
      <c r="O420" s="83" t="s">
        <v>1368</v>
      </c>
      <c r="P420" s="102">
        <v>8196752</v>
      </c>
      <c r="Q420" s="83" t="s">
        <v>5799</v>
      </c>
      <c r="R420" s="83" t="s">
        <v>68</v>
      </c>
      <c r="S420" s="83" t="s">
        <v>52</v>
      </c>
      <c r="T420" s="85">
        <v>19257.86</v>
      </c>
      <c r="U420" s="85">
        <v>14025.38</v>
      </c>
      <c r="V420" s="85">
        <f t="shared" si="51"/>
        <v>5232.4800000000014</v>
      </c>
      <c r="W420" s="86">
        <f t="shared" si="46"/>
        <v>0.27170620203906359</v>
      </c>
      <c r="X420" s="83" t="s">
        <v>1361</v>
      </c>
      <c r="Y420" s="85">
        <v>14025.38</v>
      </c>
      <c r="Z420" s="83" t="s">
        <v>5800</v>
      </c>
      <c r="AA420" s="85">
        <v>0</v>
      </c>
      <c r="AB420" s="85" t="s">
        <v>54</v>
      </c>
      <c r="AC420" s="85">
        <v>19257.86</v>
      </c>
      <c r="AD420" s="85">
        <v>14025.38</v>
      </c>
      <c r="AE420" s="85">
        <v>5232.4799999999996</v>
      </c>
      <c r="AF420" s="83" t="s">
        <v>1371</v>
      </c>
      <c r="AG420" s="103">
        <f t="shared" si="52"/>
        <v>0</v>
      </c>
    </row>
    <row r="421" spans="1:33" s="88" customFormat="1" x14ac:dyDescent="0.2">
      <c r="A421" s="83" t="s">
        <v>39</v>
      </c>
      <c r="B421" s="83" t="s">
        <v>40</v>
      </c>
      <c r="C421" s="83" t="s">
        <v>4171</v>
      </c>
      <c r="D421" s="83" t="s">
        <v>4172</v>
      </c>
      <c r="E421" s="83" t="s">
        <v>2903</v>
      </c>
      <c r="F421" s="83" t="s">
        <v>4174</v>
      </c>
      <c r="G421" s="83" t="s">
        <v>4175</v>
      </c>
      <c r="H421" s="83" t="s">
        <v>5795</v>
      </c>
      <c r="I421" s="83" t="s">
        <v>4181</v>
      </c>
      <c r="J421" s="83" t="s">
        <v>2081</v>
      </c>
      <c r="K421" s="84">
        <v>43494</v>
      </c>
      <c r="L421" s="84">
        <v>43539</v>
      </c>
      <c r="M421" s="104" t="s">
        <v>54</v>
      </c>
      <c r="N421" s="83" t="s">
        <v>1358</v>
      </c>
      <c r="O421" s="83" t="s">
        <v>1359</v>
      </c>
      <c r="P421" s="102">
        <v>8180946</v>
      </c>
      <c r="Q421" s="83" t="s">
        <v>5801</v>
      </c>
      <c r="R421" s="83" t="s">
        <v>68</v>
      </c>
      <c r="S421" s="83" t="s">
        <v>52</v>
      </c>
      <c r="T421" s="85">
        <v>437.24</v>
      </c>
      <c r="U421" s="85">
        <v>393.72</v>
      </c>
      <c r="V421" s="85">
        <f t="shared" si="51"/>
        <v>43.519999999999982</v>
      </c>
      <c r="W421" s="86">
        <f t="shared" si="46"/>
        <v>9.9533437013996848E-2</v>
      </c>
      <c r="X421" s="83" t="s">
        <v>1361</v>
      </c>
      <c r="Y421" s="85">
        <v>393.72</v>
      </c>
      <c r="Z421" s="83" t="s">
        <v>5802</v>
      </c>
      <c r="AA421" s="85">
        <v>0</v>
      </c>
      <c r="AB421" s="85" t="s">
        <v>54</v>
      </c>
      <c r="AC421" s="85">
        <v>437.24</v>
      </c>
      <c r="AD421" s="85">
        <v>393.72</v>
      </c>
      <c r="AE421" s="85">
        <v>43.52</v>
      </c>
      <c r="AF421" s="83" t="s">
        <v>1390</v>
      </c>
      <c r="AG421" s="103">
        <f t="shared" si="52"/>
        <v>0</v>
      </c>
    </row>
    <row r="422" spans="1:33" s="88" customFormat="1" x14ac:dyDescent="0.2">
      <c r="A422" s="83" t="s">
        <v>39</v>
      </c>
      <c r="B422" s="83" t="s">
        <v>40</v>
      </c>
      <c r="C422" s="83" t="s">
        <v>4171</v>
      </c>
      <c r="D422" s="83" t="s">
        <v>4172</v>
      </c>
      <c r="E422" s="83" t="s">
        <v>2903</v>
      </c>
      <c r="F422" s="83" t="s">
        <v>4174</v>
      </c>
      <c r="G422" s="83" t="s">
        <v>4175</v>
      </c>
      <c r="H422" s="83" t="s">
        <v>4906</v>
      </c>
      <c r="I422" s="83" t="s">
        <v>4181</v>
      </c>
      <c r="J422" s="83" t="s">
        <v>2081</v>
      </c>
      <c r="K422" s="84">
        <v>43496</v>
      </c>
      <c r="L422" s="84">
        <v>43539</v>
      </c>
      <c r="M422" s="104" t="s">
        <v>54</v>
      </c>
      <c r="N422" s="83" t="s">
        <v>1358</v>
      </c>
      <c r="O422" s="83" t="s">
        <v>1359</v>
      </c>
      <c r="P422" s="102">
        <v>8184522</v>
      </c>
      <c r="Q422" s="83" t="s">
        <v>5803</v>
      </c>
      <c r="R422" s="83" t="s">
        <v>68</v>
      </c>
      <c r="S422" s="83" t="s">
        <v>52</v>
      </c>
      <c r="T422" s="85">
        <v>65365.440000000002</v>
      </c>
      <c r="U422" s="85">
        <v>60743.17</v>
      </c>
      <c r="V422" s="85">
        <f t="shared" si="51"/>
        <v>4622.2700000000041</v>
      </c>
      <c r="W422" s="86">
        <f t="shared" si="46"/>
        <v>7.0714279594844068E-2</v>
      </c>
      <c r="X422" s="83" t="s">
        <v>1361</v>
      </c>
      <c r="Y422" s="85">
        <v>60743.17</v>
      </c>
      <c r="Z422" s="83" t="s">
        <v>5804</v>
      </c>
      <c r="AA422" s="85">
        <v>0</v>
      </c>
      <c r="AB422" s="85" t="s">
        <v>54</v>
      </c>
      <c r="AC422" s="85">
        <v>65365.440000000002</v>
      </c>
      <c r="AD422" s="85">
        <v>60743.17</v>
      </c>
      <c r="AE422" s="85">
        <v>4622.2700000000004</v>
      </c>
      <c r="AF422" s="83" t="s">
        <v>1371</v>
      </c>
      <c r="AG422" s="103">
        <f t="shared" si="52"/>
        <v>0</v>
      </c>
    </row>
    <row r="423" spans="1:33" s="88" customFormat="1" x14ac:dyDescent="0.2">
      <c r="A423" s="83" t="s">
        <v>39</v>
      </c>
      <c r="B423" s="83" t="s">
        <v>40</v>
      </c>
      <c r="C423" s="83" t="s">
        <v>4171</v>
      </c>
      <c r="D423" s="83" t="s">
        <v>4909</v>
      </c>
      <c r="E423" s="83" t="s">
        <v>2903</v>
      </c>
      <c r="F423" s="83" t="s">
        <v>4910</v>
      </c>
      <c r="G423" s="83" t="s">
        <v>4911</v>
      </c>
      <c r="H423" s="83" t="s">
        <v>4912</v>
      </c>
      <c r="I423" s="83" t="s">
        <v>4913</v>
      </c>
      <c r="J423" s="83" t="s">
        <v>2081</v>
      </c>
      <c r="K423" s="84">
        <v>43483</v>
      </c>
      <c r="L423" s="84">
        <v>43539</v>
      </c>
      <c r="M423" s="104" t="s">
        <v>54</v>
      </c>
      <c r="N423" s="83" t="s">
        <v>1358</v>
      </c>
      <c r="O423" s="83" t="s">
        <v>1359</v>
      </c>
      <c r="P423" s="102">
        <v>8159949</v>
      </c>
      <c r="Q423" s="83" t="s">
        <v>4914</v>
      </c>
      <c r="R423" s="83" t="s">
        <v>68</v>
      </c>
      <c r="S423" s="83" t="s">
        <v>52</v>
      </c>
      <c r="T423" s="85">
        <v>543.4</v>
      </c>
      <c r="U423" s="85">
        <v>523.02</v>
      </c>
      <c r="V423" s="85">
        <f>T423-U423</f>
        <v>20.379999999999995</v>
      </c>
      <c r="W423" s="86">
        <f t="shared" ref="W423:W430" si="53">V423/T423</f>
        <v>3.7504600662495391E-2</v>
      </c>
      <c r="X423" s="83" t="s">
        <v>1361</v>
      </c>
      <c r="Y423" s="85">
        <v>523.02</v>
      </c>
      <c r="Z423" s="83" t="s">
        <v>4915</v>
      </c>
      <c r="AA423" s="85">
        <v>0</v>
      </c>
      <c r="AB423" s="85" t="s">
        <v>54</v>
      </c>
      <c r="AC423" s="85">
        <v>543.4</v>
      </c>
      <c r="AD423" s="85">
        <v>523.02</v>
      </c>
      <c r="AE423" s="85">
        <v>20.38</v>
      </c>
      <c r="AF423" s="83" t="s">
        <v>1371</v>
      </c>
      <c r="AG423" s="103">
        <f>V423-AE423</f>
        <v>0</v>
      </c>
    </row>
    <row r="424" spans="1:33" s="88" customFormat="1" x14ac:dyDescent="0.2">
      <c r="A424" s="83" t="s">
        <v>39</v>
      </c>
      <c r="B424" s="83" t="s">
        <v>40</v>
      </c>
      <c r="C424" s="83" t="s">
        <v>4171</v>
      </c>
      <c r="D424" s="83" t="s">
        <v>4192</v>
      </c>
      <c r="E424" s="83" t="s">
        <v>2903</v>
      </c>
      <c r="F424" s="83" t="s">
        <v>4194</v>
      </c>
      <c r="G424" s="83" t="s">
        <v>4195</v>
      </c>
      <c r="H424" s="83" t="s">
        <v>5805</v>
      </c>
      <c r="I424" s="83" t="s">
        <v>4176</v>
      </c>
      <c r="J424" s="83" t="s">
        <v>55</v>
      </c>
      <c r="K424" s="104" t="s">
        <v>54</v>
      </c>
      <c r="L424" s="84">
        <v>43513</v>
      </c>
      <c r="M424" s="84">
        <v>43513</v>
      </c>
      <c r="N424" s="83" t="s">
        <v>2077</v>
      </c>
      <c r="O424" s="83" t="s">
        <v>1368</v>
      </c>
      <c r="P424" s="102">
        <v>1757758</v>
      </c>
      <c r="Q424" s="83" t="s">
        <v>5806</v>
      </c>
      <c r="R424" s="83" t="s">
        <v>68</v>
      </c>
      <c r="S424" s="83" t="s">
        <v>52</v>
      </c>
      <c r="T424" s="85">
        <v>-142</v>
      </c>
      <c r="U424" s="85">
        <v>-134.9</v>
      </c>
      <c r="V424" s="85">
        <f t="shared" ref="V424:V429" si="54">T424-U424</f>
        <v>-7.0999999999999943</v>
      </c>
      <c r="W424" s="86">
        <f t="shared" si="53"/>
        <v>4.9999999999999961E-2</v>
      </c>
      <c r="X424" s="83" t="s">
        <v>1525</v>
      </c>
      <c r="Y424" s="85">
        <v>0</v>
      </c>
      <c r="Z424" s="83" t="s">
        <v>55</v>
      </c>
      <c r="AA424" s="85">
        <v>0</v>
      </c>
      <c r="AB424" s="85" t="s">
        <v>54</v>
      </c>
      <c r="AC424" s="85">
        <v>0</v>
      </c>
      <c r="AD424" s="85">
        <v>0</v>
      </c>
      <c r="AE424" s="85">
        <v>0</v>
      </c>
      <c r="AF424" s="83" t="s">
        <v>1371</v>
      </c>
      <c r="AG424" s="103">
        <f t="shared" ref="AG424:AG429" si="55">V424-AE424</f>
        <v>-7.0999999999999943</v>
      </c>
    </row>
    <row r="425" spans="1:33" s="88" customFormat="1" x14ac:dyDescent="0.2">
      <c r="A425" s="83" t="s">
        <v>39</v>
      </c>
      <c r="B425" s="83" t="s">
        <v>40</v>
      </c>
      <c r="C425" s="83" t="s">
        <v>4171</v>
      </c>
      <c r="D425" s="83" t="s">
        <v>4192</v>
      </c>
      <c r="E425" s="83" t="s">
        <v>2903</v>
      </c>
      <c r="F425" s="83" t="s">
        <v>4194</v>
      </c>
      <c r="G425" s="83" t="s">
        <v>4195</v>
      </c>
      <c r="H425" s="83" t="s">
        <v>4193</v>
      </c>
      <c r="I425" s="83" t="s">
        <v>4181</v>
      </c>
      <c r="J425" s="83" t="s">
        <v>2081</v>
      </c>
      <c r="K425" s="84">
        <v>43483</v>
      </c>
      <c r="L425" s="84">
        <v>43539</v>
      </c>
      <c r="M425" s="104" t="s">
        <v>54</v>
      </c>
      <c r="N425" s="83" t="s">
        <v>1358</v>
      </c>
      <c r="O425" s="83" t="s">
        <v>1359</v>
      </c>
      <c r="P425" s="102">
        <v>8162207</v>
      </c>
      <c r="Q425" s="83" t="s">
        <v>4213</v>
      </c>
      <c r="R425" s="83" t="s">
        <v>68</v>
      </c>
      <c r="S425" s="83" t="s">
        <v>52</v>
      </c>
      <c r="T425" s="85">
        <v>17541.7</v>
      </c>
      <c r="U425" s="85">
        <v>16427.43</v>
      </c>
      <c r="V425" s="85">
        <f t="shared" si="54"/>
        <v>1114.2700000000004</v>
      </c>
      <c r="W425" s="86">
        <f t="shared" si="53"/>
        <v>6.3521209460884659E-2</v>
      </c>
      <c r="X425" s="83" t="s">
        <v>1361</v>
      </c>
      <c r="Y425" s="85">
        <v>16427.43</v>
      </c>
      <c r="Z425" s="83" t="s">
        <v>4198</v>
      </c>
      <c r="AA425" s="85">
        <v>0</v>
      </c>
      <c r="AB425" s="85" t="s">
        <v>54</v>
      </c>
      <c r="AC425" s="85">
        <v>17541.7</v>
      </c>
      <c r="AD425" s="85">
        <v>16427.43</v>
      </c>
      <c r="AE425" s="85">
        <v>1114.27</v>
      </c>
      <c r="AF425" s="83" t="s">
        <v>1371</v>
      </c>
      <c r="AG425" s="103">
        <f t="shared" si="55"/>
        <v>0</v>
      </c>
    </row>
    <row r="426" spans="1:33" s="88" customFormat="1" x14ac:dyDescent="0.2">
      <c r="A426" s="83" t="s">
        <v>39</v>
      </c>
      <c r="B426" s="83" t="s">
        <v>40</v>
      </c>
      <c r="C426" s="83" t="s">
        <v>4171</v>
      </c>
      <c r="D426" s="83" t="s">
        <v>4192</v>
      </c>
      <c r="E426" s="83" t="s">
        <v>2903</v>
      </c>
      <c r="F426" s="83" t="s">
        <v>4194</v>
      </c>
      <c r="G426" s="83" t="s">
        <v>4195</v>
      </c>
      <c r="H426" s="83" t="s">
        <v>4193</v>
      </c>
      <c r="I426" s="83" t="s">
        <v>4181</v>
      </c>
      <c r="J426" s="83" t="s">
        <v>2081</v>
      </c>
      <c r="K426" s="84">
        <v>43483</v>
      </c>
      <c r="L426" s="84">
        <v>43539</v>
      </c>
      <c r="M426" s="104" t="s">
        <v>54</v>
      </c>
      <c r="N426" s="83" t="s">
        <v>1358</v>
      </c>
      <c r="O426" s="83" t="s">
        <v>1359</v>
      </c>
      <c r="P426" s="102">
        <v>8162207</v>
      </c>
      <c r="Q426" s="83" t="s">
        <v>4213</v>
      </c>
      <c r="R426" s="83" t="s">
        <v>68</v>
      </c>
      <c r="S426" s="83" t="s">
        <v>52</v>
      </c>
      <c r="T426" s="85">
        <v>0</v>
      </c>
      <c r="U426" s="85">
        <v>0</v>
      </c>
      <c r="V426" s="85">
        <f t="shared" si="54"/>
        <v>0</v>
      </c>
      <c r="W426" s="86" t="e">
        <f t="shared" si="53"/>
        <v>#DIV/0!</v>
      </c>
      <c r="X426" s="83" t="s">
        <v>1361</v>
      </c>
      <c r="Y426" s="85">
        <v>0</v>
      </c>
      <c r="Z426" s="83" t="s">
        <v>4217</v>
      </c>
      <c r="AA426" s="85">
        <v>0</v>
      </c>
      <c r="AB426" s="85" t="s">
        <v>54</v>
      </c>
      <c r="AC426" s="85">
        <v>0</v>
      </c>
      <c r="AD426" s="85">
        <v>0</v>
      </c>
      <c r="AE426" s="85">
        <v>0</v>
      </c>
      <c r="AF426" s="83" t="s">
        <v>1371</v>
      </c>
      <c r="AG426" s="103">
        <f t="shared" si="55"/>
        <v>0</v>
      </c>
    </row>
    <row r="427" spans="1:33" s="88" customFormat="1" x14ac:dyDescent="0.2">
      <c r="A427" s="83" t="s">
        <v>39</v>
      </c>
      <c r="B427" s="83" t="s">
        <v>40</v>
      </c>
      <c r="C427" s="83" t="s">
        <v>4171</v>
      </c>
      <c r="D427" s="83" t="s">
        <v>4192</v>
      </c>
      <c r="E427" s="83" t="s">
        <v>2903</v>
      </c>
      <c r="F427" s="83" t="s">
        <v>4194</v>
      </c>
      <c r="G427" s="83" t="s">
        <v>4195</v>
      </c>
      <c r="H427" s="83" t="s">
        <v>4193</v>
      </c>
      <c r="I427" s="83" t="s">
        <v>4181</v>
      </c>
      <c r="J427" s="83" t="s">
        <v>2081</v>
      </c>
      <c r="K427" s="84">
        <v>43495</v>
      </c>
      <c r="L427" s="84">
        <v>43539</v>
      </c>
      <c r="M427" s="104" t="s">
        <v>54</v>
      </c>
      <c r="N427" s="83" t="s">
        <v>1358</v>
      </c>
      <c r="O427" s="83" t="s">
        <v>1359</v>
      </c>
      <c r="P427" s="102">
        <v>8182953</v>
      </c>
      <c r="Q427" s="83" t="s">
        <v>4219</v>
      </c>
      <c r="R427" s="83" t="s">
        <v>68</v>
      </c>
      <c r="S427" s="83" t="s">
        <v>52</v>
      </c>
      <c r="T427" s="85">
        <v>0</v>
      </c>
      <c r="U427" s="85">
        <v>314.04000000000002</v>
      </c>
      <c r="V427" s="85">
        <f t="shared" si="54"/>
        <v>-314.04000000000002</v>
      </c>
      <c r="W427" s="86" t="e">
        <f t="shared" si="53"/>
        <v>#DIV/0!</v>
      </c>
      <c r="X427" s="83" t="s">
        <v>1361</v>
      </c>
      <c r="Y427" s="85">
        <v>314.04000000000002</v>
      </c>
      <c r="Z427" s="83" t="s">
        <v>5807</v>
      </c>
      <c r="AA427" s="85">
        <v>0</v>
      </c>
      <c r="AB427" s="85" t="s">
        <v>54</v>
      </c>
      <c r="AC427" s="85">
        <v>0</v>
      </c>
      <c r="AD427" s="85">
        <v>314.04000000000002</v>
      </c>
      <c r="AE427" s="85">
        <v>-314.04000000000002</v>
      </c>
      <c r="AF427" s="83" t="s">
        <v>1371</v>
      </c>
      <c r="AG427" s="103">
        <f t="shared" si="55"/>
        <v>0</v>
      </c>
    </row>
    <row r="428" spans="1:33" s="88" customFormat="1" x14ac:dyDescent="0.2">
      <c r="A428" s="83" t="s">
        <v>39</v>
      </c>
      <c r="B428" s="83" t="s">
        <v>40</v>
      </c>
      <c r="C428" s="83" t="s">
        <v>4171</v>
      </c>
      <c r="D428" s="83" t="s">
        <v>4192</v>
      </c>
      <c r="E428" s="83" t="s">
        <v>2903</v>
      </c>
      <c r="F428" s="83" t="s">
        <v>4194</v>
      </c>
      <c r="G428" s="83" t="s">
        <v>4195</v>
      </c>
      <c r="H428" s="83" t="s">
        <v>4935</v>
      </c>
      <c r="I428" s="83" t="s">
        <v>4913</v>
      </c>
      <c r="J428" s="83" t="s">
        <v>2081</v>
      </c>
      <c r="K428" s="84">
        <v>43483</v>
      </c>
      <c r="L428" s="84">
        <v>43539</v>
      </c>
      <c r="M428" s="104" t="s">
        <v>54</v>
      </c>
      <c r="N428" s="83" t="s">
        <v>1358</v>
      </c>
      <c r="O428" s="83" t="s">
        <v>1359</v>
      </c>
      <c r="P428" s="102">
        <v>8165124</v>
      </c>
      <c r="Q428" s="83" t="s">
        <v>5808</v>
      </c>
      <c r="R428" s="83" t="s">
        <v>68</v>
      </c>
      <c r="S428" s="83" t="s">
        <v>52</v>
      </c>
      <c r="T428" s="85">
        <v>40458.839999999997</v>
      </c>
      <c r="U428" s="85">
        <v>37812</v>
      </c>
      <c r="V428" s="85">
        <f t="shared" si="54"/>
        <v>2646.8399999999965</v>
      </c>
      <c r="W428" s="86">
        <f t="shared" si="53"/>
        <v>6.5420560747663475E-2</v>
      </c>
      <c r="X428" s="83" t="s">
        <v>1361</v>
      </c>
      <c r="Y428" s="85">
        <v>37812</v>
      </c>
      <c r="Z428" s="83" t="s">
        <v>5809</v>
      </c>
      <c r="AA428" s="85">
        <v>0</v>
      </c>
      <c r="AB428" s="85" t="s">
        <v>54</v>
      </c>
      <c r="AC428" s="85">
        <v>40458.839999999997</v>
      </c>
      <c r="AD428" s="85">
        <v>37812</v>
      </c>
      <c r="AE428" s="85">
        <v>2646.84</v>
      </c>
      <c r="AF428" s="83" t="s">
        <v>1371</v>
      </c>
      <c r="AG428" s="103">
        <f t="shared" si="55"/>
        <v>-3.637978807091713E-12</v>
      </c>
    </row>
    <row r="429" spans="1:33" s="88" customFormat="1" x14ac:dyDescent="0.2">
      <c r="A429" s="83" t="s">
        <v>39</v>
      </c>
      <c r="B429" s="83" t="s">
        <v>40</v>
      </c>
      <c r="C429" s="83" t="s">
        <v>4171</v>
      </c>
      <c r="D429" s="83" t="s">
        <v>4192</v>
      </c>
      <c r="E429" s="83" t="s">
        <v>2903</v>
      </c>
      <c r="F429" s="83" t="s">
        <v>4194</v>
      </c>
      <c r="G429" s="83" t="s">
        <v>4195</v>
      </c>
      <c r="H429" s="83" t="s">
        <v>4248</v>
      </c>
      <c r="I429" s="83" t="s">
        <v>4913</v>
      </c>
      <c r="J429" s="83" t="s">
        <v>2081</v>
      </c>
      <c r="K429" s="84">
        <v>43490</v>
      </c>
      <c r="L429" s="84">
        <v>43539</v>
      </c>
      <c r="M429" s="104" t="s">
        <v>54</v>
      </c>
      <c r="N429" s="83" t="s">
        <v>1358</v>
      </c>
      <c r="O429" s="83" t="s">
        <v>1359</v>
      </c>
      <c r="P429" s="102">
        <v>8165146</v>
      </c>
      <c r="Q429" s="83" t="s">
        <v>4250</v>
      </c>
      <c r="R429" s="83" t="s">
        <v>68</v>
      </c>
      <c r="S429" s="83" t="s">
        <v>52</v>
      </c>
      <c r="T429" s="85">
        <v>83733.75</v>
      </c>
      <c r="U429" s="85">
        <v>72569.25</v>
      </c>
      <c r="V429" s="85">
        <f t="shared" si="54"/>
        <v>11164.5</v>
      </c>
      <c r="W429" s="86">
        <f t="shared" si="53"/>
        <v>0.13333333333333333</v>
      </c>
      <c r="X429" s="83" t="s">
        <v>1361</v>
      </c>
      <c r="Y429" s="85">
        <v>72569.25</v>
      </c>
      <c r="Z429" s="83" t="s">
        <v>5810</v>
      </c>
      <c r="AA429" s="85">
        <v>0</v>
      </c>
      <c r="AB429" s="85" t="s">
        <v>54</v>
      </c>
      <c r="AC429" s="85">
        <v>83733.75</v>
      </c>
      <c r="AD429" s="85">
        <v>72569.25</v>
      </c>
      <c r="AE429" s="85">
        <v>11164.5</v>
      </c>
      <c r="AF429" s="83" t="s">
        <v>1371</v>
      </c>
      <c r="AG429" s="103">
        <f t="shared" si="55"/>
        <v>0</v>
      </c>
    </row>
    <row r="430" spans="1:33" s="95" customFormat="1" x14ac:dyDescent="0.2">
      <c r="A430" s="89" t="s">
        <v>39</v>
      </c>
      <c r="B430" s="89" t="s">
        <v>40</v>
      </c>
      <c r="C430" s="89" t="s">
        <v>2901</v>
      </c>
      <c r="D430" s="89" t="s">
        <v>4297</v>
      </c>
      <c r="E430" s="89" t="s">
        <v>2903</v>
      </c>
      <c r="F430" s="89" t="s">
        <v>4298</v>
      </c>
      <c r="G430" s="89" t="s">
        <v>2931</v>
      </c>
      <c r="H430" s="89" t="s">
        <v>4286</v>
      </c>
      <c r="I430" s="89" t="s">
        <v>309</v>
      </c>
      <c r="J430" s="89" t="s">
        <v>55</v>
      </c>
      <c r="K430" s="91" t="s">
        <v>54</v>
      </c>
      <c r="L430" s="90">
        <v>43539</v>
      </c>
      <c r="M430" s="91" t="s">
        <v>54</v>
      </c>
      <c r="N430" s="89" t="s">
        <v>1358</v>
      </c>
      <c r="O430" s="89" t="s">
        <v>1359</v>
      </c>
      <c r="P430" s="105">
        <v>8196716</v>
      </c>
      <c r="Q430" s="89" t="s">
        <v>4299</v>
      </c>
      <c r="R430" s="89" t="s">
        <v>68</v>
      </c>
      <c r="S430" s="89" t="s">
        <v>52</v>
      </c>
      <c r="T430" s="92">
        <v>25477500</v>
      </c>
      <c r="U430" s="92">
        <v>22785000</v>
      </c>
      <c r="V430" s="92">
        <f>T430-U430</f>
        <v>2692500</v>
      </c>
      <c r="W430" s="93">
        <f t="shared" si="53"/>
        <v>0.10568148366205475</v>
      </c>
      <c r="X430" s="89" t="s">
        <v>1361</v>
      </c>
      <c r="Y430" s="92">
        <v>22785000</v>
      </c>
      <c r="Z430" s="89" t="s">
        <v>4300</v>
      </c>
      <c r="AA430" s="92">
        <v>0</v>
      </c>
      <c r="AB430" s="92" t="s">
        <v>54</v>
      </c>
      <c r="AC430" s="92">
        <v>25477500</v>
      </c>
      <c r="AD430" s="92">
        <v>22785000</v>
      </c>
      <c r="AE430" s="92">
        <v>2692500</v>
      </c>
      <c r="AF430" s="89" t="s">
        <v>1371</v>
      </c>
      <c r="AG430" s="106">
        <f>V430-AE430</f>
        <v>0</v>
      </c>
    </row>
  </sheetData>
  <autoFilter ref="A2:AG429" xr:uid="{00000000-0009-0000-0000-00000C000000}">
    <sortState ref="A3:AG429">
      <sortCondition ref="D3:D429"/>
      <sortCondition ref="Q3:Q429"/>
      <sortCondition ref="P3:P429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CCFF"/>
  </sheetPr>
  <dimension ref="A1:AH305"/>
  <sheetViews>
    <sheetView workbookViewId="0">
      <selection activeCell="L22" sqref="L22"/>
    </sheetView>
  </sheetViews>
  <sheetFormatPr defaultColWidth="9.140625" defaultRowHeight="11.25" x14ac:dyDescent="0.2"/>
  <cols>
    <col min="1" max="1" width="21.5703125" style="96" customWidth="1"/>
    <col min="2" max="2" width="9.42578125" style="96" customWidth="1"/>
    <col min="3" max="3" width="13.85546875" style="96" customWidth="1"/>
    <col min="4" max="4" width="19.5703125" style="96" customWidth="1"/>
    <col min="5" max="5" width="11.28515625" style="96" customWidth="1"/>
    <col min="6" max="6" width="21.42578125" style="96" bestFit="1" customWidth="1"/>
    <col min="7" max="7" width="30.5703125" style="96" hidden="1" customWidth="1"/>
    <col min="8" max="8" width="19.5703125" style="96" customWidth="1"/>
    <col min="9" max="9" width="22.5703125" style="96" hidden="1" customWidth="1"/>
    <col min="10" max="10" width="12" style="96" bestFit="1" customWidth="1"/>
    <col min="11" max="11" width="10.5703125" style="96" bestFit="1" customWidth="1"/>
    <col min="12" max="12" width="17.28515625" style="96" bestFit="1" customWidth="1"/>
    <col min="13" max="13" width="16.28515625" style="96" bestFit="1" customWidth="1"/>
    <col min="14" max="14" width="17.28515625" style="96" bestFit="1" customWidth="1"/>
    <col min="15" max="15" width="10" style="96" bestFit="1" customWidth="1"/>
    <col min="16" max="16" width="9.28515625" style="96" bestFit="1" customWidth="1"/>
    <col min="17" max="17" width="18.42578125" style="96" customWidth="1"/>
    <col min="18" max="18" width="10.5703125" style="96" bestFit="1" customWidth="1"/>
    <col min="19" max="19" width="21.7109375" style="96" bestFit="1" customWidth="1"/>
    <col min="20" max="20" width="14" style="31" bestFit="1" customWidth="1"/>
    <col min="21" max="21" width="16" style="31" bestFit="1" customWidth="1"/>
    <col min="22" max="22" width="14" style="31" bestFit="1" customWidth="1"/>
    <col min="23" max="23" width="13.28515625" style="98" bestFit="1" customWidth="1"/>
    <col min="24" max="24" width="19.5703125" style="96" bestFit="1" customWidth="1"/>
    <col min="25" max="25" width="14.140625" style="31" bestFit="1" customWidth="1"/>
    <col min="26" max="26" width="10.42578125" style="96" bestFit="1" customWidth="1"/>
    <col min="27" max="27" width="12.85546875" style="31" bestFit="1" customWidth="1"/>
    <col min="28" max="28" width="13.5703125" style="31" bestFit="1" customWidth="1"/>
    <col min="29" max="31" width="17.42578125" style="31" bestFit="1" customWidth="1"/>
    <col min="32" max="32" width="8.7109375" style="96" bestFit="1" customWidth="1"/>
    <col min="33" max="33" width="13.85546875" style="96" bestFit="1" customWidth="1"/>
    <col min="34" max="16384" width="9.140625" style="96"/>
  </cols>
  <sheetData>
    <row r="1" spans="1:34" x14ac:dyDescent="0.2">
      <c r="A1" s="107" t="s">
        <v>1331</v>
      </c>
      <c r="T1" s="31">
        <f>SUBTOTAL(9,T3:T1048576)</f>
        <v>53111949.979999982</v>
      </c>
      <c r="U1" s="31">
        <f>SUBTOTAL(9,U3:U1048576)</f>
        <v>48943663.239999987</v>
      </c>
      <c r="V1" s="108">
        <f>T1-U1</f>
        <v>4168286.7399999946</v>
      </c>
      <c r="W1" s="98">
        <f>V1/T1</f>
        <v>7.8481146739474247E-2</v>
      </c>
      <c r="Y1" s="31">
        <f>SUBTOTAL(9,Y3:Y1048576)</f>
        <v>51417878.609999955</v>
      </c>
      <c r="AA1" s="31">
        <f>SUBTOTAL(9,AA3:AA1048576)</f>
        <v>0</v>
      </c>
      <c r="AB1" s="31">
        <f>SUBTOTAL(9,AB3:AB1048576)</f>
        <v>0</v>
      </c>
      <c r="AC1" s="31">
        <f>SUBTOTAL(9,AC3:AC1048576)</f>
        <v>79065016.759999886</v>
      </c>
      <c r="AD1" s="31">
        <f>SUBTOTAL(9,AD3:AD1048576)</f>
        <v>86958916.850000128</v>
      </c>
      <c r="AE1" s="31">
        <f>AC1-AD1</f>
        <v>-7893900.090000242</v>
      </c>
      <c r="AG1" s="109">
        <f>V1-AD1</f>
        <v>-82790630.110000134</v>
      </c>
      <c r="AH1" s="110"/>
    </row>
    <row r="2" spans="1:34" s="82" customFormat="1" ht="30" customHeight="1" x14ac:dyDescent="0.25">
      <c r="A2" s="76" t="s">
        <v>1332</v>
      </c>
      <c r="B2" s="76" t="s">
        <v>1333</v>
      </c>
      <c r="C2" s="76" t="s">
        <v>1334</v>
      </c>
      <c r="D2" s="76" t="s">
        <v>4</v>
      </c>
      <c r="E2" s="76" t="s">
        <v>5</v>
      </c>
      <c r="F2" s="76" t="s">
        <v>8</v>
      </c>
      <c r="G2" s="76" t="s">
        <v>9</v>
      </c>
      <c r="H2" s="76" t="s">
        <v>1335</v>
      </c>
      <c r="I2" s="76" t="s">
        <v>10</v>
      </c>
      <c r="J2" s="76" t="s">
        <v>1336</v>
      </c>
      <c r="K2" s="76" t="s">
        <v>1337</v>
      </c>
      <c r="L2" s="76" t="s">
        <v>1338</v>
      </c>
      <c r="M2" s="76" t="s">
        <v>1339</v>
      </c>
      <c r="N2" s="76" t="s">
        <v>1340</v>
      </c>
      <c r="O2" s="76" t="s">
        <v>1341</v>
      </c>
      <c r="P2" s="76" t="s">
        <v>18</v>
      </c>
      <c r="Q2" s="76" t="s">
        <v>1342</v>
      </c>
      <c r="R2" s="76" t="s">
        <v>1343</v>
      </c>
      <c r="S2" s="76" t="s">
        <v>1344</v>
      </c>
      <c r="T2" s="35" t="s">
        <v>1345</v>
      </c>
      <c r="U2" s="35" t="s">
        <v>1346</v>
      </c>
      <c r="V2" s="35" t="s">
        <v>1347</v>
      </c>
      <c r="W2" s="78" t="s">
        <v>1348</v>
      </c>
      <c r="X2" s="76" t="s">
        <v>1349</v>
      </c>
      <c r="Y2" s="35" t="s">
        <v>1350</v>
      </c>
      <c r="Z2" s="76" t="s">
        <v>28</v>
      </c>
      <c r="AA2" s="35" t="s">
        <v>1351</v>
      </c>
      <c r="AB2" s="35" t="s">
        <v>1352</v>
      </c>
      <c r="AC2" s="35" t="s">
        <v>1353</v>
      </c>
      <c r="AD2" s="35" t="s">
        <v>1354</v>
      </c>
      <c r="AE2" s="35" t="s">
        <v>1355</v>
      </c>
      <c r="AF2" s="76" t="s">
        <v>1356</v>
      </c>
      <c r="AG2" s="76" t="s">
        <v>38</v>
      </c>
    </row>
    <row r="3" spans="1:34" s="88" customFormat="1" x14ac:dyDescent="0.2">
      <c r="A3" s="83" t="s">
        <v>39</v>
      </c>
      <c r="B3" s="83" t="s">
        <v>40</v>
      </c>
      <c r="C3" s="83" t="s">
        <v>2901</v>
      </c>
      <c r="D3" s="83" t="s">
        <v>2902</v>
      </c>
      <c r="E3" s="83" t="s">
        <v>2903</v>
      </c>
      <c r="F3" s="83" t="s">
        <v>2905</v>
      </c>
      <c r="G3" s="83" t="s">
        <v>2906</v>
      </c>
      <c r="H3" s="83" t="s">
        <v>4276</v>
      </c>
      <c r="I3" s="83" t="s">
        <v>309</v>
      </c>
      <c r="J3" s="83" t="s">
        <v>2746</v>
      </c>
      <c r="K3" s="84">
        <v>43564</v>
      </c>
      <c r="L3" s="84">
        <v>43539</v>
      </c>
      <c r="M3" s="104" t="s">
        <v>54</v>
      </c>
      <c r="N3" s="83" t="s">
        <v>1358</v>
      </c>
      <c r="O3" s="83" t="s">
        <v>1359</v>
      </c>
      <c r="P3" s="102">
        <v>8138142</v>
      </c>
      <c r="Q3" s="83" t="s">
        <v>5811</v>
      </c>
      <c r="R3" s="83" t="s">
        <v>68</v>
      </c>
      <c r="S3" s="83" t="s">
        <v>52</v>
      </c>
      <c r="T3" s="85">
        <v>208.56</v>
      </c>
      <c r="U3" s="85">
        <v>196.8</v>
      </c>
      <c r="V3" s="85">
        <f t="shared" ref="V3:V16" si="0">T3-U3</f>
        <v>11.759999999999991</v>
      </c>
      <c r="W3" s="86">
        <f t="shared" ref="W3:W59" si="1">V3/T3</f>
        <v>5.638665132336014E-2</v>
      </c>
      <c r="X3" s="83" t="s">
        <v>1361</v>
      </c>
      <c r="Y3" s="85">
        <v>196.8</v>
      </c>
      <c r="Z3" s="83" t="s">
        <v>5812</v>
      </c>
      <c r="AA3" s="85">
        <v>0</v>
      </c>
      <c r="AB3" s="85" t="s">
        <v>54</v>
      </c>
      <c r="AC3" s="85">
        <v>208.56</v>
      </c>
      <c r="AD3" s="85">
        <v>196.8</v>
      </c>
      <c r="AE3" s="85">
        <v>11.76</v>
      </c>
      <c r="AF3" s="83" t="s">
        <v>1371</v>
      </c>
      <c r="AG3" s="103">
        <f t="shared" ref="AG3:AG16" si="2">V3-AE3</f>
        <v>0</v>
      </c>
    </row>
    <row r="4" spans="1:34" s="88" customFormat="1" x14ac:dyDescent="0.2">
      <c r="A4" s="83" t="s">
        <v>39</v>
      </c>
      <c r="B4" s="83" t="s">
        <v>40</v>
      </c>
      <c r="C4" s="83" t="s">
        <v>2901</v>
      </c>
      <c r="D4" s="83" t="s">
        <v>2902</v>
      </c>
      <c r="E4" s="83" t="s">
        <v>2903</v>
      </c>
      <c r="F4" s="83" t="s">
        <v>2905</v>
      </c>
      <c r="G4" s="83" t="s">
        <v>2906</v>
      </c>
      <c r="H4" s="83" t="s">
        <v>4276</v>
      </c>
      <c r="I4" s="83" t="s">
        <v>309</v>
      </c>
      <c r="J4" s="83" t="s">
        <v>2746</v>
      </c>
      <c r="K4" s="84">
        <v>43564</v>
      </c>
      <c r="L4" s="84">
        <v>43539</v>
      </c>
      <c r="M4" s="104" t="s">
        <v>54</v>
      </c>
      <c r="N4" s="83" t="s">
        <v>1358</v>
      </c>
      <c r="O4" s="83" t="s">
        <v>1359</v>
      </c>
      <c r="P4" s="102">
        <v>8138185</v>
      </c>
      <c r="Q4" s="83" t="s">
        <v>5813</v>
      </c>
      <c r="R4" s="83" t="s">
        <v>68</v>
      </c>
      <c r="S4" s="83" t="s">
        <v>52</v>
      </c>
      <c r="T4" s="85">
        <v>208.64</v>
      </c>
      <c r="U4" s="85">
        <v>196.8</v>
      </c>
      <c r="V4" s="85">
        <f t="shared" si="0"/>
        <v>11.839999999999975</v>
      </c>
      <c r="W4" s="86">
        <f t="shared" si="1"/>
        <v>5.6748466257668592E-2</v>
      </c>
      <c r="X4" s="83" t="s">
        <v>1361</v>
      </c>
      <c r="Y4" s="85">
        <v>196.8</v>
      </c>
      <c r="Z4" s="83" t="s">
        <v>5814</v>
      </c>
      <c r="AA4" s="85">
        <v>0</v>
      </c>
      <c r="AB4" s="85" t="s">
        <v>54</v>
      </c>
      <c r="AC4" s="85">
        <v>208.64</v>
      </c>
      <c r="AD4" s="85">
        <v>196.8</v>
      </c>
      <c r="AE4" s="85">
        <v>11.84</v>
      </c>
      <c r="AF4" s="83" t="s">
        <v>1371</v>
      </c>
      <c r="AG4" s="103">
        <f t="shared" si="2"/>
        <v>-2.4868995751603507E-14</v>
      </c>
    </row>
    <row r="5" spans="1:34" s="88" customFormat="1" x14ac:dyDescent="0.2">
      <c r="A5" s="83" t="s">
        <v>39</v>
      </c>
      <c r="B5" s="83" t="s">
        <v>40</v>
      </c>
      <c r="C5" s="83" t="s">
        <v>2901</v>
      </c>
      <c r="D5" s="83" t="s">
        <v>2902</v>
      </c>
      <c r="E5" s="83" t="s">
        <v>2903</v>
      </c>
      <c r="F5" s="83" t="s">
        <v>2905</v>
      </c>
      <c r="G5" s="83" t="s">
        <v>2906</v>
      </c>
      <c r="H5" s="83" t="s">
        <v>4276</v>
      </c>
      <c r="I5" s="83" t="s">
        <v>309</v>
      </c>
      <c r="J5" s="83" t="s">
        <v>2746</v>
      </c>
      <c r="K5" s="84">
        <v>43564</v>
      </c>
      <c r="L5" s="84">
        <v>43539</v>
      </c>
      <c r="M5" s="104" t="s">
        <v>54</v>
      </c>
      <c r="N5" s="83" t="s">
        <v>1358</v>
      </c>
      <c r="O5" s="83" t="s">
        <v>1359</v>
      </c>
      <c r="P5" s="102">
        <v>8138181</v>
      </c>
      <c r="Q5" s="83" t="s">
        <v>5815</v>
      </c>
      <c r="R5" s="83" t="s">
        <v>68</v>
      </c>
      <c r="S5" s="83" t="s">
        <v>52</v>
      </c>
      <c r="T5" s="85">
        <v>625.91999999999996</v>
      </c>
      <c r="U5" s="85">
        <v>590.4</v>
      </c>
      <c r="V5" s="85">
        <f t="shared" si="0"/>
        <v>35.519999999999982</v>
      </c>
      <c r="W5" s="86">
        <f t="shared" si="1"/>
        <v>5.6748466257668689E-2</v>
      </c>
      <c r="X5" s="83" t="s">
        <v>1361</v>
      </c>
      <c r="Y5" s="85">
        <v>590.4</v>
      </c>
      <c r="Z5" s="83" t="s">
        <v>5816</v>
      </c>
      <c r="AA5" s="85">
        <v>0</v>
      </c>
      <c r="AB5" s="85" t="s">
        <v>54</v>
      </c>
      <c r="AC5" s="85">
        <v>625.91999999999996</v>
      </c>
      <c r="AD5" s="85">
        <v>590.4</v>
      </c>
      <c r="AE5" s="85">
        <v>35.520000000000003</v>
      </c>
      <c r="AF5" s="83" t="s">
        <v>1371</v>
      </c>
      <c r="AG5" s="103">
        <f t="shared" si="2"/>
        <v>0</v>
      </c>
    </row>
    <row r="6" spans="1:34" s="88" customFormat="1" x14ac:dyDescent="0.2">
      <c r="A6" s="83" t="s">
        <v>39</v>
      </c>
      <c r="B6" s="83" t="s">
        <v>40</v>
      </c>
      <c r="C6" s="83" t="s">
        <v>2901</v>
      </c>
      <c r="D6" s="83" t="s">
        <v>2902</v>
      </c>
      <c r="E6" s="83" t="s">
        <v>2903</v>
      </c>
      <c r="F6" s="83" t="s">
        <v>2905</v>
      </c>
      <c r="G6" s="83" t="s">
        <v>2906</v>
      </c>
      <c r="H6" s="83" t="s">
        <v>2904</v>
      </c>
      <c r="I6" s="83" t="s">
        <v>309</v>
      </c>
      <c r="J6" s="83" t="s">
        <v>2836</v>
      </c>
      <c r="K6" s="84">
        <v>43661</v>
      </c>
      <c r="L6" s="84">
        <v>43661</v>
      </c>
      <c r="M6" s="84">
        <v>43661</v>
      </c>
      <c r="N6" s="83" t="s">
        <v>1367</v>
      </c>
      <c r="O6" s="83" t="s">
        <v>1368</v>
      </c>
      <c r="P6" s="102">
        <v>8160070</v>
      </c>
      <c r="Q6" s="83" t="s">
        <v>2908</v>
      </c>
      <c r="R6" s="83" t="s">
        <v>59</v>
      </c>
      <c r="S6" s="83" t="s">
        <v>52</v>
      </c>
      <c r="T6" s="85">
        <v>59814</v>
      </c>
      <c r="U6" s="85">
        <v>58074</v>
      </c>
      <c r="V6" s="85">
        <f t="shared" si="0"/>
        <v>1740</v>
      </c>
      <c r="W6" s="86">
        <f t="shared" si="1"/>
        <v>2.9090179556625538E-2</v>
      </c>
      <c r="X6" s="83" t="s">
        <v>1361</v>
      </c>
      <c r="Y6" s="85">
        <v>58074</v>
      </c>
      <c r="Z6" s="83" t="s">
        <v>5817</v>
      </c>
      <c r="AA6" s="85">
        <v>0</v>
      </c>
      <c r="AB6" s="85" t="s">
        <v>54</v>
      </c>
      <c r="AC6" s="85">
        <v>59814</v>
      </c>
      <c r="AD6" s="85">
        <v>58074</v>
      </c>
      <c r="AE6" s="85">
        <v>1740</v>
      </c>
      <c r="AF6" s="83" t="s">
        <v>1371</v>
      </c>
      <c r="AG6" s="103">
        <f t="shared" si="2"/>
        <v>0</v>
      </c>
    </row>
    <row r="7" spans="1:34" s="88" customFormat="1" x14ac:dyDescent="0.2">
      <c r="A7" s="83" t="s">
        <v>39</v>
      </c>
      <c r="B7" s="83" t="s">
        <v>40</v>
      </c>
      <c r="C7" s="83" t="s">
        <v>2901</v>
      </c>
      <c r="D7" s="83" t="s">
        <v>2902</v>
      </c>
      <c r="E7" s="83" t="s">
        <v>2903</v>
      </c>
      <c r="F7" s="83" t="s">
        <v>2905</v>
      </c>
      <c r="G7" s="83" t="s">
        <v>2906</v>
      </c>
      <c r="H7" s="83" t="s">
        <v>2904</v>
      </c>
      <c r="I7" s="83" t="s">
        <v>309</v>
      </c>
      <c r="J7" s="83" t="s">
        <v>2836</v>
      </c>
      <c r="K7" s="84">
        <v>43661</v>
      </c>
      <c r="L7" s="84">
        <v>43661</v>
      </c>
      <c r="M7" s="84">
        <v>43661</v>
      </c>
      <c r="N7" s="83" t="s">
        <v>1367</v>
      </c>
      <c r="O7" s="83" t="s">
        <v>1368</v>
      </c>
      <c r="P7" s="102">
        <v>8160070</v>
      </c>
      <c r="Q7" s="83" t="s">
        <v>2908</v>
      </c>
      <c r="R7" s="83" t="s">
        <v>59</v>
      </c>
      <c r="S7" s="83" t="s">
        <v>52</v>
      </c>
      <c r="T7" s="85">
        <v>5076034.5</v>
      </c>
      <c r="U7" s="85">
        <v>4928187.75</v>
      </c>
      <c r="V7" s="85">
        <f t="shared" si="0"/>
        <v>147846.75</v>
      </c>
      <c r="W7" s="86">
        <f t="shared" si="1"/>
        <v>2.9126427332201939E-2</v>
      </c>
      <c r="X7" s="83" t="s">
        <v>1361</v>
      </c>
      <c r="Y7" s="85">
        <v>4928187.75</v>
      </c>
      <c r="Z7" s="83" t="s">
        <v>2910</v>
      </c>
      <c r="AA7" s="85">
        <v>0</v>
      </c>
      <c r="AB7" s="85" t="s">
        <v>54</v>
      </c>
      <c r="AC7" s="85">
        <v>5076034.5</v>
      </c>
      <c r="AD7" s="85">
        <v>4928187.75</v>
      </c>
      <c r="AE7" s="85">
        <v>147846.75</v>
      </c>
      <c r="AF7" s="83" t="s">
        <v>1371</v>
      </c>
      <c r="AG7" s="103">
        <f t="shared" si="2"/>
        <v>0</v>
      </c>
    </row>
    <row r="8" spans="1:34" s="88" customFormat="1" x14ac:dyDescent="0.2">
      <c r="A8" s="83" t="s">
        <v>39</v>
      </c>
      <c r="B8" s="83" t="s">
        <v>40</v>
      </c>
      <c r="C8" s="83" t="s">
        <v>2901</v>
      </c>
      <c r="D8" s="83" t="s">
        <v>2902</v>
      </c>
      <c r="E8" s="83" t="s">
        <v>2903</v>
      </c>
      <c r="F8" s="83" t="s">
        <v>2905</v>
      </c>
      <c r="G8" s="83" t="s">
        <v>2906</v>
      </c>
      <c r="H8" s="83" t="s">
        <v>2904</v>
      </c>
      <c r="I8" s="83" t="s">
        <v>309</v>
      </c>
      <c r="J8" s="83" t="s">
        <v>2836</v>
      </c>
      <c r="K8" s="84">
        <v>43661</v>
      </c>
      <c r="L8" s="84">
        <v>43661</v>
      </c>
      <c r="M8" s="84">
        <v>43661</v>
      </c>
      <c r="N8" s="83" t="s">
        <v>1367</v>
      </c>
      <c r="O8" s="83" t="s">
        <v>1368</v>
      </c>
      <c r="P8" s="102">
        <v>8160070</v>
      </c>
      <c r="Q8" s="83" t="s">
        <v>2908</v>
      </c>
      <c r="R8" s="83" t="s">
        <v>59</v>
      </c>
      <c r="S8" s="83" t="s">
        <v>52</v>
      </c>
      <c r="T8" s="85">
        <v>66702</v>
      </c>
      <c r="U8" s="85">
        <v>64758</v>
      </c>
      <c r="V8" s="85">
        <f t="shared" si="0"/>
        <v>1944</v>
      </c>
      <c r="W8" s="86">
        <f t="shared" si="1"/>
        <v>2.9144553386705047E-2</v>
      </c>
      <c r="X8" s="83" t="s">
        <v>1361</v>
      </c>
      <c r="Y8" s="85">
        <v>64758</v>
      </c>
      <c r="Z8" s="83" t="s">
        <v>5818</v>
      </c>
      <c r="AA8" s="85">
        <v>0</v>
      </c>
      <c r="AB8" s="85" t="s">
        <v>54</v>
      </c>
      <c r="AC8" s="85">
        <v>66702</v>
      </c>
      <c r="AD8" s="85">
        <v>64758</v>
      </c>
      <c r="AE8" s="85">
        <v>1944</v>
      </c>
      <c r="AF8" s="83" t="s">
        <v>1371</v>
      </c>
      <c r="AG8" s="103">
        <f t="shared" si="2"/>
        <v>0</v>
      </c>
    </row>
    <row r="9" spans="1:34" s="88" customFormat="1" x14ac:dyDescent="0.2">
      <c r="A9" s="83" t="s">
        <v>39</v>
      </c>
      <c r="B9" s="83" t="s">
        <v>40</v>
      </c>
      <c r="C9" s="83" t="s">
        <v>2901</v>
      </c>
      <c r="D9" s="83" t="s">
        <v>2902</v>
      </c>
      <c r="E9" s="83" t="s">
        <v>2903</v>
      </c>
      <c r="F9" s="83" t="s">
        <v>2905</v>
      </c>
      <c r="G9" s="83" t="s">
        <v>2906</v>
      </c>
      <c r="H9" s="83" t="s">
        <v>2904</v>
      </c>
      <c r="I9" s="83" t="s">
        <v>309</v>
      </c>
      <c r="J9" s="83" t="s">
        <v>2836</v>
      </c>
      <c r="K9" s="84">
        <v>43661</v>
      </c>
      <c r="L9" s="84">
        <v>43661</v>
      </c>
      <c r="M9" s="84">
        <v>43661</v>
      </c>
      <c r="N9" s="83" t="s">
        <v>1367</v>
      </c>
      <c r="O9" s="83" t="s">
        <v>1368</v>
      </c>
      <c r="P9" s="102">
        <v>8160070</v>
      </c>
      <c r="Q9" s="83" t="s">
        <v>2908</v>
      </c>
      <c r="R9" s="83" t="s">
        <v>59</v>
      </c>
      <c r="S9" s="83" t="s">
        <v>52</v>
      </c>
      <c r="T9" s="85">
        <v>66264</v>
      </c>
      <c r="U9" s="85">
        <v>64335</v>
      </c>
      <c r="V9" s="85">
        <f t="shared" si="0"/>
        <v>1929</v>
      </c>
      <c r="W9" s="86">
        <f t="shared" si="1"/>
        <v>2.9110829409634189E-2</v>
      </c>
      <c r="X9" s="83" t="s">
        <v>1361</v>
      </c>
      <c r="Y9" s="85">
        <v>64335</v>
      </c>
      <c r="Z9" s="83" t="s">
        <v>5819</v>
      </c>
      <c r="AA9" s="85">
        <v>0</v>
      </c>
      <c r="AB9" s="85" t="s">
        <v>54</v>
      </c>
      <c r="AC9" s="85">
        <v>66264</v>
      </c>
      <c r="AD9" s="85">
        <v>64335</v>
      </c>
      <c r="AE9" s="85">
        <v>1929</v>
      </c>
      <c r="AF9" s="83" t="s">
        <v>1371</v>
      </c>
      <c r="AG9" s="103">
        <f t="shared" si="2"/>
        <v>0</v>
      </c>
    </row>
    <row r="10" spans="1:34" s="88" customFormat="1" x14ac:dyDescent="0.2">
      <c r="A10" s="83" t="s">
        <v>39</v>
      </c>
      <c r="B10" s="83" t="s">
        <v>40</v>
      </c>
      <c r="C10" s="83" t="s">
        <v>2901</v>
      </c>
      <c r="D10" s="83" t="s">
        <v>2902</v>
      </c>
      <c r="E10" s="83" t="s">
        <v>2903</v>
      </c>
      <c r="F10" s="83" t="s">
        <v>2905</v>
      </c>
      <c r="G10" s="83" t="s">
        <v>2913</v>
      </c>
      <c r="H10" s="83" t="s">
        <v>2912</v>
      </c>
      <c r="I10" s="83" t="s">
        <v>2914</v>
      </c>
      <c r="J10" s="83" t="s">
        <v>2011</v>
      </c>
      <c r="K10" s="84">
        <v>43552</v>
      </c>
      <c r="L10" s="84">
        <v>43552</v>
      </c>
      <c r="M10" s="84">
        <v>43552</v>
      </c>
      <c r="N10" s="83" t="s">
        <v>1358</v>
      </c>
      <c r="O10" s="83" t="s">
        <v>1368</v>
      </c>
      <c r="P10" s="102">
        <v>8161711</v>
      </c>
      <c r="Q10" s="83" t="s">
        <v>2916</v>
      </c>
      <c r="R10" s="83" t="s">
        <v>68</v>
      </c>
      <c r="S10" s="83" t="s">
        <v>52</v>
      </c>
      <c r="T10" s="85">
        <v>630</v>
      </c>
      <c r="U10" s="85">
        <v>609</v>
      </c>
      <c r="V10" s="85">
        <f t="shared" si="0"/>
        <v>21</v>
      </c>
      <c r="W10" s="86">
        <f t="shared" si="1"/>
        <v>3.3333333333333333E-2</v>
      </c>
      <c r="X10" s="83" t="s">
        <v>1361</v>
      </c>
      <c r="Y10" s="85">
        <v>609</v>
      </c>
      <c r="Z10" s="83" t="s">
        <v>2918</v>
      </c>
      <c r="AA10" s="85">
        <v>0</v>
      </c>
      <c r="AB10" s="85" t="s">
        <v>54</v>
      </c>
      <c r="AC10" s="85">
        <v>630</v>
      </c>
      <c r="AD10" s="85">
        <v>609</v>
      </c>
      <c r="AE10" s="85">
        <v>21</v>
      </c>
      <c r="AF10" s="83" t="s">
        <v>1376</v>
      </c>
      <c r="AG10" s="103">
        <f t="shared" si="2"/>
        <v>0</v>
      </c>
    </row>
    <row r="11" spans="1:34" s="88" customFormat="1" x14ac:dyDescent="0.2">
      <c r="A11" s="83" t="s">
        <v>39</v>
      </c>
      <c r="B11" s="83" t="s">
        <v>40</v>
      </c>
      <c r="C11" s="83" t="s">
        <v>2901</v>
      </c>
      <c r="D11" s="83" t="s">
        <v>2902</v>
      </c>
      <c r="E11" s="83" t="s">
        <v>2903</v>
      </c>
      <c r="F11" s="83" t="s">
        <v>2905</v>
      </c>
      <c r="G11" s="83" t="s">
        <v>2913</v>
      </c>
      <c r="H11" s="83" t="s">
        <v>2912</v>
      </c>
      <c r="I11" s="83" t="s">
        <v>2914</v>
      </c>
      <c r="J11" s="83" t="s">
        <v>2746</v>
      </c>
      <c r="K11" s="84">
        <v>43566</v>
      </c>
      <c r="L11" s="84">
        <v>43566</v>
      </c>
      <c r="M11" s="84">
        <v>43566</v>
      </c>
      <c r="N11" s="83" t="s">
        <v>1358</v>
      </c>
      <c r="O11" s="83" t="s">
        <v>1368</v>
      </c>
      <c r="P11" s="102">
        <v>8161711</v>
      </c>
      <c r="Q11" s="83" t="s">
        <v>2916</v>
      </c>
      <c r="R11" s="83" t="s">
        <v>68</v>
      </c>
      <c r="S11" s="83" t="s">
        <v>52</v>
      </c>
      <c r="T11" s="85">
        <v>390</v>
      </c>
      <c r="U11" s="85">
        <v>377</v>
      </c>
      <c r="V11" s="85">
        <f t="shared" si="0"/>
        <v>13</v>
      </c>
      <c r="W11" s="86">
        <f t="shared" si="1"/>
        <v>3.3333333333333333E-2</v>
      </c>
      <c r="X11" s="83" t="s">
        <v>1361</v>
      </c>
      <c r="Y11" s="85">
        <v>377</v>
      </c>
      <c r="Z11" s="83" t="s">
        <v>2918</v>
      </c>
      <c r="AA11" s="85">
        <v>0</v>
      </c>
      <c r="AB11" s="85" t="s">
        <v>54</v>
      </c>
      <c r="AC11" s="85">
        <v>390</v>
      </c>
      <c r="AD11" s="85">
        <v>377</v>
      </c>
      <c r="AE11" s="85">
        <v>13</v>
      </c>
      <c r="AF11" s="83" t="s">
        <v>1376</v>
      </c>
      <c r="AG11" s="103">
        <f t="shared" si="2"/>
        <v>0</v>
      </c>
    </row>
    <row r="12" spans="1:34" s="88" customFormat="1" x14ac:dyDescent="0.2">
      <c r="A12" s="83" t="s">
        <v>39</v>
      </c>
      <c r="B12" s="83" t="s">
        <v>40</v>
      </c>
      <c r="C12" s="83" t="s">
        <v>2901</v>
      </c>
      <c r="D12" s="83" t="s">
        <v>2902</v>
      </c>
      <c r="E12" s="83" t="s">
        <v>2903</v>
      </c>
      <c r="F12" s="83" t="s">
        <v>2905</v>
      </c>
      <c r="G12" s="83" t="s">
        <v>2913</v>
      </c>
      <c r="H12" s="83" t="s">
        <v>2912</v>
      </c>
      <c r="I12" s="83" t="s">
        <v>309</v>
      </c>
      <c r="J12" s="83" t="s">
        <v>2754</v>
      </c>
      <c r="K12" s="84">
        <v>43587</v>
      </c>
      <c r="L12" s="84">
        <v>43587</v>
      </c>
      <c r="M12" s="84">
        <v>43587</v>
      </c>
      <c r="N12" s="83" t="s">
        <v>1358</v>
      </c>
      <c r="O12" s="83" t="s">
        <v>1368</v>
      </c>
      <c r="P12" s="102">
        <v>8016779</v>
      </c>
      <c r="Q12" s="83" t="s">
        <v>5820</v>
      </c>
      <c r="R12" s="83" t="s">
        <v>68</v>
      </c>
      <c r="S12" s="83" t="s">
        <v>52</v>
      </c>
      <c r="T12" s="85">
        <v>32984</v>
      </c>
      <c r="U12" s="85">
        <v>29450</v>
      </c>
      <c r="V12" s="85">
        <f t="shared" si="0"/>
        <v>3534</v>
      </c>
      <c r="W12" s="86">
        <f t="shared" si="1"/>
        <v>0.10714285714285714</v>
      </c>
      <c r="X12" s="83" t="s">
        <v>1361</v>
      </c>
      <c r="Y12" s="85">
        <v>29450</v>
      </c>
      <c r="Z12" s="83" t="s">
        <v>5821</v>
      </c>
      <c r="AA12" s="85">
        <v>0</v>
      </c>
      <c r="AB12" s="85" t="s">
        <v>54</v>
      </c>
      <c r="AC12" s="85">
        <v>32984</v>
      </c>
      <c r="AD12" s="85">
        <v>29450</v>
      </c>
      <c r="AE12" s="85">
        <v>3534</v>
      </c>
      <c r="AF12" s="83" t="s">
        <v>1371</v>
      </c>
      <c r="AG12" s="103">
        <f t="shared" si="2"/>
        <v>0</v>
      </c>
    </row>
    <row r="13" spans="1:34" s="88" customFormat="1" x14ac:dyDescent="0.2">
      <c r="A13" s="83" t="s">
        <v>39</v>
      </c>
      <c r="B13" s="83" t="s">
        <v>40</v>
      </c>
      <c r="C13" s="83" t="s">
        <v>2901</v>
      </c>
      <c r="D13" s="83" t="s">
        <v>2902</v>
      </c>
      <c r="E13" s="83" t="s">
        <v>2903</v>
      </c>
      <c r="F13" s="83" t="s">
        <v>2905</v>
      </c>
      <c r="G13" s="83" t="s">
        <v>2913</v>
      </c>
      <c r="H13" s="83" t="s">
        <v>3100</v>
      </c>
      <c r="I13" s="83" t="s">
        <v>309</v>
      </c>
      <c r="J13" s="83" t="s">
        <v>2011</v>
      </c>
      <c r="K13" s="84">
        <v>43536</v>
      </c>
      <c r="L13" s="84">
        <v>43536</v>
      </c>
      <c r="M13" s="84">
        <v>43536</v>
      </c>
      <c r="N13" s="83" t="s">
        <v>1358</v>
      </c>
      <c r="O13" s="83" t="s">
        <v>1368</v>
      </c>
      <c r="P13" s="102">
        <v>8100556</v>
      </c>
      <c r="Q13" s="83" t="s">
        <v>4947</v>
      </c>
      <c r="R13" s="83" t="s">
        <v>68</v>
      </c>
      <c r="S13" s="83" t="s">
        <v>52</v>
      </c>
      <c r="T13" s="85">
        <v>0</v>
      </c>
      <c r="U13" s="85">
        <v>6380</v>
      </c>
      <c r="V13" s="85">
        <f t="shared" si="0"/>
        <v>-6380</v>
      </c>
      <c r="W13" s="86" t="e">
        <f t="shared" si="1"/>
        <v>#DIV/0!</v>
      </c>
      <c r="X13" s="83" t="s">
        <v>1361</v>
      </c>
      <c r="Y13" s="85">
        <v>6380</v>
      </c>
      <c r="Z13" s="83" t="s">
        <v>4948</v>
      </c>
      <c r="AA13" s="85">
        <v>0</v>
      </c>
      <c r="AB13" s="85" t="s">
        <v>54</v>
      </c>
      <c r="AC13" s="85">
        <v>0</v>
      </c>
      <c r="AD13" s="85">
        <v>6380</v>
      </c>
      <c r="AE13" s="85">
        <v>-6380</v>
      </c>
      <c r="AF13" s="83" t="s">
        <v>1371</v>
      </c>
      <c r="AG13" s="103">
        <f t="shared" si="2"/>
        <v>0</v>
      </c>
    </row>
    <row r="14" spans="1:34" s="88" customFormat="1" x14ac:dyDescent="0.2">
      <c r="A14" s="83" t="s">
        <v>39</v>
      </c>
      <c r="B14" s="83" t="s">
        <v>40</v>
      </c>
      <c r="C14" s="83" t="s">
        <v>2901</v>
      </c>
      <c r="D14" s="83" t="s">
        <v>2902</v>
      </c>
      <c r="E14" s="83" t="s">
        <v>2903</v>
      </c>
      <c r="F14" s="83" t="s">
        <v>2905</v>
      </c>
      <c r="G14" s="83" t="s">
        <v>2913</v>
      </c>
      <c r="H14" s="83" t="s">
        <v>4286</v>
      </c>
      <c r="I14" s="83" t="s">
        <v>309</v>
      </c>
      <c r="J14" s="83" t="s">
        <v>5822</v>
      </c>
      <c r="K14" s="84">
        <v>43920</v>
      </c>
      <c r="L14" s="84">
        <v>43920</v>
      </c>
      <c r="M14" s="84">
        <v>43476</v>
      </c>
      <c r="N14" s="83" t="s">
        <v>1358</v>
      </c>
      <c r="O14" s="83" t="s">
        <v>1368</v>
      </c>
      <c r="P14" s="102">
        <v>7637605</v>
      </c>
      <c r="Q14" s="83" t="s">
        <v>5823</v>
      </c>
      <c r="R14" s="83" t="s">
        <v>68</v>
      </c>
      <c r="S14" s="83" t="s">
        <v>52</v>
      </c>
      <c r="T14" s="85">
        <v>38062.25</v>
      </c>
      <c r="U14" s="85">
        <v>34602.04</v>
      </c>
      <c r="V14" s="85">
        <f t="shared" si="0"/>
        <v>3460.2099999999991</v>
      </c>
      <c r="W14" s="86">
        <f t="shared" si="1"/>
        <v>9.0909234215003035E-2</v>
      </c>
      <c r="X14" s="83" t="s">
        <v>1361</v>
      </c>
      <c r="Y14" s="85">
        <v>34602.04</v>
      </c>
      <c r="Z14" s="83" t="s">
        <v>5824</v>
      </c>
      <c r="AA14" s="85">
        <v>0</v>
      </c>
      <c r="AB14" s="85" t="s">
        <v>54</v>
      </c>
      <c r="AC14" s="85">
        <v>38062.25</v>
      </c>
      <c r="AD14" s="85">
        <v>34602.04</v>
      </c>
      <c r="AE14" s="85">
        <v>3460.21</v>
      </c>
      <c r="AF14" s="83" t="s">
        <v>1371</v>
      </c>
      <c r="AG14" s="103">
        <f t="shared" si="2"/>
        <v>0</v>
      </c>
    </row>
    <row r="15" spans="1:34" s="88" customFormat="1" x14ac:dyDescent="0.2">
      <c r="A15" s="83" t="s">
        <v>39</v>
      </c>
      <c r="B15" s="83" t="s">
        <v>40</v>
      </c>
      <c r="C15" s="83" t="s">
        <v>2901</v>
      </c>
      <c r="D15" s="83" t="s">
        <v>2902</v>
      </c>
      <c r="E15" s="83" t="s">
        <v>2903</v>
      </c>
      <c r="F15" s="83" t="s">
        <v>2905</v>
      </c>
      <c r="G15" s="83" t="s">
        <v>2913</v>
      </c>
      <c r="H15" s="83" t="s">
        <v>3093</v>
      </c>
      <c r="I15" s="83" t="s">
        <v>309</v>
      </c>
      <c r="J15" s="83" t="s">
        <v>2011</v>
      </c>
      <c r="K15" s="84">
        <v>43528</v>
      </c>
      <c r="L15" s="84">
        <v>43528</v>
      </c>
      <c r="M15" s="84">
        <v>43528</v>
      </c>
      <c r="N15" s="83" t="s">
        <v>1358</v>
      </c>
      <c r="O15" s="83" t="s">
        <v>1368</v>
      </c>
      <c r="P15" s="102">
        <v>8008949</v>
      </c>
      <c r="Q15" s="83" t="s">
        <v>4949</v>
      </c>
      <c r="R15" s="83" t="s">
        <v>68</v>
      </c>
      <c r="S15" s="83" t="s">
        <v>52</v>
      </c>
      <c r="T15" s="85">
        <v>8316</v>
      </c>
      <c r="U15" s="85">
        <v>7425</v>
      </c>
      <c r="V15" s="85">
        <f t="shared" si="0"/>
        <v>891</v>
      </c>
      <c r="W15" s="86">
        <f t="shared" si="1"/>
        <v>0.10714285714285714</v>
      </c>
      <c r="X15" s="83" t="s">
        <v>1361</v>
      </c>
      <c r="Y15" s="85">
        <v>7425</v>
      </c>
      <c r="Z15" s="83" t="s">
        <v>4950</v>
      </c>
      <c r="AA15" s="85">
        <v>0</v>
      </c>
      <c r="AB15" s="85" t="s">
        <v>54</v>
      </c>
      <c r="AC15" s="85">
        <v>8316</v>
      </c>
      <c r="AD15" s="85">
        <v>7425</v>
      </c>
      <c r="AE15" s="85">
        <v>891</v>
      </c>
      <c r="AF15" s="83" t="s">
        <v>1371</v>
      </c>
      <c r="AG15" s="103">
        <f t="shared" si="2"/>
        <v>0</v>
      </c>
    </row>
    <row r="16" spans="1:34" s="88" customFormat="1" x14ac:dyDescent="0.2">
      <c r="A16" s="83" t="s">
        <v>39</v>
      </c>
      <c r="B16" s="83" t="s">
        <v>40</v>
      </c>
      <c r="C16" s="83" t="s">
        <v>2901</v>
      </c>
      <c r="D16" s="83" t="s">
        <v>2902</v>
      </c>
      <c r="E16" s="83" t="s">
        <v>2903</v>
      </c>
      <c r="F16" s="83" t="s">
        <v>2905</v>
      </c>
      <c r="G16" s="83" t="s">
        <v>2913</v>
      </c>
      <c r="H16" s="83" t="s">
        <v>2921</v>
      </c>
      <c r="I16" s="83" t="s">
        <v>94</v>
      </c>
      <c r="J16" s="83" t="s">
        <v>2011</v>
      </c>
      <c r="K16" s="84">
        <v>43529</v>
      </c>
      <c r="L16" s="84">
        <v>43529</v>
      </c>
      <c r="M16" s="84">
        <v>43529</v>
      </c>
      <c r="N16" s="83" t="s">
        <v>1358</v>
      </c>
      <c r="O16" s="83" t="s">
        <v>1368</v>
      </c>
      <c r="P16" s="102">
        <v>8202011</v>
      </c>
      <c r="Q16" s="83" t="s">
        <v>2923</v>
      </c>
      <c r="R16" s="83" t="s">
        <v>68</v>
      </c>
      <c r="S16" s="83" t="s">
        <v>52</v>
      </c>
      <c r="T16" s="85">
        <v>239197.72</v>
      </c>
      <c r="U16" s="85">
        <v>171150.1</v>
      </c>
      <c r="V16" s="85">
        <f t="shared" si="0"/>
        <v>68047.62</v>
      </c>
      <c r="W16" s="86">
        <f t="shared" si="1"/>
        <v>0.28448272834707622</v>
      </c>
      <c r="X16" s="83" t="s">
        <v>1361</v>
      </c>
      <c r="Y16" s="85">
        <v>171150.1</v>
      </c>
      <c r="Z16" s="83" t="s">
        <v>2925</v>
      </c>
      <c r="AA16" s="85">
        <v>0</v>
      </c>
      <c r="AB16" s="85" t="s">
        <v>54</v>
      </c>
      <c r="AC16" s="85">
        <v>239197.72</v>
      </c>
      <c r="AD16" s="85">
        <v>171150.1</v>
      </c>
      <c r="AE16" s="85">
        <v>68047.62</v>
      </c>
      <c r="AF16" s="83" t="s">
        <v>1371</v>
      </c>
      <c r="AG16" s="103">
        <f t="shared" si="2"/>
        <v>0</v>
      </c>
    </row>
    <row r="17" spans="1:33" s="88" customFormat="1" x14ac:dyDescent="0.2">
      <c r="A17" s="83" t="s">
        <v>39</v>
      </c>
      <c r="B17" s="83" t="s">
        <v>40</v>
      </c>
      <c r="C17" s="83" t="s">
        <v>2901</v>
      </c>
      <c r="D17" s="83" t="s">
        <v>2927</v>
      </c>
      <c r="E17" s="83" t="s">
        <v>2903</v>
      </c>
      <c r="F17" s="83" t="s">
        <v>2930</v>
      </c>
      <c r="G17" s="83" t="s">
        <v>2931</v>
      </c>
      <c r="H17" s="83" t="s">
        <v>4308</v>
      </c>
      <c r="I17" s="83" t="s">
        <v>183</v>
      </c>
      <c r="J17" s="83" t="s">
        <v>2754</v>
      </c>
      <c r="K17" s="84">
        <v>43602</v>
      </c>
      <c r="L17" s="84">
        <v>43602</v>
      </c>
      <c r="M17" s="84">
        <v>43476</v>
      </c>
      <c r="N17" s="83" t="s">
        <v>1358</v>
      </c>
      <c r="O17" s="83" t="s">
        <v>1368</v>
      </c>
      <c r="P17" s="102">
        <v>7362259</v>
      </c>
      <c r="Q17" s="83" t="s">
        <v>5825</v>
      </c>
      <c r="R17" s="83" t="s">
        <v>68</v>
      </c>
      <c r="S17" s="83" t="s">
        <v>52</v>
      </c>
      <c r="T17" s="85">
        <v>31320</v>
      </c>
      <c r="U17" s="85">
        <v>26100</v>
      </c>
      <c r="V17" s="85">
        <f>T17-U17</f>
        <v>5220</v>
      </c>
      <c r="W17" s="86">
        <f t="shared" si="1"/>
        <v>0.16666666666666666</v>
      </c>
      <c r="X17" s="83" t="s">
        <v>1361</v>
      </c>
      <c r="Y17" s="85">
        <v>26100</v>
      </c>
      <c r="Z17" s="83" t="s">
        <v>5826</v>
      </c>
      <c r="AA17" s="85">
        <v>0</v>
      </c>
      <c r="AB17" s="85" t="s">
        <v>54</v>
      </c>
      <c r="AC17" s="85">
        <v>31320</v>
      </c>
      <c r="AD17" s="85">
        <v>26100</v>
      </c>
      <c r="AE17" s="85">
        <v>5220</v>
      </c>
      <c r="AF17" s="83" t="s">
        <v>1371</v>
      </c>
      <c r="AG17" s="103">
        <f>V17-AE17</f>
        <v>0</v>
      </c>
    </row>
    <row r="18" spans="1:33" s="88" customFormat="1" x14ac:dyDescent="0.2">
      <c r="A18" s="83" t="s">
        <v>39</v>
      </c>
      <c r="B18" s="83" t="s">
        <v>40</v>
      </c>
      <c r="C18" s="83" t="s">
        <v>2901</v>
      </c>
      <c r="D18" s="83" t="s">
        <v>2927</v>
      </c>
      <c r="E18" s="83" t="s">
        <v>2903</v>
      </c>
      <c r="F18" s="83" t="s">
        <v>2930</v>
      </c>
      <c r="G18" s="83" t="s">
        <v>2931</v>
      </c>
      <c r="H18" s="83" t="s">
        <v>4308</v>
      </c>
      <c r="I18" s="83" t="s">
        <v>309</v>
      </c>
      <c r="J18" s="83" t="s">
        <v>2746</v>
      </c>
      <c r="K18" s="84">
        <v>43572</v>
      </c>
      <c r="L18" s="84">
        <v>43572</v>
      </c>
      <c r="M18" s="84">
        <v>43476</v>
      </c>
      <c r="N18" s="83" t="s">
        <v>1358</v>
      </c>
      <c r="O18" s="83" t="s">
        <v>1368</v>
      </c>
      <c r="P18" s="102">
        <v>7451653</v>
      </c>
      <c r="Q18" s="83" t="s">
        <v>5825</v>
      </c>
      <c r="R18" s="83" t="s">
        <v>68</v>
      </c>
      <c r="S18" s="83" t="s">
        <v>52</v>
      </c>
      <c r="T18" s="85">
        <v>63440</v>
      </c>
      <c r="U18" s="85">
        <v>54200</v>
      </c>
      <c r="V18" s="85">
        <f>T18-U18</f>
        <v>9240</v>
      </c>
      <c r="W18" s="86">
        <f t="shared" si="1"/>
        <v>0.14564943253467844</v>
      </c>
      <c r="X18" s="83" t="s">
        <v>1361</v>
      </c>
      <c r="Y18" s="85">
        <v>54200</v>
      </c>
      <c r="Z18" s="83" t="s">
        <v>5827</v>
      </c>
      <c r="AA18" s="85">
        <v>0</v>
      </c>
      <c r="AB18" s="85" t="s">
        <v>54</v>
      </c>
      <c r="AC18" s="85">
        <v>63440</v>
      </c>
      <c r="AD18" s="85">
        <v>54200</v>
      </c>
      <c r="AE18" s="85">
        <v>9240</v>
      </c>
      <c r="AF18" s="83" t="s">
        <v>1371</v>
      </c>
      <c r="AG18" s="103">
        <f>V18-AE18</f>
        <v>0</v>
      </c>
    </row>
    <row r="19" spans="1:33" s="88" customFormat="1" x14ac:dyDescent="0.2">
      <c r="A19" s="83" t="s">
        <v>39</v>
      </c>
      <c r="B19" s="83" t="s">
        <v>40</v>
      </c>
      <c r="C19" s="83" t="s">
        <v>2901</v>
      </c>
      <c r="D19" s="83" t="s">
        <v>2927</v>
      </c>
      <c r="E19" s="83" t="s">
        <v>2903</v>
      </c>
      <c r="F19" s="83" t="s">
        <v>2930</v>
      </c>
      <c r="G19" s="83" t="s">
        <v>2931</v>
      </c>
      <c r="H19" s="83" t="s">
        <v>2939</v>
      </c>
      <c r="I19" s="83" t="s">
        <v>309</v>
      </c>
      <c r="J19" s="83" t="s">
        <v>2011</v>
      </c>
      <c r="K19" s="84">
        <v>43553</v>
      </c>
      <c r="L19" s="84">
        <v>43553</v>
      </c>
      <c r="M19" s="84">
        <v>43553</v>
      </c>
      <c r="N19" s="83" t="s">
        <v>1386</v>
      </c>
      <c r="O19" s="83" t="s">
        <v>1368</v>
      </c>
      <c r="P19" s="102">
        <v>8151874</v>
      </c>
      <c r="Q19" s="83" t="s">
        <v>2933</v>
      </c>
      <c r="R19" s="83" t="s">
        <v>59</v>
      </c>
      <c r="S19" s="83" t="s">
        <v>52</v>
      </c>
      <c r="T19" s="85">
        <v>9185.4500000000007</v>
      </c>
      <c r="U19" s="85">
        <v>8634.32</v>
      </c>
      <c r="V19" s="85">
        <f>T19-U19</f>
        <v>551.13000000000102</v>
      </c>
      <c r="W19" s="86">
        <f t="shared" si="1"/>
        <v>6.0000326603487142E-2</v>
      </c>
      <c r="X19" s="83" t="s">
        <v>4312</v>
      </c>
      <c r="Y19" s="85">
        <v>0</v>
      </c>
      <c r="Z19" s="83" t="s">
        <v>55</v>
      </c>
      <c r="AA19" s="85">
        <v>0</v>
      </c>
      <c r="AB19" s="85" t="s">
        <v>54</v>
      </c>
      <c r="AC19" s="85">
        <v>9185.4500000000007</v>
      </c>
      <c r="AD19" s="85">
        <v>7887.22</v>
      </c>
      <c r="AE19" s="85">
        <v>1298.23</v>
      </c>
      <c r="AF19" s="83" t="s">
        <v>1371</v>
      </c>
      <c r="AG19" s="103">
        <f>V19-AE19</f>
        <v>-747.099999999999</v>
      </c>
    </row>
    <row r="20" spans="1:33" s="88" customFormat="1" x14ac:dyDescent="0.2">
      <c r="A20" s="83" t="s">
        <v>39</v>
      </c>
      <c r="B20" s="83" t="s">
        <v>40</v>
      </c>
      <c r="C20" s="83" t="s">
        <v>2901</v>
      </c>
      <c r="D20" s="83" t="s">
        <v>2927</v>
      </c>
      <c r="E20" s="83" t="s">
        <v>2903</v>
      </c>
      <c r="F20" s="83" t="s">
        <v>2930</v>
      </c>
      <c r="G20" s="83" t="s">
        <v>2931</v>
      </c>
      <c r="H20" s="83" t="s">
        <v>2939</v>
      </c>
      <c r="I20" s="83" t="s">
        <v>309</v>
      </c>
      <c r="J20" s="83" t="s">
        <v>2011</v>
      </c>
      <c r="K20" s="84">
        <v>43539</v>
      </c>
      <c r="L20" s="84">
        <v>43539</v>
      </c>
      <c r="M20" s="84">
        <v>43539</v>
      </c>
      <c r="N20" s="83" t="s">
        <v>1358</v>
      </c>
      <c r="O20" s="83" t="s">
        <v>1368</v>
      </c>
      <c r="P20" s="102">
        <v>6665907</v>
      </c>
      <c r="Q20" s="83" t="s">
        <v>4951</v>
      </c>
      <c r="R20" s="83" t="s">
        <v>68</v>
      </c>
      <c r="S20" s="83" t="s">
        <v>52</v>
      </c>
      <c r="T20" s="85">
        <v>24750</v>
      </c>
      <c r="U20" s="85">
        <v>22500</v>
      </c>
      <c r="V20" s="85">
        <f>T20-U20</f>
        <v>2250</v>
      </c>
      <c r="W20" s="86">
        <f t="shared" si="1"/>
        <v>9.0909090909090912E-2</v>
      </c>
      <c r="X20" s="83" t="s">
        <v>1361</v>
      </c>
      <c r="Y20" s="85">
        <v>22500</v>
      </c>
      <c r="Z20" s="83" t="s">
        <v>4952</v>
      </c>
      <c r="AA20" s="85">
        <v>0</v>
      </c>
      <c r="AB20" s="85" t="s">
        <v>54</v>
      </c>
      <c r="AC20" s="85">
        <v>24750</v>
      </c>
      <c r="AD20" s="85">
        <v>22500</v>
      </c>
      <c r="AE20" s="85">
        <v>2250</v>
      </c>
      <c r="AF20" s="83" t="s">
        <v>1371</v>
      </c>
      <c r="AG20" s="103">
        <f>V20-AE20</f>
        <v>0</v>
      </c>
    </row>
    <row r="21" spans="1:33" s="88" customFormat="1" x14ac:dyDescent="0.2">
      <c r="A21" s="83" t="s">
        <v>39</v>
      </c>
      <c r="B21" s="83" t="s">
        <v>40</v>
      </c>
      <c r="C21" s="83" t="s">
        <v>2901</v>
      </c>
      <c r="D21" s="83" t="s">
        <v>2927</v>
      </c>
      <c r="E21" s="83" t="s">
        <v>2903</v>
      </c>
      <c r="F21" s="83" t="s">
        <v>2930</v>
      </c>
      <c r="G21" s="83" t="s">
        <v>2931</v>
      </c>
      <c r="H21" s="83" t="s">
        <v>4953</v>
      </c>
      <c r="I21" s="83" t="s">
        <v>309</v>
      </c>
      <c r="J21" s="83" t="s">
        <v>2011</v>
      </c>
      <c r="K21" s="84">
        <v>43539</v>
      </c>
      <c r="L21" s="84">
        <v>43539</v>
      </c>
      <c r="M21" s="84">
        <v>43539</v>
      </c>
      <c r="N21" s="83" t="s">
        <v>1358</v>
      </c>
      <c r="O21" s="83" t="s">
        <v>1368</v>
      </c>
      <c r="P21" s="102">
        <v>7320676</v>
      </c>
      <c r="Q21" s="83" t="s">
        <v>4954</v>
      </c>
      <c r="R21" s="83" t="s">
        <v>68</v>
      </c>
      <c r="S21" s="83" t="s">
        <v>52</v>
      </c>
      <c r="T21" s="85">
        <v>143782.87</v>
      </c>
      <c r="U21" s="85">
        <v>133132.67000000001</v>
      </c>
      <c r="V21" s="85">
        <f>T21-U21</f>
        <v>10650.199999999983</v>
      </c>
      <c r="W21" s="86">
        <f t="shared" si="1"/>
        <v>7.4071410592930736E-2</v>
      </c>
      <c r="X21" s="83" t="s">
        <v>1361</v>
      </c>
      <c r="Y21" s="85">
        <v>133132.67000000001</v>
      </c>
      <c r="Z21" s="83" t="s">
        <v>4955</v>
      </c>
      <c r="AA21" s="85">
        <v>0</v>
      </c>
      <c r="AB21" s="85" t="s">
        <v>54</v>
      </c>
      <c r="AC21" s="85">
        <v>143782.87</v>
      </c>
      <c r="AD21" s="85">
        <v>133132.67000000001</v>
      </c>
      <c r="AE21" s="85">
        <v>10650.2</v>
      </c>
      <c r="AF21" s="83" t="s">
        <v>1371</v>
      </c>
      <c r="AG21" s="103">
        <f>V21-AE21</f>
        <v>-1.8189894035458565E-11</v>
      </c>
    </row>
    <row r="22" spans="1:33" s="88" customFormat="1" x14ac:dyDescent="0.2">
      <c r="A22" s="83" t="s">
        <v>39</v>
      </c>
      <c r="B22" s="83" t="s">
        <v>40</v>
      </c>
      <c r="C22" s="83" t="s">
        <v>2901</v>
      </c>
      <c r="D22" s="83" t="s">
        <v>2944</v>
      </c>
      <c r="E22" s="83" t="s">
        <v>2903</v>
      </c>
      <c r="F22" s="83" t="s">
        <v>2945</v>
      </c>
      <c r="G22" s="83" t="s">
        <v>2562</v>
      </c>
      <c r="H22" s="83" t="s">
        <v>251</v>
      </c>
      <c r="I22" s="83" t="s">
        <v>309</v>
      </c>
      <c r="J22" s="83" t="s">
        <v>2011</v>
      </c>
      <c r="K22" s="84">
        <v>43544</v>
      </c>
      <c r="L22" s="84">
        <v>43539</v>
      </c>
      <c r="M22" s="104" t="s">
        <v>54</v>
      </c>
      <c r="N22" s="83" t="s">
        <v>1358</v>
      </c>
      <c r="O22" s="83" t="s">
        <v>1359</v>
      </c>
      <c r="P22" s="102">
        <v>7907379</v>
      </c>
      <c r="Q22" s="83" t="s">
        <v>4956</v>
      </c>
      <c r="R22" s="83" t="s">
        <v>68</v>
      </c>
      <c r="S22" s="83" t="s">
        <v>52</v>
      </c>
      <c r="T22" s="85">
        <v>59827.9</v>
      </c>
      <c r="U22" s="85">
        <v>54388.95</v>
      </c>
      <c r="V22" s="85">
        <f t="shared" ref="V22:V32" si="3">T22-U22</f>
        <v>5438.9500000000044</v>
      </c>
      <c r="W22" s="86">
        <f t="shared" si="1"/>
        <v>9.090992663957792E-2</v>
      </c>
      <c r="X22" s="83" t="s">
        <v>1361</v>
      </c>
      <c r="Y22" s="85">
        <v>54388.95</v>
      </c>
      <c r="Z22" s="83" t="s">
        <v>4957</v>
      </c>
      <c r="AA22" s="85">
        <v>0</v>
      </c>
      <c r="AB22" s="85" t="s">
        <v>54</v>
      </c>
      <c r="AC22" s="85">
        <v>59827.9</v>
      </c>
      <c r="AD22" s="85">
        <v>54388.95</v>
      </c>
      <c r="AE22" s="85">
        <v>5438.95</v>
      </c>
      <c r="AF22" s="83" t="s">
        <v>1371</v>
      </c>
      <c r="AG22" s="103">
        <f t="shared" ref="AG22:AG32" si="4">V22-AE22</f>
        <v>0</v>
      </c>
    </row>
    <row r="23" spans="1:33" s="88" customFormat="1" x14ac:dyDescent="0.2">
      <c r="A23" s="83" t="s">
        <v>39</v>
      </c>
      <c r="B23" s="83" t="s">
        <v>40</v>
      </c>
      <c r="C23" s="83" t="s">
        <v>2901</v>
      </c>
      <c r="D23" s="83" t="s">
        <v>2944</v>
      </c>
      <c r="E23" s="83" t="s">
        <v>2903</v>
      </c>
      <c r="F23" s="83" t="s">
        <v>2945</v>
      </c>
      <c r="G23" s="83" t="s">
        <v>2562</v>
      </c>
      <c r="H23" s="83" t="s">
        <v>251</v>
      </c>
      <c r="I23" s="83" t="s">
        <v>2914</v>
      </c>
      <c r="J23" s="83" t="s">
        <v>2746</v>
      </c>
      <c r="K23" s="84">
        <v>43574</v>
      </c>
      <c r="L23" s="84">
        <v>43539</v>
      </c>
      <c r="M23" s="104" t="s">
        <v>54</v>
      </c>
      <c r="N23" s="83" t="s">
        <v>1358</v>
      </c>
      <c r="O23" s="83" t="s">
        <v>1359</v>
      </c>
      <c r="P23" s="102">
        <v>8185904</v>
      </c>
      <c r="Q23" s="83" t="s">
        <v>2947</v>
      </c>
      <c r="R23" s="83" t="s">
        <v>68</v>
      </c>
      <c r="S23" s="83" t="s">
        <v>52</v>
      </c>
      <c r="T23" s="85">
        <v>122536.7</v>
      </c>
      <c r="U23" s="85">
        <v>114950</v>
      </c>
      <c r="V23" s="85">
        <f t="shared" si="3"/>
        <v>7586.6999999999971</v>
      </c>
      <c r="W23" s="86">
        <f t="shared" si="1"/>
        <v>6.19136960600375E-2</v>
      </c>
      <c r="X23" s="83" t="s">
        <v>1361</v>
      </c>
      <c r="Y23" s="85">
        <v>114950</v>
      </c>
      <c r="Z23" s="83" t="s">
        <v>2949</v>
      </c>
      <c r="AA23" s="85">
        <v>0</v>
      </c>
      <c r="AB23" s="85" t="s">
        <v>54</v>
      </c>
      <c r="AC23" s="85">
        <v>122536.7</v>
      </c>
      <c r="AD23" s="85">
        <v>114950</v>
      </c>
      <c r="AE23" s="85">
        <v>7586.7</v>
      </c>
      <c r="AF23" s="83" t="s">
        <v>1371</v>
      </c>
      <c r="AG23" s="103">
        <f t="shared" si="4"/>
        <v>0</v>
      </c>
    </row>
    <row r="24" spans="1:33" s="88" customFormat="1" x14ac:dyDescent="0.2">
      <c r="A24" s="83" t="s">
        <v>39</v>
      </c>
      <c r="B24" s="83" t="s">
        <v>40</v>
      </c>
      <c r="C24" s="83" t="s">
        <v>2901</v>
      </c>
      <c r="D24" s="83" t="s">
        <v>2944</v>
      </c>
      <c r="E24" s="83" t="s">
        <v>2903</v>
      </c>
      <c r="F24" s="83" t="s">
        <v>2945</v>
      </c>
      <c r="G24" s="83" t="s">
        <v>2562</v>
      </c>
      <c r="H24" s="83" t="s">
        <v>251</v>
      </c>
      <c r="I24" s="83" t="s">
        <v>2914</v>
      </c>
      <c r="J24" s="83" t="s">
        <v>2011</v>
      </c>
      <c r="K24" s="84">
        <v>43537</v>
      </c>
      <c r="L24" s="84">
        <v>43537</v>
      </c>
      <c r="M24" s="84">
        <v>43537</v>
      </c>
      <c r="N24" s="83" t="s">
        <v>1358</v>
      </c>
      <c r="O24" s="83" t="s">
        <v>1368</v>
      </c>
      <c r="P24" s="102">
        <v>8185904</v>
      </c>
      <c r="Q24" s="83" t="s">
        <v>2947</v>
      </c>
      <c r="R24" s="83" t="s">
        <v>68</v>
      </c>
      <c r="S24" s="83" t="s">
        <v>52</v>
      </c>
      <c r="T24" s="85">
        <v>196495.2</v>
      </c>
      <c r="U24" s="85">
        <v>161062.39999999999</v>
      </c>
      <c r="V24" s="85">
        <f t="shared" si="3"/>
        <v>35432.800000000017</v>
      </c>
      <c r="W24" s="86">
        <f t="shared" si="1"/>
        <v>0.18032399773633154</v>
      </c>
      <c r="X24" s="83" t="s">
        <v>1361</v>
      </c>
      <c r="Y24" s="85">
        <v>161062.39999999999</v>
      </c>
      <c r="Z24" s="83" t="s">
        <v>2949</v>
      </c>
      <c r="AA24" s="85">
        <v>0</v>
      </c>
      <c r="AB24" s="85" t="s">
        <v>54</v>
      </c>
      <c r="AC24" s="85">
        <v>196495.2</v>
      </c>
      <c r="AD24" s="85">
        <v>161062.39999999999</v>
      </c>
      <c r="AE24" s="85">
        <v>35432.800000000003</v>
      </c>
      <c r="AF24" s="83" t="s">
        <v>1371</v>
      </c>
      <c r="AG24" s="103">
        <f t="shared" si="4"/>
        <v>0</v>
      </c>
    </row>
    <row r="25" spans="1:33" s="88" customFormat="1" x14ac:dyDescent="0.2">
      <c r="A25" s="83" t="s">
        <v>39</v>
      </c>
      <c r="B25" s="83" t="s">
        <v>40</v>
      </c>
      <c r="C25" s="83" t="s">
        <v>2901</v>
      </c>
      <c r="D25" s="83" t="s">
        <v>2944</v>
      </c>
      <c r="E25" s="83" t="s">
        <v>2903</v>
      </c>
      <c r="F25" s="83" t="s">
        <v>2945</v>
      </c>
      <c r="G25" s="83" t="s">
        <v>2562</v>
      </c>
      <c r="H25" s="83" t="s">
        <v>407</v>
      </c>
      <c r="I25" s="83" t="s">
        <v>94</v>
      </c>
      <c r="J25" s="83" t="s">
        <v>2011</v>
      </c>
      <c r="K25" s="84">
        <v>43544</v>
      </c>
      <c r="L25" s="84">
        <v>43539</v>
      </c>
      <c r="M25" s="104" t="s">
        <v>54</v>
      </c>
      <c r="N25" s="83" t="s">
        <v>1358</v>
      </c>
      <c r="O25" s="83" t="s">
        <v>1359</v>
      </c>
      <c r="P25" s="102">
        <v>7894657</v>
      </c>
      <c r="Q25" s="83" t="s">
        <v>4958</v>
      </c>
      <c r="R25" s="83" t="s">
        <v>68</v>
      </c>
      <c r="S25" s="83" t="s">
        <v>52</v>
      </c>
      <c r="T25" s="85">
        <v>2090</v>
      </c>
      <c r="U25" s="85">
        <v>1900</v>
      </c>
      <c r="V25" s="85">
        <f t="shared" si="3"/>
        <v>190</v>
      </c>
      <c r="W25" s="86">
        <f t="shared" si="1"/>
        <v>9.0909090909090912E-2</v>
      </c>
      <c r="X25" s="83" t="s">
        <v>1361</v>
      </c>
      <c r="Y25" s="85">
        <v>1900</v>
      </c>
      <c r="Z25" s="83" t="s">
        <v>4959</v>
      </c>
      <c r="AA25" s="85">
        <v>0</v>
      </c>
      <c r="AB25" s="85" t="s">
        <v>54</v>
      </c>
      <c r="AC25" s="85">
        <v>2090</v>
      </c>
      <c r="AD25" s="85">
        <v>1900</v>
      </c>
      <c r="AE25" s="85">
        <v>190</v>
      </c>
      <c r="AF25" s="83" t="s">
        <v>1371</v>
      </c>
      <c r="AG25" s="103">
        <f t="shared" si="4"/>
        <v>0</v>
      </c>
    </row>
    <row r="26" spans="1:33" s="88" customFormat="1" x14ac:dyDescent="0.2">
      <c r="A26" s="83" t="s">
        <v>39</v>
      </c>
      <c r="B26" s="83" t="s">
        <v>40</v>
      </c>
      <c r="C26" s="83" t="s">
        <v>2901</v>
      </c>
      <c r="D26" s="83" t="s">
        <v>2944</v>
      </c>
      <c r="E26" s="83" t="s">
        <v>2903</v>
      </c>
      <c r="F26" s="83" t="s">
        <v>2945</v>
      </c>
      <c r="G26" s="83" t="s">
        <v>2562</v>
      </c>
      <c r="H26" s="83" t="s">
        <v>5828</v>
      </c>
      <c r="I26" s="83" t="s">
        <v>94</v>
      </c>
      <c r="J26" s="83" t="s">
        <v>2746</v>
      </c>
      <c r="K26" s="84">
        <v>43565</v>
      </c>
      <c r="L26" s="84">
        <v>43565</v>
      </c>
      <c r="M26" s="84">
        <v>43565</v>
      </c>
      <c r="N26" s="83" t="s">
        <v>1367</v>
      </c>
      <c r="O26" s="83" t="s">
        <v>1368</v>
      </c>
      <c r="P26" s="102">
        <v>8050960</v>
      </c>
      <c r="Q26" s="83" t="s">
        <v>5829</v>
      </c>
      <c r="R26" s="83" t="s">
        <v>59</v>
      </c>
      <c r="S26" s="83" t="s">
        <v>52</v>
      </c>
      <c r="T26" s="85">
        <v>892980</v>
      </c>
      <c r="U26" s="85">
        <v>811800</v>
      </c>
      <c r="V26" s="85">
        <f t="shared" si="3"/>
        <v>81180</v>
      </c>
      <c r="W26" s="86">
        <f t="shared" si="1"/>
        <v>9.0909090909090912E-2</v>
      </c>
      <c r="X26" s="83" t="s">
        <v>1361</v>
      </c>
      <c r="Y26" s="85">
        <v>811800</v>
      </c>
      <c r="Z26" s="83" t="s">
        <v>5830</v>
      </c>
      <c r="AA26" s="85">
        <v>0</v>
      </c>
      <c r="AB26" s="85" t="s">
        <v>54</v>
      </c>
      <c r="AC26" s="85">
        <v>892980</v>
      </c>
      <c r="AD26" s="85">
        <v>811800</v>
      </c>
      <c r="AE26" s="85">
        <v>81180</v>
      </c>
      <c r="AF26" s="83" t="s">
        <v>1371</v>
      </c>
      <c r="AG26" s="103">
        <f t="shared" si="4"/>
        <v>0</v>
      </c>
    </row>
    <row r="27" spans="1:33" s="88" customFormat="1" x14ac:dyDescent="0.2">
      <c r="A27" s="83" t="s">
        <v>39</v>
      </c>
      <c r="B27" s="83" t="s">
        <v>40</v>
      </c>
      <c r="C27" s="83" t="s">
        <v>2901</v>
      </c>
      <c r="D27" s="83" t="s">
        <v>2944</v>
      </c>
      <c r="E27" s="83" t="s">
        <v>2903</v>
      </c>
      <c r="F27" s="83" t="s">
        <v>2945</v>
      </c>
      <c r="G27" s="83" t="s">
        <v>2562</v>
      </c>
      <c r="H27" s="83" t="s">
        <v>2979</v>
      </c>
      <c r="I27" s="83" t="s">
        <v>309</v>
      </c>
      <c r="J27" s="83" t="s">
        <v>2746</v>
      </c>
      <c r="K27" s="84">
        <v>43570</v>
      </c>
      <c r="L27" s="84">
        <v>43570</v>
      </c>
      <c r="M27" s="84">
        <v>43570</v>
      </c>
      <c r="N27" s="83" t="s">
        <v>1358</v>
      </c>
      <c r="O27" s="83" t="s">
        <v>1368</v>
      </c>
      <c r="P27" s="102">
        <v>8186366</v>
      </c>
      <c r="Q27" s="83" t="s">
        <v>2981</v>
      </c>
      <c r="R27" s="83" t="s">
        <v>68</v>
      </c>
      <c r="S27" s="83" t="s">
        <v>52</v>
      </c>
      <c r="T27" s="85">
        <v>4092.66</v>
      </c>
      <c r="U27" s="85">
        <v>3861</v>
      </c>
      <c r="V27" s="85">
        <f t="shared" si="3"/>
        <v>231.65999999999985</v>
      </c>
      <c r="W27" s="86">
        <f t="shared" si="1"/>
        <v>5.6603773584905627E-2</v>
      </c>
      <c r="X27" s="83" t="s">
        <v>1361</v>
      </c>
      <c r="Y27" s="85">
        <v>3861</v>
      </c>
      <c r="Z27" s="83" t="s">
        <v>2983</v>
      </c>
      <c r="AA27" s="85">
        <v>0</v>
      </c>
      <c r="AB27" s="85" t="s">
        <v>54</v>
      </c>
      <c r="AC27" s="85">
        <v>4092.66</v>
      </c>
      <c r="AD27" s="85">
        <v>3861</v>
      </c>
      <c r="AE27" s="85">
        <v>231.66</v>
      </c>
      <c r="AF27" s="83" t="s">
        <v>1371</v>
      </c>
      <c r="AG27" s="103">
        <f t="shared" si="4"/>
        <v>0</v>
      </c>
    </row>
    <row r="28" spans="1:33" s="88" customFormat="1" x14ac:dyDescent="0.2">
      <c r="A28" s="83" t="s">
        <v>39</v>
      </c>
      <c r="B28" s="83" t="s">
        <v>40</v>
      </c>
      <c r="C28" s="83" t="s">
        <v>2901</v>
      </c>
      <c r="D28" s="83" t="s">
        <v>2944</v>
      </c>
      <c r="E28" s="83" t="s">
        <v>2903</v>
      </c>
      <c r="F28" s="83" t="s">
        <v>2945</v>
      </c>
      <c r="G28" s="83" t="s">
        <v>2562</v>
      </c>
      <c r="H28" s="83" t="s">
        <v>2979</v>
      </c>
      <c r="I28" s="83" t="s">
        <v>309</v>
      </c>
      <c r="J28" s="83" t="s">
        <v>2746</v>
      </c>
      <c r="K28" s="84">
        <v>43584</v>
      </c>
      <c r="L28" s="84">
        <v>43584</v>
      </c>
      <c r="M28" s="84">
        <v>43584</v>
      </c>
      <c r="N28" s="83" t="s">
        <v>1358</v>
      </c>
      <c r="O28" s="83" t="s">
        <v>1368</v>
      </c>
      <c r="P28" s="102">
        <v>8186366</v>
      </c>
      <c r="Q28" s="83" t="s">
        <v>2981</v>
      </c>
      <c r="R28" s="83" t="s">
        <v>68</v>
      </c>
      <c r="S28" s="83" t="s">
        <v>52</v>
      </c>
      <c r="T28" s="85">
        <v>31749.759999999998</v>
      </c>
      <c r="U28" s="85">
        <v>29951.9</v>
      </c>
      <c r="V28" s="85">
        <f t="shared" si="3"/>
        <v>1797.8599999999969</v>
      </c>
      <c r="W28" s="86">
        <f t="shared" si="1"/>
        <v>5.6625939849623969E-2</v>
      </c>
      <c r="X28" s="83" t="s">
        <v>1361</v>
      </c>
      <c r="Y28" s="85">
        <v>29951.9</v>
      </c>
      <c r="Z28" s="83" t="s">
        <v>2983</v>
      </c>
      <c r="AA28" s="85">
        <v>0</v>
      </c>
      <c r="AB28" s="85" t="s">
        <v>54</v>
      </c>
      <c r="AC28" s="85">
        <v>31749.759999999998</v>
      </c>
      <c r="AD28" s="85">
        <v>29951.9</v>
      </c>
      <c r="AE28" s="85">
        <v>1797.86</v>
      </c>
      <c r="AF28" s="83" t="s">
        <v>1371</v>
      </c>
      <c r="AG28" s="103">
        <f t="shared" si="4"/>
        <v>-2.9558577807620168E-12</v>
      </c>
    </row>
    <row r="29" spans="1:33" s="88" customFormat="1" x14ac:dyDescent="0.2">
      <c r="A29" s="83" t="s">
        <v>39</v>
      </c>
      <c r="B29" s="83" t="s">
        <v>40</v>
      </c>
      <c r="C29" s="83" t="s">
        <v>2901</v>
      </c>
      <c r="D29" s="83" t="s">
        <v>2944</v>
      </c>
      <c r="E29" s="83" t="s">
        <v>2903</v>
      </c>
      <c r="F29" s="83" t="s">
        <v>2945</v>
      </c>
      <c r="G29" s="83" t="s">
        <v>2562</v>
      </c>
      <c r="H29" s="83" t="s">
        <v>2979</v>
      </c>
      <c r="I29" s="83" t="s">
        <v>309</v>
      </c>
      <c r="J29" s="83" t="s">
        <v>2746</v>
      </c>
      <c r="K29" s="84">
        <v>43558</v>
      </c>
      <c r="L29" s="84">
        <v>43558</v>
      </c>
      <c r="M29" s="84">
        <v>43558</v>
      </c>
      <c r="N29" s="83" t="s">
        <v>1358</v>
      </c>
      <c r="O29" s="83" t="s">
        <v>1368</v>
      </c>
      <c r="P29" s="102">
        <v>8186366</v>
      </c>
      <c r="Q29" s="83" t="s">
        <v>2981</v>
      </c>
      <c r="R29" s="83" t="s">
        <v>68</v>
      </c>
      <c r="S29" s="83" t="s">
        <v>52</v>
      </c>
      <c r="T29" s="85">
        <v>11301.93</v>
      </c>
      <c r="U29" s="85">
        <v>10662.3</v>
      </c>
      <c r="V29" s="85">
        <f t="shared" si="3"/>
        <v>639.63000000000102</v>
      </c>
      <c r="W29" s="86">
        <f t="shared" si="1"/>
        <v>5.6594758594328665E-2</v>
      </c>
      <c r="X29" s="83" t="s">
        <v>1361</v>
      </c>
      <c r="Y29" s="85">
        <v>10662.3</v>
      </c>
      <c r="Z29" s="83" t="s">
        <v>2983</v>
      </c>
      <c r="AA29" s="85">
        <v>0</v>
      </c>
      <c r="AB29" s="85" t="s">
        <v>54</v>
      </c>
      <c r="AC29" s="85">
        <v>11301.93</v>
      </c>
      <c r="AD29" s="85">
        <v>10662.3</v>
      </c>
      <c r="AE29" s="85">
        <v>639.63</v>
      </c>
      <c r="AF29" s="83" t="s">
        <v>1371</v>
      </c>
      <c r="AG29" s="103">
        <f t="shared" si="4"/>
        <v>1.0231815394945443E-12</v>
      </c>
    </row>
    <row r="30" spans="1:33" s="88" customFormat="1" x14ac:dyDescent="0.2">
      <c r="A30" s="83" t="s">
        <v>39</v>
      </c>
      <c r="B30" s="83" t="s">
        <v>40</v>
      </c>
      <c r="C30" s="83" t="s">
        <v>2901</v>
      </c>
      <c r="D30" s="83" t="s">
        <v>2944</v>
      </c>
      <c r="E30" s="83" t="s">
        <v>2903</v>
      </c>
      <c r="F30" s="83" t="s">
        <v>2945</v>
      </c>
      <c r="G30" s="83" t="s">
        <v>2562</v>
      </c>
      <c r="H30" s="83" t="s">
        <v>2979</v>
      </c>
      <c r="I30" s="83" t="s">
        <v>309</v>
      </c>
      <c r="J30" s="83" t="s">
        <v>2746</v>
      </c>
      <c r="K30" s="84">
        <v>43577</v>
      </c>
      <c r="L30" s="84">
        <v>43577</v>
      </c>
      <c r="M30" s="84">
        <v>43577</v>
      </c>
      <c r="N30" s="83" t="s">
        <v>1358</v>
      </c>
      <c r="O30" s="83" t="s">
        <v>1368</v>
      </c>
      <c r="P30" s="102">
        <v>8186367</v>
      </c>
      <c r="Q30" s="83" t="s">
        <v>2981</v>
      </c>
      <c r="R30" s="83" t="s">
        <v>68</v>
      </c>
      <c r="S30" s="83" t="s">
        <v>52</v>
      </c>
      <c r="T30" s="85">
        <v>9549.5400000000009</v>
      </c>
      <c r="U30" s="85">
        <v>9009</v>
      </c>
      <c r="V30" s="85">
        <f t="shared" si="3"/>
        <v>540.54000000000087</v>
      </c>
      <c r="W30" s="86">
        <f t="shared" si="1"/>
        <v>5.6603773584905745E-2</v>
      </c>
      <c r="X30" s="83" t="s">
        <v>1361</v>
      </c>
      <c r="Y30" s="85">
        <v>9009</v>
      </c>
      <c r="Z30" s="83" t="s">
        <v>4323</v>
      </c>
      <c r="AA30" s="85">
        <v>0</v>
      </c>
      <c r="AB30" s="85" t="s">
        <v>54</v>
      </c>
      <c r="AC30" s="85">
        <v>9549.5400000000009</v>
      </c>
      <c r="AD30" s="85">
        <v>9009</v>
      </c>
      <c r="AE30" s="85">
        <v>540.54</v>
      </c>
      <c r="AF30" s="83" t="s">
        <v>1371</v>
      </c>
      <c r="AG30" s="103">
        <f t="shared" si="4"/>
        <v>9.0949470177292824E-13</v>
      </c>
    </row>
    <row r="31" spans="1:33" s="88" customFormat="1" x14ac:dyDescent="0.2">
      <c r="A31" s="83" t="s">
        <v>39</v>
      </c>
      <c r="B31" s="83" t="s">
        <v>40</v>
      </c>
      <c r="C31" s="83" t="s">
        <v>2901</v>
      </c>
      <c r="D31" s="83" t="s">
        <v>2944</v>
      </c>
      <c r="E31" s="83" t="s">
        <v>2903</v>
      </c>
      <c r="F31" s="83" t="s">
        <v>2945</v>
      </c>
      <c r="G31" s="83" t="s">
        <v>2562</v>
      </c>
      <c r="H31" s="83" t="s">
        <v>2979</v>
      </c>
      <c r="I31" s="83" t="s">
        <v>309</v>
      </c>
      <c r="J31" s="83" t="s">
        <v>2746</v>
      </c>
      <c r="K31" s="84">
        <v>43584</v>
      </c>
      <c r="L31" s="84">
        <v>43584</v>
      </c>
      <c r="M31" s="84">
        <v>43584</v>
      </c>
      <c r="N31" s="83" t="s">
        <v>1358</v>
      </c>
      <c r="O31" s="83" t="s">
        <v>1368</v>
      </c>
      <c r="P31" s="102">
        <v>8186367</v>
      </c>
      <c r="Q31" s="83" t="s">
        <v>2981</v>
      </c>
      <c r="R31" s="83" t="s">
        <v>68</v>
      </c>
      <c r="S31" s="83" t="s">
        <v>52</v>
      </c>
      <c r="T31" s="85">
        <v>187689.60000000001</v>
      </c>
      <c r="U31" s="85">
        <v>177061.5</v>
      </c>
      <c r="V31" s="85">
        <f t="shared" si="3"/>
        <v>10628.100000000006</v>
      </c>
      <c r="W31" s="86">
        <f t="shared" si="1"/>
        <v>5.6625939849624086E-2</v>
      </c>
      <c r="X31" s="83" t="s">
        <v>1361</v>
      </c>
      <c r="Y31" s="85">
        <v>177061.5</v>
      </c>
      <c r="Z31" s="83" t="s">
        <v>4323</v>
      </c>
      <c r="AA31" s="85">
        <v>0</v>
      </c>
      <c r="AB31" s="85" t="s">
        <v>54</v>
      </c>
      <c r="AC31" s="85">
        <v>187689.60000000001</v>
      </c>
      <c r="AD31" s="85">
        <v>177061.5</v>
      </c>
      <c r="AE31" s="85">
        <v>10628.1</v>
      </c>
      <c r="AF31" s="83" t="s">
        <v>1371</v>
      </c>
      <c r="AG31" s="103">
        <f t="shared" si="4"/>
        <v>0</v>
      </c>
    </row>
    <row r="32" spans="1:33" s="88" customFormat="1" x14ac:dyDescent="0.2">
      <c r="A32" s="83" t="s">
        <v>39</v>
      </c>
      <c r="B32" s="83" t="s">
        <v>40</v>
      </c>
      <c r="C32" s="83" t="s">
        <v>2901</v>
      </c>
      <c r="D32" s="83" t="s">
        <v>2944</v>
      </c>
      <c r="E32" s="83" t="s">
        <v>2903</v>
      </c>
      <c r="F32" s="83" t="s">
        <v>2945</v>
      </c>
      <c r="G32" s="83" t="s">
        <v>2562</v>
      </c>
      <c r="H32" s="83" t="s">
        <v>146</v>
      </c>
      <c r="I32" s="83" t="s">
        <v>94</v>
      </c>
      <c r="J32" s="83" t="s">
        <v>2011</v>
      </c>
      <c r="K32" s="84">
        <v>43528</v>
      </c>
      <c r="L32" s="84">
        <v>43528</v>
      </c>
      <c r="M32" s="84">
        <v>43528</v>
      </c>
      <c r="N32" s="83" t="s">
        <v>1358</v>
      </c>
      <c r="O32" s="83" t="s">
        <v>1368</v>
      </c>
      <c r="P32" s="102">
        <v>8052455</v>
      </c>
      <c r="Q32" s="83" t="s">
        <v>4960</v>
      </c>
      <c r="R32" s="83" t="s">
        <v>68</v>
      </c>
      <c r="S32" s="83" t="s">
        <v>52</v>
      </c>
      <c r="T32" s="85">
        <v>11270</v>
      </c>
      <c r="U32" s="85">
        <v>11000</v>
      </c>
      <c r="V32" s="85">
        <f t="shared" si="3"/>
        <v>270</v>
      </c>
      <c r="W32" s="86">
        <f t="shared" si="1"/>
        <v>2.3957409050576754E-2</v>
      </c>
      <c r="X32" s="83" t="s">
        <v>1361</v>
      </c>
      <c r="Y32" s="85">
        <v>11000</v>
      </c>
      <c r="Z32" s="83" t="s">
        <v>4961</v>
      </c>
      <c r="AA32" s="85">
        <v>0</v>
      </c>
      <c r="AB32" s="85" t="s">
        <v>54</v>
      </c>
      <c r="AC32" s="85">
        <v>11270</v>
      </c>
      <c r="AD32" s="85">
        <v>11000</v>
      </c>
      <c r="AE32" s="85">
        <v>270</v>
      </c>
      <c r="AF32" s="83" t="s">
        <v>1363</v>
      </c>
      <c r="AG32" s="103">
        <f t="shared" si="4"/>
        <v>0</v>
      </c>
    </row>
    <row r="33" spans="1:33" s="88" customFormat="1" x14ac:dyDescent="0.2">
      <c r="A33" s="83" t="s">
        <v>39</v>
      </c>
      <c r="B33" s="83" t="s">
        <v>40</v>
      </c>
      <c r="C33" s="83" t="s">
        <v>2901</v>
      </c>
      <c r="D33" s="83" t="s">
        <v>2990</v>
      </c>
      <c r="E33" s="83" t="s">
        <v>2903</v>
      </c>
      <c r="F33" s="83" t="s">
        <v>2992</v>
      </c>
      <c r="G33" s="83" t="s">
        <v>2931</v>
      </c>
      <c r="H33" s="83" t="s">
        <v>4962</v>
      </c>
      <c r="I33" s="83" t="s">
        <v>2914</v>
      </c>
      <c r="J33" s="83" t="s">
        <v>2011</v>
      </c>
      <c r="K33" s="84">
        <v>43529</v>
      </c>
      <c r="L33" s="84">
        <v>43529</v>
      </c>
      <c r="M33" s="84">
        <v>43529</v>
      </c>
      <c r="N33" s="83" t="s">
        <v>1358</v>
      </c>
      <c r="O33" s="83" t="s">
        <v>1368</v>
      </c>
      <c r="P33" s="102">
        <v>8139733</v>
      </c>
      <c r="Q33" s="83" t="s">
        <v>4963</v>
      </c>
      <c r="R33" s="83" t="s">
        <v>68</v>
      </c>
      <c r="S33" s="83" t="s">
        <v>52</v>
      </c>
      <c r="T33" s="85">
        <v>904.8</v>
      </c>
      <c r="U33" s="85">
        <v>780</v>
      </c>
      <c r="V33" s="85">
        <f>T33-U33</f>
        <v>124.79999999999995</v>
      </c>
      <c r="W33" s="86">
        <f t="shared" si="1"/>
        <v>0.13793103448275859</v>
      </c>
      <c r="X33" s="83" t="s">
        <v>1361</v>
      </c>
      <c r="Y33" s="85">
        <v>780</v>
      </c>
      <c r="Z33" s="83" t="s">
        <v>4964</v>
      </c>
      <c r="AA33" s="85">
        <v>0</v>
      </c>
      <c r="AB33" s="85" t="s">
        <v>54</v>
      </c>
      <c r="AC33" s="85">
        <v>904.8</v>
      </c>
      <c r="AD33" s="85">
        <v>780</v>
      </c>
      <c r="AE33" s="85">
        <v>124.8</v>
      </c>
      <c r="AF33" s="83" t="s">
        <v>1376</v>
      </c>
      <c r="AG33" s="103">
        <f>V33-AE33</f>
        <v>0</v>
      </c>
    </row>
    <row r="34" spans="1:33" s="88" customFormat="1" x14ac:dyDescent="0.2">
      <c r="A34" s="83" t="s">
        <v>39</v>
      </c>
      <c r="B34" s="83" t="s">
        <v>40</v>
      </c>
      <c r="C34" s="83" t="s">
        <v>2901</v>
      </c>
      <c r="D34" s="83" t="s">
        <v>2990</v>
      </c>
      <c r="E34" s="83" t="s">
        <v>2903</v>
      </c>
      <c r="F34" s="83" t="s">
        <v>2992</v>
      </c>
      <c r="G34" s="83" t="s">
        <v>2931</v>
      </c>
      <c r="H34" s="83" t="s">
        <v>3024</v>
      </c>
      <c r="I34" s="83" t="s">
        <v>94</v>
      </c>
      <c r="J34" s="83" t="s">
        <v>2011</v>
      </c>
      <c r="K34" s="84">
        <v>43552</v>
      </c>
      <c r="L34" s="84">
        <v>43552</v>
      </c>
      <c r="M34" s="84">
        <v>43552</v>
      </c>
      <c r="N34" s="83" t="s">
        <v>1358</v>
      </c>
      <c r="O34" s="83" t="s">
        <v>1368</v>
      </c>
      <c r="P34" s="102">
        <v>8192089</v>
      </c>
      <c r="Q34" s="83" t="s">
        <v>3031</v>
      </c>
      <c r="R34" s="83" t="s">
        <v>68</v>
      </c>
      <c r="S34" s="83" t="s">
        <v>52</v>
      </c>
      <c r="T34" s="85">
        <v>3598.9</v>
      </c>
      <c r="U34" s="85">
        <v>3102.5</v>
      </c>
      <c r="V34" s="85">
        <f>T34-U34</f>
        <v>496.40000000000009</v>
      </c>
      <c r="W34" s="86">
        <f t="shared" si="1"/>
        <v>0.13793103448275865</v>
      </c>
      <c r="X34" s="83" t="s">
        <v>1361</v>
      </c>
      <c r="Y34" s="85">
        <v>3102.5</v>
      </c>
      <c r="Z34" s="83" t="s">
        <v>3033</v>
      </c>
      <c r="AA34" s="85">
        <v>0</v>
      </c>
      <c r="AB34" s="85" t="s">
        <v>54</v>
      </c>
      <c r="AC34" s="85">
        <v>3598.9</v>
      </c>
      <c r="AD34" s="85">
        <v>3102.5</v>
      </c>
      <c r="AE34" s="85">
        <v>496.4</v>
      </c>
      <c r="AF34" s="83" t="s">
        <v>1376</v>
      </c>
      <c r="AG34" s="103">
        <f>V34-AE34</f>
        <v>0</v>
      </c>
    </row>
    <row r="35" spans="1:33" s="88" customFormat="1" x14ac:dyDescent="0.2">
      <c r="A35" s="83" t="s">
        <v>39</v>
      </c>
      <c r="B35" s="83" t="s">
        <v>40</v>
      </c>
      <c r="C35" s="83" t="s">
        <v>2901</v>
      </c>
      <c r="D35" s="83" t="s">
        <v>2990</v>
      </c>
      <c r="E35" s="83" t="s">
        <v>2903</v>
      </c>
      <c r="F35" s="83" t="s">
        <v>2992</v>
      </c>
      <c r="G35" s="83" t="s">
        <v>2931</v>
      </c>
      <c r="H35" s="83" t="s">
        <v>2939</v>
      </c>
      <c r="I35" s="83" t="s">
        <v>309</v>
      </c>
      <c r="J35" s="83" t="s">
        <v>2011</v>
      </c>
      <c r="K35" s="84">
        <v>43531</v>
      </c>
      <c r="L35" s="84">
        <v>43531</v>
      </c>
      <c r="M35" s="84">
        <v>43531</v>
      </c>
      <c r="N35" s="83" t="s">
        <v>1367</v>
      </c>
      <c r="O35" s="83" t="s">
        <v>1368</v>
      </c>
      <c r="P35" s="102">
        <v>8171384</v>
      </c>
      <c r="Q35" s="83" t="s">
        <v>4339</v>
      </c>
      <c r="R35" s="83" t="s">
        <v>59</v>
      </c>
      <c r="S35" s="83" t="s">
        <v>52</v>
      </c>
      <c r="T35" s="85">
        <v>3024.06</v>
      </c>
      <c r="U35" s="85">
        <v>2949.96</v>
      </c>
      <c r="V35" s="85">
        <f>T35-U35</f>
        <v>74.099999999999909</v>
      </c>
      <c r="W35" s="86">
        <f t="shared" si="1"/>
        <v>2.4503482073768349E-2</v>
      </c>
      <c r="X35" s="83" t="s">
        <v>1361</v>
      </c>
      <c r="Y35" s="85">
        <v>2949.96</v>
      </c>
      <c r="Z35" s="83" t="s">
        <v>4340</v>
      </c>
      <c r="AA35" s="85">
        <v>0</v>
      </c>
      <c r="AB35" s="85" t="s">
        <v>54</v>
      </c>
      <c r="AC35" s="85">
        <v>3024.06</v>
      </c>
      <c r="AD35" s="85">
        <v>2949.96</v>
      </c>
      <c r="AE35" s="85">
        <v>74.099999999999994</v>
      </c>
      <c r="AF35" s="83" t="s">
        <v>1371</v>
      </c>
      <c r="AG35" s="103">
        <f>V35-AE35</f>
        <v>0</v>
      </c>
    </row>
    <row r="36" spans="1:33" s="88" customFormat="1" x14ac:dyDescent="0.2">
      <c r="A36" s="83" t="s">
        <v>39</v>
      </c>
      <c r="B36" s="83" t="s">
        <v>40</v>
      </c>
      <c r="C36" s="83" t="s">
        <v>2901</v>
      </c>
      <c r="D36" s="83" t="s">
        <v>3042</v>
      </c>
      <c r="E36" s="83" t="s">
        <v>2903</v>
      </c>
      <c r="F36" s="83" t="s">
        <v>3044</v>
      </c>
      <c r="G36" s="83" t="s">
        <v>3059</v>
      </c>
      <c r="H36" s="83" t="s">
        <v>4345</v>
      </c>
      <c r="I36" s="83" t="s">
        <v>309</v>
      </c>
      <c r="J36" s="83" t="s">
        <v>2746</v>
      </c>
      <c r="K36" s="84">
        <v>43572</v>
      </c>
      <c r="L36" s="84">
        <v>43572</v>
      </c>
      <c r="M36" s="84">
        <v>43572</v>
      </c>
      <c r="N36" s="83" t="s">
        <v>1367</v>
      </c>
      <c r="O36" s="83" t="s">
        <v>1368</v>
      </c>
      <c r="P36" s="102">
        <v>8070507</v>
      </c>
      <c r="Q36" s="83" t="s">
        <v>5296</v>
      </c>
      <c r="R36" s="83" t="s">
        <v>59</v>
      </c>
      <c r="S36" s="83" t="s">
        <v>52</v>
      </c>
      <c r="T36" s="85">
        <v>22669.08</v>
      </c>
      <c r="U36" s="85">
        <v>22371.72</v>
      </c>
      <c r="V36" s="85">
        <f t="shared" ref="V36:V52" si="5">T36-U36</f>
        <v>297.36000000000058</v>
      </c>
      <c r="W36" s="86">
        <f t="shared" si="1"/>
        <v>1.3117426909252628E-2</v>
      </c>
      <c r="X36" s="83" t="s">
        <v>1361</v>
      </c>
      <c r="Y36" s="85">
        <v>22371.72</v>
      </c>
      <c r="Z36" s="83" t="s">
        <v>5831</v>
      </c>
      <c r="AA36" s="85">
        <v>0</v>
      </c>
      <c r="AB36" s="85" t="s">
        <v>54</v>
      </c>
      <c r="AC36" s="85">
        <v>22669.08</v>
      </c>
      <c r="AD36" s="85">
        <v>22371.72</v>
      </c>
      <c r="AE36" s="85">
        <v>297.36</v>
      </c>
      <c r="AF36" s="83" t="s">
        <v>1371</v>
      </c>
      <c r="AG36" s="103">
        <f t="shared" ref="AG36:AG52" si="6">V36-AE36</f>
        <v>5.6843418860808015E-13</v>
      </c>
    </row>
    <row r="37" spans="1:33" s="88" customFormat="1" x14ac:dyDescent="0.2">
      <c r="A37" s="83" t="s">
        <v>39</v>
      </c>
      <c r="B37" s="83" t="s">
        <v>40</v>
      </c>
      <c r="C37" s="83" t="s">
        <v>2901</v>
      </c>
      <c r="D37" s="83" t="s">
        <v>3042</v>
      </c>
      <c r="E37" s="83" t="s">
        <v>2903</v>
      </c>
      <c r="F37" s="83" t="s">
        <v>3044</v>
      </c>
      <c r="G37" s="83" t="s">
        <v>1059</v>
      </c>
      <c r="H37" s="83" t="s">
        <v>4965</v>
      </c>
      <c r="I37" s="83" t="s">
        <v>94</v>
      </c>
      <c r="J37" s="83" t="s">
        <v>2011</v>
      </c>
      <c r="K37" s="84">
        <v>43545</v>
      </c>
      <c r="L37" s="84">
        <v>43545</v>
      </c>
      <c r="M37" s="84">
        <v>43545</v>
      </c>
      <c r="N37" s="83" t="s">
        <v>1358</v>
      </c>
      <c r="O37" s="83" t="s">
        <v>1368</v>
      </c>
      <c r="P37" s="102">
        <v>7731881</v>
      </c>
      <c r="Q37" s="83" t="s">
        <v>4966</v>
      </c>
      <c r="R37" s="83" t="s">
        <v>68</v>
      </c>
      <c r="S37" s="83" t="s">
        <v>52</v>
      </c>
      <c r="T37" s="85">
        <v>17996.25</v>
      </c>
      <c r="U37" s="85">
        <v>15416.25</v>
      </c>
      <c r="V37" s="85">
        <f t="shared" si="5"/>
        <v>2580</v>
      </c>
      <c r="W37" s="86">
        <f t="shared" si="1"/>
        <v>0.14336320066680558</v>
      </c>
      <c r="X37" s="83" t="s">
        <v>1361</v>
      </c>
      <c r="Y37" s="85">
        <v>15416.25</v>
      </c>
      <c r="Z37" s="83" t="s">
        <v>4967</v>
      </c>
      <c r="AA37" s="85">
        <v>0</v>
      </c>
      <c r="AB37" s="85" t="s">
        <v>54</v>
      </c>
      <c r="AC37" s="85">
        <v>17996.25</v>
      </c>
      <c r="AD37" s="85">
        <v>15416.25</v>
      </c>
      <c r="AE37" s="85">
        <v>2580</v>
      </c>
      <c r="AF37" s="83" t="s">
        <v>1839</v>
      </c>
      <c r="AG37" s="103">
        <f t="shared" si="6"/>
        <v>0</v>
      </c>
    </row>
    <row r="38" spans="1:33" s="88" customFormat="1" x14ac:dyDescent="0.2">
      <c r="A38" s="83" t="s">
        <v>39</v>
      </c>
      <c r="B38" s="83" t="s">
        <v>40</v>
      </c>
      <c r="C38" s="83" t="s">
        <v>2901</v>
      </c>
      <c r="D38" s="83" t="s">
        <v>3042</v>
      </c>
      <c r="E38" s="83" t="s">
        <v>2903</v>
      </c>
      <c r="F38" s="83" t="s">
        <v>3044</v>
      </c>
      <c r="G38" s="83" t="s">
        <v>3059</v>
      </c>
      <c r="H38" s="83" t="s">
        <v>3093</v>
      </c>
      <c r="I38" s="83" t="s">
        <v>2914</v>
      </c>
      <c r="J38" s="83" t="s">
        <v>2011</v>
      </c>
      <c r="K38" s="84">
        <v>43550</v>
      </c>
      <c r="L38" s="84">
        <v>43550</v>
      </c>
      <c r="M38" s="84">
        <v>43550</v>
      </c>
      <c r="N38" s="83" t="s">
        <v>1358</v>
      </c>
      <c r="O38" s="83" t="s">
        <v>1368</v>
      </c>
      <c r="P38" s="102">
        <v>8186283</v>
      </c>
      <c r="Q38" s="83" t="s">
        <v>4968</v>
      </c>
      <c r="R38" s="83" t="s">
        <v>68</v>
      </c>
      <c r="S38" s="83" t="s">
        <v>52</v>
      </c>
      <c r="T38" s="85">
        <v>2704.65</v>
      </c>
      <c r="U38" s="85">
        <v>2372.5</v>
      </c>
      <c r="V38" s="85">
        <f t="shared" si="5"/>
        <v>332.15000000000009</v>
      </c>
      <c r="W38" s="86">
        <f t="shared" si="1"/>
        <v>0.12280701754385968</v>
      </c>
      <c r="X38" s="83" t="s">
        <v>1361</v>
      </c>
      <c r="Y38" s="85">
        <v>2372.5</v>
      </c>
      <c r="Z38" s="83" t="s">
        <v>4969</v>
      </c>
      <c r="AA38" s="85">
        <v>0</v>
      </c>
      <c r="AB38" s="85" t="s">
        <v>54</v>
      </c>
      <c r="AC38" s="85">
        <v>2704.65</v>
      </c>
      <c r="AD38" s="85">
        <v>2372.5</v>
      </c>
      <c r="AE38" s="85">
        <v>332.15</v>
      </c>
      <c r="AF38" s="83" t="s">
        <v>1376</v>
      </c>
      <c r="AG38" s="103">
        <f t="shared" si="6"/>
        <v>0</v>
      </c>
    </row>
    <row r="39" spans="1:33" s="88" customFormat="1" x14ac:dyDescent="0.2">
      <c r="A39" s="83" t="s">
        <v>39</v>
      </c>
      <c r="B39" s="83" t="s">
        <v>40</v>
      </c>
      <c r="C39" s="83" t="s">
        <v>2901</v>
      </c>
      <c r="D39" s="83" t="s">
        <v>3042</v>
      </c>
      <c r="E39" s="83" t="s">
        <v>2903</v>
      </c>
      <c r="F39" s="83" t="s">
        <v>3044</v>
      </c>
      <c r="G39" s="83" t="s">
        <v>3059</v>
      </c>
      <c r="H39" s="83" t="s">
        <v>3093</v>
      </c>
      <c r="I39" s="83" t="s">
        <v>2914</v>
      </c>
      <c r="J39" s="83" t="s">
        <v>2011</v>
      </c>
      <c r="K39" s="84">
        <v>43550</v>
      </c>
      <c r="L39" s="84">
        <v>43550</v>
      </c>
      <c r="M39" s="84">
        <v>43550</v>
      </c>
      <c r="N39" s="83" t="s">
        <v>1358</v>
      </c>
      <c r="O39" s="83" t="s">
        <v>1368</v>
      </c>
      <c r="P39" s="102">
        <v>8186301</v>
      </c>
      <c r="Q39" s="83" t="s">
        <v>4970</v>
      </c>
      <c r="R39" s="83" t="s">
        <v>68</v>
      </c>
      <c r="S39" s="83" t="s">
        <v>52</v>
      </c>
      <c r="T39" s="85">
        <v>211.7</v>
      </c>
      <c r="U39" s="85">
        <v>182.5</v>
      </c>
      <c r="V39" s="85">
        <f t="shared" si="5"/>
        <v>29.199999999999989</v>
      </c>
      <c r="W39" s="86">
        <f t="shared" si="1"/>
        <v>0.13793103448275856</v>
      </c>
      <c r="X39" s="83" t="s">
        <v>1361</v>
      </c>
      <c r="Y39" s="85">
        <v>182.5</v>
      </c>
      <c r="Z39" s="83" t="s">
        <v>4971</v>
      </c>
      <c r="AA39" s="85">
        <v>0</v>
      </c>
      <c r="AB39" s="85" t="s">
        <v>54</v>
      </c>
      <c r="AC39" s="85">
        <v>211.7</v>
      </c>
      <c r="AD39" s="85">
        <v>182.5</v>
      </c>
      <c r="AE39" s="85">
        <v>29.2</v>
      </c>
      <c r="AF39" s="83" t="s">
        <v>1376</v>
      </c>
      <c r="AG39" s="103">
        <f t="shared" si="6"/>
        <v>0</v>
      </c>
    </row>
    <row r="40" spans="1:33" s="88" customFormat="1" x14ac:dyDescent="0.2">
      <c r="A40" s="83" t="s">
        <v>39</v>
      </c>
      <c r="B40" s="83" t="s">
        <v>40</v>
      </c>
      <c r="C40" s="83" t="s">
        <v>2901</v>
      </c>
      <c r="D40" s="83" t="s">
        <v>3042</v>
      </c>
      <c r="E40" s="83" t="s">
        <v>2903</v>
      </c>
      <c r="F40" s="83" t="s">
        <v>3044</v>
      </c>
      <c r="G40" s="83" t="s">
        <v>3059</v>
      </c>
      <c r="H40" s="83" t="s">
        <v>3093</v>
      </c>
      <c r="I40" s="83" t="s">
        <v>2914</v>
      </c>
      <c r="J40" s="83" t="s">
        <v>2011</v>
      </c>
      <c r="K40" s="84">
        <v>43543</v>
      </c>
      <c r="L40" s="84">
        <v>43543</v>
      </c>
      <c r="M40" s="84">
        <v>43543</v>
      </c>
      <c r="N40" s="83" t="s">
        <v>1358</v>
      </c>
      <c r="O40" s="83" t="s">
        <v>1368</v>
      </c>
      <c r="P40" s="102">
        <v>8180724</v>
      </c>
      <c r="Q40" s="83" t="s">
        <v>4972</v>
      </c>
      <c r="R40" s="83" t="s">
        <v>68</v>
      </c>
      <c r="S40" s="83" t="s">
        <v>52</v>
      </c>
      <c r="T40" s="85">
        <v>222.29</v>
      </c>
      <c r="U40" s="85">
        <v>182.5</v>
      </c>
      <c r="V40" s="85">
        <f t="shared" si="5"/>
        <v>39.789999999999992</v>
      </c>
      <c r="W40" s="86">
        <f t="shared" si="1"/>
        <v>0.17900040487651264</v>
      </c>
      <c r="X40" s="83" t="s">
        <v>1361</v>
      </c>
      <c r="Y40" s="85">
        <v>182.5</v>
      </c>
      <c r="Z40" s="83" t="s">
        <v>4973</v>
      </c>
      <c r="AA40" s="85">
        <v>0</v>
      </c>
      <c r="AB40" s="85" t="s">
        <v>54</v>
      </c>
      <c r="AC40" s="85">
        <v>222.29</v>
      </c>
      <c r="AD40" s="85">
        <v>182.5</v>
      </c>
      <c r="AE40" s="85">
        <v>39.79</v>
      </c>
      <c r="AF40" s="83" t="s">
        <v>1376</v>
      </c>
      <c r="AG40" s="103">
        <f t="shared" si="6"/>
        <v>0</v>
      </c>
    </row>
    <row r="41" spans="1:33" s="88" customFormat="1" x14ac:dyDescent="0.2">
      <c r="A41" s="83" t="s">
        <v>39</v>
      </c>
      <c r="B41" s="83" t="s">
        <v>40</v>
      </c>
      <c r="C41" s="83" t="s">
        <v>2901</v>
      </c>
      <c r="D41" s="83" t="s">
        <v>3042</v>
      </c>
      <c r="E41" s="83" t="s">
        <v>2903</v>
      </c>
      <c r="F41" s="83" t="s">
        <v>3044</v>
      </c>
      <c r="G41" s="83" t="s">
        <v>3059</v>
      </c>
      <c r="H41" s="83" t="s">
        <v>3093</v>
      </c>
      <c r="I41" s="83" t="s">
        <v>2914</v>
      </c>
      <c r="J41" s="83" t="s">
        <v>2011</v>
      </c>
      <c r="K41" s="84">
        <v>43550</v>
      </c>
      <c r="L41" s="84">
        <v>43550</v>
      </c>
      <c r="M41" s="84">
        <v>43550</v>
      </c>
      <c r="N41" s="83" t="s">
        <v>1358</v>
      </c>
      <c r="O41" s="83" t="s">
        <v>1368</v>
      </c>
      <c r="P41" s="102">
        <v>8186315</v>
      </c>
      <c r="Q41" s="83" t="s">
        <v>4974</v>
      </c>
      <c r="R41" s="83" t="s">
        <v>68</v>
      </c>
      <c r="S41" s="83" t="s">
        <v>52</v>
      </c>
      <c r="T41" s="85">
        <v>832.2</v>
      </c>
      <c r="U41" s="85">
        <v>730</v>
      </c>
      <c r="V41" s="85">
        <f t="shared" si="5"/>
        <v>102.20000000000005</v>
      </c>
      <c r="W41" s="86">
        <f t="shared" si="1"/>
        <v>0.1228070175438597</v>
      </c>
      <c r="X41" s="83" t="s">
        <v>1361</v>
      </c>
      <c r="Y41" s="85">
        <v>730</v>
      </c>
      <c r="Z41" s="83" t="s">
        <v>4975</v>
      </c>
      <c r="AA41" s="85">
        <v>0</v>
      </c>
      <c r="AB41" s="85" t="s">
        <v>54</v>
      </c>
      <c r="AC41" s="85">
        <v>832.2</v>
      </c>
      <c r="AD41" s="85">
        <v>730</v>
      </c>
      <c r="AE41" s="85">
        <v>102.2</v>
      </c>
      <c r="AF41" s="83" t="s">
        <v>1376</v>
      </c>
      <c r="AG41" s="103">
        <f t="shared" si="6"/>
        <v>0</v>
      </c>
    </row>
    <row r="42" spans="1:33" s="88" customFormat="1" x14ac:dyDescent="0.2">
      <c r="A42" s="83" t="s">
        <v>39</v>
      </c>
      <c r="B42" s="83" t="s">
        <v>40</v>
      </c>
      <c r="C42" s="83" t="s">
        <v>2901</v>
      </c>
      <c r="D42" s="83" t="s">
        <v>3042</v>
      </c>
      <c r="E42" s="83" t="s">
        <v>2903</v>
      </c>
      <c r="F42" s="83" t="s">
        <v>3044</v>
      </c>
      <c r="G42" s="83" t="s">
        <v>3059</v>
      </c>
      <c r="H42" s="83" t="s">
        <v>3093</v>
      </c>
      <c r="I42" s="83" t="s">
        <v>94</v>
      </c>
      <c r="J42" s="83" t="s">
        <v>2746</v>
      </c>
      <c r="K42" s="84">
        <v>43565</v>
      </c>
      <c r="L42" s="84">
        <v>43565</v>
      </c>
      <c r="M42" s="84">
        <v>43565</v>
      </c>
      <c r="N42" s="83" t="s">
        <v>1358</v>
      </c>
      <c r="O42" s="83" t="s">
        <v>1368</v>
      </c>
      <c r="P42" s="102">
        <v>8204522</v>
      </c>
      <c r="Q42" s="83" t="s">
        <v>4362</v>
      </c>
      <c r="R42" s="83" t="s">
        <v>68</v>
      </c>
      <c r="S42" s="83" t="s">
        <v>52</v>
      </c>
      <c r="T42" s="85">
        <v>1023.15</v>
      </c>
      <c r="U42" s="85">
        <v>897.5</v>
      </c>
      <c r="V42" s="85">
        <f t="shared" si="5"/>
        <v>125.64999999999998</v>
      </c>
      <c r="W42" s="86">
        <f t="shared" si="1"/>
        <v>0.12280701754385963</v>
      </c>
      <c r="X42" s="83" t="s">
        <v>1361</v>
      </c>
      <c r="Y42" s="85">
        <v>897.5</v>
      </c>
      <c r="Z42" s="83" t="s">
        <v>4363</v>
      </c>
      <c r="AA42" s="85">
        <v>0</v>
      </c>
      <c r="AB42" s="85" t="s">
        <v>54</v>
      </c>
      <c r="AC42" s="85">
        <v>1023.15</v>
      </c>
      <c r="AD42" s="85">
        <v>897.5</v>
      </c>
      <c r="AE42" s="85">
        <v>125.65</v>
      </c>
      <c r="AF42" s="83" t="s">
        <v>1376</v>
      </c>
      <c r="AG42" s="103">
        <f t="shared" si="6"/>
        <v>0</v>
      </c>
    </row>
    <row r="43" spans="1:33" s="88" customFormat="1" x14ac:dyDescent="0.2">
      <c r="A43" s="83" t="s">
        <v>39</v>
      </c>
      <c r="B43" s="83" t="s">
        <v>40</v>
      </c>
      <c r="C43" s="83" t="s">
        <v>2901</v>
      </c>
      <c r="D43" s="83" t="s">
        <v>3042</v>
      </c>
      <c r="E43" s="83" t="s">
        <v>2903</v>
      </c>
      <c r="F43" s="83" t="s">
        <v>3044</v>
      </c>
      <c r="G43" s="83" t="s">
        <v>3059</v>
      </c>
      <c r="H43" s="83" t="s">
        <v>3093</v>
      </c>
      <c r="I43" s="83" t="s">
        <v>94</v>
      </c>
      <c r="J43" s="83" t="s">
        <v>2011</v>
      </c>
      <c r="K43" s="84">
        <v>43525</v>
      </c>
      <c r="L43" s="84">
        <v>43525</v>
      </c>
      <c r="M43" s="84">
        <v>43525</v>
      </c>
      <c r="N43" s="83" t="s">
        <v>1358</v>
      </c>
      <c r="O43" s="83" t="s">
        <v>1368</v>
      </c>
      <c r="P43" s="102">
        <v>8204522</v>
      </c>
      <c r="Q43" s="83" t="s">
        <v>4362</v>
      </c>
      <c r="R43" s="83" t="s">
        <v>68</v>
      </c>
      <c r="S43" s="83" t="s">
        <v>52</v>
      </c>
      <c r="T43" s="85">
        <v>701.1</v>
      </c>
      <c r="U43" s="85">
        <v>615</v>
      </c>
      <c r="V43" s="85">
        <f t="shared" si="5"/>
        <v>86.100000000000023</v>
      </c>
      <c r="W43" s="86">
        <f t="shared" si="1"/>
        <v>0.12280701754385968</v>
      </c>
      <c r="X43" s="83" t="s">
        <v>1361</v>
      </c>
      <c r="Y43" s="85">
        <v>615</v>
      </c>
      <c r="Z43" s="83" t="s">
        <v>4363</v>
      </c>
      <c r="AA43" s="85">
        <v>0</v>
      </c>
      <c r="AB43" s="85" t="s">
        <v>54</v>
      </c>
      <c r="AC43" s="85">
        <v>701.1</v>
      </c>
      <c r="AD43" s="85">
        <v>615</v>
      </c>
      <c r="AE43" s="85">
        <v>86.1</v>
      </c>
      <c r="AF43" s="83" t="s">
        <v>1376</v>
      </c>
      <c r="AG43" s="103">
        <f t="shared" si="6"/>
        <v>0</v>
      </c>
    </row>
    <row r="44" spans="1:33" s="88" customFormat="1" x14ac:dyDescent="0.2">
      <c r="A44" s="83" t="s">
        <v>39</v>
      </c>
      <c r="B44" s="83" t="s">
        <v>40</v>
      </c>
      <c r="C44" s="83" t="s">
        <v>2901</v>
      </c>
      <c r="D44" s="83" t="s">
        <v>3042</v>
      </c>
      <c r="E44" s="83" t="s">
        <v>2903</v>
      </c>
      <c r="F44" s="83" t="s">
        <v>3044</v>
      </c>
      <c r="G44" s="83" t="s">
        <v>1059</v>
      </c>
      <c r="H44" s="83" t="s">
        <v>3093</v>
      </c>
      <c r="I44" s="83" t="s">
        <v>309</v>
      </c>
      <c r="J44" s="83" t="s">
        <v>2754</v>
      </c>
      <c r="K44" s="84">
        <v>43614</v>
      </c>
      <c r="L44" s="84">
        <v>43614</v>
      </c>
      <c r="M44" s="84">
        <v>43416</v>
      </c>
      <c r="N44" s="83" t="s">
        <v>1358</v>
      </c>
      <c r="O44" s="83" t="s">
        <v>1368</v>
      </c>
      <c r="P44" s="102">
        <v>7640651</v>
      </c>
      <c r="Q44" s="83" t="s">
        <v>5832</v>
      </c>
      <c r="R44" s="83" t="s">
        <v>68</v>
      </c>
      <c r="S44" s="83" t="s">
        <v>52</v>
      </c>
      <c r="T44" s="85">
        <v>4275</v>
      </c>
      <c r="U44" s="85">
        <v>4050</v>
      </c>
      <c r="V44" s="85">
        <f t="shared" si="5"/>
        <v>225</v>
      </c>
      <c r="W44" s="86">
        <f t="shared" si="1"/>
        <v>5.2631578947368418E-2</v>
      </c>
      <c r="X44" s="83" t="s">
        <v>1361</v>
      </c>
      <c r="Y44" s="85">
        <v>4050</v>
      </c>
      <c r="Z44" s="83" t="s">
        <v>5833</v>
      </c>
      <c r="AA44" s="85">
        <v>0</v>
      </c>
      <c r="AB44" s="85" t="s">
        <v>54</v>
      </c>
      <c r="AC44" s="85">
        <v>4275</v>
      </c>
      <c r="AD44" s="85">
        <v>4050</v>
      </c>
      <c r="AE44" s="85">
        <v>225</v>
      </c>
      <c r="AF44" s="83" t="s">
        <v>1376</v>
      </c>
      <c r="AG44" s="103">
        <f t="shared" si="6"/>
        <v>0</v>
      </c>
    </row>
    <row r="45" spans="1:33" s="88" customFormat="1" x14ac:dyDescent="0.2">
      <c r="A45" s="83" t="s">
        <v>39</v>
      </c>
      <c r="B45" s="83" t="s">
        <v>40</v>
      </c>
      <c r="C45" s="83" t="s">
        <v>2901</v>
      </c>
      <c r="D45" s="83" t="s">
        <v>3042</v>
      </c>
      <c r="E45" s="83" t="s">
        <v>2903</v>
      </c>
      <c r="F45" s="83" t="s">
        <v>3044</v>
      </c>
      <c r="G45" s="83" t="s">
        <v>1059</v>
      </c>
      <c r="H45" s="83" t="s">
        <v>3093</v>
      </c>
      <c r="I45" s="83" t="s">
        <v>309</v>
      </c>
      <c r="J45" s="83" t="s">
        <v>2011</v>
      </c>
      <c r="K45" s="84">
        <v>43551</v>
      </c>
      <c r="L45" s="84">
        <v>43551</v>
      </c>
      <c r="M45" s="84">
        <v>43347</v>
      </c>
      <c r="N45" s="83" t="s">
        <v>1358</v>
      </c>
      <c r="O45" s="83" t="s">
        <v>1368</v>
      </c>
      <c r="P45" s="102">
        <v>7640656</v>
      </c>
      <c r="Q45" s="83" t="s">
        <v>4976</v>
      </c>
      <c r="R45" s="83" t="s">
        <v>68</v>
      </c>
      <c r="S45" s="83" t="s">
        <v>52</v>
      </c>
      <c r="T45" s="85">
        <v>4275</v>
      </c>
      <c r="U45" s="85">
        <v>4050</v>
      </c>
      <c r="V45" s="85">
        <f t="shared" si="5"/>
        <v>225</v>
      </c>
      <c r="W45" s="86">
        <f t="shared" si="1"/>
        <v>5.2631578947368418E-2</v>
      </c>
      <c r="X45" s="83" t="s">
        <v>1361</v>
      </c>
      <c r="Y45" s="85">
        <v>4050</v>
      </c>
      <c r="Z45" s="83" t="s">
        <v>4977</v>
      </c>
      <c r="AA45" s="85">
        <v>0</v>
      </c>
      <c r="AB45" s="85" t="s">
        <v>54</v>
      </c>
      <c r="AC45" s="85">
        <v>4275</v>
      </c>
      <c r="AD45" s="85">
        <v>4050</v>
      </c>
      <c r="AE45" s="85">
        <v>225</v>
      </c>
      <c r="AF45" s="83" t="s">
        <v>1376</v>
      </c>
      <c r="AG45" s="103">
        <f t="shared" si="6"/>
        <v>0</v>
      </c>
    </row>
    <row r="46" spans="1:33" s="88" customFormat="1" x14ac:dyDescent="0.2">
      <c r="A46" s="83" t="s">
        <v>39</v>
      </c>
      <c r="B46" s="83" t="s">
        <v>40</v>
      </c>
      <c r="C46" s="83" t="s">
        <v>2901</v>
      </c>
      <c r="D46" s="83" t="s">
        <v>3042</v>
      </c>
      <c r="E46" s="83" t="s">
        <v>2903</v>
      </c>
      <c r="F46" s="83" t="s">
        <v>3044</v>
      </c>
      <c r="G46" s="83" t="s">
        <v>3059</v>
      </c>
      <c r="H46" s="83" t="s">
        <v>3106</v>
      </c>
      <c r="I46" s="83" t="s">
        <v>309</v>
      </c>
      <c r="J46" s="83" t="s">
        <v>2011</v>
      </c>
      <c r="K46" s="84">
        <v>43525</v>
      </c>
      <c r="L46" s="84">
        <v>43525</v>
      </c>
      <c r="M46" s="84">
        <v>43525</v>
      </c>
      <c r="N46" s="83" t="s">
        <v>1358</v>
      </c>
      <c r="O46" s="83" t="s">
        <v>1368</v>
      </c>
      <c r="P46" s="102">
        <v>8009340</v>
      </c>
      <c r="Q46" s="83" t="s">
        <v>4978</v>
      </c>
      <c r="R46" s="83" t="s">
        <v>68</v>
      </c>
      <c r="S46" s="83" t="s">
        <v>52</v>
      </c>
      <c r="T46" s="85">
        <v>35498.980000000003</v>
      </c>
      <c r="U46" s="85">
        <v>35147.5</v>
      </c>
      <c r="V46" s="85">
        <f t="shared" si="5"/>
        <v>351.4800000000032</v>
      </c>
      <c r="W46" s="86">
        <f t="shared" si="1"/>
        <v>9.9011295535816283E-3</v>
      </c>
      <c r="X46" s="83" t="s">
        <v>1361</v>
      </c>
      <c r="Y46" s="85">
        <v>35147.5</v>
      </c>
      <c r="Z46" s="83" t="s">
        <v>4979</v>
      </c>
      <c r="AA46" s="85">
        <v>0</v>
      </c>
      <c r="AB46" s="85" t="s">
        <v>54</v>
      </c>
      <c r="AC46" s="85">
        <v>0</v>
      </c>
      <c r="AD46" s="85">
        <v>0</v>
      </c>
      <c r="AE46" s="85">
        <v>0</v>
      </c>
      <c r="AF46" s="83" t="s">
        <v>1371</v>
      </c>
      <c r="AG46" s="103">
        <f t="shared" si="6"/>
        <v>351.4800000000032</v>
      </c>
    </row>
    <row r="47" spans="1:33" s="88" customFormat="1" x14ac:dyDescent="0.2">
      <c r="A47" s="83" t="s">
        <v>39</v>
      </c>
      <c r="B47" s="83" t="s">
        <v>40</v>
      </c>
      <c r="C47" s="83" t="s">
        <v>2901</v>
      </c>
      <c r="D47" s="83" t="s">
        <v>3042</v>
      </c>
      <c r="E47" s="83" t="s">
        <v>2903</v>
      </c>
      <c r="F47" s="83" t="s">
        <v>3044</v>
      </c>
      <c r="G47" s="83" t="s">
        <v>1059</v>
      </c>
      <c r="H47" s="83" t="s">
        <v>4286</v>
      </c>
      <c r="I47" s="83" t="s">
        <v>309</v>
      </c>
      <c r="J47" s="83" t="s">
        <v>2746</v>
      </c>
      <c r="K47" s="84">
        <v>43559</v>
      </c>
      <c r="L47" s="84">
        <v>43559</v>
      </c>
      <c r="M47" s="84">
        <v>43476</v>
      </c>
      <c r="N47" s="83" t="s">
        <v>1358</v>
      </c>
      <c r="O47" s="83" t="s">
        <v>1368</v>
      </c>
      <c r="P47" s="102">
        <v>7079905</v>
      </c>
      <c r="Q47" s="83" t="s">
        <v>5834</v>
      </c>
      <c r="R47" s="83" t="s">
        <v>68</v>
      </c>
      <c r="S47" s="83" t="s">
        <v>52</v>
      </c>
      <c r="T47" s="85">
        <v>2000</v>
      </c>
      <c r="U47" s="85">
        <v>2000</v>
      </c>
      <c r="V47" s="85">
        <f t="shared" si="5"/>
        <v>0</v>
      </c>
      <c r="W47" s="86">
        <f t="shared" si="1"/>
        <v>0</v>
      </c>
      <c r="X47" s="83" t="s">
        <v>1361</v>
      </c>
      <c r="Y47" s="85">
        <v>2000</v>
      </c>
      <c r="Z47" s="83" t="s">
        <v>5835</v>
      </c>
      <c r="AA47" s="85">
        <v>0</v>
      </c>
      <c r="AB47" s="85" t="s">
        <v>54</v>
      </c>
      <c r="AC47" s="85">
        <v>2000</v>
      </c>
      <c r="AD47" s="85">
        <v>2000</v>
      </c>
      <c r="AE47" s="85">
        <v>0</v>
      </c>
      <c r="AF47" s="83" t="s">
        <v>1371</v>
      </c>
      <c r="AG47" s="103">
        <f t="shared" si="6"/>
        <v>0</v>
      </c>
    </row>
    <row r="48" spans="1:33" s="88" customFormat="1" x14ac:dyDescent="0.2">
      <c r="A48" s="83" t="s">
        <v>39</v>
      </c>
      <c r="B48" s="83" t="s">
        <v>40</v>
      </c>
      <c r="C48" s="83" t="s">
        <v>2901</v>
      </c>
      <c r="D48" s="83" t="s">
        <v>3042</v>
      </c>
      <c r="E48" s="83" t="s">
        <v>2903</v>
      </c>
      <c r="F48" s="83" t="s">
        <v>3044</v>
      </c>
      <c r="G48" s="83" t="s">
        <v>3059</v>
      </c>
      <c r="H48" s="83" t="s">
        <v>3093</v>
      </c>
      <c r="I48" s="83" t="s">
        <v>309</v>
      </c>
      <c r="J48" s="83" t="s">
        <v>2011</v>
      </c>
      <c r="K48" s="84">
        <v>43528</v>
      </c>
      <c r="L48" s="84">
        <v>43528</v>
      </c>
      <c r="M48" s="84">
        <v>43528</v>
      </c>
      <c r="N48" s="83" t="s">
        <v>1358</v>
      </c>
      <c r="O48" s="83" t="s">
        <v>1368</v>
      </c>
      <c r="P48" s="102">
        <v>8201922</v>
      </c>
      <c r="Q48" s="83" t="s">
        <v>4376</v>
      </c>
      <c r="R48" s="83" t="s">
        <v>68</v>
      </c>
      <c r="S48" s="83" t="s">
        <v>52</v>
      </c>
      <c r="T48" s="85">
        <v>19.38</v>
      </c>
      <c r="U48" s="85">
        <v>17</v>
      </c>
      <c r="V48" s="85">
        <f t="shared" si="5"/>
        <v>2.379999999999999</v>
      </c>
      <c r="W48" s="86">
        <f t="shared" si="1"/>
        <v>0.1228070175438596</v>
      </c>
      <c r="X48" s="83" t="s">
        <v>1361</v>
      </c>
      <c r="Y48" s="85">
        <v>17</v>
      </c>
      <c r="Z48" s="83" t="s">
        <v>4377</v>
      </c>
      <c r="AA48" s="85">
        <v>0</v>
      </c>
      <c r="AB48" s="85" t="s">
        <v>54</v>
      </c>
      <c r="AC48" s="85">
        <v>19.38</v>
      </c>
      <c r="AD48" s="85">
        <v>17</v>
      </c>
      <c r="AE48" s="85">
        <v>2.38</v>
      </c>
      <c r="AF48" s="83" t="s">
        <v>1371</v>
      </c>
      <c r="AG48" s="103">
        <f t="shared" si="6"/>
        <v>0</v>
      </c>
    </row>
    <row r="49" spans="1:33" s="88" customFormat="1" x14ac:dyDescent="0.2">
      <c r="A49" s="83" t="s">
        <v>39</v>
      </c>
      <c r="B49" s="83" t="s">
        <v>40</v>
      </c>
      <c r="C49" s="83" t="s">
        <v>2901</v>
      </c>
      <c r="D49" s="83" t="s">
        <v>3042</v>
      </c>
      <c r="E49" s="83" t="s">
        <v>2903</v>
      </c>
      <c r="F49" s="83" t="s">
        <v>3044</v>
      </c>
      <c r="G49" s="83" t="s">
        <v>3059</v>
      </c>
      <c r="H49" s="83" t="s">
        <v>3093</v>
      </c>
      <c r="I49" s="83" t="s">
        <v>309</v>
      </c>
      <c r="J49" s="83" t="s">
        <v>2754</v>
      </c>
      <c r="K49" s="84">
        <v>43594</v>
      </c>
      <c r="L49" s="84">
        <v>43594</v>
      </c>
      <c r="M49" s="84">
        <v>43594</v>
      </c>
      <c r="N49" s="83" t="s">
        <v>1358</v>
      </c>
      <c r="O49" s="83" t="s">
        <v>1368</v>
      </c>
      <c r="P49" s="102">
        <v>8201922</v>
      </c>
      <c r="Q49" s="83" t="s">
        <v>4376</v>
      </c>
      <c r="R49" s="83" t="s">
        <v>68</v>
      </c>
      <c r="S49" s="83" t="s">
        <v>52</v>
      </c>
      <c r="T49" s="85">
        <v>41664.15</v>
      </c>
      <c r="U49" s="85">
        <v>36547.5</v>
      </c>
      <c r="V49" s="85">
        <f t="shared" si="5"/>
        <v>5116.6500000000015</v>
      </c>
      <c r="W49" s="86">
        <f t="shared" si="1"/>
        <v>0.12280701754385968</v>
      </c>
      <c r="X49" s="83" t="s">
        <v>1361</v>
      </c>
      <c r="Y49" s="85">
        <v>36547.5</v>
      </c>
      <c r="Z49" s="83" t="s">
        <v>4377</v>
      </c>
      <c r="AA49" s="85">
        <v>0</v>
      </c>
      <c r="AB49" s="85" t="s">
        <v>54</v>
      </c>
      <c r="AC49" s="85">
        <v>41664.15</v>
      </c>
      <c r="AD49" s="85">
        <v>36547.5</v>
      </c>
      <c r="AE49" s="85">
        <v>5116.6499999999996</v>
      </c>
      <c r="AF49" s="83" t="s">
        <v>1371</v>
      </c>
      <c r="AG49" s="103">
        <f t="shared" si="6"/>
        <v>0</v>
      </c>
    </row>
    <row r="50" spans="1:33" s="88" customFormat="1" x14ac:dyDescent="0.2">
      <c r="A50" s="83" t="s">
        <v>39</v>
      </c>
      <c r="B50" s="83" t="s">
        <v>40</v>
      </c>
      <c r="C50" s="83" t="s">
        <v>2901</v>
      </c>
      <c r="D50" s="83" t="s">
        <v>3042</v>
      </c>
      <c r="E50" s="83" t="s">
        <v>2903</v>
      </c>
      <c r="F50" s="83" t="s">
        <v>3044</v>
      </c>
      <c r="G50" s="83" t="s">
        <v>2552</v>
      </c>
      <c r="H50" s="83" t="s">
        <v>3043</v>
      </c>
      <c r="I50" s="83" t="s">
        <v>309</v>
      </c>
      <c r="J50" s="83" t="s">
        <v>2757</v>
      </c>
      <c r="K50" s="84">
        <v>44092</v>
      </c>
      <c r="L50" s="84">
        <v>44092</v>
      </c>
      <c r="M50" s="84">
        <v>44094</v>
      </c>
      <c r="N50" s="83" t="s">
        <v>1358</v>
      </c>
      <c r="O50" s="83" t="s">
        <v>1368</v>
      </c>
      <c r="P50" s="102">
        <v>7331815</v>
      </c>
      <c r="Q50" s="83" t="s">
        <v>5836</v>
      </c>
      <c r="R50" s="83" t="s">
        <v>68</v>
      </c>
      <c r="S50" s="83" t="s">
        <v>52</v>
      </c>
      <c r="T50" s="85">
        <v>36272.699999999997</v>
      </c>
      <c r="U50" s="85">
        <v>30780</v>
      </c>
      <c r="V50" s="85">
        <f t="shared" si="5"/>
        <v>5492.6999999999971</v>
      </c>
      <c r="W50" s="86">
        <f t="shared" si="1"/>
        <v>0.15142793340446115</v>
      </c>
      <c r="X50" s="83" t="s">
        <v>1361</v>
      </c>
      <c r="Y50" s="85">
        <v>30780</v>
      </c>
      <c r="Z50" s="83" t="s">
        <v>5837</v>
      </c>
      <c r="AA50" s="85">
        <v>0</v>
      </c>
      <c r="AB50" s="85" t="s">
        <v>54</v>
      </c>
      <c r="AC50" s="85">
        <v>16200</v>
      </c>
      <c r="AD50" s="85">
        <v>13770</v>
      </c>
      <c r="AE50" s="85">
        <v>2430</v>
      </c>
      <c r="AF50" s="83" t="s">
        <v>1371</v>
      </c>
      <c r="AG50" s="103">
        <f t="shared" si="6"/>
        <v>3062.6999999999971</v>
      </c>
    </row>
    <row r="51" spans="1:33" s="88" customFormat="1" x14ac:dyDescent="0.2">
      <c r="A51" s="83" t="s">
        <v>39</v>
      </c>
      <c r="B51" s="83" t="s">
        <v>40</v>
      </c>
      <c r="C51" s="83" t="s">
        <v>2901</v>
      </c>
      <c r="D51" s="83" t="s">
        <v>3042</v>
      </c>
      <c r="E51" s="83" t="s">
        <v>2903</v>
      </c>
      <c r="F51" s="83" t="s">
        <v>3044</v>
      </c>
      <c r="G51" s="83" t="s">
        <v>2552</v>
      </c>
      <c r="H51" s="83" t="s">
        <v>3043</v>
      </c>
      <c r="I51" s="83" t="s">
        <v>309</v>
      </c>
      <c r="J51" s="83" t="s">
        <v>2011</v>
      </c>
      <c r="K51" s="84">
        <v>43543</v>
      </c>
      <c r="L51" s="84">
        <v>43539</v>
      </c>
      <c r="M51" s="104" t="s">
        <v>54</v>
      </c>
      <c r="N51" s="83" t="s">
        <v>1358</v>
      </c>
      <c r="O51" s="83" t="s">
        <v>1359</v>
      </c>
      <c r="P51" s="102">
        <v>8009385</v>
      </c>
      <c r="Q51" s="83" t="s">
        <v>4980</v>
      </c>
      <c r="R51" s="83" t="s">
        <v>68</v>
      </c>
      <c r="S51" s="83" t="s">
        <v>52</v>
      </c>
      <c r="T51" s="85">
        <v>27810</v>
      </c>
      <c r="U51" s="85">
        <v>27000</v>
      </c>
      <c r="V51" s="85">
        <f t="shared" si="5"/>
        <v>810</v>
      </c>
      <c r="W51" s="86">
        <f t="shared" si="1"/>
        <v>2.9126213592233011E-2</v>
      </c>
      <c r="X51" s="83" t="s">
        <v>1361</v>
      </c>
      <c r="Y51" s="85">
        <v>27000</v>
      </c>
      <c r="Z51" s="83" t="s">
        <v>4981</v>
      </c>
      <c r="AA51" s="85">
        <v>0</v>
      </c>
      <c r="AB51" s="85" t="s">
        <v>54</v>
      </c>
      <c r="AC51" s="85">
        <v>27810</v>
      </c>
      <c r="AD51" s="85">
        <v>27000</v>
      </c>
      <c r="AE51" s="85">
        <v>810</v>
      </c>
      <c r="AF51" s="83" t="s">
        <v>1371</v>
      </c>
      <c r="AG51" s="103">
        <f t="shared" si="6"/>
        <v>0</v>
      </c>
    </row>
    <row r="52" spans="1:33" s="88" customFormat="1" x14ac:dyDescent="0.2">
      <c r="A52" s="83" t="s">
        <v>39</v>
      </c>
      <c r="B52" s="83" t="s">
        <v>40</v>
      </c>
      <c r="C52" s="83" t="s">
        <v>2901</v>
      </c>
      <c r="D52" s="83" t="s">
        <v>3042</v>
      </c>
      <c r="E52" s="83" t="s">
        <v>2903</v>
      </c>
      <c r="F52" s="83" t="s">
        <v>3044</v>
      </c>
      <c r="G52" s="83" t="s">
        <v>3059</v>
      </c>
      <c r="H52" s="83" t="s">
        <v>3100</v>
      </c>
      <c r="I52" s="83" t="s">
        <v>2721</v>
      </c>
      <c r="J52" s="83" t="s">
        <v>2746</v>
      </c>
      <c r="K52" s="84">
        <v>43556</v>
      </c>
      <c r="L52" s="84">
        <v>43556</v>
      </c>
      <c r="M52" s="84">
        <v>43556</v>
      </c>
      <c r="N52" s="83" t="s">
        <v>1367</v>
      </c>
      <c r="O52" s="83" t="s">
        <v>1368</v>
      </c>
      <c r="P52" s="102">
        <v>5297311</v>
      </c>
      <c r="Q52" s="83" t="s">
        <v>5838</v>
      </c>
      <c r="R52" s="83" t="s">
        <v>59</v>
      </c>
      <c r="S52" s="83" t="s">
        <v>52</v>
      </c>
      <c r="T52" s="85">
        <v>0</v>
      </c>
      <c r="U52" s="85">
        <v>0</v>
      </c>
      <c r="V52" s="85">
        <f t="shared" si="5"/>
        <v>0</v>
      </c>
      <c r="W52" s="86" t="e">
        <f t="shared" si="1"/>
        <v>#DIV/0!</v>
      </c>
      <c r="X52" s="83" t="s">
        <v>1361</v>
      </c>
      <c r="Y52" s="85">
        <v>0</v>
      </c>
      <c r="Z52" s="83" t="s">
        <v>5839</v>
      </c>
      <c r="AA52" s="85">
        <v>0</v>
      </c>
      <c r="AB52" s="85">
        <v>0</v>
      </c>
      <c r="AC52" s="85">
        <v>0</v>
      </c>
      <c r="AD52" s="85">
        <v>0</v>
      </c>
      <c r="AE52" s="85">
        <v>0</v>
      </c>
      <c r="AF52" s="83" t="s">
        <v>1371</v>
      </c>
      <c r="AG52" s="103">
        <f t="shared" si="6"/>
        <v>0</v>
      </c>
    </row>
    <row r="53" spans="1:33" s="88" customFormat="1" x14ac:dyDescent="0.2">
      <c r="A53" s="83" t="s">
        <v>39</v>
      </c>
      <c r="B53" s="83" t="s">
        <v>40</v>
      </c>
      <c r="C53" s="83" t="s">
        <v>2901</v>
      </c>
      <c r="D53" s="83" t="s">
        <v>3145</v>
      </c>
      <c r="E53" s="83" t="s">
        <v>2903</v>
      </c>
      <c r="F53" s="83" t="s">
        <v>3147</v>
      </c>
      <c r="G53" s="83" t="s">
        <v>3148</v>
      </c>
      <c r="H53" s="83" t="s">
        <v>3154</v>
      </c>
      <c r="I53" s="83" t="s">
        <v>2914</v>
      </c>
      <c r="J53" s="83" t="s">
        <v>2011</v>
      </c>
      <c r="K53" s="84">
        <v>43544</v>
      </c>
      <c r="L53" s="84">
        <v>43544</v>
      </c>
      <c r="M53" s="84">
        <v>43544</v>
      </c>
      <c r="N53" s="83" t="s">
        <v>1358</v>
      </c>
      <c r="O53" s="83" t="s">
        <v>1368</v>
      </c>
      <c r="P53" s="102">
        <v>8161593</v>
      </c>
      <c r="Q53" s="83" t="s">
        <v>4982</v>
      </c>
      <c r="R53" s="83" t="s">
        <v>68</v>
      </c>
      <c r="S53" s="83" t="s">
        <v>52</v>
      </c>
      <c r="T53" s="85">
        <v>17880.8</v>
      </c>
      <c r="U53" s="85">
        <v>15965</v>
      </c>
      <c r="V53" s="85">
        <f t="shared" ref="V53:V70" si="7">T53-U53</f>
        <v>1915.7999999999993</v>
      </c>
      <c r="W53" s="86">
        <f t="shared" si="1"/>
        <v>0.10714285714285711</v>
      </c>
      <c r="X53" s="83" t="s">
        <v>1361</v>
      </c>
      <c r="Y53" s="85">
        <v>15965</v>
      </c>
      <c r="Z53" s="83" t="s">
        <v>4983</v>
      </c>
      <c r="AA53" s="85">
        <v>0</v>
      </c>
      <c r="AB53" s="85" t="s">
        <v>54</v>
      </c>
      <c r="AC53" s="85">
        <v>17880.8</v>
      </c>
      <c r="AD53" s="85">
        <v>15965</v>
      </c>
      <c r="AE53" s="85">
        <v>1915.8</v>
      </c>
      <c r="AF53" s="83" t="s">
        <v>1376</v>
      </c>
      <c r="AG53" s="103">
        <f t="shared" ref="AG53:AG70" si="8">V53-AE53</f>
        <v>0</v>
      </c>
    </row>
    <row r="54" spans="1:33" s="88" customFormat="1" x14ac:dyDescent="0.2">
      <c r="A54" s="83" t="s">
        <v>39</v>
      </c>
      <c r="B54" s="83" t="s">
        <v>40</v>
      </c>
      <c r="C54" s="83" t="s">
        <v>2901</v>
      </c>
      <c r="D54" s="83" t="s">
        <v>3145</v>
      </c>
      <c r="E54" s="83" t="s">
        <v>2903</v>
      </c>
      <c r="F54" s="83" t="s">
        <v>3147</v>
      </c>
      <c r="G54" s="83" t="s">
        <v>3148</v>
      </c>
      <c r="H54" s="83" t="s">
        <v>3167</v>
      </c>
      <c r="I54" s="83" t="s">
        <v>309</v>
      </c>
      <c r="J54" s="83" t="s">
        <v>2011</v>
      </c>
      <c r="K54" s="84">
        <v>43539</v>
      </c>
      <c r="L54" s="84">
        <v>43539</v>
      </c>
      <c r="M54" s="84">
        <v>43539</v>
      </c>
      <c r="N54" s="83" t="s">
        <v>1358</v>
      </c>
      <c r="O54" s="83" t="s">
        <v>1368</v>
      </c>
      <c r="P54" s="102">
        <v>8063536</v>
      </c>
      <c r="Q54" s="83" t="s">
        <v>4984</v>
      </c>
      <c r="R54" s="83" t="s">
        <v>68</v>
      </c>
      <c r="S54" s="83" t="s">
        <v>52</v>
      </c>
      <c r="T54" s="85">
        <v>31996.04</v>
      </c>
      <c r="U54" s="85">
        <v>30779.32</v>
      </c>
      <c r="V54" s="85">
        <f t="shared" si="7"/>
        <v>1216.7200000000012</v>
      </c>
      <c r="W54" s="86">
        <f t="shared" si="1"/>
        <v>3.802720586672604E-2</v>
      </c>
      <c r="X54" s="83" t="s">
        <v>1361</v>
      </c>
      <c r="Y54" s="85">
        <v>30779.32</v>
      </c>
      <c r="Z54" s="83" t="s">
        <v>4985</v>
      </c>
      <c r="AA54" s="85">
        <v>0</v>
      </c>
      <c r="AB54" s="85" t="s">
        <v>54</v>
      </c>
      <c r="AC54" s="85">
        <v>31996.04</v>
      </c>
      <c r="AD54" s="85">
        <v>30779.32</v>
      </c>
      <c r="AE54" s="85">
        <v>1216.72</v>
      </c>
      <c r="AF54" s="83" t="s">
        <v>1371</v>
      </c>
      <c r="AG54" s="103">
        <f t="shared" si="8"/>
        <v>0</v>
      </c>
    </row>
    <row r="55" spans="1:33" s="88" customFormat="1" x14ac:dyDescent="0.2">
      <c r="A55" s="83" t="s">
        <v>39</v>
      </c>
      <c r="B55" s="83" t="s">
        <v>40</v>
      </c>
      <c r="C55" s="83" t="s">
        <v>2901</v>
      </c>
      <c r="D55" s="83" t="s">
        <v>3145</v>
      </c>
      <c r="E55" s="83" t="s">
        <v>2903</v>
      </c>
      <c r="F55" s="83" t="s">
        <v>3147</v>
      </c>
      <c r="G55" s="83" t="s">
        <v>3148</v>
      </c>
      <c r="H55" s="83" t="s">
        <v>4388</v>
      </c>
      <c r="I55" s="83" t="s">
        <v>94</v>
      </c>
      <c r="J55" s="83" t="s">
        <v>2011</v>
      </c>
      <c r="K55" s="84">
        <v>43536</v>
      </c>
      <c r="L55" s="84">
        <v>43536</v>
      </c>
      <c r="M55" s="84">
        <v>43536</v>
      </c>
      <c r="N55" s="83" t="s">
        <v>1358</v>
      </c>
      <c r="O55" s="83" t="s">
        <v>1368</v>
      </c>
      <c r="P55" s="102">
        <v>7953158</v>
      </c>
      <c r="Q55" s="83" t="s">
        <v>4389</v>
      </c>
      <c r="R55" s="83" t="s">
        <v>68</v>
      </c>
      <c r="S55" s="83" t="s">
        <v>52</v>
      </c>
      <c r="T55" s="85">
        <v>8998.2000000000007</v>
      </c>
      <c r="U55" s="85">
        <v>8255.25</v>
      </c>
      <c r="V55" s="85">
        <f t="shared" si="7"/>
        <v>742.95000000000073</v>
      </c>
      <c r="W55" s="86">
        <f t="shared" si="1"/>
        <v>8.2566513302660613E-2</v>
      </c>
      <c r="X55" s="83" t="s">
        <v>1361</v>
      </c>
      <c r="Y55" s="85">
        <v>8255.25</v>
      </c>
      <c r="Z55" s="83" t="s">
        <v>4390</v>
      </c>
      <c r="AA55" s="85">
        <v>0</v>
      </c>
      <c r="AB55" s="85" t="s">
        <v>54</v>
      </c>
      <c r="AC55" s="85">
        <v>8998.2000000000007</v>
      </c>
      <c r="AD55" s="85">
        <v>8255.25</v>
      </c>
      <c r="AE55" s="85">
        <v>742.95</v>
      </c>
      <c r="AF55" s="83" t="s">
        <v>1371</v>
      </c>
      <c r="AG55" s="103">
        <f t="shared" si="8"/>
        <v>0</v>
      </c>
    </row>
    <row r="56" spans="1:33" s="88" customFormat="1" x14ac:dyDescent="0.2">
      <c r="A56" s="83" t="s">
        <v>39</v>
      </c>
      <c r="B56" s="83" t="s">
        <v>40</v>
      </c>
      <c r="C56" s="83" t="s">
        <v>2901</v>
      </c>
      <c r="D56" s="83" t="s">
        <v>3145</v>
      </c>
      <c r="E56" s="83" t="s">
        <v>2903</v>
      </c>
      <c r="F56" s="83" t="s">
        <v>3147</v>
      </c>
      <c r="G56" s="83" t="s">
        <v>3148</v>
      </c>
      <c r="H56" s="83" t="s">
        <v>4388</v>
      </c>
      <c r="I56" s="83" t="s">
        <v>94</v>
      </c>
      <c r="J56" s="83" t="s">
        <v>2011</v>
      </c>
      <c r="K56" s="84">
        <v>43536</v>
      </c>
      <c r="L56" s="84">
        <v>43536</v>
      </c>
      <c r="M56" s="84">
        <v>43536</v>
      </c>
      <c r="N56" s="83" t="s">
        <v>1358</v>
      </c>
      <c r="O56" s="83" t="s">
        <v>1368</v>
      </c>
      <c r="P56" s="102">
        <v>8002826</v>
      </c>
      <c r="Q56" s="83" t="s">
        <v>4391</v>
      </c>
      <c r="R56" s="83" t="s">
        <v>68</v>
      </c>
      <c r="S56" s="83" t="s">
        <v>52</v>
      </c>
      <c r="T56" s="85">
        <v>14397.12</v>
      </c>
      <c r="U56" s="85">
        <v>13208.4</v>
      </c>
      <c r="V56" s="85">
        <f t="shared" si="7"/>
        <v>1188.7200000000012</v>
      </c>
      <c r="W56" s="86">
        <f t="shared" si="1"/>
        <v>8.2566513302660613E-2</v>
      </c>
      <c r="X56" s="83" t="s">
        <v>1361</v>
      </c>
      <c r="Y56" s="85">
        <v>13208.4</v>
      </c>
      <c r="Z56" s="83" t="s">
        <v>4392</v>
      </c>
      <c r="AA56" s="85">
        <v>0</v>
      </c>
      <c r="AB56" s="85" t="s">
        <v>54</v>
      </c>
      <c r="AC56" s="85">
        <v>14397.12</v>
      </c>
      <c r="AD56" s="85">
        <v>13208.4</v>
      </c>
      <c r="AE56" s="85">
        <v>1188.72</v>
      </c>
      <c r="AF56" s="83" t="s">
        <v>1371</v>
      </c>
      <c r="AG56" s="103">
        <f t="shared" si="8"/>
        <v>0</v>
      </c>
    </row>
    <row r="57" spans="1:33" s="88" customFormat="1" x14ac:dyDescent="0.2">
      <c r="A57" s="83" t="s">
        <v>39</v>
      </c>
      <c r="B57" s="83" t="s">
        <v>40</v>
      </c>
      <c r="C57" s="83" t="s">
        <v>2901</v>
      </c>
      <c r="D57" s="83" t="s">
        <v>3145</v>
      </c>
      <c r="E57" s="83" t="s">
        <v>2903</v>
      </c>
      <c r="F57" s="83" t="s">
        <v>3147</v>
      </c>
      <c r="G57" s="83" t="s">
        <v>3148</v>
      </c>
      <c r="H57" s="83" t="s">
        <v>4388</v>
      </c>
      <c r="I57" s="83" t="s">
        <v>94</v>
      </c>
      <c r="J57" s="83" t="s">
        <v>2011</v>
      </c>
      <c r="K57" s="84">
        <v>43532</v>
      </c>
      <c r="L57" s="84">
        <v>43532</v>
      </c>
      <c r="M57" s="84">
        <v>43532</v>
      </c>
      <c r="N57" s="83" t="s">
        <v>1358</v>
      </c>
      <c r="O57" s="83" t="s">
        <v>1368</v>
      </c>
      <c r="P57" s="102">
        <v>8002826</v>
      </c>
      <c r="Q57" s="83" t="s">
        <v>4391</v>
      </c>
      <c r="R57" s="83" t="s">
        <v>68</v>
      </c>
      <c r="S57" s="83" t="s">
        <v>52</v>
      </c>
      <c r="T57" s="85">
        <v>2856.18</v>
      </c>
      <c r="U57" s="85">
        <v>2620.35</v>
      </c>
      <c r="V57" s="85">
        <f t="shared" si="7"/>
        <v>235.82999999999993</v>
      </c>
      <c r="W57" s="86">
        <f t="shared" si="1"/>
        <v>8.2568325525702146E-2</v>
      </c>
      <c r="X57" s="83" t="s">
        <v>1361</v>
      </c>
      <c r="Y57" s="85">
        <v>2620.35</v>
      </c>
      <c r="Z57" s="83" t="s">
        <v>4392</v>
      </c>
      <c r="AA57" s="85">
        <v>0</v>
      </c>
      <c r="AB57" s="85" t="s">
        <v>54</v>
      </c>
      <c r="AC57" s="85">
        <v>2856.18</v>
      </c>
      <c r="AD57" s="85">
        <v>2620.35</v>
      </c>
      <c r="AE57" s="85">
        <v>235.83</v>
      </c>
      <c r="AF57" s="83" t="s">
        <v>1371</v>
      </c>
      <c r="AG57" s="103">
        <f t="shared" si="8"/>
        <v>0</v>
      </c>
    </row>
    <row r="58" spans="1:33" s="88" customFormat="1" x14ac:dyDescent="0.2">
      <c r="A58" s="83" t="s">
        <v>39</v>
      </c>
      <c r="B58" s="83" t="s">
        <v>40</v>
      </c>
      <c r="C58" s="83" t="s">
        <v>3191</v>
      </c>
      <c r="D58" s="83" t="s">
        <v>5364</v>
      </c>
      <c r="E58" s="83" t="s">
        <v>43</v>
      </c>
      <c r="F58" s="83" t="s">
        <v>5365</v>
      </c>
      <c r="G58" s="83" t="s">
        <v>5840</v>
      </c>
      <c r="H58" s="83" t="s">
        <v>5841</v>
      </c>
      <c r="I58" s="83" t="s">
        <v>309</v>
      </c>
      <c r="J58" s="83" t="s">
        <v>2780</v>
      </c>
      <c r="K58" s="84">
        <v>43860</v>
      </c>
      <c r="L58" s="84">
        <v>43539</v>
      </c>
      <c r="M58" s="104" t="s">
        <v>54</v>
      </c>
      <c r="N58" s="83" t="s">
        <v>1358</v>
      </c>
      <c r="O58" s="83" t="s">
        <v>1359</v>
      </c>
      <c r="P58" s="102">
        <v>6689838</v>
      </c>
      <c r="Q58" s="83" t="s">
        <v>5842</v>
      </c>
      <c r="R58" s="83" t="s">
        <v>68</v>
      </c>
      <c r="S58" s="83" t="s">
        <v>52</v>
      </c>
      <c r="T58" s="85">
        <v>5869.92</v>
      </c>
      <c r="U58" s="85">
        <v>5400</v>
      </c>
      <c r="V58" s="85">
        <f t="shared" si="7"/>
        <v>469.92000000000007</v>
      </c>
      <c r="W58" s="86">
        <f t="shared" si="1"/>
        <v>8.005560552784366E-2</v>
      </c>
      <c r="X58" s="83" t="s">
        <v>1361</v>
      </c>
      <c r="Y58" s="85">
        <v>5400</v>
      </c>
      <c r="Z58" s="83" t="s">
        <v>5843</v>
      </c>
      <c r="AA58" s="85">
        <v>0</v>
      </c>
      <c r="AB58" s="85" t="s">
        <v>54</v>
      </c>
      <c r="AC58" s="85">
        <v>0</v>
      </c>
      <c r="AD58" s="85">
        <v>0</v>
      </c>
      <c r="AE58" s="85">
        <v>0</v>
      </c>
      <c r="AF58" s="83" t="s">
        <v>1371</v>
      </c>
      <c r="AG58" s="103">
        <f t="shared" si="8"/>
        <v>469.92000000000007</v>
      </c>
    </row>
    <row r="59" spans="1:33" s="88" customFormat="1" x14ac:dyDescent="0.2">
      <c r="A59" s="83" t="s">
        <v>39</v>
      </c>
      <c r="B59" s="83" t="s">
        <v>40</v>
      </c>
      <c r="C59" s="83" t="s">
        <v>3571</v>
      </c>
      <c r="D59" s="83" t="s">
        <v>4395</v>
      </c>
      <c r="E59" s="83" t="s">
        <v>2903</v>
      </c>
      <c r="F59" s="83" t="s">
        <v>4396</v>
      </c>
      <c r="G59" s="83" t="s">
        <v>93</v>
      </c>
      <c r="H59" s="83" t="s">
        <v>5844</v>
      </c>
      <c r="I59" s="83" t="s">
        <v>94</v>
      </c>
      <c r="J59" s="83" t="s">
        <v>2746</v>
      </c>
      <c r="K59" s="84">
        <v>43585</v>
      </c>
      <c r="L59" s="84">
        <v>43585</v>
      </c>
      <c r="M59" s="84">
        <v>43585</v>
      </c>
      <c r="N59" s="83" t="s">
        <v>1367</v>
      </c>
      <c r="O59" s="83" t="s">
        <v>1368</v>
      </c>
      <c r="P59" s="102">
        <v>8073067</v>
      </c>
      <c r="Q59" s="83" t="s">
        <v>5845</v>
      </c>
      <c r="R59" s="83" t="s">
        <v>59</v>
      </c>
      <c r="S59" s="83" t="s">
        <v>52</v>
      </c>
      <c r="T59" s="85">
        <v>491162.82</v>
      </c>
      <c r="U59" s="85">
        <v>467196.4</v>
      </c>
      <c r="V59" s="85">
        <f t="shared" si="7"/>
        <v>23966.419999999984</v>
      </c>
      <c r="W59" s="86">
        <f t="shared" si="1"/>
        <v>4.8795265081343055E-2</v>
      </c>
      <c r="X59" s="83" t="s">
        <v>1361</v>
      </c>
      <c r="Y59" s="85">
        <v>467196.4</v>
      </c>
      <c r="Z59" s="83" t="s">
        <v>5846</v>
      </c>
      <c r="AA59" s="85">
        <v>0</v>
      </c>
      <c r="AB59" s="85" t="s">
        <v>54</v>
      </c>
      <c r="AC59" s="85">
        <v>491162.82</v>
      </c>
      <c r="AD59" s="85">
        <v>467196.4</v>
      </c>
      <c r="AE59" s="85">
        <v>23966.42</v>
      </c>
      <c r="AF59" s="83" t="s">
        <v>1363</v>
      </c>
      <c r="AG59" s="103">
        <f t="shared" si="8"/>
        <v>0</v>
      </c>
    </row>
    <row r="60" spans="1:33" s="88" customFormat="1" x14ac:dyDescent="0.2">
      <c r="A60" s="83" t="s">
        <v>39</v>
      </c>
      <c r="B60" s="83" t="s">
        <v>40</v>
      </c>
      <c r="C60" s="83" t="s">
        <v>3571</v>
      </c>
      <c r="D60" s="83" t="s">
        <v>4395</v>
      </c>
      <c r="E60" s="83" t="s">
        <v>2903</v>
      </c>
      <c r="F60" s="83" t="s">
        <v>4396</v>
      </c>
      <c r="G60" s="83" t="s">
        <v>93</v>
      </c>
      <c r="H60" s="83" t="s">
        <v>5847</v>
      </c>
      <c r="I60" s="83" t="s">
        <v>94</v>
      </c>
      <c r="J60" s="83" t="s">
        <v>2771</v>
      </c>
      <c r="K60" s="84">
        <v>43784</v>
      </c>
      <c r="L60" s="84">
        <v>43539</v>
      </c>
      <c r="M60" s="104" t="s">
        <v>54</v>
      </c>
      <c r="N60" s="83" t="s">
        <v>1358</v>
      </c>
      <c r="O60" s="83" t="s">
        <v>1359</v>
      </c>
      <c r="P60" s="102">
        <v>8025291</v>
      </c>
      <c r="Q60" s="83" t="s">
        <v>5848</v>
      </c>
      <c r="R60" s="83" t="s">
        <v>68</v>
      </c>
      <c r="S60" s="83" t="s">
        <v>52</v>
      </c>
      <c r="T60" s="85">
        <v>173894.04</v>
      </c>
      <c r="U60" s="85">
        <v>166556.25</v>
      </c>
      <c r="V60" s="85">
        <f t="shared" si="7"/>
        <v>7337.7900000000081</v>
      </c>
      <c r="W60" s="86">
        <f t="shared" ref="W60:W109" si="9">V60/T60</f>
        <v>4.2196903355629714E-2</v>
      </c>
      <c r="X60" s="83" t="s">
        <v>1361</v>
      </c>
      <c r="Y60" s="85">
        <v>166556.25</v>
      </c>
      <c r="Z60" s="83" t="s">
        <v>5849</v>
      </c>
      <c r="AA60" s="85">
        <v>0</v>
      </c>
      <c r="AB60" s="85" t="s">
        <v>54</v>
      </c>
      <c r="AC60" s="85">
        <v>173246.76</v>
      </c>
      <c r="AD60" s="85">
        <v>166556.25</v>
      </c>
      <c r="AE60" s="85">
        <v>6690.51</v>
      </c>
      <c r="AF60" s="83" t="s">
        <v>1371</v>
      </c>
      <c r="AG60" s="103">
        <f t="shared" si="8"/>
        <v>647.28000000000793</v>
      </c>
    </row>
    <row r="61" spans="1:33" s="88" customFormat="1" x14ac:dyDescent="0.2">
      <c r="A61" s="83" t="s">
        <v>39</v>
      </c>
      <c r="B61" s="83" t="s">
        <v>40</v>
      </c>
      <c r="C61" s="83" t="s">
        <v>3191</v>
      </c>
      <c r="D61" s="83" t="s">
        <v>3219</v>
      </c>
      <c r="E61" s="83" t="s">
        <v>2903</v>
      </c>
      <c r="F61" s="83" t="s">
        <v>3221</v>
      </c>
      <c r="G61" s="83" t="s">
        <v>347</v>
      </c>
      <c r="H61" s="83" t="s">
        <v>4420</v>
      </c>
      <c r="I61" s="83" t="s">
        <v>94</v>
      </c>
      <c r="J61" s="83" t="s">
        <v>2746</v>
      </c>
      <c r="K61" s="84">
        <v>43570</v>
      </c>
      <c r="L61" s="84">
        <v>43570</v>
      </c>
      <c r="M61" s="84">
        <v>43570</v>
      </c>
      <c r="N61" s="83" t="s">
        <v>1358</v>
      </c>
      <c r="O61" s="83" t="s">
        <v>1368</v>
      </c>
      <c r="P61" s="102">
        <v>8130459</v>
      </c>
      <c r="Q61" s="83" t="s">
        <v>5850</v>
      </c>
      <c r="R61" s="83" t="s">
        <v>68</v>
      </c>
      <c r="S61" s="83" t="s">
        <v>52</v>
      </c>
      <c r="T61" s="85">
        <v>79458</v>
      </c>
      <c r="U61" s="85">
        <v>77900</v>
      </c>
      <c r="V61" s="85">
        <f t="shared" si="7"/>
        <v>1558</v>
      </c>
      <c r="W61" s="86">
        <f t="shared" si="9"/>
        <v>1.9607843137254902E-2</v>
      </c>
      <c r="X61" s="83" t="s">
        <v>1361</v>
      </c>
      <c r="Y61" s="85">
        <v>77900</v>
      </c>
      <c r="Z61" s="83" t="s">
        <v>5851</v>
      </c>
      <c r="AA61" s="85">
        <v>0</v>
      </c>
      <c r="AB61" s="85" t="s">
        <v>54</v>
      </c>
      <c r="AC61" s="85">
        <v>0</v>
      </c>
      <c r="AD61" s="85">
        <v>0</v>
      </c>
      <c r="AE61" s="85">
        <v>0</v>
      </c>
      <c r="AF61" s="83" t="s">
        <v>1371</v>
      </c>
      <c r="AG61" s="103">
        <f t="shared" si="8"/>
        <v>1558</v>
      </c>
    </row>
    <row r="62" spans="1:33" s="88" customFormat="1" x14ac:dyDescent="0.2">
      <c r="A62" s="83" t="s">
        <v>39</v>
      </c>
      <c r="B62" s="83" t="s">
        <v>40</v>
      </c>
      <c r="C62" s="83" t="s">
        <v>3191</v>
      </c>
      <c r="D62" s="83" t="s">
        <v>3219</v>
      </c>
      <c r="E62" s="83" t="s">
        <v>2903</v>
      </c>
      <c r="F62" s="83" t="s">
        <v>3221</v>
      </c>
      <c r="G62" s="83" t="s">
        <v>3214</v>
      </c>
      <c r="H62" s="83" t="s">
        <v>4420</v>
      </c>
      <c r="I62" s="83" t="s">
        <v>94</v>
      </c>
      <c r="J62" s="83" t="s">
        <v>2011</v>
      </c>
      <c r="K62" s="84">
        <v>43536</v>
      </c>
      <c r="L62" s="84">
        <v>43536</v>
      </c>
      <c r="M62" s="84">
        <v>43536</v>
      </c>
      <c r="N62" s="83" t="s">
        <v>1367</v>
      </c>
      <c r="O62" s="83" t="s">
        <v>1368</v>
      </c>
      <c r="P62" s="102">
        <v>8013476</v>
      </c>
      <c r="Q62" s="83" t="s">
        <v>4986</v>
      </c>
      <c r="R62" s="83" t="s">
        <v>59</v>
      </c>
      <c r="S62" s="83" t="s">
        <v>52</v>
      </c>
      <c r="T62" s="85">
        <v>10621.16</v>
      </c>
      <c r="U62" s="85">
        <v>9483.19</v>
      </c>
      <c r="V62" s="85">
        <f t="shared" si="7"/>
        <v>1137.9699999999993</v>
      </c>
      <c r="W62" s="86">
        <f t="shared" si="9"/>
        <v>0.10714178112371901</v>
      </c>
      <c r="X62" s="83" t="s">
        <v>1361</v>
      </c>
      <c r="Y62" s="85">
        <v>9483.19</v>
      </c>
      <c r="Z62" s="83" t="s">
        <v>4987</v>
      </c>
      <c r="AA62" s="85">
        <v>0</v>
      </c>
      <c r="AB62" s="85" t="s">
        <v>54</v>
      </c>
      <c r="AC62" s="85">
        <v>10621.16</v>
      </c>
      <c r="AD62" s="85">
        <v>9483.19</v>
      </c>
      <c r="AE62" s="85">
        <v>1137.97</v>
      </c>
      <c r="AF62" s="83" t="s">
        <v>1371</v>
      </c>
      <c r="AG62" s="103">
        <f t="shared" si="8"/>
        <v>0</v>
      </c>
    </row>
    <row r="63" spans="1:33" s="88" customFormat="1" x14ac:dyDescent="0.2">
      <c r="A63" s="83" t="s">
        <v>39</v>
      </c>
      <c r="B63" s="83" t="s">
        <v>40</v>
      </c>
      <c r="C63" s="83" t="s">
        <v>3191</v>
      </c>
      <c r="D63" s="83" t="s">
        <v>3219</v>
      </c>
      <c r="E63" s="83" t="s">
        <v>2903</v>
      </c>
      <c r="F63" s="83" t="s">
        <v>3221</v>
      </c>
      <c r="G63" s="83" t="s">
        <v>3214</v>
      </c>
      <c r="H63" s="83" t="s">
        <v>4420</v>
      </c>
      <c r="I63" s="83" t="s">
        <v>94</v>
      </c>
      <c r="J63" s="83" t="s">
        <v>2011</v>
      </c>
      <c r="K63" s="84">
        <v>43536</v>
      </c>
      <c r="L63" s="84">
        <v>43536</v>
      </c>
      <c r="M63" s="84">
        <v>43536</v>
      </c>
      <c r="N63" s="83" t="s">
        <v>1367</v>
      </c>
      <c r="O63" s="83" t="s">
        <v>1368</v>
      </c>
      <c r="P63" s="102">
        <v>8013476</v>
      </c>
      <c r="Q63" s="83" t="s">
        <v>4986</v>
      </c>
      <c r="R63" s="83" t="s">
        <v>59</v>
      </c>
      <c r="S63" s="83" t="s">
        <v>52</v>
      </c>
      <c r="T63" s="85">
        <v>2656.86</v>
      </c>
      <c r="U63" s="85">
        <v>2372.1999999999998</v>
      </c>
      <c r="V63" s="85">
        <f t="shared" si="7"/>
        <v>284.66000000000031</v>
      </c>
      <c r="W63" s="86">
        <f t="shared" si="9"/>
        <v>0.1071415129137404</v>
      </c>
      <c r="X63" s="83" t="s">
        <v>1361</v>
      </c>
      <c r="Y63" s="85">
        <v>2372.1999999999998</v>
      </c>
      <c r="Z63" s="83" t="s">
        <v>4988</v>
      </c>
      <c r="AA63" s="85">
        <v>0</v>
      </c>
      <c r="AB63" s="85" t="s">
        <v>54</v>
      </c>
      <c r="AC63" s="85">
        <v>2656.86</v>
      </c>
      <c r="AD63" s="85">
        <v>2372.1999999999998</v>
      </c>
      <c r="AE63" s="85">
        <v>284.66000000000003</v>
      </c>
      <c r="AF63" s="83" t="s">
        <v>1371</v>
      </c>
      <c r="AG63" s="103">
        <f t="shared" si="8"/>
        <v>0</v>
      </c>
    </row>
    <row r="64" spans="1:33" s="88" customFormat="1" x14ac:dyDescent="0.2">
      <c r="A64" s="83" t="s">
        <v>39</v>
      </c>
      <c r="B64" s="83" t="s">
        <v>40</v>
      </c>
      <c r="C64" s="83" t="s">
        <v>3191</v>
      </c>
      <c r="D64" s="83" t="s">
        <v>3219</v>
      </c>
      <c r="E64" s="83" t="s">
        <v>2903</v>
      </c>
      <c r="F64" s="83" t="s">
        <v>3221</v>
      </c>
      <c r="G64" s="83" t="s">
        <v>3214</v>
      </c>
      <c r="H64" s="83" t="s">
        <v>4989</v>
      </c>
      <c r="I64" s="83" t="s">
        <v>94</v>
      </c>
      <c r="J64" s="83" t="s">
        <v>2011</v>
      </c>
      <c r="K64" s="84">
        <v>43525</v>
      </c>
      <c r="L64" s="84">
        <v>43525</v>
      </c>
      <c r="M64" s="84">
        <v>43525</v>
      </c>
      <c r="N64" s="83" t="s">
        <v>1358</v>
      </c>
      <c r="O64" s="83" t="s">
        <v>1368</v>
      </c>
      <c r="P64" s="102">
        <v>8050095</v>
      </c>
      <c r="Q64" s="83" t="s">
        <v>4990</v>
      </c>
      <c r="R64" s="83" t="s">
        <v>68</v>
      </c>
      <c r="S64" s="83" t="s">
        <v>52</v>
      </c>
      <c r="T64" s="85">
        <v>183238.31</v>
      </c>
      <c r="U64" s="85">
        <v>176190.7</v>
      </c>
      <c r="V64" s="85">
        <f t="shared" si="7"/>
        <v>7047.609999999986</v>
      </c>
      <c r="W64" s="86">
        <f t="shared" si="9"/>
        <v>3.8461444006987325E-2</v>
      </c>
      <c r="X64" s="83" t="s">
        <v>1361</v>
      </c>
      <c r="Y64" s="85">
        <v>176190.7</v>
      </c>
      <c r="Z64" s="83" t="s">
        <v>4991</v>
      </c>
      <c r="AA64" s="85">
        <v>0</v>
      </c>
      <c r="AB64" s="85" t="s">
        <v>54</v>
      </c>
      <c r="AC64" s="85">
        <v>0</v>
      </c>
      <c r="AD64" s="85">
        <v>0</v>
      </c>
      <c r="AE64" s="85">
        <v>0</v>
      </c>
      <c r="AF64" s="83" t="s">
        <v>1371</v>
      </c>
      <c r="AG64" s="103">
        <f t="shared" si="8"/>
        <v>7047.609999999986</v>
      </c>
    </row>
    <row r="65" spans="1:33" s="88" customFormat="1" x14ac:dyDescent="0.2">
      <c r="A65" s="83" t="s">
        <v>39</v>
      </c>
      <c r="B65" s="83" t="s">
        <v>40</v>
      </c>
      <c r="C65" s="83" t="s">
        <v>4529</v>
      </c>
      <c r="D65" s="83" t="s">
        <v>5852</v>
      </c>
      <c r="E65" s="83" t="s">
        <v>2903</v>
      </c>
      <c r="F65" s="83" t="s">
        <v>5853</v>
      </c>
      <c r="G65" s="83" t="s">
        <v>4944</v>
      </c>
      <c r="H65" s="83" t="s">
        <v>4994</v>
      </c>
      <c r="I65" s="83" t="s">
        <v>302</v>
      </c>
      <c r="J65" s="83" t="s">
        <v>2746</v>
      </c>
      <c r="K65" s="84">
        <v>43570</v>
      </c>
      <c r="L65" s="84">
        <v>43570</v>
      </c>
      <c r="M65" s="84">
        <v>43570</v>
      </c>
      <c r="N65" s="83" t="s">
        <v>1367</v>
      </c>
      <c r="O65" s="83" t="s">
        <v>1368</v>
      </c>
      <c r="P65" s="102">
        <v>8184942</v>
      </c>
      <c r="Q65" s="83" t="s">
        <v>5854</v>
      </c>
      <c r="R65" s="83" t="s">
        <v>59</v>
      </c>
      <c r="S65" s="83" t="s">
        <v>52</v>
      </c>
      <c r="T65" s="85">
        <v>1009713.84</v>
      </c>
      <c r="U65" s="85">
        <v>802402.8</v>
      </c>
      <c r="V65" s="85">
        <f t="shared" si="7"/>
        <v>207311.03999999992</v>
      </c>
      <c r="W65" s="86">
        <f t="shared" si="9"/>
        <v>0.20531662713467405</v>
      </c>
      <c r="X65" s="83" t="s">
        <v>1361</v>
      </c>
      <c r="Y65" s="85">
        <v>802402.8</v>
      </c>
      <c r="Z65" s="83" t="s">
        <v>5855</v>
      </c>
      <c r="AA65" s="85">
        <v>0</v>
      </c>
      <c r="AB65" s="85" t="s">
        <v>54</v>
      </c>
      <c r="AC65" s="85">
        <v>1009713.84</v>
      </c>
      <c r="AD65" s="85">
        <v>802402.8</v>
      </c>
      <c r="AE65" s="85">
        <v>207311.04</v>
      </c>
      <c r="AF65" s="83" t="s">
        <v>1371</v>
      </c>
      <c r="AG65" s="103">
        <f t="shared" si="8"/>
        <v>0</v>
      </c>
    </row>
    <row r="66" spans="1:33" s="88" customFormat="1" x14ac:dyDescent="0.2">
      <c r="A66" s="83" t="s">
        <v>39</v>
      </c>
      <c r="B66" s="83" t="s">
        <v>40</v>
      </c>
      <c r="C66" s="83" t="s">
        <v>4529</v>
      </c>
      <c r="D66" s="83" t="s">
        <v>4992</v>
      </c>
      <c r="E66" s="83" t="s">
        <v>2903</v>
      </c>
      <c r="F66" s="83" t="s">
        <v>4993</v>
      </c>
      <c r="G66" s="83" t="s">
        <v>3417</v>
      </c>
      <c r="H66" s="83" t="s">
        <v>4994</v>
      </c>
      <c r="I66" s="83" t="s">
        <v>2103</v>
      </c>
      <c r="J66" s="83" t="s">
        <v>2011</v>
      </c>
      <c r="K66" s="84">
        <v>43546</v>
      </c>
      <c r="L66" s="84">
        <v>43546</v>
      </c>
      <c r="M66" s="84">
        <v>43546</v>
      </c>
      <c r="N66" s="83" t="s">
        <v>1358</v>
      </c>
      <c r="O66" s="83" t="s">
        <v>1368</v>
      </c>
      <c r="P66" s="102">
        <v>7324296</v>
      </c>
      <c r="Q66" s="83" t="s">
        <v>4995</v>
      </c>
      <c r="R66" s="83" t="s">
        <v>68</v>
      </c>
      <c r="S66" s="83" t="s">
        <v>52</v>
      </c>
      <c r="T66" s="85">
        <v>5233.28</v>
      </c>
      <c r="U66" s="85">
        <v>5468.44</v>
      </c>
      <c r="V66" s="85">
        <f t="shared" si="7"/>
        <v>-235.15999999999985</v>
      </c>
      <c r="W66" s="86">
        <f t="shared" si="9"/>
        <v>-4.4935489788430941E-2</v>
      </c>
      <c r="X66" s="83" t="s">
        <v>1361</v>
      </c>
      <c r="Y66" s="85">
        <v>5468.44</v>
      </c>
      <c r="Z66" s="83" t="s">
        <v>4996</v>
      </c>
      <c r="AA66" s="85">
        <v>0</v>
      </c>
      <c r="AB66" s="85" t="s">
        <v>54</v>
      </c>
      <c r="AC66" s="85">
        <v>5233.28</v>
      </c>
      <c r="AD66" s="85">
        <v>5468.44</v>
      </c>
      <c r="AE66" s="85">
        <v>-235.16</v>
      </c>
      <c r="AF66" s="83" t="s">
        <v>1363</v>
      </c>
      <c r="AG66" s="103">
        <f t="shared" si="8"/>
        <v>0</v>
      </c>
    </row>
    <row r="67" spans="1:33" s="95" customFormat="1" x14ac:dyDescent="0.2">
      <c r="A67" s="89" t="s">
        <v>39</v>
      </c>
      <c r="B67" s="89" t="s">
        <v>40</v>
      </c>
      <c r="C67" s="89" t="s">
        <v>4941</v>
      </c>
      <c r="D67" s="89" t="s">
        <v>4942</v>
      </c>
      <c r="E67" s="89" t="s">
        <v>2903</v>
      </c>
      <c r="F67" s="89" t="s">
        <v>4943</v>
      </c>
      <c r="G67" s="89" t="s">
        <v>4944</v>
      </c>
      <c r="H67" s="89" t="s">
        <v>407</v>
      </c>
      <c r="I67" s="89" t="s">
        <v>302</v>
      </c>
      <c r="J67" s="89" t="s">
        <v>2746</v>
      </c>
      <c r="K67" s="90">
        <v>43571</v>
      </c>
      <c r="L67" s="90">
        <v>43539</v>
      </c>
      <c r="M67" s="91" t="s">
        <v>54</v>
      </c>
      <c r="N67" s="89" t="s">
        <v>1358</v>
      </c>
      <c r="O67" s="89" t="s">
        <v>1359</v>
      </c>
      <c r="P67" s="105">
        <v>8186626</v>
      </c>
      <c r="Q67" s="89" t="s">
        <v>4945</v>
      </c>
      <c r="R67" s="89" t="s">
        <v>68</v>
      </c>
      <c r="S67" s="89" t="s">
        <v>52</v>
      </c>
      <c r="T67" s="92">
        <v>0</v>
      </c>
      <c r="U67" s="92">
        <v>0</v>
      </c>
      <c r="V67" s="92">
        <f t="shared" si="7"/>
        <v>0</v>
      </c>
      <c r="W67" s="93" t="e">
        <f t="shared" si="9"/>
        <v>#DIV/0!</v>
      </c>
      <c r="X67" s="89" t="s">
        <v>1361</v>
      </c>
      <c r="Y67" s="92">
        <v>13040905.59</v>
      </c>
      <c r="Z67" s="89" t="s">
        <v>4946</v>
      </c>
      <c r="AA67" s="92">
        <v>0</v>
      </c>
      <c r="AB67" s="92" t="s">
        <v>54</v>
      </c>
      <c r="AC67" s="92">
        <v>14506811.93</v>
      </c>
      <c r="AD67" s="92">
        <v>13040905.59</v>
      </c>
      <c r="AE67" s="92">
        <v>1465906.34</v>
      </c>
      <c r="AF67" s="89" t="s">
        <v>1371</v>
      </c>
      <c r="AG67" s="106">
        <f t="shared" si="8"/>
        <v>-1465906.34</v>
      </c>
    </row>
    <row r="68" spans="1:33" s="88" customFormat="1" x14ac:dyDescent="0.2">
      <c r="A68" s="83" t="s">
        <v>39</v>
      </c>
      <c r="B68" s="83" t="s">
        <v>40</v>
      </c>
      <c r="C68" s="83" t="s">
        <v>4941</v>
      </c>
      <c r="D68" s="83" t="s">
        <v>5427</v>
      </c>
      <c r="E68" s="83" t="s">
        <v>2903</v>
      </c>
      <c r="F68" s="83" t="s">
        <v>5428</v>
      </c>
      <c r="G68" s="83" t="s">
        <v>4944</v>
      </c>
      <c r="H68" s="83" t="s">
        <v>407</v>
      </c>
      <c r="I68" s="83" t="s">
        <v>302</v>
      </c>
      <c r="J68" s="83" t="s">
        <v>2746</v>
      </c>
      <c r="K68" s="84">
        <v>43585</v>
      </c>
      <c r="L68" s="84">
        <v>43585</v>
      </c>
      <c r="M68" s="84">
        <v>43585</v>
      </c>
      <c r="N68" s="83" t="s">
        <v>1367</v>
      </c>
      <c r="O68" s="83" t="s">
        <v>1368</v>
      </c>
      <c r="P68" s="102">
        <v>8198888</v>
      </c>
      <c r="Q68" s="83" t="s">
        <v>5431</v>
      </c>
      <c r="R68" s="83" t="s">
        <v>59</v>
      </c>
      <c r="S68" s="83" t="s">
        <v>52</v>
      </c>
      <c r="T68" s="85">
        <v>560116.25</v>
      </c>
      <c r="U68" s="85">
        <v>488875</v>
      </c>
      <c r="V68" s="85">
        <f t="shared" si="7"/>
        <v>71241.25</v>
      </c>
      <c r="W68" s="86">
        <f t="shared" si="9"/>
        <v>0.12719011455211307</v>
      </c>
      <c r="X68" s="83" t="s">
        <v>1361</v>
      </c>
      <c r="Y68" s="85">
        <v>488875</v>
      </c>
      <c r="Z68" s="83" t="s">
        <v>5856</v>
      </c>
      <c r="AA68" s="85">
        <v>0</v>
      </c>
      <c r="AB68" s="85" t="s">
        <v>54</v>
      </c>
      <c r="AC68" s="85">
        <v>560116.25</v>
      </c>
      <c r="AD68" s="85">
        <v>488875</v>
      </c>
      <c r="AE68" s="85">
        <v>71241.25</v>
      </c>
      <c r="AF68" s="83" t="s">
        <v>1371</v>
      </c>
      <c r="AG68" s="103">
        <f t="shared" si="8"/>
        <v>0</v>
      </c>
    </row>
    <row r="69" spans="1:33" s="88" customFormat="1" x14ac:dyDescent="0.2">
      <c r="A69" s="83" t="s">
        <v>39</v>
      </c>
      <c r="B69" s="83" t="s">
        <v>40</v>
      </c>
      <c r="C69" s="83" t="s">
        <v>4941</v>
      </c>
      <c r="D69" s="83" t="s">
        <v>5427</v>
      </c>
      <c r="E69" s="83" t="s">
        <v>2903</v>
      </c>
      <c r="F69" s="83" t="s">
        <v>5428</v>
      </c>
      <c r="G69" s="83" t="s">
        <v>4944</v>
      </c>
      <c r="H69" s="83" t="s">
        <v>407</v>
      </c>
      <c r="I69" s="83" t="s">
        <v>302</v>
      </c>
      <c r="J69" s="83" t="s">
        <v>2746</v>
      </c>
      <c r="K69" s="84">
        <v>43585</v>
      </c>
      <c r="L69" s="84">
        <v>43585</v>
      </c>
      <c r="M69" s="84">
        <v>43585</v>
      </c>
      <c r="N69" s="83" t="s">
        <v>1367</v>
      </c>
      <c r="O69" s="83" t="s">
        <v>1368</v>
      </c>
      <c r="P69" s="102">
        <v>8198888</v>
      </c>
      <c r="Q69" s="83" t="s">
        <v>5431</v>
      </c>
      <c r="R69" s="83" t="s">
        <v>59</v>
      </c>
      <c r="S69" s="83" t="s">
        <v>52</v>
      </c>
      <c r="T69" s="85">
        <v>14822.25</v>
      </c>
      <c r="U69" s="85">
        <v>16120.5</v>
      </c>
      <c r="V69" s="85">
        <f t="shared" si="7"/>
        <v>-1298.25</v>
      </c>
      <c r="W69" s="86">
        <f t="shared" si="9"/>
        <v>-8.7587916814248851E-2</v>
      </c>
      <c r="X69" s="83" t="s">
        <v>1361</v>
      </c>
      <c r="Y69" s="85">
        <v>16120.5</v>
      </c>
      <c r="Z69" s="83" t="s">
        <v>5857</v>
      </c>
      <c r="AA69" s="85">
        <v>0</v>
      </c>
      <c r="AB69" s="85" t="s">
        <v>54</v>
      </c>
      <c r="AC69" s="85">
        <v>14822.25</v>
      </c>
      <c r="AD69" s="85">
        <v>16120.5</v>
      </c>
      <c r="AE69" s="85">
        <v>-1298.25</v>
      </c>
      <c r="AF69" s="83" t="s">
        <v>1371</v>
      </c>
      <c r="AG69" s="103">
        <f t="shared" si="8"/>
        <v>0</v>
      </c>
    </row>
    <row r="70" spans="1:33" s="88" customFormat="1" x14ac:dyDescent="0.2">
      <c r="A70" s="83" t="s">
        <v>39</v>
      </c>
      <c r="B70" s="83" t="s">
        <v>40</v>
      </c>
      <c r="C70" s="83" t="s">
        <v>4941</v>
      </c>
      <c r="D70" s="83" t="s">
        <v>5427</v>
      </c>
      <c r="E70" s="83" t="s">
        <v>2903</v>
      </c>
      <c r="F70" s="83" t="s">
        <v>5428</v>
      </c>
      <c r="G70" s="83" t="s">
        <v>4944</v>
      </c>
      <c r="H70" s="83" t="s">
        <v>407</v>
      </c>
      <c r="I70" s="83" t="s">
        <v>302</v>
      </c>
      <c r="J70" s="83" t="s">
        <v>2746</v>
      </c>
      <c r="K70" s="84">
        <v>43585</v>
      </c>
      <c r="L70" s="84">
        <v>43585</v>
      </c>
      <c r="M70" s="84">
        <v>43585</v>
      </c>
      <c r="N70" s="83" t="s">
        <v>1367</v>
      </c>
      <c r="O70" s="83" t="s">
        <v>1368</v>
      </c>
      <c r="P70" s="102">
        <v>8198888</v>
      </c>
      <c r="Q70" s="83" t="s">
        <v>5431</v>
      </c>
      <c r="R70" s="83" t="s">
        <v>59</v>
      </c>
      <c r="S70" s="83" t="s">
        <v>52</v>
      </c>
      <c r="T70" s="85">
        <v>14463</v>
      </c>
      <c r="U70" s="85">
        <v>14178</v>
      </c>
      <c r="V70" s="85">
        <f t="shared" si="7"/>
        <v>285</v>
      </c>
      <c r="W70" s="86">
        <f t="shared" si="9"/>
        <v>1.9705455299730345E-2</v>
      </c>
      <c r="X70" s="83" t="s">
        <v>1361</v>
      </c>
      <c r="Y70" s="85">
        <v>14178</v>
      </c>
      <c r="Z70" s="83" t="s">
        <v>5858</v>
      </c>
      <c r="AA70" s="85">
        <v>0</v>
      </c>
      <c r="AB70" s="85" t="s">
        <v>54</v>
      </c>
      <c r="AC70" s="85">
        <v>14463</v>
      </c>
      <c r="AD70" s="85">
        <v>14178</v>
      </c>
      <c r="AE70" s="85">
        <v>285</v>
      </c>
      <c r="AF70" s="83" t="s">
        <v>1371</v>
      </c>
      <c r="AG70" s="103">
        <f t="shared" si="8"/>
        <v>0</v>
      </c>
    </row>
    <row r="71" spans="1:33" s="88" customFormat="1" x14ac:dyDescent="0.2">
      <c r="A71" s="83" t="s">
        <v>39</v>
      </c>
      <c r="B71" s="83" t="s">
        <v>40</v>
      </c>
      <c r="C71" s="83" t="s">
        <v>3234</v>
      </c>
      <c r="D71" s="83" t="s">
        <v>3234</v>
      </c>
      <c r="E71" s="83" t="s">
        <v>2903</v>
      </c>
      <c r="F71" s="83" t="s">
        <v>3235</v>
      </c>
      <c r="G71" s="83" t="s">
        <v>4423</v>
      </c>
      <c r="H71" s="83" t="s">
        <v>4424</v>
      </c>
      <c r="I71" s="83" t="s">
        <v>436</v>
      </c>
      <c r="J71" s="83" t="s">
        <v>2746</v>
      </c>
      <c r="K71" s="84">
        <v>43556</v>
      </c>
      <c r="L71" s="84">
        <v>43556</v>
      </c>
      <c r="M71" s="84">
        <v>43431</v>
      </c>
      <c r="N71" s="83" t="s">
        <v>1358</v>
      </c>
      <c r="O71" s="83" t="s">
        <v>1368</v>
      </c>
      <c r="P71" s="102">
        <v>8099149</v>
      </c>
      <c r="Q71" s="83" t="s">
        <v>5859</v>
      </c>
      <c r="R71" s="83" t="s">
        <v>68</v>
      </c>
      <c r="S71" s="83" t="s">
        <v>52</v>
      </c>
      <c r="T71" s="85">
        <v>3710</v>
      </c>
      <c r="U71" s="85">
        <v>3710</v>
      </c>
      <c r="V71" s="85">
        <f t="shared" ref="V71:V77" si="10">T71-U71</f>
        <v>0</v>
      </c>
      <c r="W71" s="86">
        <f t="shared" si="9"/>
        <v>0</v>
      </c>
      <c r="X71" s="83" t="s">
        <v>1361</v>
      </c>
      <c r="Y71" s="85">
        <v>3710</v>
      </c>
      <c r="Z71" s="83" t="s">
        <v>5860</v>
      </c>
      <c r="AA71" s="85">
        <v>0</v>
      </c>
      <c r="AB71" s="85" t="s">
        <v>54</v>
      </c>
      <c r="AC71" s="85">
        <v>0</v>
      </c>
      <c r="AD71" s="85">
        <v>0</v>
      </c>
      <c r="AE71" s="85">
        <v>0</v>
      </c>
      <c r="AF71" s="83" t="s">
        <v>1371</v>
      </c>
      <c r="AG71" s="103">
        <f t="shared" ref="AG71:AG77" si="11">V71-AE71</f>
        <v>0</v>
      </c>
    </row>
    <row r="72" spans="1:33" s="88" customFormat="1" x14ac:dyDescent="0.2">
      <c r="A72" s="83" t="s">
        <v>39</v>
      </c>
      <c r="B72" s="83" t="s">
        <v>40</v>
      </c>
      <c r="C72" s="83" t="s">
        <v>3234</v>
      </c>
      <c r="D72" s="83" t="s">
        <v>3234</v>
      </c>
      <c r="E72" s="83" t="s">
        <v>2903</v>
      </c>
      <c r="F72" s="83" t="s">
        <v>3235</v>
      </c>
      <c r="G72" s="83" t="s">
        <v>4423</v>
      </c>
      <c r="H72" s="83" t="s">
        <v>4424</v>
      </c>
      <c r="I72" s="83" t="s">
        <v>436</v>
      </c>
      <c r="J72" s="83" t="s">
        <v>2754</v>
      </c>
      <c r="K72" s="84">
        <v>43586</v>
      </c>
      <c r="L72" s="84">
        <v>43586</v>
      </c>
      <c r="M72" s="84">
        <v>43529</v>
      </c>
      <c r="N72" s="83" t="s">
        <v>1358</v>
      </c>
      <c r="O72" s="83" t="s">
        <v>1368</v>
      </c>
      <c r="P72" s="102">
        <v>7857602</v>
      </c>
      <c r="Q72" s="83" t="s">
        <v>4997</v>
      </c>
      <c r="R72" s="83" t="s">
        <v>68</v>
      </c>
      <c r="S72" s="83" t="s">
        <v>52</v>
      </c>
      <c r="T72" s="85">
        <v>0</v>
      </c>
      <c r="U72" s="92">
        <v>0</v>
      </c>
      <c r="V72" s="85">
        <f t="shared" si="10"/>
        <v>0</v>
      </c>
      <c r="W72" s="86" t="e">
        <f t="shared" si="9"/>
        <v>#DIV/0!</v>
      </c>
      <c r="X72" s="83" t="s">
        <v>1361</v>
      </c>
      <c r="Y72" s="85">
        <v>68169</v>
      </c>
      <c r="Z72" s="83" t="s">
        <v>4998</v>
      </c>
      <c r="AA72" s="85">
        <v>0</v>
      </c>
      <c r="AB72" s="85" t="s">
        <v>54</v>
      </c>
      <c r="AC72" s="85">
        <v>0</v>
      </c>
      <c r="AD72" s="85">
        <v>0</v>
      </c>
      <c r="AE72" s="85">
        <v>0</v>
      </c>
      <c r="AF72" s="83" t="s">
        <v>1371</v>
      </c>
      <c r="AG72" s="103">
        <f t="shared" si="11"/>
        <v>0</v>
      </c>
    </row>
    <row r="73" spans="1:33" s="88" customFormat="1" x14ac:dyDescent="0.2">
      <c r="A73" s="83" t="s">
        <v>39</v>
      </c>
      <c r="B73" s="83" t="s">
        <v>40</v>
      </c>
      <c r="C73" s="83" t="s">
        <v>3234</v>
      </c>
      <c r="D73" s="83" t="s">
        <v>3234</v>
      </c>
      <c r="E73" s="83" t="s">
        <v>2903</v>
      </c>
      <c r="F73" s="83" t="s">
        <v>3235</v>
      </c>
      <c r="G73" s="83" t="s">
        <v>4423</v>
      </c>
      <c r="H73" s="83" t="s">
        <v>4424</v>
      </c>
      <c r="I73" s="83" t="s">
        <v>436</v>
      </c>
      <c r="J73" s="83" t="s">
        <v>2746</v>
      </c>
      <c r="K73" s="84">
        <v>43556</v>
      </c>
      <c r="L73" s="84">
        <v>43556</v>
      </c>
      <c r="M73" s="84">
        <v>43501</v>
      </c>
      <c r="N73" s="83" t="s">
        <v>1358</v>
      </c>
      <c r="O73" s="83" t="s">
        <v>1368</v>
      </c>
      <c r="P73" s="102">
        <v>7857602</v>
      </c>
      <c r="Q73" s="83" t="s">
        <v>4997</v>
      </c>
      <c r="R73" s="83" t="s">
        <v>68</v>
      </c>
      <c r="S73" s="83" t="s">
        <v>52</v>
      </c>
      <c r="T73" s="85">
        <v>0</v>
      </c>
      <c r="U73" s="92">
        <v>0</v>
      </c>
      <c r="V73" s="85">
        <f t="shared" si="10"/>
        <v>0</v>
      </c>
      <c r="W73" s="86" t="e">
        <f t="shared" si="9"/>
        <v>#DIV/0!</v>
      </c>
      <c r="X73" s="83" t="s">
        <v>1361</v>
      </c>
      <c r="Y73" s="85">
        <v>68169</v>
      </c>
      <c r="Z73" s="83" t="s">
        <v>4998</v>
      </c>
      <c r="AA73" s="85">
        <v>0</v>
      </c>
      <c r="AB73" s="85" t="s">
        <v>54</v>
      </c>
      <c r="AC73" s="85">
        <v>0</v>
      </c>
      <c r="AD73" s="85">
        <v>0</v>
      </c>
      <c r="AE73" s="85">
        <v>0</v>
      </c>
      <c r="AF73" s="83" t="s">
        <v>1371</v>
      </c>
      <c r="AG73" s="103">
        <f t="shared" si="11"/>
        <v>0</v>
      </c>
    </row>
    <row r="74" spans="1:33" s="88" customFormat="1" x14ac:dyDescent="0.2">
      <c r="A74" s="83" t="s">
        <v>39</v>
      </c>
      <c r="B74" s="83" t="s">
        <v>40</v>
      </c>
      <c r="C74" s="83" t="s">
        <v>3234</v>
      </c>
      <c r="D74" s="83" t="s">
        <v>3234</v>
      </c>
      <c r="E74" s="83" t="s">
        <v>2903</v>
      </c>
      <c r="F74" s="83" t="s">
        <v>3235</v>
      </c>
      <c r="G74" s="83" t="s">
        <v>4423</v>
      </c>
      <c r="H74" s="83" t="s">
        <v>4424</v>
      </c>
      <c r="I74" s="83" t="s">
        <v>436</v>
      </c>
      <c r="J74" s="83" t="s">
        <v>2831</v>
      </c>
      <c r="K74" s="84">
        <v>43678</v>
      </c>
      <c r="L74" s="84">
        <v>43678</v>
      </c>
      <c r="M74" s="84">
        <v>43621</v>
      </c>
      <c r="N74" s="83" t="s">
        <v>1358</v>
      </c>
      <c r="O74" s="83" t="s">
        <v>1368</v>
      </c>
      <c r="P74" s="102">
        <v>7857602</v>
      </c>
      <c r="Q74" s="83" t="s">
        <v>4997</v>
      </c>
      <c r="R74" s="83" t="s">
        <v>68</v>
      </c>
      <c r="S74" s="83" t="s">
        <v>52</v>
      </c>
      <c r="T74" s="85">
        <v>0</v>
      </c>
      <c r="U74" s="92">
        <v>0</v>
      </c>
      <c r="V74" s="85">
        <f t="shared" si="10"/>
        <v>0</v>
      </c>
      <c r="W74" s="86" t="e">
        <f t="shared" si="9"/>
        <v>#DIV/0!</v>
      </c>
      <c r="X74" s="83" t="s">
        <v>1361</v>
      </c>
      <c r="Y74" s="85">
        <v>136331</v>
      </c>
      <c r="Z74" s="83" t="s">
        <v>4998</v>
      </c>
      <c r="AA74" s="85">
        <v>0</v>
      </c>
      <c r="AB74" s="85" t="s">
        <v>54</v>
      </c>
      <c r="AC74" s="85">
        <v>0</v>
      </c>
      <c r="AD74" s="85">
        <v>0</v>
      </c>
      <c r="AE74" s="85">
        <v>0</v>
      </c>
      <c r="AF74" s="83" t="s">
        <v>1371</v>
      </c>
      <c r="AG74" s="103">
        <f t="shared" si="11"/>
        <v>0</v>
      </c>
    </row>
    <row r="75" spans="1:33" s="88" customFormat="1" x14ac:dyDescent="0.2">
      <c r="A75" s="83" t="s">
        <v>39</v>
      </c>
      <c r="B75" s="83" t="s">
        <v>40</v>
      </c>
      <c r="C75" s="83" t="s">
        <v>3234</v>
      </c>
      <c r="D75" s="83" t="s">
        <v>3234</v>
      </c>
      <c r="E75" s="83" t="s">
        <v>2903</v>
      </c>
      <c r="F75" s="83" t="s">
        <v>3235</v>
      </c>
      <c r="G75" s="83" t="s">
        <v>4423</v>
      </c>
      <c r="H75" s="83" t="s">
        <v>4424</v>
      </c>
      <c r="I75" s="83" t="s">
        <v>436</v>
      </c>
      <c r="J75" s="83" t="s">
        <v>2011</v>
      </c>
      <c r="K75" s="84">
        <v>43528</v>
      </c>
      <c r="L75" s="84">
        <v>43528</v>
      </c>
      <c r="M75" s="84">
        <v>43472</v>
      </c>
      <c r="N75" s="83" t="s">
        <v>1358</v>
      </c>
      <c r="O75" s="83" t="s">
        <v>1368</v>
      </c>
      <c r="P75" s="102">
        <v>7857602</v>
      </c>
      <c r="Q75" s="83" t="s">
        <v>4997</v>
      </c>
      <c r="R75" s="83" t="s">
        <v>68</v>
      </c>
      <c r="S75" s="83" t="s">
        <v>52</v>
      </c>
      <c r="T75" s="85">
        <v>0</v>
      </c>
      <c r="U75" s="92">
        <v>0</v>
      </c>
      <c r="V75" s="85">
        <f t="shared" si="10"/>
        <v>0</v>
      </c>
      <c r="W75" s="86" t="e">
        <f t="shared" si="9"/>
        <v>#DIV/0!</v>
      </c>
      <c r="X75" s="83" t="s">
        <v>1361</v>
      </c>
      <c r="Y75" s="85">
        <v>68169</v>
      </c>
      <c r="Z75" s="83" t="s">
        <v>4998</v>
      </c>
      <c r="AA75" s="85">
        <v>0</v>
      </c>
      <c r="AB75" s="85" t="s">
        <v>54</v>
      </c>
      <c r="AC75" s="85">
        <v>0</v>
      </c>
      <c r="AD75" s="85">
        <v>0</v>
      </c>
      <c r="AE75" s="85">
        <v>0</v>
      </c>
      <c r="AF75" s="83" t="s">
        <v>1371</v>
      </c>
      <c r="AG75" s="103">
        <f t="shared" si="11"/>
        <v>0</v>
      </c>
    </row>
    <row r="76" spans="1:33" s="88" customFormat="1" x14ac:dyDescent="0.2">
      <c r="A76" s="83" t="s">
        <v>39</v>
      </c>
      <c r="B76" s="83" t="s">
        <v>40</v>
      </c>
      <c r="C76" s="83" t="s">
        <v>3234</v>
      </c>
      <c r="D76" s="83" t="s">
        <v>3234</v>
      </c>
      <c r="E76" s="83" t="s">
        <v>2903</v>
      </c>
      <c r="F76" s="83" t="s">
        <v>3235</v>
      </c>
      <c r="G76" s="83" t="s">
        <v>4423</v>
      </c>
      <c r="H76" s="83" t="s">
        <v>4424</v>
      </c>
      <c r="I76" s="83" t="s">
        <v>436</v>
      </c>
      <c r="J76" s="83" t="s">
        <v>2836</v>
      </c>
      <c r="K76" s="84">
        <v>43647</v>
      </c>
      <c r="L76" s="84">
        <v>43647</v>
      </c>
      <c r="M76" s="84">
        <v>43591</v>
      </c>
      <c r="N76" s="83" t="s">
        <v>1358</v>
      </c>
      <c r="O76" s="83" t="s">
        <v>1368</v>
      </c>
      <c r="P76" s="102">
        <v>7857602</v>
      </c>
      <c r="Q76" s="83" t="s">
        <v>4997</v>
      </c>
      <c r="R76" s="83" t="s">
        <v>68</v>
      </c>
      <c r="S76" s="83" t="s">
        <v>52</v>
      </c>
      <c r="T76" s="85">
        <v>0</v>
      </c>
      <c r="U76" s="92">
        <v>0</v>
      </c>
      <c r="V76" s="85">
        <f t="shared" si="10"/>
        <v>0</v>
      </c>
      <c r="W76" s="86" t="e">
        <f t="shared" si="9"/>
        <v>#DIV/0!</v>
      </c>
      <c r="X76" s="83" t="s">
        <v>1361</v>
      </c>
      <c r="Y76" s="85">
        <v>68169</v>
      </c>
      <c r="Z76" s="83" t="s">
        <v>4998</v>
      </c>
      <c r="AA76" s="85">
        <v>0</v>
      </c>
      <c r="AB76" s="85" t="s">
        <v>54</v>
      </c>
      <c r="AC76" s="85">
        <v>0</v>
      </c>
      <c r="AD76" s="85">
        <v>0</v>
      </c>
      <c r="AE76" s="85">
        <v>0</v>
      </c>
      <c r="AF76" s="83" t="s">
        <v>1371</v>
      </c>
      <c r="AG76" s="103">
        <f t="shared" si="11"/>
        <v>0</v>
      </c>
    </row>
    <row r="77" spans="1:33" s="88" customFormat="1" x14ac:dyDescent="0.2">
      <c r="A77" s="83" t="s">
        <v>39</v>
      </c>
      <c r="B77" s="83" t="s">
        <v>40</v>
      </c>
      <c r="C77" s="83" t="s">
        <v>3234</v>
      </c>
      <c r="D77" s="83" t="s">
        <v>3234</v>
      </c>
      <c r="E77" s="83" t="s">
        <v>2903</v>
      </c>
      <c r="F77" s="83" t="s">
        <v>3235</v>
      </c>
      <c r="G77" s="83" t="s">
        <v>4423</v>
      </c>
      <c r="H77" s="83" t="s">
        <v>4424</v>
      </c>
      <c r="I77" s="83" t="s">
        <v>436</v>
      </c>
      <c r="J77" s="83" t="s">
        <v>2732</v>
      </c>
      <c r="K77" s="84">
        <v>43619</v>
      </c>
      <c r="L77" s="84">
        <v>43619</v>
      </c>
      <c r="M77" s="84">
        <v>43560</v>
      </c>
      <c r="N77" s="83" t="s">
        <v>1358</v>
      </c>
      <c r="O77" s="83" t="s">
        <v>1368</v>
      </c>
      <c r="P77" s="102">
        <v>7857602</v>
      </c>
      <c r="Q77" s="83" t="s">
        <v>4997</v>
      </c>
      <c r="R77" s="83" t="s">
        <v>68</v>
      </c>
      <c r="S77" s="83" t="s">
        <v>52</v>
      </c>
      <c r="T77" s="85">
        <v>0</v>
      </c>
      <c r="U77" s="92">
        <v>0</v>
      </c>
      <c r="V77" s="85">
        <f t="shared" si="10"/>
        <v>0</v>
      </c>
      <c r="W77" s="86" t="e">
        <f t="shared" si="9"/>
        <v>#DIV/0!</v>
      </c>
      <c r="X77" s="83" t="s">
        <v>1361</v>
      </c>
      <c r="Y77" s="85">
        <v>68169</v>
      </c>
      <c r="Z77" s="83" t="s">
        <v>4998</v>
      </c>
      <c r="AA77" s="85">
        <v>0</v>
      </c>
      <c r="AB77" s="85" t="s">
        <v>54</v>
      </c>
      <c r="AC77" s="85">
        <v>0</v>
      </c>
      <c r="AD77" s="85">
        <v>0</v>
      </c>
      <c r="AE77" s="85">
        <v>0</v>
      </c>
      <c r="AF77" s="83" t="s">
        <v>1371</v>
      </c>
      <c r="AG77" s="103">
        <f t="shared" si="11"/>
        <v>0</v>
      </c>
    </row>
    <row r="78" spans="1:33" s="88" customFormat="1" x14ac:dyDescent="0.2">
      <c r="A78" s="83" t="s">
        <v>39</v>
      </c>
      <c r="B78" s="83" t="s">
        <v>40</v>
      </c>
      <c r="C78" s="83" t="s">
        <v>3191</v>
      </c>
      <c r="D78" s="83" t="s">
        <v>3240</v>
      </c>
      <c r="E78" s="83" t="s">
        <v>2903</v>
      </c>
      <c r="F78" s="83" t="s">
        <v>3242</v>
      </c>
      <c r="G78" s="83" t="s">
        <v>3243</v>
      </c>
      <c r="H78" s="83" t="s">
        <v>4999</v>
      </c>
      <c r="I78" s="83" t="s">
        <v>436</v>
      </c>
      <c r="J78" s="83" t="s">
        <v>2011</v>
      </c>
      <c r="K78" s="84">
        <v>43528</v>
      </c>
      <c r="L78" s="84">
        <v>43539</v>
      </c>
      <c r="M78" s="104" t="s">
        <v>54</v>
      </c>
      <c r="N78" s="83" t="s">
        <v>1358</v>
      </c>
      <c r="O78" s="83" t="s">
        <v>1359</v>
      </c>
      <c r="P78" s="102">
        <v>8139515</v>
      </c>
      <c r="Q78" s="83" t="s">
        <v>5000</v>
      </c>
      <c r="R78" s="83" t="s">
        <v>68</v>
      </c>
      <c r="S78" s="83" t="s">
        <v>52</v>
      </c>
      <c r="T78" s="85">
        <v>24.4</v>
      </c>
      <c r="U78" s="85">
        <v>19.5</v>
      </c>
      <c r="V78" s="85">
        <f>T78-U78</f>
        <v>4.8999999999999986</v>
      </c>
      <c r="W78" s="86">
        <f t="shared" si="9"/>
        <v>0.20081967213114749</v>
      </c>
      <c r="X78" s="83" t="s">
        <v>1361</v>
      </c>
      <c r="Y78" s="85">
        <v>19.5</v>
      </c>
      <c r="Z78" s="83" t="s">
        <v>5001</v>
      </c>
      <c r="AA78" s="85">
        <v>0</v>
      </c>
      <c r="AB78" s="85" t="s">
        <v>54</v>
      </c>
      <c r="AC78" s="85">
        <v>24.4</v>
      </c>
      <c r="AD78" s="85">
        <v>19.5</v>
      </c>
      <c r="AE78" s="85">
        <v>4.9000000000000004</v>
      </c>
      <c r="AF78" s="83" t="s">
        <v>1376</v>
      </c>
      <c r="AG78" s="103">
        <f>V78-AE78</f>
        <v>0</v>
      </c>
    </row>
    <row r="79" spans="1:33" s="88" customFormat="1" x14ac:dyDescent="0.2">
      <c r="A79" s="83" t="s">
        <v>39</v>
      </c>
      <c r="B79" s="83" t="s">
        <v>40</v>
      </c>
      <c r="C79" s="83" t="s">
        <v>3191</v>
      </c>
      <c r="D79" s="83" t="s">
        <v>3240</v>
      </c>
      <c r="E79" s="83" t="s">
        <v>2903</v>
      </c>
      <c r="F79" s="83" t="s">
        <v>3242</v>
      </c>
      <c r="G79" s="83" t="s">
        <v>3243</v>
      </c>
      <c r="H79" s="83" t="s">
        <v>3907</v>
      </c>
      <c r="I79" s="83" t="s">
        <v>94</v>
      </c>
      <c r="J79" s="83" t="s">
        <v>2856</v>
      </c>
      <c r="K79" s="84">
        <v>43746</v>
      </c>
      <c r="L79" s="84">
        <v>43539</v>
      </c>
      <c r="M79" s="104" t="s">
        <v>54</v>
      </c>
      <c r="N79" s="83" t="s">
        <v>1358</v>
      </c>
      <c r="O79" s="83" t="s">
        <v>1359</v>
      </c>
      <c r="P79" s="102">
        <v>7983265</v>
      </c>
      <c r="Q79" s="83" t="s">
        <v>5861</v>
      </c>
      <c r="R79" s="83" t="s">
        <v>68</v>
      </c>
      <c r="S79" s="83" t="s">
        <v>52</v>
      </c>
      <c r="T79" s="85">
        <v>75.599999999999994</v>
      </c>
      <c r="U79" s="85">
        <v>65.290000000000006</v>
      </c>
      <c r="V79" s="85">
        <f>T79-U79</f>
        <v>10.309999999999988</v>
      </c>
      <c r="W79" s="86">
        <f t="shared" si="9"/>
        <v>0.13637566137566123</v>
      </c>
      <c r="X79" s="83" t="s">
        <v>1361</v>
      </c>
      <c r="Y79" s="85">
        <v>65.290000000000006</v>
      </c>
      <c r="Z79" s="83" t="s">
        <v>5862</v>
      </c>
      <c r="AA79" s="85">
        <v>0</v>
      </c>
      <c r="AB79" s="85" t="s">
        <v>54</v>
      </c>
      <c r="AC79" s="85">
        <v>75.599999999999994</v>
      </c>
      <c r="AD79" s="85">
        <v>65.290000000000006</v>
      </c>
      <c r="AE79" s="85">
        <v>10.31</v>
      </c>
      <c r="AF79" s="83" t="s">
        <v>1371</v>
      </c>
      <c r="AG79" s="103">
        <f>V79-AE79</f>
        <v>0</v>
      </c>
    </row>
    <row r="80" spans="1:33" s="88" customFormat="1" x14ac:dyDescent="0.2">
      <c r="A80" s="83" t="s">
        <v>39</v>
      </c>
      <c r="B80" s="83" t="s">
        <v>40</v>
      </c>
      <c r="C80" s="83" t="s">
        <v>3249</v>
      </c>
      <c r="D80" s="83" t="s">
        <v>3250</v>
      </c>
      <c r="E80" s="83" t="s">
        <v>2903</v>
      </c>
      <c r="F80" s="83" t="s">
        <v>3252</v>
      </c>
      <c r="G80" s="83" t="s">
        <v>1175</v>
      </c>
      <c r="H80" s="83" t="s">
        <v>5863</v>
      </c>
      <c r="I80" s="83" t="s">
        <v>48</v>
      </c>
      <c r="J80" s="83" t="s">
        <v>2739</v>
      </c>
      <c r="K80" s="84">
        <v>43830</v>
      </c>
      <c r="L80" s="84">
        <v>43830</v>
      </c>
      <c r="M80" s="84">
        <v>43830</v>
      </c>
      <c r="N80" s="83" t="s">
        <v>1358</v>
      </c>
      <c r="O80" s="83" t="s">
        <v>1368</v>
      </c>
      <c r="P80" s="102">
        <v>8059298</v>
      </c>
      <c r="Q80" s="83" t="s">
        <v>5864</v>
      </c>
      <c r="R80" s="83" t="s">
        <v>68</v>
      </c>
      <c r="S80" s="83" t="s">
        <v>52</v>
      </c>
      <c r="T80" s="85">
        <v>51526.92</v>
      </c>
      <c r="U80" s="85">
        <v>46027</v>
      </c>
      <c r="V80" s="85">
        <f>T80-U80</f>
        <v>5499.9199999999983</v>
      </c>
      <c r="W80" s="86">
        <f t="shared" si="9"/>
        <v>0.10673876878338544</v>
      </c>
      <c r="X80" s="83" t="s">
        <v>1361</v>
      </c>
      <c r="Y80" s="85">
        <v>46027</v>
      </c>
      <c r="Z80" s="83" t="s">
        <v>5865</v>
      </c>
      <c r="AA80" s="85">
        <v>0</v>
      </c>
      <c r="AB80" s="85" t="s">
        <v>54</v>
      </c>
      <c r="AC80" s="85">
        <v>51526.92</v>
      </c>
      <c r="AD80" s="85">
        <v>46027</v>
      </c>
      <c r="AE80" s="85">
        <v>5499.92</v>
      </c>
      <c r="AF80" s="83" t="s">
        <v>1371</v>
      </c>
      <c r="AG80" s="103">
        <f>V80-AE80</f>
        <v>0</v>
      </c>
    </row>
    <row r="81" spans="1:33" s="88" customFormat="1" x14ac:dyDescent="0.2">
      <c r="A81" s="83" t="s">
        <v>39</v>
      </c>
      <c r="B81" s="83" t="s">
        <v>40</v>
      </c>
      <c r="C81" s="83" t="s">
        <v>3249</v>
      </c>
      <c r="D81" s="83" t="s">
        <v>3250</v>
      </c>
      <c r="E81" s="83" t="s">
        <v>2903</v>
      </c>
      <c r="F81" s="83" t="s">
        <v>3252</v>
      </c>
      <c r="G81" s="83" t="s">
        <v>1175</v>
      </c>
      <c r="H81" s="83" t="s">
        <v>5866</v>
      </c>
      <c r="I81" s="83" t="s">
        <v>48</v>
      </c>
      <c r="J81" s="83" t="s">
        <v>2831</v>
      </c>
      <c r="K81" s="84">
        <v>43707</v>
      </c>
      <c r="L81" s="84">
        <v>43707</v>
      </c>
      <c r="M81" s="84">
        <v>43707</v>
      </c>
      <c r="N81" s="83" t="s">
        <v>1358</v>
      </c>
      <c r="O81" s="83" t="s">
        <v>1368</v>
      </c>
      <c r="P81" s="102">
        <v>7850501</v>
      </c>
      <c r="Q81" s="83" t="s">
        <v>5867</v>
      </c>
      <c r="R81" s="83" t="s">
        <v>68</v>
      </c>
      <c r="S81" s="83" t="s">
        <v>52</v>
      </c>
      <c r="T81" s="85">
        <v>0.2</v>
      </c>
      <c r="U81" s="85">
        <v>0.2</v>
      </c>
      <c r="V81" s="85">
        <f>T81-U81</f>
        <v>0</v>
      </c>
      <c r="W81" s="86">
        <f t="shared" si="9"/>
        <v>0</v>
      </c>
      <c r="X81" s="83" t="s">
        <v>1361</v>
      </c>
      <c r="Y81" s="85">
        <v>0.2</v>
      </c>
      <c r="Z81" s="83" t="s">
        <v>5868</v>
      </c>
      <c r="AA81" s="85">
        <v>0</v>
      </c>
      <c r="AB81" s="85" t="s">
        <v>54</v>
      </c>
      <c r="AC81" s="85">
        <v>0.2</v>
      </c>
      <c r="AD81" s="85">
        <v>0.2</v>
      </c>
      <c r="AE81" s="85">
        <v>0</v>
      </c>
      <c r="AF81" s="83" t="s">
        <v>1371</v>
      </c>
      <c r="AG81" s="103">
        <f>V81-AE81</f>
        <v>0</v>
      </c>
    </row>
    <row r="82" spans="1:33" s="88" customFormat="1" x14ac:dyDescent="0.2">
      <c r="A82" s="83" t="s">
        <v>39</v>
      </c>
      <c r="B82" s="83" t="s">
        <v>40</v>
      </c>
      <c r="C82" s="83" t="s">
        <v>3249</v>
      </c>
      <c r="D82" s="83" t="s">
        <v>3250</v>
      </c>
      <c r="E82" s="83" t="s">
        <v>2903</v>
      </c>
      <c r="F82" s="83" t="s">
        <v>3252</v>
      </c>
      <c r="G82" s="83" t="s">
        <v>1175</v>
      </c>
      <c r="H82" s="83" t="s">
        <v>5866</v>
      </c>
      <c r="I82" s="83" t="s">
        <v>48</v>
      </c>
      <c r="J82" s="83" t="s">
        <v>2831</v>
      </c>
      <c r="K82" s="84">
        <v>43707</v>
      </c>
      <c r="L82" s="84">
        <v>43707</v>
      </c>
      <c r="M82" s="84">
        <v>43707</v>
      </c>
      <c r="N82" s="83" t="s">
        <v>1358</v>
      </c>
      <c r="O82" s="83" t="s">
        <v>1368</v>
      </c>
      <c r="P82" s="102">
        <v>8099272</v>
      </c>
      <c r="Q82" s="83" t="s">
        <v>5869</v>
      </c>
      <c r="R82" s="83" t="s">
        <v>68</v>
      </c>
      <c r="S82" s="83" t="s">
        <v>52</v>
      </c>
      <c r="T82" s="85">
        <v>157864</v>
      </c>
      <c r="U82" s="85">
        <v>151100</v>
      </c>
      <c r="V82" s="85">
        <f>T82-U82</f>
        <v>6764</v>
      </c>
      <c r="W82" s="86">
        <f t="shared" si="9"/>
        <v>4.2847007550803222E-2</v>
      </c>
      <c r="X82" s="83" t="s">
        <v>1361</v>
      </c>
      <c r="Y82" s="85">
        <v>151100</v>
      </c>
      <c r="Z82" s="83" t="s">
        <v>5868</v>
      </c>
      <c r="AA82" s="85">
        <v>0</v>
      </c>
      <c r="AB82" s="85" t="s">
        <v>54</v>
      </c>
      <c r="AC82" s="85">
        <v>0</v>
      </c>
      <c r="AD82" s="85">
        <v>0</v>
      </c>
      <c r="AE82" s="85">
        <v>0</v>
      </c>
      <c r="AF82" s="83" t="s">
        <v>1371</v>
      </c>
      <c r="AG82" s="103">
        <f>V82-AE82</f>
        <v>6764</v>
      </c>
    </row>
    <row r="83" spans="1:33" s="88" customFormat="1" x14ac:dyDescent="0.2">
      <c r="A83" s="83" t="s">
        <v>39</v>
      </c>
      <c r="B83" s="83" t="s">
        <v>40</v>
      </c>
      <c r="C83" s="83" t="s">
        <v>3249</v>
      </c>
      <c r="D83" s="83" t="s">
        <v>3268</v>
      </c>
      <c r="E83" s="83" t="s">
        <v>2903</v>
      </c>
      <c r="F83" s="83" t="s">
        <v>3270</v>
      </c>
      <c r="G83" s="83" t="s">
        <v>3262</v>
      </c>
      <c r="H83" s="83" t="s">
        <v>4427</v>
      </c>
      <c r="I83" s="83" t="s">
        <v>48</v>
      </c>
      <c r="J83" s="83" t="s">
        <v>2011</v>
      </c>
      <c r="K83" s="84">
        <v>43542</v>
      </c>
      <c r="L83" s="84">
        <v>43542</v>
      </c>
      <c r="M83" s="84">
        <v>43542</v>
      </c>
      <c r="N83" s="83" t="s">
        <v>1358</v>
      </c>
      <c r="O83" s="83" t="s">
        <v>1368</v>
      </c>
      <c r="P83" s="102">
        <v>8173283</v>
      </c>
      <c r="Q83" s="83" t="s">
        <v>4428</v>
      </c>
      <c r="R83" s="83" t="s">
        <v>68</v>
      </c>
      <c r="S83" s="83" t="s">
        <v>52</v>
      </c>
      <c r="T83" s="85">
        <v>768.3</v>
      </c>
      <c r="U83" s="85">
        <v>620.54999999999995</v>
      </c>
      <c r="V83" s="85">
        <f t="shared" ref="V83:V88" si="12">T83-U83</f>
        <v>147.75</v>
      </c>
      <c r="W83" s="86">
        <f t="shared" si="9"/>
        <v>0.19230769230769232</v>
      </c>
      <c r="X83" s="83" t="s">
        <v>1361</v>
      </c>
      <c r="Y83" s="85">
        <v>620.54999999999995</v>
      </c>
      <c r="Z83" s="83" t="s">
        <v>4429</v>
      </c>
      <c r="AA83" s="85">
        <v>0</v>
      </c>
      <c r="AB83" s="85" t="s">
        <v>54</v>
      </c>
      <c r="AC83" s="85">
        <v>768.3</v>
      </c>
      <c r="AD83" s="85">
        <v>620.54999999999995</v>
      </c>
      <c r="AE83" s="85">
        <v>147.75</v>
      </c>
      <c r="AF83" s="83" t="s">
        <v>1371</v>
      </c>
      <c r="AG83" s="103">
        <f t="shared" ref="AG83:AG88" si="13">V83-AE83</f>
        <v>0</v>
      </c>
    </row>
    <row r="84" spans="1:33" s="88" customFormat="1" x14ac:dyDescent="0.2">
      <c r="A84" s="83" t="s">
        <v>39</v>
      </c>
      <c r="B84" s="83" t="s">
        <v>40</v>
      </c>
      <c r="C84" s="83" t="s">
        <v>3249</v>
      </c>
      <c r="D84" s="83" t="s">
        <v>3268</v>
      </c>
      <c r="E84" s="83" t="s">
        <v>2903</v>
      </c>
      <c r="F84" s="83" t="s">
        <v>3270</v>
      </c>
      <c r="G84" s="83" t="s">
        <v>3262</v>
      </c>
      <c r="H84" s="83" t="s">
        <v>4427</v>
      </c>
      <c r="I84" s="83" t="s">
        <v>48</v>
      </c>
      <c r="J84" s="83" t="s">
        <v>2011</v>
      </c>
      <c r="K84" s="84">
        <v>43535</v>
      </c>
      <c r="L84" s="84">
        <v>43535</v>
      </c>
      <c r="M84" s="84">
        <v>43535</v>
      </c>
      <c r="N84" s="83" t="s">
        <v>1358</v>
      </c>
      <c r="O84" s="83" t="s">
        <v>1368</v>
      </c>
      <c r="P84" s="102">
        <v>8173283</v>
      </c>
      <c r="Q84" s="83" t="s">
        <v>4428</v>
      </c>
      <c r="R84" s="83" t="s">
        <v>68</v>
      </c>
      <c r="S84" s="83" t="s">
        <v>52</v>
      </c>
      <c r="T84" s="85">
        <v>12807.07</v>
      </c>
      <c r="U84" s="85">
        <v>8538.0499999999993</v>
      </c>
      <c r="V84" s="85">
        <f t="shared" si="12"/>
        <v>4269.0200000000004</v>
      </c>
      <c r="W84" s="86">
        <f t="shared" si="9"/>
        <v>0.33333307306042681</v>
      </c>
      <c r="X84" s="83" t="s">
        <v>1361</v>
      </c>
      <c r="Y84" s="85">
        <v>8538.0499999999993</v>
      </c>
      <c r="Z84" s="83" t="s">
        <v>4429</v>
      </c>
      <c r="AA84" s="85">
        <v>0</v>
      </c>
      <c r="AB84" s="85" t="s">
        <v>54</v>
      </c>
      <c r="AC84" s="85">
        <v>12807.07</v>
      </c>
      <c r="AD84" s="85">
        <v>8538.0499999999993</v>
      </c>
      <c r="AE84" s="85">
        <v>4269.0200000000004</v>
      </c>
      <c r="AF84" s="83" t="s">
        <v>1371</v>
      </c>
      <c r="AG84" s="103">
        <f t="shared" si="13"/>
        <v>0</v>
      </c>
    </row>
    <row r="85" spans="1:33" s="88" customFormat="1" x14ac:dyDescent="0.2">
      <c r="A85" s="83" t="s">
        <v>39</v>
      </c>
      <c r="B85" s="83" t="s">
        <v>40</v>
      </c>
      <c r="C85" s="83" t="s">
        <v>3249</v>
      </c>
      <c r="D85" s="83" t="s">
        <v>3268</v>
      </c>
      <c r="E85" s="83" t="s">
        <v>2903</v>
      </c>
      <c r="F85" s="83" t="s">
        <v>3270</v>
      </c>
      <c r="G85" s="83" t="s">
        <v>3262</v>
      </c>
      <c r="H85" s="83" t="s">
        <v>4427</v>
      </c>
      <c r="I85" s="83" t="s">
        <v>48</v>
      </c>
      <c r="J85" s="83" t="s">
        <v>2011</v>
      </c>
      <c r="K85" s="84">
        <v>43531</v>
      </c>
      <c r="L85" s="84">
        <v>43531</v>
      </c>
      <c r="M85" s="84">
        <v>43531</v>
      </c>
      <c r="N85" s="83" t="s">
        <v>1358</v>
      </c>
      <c r="O85" s="83" t="s">
        <v>1368</v>
      </c>
      <c r="P85" s="102">
        <v>8173283</v>
      </c>
      <c r="Q85" s="83" t="s">
        <v>4428</v>
      </c>
      <c r="R85" s="83" t="s">
        <v>68</v>
      </c>
      <c r="S85" s="83" t="s">
        <v>52</v>
      </c>
      <c r="T85" s="85">
        <v>5302.4</v>
      </c>
      <c r="U85" s="85">
        <v>5302.4</v>
      </c>
      <c r="V85" s="85">
        <f t="shared" si="12"/>
        <v>0</v>
      </c>
      <c r="W85" s="86">
        <f t="shared" si="9"/>
        <v>0</v>
      </c>
      <c r="X85" s="83" t="s">
        <v>1361</v>
      </c>
      <c r="Y85" s="85">
        <v>5302.4</v>
      </c>
      <c r="Z85" s="83" t="s">
        <v>4429</v>
      </c>
      <c r="AA85" s="85">
        <v>0</v>
      </c>
      <c r="AB85" s="85" t="s">
        <v>54</v>
      </c>
      <c r="AC85" s="85">
        <v>5302.4</v>
      </c>
      <c r="AD85" s="85">
        <v>5302.4</v>
      </c>
      <c r="AE85" s="85">
        <v>0</v>
      </c>
      <c r="AF85" s="83" t="s">
        <v>1371</v>
      </c>
      <c r="AG85" s="103">
        <f t="shared" si="13"/>
        <v>0</v>
      </c>
    </row>
    <row r="86" spans="1:33" s="88" customFormat="1" x14ac:dyDescent="0.2">
      <c r="A86" s="83" t="s">
        <v>39</v>
      </c>
      <c r="B86" s="83" t="s">
        <v>40</v>
      </c>
      <c r="C86" s="83" t="s">
        <v>3249</v>
      </c>
      <c r="D86" s="83" t="s">
        <v>3268</v>
      </c>
      <c r="E86" s="83" t="s">
        <v>2903</v>
      </c>
      <c r="F86" s="83" t="s">
        <v>3270</v>
      </c>
      <c r="G86" s="83" t="s">
        <v>3253</v>
      </c>
      <c r="H86" s="83" t="s">
        <v>4431</v>
      </c>
      <c r="I86" s="83" t="s">
        <v>48</v>
      </c>
      <c r="J86" s="83" t="s">
        <v>2011</v>
      </c>
      <c r="K86" s="84">
        <v>43539</v>
      </c>
      <c r="L86" s="84">
        <v>43539</v>
      </c>
      <c r="M86" s="84">
        <v>43539</v>
      </c>
      <c r="N86" s="83" t="s">
        <v>1358</v>
      </c>
      <c r="O86" s="83" t="s">
        <v>1368</v>
      </c>
      <c r="P86" s="102">
        <v>8194668</v>
      </c>
      <c r="Q86" s="83" t="s">
        <v>4432</v>
      </c>
      <c r="R86" s="83" t="s">
        <v>68</v>
      </c>
      <c r="S86" s="83" t="s">
        <v>52</v>
      </c>
      <c r="T86" s="85">
        <v>6945.26</v>
      </c>
      <c r="U86" s="85">
        <v>5665.96</v>
      </c>
      <c r="V86" s="85">
        <f t="shared" si="12"/>
        <v>1279.3000000000002</v>
      </c>
      <c r="W86" s="86">
        <f t="shared" si="9"/>
        <v>0.18419756783763316</v>
      </c>
      <c r="X86" s="83" t="s">
        <v>1361</v>
      </c>
      <c r="Y86" s="85">
        <v>5665.96</v>
      </c>
      <c r="Z86" s="83" t="s">
        <v>4433</v>
      </c>
      <c r="AA86" s="85">
        <v>0</v>
      </c>
      <c r="AB86" s="85" t="s">
        <v>54</v>
      </c>
      <c r="AC86" s="85">
        <v>6945.26</v>
      </c>
      <c r="AD86" s="85">
        <v>5665.96</v>
      </c>
      <c r="AE86" s="85">
        <v>1279.3</v>
      </c>
      <c r="AF86" s="83" t="s">
        <v>1371</v>
      </c>
      <c r="AG86" s="103">
        <f t="shared" si="13"/>
        <v>0</v>
      </c>
    </row>
    <row r="87" spans="1:33" s="88" customFormat="1" x14ac:dyDescent="0.2">
      <c r="A87" s="83" t="s">
        <v>39</v>
      </c>
      <c r="B87" s="83" t="s">
        <v>40</v>
      </c>
      <c r="C87" s="83" t="s">
        <v>3249</v>
      </c>
      <c r="D87" s="83" t="s">
        <v>3268</v>
      </c>
      <c r="E87" s="83" t="s">
        <v>2903</v>
      </c>
      <c r="F87" s="83" t="s">
        <v>3270</v>
      </c>
      <c r="G87" s="83" t="s">
        <v>3253</v>
      </c>
      <c r="H87" s="83" t="s">
        <v>4431</v>
      </c>
      <c r="I87" s="83" t="s">
        <v>48</v>
      </c>
      <c r="J87" s="83" t="s">
        <v>2754</v>
      </c>
      <c r="K87" s="84">
        <v>43592</v>
      </c>
      <c r="L87" s="84">
        <v>43592</v>
      </c>
      <c r="M87" s="84">
        <v>43592</v>
      </c>
      <c r="N87" s="83" t="s">
        <v>1358</v>
      </c>
      <c r="O87" s="83" t="s">
        <v>1368</v>
      </c>
      <c r="P87" s="102">
        <v>8194668</v>
      </c>
      <c r="Q87" s="83" t="s">
        <v>4432</v>
      </c>
      <c r="R87" s="83" t="s">
        <v>68</v>
      </c>
      <c r="S87" s="83" t="s">
        <v>52</v>
      </c>
      <c r="T87" s="85">
        <v>1620</v>
      </c>
      <c r="U87" s="85">
        <v>1620</v>
      </c>
      <c r="V87" s="85">
        <f t="shared" si="12"/>
        <v>0</v>
      </c>
      <c r="W87" s="86">
        <f t="shared" si="9"/>
        <v>0</v>
      </c>
      <c r="X87" s="83" t="s">
        <v>1361</v>
      </c>
      <c r="Y87" s="85">
        <v>1620</v>
      </c>
      <c r="Z87" s="83" t="s">
        <v>4433</v>
      </c>
      <c r="AA87" s="85">
        <v>0</v>
      </c>
      <c r="AB87" s="85" t="s">
        <v>54</v>
      </c>
      <c r="AC87" s="85">
        <v>1620</v>
      </c>
      <c r="AD87" s="85">
        <v>1620</v>
      </c>
      <c r="AE87" s="85">
        <v>0</v>
      </c>
      <c r="AF87" s="83" t="s">
        <v>1371</v>
      </c>
      <c r="AG87" s="103">
        <f t="shared" si="13"/>
        <v>0</v>
      </c>
    </row>
    <row r="88" spans="1:33" s="88" customFormat="1" x14ac:dyDescent="0.2">
      <c r="A88" s="83" t="s">
        <v>39</v>
      </c>
      <c r="B88" s="83" t="s">
        <v>40</v>
      </c>
      <c r="C88" s="83" t="s">
        <v>3249</v>
      </c>
      <c r="D88" s="83" t="s">
        <v>3268</v>
      </c>
      <c r="E88" s="83" t="s">
        <v>2903</v>
      </c>
      <c r="F88" s="83" t="s">
        <v>3270</v>
      </c>
      <c r="G88" s="83" t="s">
        <v>3253</v>
      </c>
      <c r="H88" s="83" t="s">
        <v>4431</v>
      </c>
      <c r="I88" s="83" t="s">
        <v>48</v>
      </c>
      <c r="J88" s="83" t="s">
        <v>2754</v>
      </c>
      <c r="K88" s="84">
        <v>43587</v>
      </c>
      <c r="L88" s="84">
        <v>43587</v>
      </c>
      <c r="M88" s="84">
        <v>43587</v>
      </c>
      <c r="N88" s="83" t="s">
        <v>1358</v>
      </c>
      <c r="O88" s="83" t="s">
        <v>1368</v>
      </c>
      <c r="P88" s="102">
        <v>8194668</v>
      </c>
      <c r="Q88" s="83" t="s">
        <v>4432</v>
      </c>
      <c r="R88" s="83" t="s">
        <v>68</v>
      </c>
      <c r="S88" s="83" t="s">
        <v>52</v>
      </c>
      <c r="T88" s="85">
        <v>23793</v>
      </c>
      <c r="U88" s="85">
        <v>21630</v>
      </c>
      <c r="V88" s="85">
        <f t="shared" si="12"/>
        <v>2163</v>
      </c>
      <c r="W88" s="86">
        <f t="shared" si="9"/>
        <v>9.0909090909090912E-2</v>
      </c>
      <c r="X88" s="83" t="s">
        <v>1361</v>
      </c>
      <c r="Y88" s="85">
        <v>21630</v>
      </c>
      <c r="Z88" s="83" t="s">
        <v>4433</v>
      </c>
      <c r="AA88" s="85">
        <v>0</v>
      </c>
      <c r="AB88" s="85" t="s">
        <v>54</v>
      </c>
      <c r="AC88" s="85">
        <v>23793</v>
      </c>
      <c r="AD88" s="85">
        <v>21630</v>
      </c>
      <c r="AE88" s="85">
        <v>2163</v>
      </c>
      <c r="AF88" s="83" t="s">
        <v>1371</v>
      </c>
      <c r="AG88" s="103">
        <f t="shared" si="13"/>
        <v>0</v>
      </c>
    </row>
    <row r="89" spans="1:33" s="88" customFormat="1" x14ac:dyDescent="0.2">
      <c r="A89" s="83" t="s">
        <v>39</v>
      </c>
      <c r="B89" s="83" t="s">
        <v>40</v>
      </c>
      <c r="C89" s="83" t="s">
        <v>3191</v>
      </c>
      <c r="D89" s="83" t="s">
        <v>3284</v>
      </c>
      <c r="E89" s="83" t="s">
        <v>2903</v>
      </c>
      <c r="F89" s="83" t="s">
        <v>3286</v>
      </c>
      <c r="G89" s="83" t="s">
        <v>3243</v>
      </c>
      <c r="H89" s="83" t="s">
        <v>5002</v>
      </c>
      <c r="I89" s="83" t="s">
        <v>436</v>
      </c>
      <c r="J89" s="83" t="s">
        <v>2011</v>
      </c>
      <c r="K89" s="84">
        <v>43528</v>
      </c>
      <c r="L89" s="84">
        <v>43528</v>
      </c>
      <c r="M89" s="84">
        <v>43476</v>
      </c>
      <c r="N89" s="83" t="s">
        <v>1358</v>
      </c>
      <c r="O89" s="83" t="s">
        <v>1368</v>
      </c>
      <c r="P89" s="102">
        <v>7741918</v>
      </c>
      <c r="Q89" s="83" t="s">
        <v>5003</v>
      </c>
      <c r="R89" s="83" t="s">
        <v>68</v>
      </c>
      <c r="S89" s="83" t="s">
        <v>52</v>
      </c>
      <c r="T89" s="85">
        <v>950.4</v>
      </c>
      <c r="U89" s="85">
        <v>831.6</v>
      </c>
      <c r="V89" s="85">
        <f>T89-U89</f>
        <v>118.79999999999995</v>
      </c>
      <c r="W89" s="86">
        <f t="shared" si="9"/>
        <v>0.12499999999999996</v>
      </c>
      <c r="X89" s="83" t="s">
        <v>1361</v>
      </c>
      <c r="Y89" s="85">
        <v>831.6</v>
      </c>
      <c r="Z89" s="83" t="s">
        <v>5004</v>
      </c>
      <c r="AA89" s="85">
        <v>0</v>
      </c>
      <c r="AB89" s="85" t="s">
        <v>54</v>
      </c>
      <c r="AC89" s="85">
        <v>950.4</v>
      </c>
      <c r="AD89" s="85">
        <v>831.6</v>
      </c>
      <c r="AE89" s="85">
        <v>118.8</v>
      </c>
      <c r="AF89" s="83" t="s">
        <v>1376</v>
      </c>
      <c r="AG89" s="103">
        <f>V89-AE89</f>
        <v>0</v>
      </c>
    </row>
    <row r="90" spans="1:33" s="88" customFormat="1" x14ac:dyDescent="0.2">
      <c r="A90" s="83" t="s">
        <v>39</v>
      </c>
      <c r="B90" s="83" t="s">
        <v>40</v>
      </c>
      <c r="C90" s="83" t="s">
        <v>3191</v>
      </c>
      <c r="D90" s="83" t="s">
        <v>3284</v>
      </c>
      <c r="E90" s="83" t="s">
        <v>2903</v>
      </c>
      <c r="F90" s="83" t="s">
        <v>3286</v>
      </c>
      <c r="G90" s="83" t="s">
        <v>3243</v>
      </c>
      <c r="H90" s="83" t="s">
        <v>5002</v>
      </c>
      <c r="I90" s="83" t="s">
        <v>436</v>
      </c>
      <c r="J90" s="83" t="s">
        <v>2011</v>
      </c>
      <c r="K90" s="84">
        <v>43528</v>
      </c>
      <c r="L90" s="84">
        <v>43528</v>
      </c>
      <c r="M90" s="84">
        <v>43472</v>
      </c>
      <c r="N90" s="83" t="s">
        <v>1358</v>
      </c>
      <c r="O90" s="83" t="s">
        <v>1368</v>
      </c>
      <c r="P90" s="102">
        <v>7741918</v>
      </c>
      <c r="Q90" s="83" t="s">
        <v>5003</v>
      </c>
      <c r="R90" s="83" t="s">
        <v>68</v>
      </c>
      <c r="S90" s="83" t="s">
        <v>52</v>
      </c>
      <c r="T90" s="85">
        <v>0</v>
      </c>
      <c r="U90" s="85">
        <v>0</v>
      </c>
      <c r="V90" s="85">
        <f>T90-U90</f>
        <v>0</v>
      </c>
      <c r="W90" s="86" t="e">
        <f t="shared" si="9"/>
        <v>#DIV/0!</v>
      </c>
      <c r="X90" s="83" t="s">
        <v>1361</v>
      </c>
      <c r="Y90" s="85">
        <v>0</v>
      </c>
      <c r="Z90" s="83" t="s">
        <v>5004</v>
      </c>
      <c r="AA90" s="85">
        <v>0</v>
      </c>
      <c r="AB90" s="85" t="s">
        <v>54</v>
      </c>
      <c r="AC90" s="85">
        <v>0</v>
      </c>
      <c r="AD90" s="85">
        <v>0</v>
      </c>
      <c r="AE90" s="85">
        <v>0</v>
      </c>
      <c r="AF90" s="83" t="s">
        <v>1376</v>
      </c>
      <c r="AG90" s="103">
        <f>V90-AE90</f>
        <v>0</v>
      </c>
    </row>
    <row r="91" spans="1:33" s="88" customFormat="1" x14ac:dyDescent="0.2">
      <c r="A91" s="83" t="s">
        <v>39</v>
      </c>
      <c r="B91" s="83" t="s">
        <v>40</v>
      </c>
      <c r="C91" s="83" t="s">
        <v>3191</v>
      </c>
      <c r="D91" s="83" t="s">
        <v>3284</v>
      </c>
      <c r="E91" s="83" t="s">
        <v>2903</v>
      </c>
      <c r="F91" s="83" t="s">
        <v>3286</v>
      </c>
      <c r="G91" s="83" t="s">
        <v>3243</v>
      </c>
      <c r="H91" s="83" t="s">
        <v>5005</v>
      </c>
      <c r="I91" s="83" t="s">
        <v>94</v>
      </c>
      <c r="J91" s="83" t="s">
        <v>2011</v>
      </c>
      <c r="K91" s="84">
        <v>43525</v>
      </c>
      <c r="L91" s="84">
        <v>43525</v>
      </c>
      <c r="M91" s="84">
        <v>43525</v>
      </c>
      <c r="N91" s="83" t="s">
        <v>1367</v>
      </c>
      <c r="O91" s="83" t="s">
        <v>1368</v>
      </c>
      <c r="P91" s="102">
        <v>8092439</v>
      </c>
      <c r="Q91" s="83" t="s">
        <v>5006</v>
      </c>
      <c r="R91" s="83" t="s">
        <v>59</v>
      </c>
      <c r="S91" s="83" t="s">
        <v>52</v>
      </c>
      <c r="T91" s="85">
        <v>3268</v>
      </c>
      <c r="U91" s="85">
        <v>2358</v>
      </c>
      <c r="V91" s="85">
        <f>T91-U91</f>
        <v>910</v>
      </c>
      <c r="W91" s="86">
        <f t="shared" si="9"/>
        <v>0.27845777233782132</v>
      </c>
      <c r="X91" s="83" t="s">
        <v>1361</v>
      </c>
      <c r="Y91" s="85">
        <v>2358</v>
      </c>
      <c r="Z91" s="83" t="s">
        <v>5007</v>
      </c>
      <c r="AA91" s="85">
        <v>0</v>
      </c>
      <c r="AB91" s="85" t="s">
        <v>54</v>
      </c>
      <c r="AC91" s="85">
        <v>3268</v>
      </c>
      <c r="AD91" s="85">
        <v>2358</v>
      </c>
      <c r="AE91" s="85">
        <v>910</v>
      </c>
      <c r="AF91" s="83" t="s">
        <v>1376</v>
      </c>
      <c r="AG91" s="103">
        <f>V91-AE91</f>
        <v>0</v>
      </c>
    </row>
    <row r="92" spans="1:33" s="88" customFormat="1" x14ac:dyDescent="0.2">
      <c r="A92" s="83" t="s">
        <v>39</v>
      </c>
      <c r="B92" s="83" t="s">
        <v>40</v>
      </c>
      <c r="C92" s="83" t="s">
        <v>3191</v>
      </c>
      <c r="D92" s="83" t="s">
        <v>3306</v>
      </c>
      <c r="E92" s="83" t="s">
        <v>2903</v>
      </c>
      <c r="F92" s="83" t="s">
        <v>3308</v>
      </c>
      <c r="G92" s="83" t="s">
        <v>3243</v>
      </c>
      <c r="H92" s="83" t="s">
        <v>5008</v>
      </c>
      <c r="I92" s="83" t="s">
        <v>436</v>
      </c>
      <c r="J92" s="83" t="s">
        <v>2011</v>
      </c>
      <c r="K92" s="84">
        <v>43528</v>
      </c>
      <c r="L92" s="84">
        <v>43528</v>
      </c>
      <c r="M92" s="84">
        <v>43476</v>
      </c>
      <c r="N92" s="83" t="s">
        <v>1358</v>
      </c>
      <c r="O92" s="83" t="s">
        <v>1368</v>
      </c>
      <c r="P92" s="102">
        <v>7732221</v>
      </c>
      <c r="Q92" s="83" t="s">
        <v>5009</v>
      </c>
      <c r="R92" s="83" t="s">
        <v>68</v>
      </c>
      <c r="S92" s="83" t="s">
        <v>52</v>
      </c>
      <c r="T92" s="85">
        <v>1045.44</v>
      </c>
      <c r="U92" s="85">
        <v>950.4</v>
      </c>
      <c r="V92" s="85">
        <f t="shared" ref="V92:V99" si="14">T92-U92</f>
        <v>95.040000000000077</v>
      </c>
      <c r="W92" s="86">
        <f t="shared" si="9"/>
        <v>9.0909090909090981E-2</v>
      </c>
      <c r="X92" s="83" t="s">
        <v>1361</v>
      </c>
      <c r="Y92" s="85">
        <v>950.4</v>
      </c>
      <c r="Z92" s="83" t="s">
        <v>5010</v>
      </c>
      <c r="AA92" s="85">
        <v>0</v>
      </c>
      <c r="AB92" s="85" t="s">
        <v>54</v>
      </c>
      <c r="AC92" s="85">
        <v>87.12</v>
      </c>
      <c r="AD92" s="85">
        <v>79.2</v>
      </c>
      <c r="AE92" s="85">
        <v>7.92</v>
      </c>
      <c r="AF92" s="83" t="s">
        <v>1376</v>
      </c>
      <c r="AG92" s="103">
        <f t="shared" ref="AG92:AG99" si="15">V92-AE92</f>
        <v>87.120000000000076</v>
      </c>
    </row>
    <row r="93" spans="1:33" s="88" customFormat="1" x14ac:dyDescent="0.2">
      <c r="A93" s="83" t="s">
        <v>39</v>
      </c>
      <c r="B93" s="83" t="s">
        <v>40</v>
      </c>
      <c r="C93" s="83" t="s">
        <v>3191</v>
      </c>
      <c r="D93" s="83" t="s">
        <v>3306</v>
      </c>
      <c r="E93" s="83" t="s">
        <v>2903</v>
      </c>
      <c r="F93" s="83" t="s">
        <v>3308</v>
      </c>
      <c r="G93" s="83" t="s">
        <v>3243</v>
      </c>
      <c r="H93" s="83" t="s">
        <v>3314</v>
      </c>
      <c r="I93" s="83" t="s">
        <v>94</v>
      </c>
      <c r="J93" s="83" t="s">
        <v>2011</v>
      </c>
      <c r="K93" s="84">
        <v>43525</v>
      </c>
      <c r="L93" s="84">
        <v>43525</v>
      </c>
      <c r="M93" s="84">
        <v>43525</v>
      </c>
      <c r="N93" s="83" t="s">
        <v>1358</v>
      </c>
      <c r="O93" s="83" t="s">
        <v>1368</v>
      </c>
      <c r="P93" s="102">
        <v>8194330</v>
      </c>
      <c r="Q93" s="83" t="s">
        <v>3340</v>
      </c>
      <c r="R93" s="83" t="s">
        <v>68</v>
      </c>
      <c r="S93" s="83" t="s">
        <v>52</v>
      </c>
      <c r="T93" s="85">
        <v>902</v>
      </c>
      <c r="U93" s="85">
        <v>676.5</v>
      </c>
      <c r="V93" s="85">
        <f t="shared" si="14"/>
        <v>225.5</v>
      </c>
      <c r="W93" s="86">
        <f t="shared" si="9"/>
        <v>0.25</v>
      </c>
      <c r="X93" s="83" t="s">
        <v>1361</v>
      </c>
      <c r="Y93" s="85">
        <v>676.5</v>
      </c>
      <c r="Z93" s="83" t="s">
        <v>3342</v>
      </c>
      <c r="AA93" s="85">
        <v>0</v>
      </c>
      <c r="AB93" s="85" t="s">
        <v>54</v>
      </c>
      <c r="AC93" s="85">
        <v>902</v>
      </c>
      <c r="AD93" s="85">
        <v>676.5</v>
      </c>
      <c r="AE93" s="85">
        <v>225.5</v>
      </c>
      <c r="AF93" s="83" t="s">
        <v>1371</v>
      </c>
      <c r="AG93" s="103">
        <f t="shared" si="15"/>
        <v>0</v>
      </c>
    </row>
    <row r="94" spans="1:33" s="88" customFormat="1" x14ac:dyDescent="0.2">
      <c r="A94" s="83" t="s">
        <v>39</v>
      </c>
      <c r="B94" s="83" t="s">
        <v>40</v>
      </c>
      <c r="C94" s="83" t="s">
        <v>3191</v>
      </c>
      <c r="D94" s="83" t="s">
        <v>3306</v>
      </c>
      <c r="E94" s="83" t="s">
        <v>2903</v>
      </c>
      <c r="F94" s="83" t="s">
        <v>3308</v>
      </c>
      <c r="G94" s="83" t="s">
        <v>347</v>
      </c>
      <c r="H94" s="83" t="s">
        <v>3384</v>
      </c>
      <c r="I94" s="83" t="s">
        <v>436</v>
      </c>
      <c r="J94" s="83" t="s">
        <v>2746</v>
      </c>
      <c r="K94" s="84">
        <v>43556</v>
      </c>
      <c r="L94" s="84">
        <v>43556</v>
      </c>
      <c r="M94" s="84">
        <v>43320</v>
      </c>
      <c r="N94" s="83" t="s">
        <v>1358</v>
      </c>
      <c r="O94" s="83" t="s">
        <v>1368</v>
      </c>
      <c r="P94" s="102">
        <v>7929939</v>
      </c>
      <c r="Q94" s="83" t="s">
        <v>5870</v>
      </c>
      <c r="R94" s="83" t="s">
        <v>68</v>
      </c>
      <c r="S94" s="83" t="s">
        <v>52</v>
      </c>
      <c r="T94" s="85">
        <v>217410.99</v>
      </c>
      <c r="U94" s="85">
        <v>197646.36</v>
      </c>
      <c r="V94" s="85">
        <f t="shared" si="14"/>
        <v>19764.630000000005</v>
      </c>
      <c r="W94" s="86">
        <f t="shared" si="9"/>
        <v>9.0909065820453716E-2</v>
      </c>
      <c r="X94" s="83" t="s">
        <v>1361</v>
      </c>
      <c r="Y94" s="85">
        <v>197646.36</v>
      </c>
      <c r="Z94" s="83" t="s">
        <v>5871</v>
      </c>
      <c r="AA94" s="85">
        <v>0</v>
      </c>
      <c r="AB94" s="85" t="s">
        <v>54</v>
      </c>
      <c r="AC94" s="85">
        <v>0</v>
      </c>
      <c r="AD94" s="85">
        <v>0</v>
      </c>
      <c r="AE94" s="85">
        <v>0</v>
      </c>
      <c r="AF94" s="83" t="s">
        <v>1371</v>
      </c>
      <c r="AG94" s="103">
        <f t="shared" si="15"/>
        <v>19764.630000000005</v>
      </c>
    </row>
    <row r="95" spans="1:33" s="88" customFormat="1" x14ac:dyDescent="0.2">
      <c r="A95" s="83" t="s">
        <v>39</v>
      </c>
      <c r="B95" s="83" t="s">
        <v>40</v>
      </c>
      <c r="C95" s="83" t="s">
        <v>3191</v>
      </c>
      <c r="D95" s="83" t="s">
        <v>3306</v>
      </c>
      <c r="E95" s="83" t="s">
        <v>2903</v>
      </c>
      <c r="F95" s="83" t="s">
        <v>3308</v>
      </c>
      <c r="G95" s="83" t="s">
        <v>3243</v>
      </c>
      <c r="H95" s="83" t="s">
        <v>3345</v>
      </c>
      <c r="I95" s="83" t="s">
        <v>94</v>
      </c>
      <c r="J95" s="83" t="s">
        <v>2836</v>
      </c>
      <c r="K95" s="84">
        <v>43669</v>
      </c>
      <c r="L95" s="84">
        <v>43669</v>
      </c>
      <c r="M95" s="84">
        <v>43669</v>
      </c>
      <c r="N95" s="83" t="s">
        <v>1358</v>
      </c>
      <c r="O95" s="83" t="s">
        <v>1368</v>
      </c>
      <c r="P95" s="102">
        <v>7887315</v>
      </c>
      <c r="Q95" s="83" t="s">
        <v>5872</v>
      </c>
      <c r="R95" s="83" t="s">
        <v>68</v>
      </c>
      <c r="S95" s="83" t="s">
        <v>52</v>
      </c>
      <c r="T95" s="85">
        <v>258.42</v>
      </c>
      <c r="U95" s="85">
        <v>245.5</v>
      </c>
      <c r="V95" s="85">
        <f t="shared" si="14"/>
        <v>12.920000000000016</v>
      </c>
      <c r="W95" s="86">
        <f t="shared" si="9"/>
        <v>4.9996130330469839E-2</v>
      </c>
      <c r="X95" s="83" t="s">
        <v>1525</v>
      </c>
      <c r="Y95" s="85">
        <v>0</v>
      </c>
      <c r="Z95" s="83" t="s">
        <v>55</v>
      </c>
      <c r="AA95" s="85">
        <v>0</v>
      </c>
      <c r="AB95" s="85" t="s">
        <v>54</v>
      </c>
      <c r="AC95" s="85">
        <v>258.42</v>
      </c>
      <c r="AD95" s="85">
        <v>205.32</v>
      </c>
      <c r="AE95" s="85">
        <v>53.1</v>
      </c>
      <c r="AF95" s="83" t="s">
        <v>1371</v>
      </c>
      <c r="AG95" s="103">
        <f t="shared" si="15"/>
        <v>-40.179999999999986</v>
      </c>
    </row>
    <row r="96" spans="1:33" s="88" customFormat="1" x14ac:dyDescent="0.2">
      <c r="A96" s="83" t="s">
        <v>39</v>
      </c>
      <c r="B96" s="83" t="s">
        <v>40</v>
      </c>
      <c r="C96" s="83" t="s">
        <v>3191</v>
      </c>
      <c r="D96" s="83" t="s">
        <v>3306</v>
      </c>
      <c r="E96" s="83" t="s">
        <v>2903</v>
      </c>
      <c r="F96" s="83" t="s">
        <v>3308</v>
      </c>
      <c r="G96" s="83" t="s">
        <v>3243</v>
      </c>
      <c r="H96" s="83" t="s">
        <v>3345</v>
      </c>
      <c r="I96" s="83" t="s">
        <v>94</v>
      </c>
      <c r="J96" s="83" t="s">
        <v>2831</v>
      </c>
      <c r="K96" s="84">
        <v>43679</v>
      </c>
      <c r="L96" s="84">
        <v>43679</v>
      </c>
      <c r="M96" s="84">
        <v>43679</v>
      </c>
      <c r="N96" s="83" t="s">
        <v>1358</v>
      </c>
      <c r="O96" s="83" t="s">
        <v>1368</v>
      </c>
      <c r="P96" s="102">
        <v>7907957</v>
      </c>
      <c r="Q96" s="83" t="s">
        <v>5873</v>
      </c>
      <c r="R96" s="83" t="s">
        <v>68</v>
      </c>
      <c r="S96" s="83" t="s">
        <v>52</v>
      </c>
      <c r="T96" s="85">
        <v>1340.4</v>
      </c>
      <c r="U96" s="85">
        <v>1319.4</v>
      </c>
      <c r="V96" s="85">
        <f t="shared" si="14"/>
        <v>21</v>
      </c>
      <c r="W96" s="86">
        <f t="shared" si="9"/>
        <v>1.5666965085049236E-2</v>
      </c>
      <c r="X96" s="83" t="s">
        <v>1361</v>
      </c>
      <c r="Y96" s="85">
        <v>1319.4</v>
      </c>
      <c r="Z96" s="83" t="s">
        <v>5874</v>
      </c>
      <c r="AA96" s="85">
        <v>0</v>
      </c>
      <c r="AB96" s="85" t="s">
        <v>54</v>
      </c>
      <c r="AC96" s="85">
        <v>1340.4</v>
      </c>
      <c r="AD96" s="85">
        <v>1319.4</v>
      </c>
      <c r="AE96" s="85">
        <v>21</v>
      </c>
      <c r="AF96" s="83" t="s">
        <v>1371</v>
      </c>
      <c r="AG96" s="103">
        <f t="shared" si="15"/>
        <v>0</v>
      </c>
    </row>
    <row r="97" spans="1:33" s="88" customFormat="1" x14ac:dyDescent="0.2">
      <c r="A97" s="83" t="s">
        <v>39</v>
      </c>
      <c r="B97" s="83" t="s">
        <v>40</v>
      </c>
      <c r="C97" s="83" t="s">
        <v>3191</v>
      </c>
      <c r="D97" s="83" t="s">
        <v>3306</v>
      </c>
      <c r="E97" s="83" t="s">
        <v>2903</v>
      </c>
      <c r="F97" s="83" t="s">
        <v>3308</v>
      </c>
      <c r="G97" s="83" t="s">
        <v>3243</v>
      </c>
      <c r="H97" s="83" t="s">
        <v>3345</v>
      </c>
      <c r="I97" s="83" t="s">
        <v>94</v>
      </c>
      <c r="J97" s="83" t="s">
        <v>2831</v>
      </c>
      <c r="K97" s="84">
        <v>43697</v>
      </c>
      <c r="L97" s="84">
        <v>43697</v>
      </c>
      <c r="M97" s="84">
        <v>43697</v>
      </c>
      <c r="N97" s="83" t="s">
        <v>1358</v>
      </c>
      <c r="O97" s="83" t="s">
        <v>1368</v>
      </c>
      <c r="P97" s="102">
        <v>8098057</v>
      </c>
      <c r="Q97" s="83" t="s">
        <v>5875</v>
      </c>
      <c r="R97" s="83" t="s">
        <v>68</v>
      </c>
      <c r="S97" s="83" t="s">
        <v>52</v>
      </c>
      <c r="T97" s="85">
        <v>268.08</v>
      </c>
      <c r="U97" s="85">
        <v>254.68</v>
      </c>
      <c r="V97" s="85">
        <f t="shared" si="14"/>
        <v>13.399999999999977</v>
      </c>
      <c r="W97" s="86">
        <f t="shared" si="9"/>
        <v>4.9985079080871297E-2</v>
      </c>
      <c r="X97" s="83" t="s">
        <v>1525</v>
      </c>
      <c r="Y97" s="85">
        <v>0</v>
      </c>
      <c r="Z97" s="83" t="s">
        <v>55</v>
      </c>
      <c r="AA97" s="85">
        <v>0</v>
      </c>
      <c r="AB97" s="85" t="s">
        <v>54</v>
      </c>
      <c r="AC97" s="85">
        <v>268.08</v>
      </c>
      <c r="AD97" s="85">
        <v>263.88</v>
      </c>
      <c r="AE97" s="85">
        <v>4.2</v>
      </c>
      <c r="AF97" s="83" t="s">
        <v>1371</v>
      </c>
      <c r="AG97" s="103">
        <f t="shared" si="15"/>
        <v>9.199999999999978</v>
      </c>
    </row>
    <row r="98" spans="1:33" s="88" customFormat="1" x14ac:dyDescent="0.2">
      <c r="A98" s="83" t="s">
        <v>39</v>
      </c>
      <c r="B98" s="83" t="s">
        <v>40</v>
      </c>
      <c r="C98" s="83" t="s">
        <v>3191</v>
      </c>
      <c r="D98" s="83" t="s">
        <v>3306</v>
      </c>
      <c r="E98" s="83" t="s">
        <v>2903</v>
      </c>
      <c r="F98" s="83" t="s">
        <v>3308</v>
      </c>
      <c r="G98" s="83" t="s">
        <v>3243</v>
      </c>
      <c r="H98" s="83" t="s">
        <v>3345</v>
      </c>
      <c r="I98" s="83" t="s">
        <v>94</v>
      </c>
      <c r="J98" s="83" t="s">
        <v>2771</v>
      </c>
      <c r="K98" s="84">
        <v>43796</v>
      </c>
      <c r="L98" s="84">
        <v>43796</v>
      </c>
      <c r="M98" s="84">
        <v>43796</v>
      </c>
      <c r="N98" s="83" t="s">
        <v>1358</v>
      </c>
      <c r="O98" s="83" t="s">
        <v>1368</v>
      </c>
      <c r="P98" s="102">
        <v>8098049</v>
      </c>
      <c r="Q98" s="83" t="s">
        <v>5876</v>
      </c>
      <c r="R98" s="83" t="s">
        <v>68</v>
      </c>
      <c r="S98" s="83" t="s">
        <v>52</v>
      </c>
      <c r="T98" s="85">
        <v>6336</v>
      </c>
      <c r="U98" s="85">
        <v>4224</v>
      </c>
      <c r="V98" s="85">
        <f t="shared" si="14"/>
        <v>2112</v>
      </c>
      <c r="W98" s="86">
        <f t="shared" si="9"/>
        <v>0.33333333333333331</v>
      </c>
      <c r="X98" s="83" t="s">
        <v>1361</v>
      </c>
      <c r="Y98" s="85">
        <v>4224</v>
      </c>
      <c r="Z98" s="83" t="s">
        <v>5877</v>
      </c>
      <c r="AA98" s="85">
        <v>0</v>
      </c>
      <c r="AB98" s="85" t="s">
        <v>54</v>
      </c>
      <c r="AC98" s="85">
        <v>6336</v>
      </c>
      <c r="AD98" s="85">
        <v>4224</v>
      </c>
      <c r="AE98" s="85">
        <v>2112</v>
      </c>
      <c r="AF98" s="83" t="s">
        <v>1371</v>
      </c>
      <c r="AG98" s="103">
        <f t="shared" si="15"/>
        <v>0</v>
      </c>
    </row>
    <row r="99" spans="1:33" s="88" customFormat="1" x14ac:dyDescent="0.2">
      <c r="A99" s="83" t="s">
        <v>39</v>
      </c>
      <c r="B99" s="83" t="s">
        <v>40</v>
      </c>
      <c r="C99" s="83" t="s">
        <v>3191</v>
      </c>
      <c r="D99" s="83" t="s">
        <v>3306</v>
      </c>
      <c r="E99" s="83" t="s">
        <v>2903</v>
      </c>
      <c r="F99" s="83" t="s">
        <v>3308</v>
      </c>
      <c r="G99" s="83" t="s">
        <v>3243</v>
      </c>
      <c r="H99" s="83" t="s">
        <v>3345</v>
      </c>
      <c r="I99" s="83" t="s">
        <v>94</v>
      </c>
      <c r="J99" s="83" t="s">
        <v>2754</v>
      </c>
      <c r="K99" s="84">
        <v>43593</v>
      </c>
      <c r="L99" s="84">
        <v>43593</v>
      </c>
      <c r="M99" s="84">
        <v>43593</v>
      </c>
      <c r="N99" s="83" t="s">
        <v>1358</v>
      </c>
      <c r="O99" s="83" t="s">
        <v>1368</v>
      </c>
      <c r="P99" s="102">
        <v>8198033</v>
      </c>
      <c r="Q99" s="83" t="s">
        <v>4441</v>
      </c>
      <c r="R99" s="83" t="s">
        <v>68</v>
      </c>
      <c r="S99" s="83" t="s">
        <v>52</v>
      </c>
      <c r="T99" s="85">
        <v>24003.360000000001</v>
      </c>
      <c r="U99" s="85">
        <v>20036</v>
      </c>
      <c r="V99" s="85">
        <f t="shared" si="14"/>
        <v>3967.3600000000006</v>
      </c>
      <c r="W99" s="86">
        <f t="shared" si="9"/>
        <v>0.16528352697289048</v>
      </c>
      <c r="X99" s="83" t="s">
        <v>1361</v>
      </c>
      <c r="Y99" s="85">
        <v>20036</v>
      </c>
      <c r="Z99" s="83" t="s">
        <v>4442</v>
      </c>
      <c r="AA99" s="85">
        <v>0</v>
      </c>
      <c r="AB99" s="85" t="s">
        <v>54</v>
      </c>
      <c r="AC99" s="85">
        <v>24003.360000000001</v>
      </c>
      <c r="AD99" s="85">
        <v>20036</v>
      </c>
      <c r="AE99" s="85">
        <v>3967.36</v>
      </c>
      <c r="AF99" s="83" t="s">
        <v>1371</v>
      </c>
      <c r="AG99" s="103">
        <f t="shared" si="15"/>
        <v>0</v>
      </c>
    </row>
    <row r="100" spans="1:33" s="88" customFormat="1" x14ac:dyDescent="0.2">
      <c r="A100" s="83" t="s">
        <v>39</v>
      </c>
      <c r="B100" s="83" t="s">
        <v>40</v>
      </c>
      <c r="C100" s="83" t="s">
        <v>3191</v>
      </c>
      <c r="D100" s="83" t="s">
        <v>3368</v>
      </c>
      <c r="E100" s="83" t="s">
        <v>2903</v>
      </c>
      <c r="F100" s="83" t="s">
        <v>3370</v>
      </c>
      <c r="G100" s="83" t="s">
        <v>3195</v>
      </c>
      <c r="H100" s="83" t="s">
        <v>3384</v>
      </c>
      <c r="I100" s="83" t="s">
        <v>94</v>
      </c>
      <c r="J100" s="83" t="s">
        <v>2836</v>
      </c>
      <c r="K100" s="84">
        <v>43649</v>
      </c>
      <c r="L100" s="84">
        <v>43539</v>
      </c>
      <c r="M100" s="104" t="s">
        <v>54</v>
      </c>
      <c r="N100" s="83" t="s">
        <v>1358</v>
      </c>
      <c r="O100" s="83" t="s">
        <v>1359</v>
      </c>
      <c r="P100" s="102">
        <v>7850922</v>
      </c>
      <c r="Q100" s="83" t="s">
        <v>5878</v>
      </c>
      <c r="R100" s="83" t="s">
        <v>68</v>
      </c>
      <c r="S100" s="83" t="s">
        <v>52</v>
      </c>
      <c r="T100" s="85">
        <v>28737.05</v>
      </c>
      <c r="U100" s="85">
        <v>23327.040000000001</v>
      </c>
      <c r="V100" s="85">
        <f>T100-U100</f>
        <v>5410.0099999999984</v>
      </c>
      <c r="W100" s="86">
        <f t="shared" si="9"/>
        <v>0.18825905929801418</v>
      </c>
      <c r="X100" s="83" t="s">
        <v>1361</v>
      </c>
      <c r="Y100" s="85">
        <v>23327.040000000001</v>
      </c>
      <c r="Z100" s="83" t="s">
        <v>5879</v>
      </c>
      <c r="AA100" s="85">
        <v>0</v>
      </c>
      <c r="AB100" s="85" t="s">
        <v>54</v>
      </c>
      <c r="AC100" s="85">
        <v>28737.05</v>
      </c>
      <c r="AD100" s="85">
        <v>23327.040000000001</v>
      </c>
      <c r="AE100" s="85">
        <v>5410.01</v>
      </c>
      <c r="AF100" s="83" t="s">
        <v>1371</v>
      </c>
      <c r="AG100" s="103">
        <f>V100-AE100</f>
        <v>0</v>
      </c>
    </row>
    <row r="101" spans="1:33" s="88" customFormat="1" x14ac:dyDescent="0.2">
      <c r="A101" s="83" t="s">
        <v>39</v>
      </c>
      <c r="B101" s="83" t="s">
        <v>40</v>
      </c>
      <c r="C101" s="83" t="s">
        <v>3191</v>
      </c>
      <c r="D101" s="83" t="s">
        <v>3368</v>
      </c>
      <c r="E101" s="83" t="s">
        <v>2903</v>
      </c>
      <c r="F101" s="83" t="s">
        <v>3370</v>
      </c>
      <c r="G101" s="83" t="s">
        <v>3195</v>
      </c>
      <c r="H101" s="83" t="s">
        <v>3384</v>
      </c>
      <c r="I101" s="83" t="s">
        <v>94</v>
      </c>
      <c r="J101" s="83" t="s">
        <v>2836</v>
      </c>
      <c r="K101" s="84">
        <v>43649</v>
      </c>
      <c r="L101" s="84">
        <v>43539</v>
      </c>
      <c r="M101" s="104" t="s">
        <v>54</v>
      </c>
      <c r="N101" s="83" t="s">
        <v>1358</v>
      </c>
      <c r="O101" s="83" t="s">
        <v>1359</v>
      </c>
      <c r="P101" s="102">
        <v>7850923</v>
      </c>
      <c r="Q101" s="83" t="s">
        <v>5880</v>
      </c>
      <c r="R101" s="83" t="s">
        <v>68</v>
      </c>
      <c r="S101" s="83" t="s">
        <v>52</v>
      </c>
      <c r="T101" s="85">
        <v>3190</v>
      </c>
      <c r="U101" s="85">
        <v>3190</v>
      </c>
      <c r="V101" s="85">
        <f>T101-U101</f>
        <v>0</v>
      </c>
      <c r="W101" s="86">
        <f t="shared" si="9"/>
        <v>0</v>
      </c>
      <c r="X101" s="83" t="s">
        <v>1361</v>
      </c>
      <c r="Y101" s="85">
        <v>3190</v>
      </c>
      <c r="Z101" s="83" t="s">
        <v>5881</v>
      </c>
      <c r="AA101" s="85">
        <v>0</v>
      </c>
      <c r="AB101" s="85" t="s">
        <v>54</v>
      </c>
      <c r="AC101" s="85">
        <v>3190</v>
      </c>
      <c r="AD101" s="85">
        <v>3190</v>
      </c>
      <c r="AE101" s="85">
        <v>0</v>
      </c>
      <c r="AF101" s="83" t="s">
        <v>1371</v>
      </c>
      <c r="AG101" s="103">
        <f>V101-AE101</f>
        <v>0</v>
      </c>
    </row>
    <row r="102" spans="1:33" s="88" customFormat="1" x14ac:dyDescent="0.2">
      <c r="A102" s="83" t="s">
        <v>39</v>
      </c>
      <c r="B102" s="83" t="s">
        <v>40</v>
      </c>
      <c r="C102" s="83" t="s">
        <v>3191</v>
      </c>
      <c r="D102" s="83" t="s">
        <v>3368</v>
      </c>
      <c r="E102" s="83" t="s">
        <v>2903</v>
      </c>
      <c r="F102" s="83" t="s">
        <v>3370</v>
      </c>
      <c r="G102" s="83" t="s">
        <v>3195</v>
      </c>
      <c r="H102" s="83" t="s">
        <v>3384</v>
      </c>
      <c r="I102" s="83" t="s">
        <v>94</v>
      </c>
      <c r="J102" s="83" t="s">
        <v>2011</v>
      </c>
      <c r="K102" s="84">
        <v>43544</v>
      </c>
      <c r="L102" s="84">
        <v>43544</v>
      </c>
      <c r="M102" s="84">
        <v>43411</v>
      </c>
      <c r="N102" s="83" t="s">
        <v>1358</v>
      </c>
      <c r="O102" s="83" t="s">
        <v>1368</v>
      </c>
      <c r="P102" s="102">
        <v>8072278</v>
      </c>
      <c r="Q102" s="83" t="s">
        <v>5011</v>
      </c>
      <c r="R102" s="83" t="s">
        <v>68</v>
      </c>
      <c r="S102" s="83" t="s">
        <v>52</v>
      </c>
      <c r="T102" s="85">
        <v>83430</v>
      </c>
      <c r="U102" s="85">
        <v>83430</v>
      </c>
      <c r="V102" s="85">
        <f>T102-U102</f>
        <v>0</v>
      </c>
      <c r="W102" s="86">
        <f t="shared" si="9"/>
        <v>0</v>
      </c>
      <c r="X102" s="83" t="s">
        <v>1361</v>
      </c>
      <c r="Y102" s="85">
        <v>83430</v>
      </c>
      <c r="Z102" s="83" t="s">
        <v>5012</v>
      </c>
      <c r="AA102" s="85">
        <v>0</v>
      </c>
      <c r="AB102" s="85" t="s">
        <v>54</v>
      </c>
      <c r="AC102" s="85">
        <v>0</v>
      </c>
      <c r="AD102" s="85">
        <v>0</v>
      </c>
      <c r="AE102" s="85">
        <v>0</v>
      </c>
      <c r="AF102" s="83" t="s">
        <v>1371</v>
      </c>
      <c r="AG102" s="103">
        <f>V102-AE102</f>
        <v>0</v>
      </c>
    </row>
    <row r="103" spans="1:33" s="88" customFormat="1" x14ac:dyDescent="0.2">
      <c r="A103" s="83" t="s">
        <v>39</v>
      </c>
      <c r="B103" s="83" t="s">
        <v>40</v>
      </c>
      <c r="C103" s="83" t="s">
        <v>4445</v>
      </c>
      <c r="D103" s="83" t="s">
        <v>4445</v>
      </c>
      <c r="E103" s="83" t="s">
        <v>2903</v>
      </c>
      <c r="F103" s="83" t="s">
        <v>4446</v>
      </c>
      <c r="G103" s="83" t="s">
        <v>4447</v>
      </c>
      <c r="H103" s="83" t="s">
        <v>4448</v>
      </c>
      <c r="I103" s="83" t="s">
        <v>1553</v>
      </c>
      <c r="J103" s="83" t="s">
        <v>2011</v>
      </c>
      <c r="K103" s="84">
        <v>43553</v>
      </c>
      <c r="L103" s="84">
        <v>43553</v>
      </c>
      <c r="M103" s="84">
        <v>43553</v>
      </c>
      <c r="N103" s="83" t="s">
        <v>1367</v>
      </c>
      <c r="O103" s="83" t="s">
        <v>1368</v>
      </c>
      <c r="P103" s="102">
        <v>8087458</v>
      </c>
      <c r="Q103" s="83" t="s">
        <v>5013</v>
      </c>
      <c r="R103" s="83" t="s">
        <v>59</v>
      </c>
      <c r="S103" s="83" t="s">
        <v>52</v>
      </c>
      <c r="T103" s="85">
        <v>549950</v>
      </c>
      <c r="U103" s="85">
        <v>425000</v>
      </c>
      <c r="V103" s="85">
        <f t="shared" ref="V103:V109" si="16">T103-U103</f>
        <v>124950</v>
      </c>
      <c r="W103" s="86">
        <f t="shared" si="9"/>
        <v>0.22720247295208656</v>
      </c>
      <c r="X103" s="83" t="s">
        <v>1361</v>
      </c>
      <c r="Y103" s="85">
        <v>425000</v>
      </c>
      <c r="Z103" s="83" t="s">
        <v>5014</v>
      </c>
      <c r="AA103" s="85">
        <v>0</v>
      </c>
      <c r="AB103" s="85" t="s">
        <v>54</v>
      </c>
      <c r="AC103" s="85">
        <v>549950</v>
      </c>
      <c r="AD103" s="85">
        <v>425000</v>
      </c>
      <c r="AE103" s="85">
        <v>124950</v>
      </c>
      <c r="AF103" s="83" t="s">
        <v>1363</v>
      </c>
      <c r="AG103" s="103">
        <f t="shared" ref="AG103:AG109" si="17">V103-AE103</f>
        <v>0</v>
      </c>
    </row>
    <row r="104" spans="1:33" s="88" customFormat="1" x14ac:dyDescent="0.2">
      <c r="A104" s="83" t="s">
        <v>39</v>
      </c>
      <c r="B104" s="83" t="s">
        <v>40</v>
      </c>
      <c r="C104" s="83" t="s">
        <v>4445</v>
      </c>
      <c r="D104" s="83" t="s">
        <v>4445</v>
      </c>
      <c r="E104" s="83" t="s">
        <v>2903</v>
      </c>
      <c r="F104" s="83" t="s">
        <v>4446</v>
      </c>
      <c r="G104" s="83" t="s">
        <v>4447</v>
      </c>
      <c r="H104" s="83" t="s">
        <v>4448</v>
      </c>
      <c r="I104" s="83" t="s">
        <v>1553</v>
      </c>
      <c r="J104" s="83" t="s">
        <v>2011</v>
      </c>
      <c r="K104" s="84">
        <v>43553</v>
      </c>
      <c r="L104" s="84">
        <v>43539</v>
      </c>
      <c r="M104" s="104" t="s">
        <v>54</v>
      </c>
      <c r="N104" s="83" t="s">
        <v>1358</v>
      </c>
      <c r="O104" s="83" t="s">
        <v>1359</v>
      </c>
      <c r="P104" s="102">
        <v>8172565</v>
      </c>
      <c r="Q104" s="83" t="s">
        <v>5013</v>
      </c>
      <c r="R104" s="83" t="s">
        <v>68</v>
      </c>
      <c r="S104" s="83" t="s">
        <v>52</v>
      </c>
      <c r="T104" s="85">
        <v>0</v>
      </c>
      <c r="U104" s="85">
        <v>8955.76</v>
      </c>
      <c r="V104" s="85">
        <f t="shared" si="16"/>
        <v>-8955.76</v>
      </c>
      <c r="W104" s="86" t="e">
        <f t="shared" si="9"/>
        <v>#DIV/0!</v>
      </c>
      <c r="X104" s="83" t="s">
        <v>1361</v>
      </c>
      <c r="Y104" s="85">
        <v>8955.76</v>
      </c>
      <c r="Z104" s="83" t="s">
        <v>5015</v>
      </c>
      <c r="AA104" s="85">
        <v>0</v>
      </c>
      <c r="AB104" s="85" t="s">
        <v>54</v>
      </c>
      <c r="AC104" s="85">
        <v>0</v>
      </c>
      <c r="AD104" s="85">
        <v>8955.76</v>
      </c>
      <c r="AE104" s="85">
        <v>-8955.76</v>
      </c>
      <c r="AF104" s="83" t="s">
        <v>1363</v>
      </c>
      <c r="AG104" s="103">
        <f t="shared" si="17"/>
        <v>0</v>
      </c>
    </row>
    <row r="105" spans="1:33" s="88" customFormat="1" x14ac:dyDescent="0.2">
      <c r="A105" s="83" t="s">
        <v>39</v>
      </c>
      <c r="B105" s="83" t="s">
        <v>40</v>
      </c>
      <c r="C105" s="83" t="s">
        <v>4445</v>
      </c>
      <c r="D105" s="83" t="s">
        <v>4445</v>
      </c>
      <c r="E105" s="83" t="s">
        <v>2903</v>
      </c>
      <c r="F105" s="83" t="s">
        <v>4446</v>
      </c>
      <c r="G105" s="83" t="s">
        <v>4447</v>
      </c>
      <c r="H105" s="83" t="s">
        <v>4448</v>
      </c>
      <c r="I105" s="83" t="s">
        <v>1553</v>
      </c>
      <c r="J105" s="83" t="s">
        <v>2011</v>
      </c>
      <c r="K105" s="84">
        <v>43553</v>
      </c>
      <c r="L105" s="84">
        <v>43553</v>
      </c>
      <c r="M105" s="84">
        <v>43553</v>
      </c>
      <c r="N105" s="83" t="s">
        <v>1367</v>
      </c>
      <c r="O105" s="83" t="s">
        <v>1368</v>
      </c>
      <c r="P105" s="102">
        <v>8172565</v>
      </c>
      <c r="Q105" s="83" t="s">
        <v>5013</v>
      </c>
      <c r="R105" s="83" t="s">
        <v>59</v>
      </c>
      <c r="S105" s="83" t="s">
        <v>52</v>
      </c>
      <c r="T105" s="85">
        <v>0</v>
      </c>
      <c r="U105" s="85">
        <v>2357.64</v>
      </c>
      <c r="V105" s="85">
        <f t="shared" si="16"/>
        <v>-2357.64</v>
      </c>
      <c r="W105" s="86" t="e">
        <f t="shared" si="9"/>
        <v>#DIV/0!</v>
      </c>
      <c r="X105" s="83" t="s">
        <v>1361</v>
      </c>
      <c r="Y105" s="85">
        <v>2357.64</v>
      </c>
      <c r="Z105" s="83" t="s">
        <v>5015</v>
      </c>
      <c r="AA105" s="85">
        <v>0</v>
      </c>
      <c r="AB105" s="85" t="s">
        <v>54</v>
      </c>
      <c r="AC105" s="85">
        <v>0</v>
      </c>
      <c r="AD105" s="85">
        <v>2357.64</v>
      </c>
      <c r="AE105" s="85">
        <v>-2357.64</v>
      </c>
      <c r="AF105" s="83" t="s">
        <v>1363</v>
      </c>
      <c r="AG105" s="103">
        <f t="shared" si="17"/>
        <v>0</v>
      </c>
    </row>
    <row r="106" spans="1:33" s="88" customFormat="1" x14ac:dyDescent="0.2">
      <c r="A106" s="83" t="s">
        <v>39</v>
      </c>
      <c r="B106" s="83" t="s">
        <v>40</v>
      </c>
      <c r="C106" s="83" t="s">
        <v>4445</v>
      </c>
      <c r="D106" s="83" t="s">
        <v>4445</v>
      </c>
      <c r="E106" s="83" t="s">
        <v>2903</v>
      </c>
      <c r="F106" s="83" t="s">
        <v>4446</v>
      </c>
      <c r="G106" s="83" t="s">
        <v>4447</v>
      </c>
      <c r="H106" s="83" t="s">
        <v>4448</v>
      </c>
      <c r="I106" s="83" t="s">
        <v>1553</v>
      </c>
      <c r="J106" s="83" t="s">
        <v>2011</v>
      </c>
      <c r="K106" s="84">
        <v>43553</v>
      </c>
      <c r="L106" s="84">
        <v>43553</v>
      </c>
      <c r="M106" s="84">
        <v>43553</v>
      </c>
      <c r="N106" s="83" t="s">
        <v>1367</v>
      </c>
      <c r="O106" s="83" t="s">
        <v>1368</v>
      </c>
      <c r="P106" s="102">
        <v>8101028</v>
      </c>
      <c r="Q106" s="83" t="s">
        <v>4449</v>
      </c>
      <c r="R106" s="83" t="s">
        <v>59</v>
      </c>
      <c r="S106" s="83" t="s">
        <v>52</v>
      </c>
      <c r="T106" s="85">
        <v>136151</v>
      </c>
      <c r="U106" s="85">
        <v>105648.37</v>
      </c>
      <c r="V106" s="85">
        <f t="shared" si="16"/>
        <v>30502.630000000005</v>
      </c>
      <c r="W106" s="86">
        <f t="shared" si="9"/>
        <v>0.22403529904297437</v>
      </c>
      <c r="X106" s="83" t="s">
        <v>1361</v>
      </c>
      <c r="Y106" s="85">
        <v>105648.37</v>
      </c>
      <c r="Z106" s="83" t="s">
        <v>5016</v>
      </c>
      <c r="AA106" s="85">
        <v>0</v>
      </c>
      <c r="AB106" s="85" t="s">
        <v>54</v>
      </c>
      <c r="AC106" s="85">
        <v>136151</v>
      </c>
      <c r="AD106" s="85">
        <v>105648.37</v>
      </c>
      <c r="AE106" s="85">
        <v>30502.63</v>
      </c>
      <c r="AF106" s="83" t="s">
        <v>1363</v>
      </c>
      <c r="AG106" s="103">
        <f t="shared" si="17"/>
        <v>0</v>
      </c>
    </row>
    <row r="107" spans="1:33" s="88" customFormat="1" x14ac:dyDescent="0.2">
      <c r="A107" s="83" t="s">
        <v>39</v>
      </c>
      <c r="B107" s="83" t="s">
        <v>40</v>
      </c>
      <c r="C107" s="83" t="s">
        <v>4445</v>
      </c>
      <c r="D107" s="83" t="s">
        <v>4445</v>
      </c>
      <c r="E107" s="83" t="s">
        <v>2903</v>
      </c>
      <c r="F107" s="83" t="s">
        <v>4446</v>
      </c>
      <c r="G107" s="83" t="s">
        <v>4447</v>
      </c>
      <c r="H107" s="83" t="s">
        <v>4448</v>
      </c>
      <c r="I107" s="83" t="s">
        <v>1553</v>
      </c>
      <c r="J107" s="83" t="s">
        <v>2011</v>
      </c>
      <c r="K107" s="84">
        <v>43553</v>
      </c>
      <c r="L107" s="84">
        <v>43553</v>
      </c>
      <c r="M107" s="84">
        <v>43553</v>
      </c>
      <c r="N107" s="83" t="s">
        <v>1386</v>
      </c>
      <c r="O107" s="83" t="s">
        <v>1368</v>
      </c>
      <c r="P107" s="102">
        <v>8137994</v>
      </c>
      <c r="Q107" s="83" t="s">
        <v>4449</v>
      </c>
      <c r="R107" s="83" t="s">
        <v>59</v>
      </c>
      <c r="S107" s="83" t="s">
        <v>52</v>
      </c>
      <c r="T107" s="85">
        <v>448017</v>
      </c>
      <c r="U107" s="85">
        <v>425616.15</v>
      </c>
      <c r="V107" s="85">
        <f t="shared" si="16"/>
        <v>22400.849999999977</v>
      </c>
      <c r="W107" s="86">
        <f t="shared" si="9"/>
        <v>4.9999999999999947E-2</v>
      </c>
      <c r="X107" s="83" t="s">
        <v>1525</v>
      </c>
      <c r="Y107" s="85">
        <v>0</v>
      </c>
      <c r="Z107" s="83" t="s">
        <v>55</v>
      </c>
      <c r="AA107" s="85">
        <v>0</v>
      </c>
      <c r="AB107" s="85" t="s">
        <v>54</v>
      </c>
      <c r="AC107" s="85">
        <v>0</v>
      </c>
      <c r="AD107" s="85">
        <v>0</v>
      </c>
      <c r="AE107" s="85">
        <v>0</v>
      </c>
      <c r="AF107" s="83" t="s">
        <v>1363</v>
      </c>
      <c r="AG107" s="103">
        <f t="shared" si="17"/>
        <v>22400.849999999977</v>
      </c>
    </row>
    <row r="108" spans="1:33" s="88" customFormat="1" x14ac:dyDescent="0.2">
      <c r="A108" s="83" t="s">
        <v>39</v>
      </c>
      <c r="B108" s="83" t="s">
        <v>40</v>
      </c>
      <c r="C108" s="83" t="s">
        <v>4445</v>
      </c>
      <c r="D108" s="83" t="s">
        <v>4445</v>
      </c>
      <c r="E108" s="83" t="s">
        <v>2903</v>
      </c>
      <c r="F108" s="83" t="s">
        <v>4446</v>
      </c>
      <c r="G108" s="83" t="s">
        <v>4447</v>
      </c>
      <c r="H108" s="83" t="s">
        <v>4448</v>
      </c>
      <c r="I108" s="83" t="s">
        <v>1553</v>
      </c>
      <c r="J108" s="83" t="s">
        <v>2011</v>
      </c>
      <c r="K108" s="84">
        <v>43553</v>
      </c>
      <c r="L108" s="84">
        <v>43553</v>
      </c>
      <c r="M108" s="84">
        <v>43553</v>
      </c>
      <c r="N108" s="83" t="s">
        <v>1367</v>
      </c>
      <c r="O108" s="83" t="s">
        <v>1368</v>
      </c>
      <c r="P108" s="102">
        <v>8156122</v>
      </c>
      <c r="Q108" s="83" t="s">
        <v>4449</v>
      </c>
      <c r="R108" s="83" t="s">
        <v>59</v>
      </c>
      <c r="S108" s="83" t="s">
        <v>52</v>
      </c>
      <c r="T108" s="85">
        <v>4400</v>
      </c>
      <c r="U108" s="85">
        <v>4818.78</v>
      </c>
      <c r="V108" s="85">
        <f t="shared" si="16"/>
        <v>-418.77999999999975</v>
      </c>
      <c r="W108" s="86">
        <f t="shared" si="9"/>
        <v>-9.5177272727272666E-2</v>
      </c>
      <c r="X108" s="83" t="s">
        <v>1361</v>
      </c>
      <c r="Y108" s="85">
        <v>4818.78</v>
      </c>
      <c r="Z108" s="83" t="s">
        <v>5017</v>
      </c>
      <c r="AA108" s="85">
        <v>0</v>
      </c>
      <c r="AB108" s="85" t="s">
        <v>54</v>
      </c>
      <c r="AC108" s="85">
        <v>0</v>
      </c>
      <c r="AD108" s="85">
        <v>0</v>
      </c>
      <c r="AE108" s="85">
        <v>0</v>
      </c>
      <c r="AF108" s="83" t="s">
        <v>1363</v>
      </c>
      <c r="AG108" s="103">
        <f t="shared" si="17"/>
        <v>-418.77999999999975</v>
      </c>
    </row>
    <row r="109" spans="1:33" s="88" customFormat="1" x14ac:dyDescent="0.2">
      <c r="A109" s="83" t="s">
        <v>39</v>
      </c>
      <c r="B109" s="83" t="s">
        <v>40</v>
      </c>
      <c r="C109" s="83" t="s">
        <v>4445</v>
      </c>
      <c r="D109" s="83" t="s">
        <v>4445</v>
      </c>
      <c r="E109" s="83" t="s">
        <v>2903</v>
      </c>
      <c r="F109" s="83" t="s">
        <v>4446</v>
      </c>
      <c r="G109" s="83" t="s">
        <v>4447</v>
      </c>
      <c r="H109" s="83" t="s">
        <v>4448</v>
      </c>
      <c r="I109" s="83" t="s">
        <v>48</v>
      </c>
      <c r="J109" s="83" t="s">
        <v>2011</v>
      </c>
      <c r="K109" s="84">
        <v>43552</v>
      </c>
      <c r="L109" s="84">
        <v>43552</v>
      </c>
      <c r="M109" s="84">
        <v>43552</v>
      </c>
      <c r="N109" s="83" t="s">
        <v>1367</v>
      </c>
      <c r="O109" s="83" t="s">
        <v>1368</v>
      </c>
      <c r="P109" s="102">
        <v>8158416</v>
      </c>
      <c r="Q109" s="83" t="s">
        <v>4449</v>
      </c>
      <c r="R109" s="83" t="s">
        <v>59</v>
      </c>
      <c r="S109" s="83" t="s">
        <v>52</v>
      </c>
      <c r="T109" s="85">
        <v>0</v>
      </c>
      <c r="U109" s="85">
        <v>1209.54</v>
      </c>
      <c r="V109" s="85">
        <f t="shared" si="16"/>
        <v>-1209.54</v>
      </c>
      <c r="W109" s="86" t="e">
        <f t="shared" si="9"/>
        <v>#DIV/0!</v>
      </c>
      <c r="X109" s="83" t="s">
        <v>1361</v>
      </c>
      <c r="Y109" s="85">
        <v>1209.54</v>
      </c>
      <c r="Z109" s="83" t="s">
        <v>5018</v>
      </c>
      <c r="AA109" s="85">
        <v>0</v>
      </c>
      <c r="AB109" s="85" t="s">
        <v>54</v>
      </c>
      <c r="AC109" s="85">
        <v>0</v>
      </c>
      <c r="AD109" s="85">
        <v>0</v>
      </c>
      <c r="AE109" s="85">
        <v>0</v>
      </c>
      <c r="AF109" s="83" t="s">
        <v>1363</v>
      </c>
      <c r="AG109" s="103">
        <f t="shared" si="17"/>
        <v>-1209.54</v>
      </c>
    </row>
    <row r="110" spans="1:33" s="88" customFormat="1" x14ac:dyDescent="0.2">
      <c r="A110" s="83" t="s">
        <v>39</v>
      </c>
      <c r="B110" s="83" t="s">
        <v>40</v>
      </c>
      <c r="C110" s="83" t="s">
        <v>3397</v>
      </c>
      <c r="D110" s="83" t="s">
        <v>3398</v>
      </c>
      <c r="E110" s="83" t="s">
        <v>2903</v>
      </c>
      <c r="F110" s="83" t="s">
        <v>3399</v>
      </c>
      <c r="G110" s="83" t="s">
        <v>1294</v>
      </c>
      <c r="H110" s="83" t="s">
        <v>1165</v>
      </c>
      <c r="I110" s="83" t="s">
        <v>302</v>
      </c>
      <c r="J110" s="83" t="s">
        <v>2011</v>
      </c>
      <c r="K110" s="84">
        <v>43531</v>
      </c>
      <c r="L110" s="84">
        <v>43531</v>
      </c>
      <c r="M110" s="84">
        <v>43531</v>
      </c>
      <c r="N110" s="83" t="s">
        <v>1367</v>
      </c>
      <c r="O110" s="83" t="s">
        <v>1368</v>
      </c>
      <c r="P110" s="102">
        <v>8169491</v>
      </c>
      <c r="Q110" s="83" t="s">
        <v>5019</v>
      </c>
      <c r="R110" s="83" t="s">
        <v>59</v>
      </c>
      <c r="S110" s="83" t="s">
        <v>52</v>
      </c>
      <c r="T110" s="85">
        <v>2934.45</v>
      </c>
      <c r="U110" s="85">
        <v>2150.9</v>
      </c>
      <c r="V110" s="85">
        <f t="shared" ref="V110:V156" si="18">T110-U110</f>
        <v>783.54999999999973</v>
      </c>
      <c r="W110" s="86">
        <f t="shared" ref="W110:W171" si="19">V110/T110</f>
        <v>0.26701766940994048</v>
      </c>
      <c r="X110" s="83" t="s">
        <v>1361</v>
      </c>
      <c r="Y110" s="85">
        <v>2150.9</v>
      </c>
      <c r="Z110" s="83" t="s">
        <v>5020</v>
      </c>
      <c r="AA110" s="85">
        <v>0</v>
      </c>
      <c r="AB110" s="85" t="s">
        <v>54</v>
      </c>
      <c r="AC110" s="85">
        <v>1694000</v>
      </c>
      <c r="AD110" s="85">
        <v>1540000</v>
      </c>
      <c r="AE110" s="85">
        <v>154000</v>
      </c>
      <c r="AF110" s="83" t="s">
        <v>1371</v>
      </c>
      <c r="AG110" s="103">
        <f t="shared" ref="AG110:AG156" si="20">V110-AE110</f>
        <v>-153216.45000000001</v>
      </c>
    </row>
    <row r="111" spans="1:33" s="88" customFormat="1" x14ac:dyDescent="0.2">
      <c r="A111" s="83" t="s">
        <v>39</v>
      </c>
      <c r="B111" s="83" t="s">
        <v>40</v>
      </c>
      <c r="C111" s="83" t="s">
        <v>3397</v>
      </c>
      <c r="D111" s="83" t="s">
        <v>3398</v>
      </c>
      <c r="E111" s="83" t="s">
        <v>2903</v>
      </c>
      <c r="F111" s="83" t="s">
        <v>3399</v>
      </c>
      <c r="G111" s="83" t="s">
        <v>1294</v>
      </c>
      <c r="H111" s="83" t="s">
        <v>1165</v>
      </c>
      <c r="I111" s="83" t="s">
        <v>302</v>
      </c>
      <c r="J111" s="83" t="s">
        <v>2011</v>
      </c>
      <c r="K111" s="84">
        <v>43531</v>
      </c>
      <c r="L111" s="84">
        <v>43531</v>
      </c>
      <c r="M111" s="84">
        <v>43531</v>
      </c>
      <c r="N111" s="83" t="s">
        <v>1367</v>
      </c>
      <c r="O111" s="83" t="s">
        <v>1368</v>
      </c>
      <c r="P111" s="102">
        <v>8169491</v>
      </c>
      <c r="Q111" s="83" t="s">
        <v>5019</v>
      </c>
      <c r="R111" s="83" t="s">
        <v>59</v>
      </c>
      <c r="S111" s="83" t="s">
        <v>52</v>
      </c>
      <c r="T111" s="85">
        <v>338800</v>
      </c>
      <c r="U111" s="85">
        <v>308000</v>
      </c>
      <c r="V111" s="85">
        <f t="shared" si="18"/>
        <v>30800</v>
      </c>
      <c r="W111" s="86">
        <f t="shared" si="19"/>
        <v>9.0909090909090912E-2</v>
      </c>
      <c r="X111" s="83" t="s">
        <v>1361</v>
      </c>
      <c r="Y111" s="85">
        <v>308000</v>
      </c>
      <c r="Z111" s="83" t="s">
        <v>5021</v>
      </c>
      <c r="AA111" s="85">
        <v>0</v>
      </c>
      <c r="AB111" s="85" t="s">
        <v>54</v>
      </c>
      <c r="AC111" s="85">
        <v>0</v>
      </c>
      <c r="AD111" s="85">
        <v>0</v>
      </c>
      <c r="AE111" s="85">
        <v>0</v>
      </c>
      <c r="AF111" s="83" t="s">
        <v>1371</v>
      </c>
      <c r="AG111" s="103">
        <f t="shared" si="20"/>
        <v>30800</v>
      </c>
    </row>
    <row r="112" spans="1:33" s="88" customFormat="1" x14ac:dyDescent="0.2">
      <c r="A112" s="83" t="s">
        <v>39</v>
      </c>
      <c r="B112" s="83" t="s">
        <v>40</v>
      </c>
      <c r="C112" s="83" t="s">
        <v>3397</v>
      </c>
      <c r="D112" s="83" t="s">
        <v>3398</v>
      </c>
      <c r="E112" s="83" t="s">
        <v>2903</v>
      </c>
      <c r="F112" s="83" t="s">
        <v>3399</v>
      </c>
      <c r="G112" s="83" t="s">
        <v>1294</v>
      </c>
      <c r="H112" s="83" t="s">
        <v>1165</v>
      </c>
      <c r="I112" s="83" t="s">
        <v>302</v>
      </c>
      <c r="J112" s="83" t="s">
        <v>2011</v>
      </c>
      <c r="K112" s="84">
        <v>43529</v>
      </c>
      <c r="L112" s="84">
        <v>43539</v>
      </c>
      <c r="M112" s="104" t="s">
        <v>54</v>
      </c>
      <c r="N112" s="83" t="s">
        <v>1383</v>
      </c>
      <c r="O112" s="83" t="s">
        <v>1359</v>
      </c>
      <c r="P112" s="102">
        <v>8170110</v>
      </c>
      <c r="Q112" s="83" t="s">
        <v>5022</v>
      </c>
      <c r="R112" s="83" t="s">
        <v>59</v>
      </c>
      <c r="S112" s="83" t="s">
        <v>52</v>
      </c>
      <c r="T112" s="85">
        <v>1008</v>
      </c>
      <c r="U112" s="85">
        <v>957.6</v>
      </c>
      <c r="V112" s="85">
        <f t="shared" si="18"/>
        <v>50.399999999999977</v>
      </c>
      <c r="W112" s="86">
        <f t="shared" si="19"/>
        <v>4.9999999999999975E-2</v>
      </c>
      <c r="X112" s="83" t="s">
        <v>1525</v>
      </c>
      <c r="Y112" s="85">
        <v>0</v>
      </c>
      <c r="Z112" s="83" t="s">
        <v>55</v>
      </c>
      <c r="AA112" s="85">
        <v>0</v>
      </c>
      <c r="AB112" s="85" t="s">
        <v>54</v>
      </c>
      <c r="AC112" s="85">
        <v>1479</v>
      </c>
      <c r="AD112" s="85">
        <v>1275</v>
      </c>
      <c r="AE112" s="85">
        <v>204</v>
      </c>
      <c r="AF112" s="83" t="s">
        <v>1371</v>
      </c>
      <c r="AG112" s="103">
        <f t="shared" si="20"/>
        <v>-153.60000000000002</v>
      </c>
    </row>
    <row r="113" spans="1:33" s="88" customFormat="1" x14ac:dyDescent="0.2">
      <c r="A113" s="83" t="s">
        <v>39</v>
      </c>
      <c r="B113" s="83" t="s">
        <v>40</v>
      </c>
      <c r="C113" s="83" t="s">
        <v>3397</v>
      </c>
      <c r="D113" s="83" t="s">
        <v>3398</v>
      </c>
      <c r="E113" s="83" t="s">
        <v>2903</v>
      </c>
      <c r="F113" s="83" t="s">
        <v>3399</v>
      </c>
      <c r="G113" s="83" t="s">
        <v>1294</v>
      </c>
      <c r="H113" s="83" t="s">
        <v>1165</v>
      </c>
      <c r="I113" s="83" t="s">
        <v>302</v>
      </c>
      <c r="J113" s="83" t="s">
        <v>2011</v>
      </c>
      <c r="K113" s="84">
        <v>43529</v>
      </c>
      <c r="L113" s="84">
        <v>43529</v>
      </c>
      <c r="M113" s="84">
        <v>43529</v>
      </c>
      <c r="N113" s="83" t="s">
        <v>1367</v>
      </c>
      <c r="O113" s="83" t="s">
        <v>1368</v>
      </c>
      <c r="P113" s="102">
        <v>8170110</v>
      </c>
      <c r="Q113" s="83" t="s">
        <v>5022</v>
      </c>
      <c r="R113" s="83" t="s">
        <v>59</v>
      </c>
      <c r="S113" s="83" t="s">
        <v>52</v>
      </c>
      <c r="T113" s="85">
        <v>111949.7</v>
      </c>
      <c r="U113" s="85">
        <v>95202.1</v>
      </c>
      <c r="V113" s="85">
        <f t="shared" si="18"/>
        <v>16747.599999999991</v>
      </c>
      <c r="W113" s="86">
        <f t="shared" si="19"/>
        <v>0.14959932898435629</v>
      </c>
      <c r="X113" s="83" t="s">
        <v>1361</v>
      </c>
      <c r="Y113" s="85">
        <v>95202.1</v>
      </c>
      <c r="Z113" s="83" t="s">
        <v>5023</v>
      </c>
      <c r="AA113" s="85">
        <v>0</v>
      </c>
      <c r="AB113" s="85" t="s">
        <v>54</v>
      </c>
      <c r="AC113" s="85">
        <v>108329.9</v>
      </c>
      <c r="AD113" s="85">
        <v>91647.1</v>
      </c>
      <c r="AE113" s="85">
        <v>16682.8</v>
      </c>
      <c r="AF113" s="83" t="s">
        <v>1371</v>
      </c>
      <c r="AG113" s="103">
        <f t="shared" si="20"/>
        <v>64.799999999991996</v>
      </c>
    </row>
    <row r="114" spans="1:33" s="88" customFormat="1" x14ac:dyDescent="0.2">
      <c r="A114" s="83" t="s">
        <v>39</v>
      </c>
      <c r="B114" s="83" t="s">
        <v>40</v>
      </c>
      <c r="C114" s="83" t="s">
        <v>3397</v>
      </c>
      <c r="D114" s="83" t="s">
        <v>3398</v>
      </c>
      <c r="E114" s="83" t="s">
        <v>2903</v>
      </c>
      <c r="F114" s="83" t="s">
        <v>3399</v>
      </c>
      <c r="G114" s="83" t="s">
        <v>1294</v>
      </c>
      <c r="H114" s="83" t="s">
        <v>1165</v>
      </c>
      <c r="I114" s="83" t="s">
        <v>302</v>
      </c>
      <c r="J114" s="83" t="s">
        <v>2011</v>
      </c>
      <c r="K114" s="84">
        <v>43529</v>
      </c>
      <c r="L114" s="84">
        <v>43539</v>
      </c>
      <c r="M114" s="104" t="s">
        <v>54</v>
      </c>
      <c r="N114" s="83" t="s">
        <v>1383</v>
      </c>
      <c r="O114" s="83" t="s">
        <v>1359</v>
      </c>
      <c r="P114" s="102">
        <v>8170105</v>
      </c>
      <c r="Q114" s="83" t="s">
        <v>5024</v>
      </c>
      <c r="R114" s="83" t="s">
        <v>59</v>
      </c>
      <c r="S114" s="83" t="s">
        <v>52</v>
      </c>
      <c r="T114" s="85">
        <v>72</v>
      </c>
      <c r="U114" s="85">
        <v>68.400000000000006</v>
      </c>
      <c r="V114" s="85">
        <f t="shared" si="18"/>
        <v>3.5999999999999943</v>
      </c>
      <c r="W114" s="86">
        <f t="shared" si="19"/>
        <v>4.999999999999992E-2</v>
      </c>
      <c r="X114" s="83" t="s">
        <v>1525</v>
      </c>
      <c r="Y114" s="85">
        <v>0</v>
      </c>
      <c r="Z114" s="83" t="s">
        <v>55</v>
      </c>
      <c r="AA114" s="85">
        <v>0</v>
      </c>
      <c r="AB114" s="85" t="s">
        <v>54</v>
      </c>
      <c r="AC114" s="85">
        <v>1479</v>
      </c>
      <c r="AD114" s="85">
        <v>1275</v>
      </c>
      <c r="AE114" s="85">
        <v>204</v>
      </c>
      <c r="AF114" s="83" t="s">
        <v>1371</v>
      </c>
      <c r="AG114" s="103">
        <f t="shared" si="20"/>
        <v>-200.4</v>
      </c>
    </row>
    <row r="115" spans="1:33" s="88" customFormat="1" x14ac:dyDescent="0.2">
      <c r="A115" s="83" t="s">
        <v>39</v>
      </c>
      <c r="B115" s="83" t="s">
        <v>40</v>
      </c>
      <c r="C115" s="83" t="s">
        <v>3397</v>
      </c>
      <c r="D115" s="83" t="s">
        <v>3398</v>
      </c>
      <c r="E115" s="83" t="s">
        <v>2903</v>
      </c>
      <c r="F115" s="83" t="s">
        <v>3399</v>
      </c>
      <c r="G115" s="83" t="s">
        <v>1294</v>
      </c>
      <c r="H115" s="83" t="s">
        <v>1165</v>
      </c>
      <c r="I115" s="83" t="s">
        <v>302</v>
      </c>
      <c r="J115" s="83" t="s">
        <v>2011</v>
      </c>
      <c r="K115" s="84">
        <v>43529</v>
      </c>
      <c r="L115" s="84">
        <v>43529</v>
      </c>
      <c r="M115" s="84">
        <v>43529</v>
      </c>
      <c r="N115" s="83" t="s">
        <v>1367</v>
      </c>
      <c r="O115" s="83" t="s">
        <v>1368</v>
      </c>
      <c r="P115" s="102">
        <v>8170105</v>
      </c>
      <c r="Q115" s="83" t="s">
        <v>5024</v>
      </c>
      <c r="R115" s="83" t="s">
        <v>59</v>
      </c>
      <c r="S115" s="83" t="s">
        <v>52</v>
      </c>
      <c r="T115" s="85">
        <v>6093</v>
      </c>
      <c r="U115" s="85">
        <v>5154.6000000000004</v>
      </c>
      <c r="V115" s="85">
        <f t="shared" si="18"/>
        <v>938.39999999999964</v>
      </c>
      <c r="W115" s="86">
        <f t="shared" si="19"/>
        <v>0.15401280157557848</v>
      </c>
      <c r="X115" s="83" t="s">
        <v>1361</v>
      </c>
      <c r="Y115" s="85">
        <v>5154.6000000000004</v>
      </c>
      <c r="Z115" s="83" t="s">
        <v>5025</v>
      </c>
      <c r="AA115" s="85">
        <v>0</v>
      </c>
      <c r="AB115" s="85" t="s">
        <v>54</v>
      </c>
      <c r="AC115" s="85">
        <v>4614</v>
      </c>
      <c r="AD115" s="85">
        <v>3879.6</v>
      </c>
      <c r="AE115" s="85">
        <v>734.4</v>
      </c>
      <c r="AF115" s="83" t="s">
        <v>1371</v>
      </c>
      <c r="AG115" s="103">
        <f t="shared" si="20"/>
        <v>203.99999999999966</v>
      </c>
    </row>
    <row r="116" spans="1:33" s="88" customFormat="1" x14ac:dyDescent="0.2">
      <c r="A116" s="83" t="s">
        <v>39</v>
      </c>
      <c r="B116" s="83" t="s">
        <v>40</v>
      </c>
      <c r="C116" s="83" t="s">
        <v>3397</v>
      </c>
      <c r="D116" s="83" t="s">
        <v>3398</v>
      </c>
      <c r="E116" s="83" t="s">
        <v>2903</v>
      </c>
      <c r="F116" s="83" t="s">
        <v>3399</v>
      </c>
      <c r="G116" s="83" t="s">
        <v>1294</v>
      </c>
      <c r="H116" s="83" t="s">
        <v>1165</v>
      </c>
      <c r="I116" s="83" t="s">
        <v>302</v>
      </c>
      <c r="J116" s="83" t="s">
        <v>2011</v>
      </c>
      <c r="K116" s="84">
        <v>43535</v>
      </c>
      <c r="L116" s="84">
        <v>43535</v>
      </c>
      <c r="M116" s="84">
        <v>43535</v>
      </c>
      <c r="N116" s="83" t="s">
        <v>1367</v>
      </c>
      <c r="O116" s="83" t="s">
        <v>1368</v>
      </c>
      <c r="P116" s="102">
        <v>8180204</v>
      </c>
      <c r="Q116" s="83" t="s">
        <v>5026</v>
      </c>
      <c r="R116" s="83" t="s">
        <v>59</v>
      </c>
      <c r="S116" s="83" t="s">
        <v>52</v>
      </c>
      <c r="T116" s="85">
        <v>1969575.6</v>
      </c>
      <c r="U116" s="85">
        <v>1697910</v>
      </c>
      <c r="V116" s="85">
        <f t="shared" si="18"/>
        <v>271665.60000000009</v>
      </c>
      <c r="W116" s="86">
        <f t="shared" si="19"/>
        <v>0.13793103448275867</v>
      </c>
      <c r="X116" s="83" t="s">
        <v>1361</v>
      </c>
      <c r="Y116" s="85">
        <v>1697910</v>
      </c>
      <c r="Z116" s="83" t="s">
        <v>5027</v>
      </c>
      <c r="AA116" s="85">
        <v>0</v>
      </c>
      <c r="AB116" s="85" t="s">
        <v>54</v>
      </c>
      <c r="AC116" s="85">
        <v>5005777.4000000004</v>
      </c>
      <c r="AD116" s="85">
        <v>4524066.4800000004</v>
      </c>
      <c r="AE116" s="85">
        <v>481710.92</v>
      </c>
      <c r="AF116" s="83" t="s">
        <v>1371</v>
      </c>
      <c r="AG116" s="103">
        <f t="shared" si="20"/>
        <v>-210045.31999999989</v>
      </c>
    </row>
    <row r="117" spans="1:33" s="88" customFormat="1" x14ac:dyDescent="0.2">
      <c r="A117" s="83" t="s">
        <v>39</v>
      </c>
      <c r="B117" s="83" t="s">
        <v>40</v>
      </c>
      <c r="C117" s="83" t="s">
        <v>3397</v>
      </c>
      <c r="D117" s="83" t="s">
        <v>3398</v>
      </c>
      <c r="E117" s="83" t="s">
        <v>2903</v>
      </c>
      <c r="F117" s="83" t="s">
        <v>3399</v>
      </c>
      <c r="G117" s="83" t="s">
        <v>1294</v>
      </c>
      <c r="H117" s="83" t="s">
        <v>1165</v>
      </c>
      <c r="I117" s="83" t="s">
        <v>302</v>
      </c>
      <c r="J117" s="83" t="s">
        <v>2011</v>
      </c>
      <c r="K117" s="84">
        <v>43535</v>
      </c>
      <c r="L117" s="84">
        <v>43535</v>
      </c>
      <c r="M117" s="84">
        <v>43535</v>
      </c>
      <c r="N117" s="83" t="s">
        <v>1367</v>
      </c>
      <c r="O117" s="83" t="s">
        <v>1368</v>
      </c>
      <c r="P117" s="102">
        <v>8180204</v>
      </c>
      <c r="Q117" s="83" t="s">
        <v>5026</v>
      </c>
      <c r="R117" s="83" t="s">
        <v>59</v>
      </c>
      <c r="S117" s="83" t="s">
        <v>52</v>
      </c>
      <c r="T117" s="85">
        <v>2646.72</v>
      </c>
      <c r="U117" s="85">
        <v>2381.8000000000002</v>
      </c>
      <c r="V117" s="85">
        <f t="shared" si="18"/>
        <v>264.91999999999962</v>
      </c>
      <c r="W117" s="86">
        <f t="shared" si="19"/>
        <v>0.10009370088260172</v>
      </c>
      <c r="X117" s="83" t="s">
        <v>1361</v>
      </c>
      <c r="Y117" s="85">
        <v>2381.8000000000002</v>
      </c>
      <c r="Z117" s="83" t="s">
        <v>5028</v>
      </c>
      <c r="AA117" s="85">
        <v>0</v>
      </c>
      <c r="AB117" s="85" t="s">
        <v>54</v>
      </c>
      <c r="AC117" s="85">
        <v>239117.92</v>
      </c>
      <c r="AD117" s="85">
        <v>206289.76</v>
      </c>
      <c r="AE117" s="85">
        <v>32828.160000000003</v>
      </c>
      <c r="AF117" s="83" t="s">
        <v>1371</v>
      </c>
      <c r="AG117" s="103">
        <f t="shared" si="20"/>
        <v>-32563.240000000005</v>
      </c>
    </row>
    <row r="118" spans="1:33" s="88" customFormat="1" x14ac:dyDescent="0.2">
      <c r="A118" s="83" t="s">
        <v>39</v>
      </c>
      <c r="B118" s="83" t="s">
        <v>40</v>
      </c>
      <c r="C118" s="83" t="s">
        <v>3397</v>
      </c>
      <c r="D118" s="83" t="s">
        <v>3398</v>
      </c>
      <c r="E118" s="83" t="s">
        <v>2903</v>
      </c>
      <c r="F118" s="83" t="s">
        <v>3399</v>
      </c>
      <c r="G118" s="83" t="s">
        <v>1294</v>
      </c>
      <c r="H118" s="83" t="s">
        <v>1165</v>
      </c>
      <c r="I118" s="83" t="s">
        <v>302</v>
      </c>
      <c r="J118" s="83" t="s">
        <v>2011</v>
      </c>
      <c r="K118" s="84">
        <v>43535</v>
      </c>
      <c r="L118" s="84">
        <v>43539</v>
      </c>
      <c r="M118" s="104" t="s">
        <v>54</v>
      </c>
      <c r="N118" s="83" t="s">
        <v>1383</v>
      </c>
      <c r="O118" s="83" t="s">
        <v>1359</v>
      </c>
      <c r="P118" s="102">
        <v>8180204</v>
      </c>
      <c r="Q118" s="83" t="s">
        <v>5026</v>
      </c>
      <c r="R118" s="83" t="s">
        <v>59</v>
      </c>
      <c r="S118" s="83" t="s">
        <v>52</v>
      </c>
      <c r="T118" s="85">
        <v>6408</v>
      </c>
      <c r="U118" s="85">
        <v>6087.6</v>
      </c>
      <c r="V118" s="85">
        <f t="shared" si="18"/>
        <v>320.39999999999964</v>
      </c>
      <c r="W118" s="86">
        <f t="shared" si="19"/>
        <v>4.999999999999994E-2</v>
      </c>
      <c r="X118" s="83" t="s">
        <v>1525</v>
      </c>
      <c r="Y118" s="85">
        <v>0</v>
      </c>
      <c r="Z118" s="83" t="s">
        <v>55</v>
      </c>
      <c r="AA118" s="85">
        <v>0</v>
      </c>
      <c r="AB118" s="85" t="s">
        <v>54</v>
      </c>
      <c r="AC118" s="85">
        <v>29408.73</v>
      </c>
      <c r="AD118" s="85">
        <v>25525.040000000001</v>
      </c>
      <c r="AE118" s="85">
        <v>3883.69</v>
      </c>
      <c r="AF118" s="83" t="s">
        <v>1371</v>
      </c>
      <c r="AG118" s="103">
        <f t="shared" si="20"/>
        <v>-3563.2900000000004</v>
      </c>
    </row>
    <row r="119" spans="1:33" s="88" customFormat="1" x14ac:dyDescent="0.2">
      <c r="A119" s="83" t="s">
        <v>39</v>
      </c>
      <c r="B119" s="83" t="s">
        <v>40</v>
      </c>
      <c r="C119" s="83" t="s">
        <v>3397</v>
      </c>
      <c r="D119" s="83" t="s">
        <v>3398</v>
      </c>
      <c r="E119" s="83" t="s">
        <v>2903</v>
      </c>
      <c r="F119" s="83" t="s">
        <v>3399</v>
      </c>
      <c r="G119" s="83" t="s">
        <v>1294</v>
      </c>
      <c r="H119" s="83" t="s">
        <v>1165</v>
      </c>
      <c r="I119" s="83" t="s">
        <v>302</v>
      </c>
      <c r="J119" s="83" t="s">
        <v>2011</v>
      </c>
      <c r="K119" s="84">
        <v>43535</v>
      </c>
      <c r="L119" s="84">
        <v>43535</v>
      </c>
      <c r="M119" s="84">
        <v>43535</v>
      </c>
      <c r="N119" s="83" t="s">
        <v>1367</v>
      </c>
      <c r="O119" s="83" t="s">
        <v>1368</v>
      </c>
      <c r="P119" s="102">
        <v>8180204</v>
      </c>
      <c r="Q119" s="83" t="s">
        <v>5026</v>
      </c>
      <c r="R119" s="83" t="s">
        <v>59</v>
      </c>
      <c r="S119" s="83" t="s">
        <v>52</v>
      </c>
      <c r="T119" s="85">
        <v>1255634.3799999999</v>
      </c>
      <c r="U119" s="85">
        <v>1204111.6000000001</v>
      </c>
      <c r="V119" s="85">
        <f t="shared" si="18"/>
        <v>51522.779999999795</v>
      </c>
      <c r="W119" s="86">
        <f t="shared" si="19"/>
        <v>4.1033266387624556E-2</v>
      </c>
      <c r="X119" s="83" t="s">
        <v>1361</v>
      </c>
      <c r="Y119" s="85">
        <v>1204111.6000000001</v>
      </c>
      <c r="Z119" s="83" t="s">
        <v>5029</v>
      </c>
      <c r="AA119" s="85">
        <v>0</v>
      </c>
      <c r="AB119" s="85" t="s">
        <v>54</v>
      </c>
      <c r="AC119" s="85">
        <v>922652.41</v>
      </c>
      <c r="AD119" s="85">
        <v>884449.16</v>
      </c>
      <c r="AE119" s="85">
        <v>38203.25</v>
      </c>
      <c r="AF119" s="83" t="s">
        <v>1371</v>
      </c>
      <c r="AG119" s="103">
        <f t="shared" si="20"/>
        <v>13319.529999999795</v>
      </c>
    </row>
    <row r="120" spans="1:33" s="88" customFormat="1" x14ac:dyDescent="0.2">
      <c r="A120" s="83" t="s">
        <v>39</v>
      </c>
      <c r="B120" s="83" t="s">
        <v>40</v>
      </c>
      <c r="C120" s="83" t="s">
        <v>3397</v>
      </c>
      <c r="D120" s="83" t="s">
        <v>3398</v>
      </c>
      <c r="E120" s="83" t="s">
        <v>2903</v>
      </c>
      <c r="F120" s="83" t="s">
        <v>3399</v>
      </c>
      <c r="G120" s="83" t="s">
        <v>1294</v>
      </c>
      <c r="H120" s="83" t="s">
        <v>1165</v>
      </c>
      <c r="I120" s="83" t="s">
        <v>302</v>
      </c>
      <c r="J120" s="83" t="s">
        <v>2011</v>
      </c>
      <c r="K120" s="84">
        <v>43535</v>
      </c>
      <c r="L120" s="84">
        <v>43535</v>
      </c>
      <c r="M120" s="84">
        <v>43535</v>
      </c>
      <c r="N120" s="83" t="s">
        <v>1367</v>
      </c>
      <c r="O120" s="83" t="s">
        <v>1368</v>
      </c>
      <c r="P120" s="102">
        <v>8180204</v>
      </c>
      <c r="Q120" s="83" t="s">
        <v>5026</v>
      </c>
      <c r="R120" s="83" t="s">
        <v>59</v>
      </c>
      <c r="S120" s="83" t="s">
        <v>52</v>
      </c>
      <c r="T120" s="85">
        <v>9199.92</v>
      </c>
      <c r="U120" s="85">
        <v>8280</v>
      </c>
      <c r="V120" s="85">
        <f t="shared" si="18"/>
        <v>919.92000000000007</v>
      </c>
      <c r="W120" s="86">
        <f t="shared" si="19"/>
        <v>9.9992173844989957E-2</v>
      </c>
      <c r="X120" s="83" t="s">
        <v>1361</v>
      </c>
      <c r="Y120" s="85">
        <v>8280</v>
      </c>
      <c r="Z120" s="83" t="s">
        <v>5030</v>
      </c>
      <c r="AA120" s="85">
        <v>0</v>
      </c>
      <c r="AB120" s="85" t="s">
        <v>54</v>
      </c>
      <c r="AC120" s="85">
        <v>2320</v>
      </c>
      <c r="AD120" s="85">
        <v>2000</v>
      </c>
      <c r="AE120" s="85">
        <v>320</v>
      </c>
      <c r="AF120" s="83" t="s">
        <v>1371</v>
      </c>
      <c r="AG120" s="103">
        <f t="shared" si="20"/>
        <v>599.92000000000007</v>
      </c>
    </row>
    <row r="121" spans="1:33" s="88" customFormat="1" x14ac:dyDescent="0.2">
      <c r="A121" s="83" t="s">
        <v>39</v>
      </c>
      <c r="B121" s="83" t="s">
        <v>40</v>
      </c>
      <c r="C121" s="83" t="s">
        <v>3397</v>
      </c>
      <c r="D121" s="83" t="s">
        <v>3398</v>
      </c>
      <c r="E121" s="83" t="s">
        <v>2903</v>
      </c>
      <c r="F121" s="83" t="s">
        <v>3399</v>
      </c>
      <c r="G121" s="83" t="s">
        <v>1294</v>
      </c>
      <c r="H121" s="83" t="s">
        <v>1165</v>
      </c>
      <c r="I121" s="83" t="s">
        <v>302</v>
      </c>
      <c r="J121" s="83" t="s">
        <v>2011</v>
      </c>
      <c r="K121" s="84">
        <v>43546</v>
      </c>
      <c r="L121" s="84">
        <v>43539</v>
      </c>
      <c r="M121" s="104" t="s">
        <v>54</v>
      </c>
      <c r="N121" s="83" t="s">
        <v>1383</v>
      </c>
      <c r="O121" s="83" t="s">
        <v>1359</v>
      </c>
      <c r="P121" s="102">
        <v>8196624</v>
      </c>
      <c r="Q121" s="83" t="s">
        <v>5031</v>
      </c>
      <c r="R121" s="83" t="s">
        <v>59</v>
      </c>
      <c r="S121" s="83" t="s">
        <v>52</v>
      </c>
      <c r="T121" s="85">
        <v>3744</v>
      </c>
      <c r="U121" s="85">
        <v>3556.8</v>
      </c>
      <c r="V121" s="85">
        <f t="shared" si="18"/>
        <v>187.19999999999982</v>
      </c>
      <c r="W121" s="86">
        <f t="shared" si="19"/>
        <v>4.9999999999999954E-2</v>
      </c>
      <c r="X121" s="83" t="s">
        <v>1525</v>
      </c>
      <c r="Y121" s="85">
        <v>0</v>
      </c>
      <c r="Z121" s="83" t="s">
        <v>55</v>
      </c>
      <c r="AA121" s="85">
        <v>0</v>
      </c>
      <c r="AB121" s="85" t="s">
        <v>54</v>
      </c>
      <c r="AC121" s="85">
        <v>3744</v>
      </c>
      <c r="AD121" s="85">
        <v>0</v>
      </c>
      <c r="AE121" s="85">
        <v>3744</v>
      </c>
      <c r="AF121" s="83" t="s">
        <v>1371</v>
      </c>
      <c r="AG121" s="103">
        <f t="shared" si="20"/>
        <v>-3556.8</v>
      </c>
    </row>
    <row r="122" spans="1:33" s="88" customFormat="1" x14ac:dyDescent="0.2">
      <c r="A122" s="83" t="s">
        <v>39</v>
      </c>
      <c r="B122" s="83" t="s">
        <v>40</v>
      </c>
      <c r="C122" s="83" t="s">
        <v>3397</v>
      </c>
      <c r="D122" s="83" t="s">
        <v>3398</v>
      </c>
      <c r="E122" s="83" t="s">
        <v>2903</v>
      </c>
      <c r="F122" s="83" t="s">
        <v>3399</v>
      </c>
      <c r="G122" s="83" t="s">
        <v>1294</v>
      </c>
      <c r="H122" s="83" t="s">
        <v>1165</v>
      </c>
      <c r="I122" s="83" t="s">
        <v>302</v>
      </c>
      <c r="J122" s="83" t="s">
        <v>2011</v>
      </c>
      <c r="K122" s="84">
        <v>43546</v>
      </c>
      <c r="L122" s="84">
        <v>43546</v>
      </c>
      <c r="M122" s="84">
        <v>43546</v>
      </c>
      <c r="N122" s="83" t="s">
        <v>1367</v>
      </c>
      <c r="O122" s="83" t="s">
        <v>1368</v>
      </c>
      <c r="P122" s="102">
        <v>8196624</v>
      </c>
      <c r="Q122" s="83" t="s">
        <v>5031</v>
      </c>
      <c r="R122" s="83" t="s">
        <v>59</v>
      </c>
      <c r="S122" s="83" t="s">
        <v>52</v>
      </c>
      <c r="T122" s="85">
        <v>50142.720000000001</v>
      </c>
      <c r="U122" s="85">
        <v>46137.98</v>
      </c>
      <c r="V122" s="85">
        <f t="shared" si="18"/>
        <v>4004.739999999998</v>
      </c>
      <c r="W122" s="86">
        <f t="shared" si="19"/>
        <v>7.9866828125797679E-2</v>
      </c>
      <c r="X122" s="83" t="s">
        <v>1361</v>
      </c>
      <c r="Y122" s="85">
        <v>46137.98</v>
      </c>
      <c r="Z122" s="83" t="s">
        <v>5032</v>
      </c>
      <c r="AA122" s="85">
        <v>0</v>
      </c>
      <c r="AB122" s="85" t="s">
        <v>54</v>
      </c>
      <c r="AC122" s="85">
        <v>50142.720000000001</v>
      </c>
      <c r="AD122" s="85">
        <v>46137.98</v>
      </c>
      <c r="AE122" s="85">
        <v>4004.74</v>
      </c>
      <c r="AF122" s="83" t="s">
        <v>1371</v>
      </c>
      <c r="AG122" s="103">
        <f t="shared" si="20"/>
        <v>0</v>
      </c>
    </row>
    <row r="123" spans="1:33" s="88" customFormat="1" x14ac:dyDescent="0.2">
      <c r="A123" s="83" t="s">
        <v>39</v>
      </c>
      <c r="B123" s="83" t="s">
        <v>40</v>
      </c>
      <c r="C123" s="83" t="s">
        <v>3397</v>
      </c>
      <c r="D123" s="83" t="s">
        <v>3398</v>
      </c>
      <c r="E123" s="83" t="s">
        <v>2903</v>
      </c>
      <c r="F123" s="83" t="s">
        <v>3399</v>
      </c>
      <c r="G123" s="83" t="s">
        <v>1294</v>
      </c>
      <c r="H123" s="83" t="s">
        <v>1165</v>
      </c>
      <c r="I123" s="83" t="s">
        <v>302</v>
      </c>
      <c r="J123" s="83" t="s">
        <v>2011</v>
      </c>
      <c r="K123" s="84">
        <v>43546</v>
      </c>
      <c r="L123" s="84">
        <v>43546</v>
      </c>
      <c r="M123" s="84">
        <v>43546</v>
      </c>
      <c r="N123" s="83" t="s">
        <v>1367</v>
      </c>
      <c r="O123" s="83" t="s">
        <v>1368</v>
      </c>
      <c r="P123" s="102">
        <v>8196624</v>
      </c>
      <c r="Q123" s="83" t="s">
        <v>5031</v>
      </c>
      <c r="R123" s="83" t="s">
        <v>59</v>
      </c>
      <c r="S123" s="83" t="s">
        <v>52</v>
      </c>
      <c r="T123" s="85">
        <v>121920</v>
      </c>
      <c r="U123" s="85">
        <v>117600</v>
      </c>
      <c r="V123" s="85">
        <f t="shared" si="18"/>
        <v>4320</v>
      </c>
      <c r="W123" s="86">
        <f t="shared" si="19"/>
        <v>3.5433070866141732E-2</v>
      </c>
      <c r="X123" s="83" t="s">
        <v>1361</v>
      </c>
      <c r="Y123" s="85">
        <v>117600</v>
      </c>
      <c r="Z123" s="83" t="s">
        <v>5033</v>
      </c>
      <c r="AA123" s="85">
        <v>0</v>
      </c>
      <c r="AB123" s="85" t="s">
        <v>54</v>
      </c>
      <c r="AC123" s="85">
        <v>121920</v>
      </c>
      <c r="AD123" s="85">
        <v>117600</v>
      </c>
      <c r="AE123" s="85">
        <v>4320</v>
      </c>
      <c r="AF123" s="83" t="s">
        <v>1371</v>
      </c>
      <c r="AG123" s="103">
        <f t="shared" si="20"/>
        <v>0</v>
      </c>
    </row>
    <row r="124" spans="1:33" s="88" customFormat="1" x14ac:dyDescent="0.2">
      <c r="A124" s="83" t="s">
        <v>39</v>
      </c>
      <c r="B124" s="83" t="s">
        <v>40</v>
      </c>
      <c r="C124" s="83" t="s">
        <v>3397</v>
      </c>
      <c r="D124" s="83" t="s">
        <v>3398</v>
      </c>
      <c r="E124" s="83" t="s">
        <v>2903</v>
      </c>
      <c r="F124" s="83" t="s">
        <v>3399</v>
      </c>
      <c r="G124" s="83" t="s">
        <v>1294</v>
      </c>
      <c r="H124" s="83" t="s">
        <v>1165</v>
      </c>
      <c r="I124" s="83" t="s">
        <v>302</v>
      </c>
      <c r="J124" s="83" t="s">
        <v>2011</v>
      </c>
      <c r="K124" s="84">
        <v>43546</v>
      </c>
      <c r="L124" s="84">
        <v>43546</v>
      </c>
      <c r="M124" s="84">
        <v>43546</v>
      </c>
      <c r="N124" s="83" t="s">
        <v>1367</v>
      </c>
      <c r="O124" s="83" t="s">
        <v>1368</v>
      </c>
      <c r="P124" s="102">
        <v>8196624</v>
      </c>
      <c r="Q124" s="83" t="s">
        <v>5031</v>
      </c>
      <c r="R124" s="83" t="s">
        <v>59</v>
      </c>
      <c r="S124" s="83" t="s">
        <v>52</v>
      </c>
      <c r="T124" s="85">
        <v>105464.98</v>
      </c>
      <c r="U124" s="85">
        <v>112566.24</v>
      </c>
      <c r="V124" s="85">
        <f t="shared" si="18"/>
        <v>-7101.2600000000093</v>
      </c>
      <c r="W124" s="86">
        <f t="shared" si="19"/>
        <v>-6.7332872011164363E-2</v>
      </c>
      <c r="X124" s="83" t="s">
        <v>1361</v>
      </c>
      <c r="Y124" s="85">
        <v>112566.24</v>
      </c>
      <c r="Z124" s="83" t="s">
        <v>5034</v>
      </c>
      <c r="AA124" s="85">
        <v>0</v>
      </c>
      <c r="AB124" s="85" t="s">
        <v>54</v>
      </c>
      <c r="AC124" s="85">
        <v>105464.98</v>
      </c>
      <c r="AD124" s="85">
        <v>112566.24</v>
      </c>
      <c r="AE124" s="85">
        <v>-7101.26</v>
      </c>
      <c r="AF124" s="83" t="s">
        <v>1371</v>
      </c>
      <c r="AG124" s="103">
        <f t="shared" si="20"/>
        <v>-9.0949470177292824E-12</v>
      </c>
    </row>
    <row r="125" spans="1:33" s="88" customFormat="1" x14ac:dyDescent="0.2">
      <c r="A125" s="83" t="s">
        <v>39</v>
      </c>
      <c r="B125" s="83" t="s">
        <v>40</v>
      </c>
      <c r="C125" s="83" t="s">
        <v>3397</v>
      </c>
      <c r="D125" s="83" t="s">
        <v>3398</v>
      </c>
      <c r="E125" s="83" t="s">
        <v>2903</v>
      </c>
      <c r="F125" s="83" t="s">
        <v>3399</v>
      </c>
      <c r="G125" s="83" t="s">
        <v>1294</v>
      </c>
      <c r="H125" s="83" t="s">
        <v>1165</v>
      </c>
      <c r="I125" s="83" t="s">
        <v>302</v>
      </c>
      <c r="J125" s="83" t="s">
        <v>2011</v>
      </c>
      <c r="K125" s="84">
        <v>43542</v>
      </c>
      <c r="L125" s="84">
        <v>43542</v>
      </c>
      <c r="M125" s="84">
        <v>43542</v>
      </c>
      <c r="N125" s="83" t="s">
        <v>1367</v>
      </c>
      <c r="O125" s="83" t="s">
        <v>1368</v>
      </c>
      <c r="P125" s="102">
        <v>7975577</v>
      </c>
      <c r="Q125" s="83" t="s">
        <v>3401</v>
      </c>
      <c r="R125" s="83" t="s">
        <v>59</v>
      </c>
      <c r="S125" s="83" t="s">
        <v>52</v>
      </c>
      <c r="T125" s="85">
        <v>117518.25</v>
      </c>
      <c r="U125" s="85">
        <v>103500</v>
      </c>
      <c r="V125" s="85">
        <f t="shared" si="18"/>
        <v>14018.25</v>
      </c>
      <c r="W125" s="86">
        <f t="shared" si="19"/>
        <v>0.11928572796140174</v>
      </c>
      <c r="X125" s="83" t="s">
        <v>1361</v>
      </c>
      <c r="Y125" s="85">
        <v>103500</v>
      </c>
      <c r="Z125" s="83" t="s">
        <v>5035</v>
      </c>
      <c r="AA125" s="85">
        <v>0</v>
      </c>
      <c r="AB125" s="85" t="s">
        <v>54</v>
      </c>
      <c r="AC125" s="85">
        <v>75187.44</v>
      </c>
      <c r="AD125" s="85">
        <v>66000</v>
      </c>
      <c r="AE125" s="85">
        <v>9187.44</v>
      </c>
      <c r="AF125" s="83" t="s">
        <v>1371</v>
      </c>
      <c r="AG125" s="103">
        <f t="shared" si="20"/>
        <v>4830.8099999999995</v>
      </c>
    </row>
    <row r="126" spans="1:33" s="88" customFormat="1" x14ac:dyDescent="0.2">
      <c r="A126" s="83" t="s">
        <v>39</v>
      </c>
      <c r="B126" s="83" t="s">
        <v>40</v>
      </c>
      <c r="C126" s="83" t="s">
        <v>3397</v>
      </c>
      <c r="D126" s="83" t="s">
        <v>3398</v>
      </c>
      <c r="E126" s="83" t="s">
        <v>2903</v>
      </c>
      <c r="F126" s="83" t="s">
        <v>3399</v>
      </c>
      <c r="G126" s="83" t="s">
        <v>1294</v>
      </c>
      <c r="H126" s="83" t="s">
        <v>1165</v>
      </c>
      <c r="I126" s="83" t="s">
        <v>302</v>
      </c>
      <c r="J126" s="83" t="s">
        <v>2011</v>
      </c>
      <c r="K126" s="84">
        <v>43531</v>
      </c>
      <c r="L126" s="84">
        <v>43531</v>
      </c>
      <c r="M126" s="84">
        <v>43531</v>
      </c>
      <c r="N126" s="83" t="s">
        <v>1367</v>
      </c>
      <c r="O126" s="83" t="s">
        <v>1368</v>
      </c>
      <c r="P126" s="102">
        <v>7976029</v>
      </c>
      <c r="Q126" s="83" t="s">
        <v>3401</v>
      </c>
      <c r="R126" s="83" t="s">
        <v>59</v>
      </c>
      <c r="S126" s="83" t="s">
        <v>52</v>
      </c>
      <c r="T126" s="85">
        <v>28334.68</v>
      </c>
      <c r="U126" s="85">
        <v>24635.45</v>
      </c>
      <c r="V126" s="85">
        <f t="shared" si="18"/>
        <v>3699.2299999999996</v>
      </c>
      <c r="W126" s="86">
        <f t="shared" si="19"/>
        <v>0.13055485362813343</v>
      </c>
      <c r="X126" s="83" t="s">
        <v>1361</v>
      </c>
      <c r="Y126" s="85">
        <v>24635.45</v>
      </c>
      <c r="Z126" s="83" t="s">
        <v>5036</v>
      </c>
      <c r="AA126" s="85">
        <v>0</v>
      </c>
      <c r="AB126" s="85" t="s">
        <v>54</v>
      </c>
      <c r="AC126" s="85">
        <v>1627053.93</v>
      </c>
      <c r="AD126" s="85">
        <v>1561440.55</v>
      </c>
      <c r="AE126" s="85">
        <v>65613.38</v>
      </c>
      <c r="AF126" s="83" t="s">
        <v>1371</v>
      </c>
      <c r="AG126" s="103">
        <f t="shared" si="20"/>
        <v>-61914.150000000009</v>
      </c>
    </row>
    <row r="127" spans="1:33" s="88" customFormat="1" x14ac:dyDescent="0.2">
      <c r="A127" s="83" t="s">
        <v>39</v>
      </c>
      <c r="B127" s="83" t="s">
        <v>40</v>
      </c>
      <c r="C127" s="83" t="s">
        <v>3397</v>
      </c>
      <c r="D127" s="83" t="s">
        <v>3398</v>
      </c>
      <c r="E127" s="83" t="s">
        <v>2903</v>
      </c>
      <c r="F127" s="83" t="s">
        <v>3399</v>
      </c>
      <c r="G127" s="83" t="s">
        <v>1294</v>
      </c>
      <c r="H127" s="83" t="s">
        <v>1165</v>
      </c>
      <c r="I127" s="83" t="s">
        <v>302</v>
      </c>
      <c r="J127" s="83" t="s">
        <v>2011</v>
      </c>
      <c r="K127" s="84">
        <v>43531</v>
      </c>
      <c r="L127" s="84">
        <v>43531</v>
      </c>
      <c r="M127" s="84">
        <v>43531</v>
      </c>
      <c r="N127" s="83" t="s">
        <v>1367</v>
      </c>
      <c r="O127" s="83" t="s">
        <v>1368</v>
      </c>
      <c r="P127" s="102">
        <v>7976029</v>
      </c>
      <c r="Q127" s="83" t="s">
        <v>3401</v>
      </c>
      <c r="R127" s="83" t="s">
        <v>59</v>
      </c>
      <c r="S127" s="83" t="s">
        <v>52</v>
      </c>
      <c r="T127" s="85">
        <v>74235.62</v>
      </c>
      <c r="U127" s="85">
        <v>71380.259999999995</v>
      </c>
      <c r="V127" s="85">
        <f t="shared" si="18"/>
        <v>2855.3600000000006</v>
      </c>
      <c r="W127" s="86">
        <f t="shared" si="19"/>
        <v>3.8463476158749677E-2</v>
      </c>
      <c r="X127" s="83" t="s">
        <v>1361</v>
      </c>
      <c r="Y127" s="85">
        <v>71380.259999999995</v>
      </c>
      <c r="Z127" s="83" t="s">
        <v>5037</v>
      </c>
      <c r="AA127" s="85">
        <v>0</v>
      </c>
      <c r="AB127" s="85" t="s">
        <v>54</v>
      </c>
      <c r="AC127" s="85">
        <v>63364.76</v>
      </c>
      <c r="AD127" s="85">
        <v>60459.12</v>
      </c>
      <c r="AE127" s="85">
        <v>2905.64</v>
      </c>
      <c r="AF127" s="83" t="s">
        <v>1371</v>
      </c>
      <c r="AG127" s="103">
        <f t="shared" si="20"/>
        <v>-50.279999999999291</v>
      </c>
    </row>
    <row r="128" spans="1:33" s="88" customFormat="1" x14ac:dyDescent="0.2">
      <c r="A128" s="83" t="s">
        <v>39</v>
      </c>
      <c r="B128" s="83" t="s">
        <v>40</v>
      </c>
      <c r="C128" s="83" t="s">
        <v>3397</v>
      </c>
      <c r="D128" s="83" t="s">
        <v>3398</v>
      </c>
      <c r="E128" s="83" t="s">
        <v>2903</v>
      </c>
      <c r="F128" s="83" t="s">
        <v>3399</v>
      </c>
      <c r="G128" s="83" t="s">
        <v>1294</v>
      </c>
      <c r="H128" s="83" t="s">
        <v>1165</v>
      </c>
      <c r="I128" s="83" t="s">
        <v>302</v>
      </c>
      <c r="J128" s="83" t="s">
        <v>2011</v>
      </c>
      <c r="K128" s="84">
        <v>43531</v>
      </c>
      <c r="L128" s="84">
        <v>43531</v>
      </c>
      <c r="M128" s="84">
        <v>43531</v>
      </c>
      <c r="N128" s="83" t="s">
        <v>1367</v>
      </c>
      <c r="O128" s="83" t="s">
        <v>1368</v>
      </c>
      <c r="P128" s="102">
        <v>7976029</v>
      </c>
      <c r="Q128" s="83" t="s">
        <v>3401</v>
      </c>
      <c r="R128" s="83" t="s">
        <v>59</v>
      </c>
      <c r="S128" s="83" t="s">
        <v>52</v>
      </c>
      <c r="T128" s="85">
        <v>12422512.369999999</v>
      </c>
      <c r="U128" s="85">
        <v>10062707</v>
      </c>
      <c r="V128" s="85">
        <f t="shared" si="18"/>
        <v>2359805.3699999992</v>
      </c>
      <c r="W128" s="86">
        <f t="shared" si="19"/>
        <v>0.18996200605111568</v>
      </c>
      <c r="X128" s="83" t="s">
        <v>1361</v>
      </c>
      <c r="Y128" s="85">
        <v>10062707</v>
      </c>
      <c r="Z128" s="83" t="s">
        <v>3405</v>
      </c>
      <c r="AA128" s="85">
        <v>0</v>
      </c>
      <c r="AB128" s="85" t="s">
        <v>54</v>
      </c>
      <c r="AC128" s="85">
        <v>27257520.68</v>
      </c>
      <c r="AD128" s="85">
        <v>22390108</v>
      </c>
      <c r="AE128" s="85">
        <v>4867412.68</v>
      </c>
      <c r="AF128" s="83" t="s">
        <v>1371</v>
      </c>
      <c r="AG128" s="103">
        <f t="shared" si="20"/>
        <v>-2507607.3100000005</v>
      </c>
    </row>
    <row r="129" spans="1:33" s="88" customFormat="1" x14ac:dyDescent="0.2">
      <c r="A129" s="83" t="s">
        <v>39</v>
      </c>
      <c r="B129" s="83" t="s">
        <v>40</v>
      </c>
      <c r="C129" s="83" t="s">
        <v>3397</v>
      </c>
      <c r="D129" s="83" t="s">
        <v>3398</v>
      </c>
      <c r="E129" s="83" t="s">
        <v>2903</v>
      </c>
      <c r="F129" s="83" t="s">
        <v>3399</v>
      </c>
      <c r="G129" s="83" t="s">
        <v>1294</v>
      </c>
      <c r="H129" s="83" t="s">
        <v>1165</v>
      </c>
      <c r="I129" s="83" t="s">
        <v>302</v>
      </c>
      <c r="J129" s="83" t="s">
        <v>2746</v>
      </c>
      <c r="K129" s="84">
        <v>43579</v>
      </c>
      <c r="L129" s="84">
        <v>43579</v>
      </c>
      <c r="M129" s="84">
        <v>43579</v>
      </c>
      <c r="N129" s="83" t="s">
        <v>1386</v>
      </c>
      <c r="O129" s="83" t="s">
        <v>1368</v>
      </c>
      <c r="P129" s="102">
        <v>8128088</v>
      </c>
      <c r="Q129" s="83" t="s">
        <v>3401</v>
      </c>
      <c r="R129" s="83" t="s">
        <v>59</v>
      </c>
      <c r="S129" s="83" t="s">
        <v>52</v>
      </c>
      <c r="T129" s="85">
        <v>727895.68</v>
      </c>
      <c r="U129" s="85">
        <v>691500.9</v>
      </c>
      <c r="V129" s="85">
        <f t="shared" si="18"/>
        <v>36394.780000000028</v>
      </c>
      <c r="W129" s="86">
        <f t="shared" si="19"/>
        <v>4.9999994504707081E-2</v>
      </c>
      <c r="X129" s="83" t="s">
        <v>1525</v>
      </c>
      <c r="Y129" s="85">
        <v>0</v>
      </c>
      <c r="Z129" s="83" t="s">
        <v>55</v>
      </c>
      <c r="AA129" s="85">
        <v>0</v>
      </c>
      <c r="AB129" s="85" t="s">
        <v>54</v>
      </c>
      <c r="AC129" s="85">
        <v>2051258.87</v>
      </c>
      <c r="AD129" s="85">
        <v>1910172.47</v>
      </c>
      <c r="AE129" s="85">
        <v>141086.39999999999</v>
      </c>
      <c r="AF129" s="83" t="s">
        <v>1371</v>
      </c>
      <c r="AG129" s="103">
        <f t="shared" si="20"/>
        <v>-104691.61999999997</v>
      </c>
    </row>
    <row r="130" spans="1:33" s="88" customFormat="1" x14ac:dyDescent="0.2">
      <c r="A130" s="83" t="s">
        <v>39</v>
      </c>
      <c r="B130" s="83" t="s">
        <v>40</v>
      </c>
      <c r="C130" s="83" t="s">
        <v>3397</v>
      </c>
      <c r="D130" s="83" t="s">
        <v>3398</v>
      </c>
      <c r="E130" s="83" t="s">
        <v>2903</v>
      </c>
      <c r="F130" s="83" t="s">
        <v>3399</v>
      </c>
      <c r="G130" s="83" t="s">
        <v>1294</v>
      </c>
      <c r="H130" s="83" t="s">
        <v>1165</v>
      </c>
      <c r="I130" s="83" t="s">
        <v>302</v>
      </c>
      <c r="J130" s="83" t="s">
        <v>2754</v>
      </c>
      <c r="K130" s="84">
        <v>43591</v>
      </c>
      <c r="L130" s="84">
        <v>43591</v>
      </c>
      <c r="M130" s="84">
        <v>43591</v>
      </c>
      <c r="N130" s="83" t="s">
        <v>1386</v>
      </c>
      <c r="O130" s="83" t="s">
        <v>1368</v>
      </c>
      <c r="P130" s="102">
        <v>8128828</v>
      </c>
      <c r="Q130" s="83" t="s">
        <v>3401</v>
      </c>
      <c r="R130" s="83" t="s">
        <v>59</v>
      </c>
      <c r="S130" s="83" t="s">
        <v>52</v>
      </c>
      <c r="T130" s="85">
        <v>634939.17000000004</v>
      </c>
      <c r="U130" s="85">
        <v>603192.21</v>
      </c>
      <c r="V130" s="85">
        <f t="shared" si="18"/>
        <v>31746.960000000079</v>
      </c>
      <c r="W130" s="86">
        <f t="shared" si="19"/>
        <v>5.0000002362431156E-2</v>
      </c>
      <c r="X130" s="83" t="s">
        <v>1525</v>
      </c>
      <c r="Y130" s="85">
        <v>0</v>
      </c>
      <c r="Z130" s="83" t="s">
        <v>55</v>
      </c>
      <c r="AA130" s="85">
        <v>0</v>
      </c>
      <c r="AB130" s="85" t="s">
        <v>54</v>
      </c>
      <c r="AC130" s="85">
        <v>553903.93000000005</v>
      </c>
      <c r="AD130" s="85">
        <v>350900</v>
      </c>
      <c r="AE130" s="85">
        <v>203003.93</v>
      </c>
      <c r="AF130" s="83" t="s">
        <v>1371</v>
      </c>
      <c r="AG130" s="103">
        <f t="shared" si="20"/>
        <v>-171256.96999999991</v>
      </c>
    </row>
    <row r="131" spans="1:33" s="88" customFormat="1" x14ac:dyDescent="0.2">
      <c r="A131" s="83" t="s">
        <v>39</v>
      </c>
      <c r="B131" s="83" t="s">
        <v>40</v>
      </c>
      <c r="C131" s="83" t="s">
        <v>3397</v>
      </c>
      <c r="D131" s="83" t="s">
        <v>3398</v>
      </c>
      <c r="E131" s="83" t="s">
        <v>2903</v>
      </c>
      <c r="F131" s="83" t="s">
        <v>3399</v>
      </c>
      <c r="G131" s="83" t="s">
        <v>1294</v>
      </c>
      <c r="H131" s="83" t="s">
        <v>1165</v>
      </c>
      <c r="I131" s="83" t="s">
        <v>302</v>
      </c>
      <c r="J131" s="83" t="s">
        <v>2011</v>
      </c>
      <c r="K131" s="84">
        <v>43531</v>
      </c>
      <c r="L131" s="84">
        <v>43531</v>
      </c>
      <c r="M131" s="84">
        <v>43531</v>
      </c>
      <c r="N131" s="83" t="s">
        <v>1386</v>
      </c>
      <c r="O131" s="83" t="s">
        <v>1368</v>
      </c>
      <c r="P131" s="102">
        <v>8128829</v>
      </c>
      <c r="Q131" s="83" t="s">
        <v>3401</v>
      </c>
      <c r="R131" s="83" t="s">
        <v>59</v>
      </c>
      <c r="S131" s="83" t="s">
        <v>52</v>
      </c>
      <c r="T131" s="85">
        <v>141589.62</v>
      </c>
      <c r="U131" s="85">
        <v>134510.14000000001</v>
      </c>
      <c r="V131" s="85">
        <f t="shared" si="18"/>
        <v>7079.4799999999814</v>
      </c>
      <c r="W131" s="86">
        <f t="shared" si="19"/>
        <v>4.9999992937335251E-2</v>
      </c>
      <c r="X131" s="83" t="s">
        <v>1525</v>
      </c>
      <c r="Y131" s="85">
        <v>0</v>
      </c>
      <c r="Z131" s="83" t="s">
        <v>55</v>
      </c>
      <c r="AA131" s="85">
        <v>0</v>
      </c>
      <c r="AB131" s="85" t="s">
        <v>54</v>
      </c>
      <c r="AC131" s="85">
        <v>118384</v>
      </c>
      <c r="AD131" s="85">
        <v>63800</v>
      </c>
      <c r="AE131" s="85">
        <v>54584</v>
      </c>
      <c r="AF131" s="83" t="s">
        <v>1371</v>
      </c>
      <c r="AG131" s="103">
        <f t="shared" si="20"/>
        <v>-47504.520000000019</v>
      </c>
    </row>
    <row r="132" spans="1:33" s="88" customFormat="1" x14ac:dyDescent="0.2">
      <c r="A132" s="83" t="s">
        <v>39</v>
      </c>
      <c r="B132" s="83" t="s">
        <v>40</v>
      </c>
      <c r="C132" s="83" t="s">
        <v>3397</v>
      </c>
      <c r="D132" s="83" t="s">
        <v>3398</v>
      </c>
      <c r="E132" s="83" t="s">
        <v>2903</v>
      </c>
      <c r="F132" s="83" t="s">
        <v>3399</v>
      </c>
      <c r="G132" s="83" t="s">
        <v>1294</v>
      </c>
      <c r="H132" s="83" t="s">
        <v>1165</v>
      </c>
      <c r="I132" s="83" t="s">
        <v>302</v>
      </c>
      <c r="J132" s="83" t="s">
        <v>2746</v>
      </c>
      <c r="K132" s="84">
        <v>43556</v>
      </c>
      <c r="L132" s="84">
        <v>43556</v>
      </c>
      <c r="M132" s="84">
        <v>43556</v>
      </c>
      <c r="N132" s="83" t="s">
        <v>1386</v>
      </c>
      <c r="O132" s="83" t="s">
        <v>1368</v>
      </c>
      <c r="P132" s="102">
        <v>8128831</v>
      </c>
      <c r="Q132" s="83" t="s">
        <v>3401</v>
      </c>
      <c r="R132" s="83" t="s">
        <v>59</v>
      </c>
      <c r="S132" s="83" t="s">
        <v>52</v>
      </c>
      <c r="T132" s="85">
        <v>246958.64</v>
      </c>
      <c r="U132" s="85">
        <v>234610.71</v>
      </c>
      <c r="V132" s="85">
        <f t="shared" si="18"/>
        <v>12347.930000000022</v>
      </c>
      <c r="W132" s="86">
        <f t="shared" si="19"/>
        <v>4.9999991901478004E-2</v>
      </c>
      <c r="X132" s="83" t="s">
        <v>1525</v>
      </c>
      <c r="Y132" s="85">
        <v>0</v>
      </c>
      <c r="Z132" s="83" t="s">
        <v>55</v>
      </c>
      <c r="AA132" s="85">
        <v>0</v>
      </c>
      <c r="AB132" s="85" t="s">
        <v>54</v>
      </c>
      <c r="AC132" s="85">
        <v>302958.64</v>
      </c>
      <c r="AD132" s="85">
        <v>153400</v>
      </c>
      <c r="AE132" s="85">
        <v>149558.64000000001</v>
      </c>
      <c r="AF132" s="83" t="s">
        <v>1371</v>
      </c>
      <c r="AG132" s="103">
        <f t="shared" si="20"/>
        <v>-137210.71</v>
      </c>
    </row>
    <row r="133" spans="1:33" s="88" customFormat="1" x14ac:dyDescent="0.2">
      <c r="A133" s="83" t="s">
        <v>39</v>
      </c>
      <c r="B133" s="83" t="s">
        <v>40</v>
      </c>
      <c r="C133" s="83" t="s">
        <v>3397</v>
      </c>
      <c r="D133" s="83" t="s">
        <v>3398</v>
      </c>
      <c r="E133" s="83" t="s">
        <v>2903</v>
      </c>
      <c r="F133" s="83" t="s">
        <v>3399</v>
      </c>
      <c r="G133" s="83" t="s">
        <v>1294</v>
      </c>
      <c r="H133" s="83" t="s">
        <v>1165</v>
      </c>
      <c r="I133" s="83" t="s">
        <v>302</v>
      </c>
      <c r="J133" s="83" t="s">
        <v>2011</v>
      </c>
      <c r="K133" s="84">
        <v>43543</v>
      </c>
      <c r="L133" s="84">
        <v>43543</v>
      </c>
      <c r="M133" s="84">
        <v>43543</v>
      </c>
      <c r="N133" s="83" t="s">
        <v>1386</v>
      </c>
      <c r="O133" s="83" t="s">
        <v>1368</v>
      </c>
      <c r="P133" s="102">
        <v>8128832</v>
      </c>
      <c r="Q133" s="83" t="s">
        <v>3401</v>
      </c>
      <c r="R133" s="83" t="s">
        <v>59</v>
      </c>
      <c r="S133" s="83" t="s">
        <v>52</v>
      </c>
      <c r="T133" s="85">
        <v>1062206</v>
      </c>
      <c r="U133" s="85">
        <v>1009095.7</v>
      </c>
      <c r="V133" s="85">
        <f t="shared" si="18"/>
        <v>53110.300000000047</v>
      </c>
      <c r="W133" s="86">
        <f t="shared" si="19"/>
        <v>5.0000000000000044E-2</v>
      </c>
      <c r="X133" s="83" t="s">
        <v>1525</v>
      </c>
      <c r="Y133" s="85">
        <v>0</v>
      </c>
      <c r="Z133" s="83" t="s">
        <v>55</v>
      </c>
      <c r="AA133" s="85">
        <v>0</v>
      </c>
      <c r="AB133" s="85" t="s">
        <v>54</v>
      </c>
      <c r="AC133" s="85">
        <v>1212284.8</v>
      </c>
      <c r="AD133" s="85">
        <v>561640</v>
      </c>
      <c r="AE133" s="85">
        <v>650644.80000000005</v>
      </c>
      <c r="AF133" s="83" t="s">
        <v>1371</v>
      </c>
      <c r="AG133" s="103">
        <f t="shared" si="20"/>
        <v>-597534.5</v>
      </c>
    </row>
    <row r="134" spans="1:33" s="88" customFormat="1" x14ac:dyDescent="0.2">
      <c r="A134" s="83" t="s">
        <v>39</v>
      </c>
      <c r="B134" s="83" t="s">
        <v>40</v>
      </c>
      <c r="C134" s="83" t="s">
        <v>3397</v>
      </c>
      <c r="D134" s="83" t="s">
        <v>3398</v>
      </c>
      <c r="E134" s="83" t="s">
        <v>2903</v>
      </c>
      <c r="F134" s="83" t="s">
        <v>3399</v>
      </c>
      <c r="G134" s="83" t="s">
        <v>1294</v>
      </c>
      <c r="H134" s="83" t="s">
        <v>1165</v>
      </c>
      <c r="I134" s="83" t="s">
        <v>302</v>
      </c>
      <c r="J134" s="83" t="s">
        <v>2011</v>
      </c>
      <c r="K134" s="84">
        <v>43529</v>
      </c>
      <c r="L134" s="84">
        <v>43529</v>
      </c>
      <c r="M134" s="84">
        <v>43529</v>
      </c>
      <c r="N134" s="83" t="s">
        <v>1386</v>
      </c>
      <c r="O134" s="83" t="s">
        <v>1368</v>
      </c>
      <c r="P134" s="102">
        <v>8143521</v>
      </c>
      <c r="Q134" s="83" t="s">
        <v>3401</v>
      </c>
      <c r="R134" s="83" t="s">
        <v>59</v>
      </c>
      <c r="S134" s="83" t="s">
        <v>52</v>
      </c>
      <c r="T134" s="85">
        <v>957575.02</v>
      </c>
      <c r="U134" s="85">
        <v>909696.27</v>
      </c>
      <c r="V134" s="85">
        <f t="shared" si="18"/>
        <v>47878.75</v>
      </c>
      <c r="W134" s="86">
        <f t="shared" si="19"/>
        <v>4.9999998955695395E-2</v>
      </c>
      <c r="X134" s="83" t="s">
        <v>1525</v>
      </c>
      <c r="Y134" s="85">
        <v>0</v>
      </c>
      <c r="Z134" s="83" t="s">
        <v>55</v>
      </c>
      <c r="AA134" s="85">
        <v>0</v>
      </c>
      <c r="AB134" s="85" t="s">
        <v>54</v>
      </c>
      <c r="AC134" s="85">
        <v>957575.02</v>
      </c>
      <c r="AD134" s="85">
        <v>602060</v>
      </c>
      <c r="AE134" s="85">
        <v>355515.02</v>
      </c>
      <c r="AF134" s="83" t="s">
        <v>1371</v>
      </c>
      <c r="AG134" s="103">
        <f t="shared" si="20"/>
        <v>-307636.27</v>
      </c>
    </row>
    <row r="135" spans="1:33" s="88" customFormat="1" x14ac:dyDescent="0.2">
      <c r="A135" s="83" t="s">
        <v>39</v>
      </c>
      <c r="B135" s="83" t="s">
        <v>40</v>
      </c>
      <c r="C135" s="83" t="s">
        <v>3397</v>
      </c>
      <c r="D135" s="83" t="s">
        <v>3398</v>
      </c>
      <c r="E135" s="83" t="s">
        <v>2903</v>
      </c>
      <c r="F135" s="83" t="s">
        <v>3399</v>
      </c>
      <c r="G135" s="83" t="s">
        <v>1294</v>
      </c>
      <c r="H135" s="83" t="s">
        <v>1165</v>
      </c>
      <c r="I135" s="83" t="s">
        <v>302</v>
      </c>
      <c r="J135" s="83" t="s">
        <v>2011</v>
      </c>
      <c r="K135" s="84">
        <v>43530</v>
      </c>
      <c r="L135" s="84">
        <v>43530</v>
      </c>
      <c r="M135" s="84">
        <v>43530</v>
      </c>
      <c r="N135" s="83" t="s">
        <v>1386</v>
      </c>
      <c r="O135" s="83" t="s">
        <v>1368</v>
      </c>
      <c r="P135" s="102">
        <v>8143552</v>
      </c>
      <c r="Q135" s="83" t="s">
        <v>3401</v>
      </c>
      <c r="R135" s="83" t="s">
        <v>59</v>
      </c>
      <c r="S135" s="83" t="s">
        <v>52</v>
      </c>
      <c r="T135" s="85">
        <v>1010543.41</v>
      </c>
      <c r="U135" s="85">
        <v>960016.24</v>
      </c>
      <c r="V135" s="85">
        <f t="shared" si="18"/>
        <v>50527.170000000042</v>
      </c>
      <c r="W135" s="86">
        <f t="shared" si="19"/>
        <v>4.999999950521674E-2</v>
      </c>
      <c r="X135" s="83" t="s">
        <v>1525</v>
      </c>
      <c r="Y135" s="85">
        <v>0</v>
      </c>
      <c r="Z135" s="83" t="s">
        <v>55</v>
      </c>
      <c r="AA135" s="85">
        <v>0</v>
      </c>
      <c r="AB135" s="85" t="s">
        <v>54</v>
      </c>
      <c r="AC135" s="85">
        <v>1010543.41</v>
      </c>
      <c r="AD135" s="85">
        <v>818800</v>
      </c>
      <c r="AE135" s="85">
        <v>191743.41</v>
      </c>
      <c r="AF135" s="83" t="s">
        <v>1371</v>
      </c>
      <c r="AG135" s="103">
        <f t="shared" si="20"/>
        <v>-141216.23999999996</v>
      </c>
    </row>
    <row r="136" spans="1:33" s="88" customFormat="1" x14ac:dyDescent="0.2">
      <c r="A136" s="83" t="s">
        <v>39</v>
      </c>
      <c r="B136" s="83" t="s">
        <v>40</v>
      </c>
      <c r="C136" s="83" t="s">
        <v>3397</v>
      </c>
      <c r="D136" s="83" t="s">
        <v>3398</v>
      </c>
      <c r="E136" s="83" t="s">
        <v>2903</v>
      </c>
      <c r="F136" s="83" t="s">
        <v>3399</v>
      </c>
      <c r="G136" s="83" t="s">
        <v>1294</v>
      </c>
      <c r="H136" s="83" t="s">
        <v>1165</v>
      </c>
      <c r="I136" s="83" t="s">
        <v>302</v>
      </c>
      <c r="J136" s="83" t="s">
        <v>2011</v>
      </c>
      <c r="K136" s="84">
        <v>43530</v>
      </c>
      <c r="L136" s="84">
        <v>43530</v>
      </c>
      <c r="M136" s="84">
        <v>43530</v>
      </c>
      <c r="N136" s="83" t="s">
        <v>1386</v>
      </c>
      <c r="O136" s="83" t="s">
        <v>1368</v>
      </c>
      <c r="P136" s="102">
        <v>8143618</v>
      </c>
      <c r="Q136" s="83" t="s">
        <v>3401</v>
      </c>
      <c r="R136" s="83" t="s">
        <v>59</v>
      </c>
      <c r="S136" s="83" t="s">
        <v>52</v>
      </c>
      <c r="T136" s="85">
        <v>89699.92</v>
      </c>
      <c r="U136" s="85">
        <v>85214.92</v>
      </c>
      <c r="V136" s="85">
        <f t="shared" si="18"/>
        <v>4485</v>
      </c>
      <c r="W136" s="86">
        <f t="shared" si="19"/>
        <v>5.0000044593127846E-2</v>
      </c>
      <c r="X136" s="83" t="s">
        <v>1525</v>
      </c>
      <c r="Y136" s="85">
        <v>0</v>
      </c>
      <c r="Z136" s="83" t="s">
        <v>55</v>
      </c>
      <c r="AA136" s="85">
        <v>0</v>
      </c>
      <c r="AB136" s="85" t="s">
        <v>54</v>
      </c>
      <c r="AC136" s="85">
        <v>89699.92</v>
      </c>
      <c r="AD136" s="85">
        <v>72680</v>
      </c>
      <c r="AE136" s="85">
        <v>17019.919999999998</v>
      </c>
      <c r="AF136" s="83" t="s">
        <v>1371</v>
      </c>
      <c r="AG136" s="103">
        <f t="shared" si="20"/>
        <v>-12534.919999999998</v>
      </c>
    </row>
    <row r="137" spans="1:33" s="88" customFormat="1" x14ac:dyDescent="0.2">
      <c r="A137" s="83" t="s">
        <v>39</v>
      </c>
      <c r="B137" s="83" t="s">
        <v>40</v>
      </c>
      <c r="C137" s="83" t="s">
        <v>3397</v>
      </c>
      <c r="D137" s="83" t="s">
        <v>3398</v>
      </c>
      <c r="E137" s="83" t="s">
        <v>2903</v>
      </c>
      <c r="F137" s="83" t="s">
        <v>3399</v>
      </c>
      <c r="G137" s="83" t="s">
        <v>1294</v>
      </c>
      <c r="H137" s="83" t="s">
        <v>1165</v>
      </c>
      <c r="I137" s="83" t="s">
        <v>302</v>
      </c>
      <c r="J137" s="83" t="s">
        <v>2011</v>
      </c>
      <c r="K137" s="84">
        <v>43528</v>
      </c>
      <c r="L137" s="84">
        <v>43528</v>
      </c>
      <c r="M137" s="84">
        <v>43528</v>
      </c>
      <c r="N137" s="83" t="s">
        <v>1386</v>
      </c>
      <c r="O137" s="83" t="s">
        <v>1368</v>
      </c>
      <c r="P137" s="102">
        <v>8143657</v>
      </c>
      <c r="Q137" s="83" t="s">
        <v>3401</v>
      </c>
      <c r="R137" s="83" t="s">
        <v>59</v>
      </c>
      <c r="S137" s="83" t="s">
        <v>52</v>
      </c>
      <c r="T137" s="85">
        <v>89699.92</v>
      </c>
      <c r="U137" s="85">
        <v>85214.92</v>
      </c>
      <c r="V137" s="85">
        <f t="shared" si="18"/>
        <v>4485</v>
      </c>
      <c r="W137" s="86">
        <f t="shared" si="19"/>
        <v>5.0000044593127846E-2</v>
      </c>
      <c r="X137" s="83" t="s">
        <v>1525</v>
      </c>
      <c r="Y137" s="85">
        <v>0</v>
      </c>
      <c r="Z137" s="83" t="s">
        <v>55</v>
      </c>
      <c r="AA137" s="85">
        <v>0</v>
      </c>
      <c r="AB137" s="85" t="s">
        <v>54</v>
      </c>
      <c r="AC137" s="85">
        <v>89699.92</v>
      </c>
      <c r="AD137" s="85">
        <v>72680</v>
      </c>
      <c r="AE137" s="85">
        <v>17019.919999999998</v>
      </c>
      <c r="AF137" s="83" t="s">
        <v>1371</v>
      </c>
      <c r="AG137" s="103">
        <f t="shared" si="20"/>
        <v>-12534.919999999998</v>
      </c>
    </row>
    <row r="138" spans="1:33" s="88" customFormat="1" x14ac:dyDescent="0.2">
      <c r="A138" s="83" t="s">
        <v>39</v>
      </c>
      <c r="B138" s="83" t="s">
        <v>40</v>
      </c>
      <c r="C138" s="83" t="s">
        <v>3397</v>
      </c>
      <c r="D138" s="83" t="s">
        <v>3398</v>
      </c>
      <c r="E138" s="83" t="s">
        <v>2903</v>
      </c>
      <c r="F138" s="83" t="s">
        <v>3399</v>
      </c>
      <c r="G138" s="83" t="s">
        <v>1294</v>
      </c>
      <c r="H138" s="83" t="s">
        <v>1165</v>
      </c>
      <c r="I138" s="83" t="s">
        <v>302</v>
      </c>
      <c r="J138" s="83" t="s">
        <v>2011</v>
      </c>
      <c r="K138" s="84">
        <v>43529</v>
      </c>
      <c r="L138" s="84">
        <v>43529</v>
      </c>
      <c r="M138" s="84">
        <v>43529</v>
      </c>
      <c r="N138" s="83" t="s">
        <v>1386</v>
      </c>
      <c r="O138" s="83" t="s">
        <v>1368</v>
      </c>
      <c r="P138" s="102">
        <v>8143671</v>
      </c>
      <c r="Q138" s="83" t="s">
        <v>3401</v>
      </c>
      <c r="R138" s="83" t="s">
        <v>59</v>
      </c>
      <c r="S138" s="83" t="s">
        <v>52</v>
      </c>
      <c r="T138" s="85">
        <v>402060.04</v>
      </c>
      <c r="U138" s="85">
        <v>381957.04</v>
      </c>
      <c r="V138" s="85">
        <f t="shared" si="18"/>
        <v>20103</v>
      </c>
      <c r="W138" s="86">
        <f t="shared" si="19"/>
        <v>4.9999995025618561E-2</v>
      </c>
      <c r="X138" s="83" t="s">
        <v>1525</v>
      </c>
      <c r="Y138" s="85">
        <v>0</v>
      </c>
      <c r="Z138" s="83" t="s">
        <v>55</v>
      </c>
      <c r="AA138" s="85">
        <v>0</v>
      </c>
      <c r="AB138" s="85" t="s">
        <v>54</v>
      </c>
      <c r="AC138" s="85">
        <v>402060.04</v>
      </c>
      <c r="AD138" s="85">
        <v>325772</v>
      </c>
      <c r="AE138" s="85">
        <v>76288.039999999994</v>
      </c>
      <c r="AF138" s="83" t="s">
        <v>1371</v>
      </c>
      <c r="AG138" s="103">
        <f t="shared" si="20"/>
        <v>-56185.039999999994</v>
      </c>
    </row>
    <row r="139" spans="1:33" s="88" customFormat="1" x14ac:dyDescent="0.2">
      <c r="A139" s="83" t="s">
        <v>39</v>
      </c>
      <c r="B139" s="83" t="s">
        <v>40</v>
      </c>
      <c r="C139" s="83" t="s">
        <v>3397</v>
      </c>
      <c r="D139" s="83" t="s">
        <v>3398</v>
      </c>
      <c r="E139" s="83" t="s">
        <v>2903</v>
      </c>
      <c r="F139" s="83" t="s">
        <v>3399</v>
      </c>
      <c r="G139" s="83" t="s">
        <v>1294</v>
      </c>
      <c r="H139" s="83" t="s">
        <v>1165</v>
      </c>
      <c r="I139" s="83" t="s">
        <v>302</v>
      </c>
      <c r="J139" s="83" t="s">
        <v>2011</v>
      </c>
      <c r="K139" s="84">
        <v>43530</v>
      </c>
      <c r="L139" s="84">
        <v>43530</v>
      </c>
      <c r="M139" s="84">
        <v>43530</v>
      </c>
      <c r="N139" s="83" t="s">
        <v>1386</v>
      </c>
      <c r="O139" s="83" t="s">
        <v>1368</v>
      </c>
      <c r="P139" s="102">
        <v>8157880</v>
      </c>
      <c r="Q139" s="83" t="s">
        <v>3401</v>
      </c>
      <c r="R139" s="83" t="s">
        <v>59</v>
      </c>
      <c r="S139" s="83" t="s">
        <v>52</v>
      </c>
      <c r="T139" s="85">
        <v>623911.19999999995</v>
      </c>
      <c r="U139" s="85">
        <v>592715.64</v>
      </c>
      <c r="V139" s="85">
        <f t="shared" si="18"/>
        <v>31195.559999999939</v>
      </c>
      <c r="W139" s="86">
        <f t="shared" si="19"/>
        <v>4.9999999999999906E-2</v>
      </c>
      <c r="X139" s="83" t="s">
        <v>1525</v>
      </c>
      <c r="Y139" s="85">
        <v>0</v>
      </c>
      <c r="Z139" s="83" t="s">
        <v>55</v>
      </c>
      <c r="AA139" s="85">
        <v>0</v>
      </c>
      <c r="AB139" s="85" t="s">
        <v>54</v>
      </c>
      <c r="AC139" s="85">
        <v>623911.19999999995</v>
      </c>
      <c r="AD139" s="85">
        <v>505528.5</v>
      </c>
      <c r="AE139" s="85">
        <v>118382.7</v>
      </c>
      <c r="AF139" s="83" t="s">
        <v>1371</v>
      </c>
      <c r="AG139" s="103">
        <f t="shared" si="20"/>
        <v>-87187.140000000058</v>
      </c>
    </row>
    <row r="140" spans="1:33" s="88" customFormat="1" x14ac:dyDescent="0.2">
      <c r="A140" s="83" t="s">
        <v>39</v>
      </c>
      <c r="B140" s="83" t="s">
        <v>40</v>
      </c>
      <c r="C140" s="83" t="s">
        <v>3397</v>
      </c>
      <c r="D140" s="83" t="s">
        <v>3398</v>
      </c>
      <c r="E140" s="83" t="s">
        <v>2903</v>
      </c>
      <c r="F140" s="83" t="s">
        <v>3399</v>
      </c>
      <c r="G140" s="83" t="s">
        <v>1294</v>
      </c>
      <c r="H140" s="83" t="s">
        <v>1165</v>
      </c>
      <c r="I140" s="83" t="s">
        <v>302</v>
      </c>
      <c r="J140" s="83" t="s">
        <v>2011</v>
      </c>
      <c r="K140" s="84">
        <v>43528</v>
      </c>
      <c r="L140" s="84">
        <v>43528</v>
      </c>
      <c r="M140" s="84">
        <v>43528</v>
      </c>
      <c r="N140" s="83" t="s">
        <v>1386</v>
      </c>
      <c r="O140" s="83" t="s">
        <v>1368</v>
      </c>
      <c r="P140" s="102">
        <v>8157881</v>
      </c>
      <c r="Q140" s="83" t="s">
        <v>3401</v>
      </c>
      <c r="R140" s="83" t="s">
        <v>59</v>
      </c>
      <c r="S140" s="83" t="s">
        <v>52</v>
      </c>
      <c r="T140" s="85">
        <v>350170.32</v>
      </c>
      <c r="U140" s="85">
        <v>332661.8</v>
      </c>
      <c r="V140" s="85">
        <f t="shared" si="18"/>
        <v>17508.520000000019</v>
      </c>
      <c r="W140" s="86">
        <f t="shared" si="19"/>
        <v>5.0000011423012719E-2</v>
      </c>
      <c r="X140" s="83" t="s">
        <v>1525</v>
      </c>
      <c r="Y140" s="85">
        <v>0</v>
      </c>
      <c r="Z140" s="83" t="s">
        <v>55</v>
      </c>
      <c r="AA140" s="85">
        <v>0</v>
      </c>
      <c r="AB140" s="85" t="s">
        <v>54</v>
      </c>
      <c r="AC140" s="85">
        <v>350170.32</v>
      </c>
      <c r="AD140" s="85">
        <v>283728</v>
      </c>
      <c r="AE140" s="85">
        <v>66442.320000000007</v>
      </c>
      <c r="AF140" s="83" t="s">
        <v>1371</v>
      </c>
      <c r="AG140" s="103">
        <f t="shared" si="20"/>
        <v>-48933.799999999988</v>
      </c>
    </row>
    <row r="141" spans="1:33" s="88" customFormat="1" x14ac:dyDescent="0.2">
      <c r="A141" s="83" t="s">
        <v>39</v>
      </c>
      <c r="B141" s="83" t="s">
        <v>40</v>
      </c>
      <c r="C141" s="83" t="s">
        <v>3397</v>
      </c>
      <c r="D141" s="83" t="s">
        <v>3398</v>
      </c>
      <c r="E141" s="83" t="s">
        <v>2903</v>
      </c>
      <c r="F141" s="83" t="s">
        <v>3399</v>
      </c>
      <c r="G141" s="83" t="s">
        <v>1294</v>
      </c>
      <c r="H141" s="83" t="s">
        <v>1165</v>
      </c>
      <c r="I141" s="83" t="s">
        <v>302</v>
      </c>
      <c r="J141" s="83" t="s">
        <v>2011</v>
      </c>
      <c r="K141" s="84">
        <v>43549</v>
      </c>
      <c r="L141" s="84">
        <v>43549</v>
      </c>
      <c r="M141" s="84">
        <v>43549</v>
      </c>
      <c r="N141" s="83" t="s">
        <v>1386</v>
      </c>
      <c r="O141" s="83" t="s">
        <v>1368</v>
      </c>
      <c r="P141" s="102">
        <v>8157884</v>
      </c>
      <c r="Q141" s="83" t="s">
        <v>3401</v>
      </c>
      <c r="R141" s="83" t="s">
        <v>59</v>
      </c>
      <c r="S141" s="83" t="s">
        <v>52</v>
      </c>
      <c r="T141" s="85">
        <v>1098162.6100000001</v>
      </c>
      <c r="U141" s="85">
        <v>1043254.48</v>
      </c>
      <c r="V141" s="85">
        <f t="shared" si="18"/>
        <v>54908.130000000121</v>
      </c>
      <c r="W141" s="86">
        <f t="shared" si="19"/>
        <v>4.9999999544694126E-2</v>
      </c>
      <c r="X141" s="83" t="s">
        <v>1525</v>
      </c>
      <c r="Y141" s="85">
        <v>0</v>
      </c>
      <c r="Z141" s="83" t="s">
        <v>55</v>
      </c>
      <c r="AA141" s="85">
        <v>0</v>
      </c>
      <c r="AB141" s="85" t="s">
        <v>54</v>
      </c>
      <c r="AC141" s="85">
        <v>1098162.6100000001</v>
      </c>
      <c r="AD141" s="85">
        <v>972667.5</v>
      </c>
      <c r="AE141" s="85">
        <v>125495.11</v>
      </c>
      <c r="AF141" s="83" t="s">
        <v>1371</v>
      </c>
      <c r="AG141" s="103">
        <f t="shared" si="20"/>
        <v>-70586.97999999988</v>
      </c>
    </row>
    <row r="142" spans="1:33" s="88" customFormat="1" x14ac:dyDescent="0.2">
      <c r="A142" s="83" t="s">
        <v>39</v>
      </c>
      <c r="B142" s="83" t="s">
        <v>40</v>
      </c>
      <c r="C142" s="83" t="s">
        <v>3397</v>
      </c>
      <c r="D142" s="83" t="s">
        <v>3398</v>
      </c>
      <c r="E142" s="83" t="s">
        <v>2903</v>
      </c>
      <c r="F142" s="83" t="s">
        <v>3399</v>
      </c>
      <c r="G142" s="83" t="s">
        <v>1294</v>
      </c>
      <c r="H142" s="83" t="s">
        <v>1165</v>
      </c>
      <c r="I142" s="83" t="s">
        <v>302</v>
      </c>
      <c r="J142" s="83" t="s">
        <v>2746</v>
      </c>
      <c r="K142" s="84">
        <v>43556</v>
      </c>
      <c r="L142" s="84">
        <v>43556</v>
      </c>
      <c r="M142" s="84">
        <v>43556</v>
      </c>
      <c r="N142" s="83" t="s">
        <v>1386</v>
      </c>
      <c r="O142" s="83" t="s">
        <v>1368</v>
      </c>
      <c r="P142" s="102">
        <v>8157886</v>
      </c>
      <c r="Q142" s="83" t="s">
        <v>3401</v>
      </c>
      <c r="R142" s="83" t="s">
        <v>59</v>
      </c>
      <c r="S142" s="83" t="s">
        <v>52</v>
      </c>
      <c r="T142" s="85">
        <v>965409.56</v>
      </c>
      <c r="U142" s="85">
        <v>917139.08</v>
      </c>
      <c r="V142" s="85">
        <f t="shared" si="18"/>
        <v>48270.480000000098</v>
      </c>
      <c r="W142" s="86">
        <f t="shared" si="19"/>
        <v>5.0000002071659715E-2</v>
      </c>
      <c r="X142" s="83" t="s">
        <v>1525</v>
      </c>
      <c r="Y142" s="85">
        <v>0</v>
      </c>
      <c r="Z142" s="83" t="s">
        <v>55</v>
      </c>
      <c r="AA142" s="85">
        <v>0</v>
      </c>
      <c r="AB142" s="85" t="s">
        <v>54</v>
      </c>
      <c r="AC142" s="85">
        <v>965409.56</v>
      </c>
      <c r="AD142" s="85">
        <v>782230</v>
      </c>
      <c r="AE142" s="85">
        <v>183179.56</v>
      </c>
      <c r="AF142" s="83" t="s">
        <v>1371</v>
      </c>
      <c r="AG142" s="103">
        <f t="shared" si="20"/>
        <v>-134909.0799999999</v>
      </c>
    </row>
    <row r="143" spans="1:33" s="88" customFormat="1" x14ac:dyDescent="0.2">
      <c r="A143" s="83" t="s">
        <v>39</v>
      </c>
      <c r="B143" s="83" t="s">
        <v>40</v>
      </c>
      <c r="C143" s="83" t="s">
        <v>3397</v>
      </c>
      <c r="D143" s="83" t="s">
        <v>3398</v>
      </c>
      <c r="E143" s="83" t="s">
        <v>2903</v>
      </c>
      <c r="F143" s="83" t="s">
        <v>3399</v>
      </c>
      <c r="G143" s="83" t="s">
        <v>1294</v>
      </c>
      <c r="H143" s="83" t="s">
        <v>1165</v>
      </c>
      <c r="I143" s="83" t="s">
        <v>302</v>
      </c>
      <c r="J143" s="83" t="s">
        <v>2011</v>
      </c>
      <c r="K143" s="84">
        <v>43530</v>
      </c>
      <c r="L143" s="84">
        <v>43530</v>
      </c>
      <c r="M143" s="84">
        <v>43530</v>
      </c>
      <c r="N143" s="83" t="s">
        <v>1386</v>
      </c>
      <c r="O143" s="83" t="s">
        <v>1368</v>
      </c>
      <c r="P143" s="102">
        <v>8157889</v>
      </c>
      <c r="Q143" s="83" t="s">
        <v>3401</v>
      </c>
      <c r="R143" s="83" t="s">
        <v>59</v>
      </c>
      <c r="S143" s="83" t="s">
        <v>52</v>
      </c>
      <c r="T143" s="85">
        <v>1204581.9099999999</v>
      </c>
      <c r="U143" s="85">
        <v>1144352.81</v>
      </c>
      <c r="V143" s="85">
        <f t="shared" si="18"/>
        <v>60229.09999999986</v>
      </c>
      <c r="W143" s="86">
        <f t="shared" si="19"/>
        <v>5.0000003735735883E-2</v>
      </c>
      <c r="X143" s="83" t="s">
        <v>1525</v>
      </c>
      <c r="Y143" s="85">
        <v>0</v>
      </c>
      <c r="Z143" s="83" t="s">
        <v>55</v>
      </c>
      <c r="AA143" s="85">
        <v>0</v>
      </c>
      <c r="AB143" s="85" t="s">
        <v>54</v>
      </c>
      <c r="AC143" s="85">
        <v>1204581.9099999999</v>
      </c>
      <c r="AD143" s="85">
        <v>1069142.5</v>
      </c>
      <c r="AE143" s="85">
        <v>135439.41</v>
      </c>
      <c r="AF143" s="83" t="s">
        <v>1371</v>
      </c>
      <c r="AG143" s="103">
        <f t="shared" si="20"/>
        <v>-75210.310000000143</v>
      </c>
    </row>
    <row r="144" spans="1:33" s="88" customFormat="1" x14ac:dyDescent="0.2">
      <c r="A144" s="83" t="s">
        <v>39</v>
      </c>
      <c r="B144" s="83" t="s">
        <v>40</v>
      </c>
      <c r="C144" s="83" t="s">
        <v>3397</v>
      </c>
      <c r="D144" s="83" t="s">
        <v>3398</v>
      </c>
      <c r="E144" s="83" t="s">
        <v>2903</v>
      </c>
      <c r="F144" s="83" t="s">
        <v>3399</v>
      </c>
      <c r="G144" s="83" t="s">
        <v>1294</v>
      </c>
      <c r="H144" s="83" t="s">
        <v>1165</v>
      </c>
      <c r="I144" s="83" t="s">
        <v>302</v>
      </c>
      <c r="J144" s="83" t="s">
        <v>2746</v>
      </c>
      <c r="K144" s="84">
        <v>43584</v>
      </c>
      <c r="L144" s="84">
        <v>43584</v>
      </c>
      <c r="M144" s="84">
        <v>43584</v>
      </c>
      <c r="N144" s="83" t="s">
        <v>1386</v>
      </c>
      <c r="O144" s="83" t="s">
        <v>1368</v>
      </c>
      <c r="P144" s="102">
        <v>8157892</v>
      </c>
      <c r="Q144" s="83" t="s">
        <v>3401</v>
      </c>
      <c r="R144" s="83" t="s">
        <v>59</v>
      </c>
      <c r="S144" s="83" t="s">
        <v>52</v>
      </c>
      <c r="T144" s="85">
        <v>44849.96</v>
      </c>
      <c r="U144" s="85">
        <v>42607.46</v>
      </c>
      <c r="V144" s="85">
        <f t="shared" si="18"/>
        <v>2242.5</v>
      </c>
      <c r="W144" s="86">
        <f t="shared" si="19"/>
        <v>5.0000044593127846E-2</v>
      </c>
      <c r="X144" s="83" t="s">
        <v>1525</v>
      </c>
      <c r="Y144" s="85">
        <v>0</v>
      </c>
      <c r="Z144" s="83" t="s">
        <v>55</v>
      </c>
      <c r="AA144" s="85">
        <v>0</v>
      </c>
      <c r="AB144" s="85" t="s">
        <v>54</v>
      </c>
      <c r="AC144" s="85">
        <v>44849.96</v>
      </c>
      <c r="AD144" s="85">
        <v>36340</v>
      </c>
      <c r="AE144" s="85">
        <v>8509.9599999999991</v>
      </c>
      <c r="AF144" s="83" t="s">
        <v>1371</v>
      </c>
      <c r="AG144" s="103">
        <f t="shared" si="20"/>
        <v>-6267.4599999999991</v>
      </c>
    </row>
    <row r="145" spans="1:33" s="88" customFormat="1" x14ac:dyDescent="0.2">
      <c r="A145" s="83" t="s">
        <v>39</v>
      </c>
      <c r="B145" s="83" t="s">
        <v>40</v>
      </c>
      <c r="C145" s="83" t="s">
        <v>3397</v>
      </c>
      <c r="D145" s="83" t="s">
        <v>3398</v>
      </c>
      <c r="E145" s="83" t="s">
        <v>2903</v>
      </c>
      <c r="F145" s="83" t="s">
        <v>3399</v>
      </c>
      <c r="G145" s="83" t="s">
        <v>1294</v>
      </c>
      <c r="H145" s="83" t="s">
        <v>1165</v>
      </c>
      <c r="I145" s="83" t="s">
        <v>302</v>
      </c>
      <c r="J145" s="83" t="s">
        <v>2011</v>
      </c>
      <c r="K145" s="84">
        <v>43525</v>
      </c>
      <c r="L145" s="84">
        <v>43525</v>
      </c>
      <c r="M145" s="84">
        <v>43525</v>
      </c>
      <c r="N145" s="83" t="s">
        <v>1386</v>
      </c>
      <c r="O145" s="83" t="s">
        <v>1368</v>
      </c>
      <c r="P145" s="102">
        <v>8157894</v>
      </c>
      <c r="Q145" s="83" t="s">
        <v>3401</v>
      </c>
      <c r="R145" s="83" t="s">
        <v>59</v>
      </c>
      <c r="S145" s="83" t="s">
        <v>52</v>
      </c>
      <c r="T145" s="85">
        <v>125920.52</v>
      </c>
      <c r="U145" s="85">
        <v>119624.49</v>
      </c>
      <c r="V145" s="85">
        <f t="shared" si="18"/>
        <v>6296.0299999999988</v>
      </c>
      <c r="W145" s="86">
        <f t="shared" si="19"/>
        <v>5.0000031766069569E-2</v>
      </c>
      <c r="X145" s="83" t="s">
        <v>1525</v>
      </c>
      <c r="Y145" s="85">
        <v>0</v>
      </c>
      <c r="Z145" s="83" t="s">
        <v>55</v>
      </c>
      <c r="AA145" s="85">
        <v>0</v>
      </c>
      <c r="AB145" s="85" t="s">
        <v>54</v>
      </c>
      <c r="AC145" s="85">
        <v>125920.52</v>
      </c>
      <c r="AD145" s="85">
        <v>102028</v>
      </c>
      <c r="AE145" s="85">
        <v>23892.52</v>
      </c>
      <c r="AF145" s="83" t="s">
        <v>1371</v>
      </c>
      <c r="AG145" s="103">
        <f t="shared" si="20"/>
        <v>-17596.490000000002</v>
      </c>
    </row>
    <row r="146" spans="1:33" s="88" customFormat="1" x14ac:dyDescent="0.2">
      <c r="A146" s="83" t="s">
        <v>39</v>
      </c>
      <c r="B146" s="83" t="s">
        <v>40</v>
      </c>
      <c r="C146" s="83" t="s">
        <v>3397</v>
      </c>
      <c r="D146" s="83" t="s">
        <v>3398</v>
      </c>
      <c r="E146" s="83" t="s">
        <v>2903</v>
      </c>
      <c r="F146" s="83" t="s">
        <v>3399</v>
      </c>
      <c r="G146" s="83" t="s">
        <v>1294</v>
      </c>
      <c r="H146" s="83" t="s">
        <v>1165</v>
      </c>
      <c r="I146" s="83" t="s">
        <v>302</v>
      </c>
      <c r="J146" s="83" t="s">
        <v>2746</v>
      </c>
      <c r="K146" s="84">
        <v>43558</v>
      </c>
      <c r="L146" s="84">
        <v>43558</v>
      </c>
      <c r="M146" s="84">
        <v>43558</v>
      </c>
      <c r="N146" s="83" t="s">
        <v>1386</v>
      </c>
      <c r="O146" s="83" t="s">
        <v>1368</v>
      </c>
      <c r="P146" s="102">
        <v>8157896</v>
      </c>
      <c r="Q146" s="83" t="s">
        <v>3401</v>
      </c>
      <c r="R146" s="83" t="s">
        <v>59</v>
      </c>
      <c r="S146" s="83" t="s">
        <v>52</v>
      </c>
      <c r="T146" s="85">
        <v>1107056</v>
      </c>
      <c r="U146" s="85">
        <v>1051703.2</v>
      </c>
      <c r="V146" s="85">
        <f t="shared" si="18"/>
        <v>55352.800000000047</v>
      </c>
      <c r="W146" s="86">
        <f t="shared" si="19"/>
        <v>5.0000000000000044E-2</v>
      </c>
      <c r="X146" s="83" t="s">
        <v>1525</v>
      </c>
      <c r="Y146" s="85">
        <v>0</v>
      </c>
      <c r="Z146" s="83" t="s">
        <v>55</v>
      </c>
      <c r="AA146" s="85">
        <v>0</v>
      </c>
      <c r="AB146" s="85" t="s">
        <v>54</v>
      </c>
      <c r="AC146" s="85">
        <v>1107056</v>
      </c>
      <c r="AD146" s="85">
        <v>20023800</v>
      </c>
      <c r="AE146" s="85">
        <v>-18916744</v>
      </c>
      <c r="AF146" s="83" t="s">
        <v>1371</v>
      </c>
      <c r="AG146" s="103">
        <f t="shared" si="20"/>
        <v>18972096.800000001</v>
      </c>
    </row>
    <row r="147" spans="1:33" s="88" customFormat="1" x14ac:dyDescent="0.2">
      <c r="A147" s="83" t="s">
        <v>39</v>
      </c>
      <c r="B147" s="83" t="s">
        <v>40</v>
      </c>
      <c r="C147" s="83" t="s">
        <v>3397</v>
      </c>
      <c r="D147" s="83" t="s">
        <v>3398</v>
      </c>
      <c r="E147" s="83" t="s">
        <v>2903</v>
      </c>
      <c r="F147" s="83" t="s">
        <v>3399</v>
      </c>
      <c r="G147" s="83" t="s">
        <v>1294</v>
      </c>
      <c r="H147" s="83" t="s">
        <v>1165</v>
      </c>
      <c r="I147" s="83" t="s">
        <v>302</v>
      </c>
      <c r="J147" s="83" t="s">
        <v>2746</v>
      </c>
      <c r="K147" s="84">
        <v>43559</v>
      </c>
      <c r="L147" s="84">
        <v>43559</v>
      </c>
      <c r="M147" s="84">
        <v>43559</v>
      </c>
      <c r="N147" s="83" t="s">
        <v>1386</v>
      </c>
      <c r="O147" s="83" t="s">
        <v>1368</v>
      </c>
      <c r="P147" s="102">
        <v>8158088</v>
      </c>
      <c r="Q147" s="83" t="s">
        <v>3401</v>
      </c>
      <c r="R147" s="83" t="s">
        <v>59</v>
      </c>
      <c r="S147" s="83" t="s">
        <v>52</v>
      </c>
      <c r="T147" s="85">
        <v>89699.92</v>
      </c>
      <c r="U147" s="85">
        <v>85214.92</v>
      </c>
      <c r="V147" s="85">
        <f t="shared" si="18"/>
        <v>4485</v>
      </c>
      <c r="W147" s="86">
        <f t="shared" si="19"/>
        <v>5.0000044593127846E-2</v>
      </c>
      <c r="X147" s="83" t="s">
        <v>1525</v>
      </c>
      <c r="Y147" s="85">
        <v>0</v>
      </c>
      <c r="Z147" s="83" t="s">
        <v>55</v>
      </c>
      <c r="AA147" s="85">
        <v>0</v>
      </c>
      <c r="AB147" s="85" t="s">
        <v>54</v>
      </c>
      <c r="AC147" s="85">
        <v>89699.92</v>
      </c>
      <c r="AD147" s="85">
        <v>72680</v>
      </c>
      <c r="AE147" s="85">
        <v>17019.919999999998</v>
      </c>
      <c r="AF147" s="83" t="s">
        <v>1371</v>
      </c>
      <c r="AG147" s="103">
        <f t="shared" si="20"/>
        <v>-12534.919999999998</v>
      </c>
    </row>
    <row r="148" spans="1:33" s="88" customFormat="1" x14ac:dyDescent="0.2">
      <c r="A148" s="83" t="s">
        <v>39</v>
      </c>
      <c r="B148" s="83" t="s">
        <v>40</v>
      </c>
      <c r="C148" s="83" t="s">
        <v>3397</v>
      </c>
      <c r="D148" s="83" t="s">
        <v>3398</v>
      </c>
      <c r="E148" s="83" t="s">
        <v>2903</v>
      </c>
      <c r="F148" s="83" t="s">
        <v>3399</v>
      </c>
      <c r="G148" s="83" t="s">
        <v>1294</v>
      </c>
      <c r="H148" s="83" t="s">
        <v>2690</v>
      </c>
      <c r="I148" s="83" t="s">
        <v>302</v>
      </c>
      <c r="J148" s="83" t="s">
        <v>2011</v>
      </c>
      <c r="K148" s="84">
        <v>43525</v>
      </c>
      <c r="L148" s="84">
        <v>43525</v>
      </c>
      <c r="M148" s="84">
        <v>43525</v>
      </c>
      <c r="N148" s="83" t="s">
        <v>1367</v>
      </c>
      <c r="O148" s="83" t="s">
        <v>1368</v>
      </c>
      <c r="P148" s="102">
        <v>8194613</v>
      </c>
      <c r="Q148" s="83" t="s">
        <v>5038</v>
      </c>
      <c r="R148" s="83" t="s">
        <v>59</v>
      </c>
      <c r="S148" s="83" t="s">
        <v>52</v>
      </c>
      <c r="T148" s="85">
        <v>6240</v>
      </c>
      <c r="U148" s="85">
        <v>5887.5</v>
      </c>
      <c r="V148" s="85">
        <f t="shared" si="18"/>
        <v>352.5</v>
      </c>
      <c r="W148" s="86">
        <f t="shared" si="19"/>
        <v>5.6490384615384616E-2</v>
      </c>
      <c r="X148" s="83" t="s">
        <v>1361</v>
      </c>
      <c r="Y148" s="85">
        <v>5887.5</v>
      </c>
      <c r="Z148" s="83" t="s">
        <v>5039</v>
      </c>
      <c r="AA148" s="85">
        <v>0</v>
      </c>
      <c r="AB148" s="85" t="s">
        <v>54</v>
      </c>
      <c r="AC148" s="85">
        <v>6240</v>
      </c>
      <c r="AD148" s="85">
        <v>5887.5</v>
      </c>
      <c r="AE148" s="85">
        <v>352.5</v>
      </c>
      <c r="AF148" s="83" t="s">
        <v>1371</v>
      </c>
      <c r="AG148" s="103">
        <f t="shared" si="20"/>
        <v>0</v>
      </c>
    </row>
    <row r="149" spans="1:33" s="88" customFormat="1" x14ac:dyDescent="0.2">
      <c r="A149" s="83" t="s">
        <v>39</v>
      </c>
      <c r="B149" s="83" t="s">
        <v>40</v>
      </c>
      <c r="C149" s="83" t="s">
        <v>3397</v>
      </c>
      <c r="D149" s="83" t="s">
        <v>3398</v>
      </c>
      <c r="E149" s="83" t="s">
        <v>2903</v>
      </c>
      <c r="F149" s="83" t="s">
        <v>3399</v>
      </c>
      <c r="G149" s="83" t="s">
        <v>1294</v>
      </c>
      <c r="H149" s="83" t="s">
        <v>2690</v>
      </c>
      <c r="I149" s="83" t="s">
        <v>302</v>
      </c>
      <c r="J149" s="83" t="s">
        <v>2011</v>
      </c>
      <c r="K149" s="84">
        <v>43525</v>
      </c>
      <c r="L149" s="84">
        <v>43525</v>
      </c>
      <c r="M149" s="84">
        <v>43525</v>
      </c>
      <c r="N149" s="83" t="s">
        <v>1367</v>
      </c>
      <c r="O149" s="83" t="s">
        <v>1368</v>
      </c>
      <c r="P149" s="102">
        <v>8194613</v>
      </c>
      <c r="Q149" s="83" t="s">
        <v>5038</v>
      </c>
      <c r="R149" s="83" t="s">
        <v>59</v>
      </c>
      <c r="S149" s="83" t="s">
        <v>52</v>
      </c>
      <c r="T149" s="85">
        <v>14118.9</v>
      </c>
      <c r="U149" s="85">
        <v>12385</v>
      </c>
      <c r="V149" s="85">
        <f t="shared" si="18"/>
        <v>1733.8999999999996</v>
      </c>
      <c r="W149" s="86">
        <f t="shared" si="19"/>
        <v>0.12280701754385963</v>
      </c>
      <c r="X149" s="83" t="s">
        <v>1361</v>
      </c>
      <c r="Y149" s="85">
        <v>12385</v>
      </c>
      <c r="Z149" s="83" t="s">
        <v>5040</v>
      </c>
      <c r="AA149" s="85">
        <v>0</v>
      </c>
      <c r="AB149" s="85" t="s">
        <v>54</v>
      </c>
      <c r="AC149" s="85">
        <v>14118.9</v>
      </c>
      <c r="AD149" s="85">
        <v>12385</v>
      </c>
      <c r="AE149" s="85">
        <v>1733.9</v>
      </c>
      <c r="AF149" s="83" t="s">
        <v>1371</v>
      </c>
      <c r="AG149" s="103">
        <f t="shared" si="20"/>
        <v>0</v>
      </c>
    </row>
    <row r="150" spans="1:33" s="88" customFormat="1" x14ac:dyDescent="0.2">
      <c r="A150" s="83" t="s">
        <v>39</v>
      </c>
      <c r="B150" s="83" t="s">
        <v>40</v>
      </c>
      <c r="C150" s="83" t="s">
        <v>3397</v>
      </c>
      <c r="D150" s="83" t="s">
        <v>3398</v>
      </c>
      <c r="E150" s="83" t="s">
        <v>2903</v>
      </c>
      <c r="F150" s="83" t="s">
        <v>3399</v>
      </c>
      <c r="G150" s="83" t="s">
        <v>1294</v>
      </c>
      <c r="H150" s="83" t="s">
        <v>2690</v>
      </c>
      <c r="I150" s="83" t="s">
        <v>302</v>
      </c>
      <c r="J150" s="83" t="s">
        <v>2011</v>
      </c>
      <c r="K150" s="84">
        <v>43525</v>
      </c>
      <c r="L150" s="84">
        <v>43525</v>
      </c>
      <c r="M150" s="84">
        <v>43525</v>
      </c>
      <c r="N150" s="83" t="s">
        <v>1367</v>
      </c>
      <c r="O150" s="83" t="s">
        <v>1368</v>
      </c>
      <c r="P150" s="102">
        <v>8196620</v>
      </c>
      <c r="Q150" s="83" t="s">
        <v>5038</v>
      </c>
      <c r="R150" s="83" t="s">
        <v>59</v>
      </c>
      <c r="S150" s="83" t="s">
        <v>52</v>
      </c>
      <c r="T150" s="85">
        <v>14118.9</v>
      </c>
      <c r="U150" s="85">
        <v>12385</v>
      </c>
      <c r="V150" s="85">
        <f t="shared" si="18"/>
        <v>1733.8999999999996</v>
      </c>
      <c r="W150" s="86">
        <f t="shared" si="19"/>
        <v>0.12280701754385963</v>
      </c>
      <c r="X150" s="83" t="s">
        <v>1361</v>
      </c>
      <c r="Y150" s="85">
        <v>12385</v>
      </c>
      <c r="Z150" s="83" t="s">
        <v>5041</v>
      </c>
      <c r="AA150" s="85">
        <v>0</v>
      </c>
      <c r="AB150" s="85" t="s">
        <v>54</v>
      </c>
      <c r="AC150" s="85">
        <v>14118.9</v>
      </c>
      <c r="AD150" s="85">
        <v>12385</v>
      </c>
      <c r="AE150" s="85">
        <v>1733.9</v>
      </c>
      <c r="AF150" s="83" t="s">
        <v>1371</v>
      </c>
      <c r="AG150" s="103">
        <f t="shared" si="20"/>
        <v>0</v>
      </c>
    </row>
    <row r="151" spans="1:33" s="88" customFormat="1" x14ac:dyDescent="0.2">
      <c r="A151" s="83" t="s">
        <v>39</v>
      </c>
      <c r="B151" s="83" t="s">
        <v>40</v>
      </c>
      <c r="C151" s="83" t="s">
        <v>3397</v>
      </c>
      <c r="D151" s="83" t="s">
        <v>3398</v>
      </c>
      <c r="E151" s="83" t="s">
        <v>2903</v>
      </c>
      <c r="F151" s="83" t="s">
        <v>3399</v>
      </c>
      <c r="G151" s="83" t="s">
        <v>1294</v>
      </c>
      <c r="H151" s="83" t="s">
        <v>5042</v>
      </c>
      <c r="I151" s="83" t="s">
        <v>302</v>
      </c>
      <c r="J151" s="83" t="s">
        <v>2011</v>
      </c>
      <c r="K151" s="84">
        <v>43539</v>
      </c>
      <c r="L151" s="84">
        <v>43539</v>
      </c>
      <c r="M151" s="84">
        <v>43539</v>
      </c>
      <c r="N151" s="83" t="s">
        <v>1367</v>
      </c>
      <c r="O151" s="83" t="s">
        <v>1368</v>
      </c>
      <c r="P151" s="102">
        <v>8204414</v>
      </c>
      <c r="Q151" s="83" t="s">
        <v>5043</v>
      </c>
      <c r="R151" s="83" t="s">
        <v>59</v>
      </c>
      <c r="S151" s="83" t="s">
        <v>52</v>
      </c>
      <c r="T151" s="85">
        <v>155250</v>
      </c>
      <c r="U151" s="85">
        <v>135000</v>
      </c>
      <c r="V151" s="85">
        <f t="shared" si="18"/>
        <v>20250</v>
      </c>
      <c r="W151" s="86">
        <f t="shared" si="19"/>
        <v>0.13043478260869565</v>
      </c>
      <c r="X151" s="83" t="s">
        <v>1361</v>
      </c>
      <c r="Y151" s="85">
        <v>135000</v>
      </c>
      <c r="Z151" s="83" t="s">
        <v>5044</v>
      </c>
      <c r="AA151" s="85">
        <v>0</v>
      </c>
      <c r="AB151" s="85" t="s">
        <v>54</v>
      </c>
      <c r="AC151" s="85">
        <v>155250</v>
      </c>
      <c r="AD151" s="85">
        <v>135000</v>
      </c>
      <c r="AE151" s="85">
        <v>20250</v>
      </c>
      <c r="AF151" s="83" t="s">
        <v>1371</v>
      </c>
      <c r="AG151" s="103">
        <f t="shared" si="20"/>
        <v>0</v>
      </c>
    </row>
    <row r="152" spans="1:33" s="88" customFormat="1" x14ac:dyDescent="0.2">
      <c r="A152" s="83" t="s">
        <v>39</v>
      </c>
      <c r="B152" s="83" t="s">
        <v>40</v>
      </c>
      <c r="C152" s="83" t="s">
        <v>3397</v>
      </c>
      <c r="D152" s="83" t="s">
        <v>3398</v>
      </c>
      <c r="E152" s="83" t="s">
        <v>2903</v>
      </c>
      <c r="F152" s="83" t="s">
        <v>3399</v>
      </c>
      <c r="G152" s="83" t="s">
        <v>1294</v>
      </c>
      <c r="H152" s="83" t="s">
        <v>5042</v>
      </c>
      <c r="I152" s="83" t="s">
        <v>302</v>
      </c>
      <c r="J152" s="83" t="s">
        <v>2011</v>
      </c>
      <c r="K152" s="84">
        <v>43539</v>
      </c>
      <c r="L152" s="84">
        <v>43539</v>
      </c>
      <c r="M152" s="84">
        <v>43539</v>
      </c>
      <c r="N152" s="83" t="s">
        <v>1367</v>
      </c>
      <c r="O152" s="83" t="s">
        <v>1368</v>
      </c>
      <c r="P152" s="102">
        <v>8204414</v>
      </c>
      <c r="Q152" s="83" t="s">
        <v>5043</v>
      </c>
      <c r="R152" s="83" t="s">
        <v>59</v>
      </c>
      <c r="S152" s="83" t="s">
        <v>52</v>
      </c>
      <c r="T152" s="85">
        <v>48941.47</v>
      </c>
      <c r="U152" s="85">
        <v>42557.8</v>
      </c>
      <c r="V152" s="85">
        <f t="shared" si="18"/>
        <v>6383.6699999999983</v>
      </c>
      <c r="W152" s="86">
        <f t="shared" si="19"/>
        <v>0.13043478260869562</v>
      </c>
      <c r="X152" s="83" t="s">
        <v>1361</v>
      </c>
      <c r="Y152" s="85">
        <v>42557.8</v>
      </c>
      <c r="Z152" s="83" t="s">
        <v>5045</v>
      </c>
      <c r="AA152" s="85">
        <v>0</v>
      </c>
      <c r="AB152" s="85" t="s">
        <v>54</v>
      </c>
      <c r="AC152" s="85">
        <v>48941.47</v>
      </c>
      <c r="AD152" s="85">
        <v>42557.8</v>
      </c>
      <c r="AE152" s="85">
        <v>6383.67</v>
      </c>
      <c r="AF152" s="83" t="s">
        <v>1371</v>
      </c>
      <c r="AG152" s="103">
        <f t="shared" si="20"/>
        <v>0</v>
      </c>
    </row>
    <row r="153" spans="1:33" s="88" customFormat="1" x14ac:dyDescent="0.2">
      <c r="A153" s="83" t="s">
        <v>39</v>
      </c>
      <c r="B153" s="83" t="s">
        <v>40</v>
      </c>
      <c r="C153" s="83" t="s">
        <v>3397</v>
      </c>
      <c r="D153" s="83" t="s">
        <v>3398</v>
      </c>
      <c r="E153" s="83" t="s">
        <v>2903</v>
      </c>
      <c r="F153" s="83" t="s">
        <v>3399</v>
      </c>
      <c r="G153" s="83" t="s">
        <v>1294</v>
      </c>
      <c r="H153" s="83" t="s">
        <v>5042</v>
      </c>
      <c r="I153" s="83" t="s">
        <v>302</v>
      </c>
      <c r="J153" s="83" t="s">
        <v>2011</v>
      </c>
      <c r="K153" s="84">
        <v>43539</v>
      </c>
      <c r="L153" s="84">
        <v>43539</v>
      </c>
      <c r="M153" s="104" t="s">
        <v>54</v>
      </c>
      <c r="N153" s="83" t="s">
        <v>1383</v>
      </c>
      <c r="O153" s="83" t="s">
        <v>1359</v>
      </c>
      <c r="P153" s="102">
        <v>8204414</v>
      </c>
      <c r="Q153" s="83" t="s">
        <v>5043</v>
      </c>
      <c r="R153" s="83" t="s">
        <v>59</v>
      </c>
      <c r="S153" s="83" t="s">
        <v>52</v>
      </c>
      <c r="T153" s="85">
        <v>0</v>
      </c>
      <c r="U153" s="85">
        <v>0</v>
      </c>
      <c r="V153" s="85">
        <f t="shared" si="18"/>
        <v>0</v>
      </c>
      <c r="W153" s="86" t="e">
        <f t="shared" si="19"/>
        <v>#DIV/0!</v>
      </c>
      <c r="X153" s="83" t="s">
        <v>1525</v>
      </c>
      <c r="Y153" s="85">
        <v>0</v>
      </c>
      <c r="Z153" s="83" t="s">
        <v>55</v>
      </c>
      <c r="AA153" s="85">
        <v>0</v>
      </c>
      <c r="AB153" s="85" t="s">
        <v>54</v>
      </c>
      <c r="AC153" s="85">
        <v>0</v>
      </c>
      <c r="AD153" s="85">
        <v>0</v>
      </c>
      <c r="AE153" s="85">
        <v>0</v>
      </c>
      <c r="AF153" s="83" t="s">
        <v>1371</v>
      </c>
      <c r="AG153" s="103">
        <f t="shared" si="20"/>
        <v>0</v>
      </c>
    </row>
    <row r="154" spans="1:33" s="88" customFormat="1" x14ac:dyDescent="0.2">
      <c r="A154" s="83" t="s">
        <v>39</v>
      </c>
      <c r="B154" s="83" t="s">
        <v>40</v>
      </c>
      <c r="C154" s="83" t="s">
        <v>3397</v>
      </c>
      <c r="D154" s="83" t="s">
        <v>3398</v>
      </c>
      <c r="E154" s="83" t="s">
        <v>2903</v>
      </c>
      <c r="F154" s="83" t="s">
        <v>3399</v>
      </c>
      <c r="G154" s="83" t="s">
        <v>1294</v>
      </c>
      <c r="H154" s="83" t="s">
        <v>5042</v>
      </c>
      <c r="I154" s="83" t="s">
        <v>302</v>
      </c>
      <c r="J154" s="83" t="s">
        <v>2011</v>
      </c>
      <c r="K154" s="84">
        <v>43539</v>
      </c>
      <c r="L154" s="84">
        <v>43539</v>
      </c>
      <c r="M154" s="84">
        <v>43539</v>
      </c>
      <c r="N154" s="83" t="s">
        <v>1367</v>
      </c>
      <c r="O154" s="83" t="s">
        <v>1368</v>
      </c>
      <c r="P154" s="102">
        <v>8204414</v>
      </c>
      <c r="Q154" s="83" t="s">
        <v>5043</v>
      </c>
      <c r="R154" s="83" t="s">
        <v>59</v>
      </c>
      <c r="S154" s="83" t="s">
        <v>52</v>
      </c>
      <c r="T154" s="85">
        <v>26270.45</v>
      </c>
      <c r="U154" s="85">
        <v>22843.88</v>
      </c>
      <c r="V154" s="85">
        <f t="shared" si="18"/>
        <v>3426.5699999999997</v>
      </c>
      <c r="W154" s="86">
        <f t="shared" si="19"/>
        <v>0.13043438540261015</v>
      </c>
      <c r="X154" s="83" t="s">
        <v>1361</v>
      </c>
      <c r="Y154" s="85">
        <v>22843.88</v>
      </c>
      <c r="Z154" s="83" t="s">
        <v>5046</v>
      </c>
      <c r="AA154" s="85">
        <v>0</v>
      </c>
      <c r="AB154" s="85" t="s">
        <v>54</v>
      </c>
      <c r="AC154" s="85">
        <v>26270.45</v>
      </c>
      <c r="AD154" s="85">
        <v>22843.88</v>
      </c>
      <c r="AE154" s="85">
        <v>3426.57</v>
      </c>
      <c r="AF154" s="83" t="s">
        <v>1371</v>
      </c>
      <c r="AG154" s="103">
        <f t="shared" si="20"/>
        <v>0</v>
      </c>
    </row>
    <row r="155" spans="1:33" s="88" customFormat="1" x14ac:dyDescent="0.2">
      <c r="A155" s="83" t="s">
        <v>39</v>
      </c>
      <c r="B155" s="83" t="s">
        <v>40</v>
      </c>
      <c r="C155" s="83" t="s">
        <v>3397</v>
      </c>
      <c r="D155" s="83" t="s">
        <v>3398</v>
      </c>
      <c r="E155" s="83" t="s">
        <v>2903</v>
      </c>
      <c r="F155" s="83" t="s">
        <v>3399</v>
      </c>
      <c r="G155" s="83" t="s">
        <v>1294</v>
      </c>
      <c r="H155" s="83" t="s">
        <v>5042</v>
      </c>
      <c r="I155" s="83" t="s">
        <v>302</v>
      </c>
      <c r="J155" s="83" t="s">
        <v>2011</v>
      </c>
      <c r="K155" s="84">
        <v>43539</v>
      </c>
      <c r="L155" s="84">
        <v>43539</v>
      </c>
      <c r="M155" s="84">
        <v>43539</v>
      </c>
      <c r="N155" s="83" t="s">
        <v>1367</v>
      </c>
      <c r="O155" s="83" t="s">
        <v>1368</v>
      </c>
      <c r="P155" s="102">
        <v>8204414</v>
      </c>
      <c r="Q155" s="83" t="s">
        <v>5043</v>
      </c>
      <c r="R155" s="83" t="s">
        <v>59</v>
      </c>
      <c r="S155" s="83" t="s">
        <v>52</v>
      </c>
      <c r="T155" s="85">
        <v>41467.21</v>
      </c>
      <c r="U155" s="85">
        <v>36058.660000000003</v>
      </c>
      <c r="V155" s="85">
        <f t="shared" si="18"/>
        <v>5408.5499999999956</v>
      </c>
      <c r="W155" s="86">
        <f t="shared" si="19"/>
        <v>0.13042956109176373</v>
      </c>
      <c r="X155" s="83" t="s">
        <v>1361</v>
      </c>
      <c r="Y155" s="85">
        <v>36058.660000000003</v>
      </c>
      <c r="Z155" s="83" t="s">
        <v>5047</v>
      </c>
      <c r="AA155" s="85">
        <v>0</v>
      </c>
      <c r="AB155" s="85" t="s">
        <v>54</v>
      </c>
      <c r="AC155" s="85">
        <v>41467.21</v>
      </c>
      <c r="AD155" s="85">
        <v>36058.660000000003</v>
      </c>
      <c r="AE155" s="85">
        <v>5408.55</v>
      </c>
      <c r="AF155" s="83" t="s">
        <v>1371</v>
      </c>
      <c r="AG155" s="103">
        <f t="shared" si="20"/>
        <v>0</v>
      </c>
    </row>
    <row r="156" spans="1:33" s="88" customFormat="1" x14ac:dyDescent="0.2">
      <c r="A156" s="83" t="s">
        <v>39</v>
      </c>
      <c r="B156" s="83" t="s">
        <v>40</v>
      </c>
      <c r="C156" s="83" t="s">
        <v>3397</v>
      </c>
      <c r="D156" s="83" t="s">
        <v>3398</v>
      </c>
      <c r="E156" s="83" t="s">
        <v>2903</v>
      </c>
      <c r="F156" s="83" t="s">
        <v>3399</v>
      </c>
      <c r="G156" s="83" t="s">
        <v>1294</v>
      </c>
      <c r="H156" s="83" t="s">
        <v>4475</v>
      </c>
      <c r="I156" s="83" t="s">
        <v>302</v>
      </c>
      <c r="J156" s="83" t="s">
        <v>2011</v>
      </c>
      <c r="K156" s="84">
        <v>43525</v>
      </c>
      <c r="L156" s="84">
        <v>43525</v>
      </c>
      <c r="M156" s="84">
        <v>43525</v>
      </c>
      <c r="N156" s="83" t="s">
        <v>1358</v>
      </c>
      <c r="O156" s="83" t="s">
        <v>1368</v>
      </c>
      <c r="P156" s="102">
        <v>8175435</v>
      </c>
      <c r="Q156" s="83" t="s">
        <v>5048</v>
      </c>
      <c r="R156" s="83" t="s">
        <v>68</v>
      </c>
      <c r="S156" s="83" t="s">
        <v>52</v>
      </c>
      <c r="T156" s="85">
        <v>929582.5</v>
      </c>
      <c r="U156" s="85">
        <v>845075</v>
      </c>
      <c r="V156" s="85">
        <f t="shared" si="18"/>
        <v>84507.5</v>
      </c>
      <c r="W156" s="86">
        <f t="shared" si="19"/>
        <v>9.0909090909090912E-2</v>
      </c>
      <c r="X156" s="83" t="s">
        <v>1361</v>
      </c>
      <c r="Y156" s="85">
        <v>845075</v>
      </c>
      <c r="Z156" s="83" t="s">
        <v>5049</v>
      </c>
      <c r="AA156" s="85">
        <v>0</v>
      </c>
      <c r="AB156" s="85" t="s">
        <v>54</v>
      </c>
      <c r="AC156" s="85">
        <v>929582.5</v>
      </c>
      <c r="AD156" s="85">
        <v>845075</v>
      </c>
      <c r="AE156" s="85">
        <v>84507.5</v>
      </c>
      <c r="AF156" s="83" t="s">
        <v>1371</v>
      </c>
      <c r="AG156" s="103">
        <f t="shared" si="20"/>
        <v>0</v>
      </c>
    </row>
    <row r="157" spans="1:33" s="88" customFormat="1" x14ac:dyDescent="0.2">
      <c r="A157" s="83" t="s">
        <v>39</v>
      </c>
      <c r="B157" s="83" t="s">
        <v>40</v>
      </c>
      <c r="C157" s="83" t="s">
        <v>3412</v>
      </c>
      <c r="D157" s="83" t="s">
        <v>3413</v>
      </c>
      <c r="E157" s="83" t="s">
        <v>2903</v>
      </c>
      <c r="F157" s="83" t="s">
        <v>3416</v>
      </c>
      <c r="G157" s="83" t="s">
        <v>3417</v>
      </c>
      <c r="H157" s="83" t="s">
        <v>3414</v>
      </c>
      <c r="I157" s="83" t="s">
        <v>302</v>
      </c>
      <c r="J157" s="83" t="s">
        <v>2011</v>
      </c>
      <c r="K157" s="84">
        <v>43536</v>
      </c>
      <c r="L157" s="84">
        <v>43536</v>
      </c>
      <c r="M157" s="84">
        <v>43536</v>
      </c>
      <c r="N157" s="83" t="s">
        <v>1358</v>
      </c>
      <c r="O157" s="83" t="s">
        <v>1368</v>
      </c>
      <c r="P157" s="102">
        <v>8172040</v>
      </c>
      <c r="Q157" s="83" t="s">
        <v>4490</v>
      </c>
      <c r="R157" s="83" t="s">
        <v>68</v>
      </c>
      <c r="S157" s="83" t="s">
        <v>52</v>
      </c>
      <c r="T157" s="85">
        <v>2514.4</v>
      </c>
      <c r="U157" s="85">
        <v>2245</v>
      </c>
      <c r="V157" s="85">
        <f>T157-U157</f>
        <v>269.40000000000009</v>
      </c>
      <c r="W157" s="86">
        <f t="shared" si="19"/>
        <v>0.10714285714285718</v>
      </c>
      <c r="X157" s="83" t="s">
        <v>1361</v>
      </c>
      <c r="Y157" s="85">
        <v>2245</v>
      </c>
      <c r="Z157" s="83" t="s">
        <v>4491</v>
      </c>
      <c r="AA157" s="85">
        <v>0</v>
      </c>
      <c r="AB157" s="85" t="s">
        <v>54</v>
      </c>
      <c r="AC157" s="85">
        <v>2514.4</v>
      </c>
      <c r="AD157" s="85">
        <v>2245</v>
      </c>
      <c r="AE157" s="85">
        <v>269.39999999999998</v>
      </c>
      <c r="AF157" s="83" t="s">
        <v>1371</v>
      </c>
      <c r="AG157" s="103">
        <f>V157-AE157</f>
        <v>0</v>
      </c>
    </row>
    <row r="158" spans="1:33" s="88" customFormat="1" x14ac:dyDescent="0.2">
      <c r="A158" s="83" t="s">
        <v>39</v>
      </c>
      <c r="B158" s="83" t="s">
        <v>40</v>
      </c>
      <c r="C158" s="83" t="s">
        <v>3412</v>
      </c>
      <c r="D158" s="83" t="s">
        <v>3413</v>
      </c>
      <c r="E158" s="83" t="s">
        <v>2903</v>
      </c>
      <c r="F158" s="83" t="s">
        <v>3416</v>
      </c>
      <c r="G158" s="83" t="s">
        <v>3417</v>
      </c>
      <c r="H158" s="83" t="s">
        <v>978</v>
      </c>
      <c r="I158" s="83" t="s">
        <v>302</v>
      </c>
      <c r="J158" s="83" t="s">
        <v>2011</v>
      </c>
      <c r="K158" s="84">
        <v>43536</v>
      </c>
      <c r="L158" s="84">
        <v>43536</v>
      </c>
      <c r="M158" s="84">
        <v>43536</v>
      </c>
      <c r="N158" s="83" t="s">
        <v>1358</v>
      </c>
      <c r="O158" s="83" t="s">
        <v>1368</v>
      </c>
      <c r="P158" s="102">
        <v>8175132</v>
      </c>
      <c r="Q158" s="83" t="s">
        <v>4505</v>
      </c>
      <c r="R158" s="83" t="s">
        <v>68</v>
      </c>
      <c r="S158" s="83" t="s">
        <v>52</v>
      </c>
      <c r="T158" s="85">
        <v>5028.8</v>
      </c>
      <c r="U158" s="85">
        <v>4490</v>
      </c>
      <c r="V158" s="85">
        <f>T158-U158</f>
        <v>538.80000000000018</v>
      </c>
      <c r="W158" s="86">
        <f t="shared" si="19"/>
        <v>0.10714285714285718</v>
      </c>
      <c r="X158" s="83" t="s">
        <v>1361</v>
      </c>
      <c r="Y158" s="85">
        <v>4490</v>
      </c>
      <c r="Z158" s="83" t="s">
        <v>5050</v>
      </c>
      <c r="AA158" s="85">
        <v>0</v>
      </c>
      <c r="AB158" s="85" t="s">
        <v>54</v>
      </c>
      <c r="AC158" s="85">
        <v>5028.8</v>
      </c>
      <c r="AD158" s="85">
        <v>4490</v>
      </c>
      <c r="AE158" s="85">
        <v>538.79999999999995</v>
      </c>
      <c r="AF158" s="83" t="s">
        <v>1390</v>
      </c>
      <c r="AG158" s="103">
        <f>V158-AE158</f>
        <v>0</v>
      </c>
    </row>
    <row r="159" spans="1:33" s="88" customFormat="1" x14ac:dyDescent="0.2">
      <c r="A159" s="83" t="s">
        <v>39</v>
      </c>
      <c r="B159" s="83" t="s">
        <v>40</v>
      </c>
      <c r="C159" s="83" t="s">
        <v>3412</v>
      </c>
      <c r="D159" s="83" t="s">
        <v>3413</v>
      </c>
      <c r="E159" s="83" t="s">
        <v>2903</v>
      </c>
      <c r="F159" s="83" t="s">
        <v>3416</v>
      </c>
      <c r="G159" s="83" t="s">
        <v>3417</v>
      </c>
      <c r="H159" s="83" t="s">
        <v>3464</v>
      </c>
      <c r="I159" s="83" t="s">
        <v>302</v>
      </c>
      <c r="J159" s="83" t="s">
        <v>2011</v>
      </c>
      <c r="K159" s="84">
        <v>43545</v>
      </c>
      <c r="L159" s="84">
        <v>43539</v>
      </c>
      <c r="M159" s="104" t="s">
        <v>54</v>
      </c>
      <c r="N159" s="83" t="s">
        <v>1358</v>
      </c>
      <c r="O159" s="83" t="s">
        <v>1359</v>
      </c>
      <c r="P159" s="102">
        <v>8188673</v>
      </c>
      <c r="Q159" s="83" t="s">
        <v>5051</v>
      </c>
      <c r="R159" s="83" t="s">
        <v>68</v>
      </c>
      <c r="S159" s="83" t="s">
        <v>52</v>
      </c>
      <c r="T159" s="85">
        <v>106468.88</v>
      </c>
      <c r="U159" s="85">
        <v>99503.64</v>
      </c>
      <c r="V159" s="85">
        <f>T159-U159</f>
        <v>6965.2400000000052</v>
      </c>
      <c r="W159" s="86">
        <f t="shared" si="19"/>
        <v>6.5420430833873763E-2</v>
      </c>
      <c r="X159" s="83" t="s">
        <v>1361</v>
      </c>
      <c r="Y159" s="85">
        <v>99503.64</v>
      </c>
      <c r="Z159" s="83" t="s">
        <v>5052</v>
      </c>
      <c r="AA159" s="85">
        <v>0</v>
      </c>
      <c r="AB159" s="85" t="s">
        <v>54</v>
      </c>
      <c r="AC159" s="85">
        <v>106468.88</v>
      </c>
      <c r="AD159" s="85">
        <v>99503.64</v>
      </c>
      <c r="AE159" s="85">
        <v>6965.24</v>
      </c>
      <c r="AF159" s="83" t="s">
        <v>1371</v>
      </c>
      <c r="AG159" s="103">
        <f>V159-AE159</f>
        <v>0</v>
      </c>
    </row>
    <row r="160" spans="1:33" s="88" customFormat="1" x14ac:dyDescent="0.2">
      <c r="A160" s="83" t="s">
        <v>39</v>
      </c>
      <c r="B160" s="83" t="s">
        <v>40</v>
      </c>
      <c r="C160" s="83" t="s">
        <v>3412</v>
      </c>
      <c r="D160" s="83" t="s">
        <v>5053</v>
      </c>
      <c r="E160" s="83" t="s">
        <v>2903</v>
      </c>
      <c r="F160" s="83" t="s">
        <v>3416</v>
      </c>
      <c r="G160" s="83" t="s">
        <v>3417</v>
      </c>
      <c r="H160" s="83" t="s">
        <v>2621</v>
      </c>
      <c r="I160" s="83" t="s">
        <v>302</v>
      </c>
      <c r="J160" s="83" t="s">
        <v>2011</v>
      </c>
      <c r="K160" s="84">
        <v>43537</v>
      </c>
      <c r="L160" s="84">
        <v>43537</v>
      </c>
      <c r="M160" s="84">
        <v>43542</v>
      </c>
      <c r="N160" s="83" t="s">
        <v>1367</v>
      </c>
      <c r="O160" s="83" t="s">
        <v>1368</v>
      </c>
      <c r="P160" s="102">
        <v>8182852</v>
      </c>
      <c r="Q160" s="83" t="s">
        <v>5054</v>
      </c>
      <c r="R160" s="83" t="s">
        <v>59</v>
      </c>
      <c r="S160" s="83" t="s">
        <v>52</v>
      </c>
      <c r="T160" s="85">
        <v>5966.97</v>
      </c>
      <c r="U160" s="85">
        <v>5188.6400000000003</v>
      </c>
      <c r="V160" s="85">
        <f t="shared" ref="V160:V223" si="21">T160-U160</f>
        <v>778.32999999999993</v>
      </c>
      <c r="W160" s="86">
        <f t="shared" si="19"/>
        <v>0.13043973742117018</v>
      </c>
      <c r="X160" s="83" t="s">
        <v>1361</v>
      </c>
      <c r="Y160" s="85">
        <v>5188.6400000000003</v>
      </c>
      <c r="Z160" s="83" t="s">
        <v>5055</v>
      </c>
      <c r="AA160" s="85">
        <v>0</v>
      </c>
      <c r="AB160" s="85" t="s">
        <v>54</v>
      </c>
      <c r="AC160" s="85">
        <v>5966.97</v>
      </c>
      <c r="AD160" s="85">
        <v>5188.6400000000003</v>
      </c>
      <c r="AE160" s="85">
        <v>778.33</v>
      </c>
      <c r="AF160" s="83" t="s">
        <v>1390</v>
      </c>
      <c r="AG160" s="103">
        <f t="shared" ref="AG160:AG223" si="22">V160-AE160</f>
        <v>0</v>
      </c>
    </row>
    <row r="161" spans="1:33" s="88" customFormat="1" x14ac:dyDescent="0.2">
      <c r="A161" s="83" t="s">
        <v>39</v>
      </c>
      <c r="B161" s="83" t="s">
        <v>40</v>
      </c>
      <c r="C161" s="83" t="s">
        <v>3412</v>
      </c>
      <c r="D161" s="83" t="s">
        <v>5053</v>
      </c>
      <c r="E161" s="83" t="s">
        <v>2903</v>
      </c>
      <c r="F161" s="83" t="s">
        <v>3416</v>
      </c>
      <c r="G161" s="83" t="s">
        <v>3417</v>
      </c>
      <c r="H161" s="83" t="s">
        <v>2621</v>
      </c>
      <c r="I161" s="83" t="s">
        <v>302</v>
      </c>
      <c r="J161" s="83" t="s">
        <v>2011</v>
      </c>
      <c r="K161" s="84">
        <v>43537</v>
      </c>
      <c r="L161" s="84">
        <v>43514</v>
      </c>
      <c r="M161" s="84">
        <v>43514</v>
      </c>
      <c r="N161" s="83" t="s">
        <v>1383</v>
      </c>
      <c r="O161" s="83" t="s">
        <v>1368</v>
      </c>
      <c r="P161" s="102">
        <v>8182852</v>
      </c>
      <c r="Q161" s="83" t="s">
        <v>5054</v>
      </c>
      <c r="R161" s="83" t="s">
        <v>59</v>
      </c>
      <c r="S161" s="83" t="s">
        <v>52</v>
      </c>
      <c r="T161" s="85">
        <v>6966.64</v>
      </c>
      <c r="U161" s="85">
        <v>6618.31</v>
      </c>
      <c r="V161" s="85">
        <f t="shared" si="21"/>
        <v>348.32999999999993</v>
      </c>
      <c r="W161" s="86">
        <f t="shared" si="19"/>
        <v>4.9999712917561397E-2</v>
      </c>
      <c r="X161" s="83" t="s">
        <v>1525</v>
      </c>
      <c r="Y161" s="85">
        <v>0</v>
      </c>
      <c r="Z161" s="83" t="s">
        <v>55</v>
      </c>
      <c r="AA161" s="85">
        <v>0</v>
      </c>
      <c r="AB161" s="85" t="s">
        <v>54</v>
      </c>
      <c r="AC161" s="85">
        <v>6966.64</v>
      </c>
      <c r="AD161" s="85">
        <v>3936.05</v>
      </c>
      <c r="AE161" s="85">
        <v>3030.59</v>
      </c>
      <c r="AF161" s="83" t="s">
        <v>1390</v>
      </c>
      <c r="AG161" s="103">
        <f t="shared" si="22"/>
        <v>-2682.26</v>
      </c>
    </row>
    <row r="162" spans="1:33" s="88" customFormat="1" x14ac:dyDescent="0.2">
      <c r="A162" s="83" t="s">
        <v>39</v>
      </c>
      <c r="B162" s="83" t="s">
        <v>40</v>
      </c>
      <c r="C162" s="83" t="s">
        <v>3412</v>
      </c>
      <c r="D162" s="83" t="s">
        <v>5053</v>
      </c>
      <c r="E162" s="83" t="s">
        <v>2903</v>
      </c>
      <c r="F162" s="83" t="s">
        <v>3416</v>
      </c>
      <c r="G162" s="83" t="s">
        <v>3417</v>
      </c>
      <c r="H162" s="83" t="s">
        <v>2621</v>
      </c>
      <c r="I162" s="83" t="s">
        <v>302</v>
      </c>
      <c r="J162" s="83" t="s">
        <v>2011</v>
      </c>
      <c r="K162" s="84">
        <v>43537</v>
      </c>
      <c r="L162" s="84">
        <v>43537</v>
      </c>
      <c r="M162" s="84">
        <v>43542</v>
      </c>
      <c r="N162" s="83" t="s">
        <v>1367</v>
      </c>
      <c r="O162" s="83" t="s">
        <v>1368</v>
      </c>
      <c r="P162" s="102">
        <v>8182852</v>
      </c>
      <c r="Q162" s="83" t="s">
        <v>5054</v>
      </c>
      <c r="R162" s="83" t="s">
        <v>59</v>
      </c>
      <c r="S162" s="83" t="s">
        <v>52</v>
      </c>
      <c r="T162" s="85">
        <v>5151.32</v>
      </c>
      <c r="U162" s="85">
        <v>4479.3999999999996</v>
      </c>
      <c r="V162" s="85">
        <f t="shared" si="21"/>
        <v>671.92000000000007</v>
      </c>
      <c r="W162" s="86">
        <f t="shared" si="19"/>
        <v>0.13043647065218236</v>
      </c>
      <c r="X162" s="83" t="s">
        <v>1361</v>
      </c>
      <c r="Y162" s="85">
        <v>4479.3999999999996</v>
      </c>
      <c r="Z162" s="83" t="s">
        <v>5056</v>
      </c>
      <c r="AA162" s="85">
        <v>0</v>
      </c>
      <c r="AB162" s="85" t="s">
        <v>54</v>
      </c>
      <c r="AC162" s="85">
        <v>5151.32</v>
      </c>
      <c r="AD162" s="85">
        <v>4479.3999999999996</v>
      </c>
      <c r="AE162" s="85">
        <v>671.92</v>
      </c>
      <c r="AF162" s="83" t="s">
        <v>1390</v>
      </c>
      <c r="AG162" s="103">
        <f t="shared" si="22"/>
        <v>0</v>
      </c>
    </row>
    <row r="163" spans="1:33" s="88" customFormat="1" x14ac:dyDescent="0.2">
      <c r="A163" s="83" t="s">
        <v>39</v>
      </c>
      <c r="B163" s="83" t="s">
        <v>40</v>
      </c>
      <c r="C163" s="83" t="s">
        <v>3412</v>
      </c>
      <c r="D163" s="83" t="s">
        <v>5053</v>
      </c>
      <c r="E163" s="83" t="s">
        <v>2903</v>
      </c>
      <c r="F163" s="83" t="s">
        <v>3416</v>
      </c>
      <c r="G163" s="83" t="s">
        <v>3417</v>
      </c>
      <c r="H163" s="83" t="s">
        <v>2621</v>
      </c>
      <c r="I163" s="83" t="s">
        <v>302</v>
      </c>
      <c r="J163" s="83" t="s">
        <v>2011</v>
      </c>
      <c r="K163" s="84">
        <v>43537</v>
      </c>
      <c r="L163" s="84">
        <v>43537</v>
      </c>
      <c r="M163" s="84">
        <v>43542</v>
      </c>
      <c r="N163" s="83" t="s">
        <v>1367</v>
      </c>
      <c r="O163" s="83" t="s">
        <v>1368</v>
      </c>
      <c r="P163" s="102">
        <v>8182852</v>
      </c>
      <c r="Q163" s="83" t="s">
        <v>5054</v>
      </c>
      <c r="R163" s="83" t="s">
        <v>59</v>
      </c>
      <c r="S163" s="83" t="s">
        <v>52</v>
      </c>
      <c r="T163" s="85">
        <v>14.44</v>
      </c>
      <c r="U163" s="85">
        <v>14.96</v>
      </c>
      <c r="V163" s="85">
        <f t="shared" si="21"/>
        <v>-0.52000000000000135</v>
      </c>
      <c r="W163" s="86">
        <f t="shared" si="19"/>
        <v>-3.6011080332410066E-2</v>
      </c>
      <c r="X163" s="83" t="s">
        <v>1361</v>
      </c>
      <c r="Y163" s="85">
        <v>14.96</v>
      </c>
      <c r="Z163" s="83" t="s">
        <v>5057</v>
      </c>
      <c r="AA163" s="85">
        <v>0</v>
      </c>
      <c r="AB163" s="85" t="s">
        <v>54</v>
      </c>
      <c r="AC163" s="85">
        <v>14.44</v>
      </c>
      <c r="AD163" s="85">
        <v>14.96</v>
      </c>
      <c r="AE163" s="85">
        <v>-0.52</v>
      </c>
      <c r="AF163" s="83" t="s">
        <v>1390</v>
      </c>
      <c r="AG163" s="103">
        <f t="shared" si="22"/>
        <v>-1.3322676295501878E-15</v>
      </c>
    </row>
    <row r="164" spans="1:33" s="88" customFormat="1" x14ac:dyDescent="0.2">
      <c r="A164" s="83" t="s">
        <v>39</v>
      </c>
      <c r="B164" s="83" t="s">
        <v>40</v>
      </c>
      <c r="C164" s="83" t="s">
        <v>3412</v>
      </c>
      <c r="D164" s="83" t="s">
        <v>5053</v>
      </c>
      <c r="E164" s="83" t="s">
        <v>2903</v>
      </c>
      <c r="F164" s="83" t="s">
        <v>3416</v>
      </c>
      <c r="G164" s="83" t="s">
        <v>3417</v>
      </c>
      <c r="H164" s="83" t="s">
        <v>2621</v>
      </c>
      <c r="I164" s="83" t="s">
        <v>302</v>
      </c>
      <c r="J164" s="83" t="s">
        <v>2011</v>
      </c>
      <c r="K164" s="84">
        <v>43537</v>
      </c>
      <c r="L164" s="84">
        <v>43537</v>
      </c>
      <c r="M164" s="84">
        <v>43542</v>
      </c>
      <c r="N164" s="83" t="s">
        <v>1367</v>
      </c>
      <c r="O164" s="83" t="s">
        <v>1368</v>
      </c>
      <c r="P164" s="102">
        <v>8182852</v>
      </c>
      <c r="Q164" s="83" t="s">
        <v>5054</v>
      </c>
      <c r="R164" s="83" t="s">
        <v>59</v>
      </c>
      <c r="S164" s="83" t="s">
        <v>52</v>
      </c>
      <c r="T164" s="85">
        <v>3323.5</v>
      </c>
      <c r="U164" s="85">
        <v>2890</v>
      </c>
      <c r="V164" s="85">
        <f t="shared" si="21"/>
        <v>433.5</v>
      </c>
      <c r="W164" s="86">
        <f t="shared" si="19"/>
        <v>0.13043478260869565</v>
      </c>
      <c r="X164" s="83" t="s">
        <v>1361</v>
      </c>
      <c r="Y164" s="85">
        <v>2890</v>
      </c>
      <c r="Z164" s="83" t="s">
        <v>5058</v>
      </c>
      <c r="AA164" s="85">
        <v>0</v>
      </c>
      <c r="AB164" s="85" t="s">
        <v>54</v>
      </c>
      <c r="AC164" s="85">
        <v>3323.5</v>
      </c>
      <c r="AD164" s="85">
        <v>2890</v>
      </c>
      <c r="AE164" s="85">
        <v>433.5</v>
      </c>
      <c r="AF164" s="83" t="s">
        <v>1390</v>
      </c>
      <c r="AG164" s="103">
        <f t="shared" si="22"/>
        <v>0</v>
      </c>
    </row>
    <row r="165" spans="1:33" s="88" customFormat="1" x14ac:dyDescent="0.2">
      <c r="A165" s="83" t="s">
        <v>39</v>
      </c>
      <c r="B165" s="83" t="s">
        <v>40</v>
      </c>
      <c r="C165" s="83" t="s">
        <v>3412</v>
      </c>
      <c r="D165" s="83" t="s">
        <v>5053</v>
      </c>
      <c r="E165" s="83" t="s">
        <v>2903</v>
      </c>
      <c r="F165" s="83" t="s">
        <v>3416</v>
      </c>
      <c r="G165" s="83" t="s">
        <v>3417</v>
      </c>
      <c r="H165" s="83" t="s">
        <v>2621</v>
      </c>
      <c r="I165" s="83" t="s">
        <v>302</v>
      </c>
      <c r="J165" s="83" t="s">
        <v>2011</v>
      </c>
      <c r="K165" s="84">
        <v>43537</v>
      </c>
      <c r="L165" s="84">
        <v>43537</v>
      </c>
      <c r="M165" s="84">
        <v>43542</v>
      </c>
      <c r="N165" s="83" t="s">
        <v>1367</v>
      </c>
      <c r="O165" s="83" t="s">
        <v>1368</v>
      </c>
      <c r="P165" s="102">
        <v>8182852</v>
      </c>
      <c r="Q165" s="83" t="s">
        <v>5054</v>
      </c>
      <c r="R165" s="83" t="s">
        <v>59</v>
      </c>
      <c r="S165" s="83" t="s">
        <v>52</v>
      </c>
      <c r="T165" s="85">
        <v>38979.96</v>
      </c>
      <c r="U165" s="85">
        <v>33895.79</v>
      </c>
      <c r="V165" s="85">
        <f t="shared" si="21"/>
        <v>5084.1699999999983</v>
      </c>
      <c r="W165" s="86">
        <f t="shared" si="19"/>
        <v>0.13043035446932214</v>
      </c>
      <c r="X165" s="83" t="s">
        <v>1361</v>
      </c>
      <c r="Y165" s="85">
        <v>33895.79</v>
      </c>
      <c r="Z165" s="83" t="s">
        <v>5059</v>
      </c>
      <c r="AA165" s="85">
        <v>0</v>
      </c>
      <c r="AB165" s="85" t="s">
        <v>54</v>
      </c>
      <c r="AC165" s="85">
        <v>38979.96</v>
      </c>
      <c r="AD165" s="85">
        <v>33895.79</v>
      </c>
      <c r="AE165" s="85">
        <v>5084.17</v>
      </c>
      <c r="AF165" s="83" t="s">
        <v>1390</v>
      </c>
      <c r="AG165" s="103">
        <f t="shared" si="22"/>
        <v>0</v>
      </c>
    </row>
    <row r="166" spans="1:33" s="88" customFormat="1" x14ac:dyDescent="0.2">
      <c r="A166" s="83" t="s">
        <v>39</v>
      </c>
      <c r="B166" s="83" t="s">
        <v>40</v>
      </c>
      <c r="C166" s="83" t="s">
        <v>3412</v>
      </c>
      <c r="D166" s="83" t="s">
        <v>5053</v>
      </c>
      <c r="E166" s="83" t="s">
        <v>2903</v>
      </c>
      <c r="F166" s="83" t="s">
        <v>3416</v>
      </c>
      <c r="G166" s="83" t="s">
        <v>3417</v>
      </c>
      <c r="H166" s="83" t="s">
        <v>2621</v>
      </c>
      <c r="I166" s="83" t="s">
        <v>302</v>
      </c>
      <c r="J166" s="83" t="s">
        <v>2011</v>
      </c>
      <c r="K166" s="84">
        <v>43537</v>
      </c>
      <c r="L166" s="84">
        <v>43537</v>
      </c>
      <c r="M166" s="84">
        <v>43542</v>
      </c>
      <c r="N166" s="83" t="s">
        <v>1367</v>
      </c>
      <c r="O166" s="83" t="s">
        <v>1368</v>
      </c>
      <c r="P166" s="102">
        <v>8182852</v>
      </c>
      <c r="Q166" s="83" t="s">
        <v>5054</v>
      </c>
      <c r="R166" s="83" t="s">
        <v>59</v>
      </c>
      <c r="S166" s="83" t="s">
        <v>52</v>
      </c>
      <c r="T166" s="85">
        <v>38721.760000000002</v>
      </c>
      <c r="U166" s="85">
        <v>31399.119999999999</v>
      </c>
      <c r="V166" s="85">
        <f t="shared" si="21"/>
        <v>7322.6400000000031</v>
      </c>
      <c r="W166" s="86">
        <f t="shared" si="19"/>
        <v>0.18910917272355396</v>
      </c>
      <c r="X166" s="83" t="s">
        <v>1361</v>
      </c>
      <c r="Y166" s="85">
        <v>31399.119999999999</v>
      </c>
      <c r="Z166" s="83" t="s">
        <v>5060</v>
      </c>
      <c r="AA166" s="85">
        <v>0</v>
      </c>
      <c r="AB166" s="85" t="s">
        <v>54</v>
      </c>
      <c r="AC166" s="85">
        <v>38721.760000000002</v>
      </c>
      <c r="AD166" s="85">
        <v>31399.119999999999</v>
      </c>
      <c r="AE166" s="85">
        <v>7322.64</v>
      </c>
      <c r="AF166" s="83" t="s">
        <v>1390</v>
      </c>
      <c r="AG166" s="103">
        <f t="shared" si="22"/>
        <v>0</v>
      </c>
    </row>
    <row r="167" spans="1:33" s="88" customFormat="1" x14ac:dyDescent="0.2">
      <c r="A167" s="83" t="s">
        <v>39</v>
      </c>
      <c r="B167" s="83" t="s">
        <v>40</v>
      </c>
      <c r="C167" s="83" t="s">
        <v>3412</v>
      </c>
      <c r="D167" s="83" t="s">
        <v>5053</v>
      </c>
      <c r="E167" s="83" t="s">
        <v>2903</v>
      </c>
      <c r="F167" s="83" t="s">
        <v>3416</v>
      </c>
      <c r="G167" s="83" t="s">
        <v>3417</v>
      </c>
      <c r="H167" s="83" t="s">
        <v>2621</v>
      </c>
      <c r="I167" s="83" t="s">
        <v>302</v>
      </c>
      <c r="J167" s="83" t="s">
        <v>2011</v>
      </c>
      <c r="K167" s="84">
        <v>43537</v>
      </c>
      <c r="L167" s="84">
        <v>43537</v>
      </c>
      <c r="M167" s="84">
        <v>43542</v>
      </c>
      <c r="N167" s="83" t="s">
        <v>1367</v>
      </c>
      <c r="O167" s="83" t="s">
        <v>1368</v>
      </c>
      <c r="P167" s="102">
        <v>8182852</v>
      </c>
      <c r="Q167" s="83" t="s">
        <v>5054</v>
      </c>
      <c r="R167" s="83" t="s">
        <v>59</v>
      </c>
      <c r="S167" s="83" t="s">
        <v>52</v>
      </c>
      <c r="T167" s="85">
        <v>397.64</v>
      </c>
      <c r="U167" s="85">
        <v>461.04</v>
      </c>
      <c r="V167" s="85">
        <f t="shared" si="21"/>
        <v>-63.400000000000034</v>
      </c>
      <c r="W167" s="86">
        <f t="shared" si="19"/>
        <v>-0.15944070013077163</v>
      </c>
      <c r="X167" s="83" t="s">
        <v>1361</v>
      </c>
      <c r="Y167" s="85">
        <v>461.04</v>
      </c>
      <c r="Z167" s="83" t="s">
        <v>5061</v>
      </c>
      <c r="AA167" s="85">
        <v>0</v>
      </c>
      <c r="AB167" s="85" t="s">
        <v>54</v>
      </c>
      <c r="AC167" s="85">
        <v>397.64</v>
      </c>
      <c r="AD167" s="85">
        <v>461.04</v>
      </c>
      <c r="AE167" s="85">
        <v>-63.4</v>
      </c>
      <c r="AF167" s="83" t="s">
        <v>1390</v>
      </c>
      <c r="AG167" s="103">
        <f t="shared" si="22"/>
        <v>0</v>
      </c>
    </row>
    <row r="168" spans="1:33" s="88" customFormat="1" x14ac:dyDescent="0.2">
      <c r="A168" s="83" t="s">
        <v>39</v>
      </c>
      <c r="B168" s="83" t="s">
        <v>40</v>
      </c>
      <c r="C168" s="83" t="s">
        <v>3412</v>
      </c>
      <c r="D168" s="83" t="s">
        <v>5053</v>
      </c>
      <c r="E168" s="83" t="s">
        <v>2903</v>
      </c>
      <c r="F168" s="83" t="s">
        <v>3416</v>
      </c>
      <c r="G168" s="83" t="s">
        <v>3417</v>
      </c>
      <c r="H168" s="83" t="s">
        <v>2621</v>
      </c>
      <c r="I168" s="83" t="s">
        <v>302</v>
      </c>
      <c r="J168" s="83" t="s">
        <v>2011</v>
      </c>
      <c r="K168" s="84">
        <v>43537</v>
      </c>
      <c r="L168" s="84">
        <v>43537</v>
      </c>
      <c r="M168" s="84">
        <v>43542</v>
      </c>
      <c r="N168" s="83" t="s">
        <v>1367</v>
      </c>
      <c r="O168" s="83" t="s">
        <v>1368</v>
      </c>
      <c r="P168" s="102">
        <v>8182852</v>
      </c>
      <c r="Q168" s="83" t="s">
        <v>5054</v>
      </c>
      <c r="R168" s="83" t="s">
        <v>59</v>
      </c>
      <c r="S168" s="83" t="s">
        <v>52</v>
      </c>
      <c r="T168" s="85">
        <v>18969.71</v>
      </c>
      <c r="U168" s="85">
        <v>18096.38</v>
      </c>
      <c r="V168" s="85">
        <f t="shared" si="21"/>
        <v>873.32999999999811</v>
      </c>
      <c r="W168" s="86">
        <f t="shared" si="19"/>
        <v>4.6038131315660501E-2</v>
      </c>
      <c r="X168" s="83" t="s">
        <v>1361</v>
      </c>
      <c r="Y168" s="85">
        <v>18096.38</v>
      </c>
      <c r="Z168" s="83" t="s">
        <v>5062</v>
      </c>
      <c r="AA168" s="85">
        <v>0</v>
      </c>
      <c r="AB168" s="85" t="s">
        <v>54</v>
      </c>
      <c r="AC168" s="85">
        <v>18969.71</v>
      </c>
      <c r="AD168" s="85">
        <v>18096.38</v>
      </c>
      <c r="AE168" s="85">
        <v>873.33</v>
      </c>
      <c r="AF168" s="83" t="s">
        <v>1390</v>
      </c>
      <c r="AG168" s="103">
        <f t="shared" si="22"/>
        <v>-1.9326762412674725E-12</v>
      </c>
    </row>
    <row r="169" spans="1:33" s="88" customFormat="1" x14ac:dyDescent="0.2">
      <c r="A169" s="83" t="s">
        <v>39</v>
      </c>
      <c r="B169" s="83" t="s">
        <v>40</v>
      </c>
      <c r="C169" s="83" t="s">
        <v>3412</v>
      </c>
      <c r="D169" s="83" t="s">
        <v>5053</v>
      </c>
      <c r="E169" s="83" t="s">
        <v>2903</v>
      </c>
      <c r="F169" s="83" t="s">
        <v>3416</v>
      </c>
      <c r="G169" s="83" t="s">
        <v>3417</v>
      </c>
      <c r="H169" s="83" t="s">
        <v>2621</v>
      </c>
      <c r="I169" s="83" t="s">
        <v>302</v>
      </c>
      <c r="J169" s="83" t="s">
        <v>2011</v>
      </c>
      <c r="K169" s="84">
        <v>43550</v>
      </c>
      <c r="L169" s="84">
        <v>43550</v>
      </c>
      <c r="M169" s="84">
        <v>43553</v>
      </c>
      <c r="N169" s="83" t="s">
        <v>1367</v>
      </c>
      <c r="O169" s="83" t="s">
        <v>1368</v>
      </c>
      <c r="P169" s="102">
        <v>8182856</v>
      </c>
      <c r="Q169" s="83" t="s">
        <v>5054</v>
      </c>
      <c r="R169" s="83" t="s">
        <v>59</v>
      </c>
      <c r="S169" s="83" t="s">
        <v>52</v>
      </c>
      <c r="T169" s="85">
        <v>3323.5</v>
      </c>
      <c r="U169" s="85">
        <v>2890</v>
      </c>
      <c r="V169" s="85">
        <f t="shared" si="21"/>
        <v>433.5</v>
      </c>
      <c r="W169" s="86">
        <f t="shared" si="19"/>
        <v>0.13043478260869565</v>
      </c>
      <c r="X169" s="83" t="s">
        <v>1361</v>
      </c>
      <c r="Y169" s="85">
        <v>2890</v>
      </c>
      <c r="Z169" s="83" t="s">
        <v>5063</v>
      </c>
      <c r="AA169" s="85">
        <v>0</v>
      </c>
      <c r="AB169" s="85" t="s">
        <v>54</v>
      </c>
      <c r="AC169" s="85">
        <v>3323.5</v>
      </c>
      <c r="AD169" s="85">
        <v>2890</v>
      </c>
      <c r="AE169" s="85">
        <v>433.5</v>
      </c>
      <c r="AF169" s="83" t="s">
        <v>1390</v>
      </c>
      <c r="AG169" s="103">
        <f t="shared" si="22"/>
        <v>0</v>
      </c>
    </row>
    <row r="170" spans="1:33" s="88" customFormat="1" x14ac:dyDescent="0.2">
      <c r="A170" s="83" t="s">
        <v>39</v>
      </c>
      <c r="B170" s="83" t="s">
        <v>40</v>
      </c>
      <c r="C170" s="83" t="s">
        <v>3412</v>
      </c>
      <c r="D170" s="83" t="s">
        <v>5053</v>
      </c>
      <c r="E170" s="83" t="s">
        <v>2903</v>
      </c>
      <c r="F170" s="83" t="s">
        <v>3416</v>
      </c>
      <c r="G170" s="83" t="s">
        <v>3417</v>
      </c>
      <c r="H170" s="83" t="s">
        <v>2621</v>
      </c>
      <c r="I170" s="83" t="s">
        <v>302</v>
      </c>
      <c r="J170" s="83" t="s">
        <v>2011</v>
      </c>
      <c r="K170" s="84">
        <v>43550</v>
      </c>
      <c r="L170" s="84">
        <v>43550</v>
      </c>
      <c r="M170" s="84">
        <v>43553</v>
      </c>
      <c r="N170" s="83" t="s">
        <v>1367</v>
      </c>
      <c r="O170" s="83" t="s">
        <v>1368</v>
      </c>
      <c r="P170" s="102">
        <v>8182856</v>
      </c>
      <c r="Q170" s="83" t="s">
        <v>5054</v>
      </c>
      <c r="R170" s="83" t="s">
        <v>59</v>
      </c>
      <c r="S170" s="83" t="s">
        <v>52</v>
      </c>
      <c r="T170" s="85">
        <v>18969.71</v>
      </c>
      <c r="U170" s="85">
        <v>18214.32</v>
      </c>
      <c r="V170" s="85">
        <f t="shared" si="21"/>
        <v>755.38999999999942</v>
      </c>
      <c r="W170" s="86">
        <f t="shared" si="19"/>
        <v>3.9820851241268287E-2</v>
      </c>
      <c r="X170" s="83" t="s">
        <v>1361</v>
      </c>
      <c r="Y170" s="85">
        <v>18214.32</v>
      </c>
      <c r="Z170" s="83" t="s">
        <v>5064</v>
      </c>
      <c r="AA170" s="85">
        <v>0</v>
      </c>
      <c r="AB170" s="85" t="s">
        <v>54</v>
      </c>
      <c r="AC170" s="85">
        <v>18969.71</v>
      </c>
      <c r="AD170" s="85">
        <v>18214.32</v>
      </c>
      <c r="AE170" s="85">
        <v>755.39</v>
      </c>
      <c r="AF170" s="83" t="s">
        <v>1390</v>
      </c>
      <c r="AG170" s="103">
        <f t="shared" si="22"/>
        <v>0</v>
      </c>
    </row>
    <row r="171" spans="1:33" s="88" customFormat="1" x14ac:dyDescent="0.2">
      <c r="A171" s="83" t="s">
        <v>39</v>
      </c>
      <c r="B171" s="83" t="s">
        <v>40</v>
      </c>
      <c r="C171" s="83" t="s">
        <v>3412</v>
      </c>
      <c r="D171" s="83" t="s">
        <v>5053</v>
      </c>
      <c r="E171" s="83" t="s">
        <v>2903</v>
      </c>
      <c r="F171" s="83" t="s">
        <v>3416</v>
      </c>
      <c r="G171" s="83" t="s">
        <v>3417</v>
      </c>
      <c r="H171" s="83" t="s">
        <v>2621</v>
      </c>
      <c r="I171" s="83" t="s">
        <v>302</v>
      </c>
      <c r="J171" s="83" t="s">
        <v>2011</v>
      </c>
      <c r="K171" s="84">
        <v>43550</v>
      </c>
      <c r="L171" s="84">
        <v>43550</v>
      </c>
      <c r="M171" s="84">
        <v>43553</v>
      </c>
      <c r="N171" s="83" t="s">
        <v>1367</v>
      </c>
      <c r="O171" s="83" t="s">
        <v>1368</v>
      </c>
      <c r="P171" s="102">
        <v>8182856</v>
      </c>
      <c r="Q171" s="83" t="s">
        <v>5054</v>
      </c>
      <c r="R171" s="83" t="s">
        <v>59</v>
      </c>
      <c r="S171" s="83" t="s">
        <v>52</v>
      </c>
      <c r="T171" s="85">
        <v>38721.760000000002</v>
      </c>
      <c r="U171" s="85">
        <v>31399.119999999999</v>
      </c>
      <c r="V171" s="85">
        <f t="shared" si="21"/>
        <v>7322.6400000000031</v>
      </c>
      <c r="W171" s="86">
        <f t="shared" si="19"/>
        <v>0.18910917272355396</v>
      </c>
      <c r="X171" s="83" t="s">
        <v>1361</v>
      </c>
      <c r="Y171" s="85">
        <v>31399.119999999999</v>
      </c>
      <c r="Z171" s="83" t="s">
        <v>5065</v>
      </c>
      <c r="AA171" s="85">
        <v>0</v>
      </c>
      <c r="AB171" s="85" t="s">
        <v>54</v>
      </c>
      <c r="AC171" s="85">
        <v>38721.760000000002</v>
      </c>
      <c r="AD171" s="85">
        <v>31399.119999999999</v>
      </c>
      <c r="AE171" s="85">
        <v>7322.64</v>
      </c>
      <c r="AF171" s="83" t="s">
        <v>1390</v>
      </c>
      <c r="AG171" s="103">
        <f t="shared" si="22"/>
        <v>0</v>
      </c>
    </row>
    <row r="172" spans="1:33" s="88" customFormat="1" x14ac:dyDescent="0.2">
      <c r="A172" s="83" t="s">
        <v>39</v>
      </c>
      <c r="B172" s="83" t="s">
        <v>40</v>
      </c>
      <c r="C172" s="83" t="s">
        <v>3412</v>
      </c>
      <c r="D172" s="83" t="s">
        <v>5053</v>
      </c>
      <c r="E172" s="83" t="s">
        <v>2903</v>
      </c>
      <c r="F172" s="83" t="s">
        <v>3416</v>
      </c>
      <c r="G172" s="83" t="s">
        <v>3417</v>
      </c>
      <c r="H172" s="83" t="s">
        <v>2621</v>
      </c>
      <c r="I172" s="83" t="s">
        <v>302</v>
      </c>
      <c r="J172" s="83" t="s">
        <v>2011</v>
      </c>
      <c r="K172" s="84">
        <v>43550</v>
      </c>
      <c r="L172" s="84">
        <v>43496</v>
      </c>
      <c r="M172" s="84">
        <v>43496</v>
      </c>
      <c r="N172" s="83" t="s">
        <v>1383</v>
      </c>
      <c r="O172" s="83" t="s">
        <v>1368</v>
      </c>
      <c r="P172" s="102">
        <v>8182856</v>
      </c>
      <c r="Q172" s="83" t="s">
        <v>5054</v>
      </c>
      <c r="R172" s="83" t="s">
        <v>59</v>
      </c>
      <c r="S172" s="83" t="s">
        <v>52</v>
      </c>
      <c r="T172" s="85">
        <v>6966.64</v>
      </c>
      <c r="U172" s="85">
        <v>6618.31</v>
      </c>
      <c r="V172" s="85">
        <f t="shared" si="21"/>
        <v>348.32999999999993</v>
      </c>
      <c r="W172" s="86">
        <f t="shared" ref="W172:W234" si="23">V172/T172</f>
        <v>4.9999712917561397E-2</v>
      </c>
      <c r="X172" s="83" t="s">
        <v>1525</v>
      </c>
      <c r="Y172" s="85">
        <v>0</v>
      </c>
      <c r="Z172" s="83" t="s">
        <v>55</v>
      </c>
      <c r="AA172" s="85">
        <v>0</v>
      </c>
      <c r="AB172" s="85" t="s">
        <v>54</v>
      </c>
      <c r="AC172" s="85">
        <v>6966.64</v>
      </c>
      <c r="AD172" s="85">
        <v>3936.05</v>
      </c>
      <c r="AE172" s="85">
        <v>3030.59</v>
      </c>
      <c r="AF172" s="83" t="s">
        <v>1390</v>
      </c>
      <c r="AG172" s="103">
        <f t="shared" si="22"/>
        <v>-2682.26</v>
      </c>
    </row>
    <row r="173" spans="1:33" s="88" customFormat="1" x14ac:dyDescent="0.2">
      <c r="A173" s="83" t="s">
        <v>39</v>
      </c>
      <c r="B173" s="83" t="s">
        <v>40</v>
      </c>
      <c r="C173" s="83" t="s">
        <v>3412</v>
      </c>
      <c r="D173" s="83" t="s">
        <v>5053</v>
      </c>
      <c r="E173" s="83" t="s">
        <v>2903</v>
      </c>
      <c r="F173" s="83" t="s">
        <v>3416</v>
      </c>
      <c r="G173" s="83" t="s">
        <v>3417</v>
      </c>
      <c r="H173" s="83" t="s">
        <v>2621</v>
      </c>
      <c r="I173" s="83" t="s">
        <v>302</v>
      </c>
      <c r="J173" s="83" t="s">
        <v>2011</v>
      </c>
      <c r="K173" s="84">
        <v>43550</v>
      </c>
      <c r="L173" s="84">
        <v>43550</v>
      </c>
      <c r="M173" s="84">
        <v>43553</v>
      </c>
      <c r="N173" s="83" t="s">
        <v>1367</v>
      </c>
      <c r="O173" s="83" t="s">
        <v>1368</v>
      </c>
      <c r="P173" s="102">
        <v>8182856</v>
      </c>
      <c r="Q173" s="83" t="s">
        <v>5054</v>
      </c>
      <c r="R173" s="83" t="s">
        <v>59</v>
      </c>
      <c r="S173" s="83" t="s">
        <v>52</v>
      </c>
      <c r="T173" s="85">
        <v>5966.97</v>
      </c>
      <c r="U173" s="85">
        <v>5188.6400000000003</v>
      </c>
      <c r="V173" s="85">
        <f t="shared" si="21"/>
        <v>778.32999999999993</v>
      </c>
      <c r="W173" s="86">
        <f t="shared" si="23"/>
        <v>0.13043973742117018</v>
      </c>
      <c r="X173" s="83" t="s">
        <v>1361</v>
      </c>
      <c r="Y173" s="85">
        <v>5188.6400000000003</v>
      </c>
      <c r="Z173" s="83" t="s">
        <v>5066</v>
      </c>
      <c r="AA173" s="85">
        <v>0</v>
      </c>
      <c r="AB173" s="85" t="s">
        <v>54</v>
      </c>
      <c r="AC173" s="85">
        <v>5966.97</v>
      </c>
      <c r="AD173" s="85">
        <v>5188.6400000000003</v>
      </c>
      <c r="AE173" s="85">
        <v>778.33</v>
      </c>
      <c r="AF173" s="83" t="s">
        <v>1390</v>
      </c>
      <c r="AG173" s="103">
        <f t="shared" si="22"/>
        <v>0</v>
      </c>
    </row>
    <row r="174" spans="1:33" s="88" customFormat="1" x14ac:dyDescent="0.2">
      <c r="A174" s="83" t="s">
        <v>39</v>
      </c>
      <c r="B174" s="83" t="s">
        <v>40</v>
      </c>
      <c r="C174" s="83" t="s">
        <v>3412</v>
      </c>
      <c r="D174" s="83" t="s">
        <v>5053</v>
      </c>
      <c r="E174" s="83" t="s">
        <v>2903</v>
      </c>
      <c r="F174" s="83" t="s">
        <v>3416</v>
      </c>
      <c r="G174" s="83" t="s">
        <v>3417</v>
      </c>
      <c r="H174" s="83" t="s">
        <v>2621</v>
      </c>
      <c r="I174" s="83" t="s">
        <v>302</v>
      </c>
      <c r="J174" s="83" t="s">
        <v>2011</v>
      </c>
      <c r="K174" s="84">
        <v>43550</v>
      </c>
      <c r="L174" s="84">
        <v>43550</v>
      </c>
      <c r="M174" s="84">
        <v>43553</v>
      </c>
      <c r="N174" s="83" t="s">
        <v>1367</v>
      </c>
      <c r="O174" s="83" t="s">
        <v>1368</v>
      </c>
      <c r="P174" s="102">
        <v>8182856</v>
      </c>
      <c r="Q174" s="83" t="s">
        <v>5054</v>
      </c>
      <c r="R174" s="83" t="s">
        <v>59</v>
      </c>
      <c r="S174" s="83" t="s">
        <v>52</v>
      </c>
      <c r="T174" s="85">
        <v>5151.32</v>
      </c>
      <c r="U174" s="85">
        <v>4479.3999999999996</v>
      </c>
      <c r="V174" s="85">
        <f t="shared" si="21"/>
        <v>671.92000000000007</v>
      </c>
      <c r="W174" s="86">
        <f t="shared" si="23"/>
        <v>0.13043647065218236</v>
      </c>
      <c r="X174" s="83" t="s">
        <v>1361</v>
      </c>
      <c r="Y174" s="85">
        <v>4479.3999999999996</v>
      </c>
      <c r="Z174" s="83" t="s">
        <v>5067</v>
      </c>
      <c r="AA174" s="85">
        <v>0</v>
      </c>
      <c r="AB174" s="85" t="s">
        <v>54</v>
      </c>
      <c r="AC174" s="85">
        <v>5151.32</v>
      </c>
      <c r="AD174" s="85">
        <v>4479.3999999999996</v>
      </c>
      <c r="AE174" s="85">
        <v>671.92</v>
      </c>
      <c r="AF174" s="83" t="s">
        <v>1390</v>
      </c>
      <c r="AG174" s="103">
        <f t="shared" si="22"/>
        <v>0</v>
      </c>
    </row>
    <row r="175" spans="1:33" s="88" customFormat="1" x14ac:dyDescent="0.2">
      <c r="A175" s="83" t="s">
        <v>39</v>
      </c>
      <c r="B175" s="83" t="s">
        <v>40</v>
      </c>
      <c r="C175" s="83" t="s">
        <v>3412</v>
      </c>
      <c r="D175" s="83" t="s">
        <v>5053</v>
      </c>
      <c r="E175" s="83" t="s">
        <v>2903</v>
      </c>
      <c r="F175" s="83" t="s">
        <v>3416</v>
      </c>
      <c r="G175" s="83" t="s">
        <v>3417</v>
      </c>
      <c r="H175" s="83" t="s">
        <v>2621</v>
      </c>
      <c r="I175" s="83" t="s">
        <v>302</v>
      </c>
      <c r="J175" s="83" t="s">
        <v>2011</v>
      </c>
      <c r="K175" s="84">
        <v>43550</v>
      </c>
      <c r="L175" s="84">
        <v>43550</v>
      </c>
      <c r="M175" s="84">
        <v>43553</v>
      </c>
      <c r="N175" s="83" t="s">
        <v>1367</v>
      </c>
      <c r="O175" s="83" t="s">
        <v>1368</v>
      </c>
      <c r="P175" s="102">
        <v>8182856</v>
      </c>
      <c r="Q175" s="83" t="s">
        <v>5054</v>
      </c>
      <c r="R175" s="83" t="s">
        <v>59</v>
      </c>
      <c r="S175" s="83" t="s">
        <v>52</v>
      </c>
      <c r="T175" s="85">
        <v>397.64</v>
      </c>
      <c r="U175" s="85">
        <v>461.04</v>
      </c>
      <c r="V175" s="85">
        <f t="shared" si="21"/>
        <v>-63.400000000000034</v>
      </c>
      <c r="W175" s="86">
        <f t="shared" si="23"/>
        <v>-0.15944070013077163</v>
      </c>
      <c r="X175" s="83" t="s">
        <v>1361</v>
      </c>
      <c r="Y175" s="85">
        <v>461.04</v>
      </c>
      <c r="Z175" s="83" t="s">
        <v>5068</v>
      </c>
      <c r="AA175" s="85">
        <v>0</v>
      </c>
      <c r="AB175" s="85" t="s">
        <v>54</v>
      </c>
      <c r="AC175" s="85">
        <v>397.64</v>
      </c>
      <c r="AD175" s="85">
        <v>461.04</v>
      </c>
      <c r="AE175" s="85">
        <v>-63.4</v>
      </c>
      <c r="AF175" s="83" t="s">
        <v>1390</v>
      </c>
      <c r="AG175" s="103">
        <f t="shared" si="22"/>
        <v>0</v>
      </c>
    </row>
    <row r="176" spans="1:33" s="88" customFormat="1" x14ac:dyDescent="0.2">
      <c r="A176" s="83" t="s">
        <v>39</v>
      </c>
      <c r="B176" s="83" t="s">
        <v>40</v>
      </c>
      <c r="C176" s="83" t="s">
        <v>3412</v>
      </c>
      <c r="D176" s="83" t="s">
        <v>5053</v>
      </c>
      <c r="E176" s="83" t="s">
        <v>2903</v>
      </c>
      <c r="F176" s="83" t="s">
        <v>3416</v>
      </c>
      <c r="G176" s="83" t="s">
        <v>3417</v>
      </c>
      <c r="H176" s="83" t="s">
        <v>2621</v>
      </c>
      <c r="I176" s="83" t="s">
        <v>302</v>
      </c>
      <c r="J176" s="83" t="s">
        <v>2011</v>
      </c>
      <c r="K176" s="84">
        <v>43550</v>
      </c>
      <c r="L176" s="84">
        <v>43550</v>
      </c>
      <c r="M176" s="84">
        <v>43553</v>
      </c>
      <c r="N176" s="83" t="s">
        <v>1367</v>
      </c>
      <c r="O176" s="83" t="s">
        <v>1368</v>
      </c>
      <c r="P176" s="102">
        <v>8182856</v>
      </c>
      <c r="Q176" s="83" t="s">
        <v>5054</v>
      </c>
      <c r="R176" s="83" t="s">
        <v>59</v>
      </c>
      <c r="S176" s="83" t="s">
        <v>52</v>
      </c>
      <c r="T176" s="85">
        <v>38979.96</v>
      </c>
      <c r="U176" s="85">
        <v>33895.79</v>
      </c>
      <c r="V176" s="85">
        <f t="shared" si="21"/>
        <v>5084.1699999999983</v>
      </c>
      <c r="W176" s="86">
        <f t="shared" si="23"/>
        <v>0.13043035446932214</v>
      </c>
      <c r="X176" s="83" t="s">
        <v>1361</v>
      </c>
      <c r="Y176" s="85">
        <v>33895.79</v>
      </c>
      <c r="Z176" s="83" t="s">
        <v>5069</v>
      </c>
      <c r="AA176" s="85">
        <v>0</v>
      </c>
      <c r="AB176" s="85" t="s">
        <v>54</v>
      </c>
      <c r="AC176" s="85">
        <v>38979.96</v>
      </c>
      <c r="AD176" s="85">
        <v>33895.79</v>
      </c>
      <c r="AE176" s="85">
        <v>5084.17</v>
      </c>
      <c r="AF176" s="83" t="s">
        <v>1390</v>
      </c>
      <c r="AG176" s="103">
        <f t="shared" si="22"/>
        <v>0</v>
      </c>
    </row>
    <row r="177" spans="1:33" s="88" customFormat="1" x14ac:dyDescent="0.2">
      <c r="A177" s="83" t="s">
        <v>39</v>
      </c>
      <c r="B177" s="83" t="s">
        <v>40</v>
      </c>
      <c r="C177" s="83" t="s">
        <v>3412</v>
      </c>
      <c r="D177" s="83" t="s">
        <v>5053</v>
      </c>
      <c r="E177" s="83" t="s">
        <v>2903</v>
      </c>
      <c r="F177" s="83" t="s">
        <v>3416</v>
      </c>
      <c r="G177" s="83" t="s">
        <v>3417</v>
      </c>
      <c r="H177" s="83" t="s">
        <v>2621</v>
      </c>
      <c r="I177" s="83" t="s">
        <v>302</v>
      </c>
      <c r="J177" s="83" t="s">
        <v>2011</v>
      </c>
      <c r="K177" s="84">
        <v>43550</v>
      </c>
      <c r="L177" s="84">
        <v>43550</v>
      </c>
      <c r="M177" s="84">
        <v>43553</v>
      </c>
      <c r="N177" s="83" t="s">
        <v>1367</v>
      </c>
      <c r="O177" s="83" t="s">
        <v>1368</v>
      </c>
      <c r="P177" s="102">
        <v>8182856</v>
      </c>
      <c r="Q177" s="83" t="s">
        <v>5054</v>
      </c>
      <c r="R177" s="83" t="s">
        <v>59</v>
      </c>
      <c r="S177" s="83" t="s">
        <v>52</v>
      </c>
      <c r="T177" s="85">
        <v>14.44</v>
      </c>
      <c r="U177" s="85">
        <v>14.96</v>
      </c>
      <c r="V177" s="85">
        <f t="shared" si="21"/>
        <v>-0.52000000000000135</v>
      </c>
      <c r="W177" s="86">
        <f t="shared" si="23"/>
        <v>-3.6011080332410066E-2</v>
      </c>
      <c r="X177" s="83" t="s">
        <v>1361</v>
      </c>
      <c r="Y177" s="85">
        <v>14.96</v>
      </c>
      <c r="Z177" s="83" t="s">
        <v>5070</v>
      </c>
      <c r="AA177" s="85">
        <v>0</v>
      </c>
      <c r="AB177" s="85" t="s">
        <v>54</v>
      </c>
      <c r="AC177" s="85">
        <v>14.44</v>
      </c>
      <c r="AD177" s="85">
        <v>14.96</v>
      </c>
      <c r="AE177" s="85">
        <v>-0.52</v>
      </c>
      <c r="AF177" s="83" t="s">
        <v>1390</v>
      </c>
      <c r="AG177" s="103">
        <f t="shared" si="22"/>
        <v>-1.3322676295501878E-15</v>
      </c>
    </row>
    <row r="178" spans="1:33" s="88" customFormat="1" x14ac:dyDescent="0.2">
      <c r="A178" s="83" t="s">
        <v>39</v>
      </c>
      <c r="B178" s="83" t="s">
        <v>40</v>
      </c>
      <c r="C178" s="83" t="s">
        <v>3412</v>
      </c>
      <c r="D178" s="83" t="s">
        <v>5053</v>
      </c>
      <c r="E178" s="83" t="s">
        <v>2903</v>
      </c>
      <c r="F178" s="83" t="s">
        <v>3416</v>
      </c>
      <c r="G178" s="83" t="s">
        <v>3417</v>
      </c>
      <c r="H178" s="83" t="s">
        <v>2621</v>
      </c>
      <c r="I178" s="83" t="s">
        <v>302</v>
      </c>
      <c r="J178" s="83" t="s">
        <v>2011</v>
      </c>
      <c r="K178" s="84">
        <v>43530</v>
      </c>
      <c r="L178" s="84">
        <v>43530</v>
      </c>
      <c r="M178" s="84">
        <v>43535</v>
      </c>
      <c r="N178" s="83" t="s">
        <v>1367</v>
      </c>
      <c r="O178" s="83" t="s">
        <v>1368</v>
      </c>
      <c r="P178" s="102">
        <v>8182857</v>
      </c>
      <c r="Q178" s="83" t="s">
        <v>5054</v>
      </c>
      <c r="R178" s="83" t="s">
        <v>59</v>
      </c>
      <c r="S178" s="83" t="s">
        <v>52</v>
      </c>
      <c r="T178" s="85">
        <v>5151.32</v>
      </c>
      <c r="U178" s="85">
        <v>4479.3999999999996</v>
      </c>
      <c r="V178" s="85">
        <f t="shared" si="21"/>
        <v>671.92000000000007</v>
      </c>
      <c r="W178" s="86">
        <f t="shared" si="23"/>
        <v>0.13043647065218236</v>
      </c>
      <c r="X178" s="83" t="s">
        <v>1361</v>
      </c>
      <c r="Y178" s="85">
        <v>4479.3999999999996</v>
      </c>
      <c r="Z178" s="83" t="s">
        <v>5071</v>
      </c>
      <c r="AA178" s="85">
        <v>0</v>
      </c>
      <c r="AB178" s="85" t="s">
        <v>54</v>
      </c>
      <c r="AC178" s="85">
        <v>5151.32</v>
      </c>
      <c r="AD178" s="85">
        <v>4479.3999999999996</v>
      </c>
      <c r="AE178" s="85">
        <v>671.92</v>
      </c>
      <c r="AF178" s="83" t="s">
        <v>1390</v>
      </c>
      <c r="AG178" s="103">
        <f t="shared" si="22"/>
        <v>0</v>
      </c>
    </row>
    <row r="179" spans="1:33" s="88" customFormat="1" x14ac:dyDescent="0.2">
      <c r="A179" s="83" t="s">
        <v>39</v>
      </c>
      <c r="B179" s="83" t="s">
        <v>40</v>
      </c>
      <c r="C179" s="83" t="s">
        <v>3412</v>
      </c>
      <c r="D179" s="83" t="s">
        <v>5053</v>
      </c>
      <c r="E179" s="83" t="s">
        <v>2903</v>
      </c>
      <c r="F179" s="83" t="s">
        <v>3416</v>
      </c>
      <c r="G179" s="83" t="s">
        <v>3417</v>
      </c>
      <c r="H179" s="83" t="s">
        <v>2621</v>
      </c>
      <c r="I179" s="83" t="s">
        <v>302</v>
      </c>
      <c r="J179" s="83" t="s">
        <v>2011</v>
      </c>
      <c r="K179" s="84">
        <v>43530</v>
      </c>
      <c r="L179" s="84">
        <v>43507</v>
      </c>
      <c r="M179" s="84">
        <v>43507</v>
      </c>
      <c r="N179" s="83" t="s">
        <v>1383</v>
      </c>
      <c r="O179" s="83" t="s">
        <v>1368</v>
      </c>
      <c r="P179" s="102">
        <v>8182857</v>
      </c>
      <c r="Q179" s="83" t="s">
        <v>5054</v>
      </c>
      <c r="R179" s="83" t="s">
        <v>59</v>
      </c>
      <c r="S179" s="83" t="s">
        <v>52</v>
      </c>
      <c r="T179" s="85">
        <v>6966.64</v>
      </c>
      <c r="U179" s="85">
        <v>6618.31</v>
      </c>
      <c r="V179" s="85">
        <f t="shared" si="21"/>
        <v>348.32999999999993</v>
      </c>
      <c r="W179" s="86">
        <f t="shared" si="23"/>
        <v>4.9999712917561397E-2</v>
      </c>
      <c r="X179" s="83" t="s">
        <v>1525</v>
      </c>
      <c r="Y179" s="85">
        <v>0</v>
      </c>
      <c r="Z179" s="83" t="s">
        <v>55</v>
      </c>
      <c r="AA179" s="85">
        <v>0</v>
      </c>
      <c r="AB179" s="85" t="s">
        <v>54</v>
      </c>
      <c r="AC179" s="85">
        <v>6966.64</v>
      </c>
      <c r="AD179" s="85">
        <v>3936.05</v>
      </c>
      <c r="AE179" s="85">
        <v>3030.59</v>
      </c>
      <c r="AF179" s="83" t="s">
        <v>1390</v>
      </c>
      <c r="AG179" s="103">
        <f t="shared" si="22"/>
        <v>-2682.26</v>
      </c>
    </row>
    <row r="180" spans="1:33" s="88" customFormat="1" x14ac:dyDescent="0.2">
      <c r="A180" s="83" t="s">
        <v>39</v>
      </c>
      <c r="B180" s="83" t="s">
        <v>40</v>
      </c>
      <c r="C180" s="83" t="s">
        <v>3412</v>
      </c>
      <c r="D180" s="83" t="s">
        <v>5053</v>
      </c>
      <c r="E180" s="83" t="s">
        <v>2903</v>
      </c>
      <c r="F180" s="83" t="s">
        <v>3416</v>
      </c>
      <c r="G180" s="83" t="s">
        <v>3417</v>
      </c>
      <c r="H180" s="83" t="s">
        <v>2621</v>
      </c>
      <c r="I180" s="83" t="s">
        <v>302</v>
      </c>
      <c r="J180" s="83" t="s">
        <v>2011</v>
      </c>
      <c r="K180" s="84">
        <v>43530</v>
      </c>
      <c r="L180" s="84">
        <v>43530</v>
      </c>
      <c r="M180" s="84">
        <v>43535</v>
      </c>
      <c r="N180" s="83" t="s">
        <v>1367</v>
      </c>
      <c r="O180" s="83" t="s">
        <v>1368</v>
      </c>
      <c r="P180" s="102">
        <v>8182857</v>
      </c>
      <c r="Q180" s="83" t="s">
        <v>5054</v>
      </c>
      <c r="R180" s="83" t="s">
        <v>59</v>
      </c>
      <c r="S180" s="83" t="s">
        <v>52</v>
      </c>
      <c r="T180" s="85">
        <v>3323.5</v>
      </c>
      <c r="U180" s="85">
        <v>2890</v>
      </c>
      <c r="V180" s="85">
        <f t="shared" si="21"/>
        <v>433.5</v>
      </c>
      <c r="W180" s="86">
        <f t="shared" si="23"/>
        <v>0.13043478260869565</v>
      </c>
      <c r="X180" s="83" t="s">
        <v>1361</v>
      </c>
      <c r="Y180" s="85">
        <v>2890</v>
      </c>
      <c r="Z180" s="83" t="s">
        <v>5072</v>
      </c>
      <c r="AA180" s="85">
        <v>0</v>
      </c>
      <c r="AB180" s="85" t="s">
        <v>54</v>
      </c>
      <c r="AC180" s="85">
        <v>3323.5</v>
      </c>
      <c r="AD180" s="85">
        <v>2890</v>
      </c>
      <c r="AE180" s="85">
        <v>433.5</v>
      </c>
      <c r="AF180" s="83" t="s">
        <v>1390</v>
      </c>
      <c r="AG180" s="103">
        <f t="shared" si="22"/>
        <v>0</v>
      </c>
    </row>
    <row r="181" spans="1:33" s="88" customFormat="1" x14ac:dyDescent="0.2">
      <c r="A181" s="83" t="s">
        <v>39</v>
      </c>
      <c r="B181" s="83" t="s">
        <v>40</v>
      </c>
      <c r="C181" s="83" t="s">
        <v>3412</v>
      </c>
      <c r="D181" s="83" t="s">
        <v>5053</v>
      </c>
      <c r="E181" s="83" t="s">
        <v>2903</v>
      </c>
      <c r="F181" s="83" t="s">
        <v>3416</v>
      </c>
      <c r="G181" s="83" t="s">
        <v>3417</v>
      </c>
      <c r="H181" s="83" t="s">
        <v>2621</v>
      </c>
      <c r="I181" s="83" t="s">
        <v>302</v>
      </c>
      <c r="J181" s="83" t="s">
        <v>2011</v>
      </c>
      <c r="K181" s="84">
        <v>43530</v>
      </c>
      <c r="L181" s="84">
        <v>43530</v>
      </c>
      <c r="M181" s="84">
        <v>43535</v>
      </c>
      <c r="N181" s="83" t="s">
        <v>1367</v>
      </c>
      <c r="O181" s="83" t="s">
        <v>1368</v>
      </c>
      <c r="P181" s="102">
        <v>8182857</v>
      </c>
      <c r="Q181" s="83" t="s">
        <v>5054</v>
      </c>
      <c r="R181" s="83" t="s">
        <v>59</v>
      </c>
      <c r="S181" s="83" t="s">
        <v>52</v>
      </c>
      <c r="T181" s="85">
        <v>38721.760000000002</v>
      </c>
      <c r="U181" s="85">
        <v>31399.119999999999</v>
      </c>
      <c r="V181" s="85">
        <f t="shared" si="21"/>
        <v>7322.6400000000031</v>
      </c>
      <c r="W181" s="86">
        <f t="shared" si="23"/>
        <v>0.18910917272355396</v>
      </c>
      <c r="X181" s="83" t="s">
        <v>1361</v>
      </c>
      <c r="Y181" s="85">
        <v>31399.119999999999</v>
      </c>
      <c r="Z181" s="83" t="s">
        <v>5073</v>
      </c>
      <c r="AA181" s="85">
        <v>0</v>
      </c>
      <c r="AB181" s="85" t="s">
        <v>54</v>
      </c>
      <c r="AC181" s="85">
        <v>38721.760000000002</v>
      </c>
      <c r="AD181" s="85">
        <v>31399.119999999999</v>
      </c>
      <c r="AE181" s="85">
        <v>7322.64</v>
      </c>
      <c r="AF181" s="83" t="s">
        <v>1390</v>
      </c>
      <c r="AG181" s="103">
        <f t="shared" si="22"/>
        <v>0</v>
      </c>
    </row>
    <row r="182" spans="1:33" s="88" customFormat="1" x14ac:dyDescent="0.2">
      <c r="A182" s="83" t="s">
        <v>39</v>
      </c>
      <c r="B182" s="83" t="s">
        <v>40</v>
      </c>
      <c r="C182" s="83" t="s">
        <v>3412</v>
      </c>
      <c r="D182" s="83" t="s">
        <v>5053</v>
      </c>
      <c r="E182" s="83" t="s">
        <v>2903</v>
      </c>
      <c r="F182" s="83" t="s">
        <v>3416</v>
      </c>
      <c r="G182" s="83" t="s">
        <v>3417</v>
      </c>
      <c r="H182" s="83" t="s">
        <v>2621</v>
      </c>
      <c r="I182" s="83" t="s">
        <v>302</v>
      </c>
      <c r="J182" s="83" t="s">
        <v>2011</v>
      </c>
      <c r="K182" s="84">
        <v>43530</v>
      </c>
      <c r="L182" s="84">
        <v>43530</v>
      </c>
      <c r="M182" s="84">
        <v>43535</v>
      </c>
      <c r="N182" s="83" t="s">
        <v>1367</v>
      </c>
      <c r="O182" s="83" t="s">
        <v>1368</v>
      </c>
      <c r="P182" s="102">
        <v>8182857</v>
      </c>
      <c r="Q182" s="83" t="s">
        <v>5054</v>
      </c>
      <c r="R182" s="83" t="s">
        <v>59</v>
      </c>
      <c r="S182" s="83" t="s">
        <v>52</v>
      </c>
      <c r="T182" s="85">
        <v>18969.71</v>
      </c>
      <c r="U182" s="85">
        <v>18214.32</v>
      </c>
      <c r="V182" s="85">
        <f t="shared" si="21"/>
        <v>755.38999999999942</v>
      </c>
      <c r="W182" s="86">
        <f t="shared" si="23"/>
        <v>3.9820851241268287E-2</v>
      </c>
      <c r="X182" s="83" t="s">
        <v>1361</v>
      </c>
      <c r="Y182" s="85">
        <v>18214.32</v>
      </c>
      <c r="Z182" s="83" t="s">
        <v>5074</v>
      </c>
      <c r="AA182" s="85">
        <v>0</v>
      </c>
      <c r="AB182" s="85" t="s">
        <v>54</v>
      </c>
      <c r="AC182" s="85">
        <v>18969.71</v>
      </c>
      <c r="AD182" s="85">
        <v>18214.32</v>
      </c>
      <c r="AE182" s="85">
        <v>755.39</v>
      </c>
      <c r="AF182" s="83" t="s">
        <v>1390</v>
      </c>
      <c r="AG182" s="103">
        <f t="shared" si="22"/>
        <v>0</v>
      </c>
    </row>
    <row r="183" spans="1:33" s="88" customFormat="1" x14ac:dyDescent="0.2">
      <c r="A183" s="83" t="s">
        <v>39</v>
      </c>
      <c r="B183" s="83" t="s">
        <v>40</v>
      </c>
      <c r="C183" s="83" t="s">
        <v>3412</v>
      </c>
      <c r="D183" s="83" t="s">
        <v>5053</v>
      </c>
      <c r="E183" s="83" t="s">
        <v>2903</v>
      </c>
      <c r="F183" s="83" t="s">
        <v>3416</v>
      </c>
      <c r="G183" s="83" t="s">
        <v>3417</v>
      </c>
      <c r="H183" s="83" t="s">
        <v>2621</v>
      </c>
      <c r="I183" s="83" t="s">
        <v>302</v>
      </c>
      <c r="J183" s="83" t="s">
        <v>2011</v>
      </c>
      <c r="K183" s="84">
        <v>43530</v>
      </c>
      <c r="L183" s="84">
        <v>43530</v>
      </c>
      <c r="M183" s="84">
        <v>43535</v>
      </c>
      <c r="N183" s="83" t="s">
        <v>1367</v>
      </c>
      <c r="O183" s="83" t="s">
        <v>1368</v>
      </c>
      <c r="P183" s="102">
        <v>8182857</v>
      </c>
      <c r="Q183" s="83" t="s">
        <v>5054</v>
      </c>
      <c r="R183" s="83" t="s">
        <v>59</v>
      </c>
      <c r="S183" s="83" t="s">
        <v>52</v>
      </c>
      <c r="T183" s="85">
        <v>38979.96</v>
      </c>
      <c r="U183" s="85">
        <v>33895.79</v>
      </c>
      <c r="V183" s="85">
        <f t="shared" si="21"/>
        <v>5084.1699999999983</v>
      </c>
      <c r="W183" s="86">
        <f t="shared" si="23"/>
        <v>0.13043035446932214</v>
      </c>
      <c r="X183" s="83" t="s">
        <v>1361</v>
      </c>
      <c r="Y183" s="85">
        <v>33895.79</v>
      </c>
      <c r="Z183" s="83" t="s">
        <v>5075</v>
      </c>
      <c r="AA183" s="85">
        <v>0</v>
      </c>
      <c r="AB183" s="85" t="s">
        <v>54</v>
      </c>
      <c r="AC183" s="85">
        <v>38979.96</v>
      </c>
      <c r="AD183" s="85">
        <v>33895.79</v>
      </c>
      <c r="AE183" s="85">
        <v>5084.17</v>
      </c>
      <c r="AF183" s="83" t="s">
        <v>1390</v>
      </c>
      <c r="AG183" s="103">
        <f t="shared" si="22"/>
        <v>0</v>
      </c>
    </row>
    <row r="184" spans="1:33" s="88" customFormat="1" x14ac:dyDescent="0.2">
      <c r="A184" s="83" t="s">
        <v>39</v>
      </c>
      <c r="B184" s="83" t="s">
        <v>40</v>
      </c>
      <c r="C184" s="83" t="s">
        <v>3412</v>
      </c>
      <c r="D184" s="83" t="s">
        <v>5053</v>
      </c>
      <c r="E184" s="83" t="s">
        <v>2903</v>
      </c>
      <c r="F184" s="83" t="s">
        <v>3416</v>
      </c>
      <c r="G184" s="83" t="s">
        <v>3417</v>
      </c>
      <c r="H184" s="83" t="s">
        <v>2621</v>
      </c>
      <c r="I184" s="83" t="s">
        <v>302</v>
      </c>
      <c r="J184" s="83" t="s">
        <v>2011</v>
      </c>
      <c r="K184" s="84">
        <v>43530</v>
      </c>
      <c r="L184" s="84">
        <v>43530</v>
      </c>
      <c r="M184" s="84">
        <v>43535</v>
      </c>
      <c r="N184" s="83" t="s">
        <v>1367</v>
      </c>
      <c r="O184" s="83" t="s">
        <v>1368</v>
      </c>
      <c r="P184" s="102">
        <v>8182857</v>
      </c>
      <c r="Q184" s="83" t="s">
        <v>5054</v>
      </c>
      <c r="R184" s="83" t="s">
        <v>59</v>
      </c>
      <c r="S184" s="83" t="s">
        <v>52</v>
      </c>
      <c r="T184" s="85">
        <v>397.64</v>
      </c>
      <c r="U184" s="85">
        <v>461.04</v>
      </c>
      <c r="V184" s="85">
        <f t="shared" si="21"/>
        <v>-63.400000000000034</v>
      </c>
      <c r="W184" s="86">
        <f t="shared" si="23"/>
        <v>-0.15944070013077163</v>
      </c>
      <c r="X184" s="83" t="s">
        <v>1361</v>
      </c>
      <c r="Y184" s="85">
        <v>461.04</v>
      </c>
      <c r="Z184" s="83" t="s">
        <v>5076</v>
      </c>
      <c r="AA184" s="85">
        <v>0</v>
      </c>
      <c r="AB184" s="85" t="s">
        <v>54</v>
      </c>
      <c r="AC184" s="85">
        <v>397.64</v>
      </c>
      <c r="AD184" s="85">
        <v>461.04</v>
      </c>
      <c r="AE184" s="85">
        <v>-63.4</v>
      </c>
      <c r="AF184" s="83" t="s">
        <v>1390</v>
      </c>
      <c r="AG184" s="103">
        <f t="shared" si="22"/>
        <v>0</v>
      </c>
    </row>
    <row r="185" spans="1:33" s="88" customFormat="1" x14ac:dyDescent="0.2">
      <c r="A185" s="83" t="s">
        <v>39</v>
      </c>
      <c r="B185" s="83" t="s">
        <v>40</v>
      </c>
      <c r="C185" s="83" t="s">
        <v>3412</v>
      </c>
      <c r="D185" s="83" t="s">
        <v>5053</v>
      </c>
      <c r="E185" s="83" t="s">
        <v>2903</v>
      </c>
      <c r="F185" s="83" t="s">
        <v>3416</v>
      </c>
      <c r="G185" s="83" t="s">
        <v>3417</v>
      </c>
      <c r="H185" s="83" t="s">
        <v>2621</v>
      </c>
      <c r="I185" s="83" t="s">
        <v>302</v>
      </c>
      <c r="J185" s="83" t="s">
        <v>2011</v>
      </c>
      <c r="K185" s="84">
        <v>43530</v>
      </c>
      <c r="L185" s="84">
        <v>43530</v>
      </c>
      <c r="M185" s="84">
        <v>43535</v>
      </c>
      <c r="N185" s="83" t="s">
        <v>1367</v>
      </c>
      <c r="O185" s="83" t="s">
        <v>1368</v>
      </c>
      <c r="P185" s="102">
        <v>8182857</v>
      </c>
      <c r="Q185" s="83" t="s">
        <v>5054</v>
      </c>
      <c r="R185" s="83" t="s">
        <v>59</v>
      </c>
      <c r="S185" s="83" t="s">
        <v>52</v>
      </c>
      <c r="T185" s="85">
        <v>14.44</v>
      </c>
      <c r="U185" s="85">
        <v>14.96</v>
      </c>
      <c r="V185" s="85">
        <f t="shared" si="21"/>
        <v>-0.52000000000000135</v>
      </c>
      <c r="W185" s="86">
        <f t="shared" si="23"/>
        <v>-3.6011080332410066E-2</v>
      </c>
      <c r="X185" s="83" t="s">
        <v>1361</v>
      </c>
      <c r="Y185" s="85">
        <v>14.96</v>
      </c>
      <c r="Z185" s="83" t="s">
        <v>5077</v>
      </c>
      <c r="AA185" s="85">
        <v>0</v>
      </c>
      <c r="AB185" s="85" t="s">
        <v>54</v>
      </c>
      <c r="AC185" s="85">
        <v>14.44</v>
      </c>
      <c r="AD185" s="85">
        <v>14.96</v>
      </c>
      <c r="AE185" s="85">
        <v>-0.52</v>
      </c>
      <c r="AF185" s="83" t="s">
        <v>1390</v>
      </c>
      <c r="AG185" s="103">
        <f t="shared" si="22"/>
        <v>-1.3322676295501878E-15</v>
      </c>
    </row>
    <row r="186" spans="1:33" s="88" customFormat="1" x14ac:dyDescent="0.2">
      <c r="A186" s="83" t="s">
        <v>39</v>
      </c>
      <c r="B186" s="83" t="s">
        <v>40</v>
      </c>
      <c r="C186" s="83" t="s">
        <v>3412</v>
      </c>
      <c r="D186" s="83" t="s">
        <v>5053</v>
      </c>
      <c r="E186" s="83" t="s">
        <v>2903</v>
      </c>
      <c r="F186" s="83" t="s">
        <v>3416</v>
      </c>
      <c r="G186" s="83" t="s">
        <v>3417</v>
      </c>
      <c r="H186" s="83" t="s">
        <v>2621</v>
      </c>
      <c r="I186" s="83" t="s">
        <v>302</v>
      </c>
      <c r="J186" s="83" t="s">
        <v>2011</v>
      </c>
      <c r="K186" s="84">
        <v>43530</v>
      </c>
      <c r="L186" s="84">
        <v>43530</v>
      </c>
      <c r="M186" s="84">
        <v>43535</v>
      </c>
      <c r="N186" s="83" t="s">
        <v>1367</v>
      </c>
      <c r="O186" s="83" t="s">
        <v>1368</v>
      </c>
      <c r="P186" s="102">
        <v>8182857</v>
      </c>
      <c r="Q186" s="83" t="s">
        <v>5054</v>
      </c>
      <c r="R186" s="83" t="s">
        <v>59</v>
      </c>
      <c r="S186" s="83" t="s">
        <v>52</v>
      </c>
      <c r="T186" s="85">
        <v>5966.97</v>
      </c>
      <c r="U186" s="85">
        <v>5188.6400000000003</v>
      </c>
      <c r="V186" s="85">
        <f t="shared" si="21"/>
        <v>778.32999999999993</v>
      </c>
      <c r="W186" s="86">
        <f t="shared" si="23"/>
        <v>0.13043973742117018</v>
      </c>
      <c r="X186" s="83" t="s">
        <v>1361</v>
      </c>
      <c r="Y186" s="85">
        <v>5188.6400000000003</v>
      </c>
      <c r="Z186" s="83" t="s">
        <v>5078</v>
      </c>
      <c r="AA186" s="85">
        <v>0</v>
      </c>
      <c r="AB186" s="85" t="s">
        <v>54</v>
      </c>
      <c r="AC186" s="85">
        <v>5966.97</v>
      </c>
      <c r="AD186" s="85">
        <v>5188.6400000000003</v>
      </c>
      <c r="AE186" s="85">
        <v>778.33</v>
      </c>
      <c r="AF186" s="83" t="s">
        <v>1390</v>
      </c>
      <c r="AG186" s="103">
        <f t="shared" si="22"/>
        <v>0</v>
      </c>
    </row>
    <row r="187" spans="1:33" s="88" customFormat="1" x14ac:dyDescent="0.2">
      <c r="A187" s="83" t="s">
        <v>39</v>
      </c>
      <c r="B187" s="83" t="s">
        <v>40</v>
      </c>
      <c r="C187" s="83" t="s">
        <v>3412</v>
      </c>
      <c r="D187" s="83" t="s">
        <v>5053</v>
      </c>
      <c r="E187" s="83" t="s">
        <v>2903</v>
      </c>
      <c r="F187" s="83" t="s">
        <v>3416</v>
      </c>
      <c r="G187" s="83" t="s">
        <v>3417</v>
      </c>
      <c r="H187" s="83" t="s">
        <v>2621</v>
      </c>
      <c r="I187" s="83" t="s">
        <v>302</v>
      </c>
      <c r="J187" s="83" t="s">
        <v>2011</v>
      </c>
      <c r="K187" s="84">
        <v>43550</v>
      </c>
      <c r="L187" s="84">
        <v>43496</v>
      </c>
      <c r="M187" s="84">
        <v>43496</v>
      </c>
      <c r="N187" s="83" t="s">
        <v>1383</v>
      </c>
      <c r="O187" s="83" t="s">
        <v>1368</v>
      </c>
      <c r="P187" s="102">
        <v>8182858</v>
      </c>
      <c r="Q187" s="83" t="s">
        <v>5054</v>
      </c>
      <c r="R187" s="83" t="s">
        <v>59</v>
      </c>
      <c r="S187" s="83" t="s">
        <v>52</v>
      </c>
      <c r="T187" s="85">
        <v>6966.64</v>
      </c>
      <c r="U187" s="85">
        <v>6618.31</v>
      </c>
      <c r="V187" s="85">
        <f t="shared" si="21"/>
        <v>348.32999999999993</v>
      </c>
      <c r="W187" s="86">
        <f t="shared" si="23"/>
        <v>4.9999712917561397E-2</v>
      </c>
      <c r="X187" s="83" t="s">
        <v>1525</v>
      </c>
      <c r="Y187" s="85">
        <v>0</v>
      </c>
      <c r="Z187" s="83" t="s">
        <v>55</v>
      </c>
      <c r="AA187" s="85">
        <v>0</v>
      </c>
      <c r="AB187" s="85" t="s">
        <v>54</v>
      </c>
      <c r="AC187" s="85">
        <v>6966.64</v>
      </c>
      <c r="AD187" s="85">
        <v>3936.05</v>
      </c>
      <c r="AE187" s="85">
        <v>3030.59</v>
      </c>
      <c r="AF187" s="83" t="s">
        <v>1390</v>
      </c>
      <c r="AG187" s="103">
        <f t="shared" si="22"/>
        <v>-2682.26</v>
      </c>
    </row>
    <row r="188" spans="1:33" s="88" customFormat="1" x14ac:dyDescent="0.2">
      <c r="A188" s="83" t="s">
        <v>39</v>
      </c>
      <c r="B188" s="83" t="s">
        <v>40</v>
      </c>
      <c r="C188" s="83" t="s">
        <v>3412</v>
      </c>
      <c r="D188" s="83" t="s">
        <v>5053</v>
      </c>
      <c r="E188" s="83" t="s">
        <v>2903</v>
      </c>
      <c r="F188" s="83" t="s">
        <v>3416</v>
      </c>
      <c r="G188" s="83" t="s">
        <v>3417</v>
      </c>
      <c r="H188" s="83" t="s">
        <v>2621</v>
      </c>
      <c r="I188" s="83" t="s">
        <v>302</v>
      </c>
      <c r="J188" s="83" t="s">
        <v>2011</v>
      </c>
      <c r="K188" s="84">
        <v>43550</v>
      </c>
      <c r="L188" s="84">
        <v>43550</v>
      </c>
      <c r="M188" s="84">
        <v>43553</v>
      </c>
      <c r="N188" s="83" t="s">
        <v>1367</v>
      </c>
      <c r="O188" s="83" t="s">
        <v>1368</v>
      </c>
      <c r="P188" s="102">
        <v>8182858</v>
      </c>
      <c r="Q188" s="83" t="s">
        <v>5054</v>
      </c>
      <c r="R188" s="83" t="s">
        <v>59</v>
      </c>
      <c r="S188" s="83" t="s">
        <v>52</v>
      </c>
      <c r="T188" s="85">
        <v>38721.760000000002</v>
      </c>
      <c r="U188" s="85">
        <v>31399.119999999999</v>
      </c>
      <c r="V188" s="85">
        <f t="shared" si="21"/>
        <v>7322.6400000000031</v>
      </c>
      <c r="W188" s="86">
        <f t="shared" si="23"/>
        <v>0.18910917272355396</v>
      </c>
      <c r="X188" s="83" t="s">
        <v>1361</v>
      </c>
      <c r="Y188" s="85">
        <v>31399.119999999999</v>
      </c>
      <c r="Z188" s="83" t="s">
        <v>5079</v>
      </c>
      <c r="AA188" s="85">
        <v>0</v>
      </c>
      <c r="AB188" s="85" t="s">
        <v>54</v>
      </c>
      <c r="AC188" s="85">
        <v>38721.760000000002</v>
      </c>
      <c r="AD188" s="85">
        <v>31399.119999999999</v>
      </c>
      <c r="AE188" s="85">
        <v>7322.64</v>
      </c>
      <c r="AF188" s="83" t="s">
        <v>1390</v>
      </c>
      <c r="AG188" s="103">
        <f t="shared" si="22"/>
        <v>0</v>
      </c>
    </row>
    <row r="189" spans="1:33" s="88" customFormat="1" x14ac:dyDescent="0.2">
      <c r="A189" s="83" t="s">
        <v>39</v>
      </c>
      <c r="B189" s="83" t="s">
        <v>40</v>
      </c>
      <c r="C189" s="83" t="s">
        <v>3412</v>
      </c>
      <c r="D189" s="83" t="s">
        <v>5053</v>
      </c>
      <c r="E189" s="83" t="s">
        <v>2903</v>
      </c>
      <c r="F189" s="83" t="s">
        <v>3416</v>
      </c>
      <c r="G189" s="83" t="s">
        <v>3417</v>
      </c>
      <c r="H189" s="83" t="s">
        <v>2621</v>
      </c>
      <c r="I189" s="83" t="s">
        <v>302</v>
      </c>
      <c r="J189" s="83" t="s">
        <v>2011</v>
      </c>
      <c r="K189" s="84">
        <v>43550</v>
      </c>
      <c r="L189" s="84">
        <v>43550</v>
      </c>
      <c r="M189" s="84">
        <v>43553</v>
      </c>
      <c r="N189" s="83" t="s">
        <v>1367</v>
      </c>
      <c r="O189" s="83" t="s">
        <v>1368</v>
      </c>
      <c r="P189" s="102">
        <v>8182858</v>
      </c>
      <c r="Q189" s="83" t="s">
        <v>5054</v>
      </c>
      <c r="R189" s="83" t="s">
        <v>59</v>
      </c>
      <c r="S189" s="83" t="s">
        <v>52</v>
      </c>
      <c r="T189" s="85">
        <v>14.44</v>
      </c>
      <c r="U189" s="85">
        <v>14.96</v>
      </c>
      <c r="V189" s="85">
        <f t="shared" si="21"/>
        <v>-0.52000000000000135</v>
      </c>
      <c r="W189" s="86">
        <f t="shared" si="23"/>
        <v>-3.6011080332410066E-2</v>
      </c>
      <c r="X189" s="83" t="s">
        <v>1361</v>
      </c>
      <c r="Y189" s="85">
        <v>14.96</v>
      </c>
      <c r="Z189" s="83" t="s">
        <v>5080</v>
      </c>
      <c r="AA189" s="85">
        <v>0</v>
      </c>
      <c r="AB189" s="85" t="s">
        <v>54</v>
      </c>
      <c r="AC189" s="85">
        <v>14.44</v>
      </c>
      <c r="AD189" s="85">
        <v>14.96</v>
      </c>
      <c r="AE189" s="85">
        <v>-0.52</v>
      </c>
      <c r="AF189" s="83" t="s">
        <v>1390</v>
      </c>
      <c r="AG189" s="103">
        <f t="shared" si="22"/>
        <v>-1.3322676295501878E-15</v>
      </c>
    </row>
    <row r="190" spans="1:33" s="88" customFormat="1" x14ac:dyDescent="0.2">
      <c r="A190" s="83" t="s">
        <v>39</v>
      </c>
      <c r="B190" s="83" t="s">
        <v>40</v>
      </c>
      <c r="C190" s="83" t="s">
        <v>3412</v>
      </c>
      <c r="D190" s="83" t="s">
        <v>5053</v>
      </c>
      <c r="E190" s="83" t="s">
        <v>2903</v>
      </c>
      <c r="F190" s="83" t="s">
        <v>3416</v>
      </c>
      <c r="G190" s="83" t="s">
        <v>3417</v>
      </c>
      <c r="H190" s="83" t="s">
        <v>2621</v>
      </c>
      <c r="I190" s="83" t="s">
        <v>302</v>
      </c>
      <c r="J190" s="83" t="s">
        <v>2011</v>
      </c>
      <c r="K190" s="84">
        <v>43550</v>
      </c>
      <c r="L190" s="84">
        <v>43550</v>
      </c>
      <c r="M190" s="84">
        <v>43553</v>
      </c>
      <c r="N190" s="83" t="s">
        <v>1367</v>
      </c>
      <c r="O190" s="83" t="s">
        <v>1368</v>
      </c>
      <c r="P190" s="102">
        <v>8182858</v>
      </c>
      <c r="Q190" s="83" t="s">
        <v>5054</v>
      </c>
      <c r="R190" s="83" t="s">
        <v>59</v>
      </c>
      <c r="S190" s="83" t="s">
        <v>52</v>
      </c>
      <c r="T190" s="85">
        <v>397.64</v>
      </c>
      <c r="U190" s="85">
        <v>461.04</v>
      </c>
      <c r="V190" s="85">
        <f t="shared" si="21"/>
        <v>-63.400000000000034</v>
      </c>
      <c r="W190" s="86">
        <f t="shared" si="23"/>
        <v>-0.15944070013077163</v>
      </c>
      <c r="X190" s="83" t="s">
        <v>1361</v>
      </c>
      <c r="Y190" s="85">
        <v>461.04</v>
      </c>
      <c r="Z190" s="83" t="s">
        <v>5081</v>
      </c>
      <c r="AA190" s="85">
        <v>0</v>
      </c>
      <c r="AB190" s="85" t="s">
        <v>54</v>
      </c>
      <c r="AC190" s="85">
        <v>397.64</v>
      </c>
      <c r="AD190" s="85">
        <v>461.04</v>
      </c>
      <c r="AE190" s="85">
        <v>-63.4</v>
      </c>
      <c r="AF190" s="83" t="s">
        <v>1390</v>
      </c>
      <c r="AG190" s="103">
        <f t="shared" si="22"/>
        <v>0</v>
      </c>
    </row>
    <row r="191" spans="1:33" s="88" customFormat="1" x14ac:dyDescent="0.2">
      <c r="A191" s="83" t="s">
        <v>39</v>
      </c>
      <c r="B191" s="83" t="s">
        <v>40</v>
      </c>
      <c r="C191" s="83" t="s">
        <v>3412</v>
      </c>
      <c r="D191" s="83" t="s">
        <v>5053</v>
      </c>
      <c r="E191" s="83" t="s">
        <v>2903</v>
      </c>
      <c r="F191" s="83" t="s">
        <v>3416</v>
      </c>
      <c r="G191" s="83" t="s">
        <v>3417</v>
      </c>
      <c r="H191" s="83" t="s">
        <v>2621</v>
      </c>
      <c r="I191" s="83" t="s">
        <v>302</v>
      </c>
      <c r="J191" s="83" t="s">
        <v>2011</v>
      </c>
      <c r="K191" s="84">
        <v>43550</v>
      </c>
      <c r="L191" s="84">
        <v>43550</v>
      </c>
      <c r="M191" s="84">
        <v>43553</v>
      </c>
      <c r="N191" s="83" t="s">
        <v>1367</v>
      </c>
      <c r="O191" s="83" t="s">
        <v>1368</v>
      </c>
      <c r="P191" s="102">
        <v>8182858</v>
      </c>
      <c r="Q191" s="83" t="s">
        <v>5054</v>
      </c>
      <c r="R191" s="83" t="s">
        <v>59</v>
      </c>
      <c r="S191" s="83" t="s">
        <v>52</v>
      </c>
      <c r="T191" s="85">
        <v>38979.96</v>
      </c>
      <c r="U191" s="85">
        <v>33895.79</v>
      </c>
      <c r="V191" s="85">
        <f t="shared" si="21"/>
        <v>5084.1699999999983</v>
      </c>
      <c r="W191" s="86">
        <f t="shared" si="23"/>
        <v>0.13043035446932214</v>
      </c>
      <c r="X191" s="83" t="s">
        <v>1361</v>
      </c>
      <c r="Y191" s="85">
        <v>33895.79</v>
      </c>
      <c r="Z191" s="83" t="s">
        <v>5082</v>
      </c>
      <c r="AA191" s="85">
        <v>0</v>
      </c>
      <c r="AB191" s="85" t="s">
        <v>54</v>
      </c>
      <c r="AC191" s="85">
        <v>38979.96</v>
      </c>
      <c r="AD191" s="85">
        <v>33895.79</v>
      </c>
      <c r="AE191" s="85">
        <v>5084.17</v>
      </c>
      <c r="AF191" s="83" t="s">
        <v>1390</v>
      </c>
      <c r="AG191" s="103">
        <f t="shared" si="22"/>
        <v>0</v>
      </c>
    </row>
    <row r="192" spans="1:33" s="88" customFormat="1" x14ac:dyDescent="0.2">
      <c r="A192" s="83" t="s">
        <v>39</v>
      </c>
      <c r="B192" s="83" t="s">
        <v>40</v>
      </c>
      <c r="C192" s="83" t="s">
        <v>3412</v>
      </c>
      <c r="D192" s="83" t="s">
        <v>5053</v>
      </c>
      <c r="E192" s="83" t="s">
        <v>2903</v>
      </c>
      <c r="F192" s="83" t="s">
        <v>3416</v>
      </c>
      <c r="G192" s="83" t="s">
        <v>3417</v>
      </c>
      <c r="H192" s="83" t="s">
        <v>2621</v>
      </c>
      <c r="I192" s="83" t="s">
        <v>302</v>
      </c>
      <c r="J192" s="83" t="s">
        <v>2011</v>
      </c>
      <c r="K192" s="84">
        <v>43550</v>
      </c>
      <c r="L192" s="84">
        <v>43550</v>
      </c>
      <c r="M192" s="84">
        <v>43553</v>
      </c>
      <c r="N192" s="83" t="s">
        <v>1367</v>
      </c>
      <c r="O192" s="83" t="s">
        <v>1368</v>
      </c>
      <c r="P192" s="102">
        <v>8182858</v>
      </c>
      <c r="Q192" s="83" t="s">
        <v>5054</v>
      </c>
      <c r="R192" s="83" t="s">
        <v>59</v>
      </c>
      <c r="S192" s="83" t="s">
        <v>52</v>
      </c>
      <c r="T192" s="85">
        <v>18969.71</v>
      </c>
      <c r="U192" s="85">
        <v>18214.32</v>
      </c>
      <c r="V192" s="85">
        <f t="shared" si="21"/>
        <v>755.38999999999942</v>
      </c>
      <c r="W192" s="86">
        <f t="shared" si="23"/>
        <v>3.9820851241268287E-2</v>
      </c>
      <c r="X192" s="83" t="s">
        <v>1361</v>
      </c>
      <c r="Y192" s="85">
        <v>18214.32</v>
      </c>
      <c r="Z192" s="83" t="s">
        <v>5083</v>
      </c>
      <c r="AA192" s="85">
        <v>0</v>
      </c>
      <c r="AB192" s="85" t="s">
        <v>54</v>
      </c>
      <c r="AC192" s="85">
        <v>18969.71</v>
      </c>
      <c r="AD192" s="85">
        <v>18214.32</v>
      </c>
      <c r="AE192" s="85">
        <v>755.39</v>
      </c>
      <c r="AF192" s="83" t="s">
        <v>1390</v>
      </c>
      <c r="AG192" s="103">
        <f t="shared" si="22"/>
        <v>0</v>
      </c>
    </row>
    <row r="193" spans="1:33" s="88" customFormat="1" x14ac:dyDescent="0.2">
      <c r="A193" s="83" t="s">
        <v>39</v>
      </c>
      <c r="B193" s="83" t="s">
        <v>40</v>
      </c>
      <c r="C193" s="83" t="s">
        <v>3412</v>
      </c>
      <c r="D193" s="83" t="s">
        <v>5053</v>
      </c>
      <c r="E193" s="83" t="s">
        <v>2903</v>
      </c>
      <c r="F193" s="83" t="s">
        <v>3416</v>
      </c>
      <c r="G193" s="83" t="s">
        <v>3417</v>
      </c>
      <c r="H193" s="83" t="s">
        <v>2621</v>
      </c>
      <c r="I193" s="83" t="s">
        <v>302</v>
      </c>
      <c r="J193" s="83" t="s">
        <v>2011</v>
      </c>
      <c r="K193" s="84">
        <v>43550</v>
      </c>
      <c r="L193" s="84">
        <v>43550</v>
      </c>
      <c r="M193" s="84">
        <v>43553</v>
      </c>
      <c r="N193" s="83" t="s">
        <v>1367</v>
      </c>
      <c r="O193" s="83" t="s">
        <v>1368</v>
      </c>
      <c r="P193" s="102">
        <v>8182858</v>
      </c>
      <c r="Q193" s="83" t="s">
        <v>5054</v>
      </c>
      <c r="R193" s="83" t="s">
        <v>59</v>
      </c>
      <c r="S193" s="83" t="s">
        <v>52</v>
      </c>
      <c r="T193" s="85">
        <v>5966.97</v>
      </c>
      <c r="U193" s="85">
        <v>5188.6400000000003</v>
      </c>
      <c r="V193" s="85">
        <f t="shared" si="21"/>
        <v>778.32999999999993</v>
      </c>
      <c r="W193" s="86">
        <f t="shared" si="23"/>
        <v>0.13043973742117018</v>
      </c>
      <c r="X193" s="83" t="s">
        <v>1361</v>
      </c>
      <c r="Y193" s="85">
        <v>5188.6400000000003</v>
      </c>
      <c r="Z193" s="83" t="s">
        <v>5084</v>
      </c>
      <c r="AA193" s="85">
        <v>0</v>
      </c>
      <c r="AB193" s="85" t="s">
        <v>54</v>
      </c>
      <c r="AC193" s="85">
        <v>5966.97</v>
      </c>
      <c r="AD193" s="85">
        <v>5188.6400000000003</v>
      </c>
      <c r="AE193" s="85">
        <v>778.33</v>
      </c>
      <c r="AF193" s="83" t="s">
        <v>1390</v>
      </c>
      <c r="AG193" s="103">
        <f t="shared" si="22"/>
        <v>0</v>
      </c>
    </row>
    <row r="194" spans="1:33" s="88" customFormat="1" x14ac:dyDescent="0.2">
      <c r="A194" s="83" t="s">
        <v>39</v>
      </c>
      <c r="B194" s="83" t="s">
        <v>40</v>
      </c>
      <c r="C194" s="83" t="s">
        <v>3412</v>
      </c>
      <c r="D194" s="83" t="s">
        <v>5053</v>
      </c>
      <c r="E194" s="83" t="s">
        <v>2903</v>
      </c>
      <c r="F194" s="83" t="s">
        <v>3416</v>
      </c>
      <c r="G194" s="83" t="s">
        <v>3417</v>
      </c>
      <c r="H194" s="83" t="s">
        <v>2621</v>
      </c>
      <c r="I194" s="83" t="s">
        <v>302</v>
      </c>
      <c r="J194" s="83" t="s">
        <v>2011</v>
      </c>
      <c r="K194" s="84">
        <v>43550</v>
      </c>
      <c r="L194" s="84">
        <v>43550</v>
      </c>
      <c r="M194" s="84">
        <v>43553</v>
      </c>
      <c r="N194" s="83" t="s">
        <v>1367</v>
      </c>
      <c r="O194" s="83" t="s">
        <v>1368</v>
      </c>
      <c r="P194" s="102">
        <v>8182858</v>
      </c>
      <c r="Q194" s="83" t="s">
        <v>5054</v>
      </c>
      <c r="R194" s="83" t="s">
        <v>59</v>
      </c>
      <c r="S194" s="83" t="s">
        <v>52</v>
      </c>
      <c r="T194" s="85">
        <v>5151.32</v>
      </c>
      <c r="U194" s="85">
        <v>4479.3999999999996</v>
      </c>
      <c r="V194" s="85">
        <f t="shared" si="21"/>
        <v>671.92000000000007</v>
      </c>
      <c r="W194" s="86">
        <f t="shared" si="23"/>
        <v>0.13043647065218236</v>
      </c>
      <c r="X194" s="83" t="s">
        <v>1361</v>
      </c>
      <c r="Y194" s="85">
        <v>4479.3999999999996</v>
      </c>
      <c r="Z194" s="83" t="s">
        <v>5085</v>
      </c>
      <c r="AA194" s="85">
        <v>0</v>
      </c>
      <c r="AB194" s="85" t="s">
        <v>54</v>
      </c>
      <c r="AC194" s="85">
        <v>5151.32</v>
      </c>
      <c r="AD194" s="85">
        <v>4479.3999999999996</v>
      </c>
      <c r="AE194" s="85">
        <v>671.92</v>
      </c>
      <c r="AF194" s="83" t="s">
        <v>1390</v>
      </c>
      <c r="AG194" s="103">
        <f t="shared" si="22"/>
        <v>0</v>
      </c>
    </row>
    <row r="195" spans="1:33" s="88" customFormat="1" x14ac:dyDescent="0.2">
      <c r="A195" s="83" t="s">
        <v>39</v>
      </c>
      <c r="B195" s="83" t="s">
        <v>40</v>
      </c>
      <c r="C195" s="83" t="s">
        <v>3412</v>
      </c>
      <c r="D195" s="83" t="s">
        <v>5053</v>
      </c>
      <c r="E195" s="83" t="s">
        <v>2903</v>
      </c>
      <c r="F195" s="83" t="s">
        <v>3416</v>
      </c>
      <c r="G195" s="83" t="s">
        <v>3417</v>
      </c>
      <c r="H195" s="83" t="s">
        <v>2621</v>
      </c>
      <c r="I195" s="83" t="s">
        <v>302</v>
      </c>
      <c r="J195" s="83" t="s">
        <v>2011</v>
      </c>
      <c r="K195" s="84">
        <v>43550</v>
      </c>
      <c r="L195" s="84">
        <v>43550</v>
      </c>
      <c r="M195" s="84">
        <v>43553</v>
      </c>
      <c r="N195" s="83" t="s">
        <v>1367</v>
      </c>
      <c r="O195" s="83" t="s">
        <v>1368</v>
      </c>
      <c r="P195" s="102">
        <v>8182858</v>
      </c>
      <c r="Q195" s="83" t="s">
        <v>5054</v>
      </c>
      <c r="R195" s="83" t="s">
        <v>59</v>
      </c>
      <c r="S195" s="83" t="s">
        <v>52</v>
      </c>
      <c r="T195" s="85">
        <v>3323.5</v>
      </c>
      <c r="U195" s="85">
        <v>2890</v>
      </c>
      <c r="V195" s="85">
        <f t="shared" si="21"/>
        <v>433.5</v>
      </c>
      <c r="W195" s="86">
        <f t="shared" si="23"/>
        <v>0.13043478260869565</v>
      </c>
      <c r="X195" s="83" t="s">
        <v>1361</v>
      </c>
      <c r="Y195" s="85">
        <v>2890</v>
      </c>
      <c r="Z195" s="83" t="s">
        <v>5086</v>
      </c>
      <c r="AA195" s="85">
        <v>0</v>
      </c>
      <c r="AB195" s="85" t="s">
        <v>54</v>
      </c>
      <c r="AC195" s="85">
        <v>3323.5</v>
      </c>
      <c r="AD195" s="85">
        <v>2890</v>
      </c>
      <c r="AE195" s="85">
        <v>433.5</v>
      </c>
      <c r="AF195" s="83" t="s">
        <v>1390</v>
      </c>
      <c r="AG195" s="103">
        <f t="shared" si="22"/>
        <v>0</v>
      </c>
    </row>
    <row r="196" spans="1:33" s="88" customFormat="1" x14ac:dyDescent="0.2">
      <c r="A196" s="83" t="s">
        <v>39</v>
      </c>
      <c r="B196" s="83" t="s">
        <v>40</v>
      </c>
      <c r="C196" s="83" t="s">
        <v>3412</v>
      </c>
      <c r="D196" s="83" t="s">
        <v>5053</v>
      </c>
      <c r="E196" s="83" t="s">
        <v>2903</v>
      </c>
      <c r="F196" s="83" t="s">
        <v>3416</v>
      </c>
      <c r="G196" s="83" t="s">
        <v>3417</v>
      </c>
      <c r="H196" s="83" t="s">
        <v>2621</v>
      </c>
      <c r="I196" s="83" t="s">
        <v>302</v>
      </c>
      <c r="J196" s="83" t="s">
        <v>2011</v>
      </c>
      <c r="K196" s="84">
        <v>43537</v>
      </c>
      <c r="L196" s="84">
        <v>43537</v>
      </c>
      <c r="M196" s="84">
        <v>43542</v>
      </c>
      <c r="N196" s="83" t="s">
        <v>1367</v>
      </c>
      <c r="O196" s="83" t="s">
        <v>1368</v>
      </c>
      <c r="P196" s="102">
        <v>8182859</v>
      </c>
      <c r="Q196" s="83" t="s">
        <v>5054</v>
      </c>
      <c r="R196" s="83" t="s">
        <v>59</v>
      </c>
      <c r="S196" s="83" t="s">
        <v>52</v>
      </c>
      <c r="T196" s="85">
        <v>38979.96</v>
      </c>
      <c r="U196" s="85">
        <v>33895.79</v>
      </c>
      <c r="V196" s="85">
        <f t="shared" si="21"/>
        <v>5084.1699999999983</v>
      </c>
      <c r="W196" s="86">
        <f t="shared" si="23"/>
        <v>0.13043035446932214</v>
      </c>
      <c r="X196" s="83" t="s">
        <v>1361</v>
      </c>
      <c r="Y196" s="85">
        <v>33895.79</v>
      </c>
      <c r="Z196" s="83" t="s">
        <v>5087</v>
      </c>
      <c r="AA196" s="85">
        <v>0</v>
      </c>
      <c r="AB196" s="85" t="s">
        <v>54</v>
      </c>
      <c r="AC196" s="85">
        <v>38979.96</v>
      </c>
      <c r="AD196" s="85">
        <v>33895.79</v>
      </c>
      <c r="AE196" s="85">
        <v>5084.17</v>
      </c>
      <c r="AF196" s="83" t="s">
        <v>1390</v>
      </c>
      <c r="AG196" s="103">
        <f t="shared" si="22"/>
        <v>0</v>
      </c>
    </row>
    <row r="197" spans="1:33" s="88" customFormat="1" x14ac:dyDescent="0.2">
      <c r="A197" s="83" t="s">
        <v>39</v>
      </c>
      <c r="B197" s="83" t="s">
        <v>40</v>
      </c>
      <c r="C197" s="83" t="s">
        <v>3412</v>
      </c>
      <c r="D197" s="83" t="s">
        <v>5053</v>
      </c>
      <c r="E197" s="83" t="s">
        <v>2903</v>
      </c>
      <c r="F197" s="83" t="s">
        <v>3416</v>
      </c>
      <c r="G197" s="83" t="s">
        <v>3417</v>
      </c>
      <c r="H197" s="83" t="s">
        <v>2621</v>
      </c>
      <c r="I197" s="83" t="s">
        <v>302</v>
      </c>
      <c r="J197" s="83" t="s">
        <v>2011</v>
      </c>
      <c r="K197" s="84">
        <v>43537</v>
      </c>
      <c r="L197" s="84">
        <v>43537</v>
      </c>
      <c r="M197" s="84">
        <v>43542</v>
      </c>
      <c r="N197" s="83" t="s">
        <v>1367</v>
      </c>
      <c r="O197" s="83" t="s">
        <v>1368</v>
      </c>
      <c r="P197" s="102">
        <v>8182859</v>
      </c>
      <c r="Q197" s="83" t="s">
        <v>5054</v>
      </c>
      <c r="R197" s="83" t="s">
        <v>59</v>
      </c>
      <c r="S197" s="83" t="s">
        <v>52</v>
      </c>
      <c r="T197" s="85">
        <v>5151.32</v>
      </c>
      <c r="U197" s="85">
        <v>4479.3999999999996</v>
      </c>
      <c r="V197" s="85">
        <f t="shared" si="21"/>
        <v>671.92000000000007</v>
      </c>
      <c r="W197" s="86">
        <f t="shared" si="23"/>
        <v>0.13043647065218236</v>
      </c>
      <c r="X197" s="83" t="s">
        <v>1361</v>
      </c>
      <c r="Y197" s="85">
        <v>4479.3999999999996</v>
      </c>
      <c r="Z197" s="83" t="s">
        <v>5088</v>
      </c>
      <c r="AA197" s="85">
        <v>0</v>
      </c>
      <c r="AB197" s="85" t="s">
        <v>54</v>
      </c>
      <c r="AC197" s="85">
        <v>5151.32</v>
      </c>
      <c r="AD197" s="85">
        <v>4479.3999999999996</v>
      </c>
      <c r="AE197" s="85">
        <v>671.92</v>
      </c>
      <c r="AF197" s="83" t="s">
        <v>1390</v>
      </c>
      <c r="AG197" s="103">
        <f t="shared" si="22"/>
        <v>0</v>
      </c>
    </row>
    <row r="198" spans="1:33" s="88" customFormat="1" x14ac:dyDescent="0.2">
      <c r="A198" s="83" t="s">
        <v>39</v>
      </c>
      <c r="B198" s="83" t="s">
        <v>40</v>
      </c>
      <c r="C198" s="83" t="s">
        <v>3412</v>
      </c>
      <c r="D198" s="83" t="s">
        <v>5053</v>
      </c>
      <c r="E198" s="83" t="s">
        <v>2903</v>
      </c>
      <c r="F198" s="83" t="s">
        <v>3416</v>
      </c>
      <c r="G198" s="83" t="s">
        <v>3417</v>
      </c>
      <c r="H198" s="83" t="s">
        <v>2621</v>
      </c>
      <c r="I198" s="83" t="s">
        <v>302</v>
      </c>
      <c r="J198" s="83" t="s">
        <v>2011</v>
      </c>
      <c r="K198" s="84">
        <v>43537</v>
      </c>
      <c r="L198" s="84">
        <v>43537</v>
      </c>
      <c r="M198" s="84">
        <v>43542</v>
      </c>
      <c r="N198" s="83" t="s">
        <v>1367</v>
      </c>
      <c r="O198" s="83" t="s">
        <v>1368</v>
      </c>
      <c r="P198" s="102">
        <v>8182859</v>
      </c>
      <c r="Q198" s="83" t="s">
        <v>5054</v>
      </c>
      <c r="R198" s="83" t="s">
        <v>59</v>
      </c>
      <c r="S198" s="83" t="s">
        <v>52</v>
      </c>
      <c r="T198" s="85">
        <v>18969.71</v>
      </c>
      <c r="U198" s="85">
        <v>18214.32</v>
      </c>
      <c r="V198" s="85">
        <f t="shared" si="21"/>
        <v>755.38999999999942</v>
      </c>
      <c r="W198" s="86">
        <f t="shared" si="23"/>
        <v>3.9820851241268287E-2</v>
      </c>
      <c r="X198" s="83" t="s">
        <v>1361</v>
      </c>
      <c r="Y198" s="85">
        <v>18214.32</v>
      </c>
      <c r="Z198" s="83" t="s">
        <v>5089</v>
      </c>
      <c r="AA198" s="85">
        <v>0</v>
      </c>
      <c r="AB198" s="85" t="s">
        <v>54</v>
      </c>
      <c r="AC198" s="85">
        <v>18969.71</v>
      </c>
      <c r="AD198" s="85">
        <v>18214.32</v>
      </c>
      <c r="AE198" s="85">
        <v>755.39</v>
      </c>
      <c r="AF198" s="83" t="s">
        <v>1390</v>
      </c>
      <c r="AG198" s="103">
        <f t="shared" si="22"/>
        <v>0</v>
      </c>
    </row>
    <row r="199" spans="1:33" s="88" customFormat="1" x14ac:dyDescent="0.2">
      <c r="A199" s="83" t="s">
        <v>39</v>
      </c>
      <c r="B199" s="83" t="s">
        <v>40</v>
      </c>
      <c r="C199" s="83" t="s">
        <v>3412</v>
      </c>
      <c r="D199" s="83" t="s">
        <v>5053</v>
      </c>
      <c r="E199" s="83" t="s">
        <v>2903</v>
      </c>
      <c r="F199" s="83" t="s">
        <v>3416</v>
      </c>
      <c r="G199" s="83" t="s">
        <v>3417</v>
      </c>
      <c r="H199" s="83" t="s">
        <v>2621</v>
      </c>
      <c r="I199" s="83" t="s">
        <v>302</v>
      </c>
      <c r="J199" s="83" t="s">
        <v>2011</v>
      </c>
      <c r="K199" s="84">
        <v>43537</v>
      </c>
      <c r="L199" s="84">
        <v>43537</v>
      </c>
      <c r="M199" s="84">
        <v>43542</v>
      </c>
      <c r="N199" s="83" t="s">
        <v>1367</v>
      </c>
      <c r="O199" s="83" t="s">
        <v>1368</v>
      </c>
      <c r="P199" s="102">
        <v>8182859</v>
      </c>
      <c r="Q199" s="83" t="s">
        <v>5054</v>
      </c>
      <c r="R199" s="83" t="s">
        <v>59</v>
      </c>
      <c r="S199" s="83" t="s">
        <v>52</v>
      </c>
      <c r="T199" s="85">
        <v>14.44</v>
      </c>
      <c r="U199" s="85">
        <v>14.96</v>
      </c>
      <c r="V199" s="85">
        <f t="shared" si="21"/>
        <v>-0.52000000000000135</v>
      </c>
      <c r="W199" s="86">
        <f t="shared" si="23"/>
        <v>-3.6011080332410066E-2</v>
      </c>
      <c r="X199" s="83" t="s">
        <v>1361</v>
      </c>
      <c r="Y199" s="85">
        <v>14.96</v>
      </c>
      <c r="Z199" s="83" t="s">
        <v>5090</v>
      </c>
      <c r="AA199" s="85">
        <v>0</v>
      </c>
      <c r="AB199" s="85" t="s">
        <v>54</v>
      </c>
      <c r="AC199" s="85">
        <v>14.44</v>
      </c>
      <c r="AD199" s="85">
        <v>14.96</v>
      </c>
      <c r="AE199" s="85">
        <v>-0.52</v>
      </c>
      <c r="AF199" s="83" t="s">
        <v>1390</v>
      </c>
      <c r="AG199" s="103">
        <f t="shared" si="22"/>
        <v>-1.3322676295501878E-15</v>
      </c>
    </row>
    <row r="200" spans="1:33" s="88" customFormat="1" x14ac:dyDescent="0.2">
      <c r="A200" s="83" t="s">
        <v>39</v>
      </c>
      <c r="B200" s="83" t="s">
        <v>40</v>
      </c>
      <c r="C200" s="83" t="s">
        <v>3412</v>
      </c>
      <c r="D200" s="83" t="s">
        <v>5053</v>
      </c>
      <c r="E200" s="83" t="s">
        <v>2903</v>
      </c>
      <c r="F200" s="83" t="s">
        <v>3416</v>
      </c>
      <c r="G200" s="83" t="s">
        <v>3417</v>
      </c>
      <c r="H200" s="83" t="s">
        <v>2621</v>
      </c>
      <c r="I200" s="83" t="s">
        <v>302</v>
      </c>
      <c r="J200" s="83" t="s">
        <v>2011</v>
      </c>
      <c r="K200" s="84">
        <v>43537</v>
      </c>
      <c r="L200" s="84">
        <v>43537</v>
      </c>
      <c r="M200" s="84">
        <v>43542</v>
      </c>
      <c r="N200" s="83" t="s">
        <v>1367</v>
      </c>
      <c r="O200" s="83" t="s">
        <v>1368</v>
      </c>
      <c r="P200" s="102">
        <v>8182859</v>
      </c>
      <c r="Q200" s="83" t="s">
        <v>5054</v>
      </c>
      <c r="R200" s="83" t="s">
        <v>59</v>
      </c>
      <c r="S200" s="83" t="s">
        <v>52</v>
      </c>
      <c r="T200" s="85">
        <v>3323.5</v>
      </c>
      <c r="U200" s="85">
        <v>2890</v>
      </c>
      <c r="V200" s="85">
        <f t="shared" si="21"/>
        <v>433.5</v>
      </c>
      <c r="W200" s="86">
        <f t="shared" si="23"/>
        <v>0.13043478260869565</v>
      </c>
      <c r="X200" s="83" t="s">
        <v>1361</v>
      </c>
      <c r="Y200" s="85">
        <v>2890</v>
      </c>
      <c r="Z200" s="83" t="s">
        <v>5091</v>
      </c>
      <c r="AA200" s="85">
        <v>0</v>
      </c>
      <c r="AB200" s="85" t="s">
        <v>54</v>
      </c>
      <c r="AC200" s="85">
        <v>3323.5</v>
      </c>
      <c r="AD200" s="85">
        <v>2890</v>
      </c>
      <c r="AE200" s="85">
        <v>433.5</v>
      </c>
      <c r="AF200" s="83" t="s">
        <v>1390</v>
      </c>
      <c r="AG200" s="103">
        <f t="shared" si="22"/>
        <v>0</v>
      </c>
    </row>
    <row r="201" spans="1:33" s="88" customFormat="1" x14ac:dyDescent="0.2">
      <c r="A201" s="83" t="s">
        <v>39</v>
      </c>
      <c r="B201" s="83" t="s">
        <v>40</v>
      </c>
      <c r="C201" s="83" t="s">
        <v>3412</v>
      </c>
      <c r="D201" s="83" t="s">
        <v>5053</v>
      </c>
      <c r="E201" s="83" t="s">
        <v>2903</v>
      </c>
      <c r="F201" s="83" t="s">
        <v>3416</v>
      </c>
      <c r="G201" s="83" t="s">
        <v>3417</v>
      </c>
      <c r="H201" s="83" t="s">
        <v>2621</v>
      </c>
      <c r="I201" s="83" t="s">
        <v>302</v>
      </c>
      <c r="J201" s="83" t="s">
        <v>2011</v>
      </c>
      <c r="K201" s="84">
        <v>43537</v>
      </c>
      <c r="L201" s="84">
        <v>43514</v>
      </c>
      <c r="M201" s="84">
        <v>43514</v>
      </c>
      <c r="N201" s="83" t="s">
        <v>1383</v>
      </c>
      <c r="O201" s="83" t="s">
        <v>1368</v>
      </c>
      <c r="P201" s="102">
        <v>8182859</v>
      </c>
      <c r="Q201" s="83" t="s">
        <v>5054</v>
      </c>
      <c r="R201" s="83" t="s">
        <v>59</v>
      </c>
      <c r="S201" s="83" t="s">
        <v>52</v>
      </c>
      <c r="T201" s="85">
        <v>6966.64</v>
      </c>
      <c r="U201" s="85">
        <v>6618.31</v>
      </c>
      <c r="V201" s="85">
        <f t="shared" si="21"/>
        <v>348.32999999999993</v>
      </c>
      <c r="W201" s="86">
        <f t="shared" si="23"/>
        <v>4.9999712917561397E-2</v>
      </c>
      <c r="X201" s="83" t="s">
        <v>1525</v>
      </c>
      <c r="Y201" s="85">
        <v>0</v>
      </c>
      <c r="Z201" s="83" t="s">
        <v>55</v>
      </c>
      <c r="AA201" s="85">
        <v>0</v>
      </c>
      <c r="AB201" s="85" t="s">
        <v>54</v>
      </c>
      <c r="AC201" s="85">
        <v>6966.64</v>
      </c>
      <c r="AD201" s="85">
        <v>3936.05</v>
      </c>
      <c r="AE201" s="85">
        <v>3030.59</v>
      </c>
      <c r="AF201" s="83" t="s">
        <v>1390</v>
      </c>
      <c r="AG201" s="103">
        <f t="shared" si="22"/>
        <v>-2682.26</v>
      </c>
    </row>
    <row r="202" spans="1:33" s="88" customFormat="1" x14ac:dyDescent="0.2">
      <c r="A202" s="83" t="s">
        <v>39</v>
      </c>
      <c r="B202" s="83" t="s">
        <v>40</v>
      </c>
      <c r="C202" s="83" t="s">
        <v>3412</v>
      </c>
      <c r="D202" s="83" t="s">
        <v>5053</v>
      </c>
      <c r="E202" s="83" t="s">
        <v>2903</v>
      </c>
      <c r="F202" s="83" t="s">
        <v>3416</v>
      </c>
      <c r="G202" s="83" t="s">
        <v>3417</v>
      </c>
      <c r="H202" s="83" t="s">
        <v>2621</v>
      </c>
      <c r="I202" s="83" t="s">
        <v>302</v>
      </c>
      <c r="J202" s="83" t="s">
        <v>2011</v>
      </c>
      <c r="K202" s="84">
        <v>43537</v>
      </c>
      <c r="L202" s="84">
        <v>43537</v>
      </c>
      <c r="M202" s="84">
        <v>43542</v>
      </c>
      <c r="N202" s="83" t="s">
        <v>1367</v>
      </c>
      <c r="O202" s="83" t="s">
        <v>1368</v>
      </c>
      <c r="P202" s="102">
        <v>8182859</v>
      </c>
      <c r="Q202" s="83" t="s">
        <v>5054</v>
      </c>
      <c r="R202" s="83" t="s">
        <v>59</v>
      </c>
      <c r="S202" s="83" t="s">
        <v>52</v>
      </c>
      <c r="T202" s="85">
        <v>38721.760000000002</v>
      </c>
      <c r="U202" s="85">
        <v>31399.119999999999</v>
      </c>
      <c r="V202" s="85">
        <f t="shared" si="21"/>
        <v>7322.6400000000031</v>
      </c>
      <c r="W202" s="86">
        <f t="shared" si="23"/>
        <v>0.18910917272355396</v>
      </c>
      <c r="X202" s="83" t="s">
        <v>1361</v>
      </c>
      <c r="Y202" s="85">
        <v>31399.119999999999</v>
      </c>
      <c r="Z202" s="83" t="s">
        <v>5092</v>
      </c>
      <c r="AA202" s="85">
        <v>0</v>
      </c>
      <c r="AB202" s="85" t="s">
        <v>54</v>
      </c>
      <c r="AC202" s="85">
        <v>38721.760000000002</v>
      </c>
      <c r="AD202" s="85">
        <v>31399.119999999999</v>
      </c>
      <c r="AE202" s="85">
        <v>7322.64</v>
      </c>
      <c r="AF202" s="83" t="s">
        <v>1390</v>
      </c>
      <c r="AG202" s="103">
        <f t="shared" si="22"/>
        <v>0</v>
      </c>
    </row>
    <row r="203" spans="1:33" s="88" customFormat="1" x14ac:dyDescent="0.2">
      <c r="A203" s="83" t="s">
        <v>39</v>
      </c>
      <c r="B203" s="83" t="s">
        <v>40</v>
      </c>
      <c r="C203" s="83" t="s">
        <v>3412</v>
      </c>
      <c r="D203" s="83" t="s">
        <v>5053</v>
      </c>
      <c r="E203" s="83" t="s">
        <v>2903</v>
      </c>
      <c r="F203" s="83" t="s">
        <v>3416</v>
      </c>
      <c r="G203" s="83" t="s">
        <v>3417</v>
      </c>
      <c r="H203" s="83" t="s">
        <v>2621</v>
      </c>
      <c r="I203" s="83" t="s">
        <v>302</v>
      </c>
      <c r="J203" s="83" t="s">
        <v>2011</v>
      </c>
      <c r="K203" s="84">
        <v>43537</v>
      </c>
      <c r="L203" s="84">
        <v>43537</v>
      </c>
      <c r="M203" s="84">
        <v>43542</v>
      </c>
      <c r="N203" s="83" t="s">
        <v>1367</v>
      </c>
      <c r="O203" s="83" t="s">
        <v>1368</v>
      </c>
      <c r="P203" s="102">
        <v>8182859</v>
      </c>
      <c r="Q203" s="83" t="s">
        <v>5054</v>
      </c>
      <c r="R203" s="83" t="s">
        <v>59</v>
      </c>
      <c r="S203" s="83" t="s">
        <v>52</v>
      </c>
      <c r="T203" s="85">
        <v>5966.97</v>
      </c>
      <c r="U203" s="85">
        <v>5188.6400000000003</v>
      </c>
      <c r="V203" s="85">
        <f t="shared" si="21"/>
        <v>778.32999999999993</v>
      </c>
      <c r="W203" s="86">
        <f t="shared" si="23"/>
        <v>0.13043973742117018</v>
      </c>
      <c r="X203" s="83" t="s">
        <v>1361</v>
      </c>
      <c r="Y203" s="85">
        <v>5188.6400000000003</v>
      </c>
      <c r="Z203" s="83" t="s">
        <v>5093</v>
      </c>
      <c r="AA203" s="85">
        <v>0</v>
      </c>
      <c r="AB203" s="85" t="s">
        <v>54</v>
      </c>
      <c r="AC203" s="85">
        <v>5966.97</v>
      </c>
      <c r="AD203" s="85">
        <v>5188.6400000000003</v>
      </c>
      <c r="AE203" s="85">
        <v>778.33</v>
      </c>
      <c r="AF203" s="83" t="s">
        <v>1390</v>
      </c>
      <c r="AG203" s="103">
        <f t="shared" si="22"/>
        <v>0</v>
      </c>
    </row>
    <row r="204" spans="1:33" s="88" customFormat="1" x14ac:dyDescent="0.2">
      <c r="A204" s="83" t="s">
        <v>39</v>
      </c>
      <c r="B204" s="83" t="s">
        <v>40</v>
      </c>
      <c r="C204" s="83" t="s">
        <v>3412</v>
      </c>
      <c r="D204" s="83" t="s">
        <v>5053</v>
      </c>
      <c r="E204" s="83" t="s">
        <v>2903</v>
      </c>
      <c r="F204" s="83" t="s">
        <v>3416</v>
      </c>
      <c r="G204" s="83" t="s">
        <v>3417</v>
      </c>
      <c r="H204" s="83" t="s">
        <v>2621</v>
      </c>
      <c r="I204" s="83" t="s">
        <v>302</v>
      </c>
      <c r="J204" s="83" t="s">
        <v>2011</v>
      </c>
      <c r="K204" s="84">
        <v>43537</v>
      </c>
      <c r="L204" s="84">
        <v>43537</v>
      </c>
      <c r="M204" s="84">
        <v>43542</v>
      </c>
      <c r="N204" s="83" t="s">
        <v>1367</v>
      </c>
      <c r="O204" s="83" t="s">
        <v>1368</v>
      </c>
      <c r="P204" s="102">
        <v>8182859</v>
      </c>
      <c r="Q204" s="83" t="s">
        <v>5054</v>
      </c>
      <c r="R204" s="83" t="s">
        <v>59</v>
      </c>
      <c r="S204" s="83" t="s">
        <v>52</v>
      </c>
      <c r="T204" s="85">
        <v>397.64</v>
      </c>
      <c r="U204" s="85">
        <v>461.04</v>
      </c>
      <c r="V204" s="85">
        <f t="shared" si="21"/>
        <v>-63.400000000000034</v>
      </c>
      <c r="W204" s="86">
        <f t="shared" si="23"/>
        <v>-0.15944070013077163</v>
      </c>
      <c r="X204" s="83" t="s">
        <v>1361</v>
      </c>
      <c r="Y204" s="85">
        <v>461.04</v>
      </c>
      <c r="Z204" s="83" t="s">
        <v>5094</v>
      </c>
      <c r="AA204" s="85">
        <v>0</v>
      </c>
      <c r="AB204" s="85" t="s">
        <v>54</v>
      </c>
      <c r="AC204" s="85">
        <v>397.64</v>
      </c>
      <c r="AD204" s="85">
        <v>461.04</v>
      </c>
      <c r="AE204" s="85">
        <v>-63.4</v>
      </c>
      <c r="AF204" s="83" t="s">
        <v>1390</v>
      </c>
      <c r="AG204" s="103">
        <f t="shared" si="22"/>
        <v>0</v>
      </c>
    </row>
    <row r="205" spans="1:33" s="88" customFormat="1" x14ac:dyDescent="0.2">
      <c r="A205" s="83" t="s">
        <v>39</v>
      </c>
      <c r="B205" s="83" t="s">
        <v>40</v>
      </c>
      <c r="C205" s="83" t="s">
        <v>3412</v>
      </c>
      <c r="D205" s="83" t="s">
        <v>5053</v>
      </c>
      <c r="E205" s="83" t="s">
        <v>2903</v>
      </c>
      <c r="F205" s="83" t="s">
        <v>3416</v>
      </c>
      <c r="G205" s="83" t="s">
        <v>3417</v>
      </c>
      <c r="H205" s="83" t="s">
        <v>2621</v>
      </c>
      <c r="I205" s="83" t="s">
        <v>302</v>
      </c>
      <c r="J205" s="83" t="s">
        <v>2011</v>
      </c>
      <c r="K205" s="84">
        <v>43550</v>
      </c>
      <c r="L205" s="84">
        <v>43550</v>
      </c>
      <c r="M205" s="84">
        <v>43553</v>
      </c>
      <c r="N205" s="83" t="s">
        <v>1367</v>
      </c>
      <c r="O205" s="83" t="s">
        <v>1368</v>
      </c>
      <c r="P205" s="102">
        <v>8182860</v>
      </c>
      <c r="Q205" s="83" t="s">
        <v>5054</v>
      </c>
      <c r="R205" s="83" t="s">
        <v>59</v>
      </c>
      <c r="S205" s="83" t="s">
        <v>52</v>
      </c>
      <c r="T205" s="85">
        <v>5966.97</v>
      </c>
      <c r="U205" s="85">
        <v>5188.6400000000003</v>
      </c>
      <c r="V205" s="85">
        <f t="shared" si="21"/>
        <v>778.32999999999993</v>
      </c>
      <c r="W205" s="86">
        <f t="shared" si="23"/>
        <v>0.13043973742117018</v>
      </c>
      <c r="X205" s="83" t="s">
        <v>1361</v>
      </c>
      <c r="Y205" s="85">
        <v>5188.6400000000003</v>
      </c>
      <c r="Z205" s="83" t="s">
        <v>5095</v>
      </c>
      <c r="AA205" s="85">
        <v>0</v>
      </c>
      <c r="AB205" s="85" t="s">
        <v>54</v>
      </c>
      <c r="AC205" s="85">
        <v>5966.97</v>
      </c>
      <c r="AD205" s="85">
        <v>5188.6400000000003</v>
      </c>
      <c r="AE205" s="85">
        <v>778.33</v>
      </c>
      <c r="AF205" s="83" t="s">
        <v>1390</v>
      </c>
      <c r="AG205" s="103">
        <f t="shared" si="22"/>
        <v>0</v>
      </c>
    </row>
    <row r="206" spans="1:33" s="88" customFormat="1" x14ac:dyDescent="0.2">
      <c r="A206" s="83" t="s">
        <v>39</v>
      </c>
      <c r="B206" s="83" t="s">
        <v>40</v>
      </c>
      <c r="C206" s="83" t="s">
        <v>3412</v>
      </c>
      <c r="D206" s="83" t="s">
        <v>5053</v>
      </c>
      <c r="E206" s="83" t="s">
        <v>2903</v>
      </c>
      <c r="F206" s="83" t="s">
        <v>3416</v>
      </c>
      <c r="G206" s="83" t="s">
        <v>3417</v>
      </c>
      <c r="H206" s="83" t="s">
        <v>2621</v>
      </c>
      <c r="I206" s="83" t="s">
        <v>302</v>
      </c>
      <c r="J206" s="83" t="s">
        <v>2011</v>
      </c>
      <c r="K206" s="84">
        <v>43550</v>
      </c>
      <c r="L206" s="84">
        <v>43550</v>
      </c>
      <c r="M206" s="84">
        <v>43553</v>
      </c>
      <c r="N206" s="83" t="s">
        <v>1367</v>
      </c>
      <c r="O206" s="83" t="s">
        <v>1368</v>
      </c>
      <c r="P206" s="102">
        <v>8182860</v>
      </c>
      <c r="Q206" s="83" t="s">
        <v>5054</v>
      </c>
      <c r="R206" s="83" t="s">
        <v>59</v>
      </c>
      <c r="S206" s="83" t="s">
        <v>52</v>
      </c>
      <c r="T206" s="85">
        <v>3323.5</v>
      </c>
      <c r="U206" s="85">
        <v>2890</v>
      </c>
      <c r="V206" s="85">
        <f t="shared" si="21"/>
        <v>433.5</v>
      </c>
      <c r="W206" s="86">
        <f t="shared" si="23"/>
        <v>0.13043478260869565</v>
      </c>
      <c r="X206" s="83" t="s">
        <v>1361</v>
      </c>
      <c r="Y206" s="85">
        <v>2890</v>
      </c>
      <c r="Z206" s="83" t="s">
        <v>5096</v>
      </c>
      <c r="AA206" s="85">
        <v>0</v>
      </c>
      <c r="AB206" s="85" t="s">
        <v>54</v>
      </c>
      <c r="AC206" s="85">
        <v>3323.5</v>
      </c>
      <c r="AD206" s="85">
        <v>2890</v>
      </c>
      <c r="AE206" s="85">
        <v>433.5</v>
      </c>
      <c r="AF206" s="83" t="s">
        <v>1390</v>
      </c>
      <c r="AG206" s="103">
        <f t="shared" si="22"/>
        <v>0</v>
      </c>
    </row>
    <row r="207" spans="1:33" s="88" customFormat="1" x14ac:dyDescent="0.2">
      <c r="A207" s="83" t="s">
        <v>39</v>
      </c>
      <c r="B207" s="83" t="s">
        <v>40</v>
      </c>
      <c r="C207" s="83" t="s">
        <v>3412</v>
      </c>
      <c r="D207" s="83" t="s">
        <v>5053</v>
      </c>
      <c r="E207" s="83" t="s">
        <v>2903</v>
      </c>
      <c r="F207" s="83" t="s">
        <v>3416</v>
      </c>
      <c r="G207" s="83" t="s">
        <v>3417</v>
      </c>
      <c r="H207" s="83" t="s">
        <v>2621</v>
      </c>
      <c r="I207" s="83" t="s">
        <v>302</v>
      </c>
      <c r="J207" s="83" t="s">
        <v>2011</v>
      </c>
      <c r="K207" s="84">
        <v>43550</v>
      </c>
      <c r="L207" s="84">
        <v>43550</v>
      </c>
      <c r="M207" s="84">
        <v>43553</v>
      </c>
      <c r="N207" s="83" t="s">
        <v>1367</v>
      </c>
      <c r="O207" s="83" t="s">
        <v>1368</v>
      </c>
      <c r="P207" s="102">
        <v>8182860</v>
      </c>
      <c r="Q207" s="83" t="s">
        <v>5054</v>
      </c>
      <c r="R207" s="83" t="s">
        <v>59</v>
      </c>
      <c r="S207" s="83" t="s">
        <v>52</v>
      </c>
      <c r="T207" s="85">
        <v>397.64</v>
      </c>
      <c r="U207" s="85">
        <v>461.04</v>
      </c>
      <c r="V207" s="85">
        <f t="shared" si="21"/>
        <v>-63.400000000000034</v>
      </c>
      <c r="W207" s="86">
        <f t="shared" si="23"/>
        <v>-0.15944070013077163</v>
      </c>
      <c r="X207" s="83" t="s">
        <v>1361</v>
      </c>
      <c r="Y207" s="85">
        <v>461.04</v>
      </c>
      <c r="Z207" s="83" t="s">
        <v>5097</v>
      </c>
      <c r="AA207" s="85">
        <v>0</v>
      </c>
      <c r="AB207" s="85" t="s">
        <v>54</v>
      </c>
      <c r="AC207" s="85">
        <v>397.64</v>
      </c>
      <c r="AD207" s="85">
        <v>461.04</v>
      </c>
      <c r="AE207" s="85">
        <v>-63.4</v>
      </c>
      <c r="AF207" s="83" t="s">
        <v>1390</v>
      </c>
      <c r="AG207" s="103">
        <f t="shared" si="22"/>
        <v>0</v>
      </c>
    </row>
    <row r="208" spans="1:33" s="88" customFormat="1" x14ac:dyDescent="0.2">
      <c r="A208" s="83" t="s">
        <v>39</v>
      </c>
      <c r="B208" s="83" t="s">
        <v>40</v>
      </c>
      <c r="C208" s="83" t="s">
        <v>3412</v>
      </c>
      <c r="D208" s="83" t="s">
        <v>5053</v>
      </c>
      <c r="E208" s="83" t="s">
        <v>2903</v>
      </c>
      <c r="F208" s="83" t="s">
        <v>3416</v>
      </c>
      <c r="G208" s="83" t="s">
        <v>3417</v>
      </c>
      <c r="H208" s="83" t="s">
        <v>2621</v>
      </c>
      <c r="I208" s="83" t="s">
        <v>302</v>
      </c>
      <c r="J208" s="83" t="s">
        <v>2011</v>
      </c>
      <c r="K208" s="84">
        <v>43550</v>
      </c>
      <c r="L208" s="84">
        <v>43550</v>
      </c>
      <c r="M208" s="84">
        <v>43553</v>
      </c>
      <c r="N208" s="83" t="s">
        <v>1367</v>
      </c>
      <c r="O208" s="83" t="s">
        <v>1368</v>
      </c>
      <c r="P208" s="102">
        <v>8182860</v>
      </c>
      <c r="Q208" s="83" t="s">
        <v>5054</v>
      </c>
      <c r="R208" s="83" t="s">
        <v>59</v>
      </c>
      <c r="S208" s="83" t="s">
        <v>52</v>
      </c>
      <c r="T208" s="85">
        <v>18969.71</v>
      </c>
      <c r="U208" s="85">
        <v>18214.32</v>
      </c>
      <c r="V208" s="85">
        <f t="shared" si="21"/>
        <v>755.38999999999942</v>
      </c>
      <c r="W208" s="86">
        <f t="shared" si="23"/>
        <v>3.9820851241268287E-2</v>
      </c>
      <c r="X208" s="83" t="s">
        <v>1361</v>
      </c>
      <c r="Y208" s="85">
        <v>18214.32</v>
      </c>
      <c r="Z208" s="83" t="s">
        <v>5098</v>
      </c>
      <c r="AA208" s="85">
        <v>0</v>
      </c>
      <c r="AB208" s="85" t="s">
        <v>54</v>
      </c>
      <c r="AC208" s="85">
        <v>18969.71</v>
      </c>
      <c r="AD208" s="85">
        <v>18214.32</v>
      </c>
      <c r="AE208" s="85">
        <v>755.39</v>
      </c>
      <c r="AF208" s="83" t="s">
        <v>1390</v>
      </c>
      <c r="AG208" s="103">
        <f t="shared" si="22"/>
        <v>0</v>
      </c>
    </row>
    <row r="209" spans="1:33" s="88" customFormat="1" x14ac:dyDescent="0.2">
      <c r="A209" s="83" t="s">
        <v>39</v>
      </c>
      <c r="B209" s="83" t="s">
        <v>40</v>
      </c>
      <c r="C209" s="83" t="s">
        <v>3412</v>
      </c>
      <c r="D209" s="83" t="s">
        <v>5053</v>
      </c>
      <c r="E209" s="83" t="s">
        <v>2903</v>
      </c>
      <c r="F209" s="83" t="s">
        <v>3416</v>
      </c>
      <c r="G209" s="83" t="s">
        <v>3417</v>
      </c>
      <c r="H209" s="83" t="s">
        <v>2621</v>
      </c>
      <c r="I209" s="83" t="s">
        <v>302</v>
      </c>
      <c r="J209" s="83" t="s">
        <v>2011</v>
      </c>
      <c r="K209" s="84">
        <v>43550</v>
      </c>
      <c r="L209" s="84">
        <v>43550</v>
      </c>
      <c r="M209" s="84">
        <v>43553</v>
      </c>
      <c r="N209" s="83" t="s">
        <v>1367</v>
      </c>
      <c r="O209" s="83" t="s">
        <v>1368</v>
      </c>
      <c r="P209" s="102">
        <v>8182860</v>
      </c>
      <c r="Q209" s="83" t="s">
        <v>5054</v>
      </c>
      <c r="R209" s="83" t="s">
        <v>59</v>
      </c>
      <c r="S209" s="83" t="s">
        <v>52</v>
      </c>
      <c r="T209" s="85">
        <v>38721.760000000002</v>
      </c>
      <c r="U209" s="85">
        <v>31399.119999999999</v>
      </c>
      <c r="V209" s="85">
        <f t="shared" si="21"/>
        <v>7322.6400000000031</v>
      </c>
      <c r="W209" s="86">
        <f t="shared" si="23"/>
        <v>0.18910917272355396</v>
      </c>
      <c r="X209" s="83" t="s">
        <v>1361</v>
      </c>
      <c r="Y209" s="85">
        <v>31399.119999999999</v>
      </c>
      <c r="Z209" s="83" t="s">
        <v>5099</v>
      </c>
      <c r="AA209" s="85">
        <v>0</v>
      </c>
      <c r="AB209" s="85" t="s">
        <v>54</v>
      </c>
      <c r="AC209" s="85">
        <v>38721.760000000002</v>
      </c>
      <c r="AD209" s="85">
        <v>31399.119999999999</v>
      </c>
      <c r="AE209" s="85">
        <v>7322.64</v>
      </c>
      <c r="AF209" s="83" t="s">
        <v>1390</v>
      </c>
      <c r="AG209" s="103">
        <f t="shared" si="22"/>
        <v>0</v>
      </c>
    </row>
    <row r="210" spans="1:33" s="88" customFormat="1" x14ac:dyDescent="0.2">
      <c r="A210" s="83" t="s">
        <v>39</v>
      </c>
      <c r="B210" s="83" t="s">
        <v>40</v>
      </c>
      <c r="C210" s="83" t="s">
        <v>3412</v>
      </c>
      <c r="D210" s="83" t="s">
        <v>5053</v>
      </c>
      <c r="E210" s="83" t="s">
        <v>2903</v>
      </c>
      <c r="F210" s="83" t="s">
        <v>3416</v>
      </c>
      <c r="G210" s="83" t="s">
        <v>3417</v>
      </c>
      <c r="H210" s="83" t="s">
        <v>2621</v>
      </c>
      <c r="I210" s="83" t="s">
        <v>302</v>
      </c>
      <c r="J210" s="83" t="s">
        <v>2011</v>
      </c>
      <c r="K210" s="84">
        <v>43550</v>
      </c>
      <c r="L210" s="84">
        <v>43550</v>
      </c>
      <c r="M210" s="84">
        <v>43553</v>
      </c>
      <c r="N210" s="83" t="s">
        <v>1367</v>
      </c>
      <c r="O210" s="83" t="s">
        <v>1368</v>
      </c>
      <c r="P210" s="102">
        <v>8182860</v>
      </c>
      <c r="Q210" s="83" t="s">
        <v>5054</v>
      </c>
      <c r="R210" s="83" t="s">
        <v>59</v>
      </c>
      <c r="S210" s="83" t="s">
        <v>52</v>
      </c>
      <c r="T210" s="85">
        <v>5151.32</v>
      </c>
      <c r="U210" s="85">
        <v>4479.3999999999996</v>
      </c>
      <c r="V210" s="85">
        <f t="shared" si="21"/>
        <v>671.92000000000007</v>
      </c>
      <c r="W210" s="86">
        <f t="shared" si="23"/>
        <v>0.13043647065218236</v>
      </c>
      <c r="X210" s="83" t="s">
        <v>1361</v>
      </c>
      <c r="Y210" s="85">
        <v>4479.3999999999996</v>
      </c>
      <c r="Z210" s="83" t="s">
        <v>5100</v>
      </c>
      <c r="AA210" s="85">
        <v>0</v>
      </c>
      <c r="AB210" s="85" t="s">
        <v>54</v>
      </c>
      <c r="AC210" s="85">
        <v>5151.32</v>
      </c>
      <c r="AD210" s="85">
        <v>4479.3999999999996</v>
      </c>
      <c r="AE210" s="85">
        <v>671.92</v>
      </c>
      <c r="AF210" s="83" t="s">
        <v>1390</v>
      </c>
      <c r="AG210" s="103">
        <f t="shared" si="22"/>
        <v>0</v>
      </c>
    </row>
    <row r="211" spans="1:33" s="88" customFormat="1" x14ac:dyDescent="0.2">
      <c r="A211" s="83" t="s">
        <v>39</v>
      </c>
      <c r="B211" s="83" t="s">
        <v>40</v>
      </c>
      <c r="C211" s="83" t="s">
        <v>3412</v>
      </c>
      <c r="D211" s="83" t="s">
        <v>5053</v>
      </c>
      <c r="E211" s="83" t="s">
        <v>2903</v>
      </c>
      <c r="F211" s="83" t="s">
        <v>3416</v>
      </c>
      <c r="G211" s="83" t="s">
        <v>3417</v>
      </c>
      <c r="H211" s="83" t="s">
        <v>2621</v>
      </c>
      <c r="I211" s="83" t="s">
        <v>302</v>
      </c>
      <c r="J211" s="83" t="s">
        <v>2011</v>
      </c>
      <c r="K211" s="84">
        <v>43550</v>
      </c>
      <c r="L211" s="84">
        <v>43496</v>
      </c>
      <c r="M211" s="84">
        <v>43496</v>
      </c>
      <c r="N211" s="83" t="s">
        <v>1383</v>
      </c>
      <c r="O211" s="83" t="s">
        <v>1368</v>
      </c>
      <c r="P211" s="102">
        <v>8182860</v>
      </c>
      <c r="Q211" s="83" t="s">
        <v>5054</v>
      </c>
      <c r="R211" s="83" t="s">
        <v>59</v>
      </c>
      <c r="S211" s="83" t="s">
        <v>52</v>
      </c>
      <c r="T211" s="85">
        <v>6966.64</v>
      </c>
      <c r="U211" s="85">
        <v>6618.31</v>
      </c>
      <c r="V211" s="85">
        <f t="shared" si="21"/>
        <v>348.32999999999993</v>
      </c>
      <c r="W211" s="86">
        <f t="shared" si="23"/>
        <v>4.9999712917561397E-2</v>
      </c>
      <c r="X211" s="83" t="s">
        <v>1525</v>
      </c>
      <c r="Y211" s="85">
        <v>0</v>
      </c>
      <c r="Z211" s="83" t="s">
        <v>55</v>
      </c>
      <c r="AA211" s="85">
        <v>0</v>
      </c>
      <c r="AB211" s="85" t="s">
        <v>54</v>
      </c>
      <c r="AC211" s="85">
        <v>6966.64</v>
      </c>
      <c r="AD211" s="85">
        <v>3936.05</v>
      </c>
      <c r="AE211" s="85">
        <v>3030.59</v>
      </c>
      <c r="AF211" s="83" t="s">
        <v>1390</v>
      </c>
      <c r="AG211" s="103">
        <f t="shared" si="22"/>
        <v>-2682.26</v>
      </c>
    </row>
    <row r="212" spans="1:33" s="88" customFormat="1" x14ac:dyDescent="0.2">
      <c r="A212" s="83" t="s">
        <v>39</v>
      </c>
      <c r="B212" s="83" t="s">
        <v>40</v>
      </c>
      <c r="C212" s="83" t="s">
        <v>3412</v>
      </c>
      <c r="D212" s="83" t="s">
        <v>5053</v>
      </c>
      <c r="E212" s="83" t="s">
        <v>2903</v>
      </c>
      <c r="F212" s="83" t="s">
        <v>3416</v>
      </c>
      <c r="G212" s="83" t="s">
        <v>3417</v>
      </c>
      <c r="H212" s="83" t="s">
        <v>2621</v>
      </c>
      <c r="I212" s="83" t="s">
        <v>302</v>
      </c>
      <c r="J212" s="83" t="s">
        <v>2011</v>
      </c>
      <c r="K212" s="84">
        <v>43550</v>
      </c>
      <c r="L212" s="84">
        <v>43550</v>
      </c>
      <c r="M212" s="84">
        <v>43553</v>
      </c>
      <c r="N212" s="83" t="s">
        <v>1367</v>
      </c>
      <c r="O212" s="83" t="s">
        <v>1368</v>
      </c>
      <c r="P212" s="102">
        <v>8182860</v>
      </c>
      <c r="Q212" s="83" t="s">
        <v>5054</v>
      </c>
      <c r="R212" s="83" t="s">
        <v>59</v>
      </c>
      <c r="S212" s="83" t="s">
        <v>52</v>
      </c>
      <c r="T212" s="85">
        <v>14.44</v>
      </c>
      <c r="U212" s="85">
        <v>14.96</v>
      </c>
      <c r="V212" s="85">
        <f t="shared" si="21"/>
        <v>-0.52000000000000135</v>
      </c>
      <c r="W212" s="86">
        <f t="shared" si="23"/>
        <v>-3.6011080332410066E-2</v>
      </c>
      <c r="X212" s="83" t="s">
        <v>1361</v>
      </c>
      <c r="Y212" s="85">
        <v>14.96</v>
      </c>
      <c r="Z212" s="83" t="s">
        <v>5101</v>
      </c>
      <c r="AA212" s="85">
        <v>0</v>
      </c>
      <c r="AB212" s="85" t="s">
        <v>54</v>
      </c>
      <c r="AC212" s="85">
        <v>14.44</v>
      </c>
      <c r="AD212" s="85">
        <v>14.96</v>
      </c>
      <c r="AE212" s="85">
        <v>-0.52</v>
      </c>
      <c r="AF212" s="83" t="s">
        <v>1390</v>
      </c>
      <c r="AG212" s="103">
        <f t="shared" si="22"/>
        <v>-1.3322676295501878E-15</v>
      </c>
    </row>
    <row r="213" spans="1:33" s="88" customFormat="1" x14ac:dyDescent="0.2">
      <c r="A213" s="83" t="s">
        <v>39</v>
      </c>
      <c r="B213" s="83" t="s">
        <v>40</v>
      </c>
      <c r="C213" s="83" t="s">
        <v>3412</v>
      </c>
      <c r="D213" s="83" t="s">
        <v>5053</v>
      </c>
      <c r="E213" s="83" t="s">
        <v>2903</v>
      </c>
      <c r="F213" s="83" t="s">
        <v>3416</v>
      </c>
      <c r="G213" s="83" t="s">
        <v>3417</v>
      </c>
      <c r="H213" s="83" t="s">
        <v>2621</v>
      </c>
      <c r="I213" s="83" t="s">
        <v>302</v>
      </c>
      <c r="J213" s="83" t="s">
        <v>2011</v>
      </c>
      <c r="K213" s="84">
        <v>43550</v>
      </c>
      <c r="L213" s="84">
        <v>43550</v>
      </c>
      <c r="M213" s="84">
        <v>43553</v>
      </c>
      <c r="N213" s="83" t="s">
        <v>1367</v>
      </c>
      <c r="O213" s="83" t="s">
        <v>1368</v>
      </c>
      <c r="P213" s="102">
        <v>8182860</v>
      </c>
      <c r="Q213" s="83" t="s">
        <v>5054</v>
      </c>
      <c r="R213" s="83" t="s">
        <v>59</v>
      </c>
      <c r="S213" s="83" t="s">
        <v>52</v>
      </c>
      <c r="T213" s="85">
        <v>38979.96</v>
      </c>
      <c r="U213" s="85">
        <v>33895.79</v>
      </c>
      <c r="V213" s="85">
        <f t="shared" si="21"/>
        <v>5084.1699999999983</v>
      </c>
      <c r="W213" s="86">
        <f t="shared" si="23"/>
        <v>0.13043035446932214</v>
      </c>
      <c r="X213" s="83" t="s">
        <v>1361</v>
      </c>
      <c r="Y213" s="85">
        <v>33895.79</v>
      </c>
      <c r="Z213" s="83" t="s">
        <v>5102</v>
      </c>
      <c r="AA213" s="85">
        <v>0</v>
      </c>
      <c r="AB213" s="85" t="s">
        <v>54</v>
      </c>
      <c r="AC213" s="85">
        <v>38979.96</v>
      </c>
      <c r="AD213" s="85">
        <v>33895.79</v>
      </c>
      <c r="AE213" s="85">
        <v>5084.17</v>
      </c>
      <c r="AF213" s="83" t="s">
        <v>1390</v>
      </c>
      <c r="AG213" s="103">
        <f t="shared" si="22"/>
        <v>0</v>
      </c>
    </row>
    <row r="214" spans="1:33" s="88" customFormat="1" x14ac:dyDescent="0.2">
      <c r="A214" s="83" t="s">
        <v>39</v>
      </c>
      <c r="B214" s="83" t="s">
        <v>40</v>
      </c>
      <c r="C214" s="83" t="s">
        <v>3412</v>
      </c>
      <c r="D214" s="83" t="s">
        <v>5053</v>
      </c>
      <c r="E214" s="83" t="s">
        <v>2903</v>
      </c>
      <c r="F214" s="83" t="s">
        <v>3416</v>
      </c>
      <c r="G214" s="83" t="s">
        <v>3417</v>
      </c>
      <c r="H214" s="83" t="s">
        <v>2621</v>
      </c>
      <c r="I214" s="83" t="s">
        <v>302</v>
      </c>
      <c r="J214" s="83" t="s">
        <v>2011</v>
      </c>
      <c r="K214" s="84">
        <v>43537</v>
      </c>
      <c r="L214" s="84">
        <v>43537</v>
      </c>
      <c r="M214" s="84">
        <v>43542</v>
      </c>
      <c r="N214" s="83" t="s">
        <v>1367</v>
      </c>
      <c r="O214" s="83" t="s">
        <v>1368</v>
      </c>
      <c r="P214" s="102">
        <v>8182861</v>
      </c>
      <c r="Q214" s="83" t="s">
        <v>5054</v>
      </c>
      <c r="R214" s="83" t="s">
        <v>59</v>
      </c>
      <c r="S214" s="83" t="s">
        <v>52</v>
      </c>
      <c r="T214" s="85">
        <v>3323.5</v>
      </c>
      <c r="U214" s="85">
        <v>2890</v>
      </c>
      <c r="V214" s="85">
        <f t="shared" si="21"/>
        <v>433.5</v>
      </c>
      <c r="W214" s="86">
        <f t="shared" si="23"/>
        <v>0.13043478260869565</v>
      </c>
      <c r="X214" s="83" t="s">
        <v>1361</v>
      </c>
      <c r="Y214" s="85">
        <v>2890</v>
      </c>
      <c r="Z214" s="83" t="s">
        <v>5103</v>
      </c>
      <c r="AA214" s="85">
        <v>0</v>
      </c>
      <c r="AB214" s="85" t="s">
        <v>54</v>
      </c>
      <c r="AC214" s="85">
        <v>3323.5</v>
      </c>
      <c r="AD214" s="85">
        <v>2890</v>
      </c>
      <c r="AE214" s="85">
        <v>433.5</v>
      </c>
      <c r="AF214" s="83" t="s">
        <v>1390</v>
      </c>
      <c r="AG214" s="103">
        <f t="shared" si="22"/>
        <v>0</v>
      </c>
    </row>
    <row r="215" spans="1:33" s="88" customFormat="1" x14ac:dyDescent="0.2">
      <c r="A215" s="83" t="s">
        <v>39</v>
      </c>
      <c r="B215" s="83" t="s">
        <v>40</v>
      </c>
      <c r="C215" s="83" t="s">
        <v>3412</v>
      </c>
      <c r="D215" s="83" t="s">
        <v>5053</v>
      </c>
      <c r="E215" s="83" t="s">
        <v>2903</v>
      </c>
      <c r="F215" s="83" t="s">
        <v>3416</v>
      </c>
      <c r="G215" s="83" t="s">
        <v>3417</v>
      </c>
      <c r="H215" s="83" t="s">
        <v>2621</v>
      </c>
      <c r="I215" s="83" t="s">
        <v>302</v>
      </c>
      <c r="J215" s="83" t="s">
        <v>2011</v>
      </c>
      <c r="K215" s="84">
        <v>43537</v>
      </c>
      <c r="L215" s="84">
        <v>43537</v>
      </c>
      <c r="M215" s="84">
        <v>43542</v>
      </c>
      <c r="N215" s="83" t="s">
        <v>1367</v>
      </c>
      <c r="O215" s="83" t="s">
        <v>1368</v>
      </c>
      <c r="P215" s="102">
        <v>8182861</v>
      </c>
      <c r="Q215" s="83" t="s">
        <v>5054</v>
      </c>
      <c r="R215" s="83" t="s">
        <v>59</v>
      </c>
      <c r="S215" s="83" t="s">
        <v>52</v>
      </c>
      <c r="T215" s="85">
        <v>38979.96</v>
      </c>
      <c r="U215" s="85">
        <v>33895.79</v>
      </c>
      <c r="V215" s="85">
        <f t="shared" si="21"/>
        <v>5084.1699999999983</v>
      </c>
      <c r="W215" s="86">
        <f t="shared" si="23"/>
        <v>0.13043035446932214</v>
      </c>
      <c r="X215" s="83" t="s">
        <v>1361</v>
      </c>
      <c r="Y215" s="85">
        <v>33895.79</v>
      </c>
      <c r="Z215" s="83" t="s">
        <v>5104</v>
      </c>
      <c r="AA215" s="85">
        <v>0</v>
      </c>
      <c r="AB215" s="85" t="s">
        <v>54</v>
      </c>
      <c r="AC215" s="85">
        <v>38979.96</v>
      </c>
      <c r="AD215" s="85">
        <v>33895.79</v>
      </c>
      <c r="AE215" s="85">
        <v>5084.17</v>
      </c>
      <c r="AF215" s="83" t="s">
        <v>1390</v>
      </c>
      <c r="AG215" s="103">
        <f t="shared" si="22"/>
        <v>0</v>
      </c>
    </row>
    <row r="216" spans="1:33" s="88" customFormat="1" x14ac:dyDescent="0.2">
      <c r="A216" s="83" t="s">
        <v>39</v>
      </c>
      <c r="B216" s="83" t="s">
        <v>40</v>
      </c>
      <c r="C216" s="83" t="s">
        <v>3412</v>
      </c>
      <c r="D216" s="83" t="s">
        <v>5053</v>
      </c>
      <c r="E216" s="83" t="s">
        <v>2903</v>
      </c>
      <c r="F216" s="83" t="s">
        <v>3416</v>
      </c>
      <c r="G216" s="83" t="s">
        <v>3417</v>
      </c>
      <c r="H216" s="83" t="s">
        <v>2621</v>
      </c>
      <c r="I216" s="83" t="s">
        <v>302</v>
      </c>
      <c r="J216" s="83" t="s">
        <v>2011</v>
      </c>
      <c r="K216" s="84">
        <v>43537</v>
      </c>
      <c r="L216" s="84">
        <v>43537</v>
      </c>
      <c r="M216" s="84">
        <v>43542</v>
      </c>
      <c r="N216" s="83" t="s">
        <v>1367</v>
      </c>
      <c r="O216" s="83" t="s">
        <v>1368</v>
      </c>
      <c r="P216" s="102">
        <v>8182861</v>
      </c>
      <c r="Q216" s="83" t="s">
        <v>5054</v>
      </c>
      <c r="R216" s="83" t="s">
        <v>59</v>
      </c>
      <c r="S216" s="83" t="s">
        <v>52</v>
      </c>
      <c r="T216" s="85">
        <v>5966.97</v>
      </c>
      <c r="U216" s="85">
        <v>5188.6400000000003</v>
      </c>
      <c r="V216" s="85">
        <f t="shared" si="21"/>
        <v>778.32999999999993</v>
      </c>
      <c r="W216" s="86">
        <f t="shared" si="23"/>
        <v>0.13043973742117018</v>
      </c>
      <c r="X216" s="83" t="s">
        <v>1361</v>
      </c>
      <c r="Y216" s="85">
        <v>5188.6400000000003</v>
      </c>
      <c r="Z216" s="83" t="s">
        <v>5105</v>
      </c>
      <c r="AA216" s="85">
        <v>0</v>
      </c>
      <c r="AB216" s="85" t="s">
        <v>54</v>
      </c>
      <c r="AC216" s="85">
        <v>5966.97</v>
      </c>
      <c r="AD216" s="85">
        <v>5188.6400000000003</v>
      </c>
      <c r="AE216" s="85">
        <v>778.33</v>
      </c>
      <c r="AF216" s="83" t="s">
        <v>1390</v>
      </c>
      <c r="AG216" s="103">
        <f t="shared" si="22"/>
        <v>0</v>
      </c>
    </row>
    <row r="217" spans="1:33" s="88" customFormat="1" x14ac:dyDescent="0.2">
      <c r="A217" s="83" t="s">
        <v>39</v>
      </c>
      <c r="B217" s="83" t="s">
        <v>40</v>
      </c>
      <c r="C217" s="83" t="s">
        <v>3412</v>
      </c>
      <c r="D217" s="83" t="s">
        <v>5053</v>
      </c>
      <c r="E217" s="83" t="s">
        <v>2903</v>
      </c>
      <c r="F217" s="83" t="s">
        <v>3416</v>
      </c>
      <c r="G217" s="83" t="s">
        <v>3417</v>
      </c>
      <c r="H217" s="83" t="s">
        <v>2621</v>
      </c>
      <c r="I217" s="83" t="s">
        <v>302</v>
      </c>
      <c r="J217" s="83" t="s">
        <v>2011</v>
      </c>
      <c r="K217" s="84">
        <v>43537</v>
      </c>
      <c r="L217" s="84">
        <v>43514</v>
      </c>
      <c r="M217" s="84">
        <v>43514</v>
      </c>
      <c r="N217" s="83" t="s">
        <v>1383</v>
      </c>
      <c r="O217" s="83" t="s">
        <v>1368</v>
      </c>
      <c r="P217" s="102">
        <v>8182861</v>
      </c>
      <c r="Q217" s="83" t="s">
        <v>5054</v>
      </c>
      <c r="R217" s="83" t="s">
        <v>59</v>
      </c>
      <c r="S217" s="83" t="s">
        <v>52</v>
      </c>
      <c r="T217" s="85">
        <v>6966.64</v>
      </c>
      <c r="U217" s="85">
        <v>6618.31</v>
      </c>
      <c r="V217" s="85">
        <f t="shared" si="21"/>
        <v>348.32999999999993</v>
      </c>
      <c r="W217" s="86">
        <f t="shared" si="23"/>
        <v>4.9999712917561397E-2</v>
      </c>
      <c r="X217" s="83" t="s">
        <v>1525</v>
      </c>
      <c r="Y217" s="85">
        <v>0</v>
      </c>
      <c r="Z217" s="83" t="s">
        <v>55</v>
      </c>
      <c r="AA217" s="85">
        <v>0</v>
      </c>
      <c r="AB217" s="85" t="s">
        <v>54</v>
      </c>
      <c r="AC217" s="85">
        <v>6966.64</v>
      </c>
      <c r="AD217" s="85">
        <v>3936.05</v>
      </c>
      <c r="AE217" s="85">
        <v>3030.59</v>
      </c>
      <c r="AF217" s="83" t="s">
        <v>1390</v>
      </c>
      <c r="AG217" s="103">
        <f t="shared" si="22"/>
        <v>-2682.26</v>
      </c>
    </row>
    <row r="218" spans="1:33" s="88" customFormat="1" x14ac:dyDescent="0.2">
      <c r="A218" s="83" t="s">
        <v>39</v>
      </c>
      <c r="B218" s="83" t="s">
        <v>40</v>
      </c>
      <c r="C218" s="83" t="s">
        <v>3412</v>
      </c>
      <c r="D218" s="83" t="s">
        <v>5053</v>
      </c>
      <c r="E218" s="83" t="s">
        <v>2903</v>
      </c>
      <c r="F218" s="83" t="s">
        <v>3416</v>
      </c>
      <c r="G218" s="83" t="s">
        <v>3417</v>
      </c>
      <c r="H218" s="83" t="s">
        <v>2621</v>
      </c>
      <c r="I218" s="83" t="s">
        <v>302</v>
      </c>
      <c r="J218" s="83" t="s">
        <v>2011</v>
      </c>
      <c r="K218" s="84">
        <v>43537</v>
      </c>
      <c r="L218" s="84">
        <v>43537</v>
      </c>
      <c r="M218" s="84">
        <v>43542</v>
      </c>
      <c r="N218" s="83" t="s">
        <v>1367</v>
      </c>
      <c r="O218" s="83" t="s">
        <v>1368</v>
      </c>
      <c r="P218" s="102">
        <v>8182861</v>
      </c>
      <c r="Q218" s="83" t="s">
        <v>5054</v>
      </c>
      <c r="R218" s="83" t="s">
        <v>59</v>
      </c>
      <c r="S218" s="83" t="s">
        <v>52</v>
      </c>
      <c r="T218" s="85">
        <v>38721.760000000002</v>
      </c>
      <c r="U218" s="85">
        <v>31399.119999999999</v>
      </c>
      <c r="V218" s="85">
        <f t="shared" si="21"/>
        <v>7322.6400000000031</v>
      </c>
      <c r="W218" s="86">
        <f t="shared" si="23"/>
        <v>0.18910917272355396</v>
      </c>
      <c r="X218" s="83" t="s">
        <v>1361</v>
      </c>
      <c r="Y218" s="85">
        <v>31399.119999999999</v>
      </c>
      <c r="Z218" s="83" t="s">
        <v>5106</v>
      </c>
      <c r="AA218" s="85">
        <v>0</v>
      </c>
      <c r="AB218" s="85" t="s">
        <v>54</v>
      </c>
      <c r="AC218" s="85">
        <v>38721.760000000002</v>
      </c>
      <c r="AD218" s="85">
        <v>31399.119999999999</v>
      </c>
      <c r="AE218" s="85">
        <v>7322.64</v>
      </c>
      <c r="AF218" s="83" t="s">
        <v>1390</v>
      </c>
      <c r="AG218" s="103">
        <f t="shared" si="22"/>
        <v>0</v>
      </c>
    </row>
    <row r="219" spans="1:33" s="88" customFormat="1" x14ac:dyDescent="0.2">
      <c r="A219" s="83" t="s">
        <v>39</v>
      </c>
      <c r="B219" s="83" t="s">
        <v>40</v>
      </c>
      <c r="C219" s="83" t="s">
        <v>3412</v>
      </c>
      <c r="D219" s="83" t="s">
        <v>5053</v>
      </c>
      <c r="E219" s="83" t="s">
        <v>2903</v>
      </c>
      <c r="F219" s="83" t="s">
        <v>3416</v>
      </c>
      <c r="G219" s="83" t="s">
        <v>3417</v>
      </c>
      <c r="H219" s="83" t="s">
        <v>2621</v>
      </c>
      <c r="I219" s="83" t="s">
        <v>302</v>
      </c>
      <c r="J219" s="83" t="s">
        <v>2011</v>
      </c>
      <c r="K219" s="84">
        <v>43537</v>
      </c>
      <c r="L219" s="84">
        <v>43537</v>
      </c>
      <c r="M219" s="84">
        <v>43542</v>
      </c>
      <c r="N219" s="83" t="s">
        <v>1367</v>
      </c>
      <c r="O219" s="83" t="s">
        <v>1368</v>
      </c>
      <c r="P219" s="102">
        <v>8182861</v>
      </c>
      <c r="Q219" s="83" t="s">
        <v>5054</v>
      </c>
      <c r="R219" s="83" t="s">
        <v>59</v>
      </c>
      <c r="S219" s="83" t="s">
        <v>52</v>
      </c>
      <c r="T219" s="85">
        <v>18969.71</v>
      </c>
      <c r="U219" s="85">
        <v>18214.32</v>
      </c>
      <c r="V219" s="85">
        <f t="shared" si="21"/>
        <v>755.38999999999942</v>
      </c>
      <c r="W219" s="86">
        <f t="shared" si="23"/>
        <v>3.9820851241268287E-2</v>
      </c>
      <c r="X219" s="83" t="s">
        <v>1361</v>
      </c>
      <c r="Y219" s="85">
        <v>18214.32</v>
      </c>
      <c r="Z219" s="83" t="s">
        <v>5107</v>
      </c>
      <c r="AA219" s="85">
        <v>0</v>
      </c>
      <c r="AB219" s="85" t="s">
        <v>54</v>
      </c>
      <c r="AC219" s="85">
        <v>18969.71</v>
      </c>
      <c r="AD219" s="85">
        <v>18214.32</v>
      </c>
      <c r="AE219" s="85">
        <v>755.39</v>
      </c>
      <c r="AF219" s="83" t="s">
        <v>1390</v>
      </c>
      <c r="AG219" s="103">
        <f t="shared" si="22"/>
        <v>0</v>
      </c>
    </row>
    <row r="220" spans="1:33" s="88" customFormat="1" x14ac:dyDescent="0.2">
      <c r="A220" s="83" t="s">
        <v>39</v>
      </c>
      <c r="B220" s="83" t="s">
        <v>40</v>
      </c>
      <c r="C220" s="83" t="s">
        <v>3412</v>
      </c>
      <c r="D220" s="83" t="s">
        <v>5053</v>
      </c>
      <c r="E220" s="83" t="s">
        <v>2903</v>
      </c>
      <c r="F220" s="83" t="s">
        <v>3416</v>
      </c>
      <c r="G220" s="83" t="s">
        <v>3417</v>
      </c>
      <c r="H220" s="83" t="s">
        <v>2621</v>
      </c>
      <c r="I220" s="83" t="s">
        <v>302</v>
      </c>
      <c r="J220" s="83" t="s">
        <v>2011</v>
      </c>
      <c r="K220" s="84">
        <v>43537</v>
      </c>
      <c r="L220" s="84">
        <v>43537</v>
      </c>
      <c r="M220" s="84">
        <v>43542</v>
      </c>
      <c r="N220" s="83" t="s">
        <v>1367</v>
      </c>
      <c r="O220" s="83" t="s">
        <v>1368</v>
      </c>
      <c r="P220" s="102">
        <v>8182861</v>
      </c>
      <c r="Q220" s="83" t="s">
        <v>5054</v>
      </c>
      <c r="R220" s="83" t="s">
        <v>59</v>
      </c>
      <c r="S220" s="83" t="s">
        <v>52</v>
      </c>
      <c r="T220" s="85">
        <v>14.44</v>
      </c>
      <c r="U220" s="85">
        <v>14.96</v>
      </c>
      <c r="V220" s="85">
        <f t="shared" si="21"/>
        <v>-0.52000000000000135</v>
      </c>
      <c r="W220" s="86">
        <f t="shared" si="23"/>
        <v>-3.6011080332410066E-2</v>
      </c>
      <c r="X220" s="83" t="s">
        <v>1361</v>
      </c>
      <c r="Y220" s="85">
        <v>14.96</v>
      </c>
      <c r="Z220" s="83" t="s">
        <v>5108</v>
      </c>
      <c r="AA220" s="85">
        <v>0</v>
      </c>
      <c r="AB220" s="85" t="s">
        <v>54</v>
      </c>
      <c r="AC220" s="85">
        <v>14.44</v>
      </c>
      <c r="AD220" s="85">
        <v>14.96</v>
      </c>
      <c r="AE220" s="85">
        <v>-0.52</v>
      </c>
      <c r="AF220" s="83" t="s">
        <v>1390</v>
      </c>
      <c r="AG220" s="103">
        <f t="shared" si="22"/>
        <v>-1.3322676295501878E-15</v>
      </c>
    </row>
    <row r="221" spans="1:33" s="88" customFormat="1" x14ac:dyDescent="0.2">
      <c r="A221" s="83" t="s">
        <v>39</v>
      </c>
      <c r="B221" s="83" t="s">
        <v>40</v>
      </c>
      <c r="C221" s="83" t="s">
        <v>3412</v>
      </c>
      <c r="D221" s="83" t="s">
        <v>5053</v>
      </c>
      <c r="E221" s="83" t="s">
        <v>2903</v>
      </c>
      <c r="F221" s="83" t="s">
        <v>3416</v>
      </c>
      <c r="G221" s="83" t="s">
        <v>3417</v>
      </c>
      <c r="H221" s="83" t="s">
        <v>2621</v>
      </c>
      <c r="I221" s="83" t="s">
        <v>302</v>
      </c>
      <c r="J221" s="83" t="s">
        <v>2011</v>
      </c>
      <c r="K221" s="84">
        <v>43537</v>
      </c>
      <c r="L221" s="84">
        <v>43537</v>
      </c>
      <c r="M221" s="84">
        <v>43542</v>
      </c>
      <c r="N221" s="83" t="s">
        <v>1367</v>
      </c>
      <c r="O221" s="83" t="s">
        <v>1368</v>
      </c>
      <c r="P221" s="102">
        <v>8182861</v>
      </c>
      <c r="Q221" s="83" t="s">
        <v>5054</v>
      </c>
      <c r="R221" s="83" t="s">
        <v>59</v>
      </c>
      <c r="S221" s="83" t="s">
        <v>52</v>
      </c>
      <c r="T221" s="85">
        <v>397.64</v>
      </c>
      <c r="U221" s="85">
        <v>461.04</v>
      </c>
      <c r="V221" s="85">
        <f t="shared" si="21"/>
        <v>-63.400000000000034</v>
      </c>
      <c r="W221" s="86">
        <f t="shared" si="23"/>
        <v>-0.15944070013077163</v>
      </c>
      <c r="X221" s="83" t="s">
        <v>1361</v>
      </c>
      <c r="Y221" s="85">
        <v>461.04</v>
      </c>
      <c r="Z221" s="83" t="s">
        <v>5109</v>
      </c>
      <c r="AA221" s="85">
        <v>0</v>
      </c>
      <c r="AB221" s="85" t="s">
        <v>54</v>
      </c>
      <c r="AC221" s="85">
        <v>397.64</v>
      </c>
      <c r="AD221" s="85">
        <v>461.04</v>
      </c>
      <c r="AE221" s="85">
        <v>-63.4</v>
      </c>
      <c r="AF221" s="83" t="s">
        <v>1390</v>
      </c>
      <c r="AG221" s="103">
        <f t="shared" si="22"/>
        <v>0</v>
      </c>
    </row>
    <row r="222" spans="1:33" s="88" customFormat="1" x14ac:dyDescent="0.2">
      <c r="A222" s="83" t="s">
        <v>39</v>
      </c>
      <c r="B222" s="83" t="s">
        <v>40</v>
      </c>
      <c r="C222" s="83" t="s">
        <v>3412</v>
      </c>
      <c r="D222" s="83" t="s">
        <v>5053</v>
      </c>
      <c r="E222" s="83" t="s">
        <v>2903</v>
      </c>
      <c r="F222" s="83" t="s">
        <v>3416</v>
      </c>
      <c r="G222" s="83" t="s">
        <v>3417</v>
      </c>
      <c r="H222" s="83" t="s">
        <v>2621</v>
      </c>
      <c r="I222" s="83" t="s">
        <v>302</v>
      </c>
      <c r="J222" s="83" t="s">
        <v>2011</v>
      </c>
      <c r="K222" s="84">
        <v>43537</v>
      </c>
      <c r="L222" s="84">
        <v>43537</v>
      </c>
      <c r="M222" s="84">
        <v>43542</v>
      </c>
      <c r="N222" s="83" t="s">
        <v>1367</v>
      </c>
      <c r="O222" s="83" t="s">
        <v>1368</v>
      </c>
      <c r="P222" s="102">
        <v>8182861</v>
      </c>
      <c r="Q222" s="83" t="s">
        <v>5054</v>
      </c>
      <c r="R222" s="83" t="s">
        <v>59</v>
      </c>
      <c r="S222" s="83" t="s">
        <v>52</v>
      </c>
      <c r="T222" s="85">
        <v>5151.32</v>
      </c>
      <c r="U222" s="85">
        <v>4479.3999999999996</v>
      </c>
      <c r="V222" s="85">
        <f t="shared" si="21"/>
        <v>671.92000000000007</v>
      </c>
      <c r="W222" s="86">
        <f t="shared" si="23"/>
        <v>0.13043647065218236</v>
      </c>
      <c r="X222" s="83" t="s">
        <v>1361</v>
      </c>
      <c r="Y222" s="85">
        <v>4479.3999999999996</v>
      </c>
      <c r="Z222" s="83" t="s">
        <v>5110</v>
      </c>
      <c r="AA222" s="85">
        <v>0</v>
      </c>
      <c r="AB222" s="85" t="s">
        <v>54</v>
      </c>
      <c r="AC222" s="85">
        <v>5151.32</v>
      </c>
      <c r="AD222" s="85">
        <v>4479.3999999999996</v>
      </c>
      <c r="AE222" s="85">
        <v>671.92</v>
      </c>
      <c r="AF222" s="83" t="s">
        <v>1390</v>
      </c>
      <c r="AG222" s="103">
        <f t="shared" si="22"/>
        <v>0</v>
      </c>
    </row>
    <row r="223" spans="1:33" s="88" customFormat="1" x14ac:dyDescent="0.2">
      <c r="A223" s="83" t="s">
        <v>39</v>
      </c>
      <c r="B223" s="83" t="s">
        <v>40</v>
      </c>
      <c r="C223" s="83" t="s">
        <v>3412</v>
      </c>
      <c r="D223" s="83" t="s">
        <v>5053</v>
      </c>
      <c r="E223" s="83" t="s">
        <v>2903</v>
      </c>
      <c r="F223" s="83" t="s">
        <v>3416</v>
      </c>
      <c r="G223" s="83" t="s">
        <v>3417</v>
      </c>
      <c r="H223" s="83" t="s">
        <v>2621</v>
      </c>
      <c r="I223" s="83" t="s">
        <v>302</v>
      </c>
      <c r="J223" s="83" t="s">
        <v>2011</v>
      </c>
      <c r="K223" s="84">
        <v>43550</v>
      </c>
      <c r="L223" s="84">
        <v>43550</v>
      </c>
      <c r="M223" s="84">
        <v>43553</v>
      </c>
      <c r="N223" s="83" t="s">
        <v>1367</v>
      </c>
      <c r="O223" s="83" t="s">
        <v>1368</v>
      </c>
      <c r="P223" s="102">
        <v>8182862</v>
      </c>
      <c r="Q223" s="83" t="s">
        <v>5054</v>
      </c>
      <c r="R223" s="83" t="s">
        <v>59</v>
      </c>
      <c r="S223" s="83" t="s">
        <v>52</v>
      </c>
      <c r="T223" s="85">
        <v>5966.97</v>
      </c>
      <c r="U223" s="85">
        <v>5188.6400000000003</v>
      </c>
      <c r="V223" s="85">
        <f t="shared" si="21"/>
        <v>778.32999999999993</v>
      </c>
      <c r="W223" s="86">
        <f t="shared" si="23"/>
        <v>0.13043973742117018</v>
      </c>
      <c r="X223" s="83" t="s">
        <v>1361</v>
      </c>
      <c r="Y223" s="85">
        <v>5188.6400000000003</v>
      </c>
      <c r="Z223" s="83" t="s">
        <v>5111</v>
      </c>
      <c r="AA223" s="85">
        <v>0</v>
      </c>
      <c r="AB223" s="85" t="s">
        <v>54</v>
      </c>
      <c r="AC223" s="85">
        <v>5966.97</v>
      </c>
      <c r="AD223" s="85">
        <v>5188.6400000000003</v>
      </c>
      <c r="AE223" s="85">
        <v>778.33</v>
      </c>
      <c r="AF223" s="83" t="s">
        <v>1390</v>
      </c>
      <c r="AG223" s="103">
        <f t="shared" si="22"/>
        <v>0</v>
      </c>
    </row>
    <row r="224" spans="1:33" s="88" customFormat="1" x14ac:dyDescent="0.2">
      <c r="A224" s="83" t="s">
        <v>39</v>
      </c>
      <c r="B224" s="83" t="s">
        <v>40</v>
      </c>
      <c r="C224" s="83" t="s">
        <v>3412</v>
      </c>
      <c r="D224" s="83" t="s">
        <v>5053</v>
      </c>
      <c r="E224" s="83" t="s">
        <v>2903</v>
      </c>
      <c r="F224" s="83" t="s">
        <v>3416</v>
      </c>
      <c r="G224" s="83" t="s">
        <v>3417</v>
      </c>
      <c r="H224" s="83" t="s">
        <v>2621</v>
      </c>
      <c r="I224" s="83" t="s">
        <v>302</v>
      </c>
      <c r="J224" s="83" t="s">
        <v>2011</v>
      </c>
      <c r="K224" s="84">
        <v>43550</v>
      </c>
      <c r="L224" s="84">
        <v>43550</v>
      </c>
      <c r="M224" s="84">
        <v>43553</v>
      </c>
      <c r="N224" s="83" t="s">
        <v>1367</v>
      </c>
      <c r="O224" s="83" t="s">
        <v>1368</v>
      </c>
      <c r="P224" s="102">
        <v>8182862</v>
      </c>
      <c r="Q224" s="83" t="s">
        <v>5054</v>
      </c>
      <c r="R224" s="83" t="s">
        <v>59</v>
      </c>
      <c r="S224" s="83" t="s">
        <v>52</v>
      </c>
      <c r="T224" s="85">
        <v>38721.760000000002</v>
      </c>
      <c r="U224" s="85">
        <v>31399.119999999999</v>
      </c>
      <c r="V224" s="85">
        <f t="shared" ref="V224:V231" si="24">T224-U224</f>
        <v>7322.6400000000031</v>
      </c>
      <c r="W224" s="86">
        <f t="shared" si="23"/>
        <v>0.18910917272355396</v>
      </c>
      <c r="X224" s="83" t="s">
        <v>1361</v>
      </c>
      <c r="Y224" s="85">
        <v>31399.119999999999</v>
      </c>
      <c r="Z224" s="83" t="s">
        <v>5112</v>
      </c>
      <c r="AA224" s="85">
        <v>0</v>
      </c>
      <c r="AB224" s="85" t="s">
        <v>54</v>
      </c>
      <c r="AC224" s="85">
        <v>38721.760000000002</v>
      </c>
      <c r="AD224" s="85">
        <v>31399.119999999999</v>
      </c>
      <c r="AE224" s="85">
        <v>7322.64</v>
      </c>
      <c r="AF224" s="83" t="s">
        <v>1390</v>
      </c>
      <c r="AG224" s="103">
        <f t="shared" ref="AG224:AG231" si="25">V224-AE224</f>
        <v>0</v>
      </c>
    </row>
    <row r="225" spans="1:33" s="88" customFormat="1" x14ac:dyDescent="0.2">
      <c r="A225" s="83" t="s">
        <v>39</v>
      </c>
      <c r="B225" s="83" t="s">
        <v>40</v>
      </c>
      <c r="C225" s="83" t="s">
        <v>3412</v>
      </c>
      <c r="D225" s="83" t="s">
        <v>5053</v>
      </c>
      <c r="E225" s="83" t="s">
        <v>2903</v>
      </c>
      <c r="F225" s="83" t="s">
        <v>3416</v>
      </c>
      <c r="G225" s="83" t="s">
        <v>3417</v>
      </c>
      <c r="H225" s="83" t="s">
        <v>2621</v>
      </c>
      <c r="I225" s="83" t="s">
        <v>302</v>
      </c>
      <c r="J225" s="83" t="s">
        <v>2011</v>
      </c>
      <c r="K225" s="84">
        <v>43550</v>
      </c>
      <c r="L225" s="84">
        <v>43550</v>
      </c>
      <c r="M225" s="84">
        <v>43553</v>
      </c>
      <c r="N225" s="83" t="s">
        <v>1367</v>
      </c>
      <c r="O225" s="83" t="s">
        <v>1368</v>
      </c>
      <c r="P225" s="102">
        <v>8182862</v>
      </c>
      <c r="Q225" s="83" t="s">
        <v>5054</v>
      </c>
      <c r="R225" s="83" t="s">
        <v>59</v>
      </c>
      <c r="S225" s="83" t="s">
        <v>52</v>
      </c>
      <c r="T225" s="85">
        <v>18969.71</v>
      </c>
      <c r="U225" s="85">
        <v>18214.32</v>
      </c>
      <c r="V225" s="85">
        <f t="shared" si="24"/>
        <v>755.38999999999942</v>
      </c>
      <c r="W225" s="86">
        <f t="shared" si="23"/>
        <v>3.9820851241268287E-2</v>
      </c>
      <c r="X225" s="83" t="s">
        <v>1361</v>
      </c>
      <c r="Y225" s="85">
        <v>18214.32</v>
      </c>
      <c r="Z225" s="83" t="s">
        <v>5113</v>
      </c>
      <c r="AA225" s="85">
        <v>0</v>
      </c>
      <c r="AB225" s="85" t="s">
        <v>54</v>
      </c>
      <c r="AC225" s="85">
        <v>18969.71</v>
      </c>
      <c r="AD225" s="85">
        <v>18214.32</v>
      </c>
      <c r="AE225" s="85">
        <v>755.39</v>
      </c>
      <c r="AF225" s="83" t="s">
        <v>1390</v>
      </c>
      <c r="AG225" s="103">
        <f t="shared" si="25"/>
        <v>0</v>
      </c>
    </row>
    <row r="226" spans="1:33" s="88" customFormat="1" x14ac:dyDescent="0.2">
      <c r="A226" s="83" t="s">
        <v>39</v>
      </c>
      <c r="B226" s="83" t="s">
        <v>40</v>
      </c>
      <c r="C226" s="83" t="s">
        <v>3412</v>
      </c>
      <c r="D226" s="83" t="s">
        <v>5053</v>
      </c>
      <c r="E226" s="83" t="s">
        <v>2903</v>
      </c>
      <c r="F226" s="83" t="s">
        <v>3416</v>
      </c>
      <c r="G226" s="83" t="s">
        <v>3417</v>
      </c>
      <c r="H226" s="83" t="s">
        <v>2621</v>
      </c>
      <c r="I226" s="83" t="s">
        <v>302</v>
      </c>
      <c r="J226" s="83" t="s">
        <v>2011</v>
      </c>
      <c r="K226" s="84">
        <v>43550</v>
      </c>
      <c r="L226" s="84">
        <v>43550</v>
      </c>
      <c r="M226" s="84">
        <v>43553</v>
      </c>
      <c r="N226" s="83" t="s">
        <v>1367</v>
      </c>
      <c r="O226" s="83" t="s">
        <v>1368</v>
      </c>
      <c r="P226" s="102">
        <v>8182862</v>
      </c>
      <c r="Q226" s="83" t="s">
        <v>5054</v>
      </c>
      <c r="R226" s="83" t="s">
        <v>59</v>
      </c>
      <c r="S226" s="83" t="s">
        <v>52</v>
      </c>
      <c r="T226" s="85">
        <v>397.64</v>
      </c>
      <c r="U226" s="85">
        <v>461.04</v>
      </c>
      <c r="V226" s="85">
        <f t="shared" si="24"/>
        <v>-63.400000000000034</v>
      </c>
      <c r="W226" s="86">
        <f t="shared" si="23"/>
        <v>-0.15944070013077163</v>
      </c>
      <c r="X226" s="83" t="s">
        <v>1361</v>
      </c>
      <c r="Y226" s="85">
        <v>461.04</v>
      </c>
      <c r="Z226" s="83" t="s">
        <v>5114</v>
      </c>
      <c r="AA226" s="85">
        <v>0</v>
      </c>
      <c r="AB226" s="85" t="s">
        <v>54</v>
      </c>
      <c r="AC226" s="85">
        <v>397.64</v>
      </c>
      <c r="AD226" s="85">
        <v>461.04</v>
      </c>
      <c r="AE226" s="85">
        <v>-63.4</v>
      </c>
      <c r="AF226" s="83" t="s">
        <v>1390</v>
      </c>
      <c r="AG226" s="103">
        <f t="shared" si="25"/>
        <v>0</v>
      </c>
    </row>
    <row r="227" spans="1:33" s="88" customFormat="1" x14ac:dyDescent="0.2">
      <c r="A227" s="83" t="s">
        <v>39</v>
      </c>
      <c r="B227" s="83" t="s">
        <v>40</v>
      </c>
      <c r="C227" s="83" t="s">
        <v>3412</v>
      </c>
      <c r="D227" s="83" t="s">
        <v>5053</v>
      </c>
      <c r="E227" s="83" t="s">
        <v>2903</v>
      </c>
      <c r="F227" s="83" t="s">
        <v>3416</v>
      </c>
      <c r="G227" s="83" t="s">
        <v>3417</v>
      </c>
      <c r="H227" s="83" t="s">
        <v>2621</v>
      </c>
      <c r="I227" s="83" t="s">
        <v>302</v>
      </c>
      <c r="J227" s="83" t="s">
        <v>2011</v>
      </c>
      <c r="K227" s="84">
        <v>43550</v>
      </c>
      <c r="L227" s="84">
        <v>43550</v>
      </c>
      <c r="M227" s="84">
        <v>43553</v>
      </c>
      <c r="N227" s="83" t="s">
        <v>1367</v>
      </c>
      <c r="O227" s="83" t="s">
        <v>1368</v>
      </c>
      <c r="P227" s="102">
        <v>8182862</v>
      </c>
      <c r="Q227" s="83" t="s">
        <v>5054</v>
      </c>
      <c r="R227" s="83" t="s">
        <v>59</v>
      </c>
      <c r="S227" s="83" t="s">
        <v>52</v>
      </c>
      <c r="T227" s="85">
        <v>14.44</v>
      </c>
      <c r="U227" s="85">
        <v>14.96</v>
      </c>
      <c r="V227" s="85">
        <f t="shared" si="24"/>
        <v>-0.52000000000000135</v>
      </c>
      <c r="W227" s="86">
        <f t="shared" si="23"/>
        <v>-3.6011080332410066E-2</v>
      </c>
      <c r="X227" s="83" t="s">
        <v>1361</v>
      </c>
      <c r="Y227" s="85">
        <v>14.96</v>
      </c>
      <c r="Z227" s="83" t="s">
        <v>5115</v>
      </c>
      <c r="AA227" s="85">
        <v>0</v>
      </c>
      <c r="AB227" s="85" t="s">
        <v>54</v>
      </c>
      <c r="AC227" s="85">
        <v>14.44</v>
      </c>
      <c r="AD227" s="85">
        <v>14.96</v>
      </c>
      <c r="AE227" s="85">
        <v>-0.52</v>
      </c>
      <c r="AF227" s="83" t="s">
        <v>1390</v>
      </c>
      <c r="AG227" s="103">
        <f t="shared" si="25"/>
        <v>-1.3322676295501878E-15</v>
      </c>
    </row>
    <row r="228" spans="1:33" s="88" customFormat="1" x14ac:dyDescent="0.2">
      <c r="A228" s="83" t="s">
        <v>39</v>
      </c>
      <c r="B228" s="83" t="s">
        <v>40</v>
      </c>
      <c r="C228" s="83" t="s">
        <v>3412</v>
      </c>
      <c r="D228" s="83" t="s">
        <v>5053</v>
      </c>
      <c r="E228" s="83" t="s">
        <v>2903</v>
      </c>
      <c r="F228" s="83" t="s">
        <v>3416</v>
      </c>
      <c r="G228" s="83" t="s">
        <v>3417</v>
      </c>
      <c r="H228" s="83" t="s">
        <v>2621</v>
      </c>
      <c r="I228" s="83" t="s">
        <v>302</v>
      </c>
      <c r="J228" s="83" t="s">
        <v>2011</v>
      </c>
      <c r="K228" s="84">
        <v>43550</v>
      </c>
      <c r="L228" s="84">
        <v>43496</v>
      </c>
      <c r="M228" s="84">
        <v>43496</v>
      </c>
      <c r="N228" s="83" t="s">
        <v>1383</v>
      </c>
      <c r="O228" s="83" t="s">
        <v>1368</v>
      </c>
      <c r="P228" s="102">
        <v>8182862</v>
      </c>
      <c r="Q228" s="83" t="s">
        <v>5054</v>
      </c>
      <c r="R228" s="83" t="s">
        <v>59</v>
      </c>
      <c r="S228" s="83" t="s">
        <v>52</v>
      </c>
      <c r="T228" s="85">
        <v>6966.64</v>
      </c>
      <c r="U228" s="85">
        <v>6618.31</v>
      </c>
      <c r="V228" s="85">
        <f t="shared" si="24"/>
        <v>348.32999999999993</v>
      </c>
      <c r="W228" s="86">
        <f t="shared" si="23"/>
        <v>4.9999712917561397E-2</v>
      </c>
      <c r="X228" s="83" t="s">
        <v>1525</v>
      </c>
      <c r="Y228" s="85">
        <v>0</v>
      </c>
      <c r="Z228" s="83" t="s">
        <v>55</v>
      </c>
      <c r="AA228" s="85">
        <v>0</v>
      </c>
      <c r="AB228" s="85" t="s">
        <v>54</v>
      </c>
      <c r="AC228" s="85">
        <v>6966.64</v>
      </c>
      <c r="AD228" s="85">
        <v>3936.05</v>
      </c>
      <c r="AE228" s="85">
        <v>3030.59</v>
      </c>
      <c r="AF228" s="83" t="s">
        <v>1390</v>
      </c>
      <c r="AG228" s="103">
        <f t="shared" si="25"/>
        <v>-2682.26</v>
      </c>
    </row>
    <row r="229" spans="1:33" s="88" customFormat="1" x14ac:dyDescent="0.2">
      <c r="A229" s="83" t="s">
        <v>39</v>
      </c>
      <c r="B229" s="83" t="s">
        <v>40</v>
      </c>
      <c r="C229" s="83" t="s">
        <v>3412</v>
      </c>
      <c r="D229" s="83" t="s">
        <v>5053</v>
      </c>
      <c r="E229" s="83" t="s">
        <v>2903</v>
      </c>
      <c r="F229" s="83" t="s">
        <v>3416</v>
      </c>
      <c r="G229" s="83" t="s">
        <v>3417</v>
      </c>
      <c r="H229" s="83" t="s">
        <v>2621</v>
      </c>
      <c r="I229" s="83" t="s">
        <v>302</v>
      </c>
      <c r="J229" s="83" t="s">
        <v>2011</v>
      </c>
      <c r="K229" s="84">
        <v>43550</v>
      </c>
      <c r="L229" s="84">
        <v>43550</v>
      </c>
      <c r="M229" s="84">
        <v>43553</v>
      </c>
      <c r="N229" s="83" t="s">
        <v>1367</v>
      </c>
      <c r="O229" s="83" t="s">
        <v>1368</v>
      </c>
      <c r="P229" s="102">
        <v>8182862</v>
      </c>
      <c r="Q229" s="83" t="s">
        <v>5054</v>
      </c>
      <c r="R229" s="83" t="s">
        <v>59</v>
      </c>
      <c r="S229" s="83" t="s">
        <v>52</v>
      </c>
      <c r="T229" s="85">
        <v>38979.96</v>
      </c>
      <c r="U229" s="85">
        <v>33895.79</v>
      </c>
      <c r="V229" s="85">
        <f t="shared" si="24"/>
        <v>5084.1699999999983</v>
      </c>
      <c r="W229" s="86">
        <f t="shared" si="23"/>
        <v>0.13043035446932214</v>
      </c>
      <c r="X229" s="83" t="s">
        <v>1361</v>
      </c>
      <c r="Y229" s="85">
        <v>33895.79</v>
      </c>
      <c r="Z229" s="83" t="s">
        <v>5116</v>
      </c>
      <c r="AA229" s="85">
        <v>0</v>
      </c>
      <c r="AB229" s="85" t="s">
        <v>54</v>
      </c>
      <c r="AC229" s="85">
        <v>38979.96</v>
      </c>
      <c r="AD229" s="85">
        <v>33895.79</v>
      </c>
      <c r="AE229" s="85">
        <v>5084.17</v>
      </c>
      <c r="AF229" s="83" t="s">
        <v>1390</v>
      </c>
      <c r="AG229" s="103">
        <f t="shared" si="25"/>
        <v>0</v>
      </c>
    </row>
    <row r="230" spans="1:33" s="88" customFormat="1" x14ac:dyDescent="0.2">
      <c r="A230" s="83" t="s">
        <v>39</v>
      </c>
      <c r="B230" s="83" t="s">
        <v>40</v>
      </c>
      <c r="C230" s="83" t="s">
        <v>3412</v>
      </c>
      <c r="D230" s="83" t="s">
        <v>5053</v>
      </c>
      <c r="E230" s="83" t="s">
        <v>2903</v>
      </c>
      <c r="F230" s="83" t="s">
        <v>3416</v>
      </c>
      <c r="G230" s="83" t="s">
        <v>3417</v>
      </c>
      <c r="H230" s="83" t="s">
        <v>2621</v>
      </c>
      <c r="I230" s="83" t="s">
        <v>302</v>
      </c>
      <c r="J230" s="83" t="s">
        <v>2011</v>
      </c>
      <c r="K230" s="84">
        <v>43550</v>
      </c>
      <c r="L230" s="84">
        <v>43550</v>
      </c>
      <c r="M230" s="84">
        <v>43553</v>
      </c>
      <c r="N230" s="83" t="s">
        <v>1367</v>
      </c>
      <c r="O230" s="83" t="s">
        <v>1368</v>
      </c>
      <c r="P230" s="102">
        <v>8182862</v>
      </c>
      <c r="Q230" s="83" t="s">
        <v>5054</v>
      </c>
      <c r="R230" s="83" t="s">
        <v>59</v>
      </c>
      <c r="S230" s="83" t="s">
        <v>52</v>
      </c>
      <c r="T230" s="85">
        <v>3323.5</v>
      </c>
      <c r="U230" s="85">
        <v>2890</v>
      </c>
      <c r="V230" s="85">
        <f t="shared" si="24"/>
        <v>433.5</v>
      </c>
      <c r="W230" s="86">
        <f t="shared" si="23"/>
        <v>0.13043478260869565</v>
      </c>
      <c r="X230" s="83" t="s">
        <v>1361</v>
      </c>
      <c r="Y230" s="85">
        <v>2890</v>
      </c>
      <c r="Z230" s="83" t="s">
        <v>5117</v>
      </c>
      <c r="AA230" s="85">
        <v>0</v>
      </c>
      <c r="AB230" s="85" t="s">
        <v>54</v>
      </c>
      <c r="AC230" s="85">
        <v>3323.5</v>
      </c>
      <c r="AD230" s="85">
        <v>2890</v>
      </c>
      <c r="AE230" s="85">
        <v>433.5</v>
      </c>
      <c r="AF230" s="83" t="s">
        <v>1390</v>
      </c>
      <c r="AG230" s="103">
        <f t="shared" si="25"/>
        <v>0</v>
      </c>
    </row>
    <row r="231" spans="1:33" s="88" customFormat="1" x14ac:dyDescent="0.2">
      <c r="A231" s="83" t="s">
        <v>39</v>
      </c>
      <c r="B231" s="83" t="s">
        <v>40</v>
      </c>
      <c r="C231" s="83" t="s">
        <v>3412</v>
      </c>
      <c r="D231" s="83" t="s">
        <v>5053</v>
      </c>
      <c r="E231" s="83" t="s">
        <v>2903</v>
      </c>
      <c r="F231" s="83" t="s">
        <v>3416</v>
      </c>
      <c r="G231" s="83" t="s">
        <v>3417</v>
      </c>
      <c r="H231" s="83" t="s">
        <v>2621</v>
      </c>
      <c r="I231" s="83" t="s">
        <v>302</v>
      </c>
      <c r="J231" s="83" t="s">
        <v>2011</v>
      </c>
      <c r="K231" s="84">
        <v>43550</v>
      </c>
      <c r="L231" s="84">
        <v>43550</v>
      </c>
      <c r="M231" s="84">
        <v>43553</v>
      </c>
      <c r="N231" s="83" t="s">
        <v>1367</v>
      </c>
      <c r="O231" s="83" t="s">
        <v>1368</v>
      </c>
      <c r="P231" s="102">
        <v>8182862</v>
      </c>
      <c r="Q231" s="83" t="s">
        <v>5054</v>
      </c>
      <c r="R231" s="83" t="s">
        <v>59</v>
      </c>
      <c r="S231" s="83" t="s">
        <v>52</v>
      </c>
      <c r="T231" s="85">
        <v>5151.32</v>
      </c>
      <c r="U231" s="85">
        <v>4479.3999999999996</v>
      </c>
      <c r="V231" s="85">
        <f t="shared" si="24"/>
        <v>671.92000000000007</v>
      </c>
      <c r="W231" s="86">
        <f t="shared" si="23"/>
        <v>0.13043647065218236</v>
      </c>
      <c r="X231" s="83" t="s">
        <v>1361</v>
      </c>
      <c r="Y231" s="85">
        <v>4479.3999999999996</v>
      </c>
      <c r="Z231" s="83" t="s">
        <v>5118</v>
      </c>
      <c r="AA231" s="85">
        <v>0</v>
      </c>
      <c r="AB231" s="85" t="s">
        <v>54</v>
      </c>
      <c r="AC231" s="85">
        <v>5151.32</v>
      </c>
      <c r="AD231" s="85">
        <v>4479.3999999999996</v>
      </c>
      <c r="AE231" s="85">
        <v>671.92</v>
      </c>
      <c r="AF231" s="83" t="s">
        <v>1390</v>
      </c>
      <c r="AG231" s="103">
        <f t="shared" si="25"/>
        <v>0</v>
      </c>
    </row>
    <row r="232" spans="1:33" s="88" customFormat="1" x14ac:dyDescent="0.2">
      <c r="A232" s="83" t="s">
        <v>39</v>
      </c>
      <c r="B232" s="83" t="s">
        <v>40</v>
      </c>
      <c r="C232" s="83" t="s">
        <v>4529</v>
      </c>
      <c r="D232" s="83" t="s">
        <v>4530</v>
      </c>
      <c r="E232" s="83" t="s">
        <v>2903</v>
      </c>
      <c r="F232" s="83" t="s">
        <v>3483</v>
      </c>
      <c r="G232" s="83" t="s">
        <v>3417</v>
      </c>
      <c r="H232" s="83" t="s">
        <v>3414</v>
      </c>
      <c r="I232" s="83" t="s">
        <v>302</v>
      </c>
      <c r="J232" s="83" t="s">
        <v>2011</v>
      </c>
      <c r="K232" s="84">
        <v>43553</v>
      </c>
      <c r="L232" s="84">
        <v>43553</v>
      </c>
      <c r="M232" s="84">
        <v>43553</v>
      </c>
      <c r="N232" s="83" t="s">
        <v>1367</v>
      </c>
      <c r="O232" s="83" t="s">
        <v>1368</v>
      </c>
      <c r="P232" s="102">
        <v>7497011</v>
      </c>
      <c r="Q232" s="83" t="s">
        <v>5119</v>
      </c>
      <c r="R232" s="83" t="s">
        <v>59</v>
      </c>
      <c r="S232" s="83" t="s">
        <v>52</v>
      </c>
      <c r="T232" s="85">
        <v>288.44</v>
      </c>
      <c r="U232" s="85">
        <v>272.13</v>
      </c>
      <c r="V232" s="85">
        <f t="shared" ref="V232:V243" si="26">T232-U232</f>
        <v>16.310000000000002</v>
      </c>
      <c r="W232" s="86">
        <f t="shared" si="23"/>
        <v>5.6545555401469987E-2</v>
      </c>
      <c r="X232" s="83" t="s">
        <v>1361</v>
      </c>
      <c r="Y232" s="85">
        <v>272.13</v>
      </c>
      <c r="Z232" s="83" t="s">
        <v>5120</v>
      </c>
      <c r="AA232" s="85">
        <v>0</v>
      </c>
      <c r="AB232" s="85" t="s">
        <v>54</v>
      </c>
      <c r="AC232" s="85">
        <v>538.33000000000004</v>
      </c>
      <c r="AD232" s="85">
        <v>507.31</v>
      </c>
      <c r="AE232" s="85">
        <v>31.02</v>
      </c>
      <c r="AF232" s="83" t="s">
        <v>1371</v>
      </c>
      <c r="AG232" s="103">
        <f t="shared" ref="AG232:AG243" si="27">V232-AE232</f>
        <v>-14.709999999999997</v>
      </c>
    </row>
    <row r="233" spans="1:33" s="88" customFormat="1" x14ac:dyDescent="0.2">
      <c r="A233" s="83" t="s">
        <v>39</v>
      </c>
      <c r="B233" s="83" t="s">
        <v>40</v>
      </c>
      <c r="C233" s="83" t="s">
        <v>4529</v>
      </c>
      <c r="D233" s="83" t="s">
        <v>4530</v>
      </c>
      <c r="E233" s="83" t="s">
        <v>2903</v>
      </c>
      <c r="F233" s="83" t="s">
        <v>3483</v>
      </c>
      <c r="G233" s="83" t="s">
        <v>3417</v>
      </c>
      <c r="H233" s="83" t="s">
        <v>3414</v>
      </c>
      <c r="I233" s="83" t="s">
        <v>302</v>
      </c>
      <c r="J233" s="83" t="s">
        <v>2011</v>
      </c>
      <c r="K233" s="84">
        <v>43553</v>
      </c>
      <c r="L233" s="84">
        <v>43553</v>
      </c>
      <c r="M233" s="84">
        <v>43553</v>
      </c>
      <c r="N233" s="83" t="s">
        <v>1358</v>
      </c>
      <c r="O233" s="83" t="s">
        <v>1368</v>
      </c>
      <c r="P233" s="102">
        <v>7495667</v>
      </c>
      <c r="Q233" s="83" t="s">
        <v>5121</v>
      </c>
      <c r="R233" s="83" t="s">
        <v>68</v>
      </c>
      <c r="S233" s="83" t="s">
        <v>52</v>
      </c>
      <c r="T233" s="85">
        <v>358.79</v>
      </c>
      <c r="U233" s="85">
        <v>338.48</v>
      </c>
      <c r="V233" s="85">
        <f t="shared" si="26"/>
        <v>20.310000000000002</v>
      </c>
      <c r="W233" s="86">
        <f t="shared" si="23"/>
        <v>5.6606928844170686E-2</v>
      </c>
      <c r="X233" s="83" t="s">
        <v>1361</v>
      </c>
      <c r="Y233" s="85">
        <v>338.48</v>
      </c>
      <c r="Z233" s="83" t="s">
        <v>5122</v>
      </c>
      <c r="AA233" s="85">
        <v>0</v>
      </c>
      <c r="AB233" s="85" t="s">
        <v>54</v>
      </c>
      <c r="AC233" s="85">
        <v>0</v>
      </c>
      <c r="AD233" s="85">
        <v>0</v>
      </c>
      <c r="AE233" s="85">
        <v>0</v>
      </c>
      <c r="AF233" s="83" t="s">
        <v>1371</v>
      </c>
      <c r="AG233" s="103">
        <f t="shared" si="27"/>
        <v>20.310000000000002</v>
      </c>
    </row>
    <row r="234" spans="1:33" s="88" customFormat="1" x14ac:dyDescent="0.2">
      <c r="A234" s="83" t="s">
        <v>39</v>
      </c>
      <c r="B234" s="83" t="s">
        <v>40</v>
      </c>
      <c r="C234" s="83" t="s">
        <v>4529</v>
      </c>
      <c r="D234" s="83" t="s">
        <v>4530</v>
      </c>
      <c r="E234" s="83" t="s">
        <v>2903</v>
      </c>
      <c r="F234" s="83" t="s">
        <v>3483</v>
      </c>
      <c r="G234" s="83" t="s">
        <v>3417</v>
      </c>
      <c r="H234" s="83" t="s">
        <v>3414</v>
      </c>
      <c r="I234" s="83" t="s">
        <v>302</v>
      </c>
      <c r="J234" s="83" t="s">
        <v>2011</v>
      </c>
      <c r="K234" s="84">
        <v>43553</v>
      </c>
      <c r="L234" s="84">
        <v>43553</v>
      </c>
      <c r="M234" s="84">
        <v>43553</v>
      </c>
      <c r="N234" s="83" t="s">
        <v>1367</v>
      </c>
      <c r="O234" s="83" t="s">
        <v>1368</v>
      </c>
      <c r="P234" s="102">
        <v>7501079</v>
      </c>
      <c r="Q234" s="83" t="s">
        <v>5123</v>
      </c>
      <c r="R234" s="83" t="s">
        <v>59</v>
      </c>
      <c r="S234" s="83" t="s">
        <v>52</v>
      </c>
      <c r="T234" s="85">
        <v>319.89</v>
      </c>
      <c r="U234" s="85">
        <v>301.77</v>
      </c>
      <c r="V234" s="85">
        <f t="shared" si="26"/>
        <v>18.120000000000005</v>
      </c>
      <c r="W234" s="86">
        <f t="shared" si="23"/>
        <v>5.6644471537090894E-2</v>
      </c>
      <c r="X234" s="83" t="s">
        <v>1361</v>
      </c>
      <c r="Y234" s="85">
        <v>301.77</v>
      </c>
      <c r="Z234" s="83" t="s">
        <v>5124</v>
      </c>
      <c r="AA234" s="85">
        <v>0</v>
      </c>
      <c r="AB234" s="85" t="s">
        <v>54</v>
      </c>
      <c r="AC234" s="85">
        <v>319.89</v>
      </c>
      <c r="AD234" s="85">
        <v>301.77</v>
      </c>
      <c r="AE234" s="85">
        <v>18.12</v>
      </c>
      <c r="AF234" s="83" t="s">
        <v>1371</v>
      </c>
      <c r="AG234" s="103">
        <f t="shared" si="27"/>
        <v>0</v>
      </c>
    </row>
    <row r="235" spans="1:33" s="88" customFormat="1" x14ac:dyDescent="0.2">
      <c r="A235" s="83" t="s">
        <v>39</v>
      </c>
      <c r="B235" s="83" t="s">
        <v>40</v>
      </c>
      <c r="C235" s="83" t="s">
        <v>4529</v>
      </c>
      <c r="D235" s="83" t="s">
        <v>4530</v>
      </c>
      <c r="E235" s="83" t="s">
        <v>2903</v>
      </c>
      <c r="F235" s="83" t="s">
        <v>3483</v>
      </c>
      <c r="G235" s="83" t="s">
        <v>3417</v>
      </c>
      <c r="H235" s="83" t="s">
        <v>3414</v>
      </c>
      <c r="I235" s="83" t="s">
        <v>302</v>
      </c>
      <c r="J235" s="83" t="s">
        <v>2011</v>
      </c>
      <c r="K235" s="84">
        <v>43553</v>
      </c>
      <c r="L235" s="84">
        <v>43553</v>
      </c>
      <c r="M235" s="84">
        <v>43553</v>
      </c>
      <c r="N235" s="83" t="s">
        <v>1367</v>
      </c>
      <c r="O235" s="83" t="s">
        <v>1368</v>
      </c>
      <c r="P235" s="102">
        <v>7497051</v>
      </c>
      <c r="Q235" s="83" t="s">
        <v>5125</v>
      </c>
      <c r="R235" s="83" t="s">
        <v>59</v>
      </c>
      <c r="S235" s="83" t="s">
        <v>52</v>
      </c>
      <c r="T235" s="85">
        <v>358.79</v>
      </c>
      <c r="U235" s="85">
        <v>338.48</v>
      </c>
      <c r="V235" s="85">
        <f t="shared" si="26"/>
        <v>20.310000000000002</v>
      </c>
      <c r="W235" s="86">
        <f t="shared" ref="W235:W290" si="28">V235/T235</f>
        <v>5.6606928844170686E-2</v>
      </c>
      <c r="X235" s="83" t="s">
        <v>1361</v>
      </c>
      <c r="Y235" s="85">
        <v>338.48</v>
      </c>
      <c r="Z235" s="83" t="s">
        <v>5126</v>
      </c>
      <c r="AA235" s="85">
        <v>0</v>
      </c>
      <c r="AB235" s="85" t="s">
        <v>54</v>
      </c>
      <c r="AC235" s="85">
        <v>358.79</v>
      </c>
      <c r="AD235" s="85">
        <v>338.48</v>
      </c>
      <c r="AE235" s="85">
        <v>20.309999999999999</v>
      </c>
      <c r="AF235" s="83" t="s">
        <v>1371</v>
      </c>
      <c r="AG235" s="103">
        <f t="shared" si="27"/>
        <v>0</v>
      </c>
    </row>
    <row r="236" spans="1:33" s="88" customFormat="1" x14ac:dyDescent="0.2">
      <c r="A236" s="83" t="s">
        <v>39</v>
      </c>
      <c r="B236" s="83" t="s">
        <v>40</v>
      </c>
      <c r="C236" s="83" t="s">
        <v>4529</v>
      </c>
      <c r="D236" s="83" t="s">
        <v>4530</v>
      </c>
      <c r="E236" s="83" t="s">
        <v>2903</v>
      </c>
      <c r="F236" s="83" t="s">
        <v>3483</v>
      </c>
      <c r="G236" s="83" t="s">
        <v>3417</v>
      </c>
      <c r="H236" s="83" t="s">
        <v>3414</v>
      </c>
      <c r="I236" s="83" t="s">
        <v>302</v>
      </c>
      <c r="J236" s="83" t="s">
        <v>2011</v>
      </c>
      <c r="K236" s="84">
        <v>43553</v>
      </c>
      <c r="L236" s="84">
        <v>43140</v>
      </c>
      <c r="M236" s="84">
        <v>43140</v>
      </c>
      <c r="N236" s="83" t="s">
        <v>1383</v>
      </c>
      <c r="O236" s="83" t="s">
        <v>1368</v>
      </c>
      <c r="P236" s="102">
        <v>7497051</v>
      </c>
      <c r="Q236" s="83" t="s">
        <v>5125</v>
      </c>
      <c r="R236" s="83" t="s">
        <v>59</v>
      </c>
      <c r="S236" s="83" t="s">
        <v>52</v>
      </c>
      <c r="T236" s="85">
        <v>1217.8599999999999</v>
      </c>
      <c r="U236" s="85">
        <v>1156.97</v>
      </c>
      <c r="V236" s="85">
        <f t="shared" si="26"/>
        <v>60.889999999999873</v>
      </c>
      <c r="W236" s="86">
        <f t="shared" si="28"/>
        <v>4.9997536662670483E-2</v>
      </c>
      <c r="X236" s="83" t="s">
        <v>1525</v>
      </c>
      <c r="Y236" s="85">
        <v>0</v>
      </c>
      <c r="Z236" s="83" t="s">
        <v>55</v>
      </c>
      <c r="AA236" s="85">
        <v>0</v>
      </c>
      <c r="AB236" s="85" t="s">
        <v>54</v>
      </c>
      <c r="AC236" s="85">
        <v>1217.8599999999999</v>
      </c>
      <c r="AD236" s="85">
        <v>0</v>
      </c>
      <c r="AE236" s="85">
        <v>1217.8599999999999</v>
      </c>
      <c r="AF236" s="83" t="s">
        <v>1371</v>
      </c>
      <c r="AG236" s="103">
        <f t="shared" si="27"/>
        <v>-1156.97</v>
      </c>
    </row>
    <row r="237" spans="1:33" s="88" customFormat="1" x14ac:dyDescent="0.2">
      <c r="A237" s="83" t="s">
        <v>39</v>
      </c>
      <c r="B237" s="83" t="s">
        <v>40</v>
      </c>
      <c r="C237" s="83" t="s">
        <v>4529</v>
      </c>
      <c r="D237" s="83" t="s">
        <v>4530</v>
      </c>
      <c r="E237" s="83" t="s">
        <v>2903</v>
      </c>
      <c r="F237" s="83" t="s">
        <v>3483</v>
      </c>
      <c r="G237" s="83" t="s">
        <v>3417</v>
      </c>
      <c r="H237" s="83" t="s">
        <v>3414</v>
      </c>
      <c r="I237" s="83" t="s">
        <v>302</v>
      </c>
      <c r="J237" s="83" t="s">
        <v>2011</v>
      </c>
      <c r="K237" s="84">
        <v>43553</v>
      </c>
      <c r="L237" s="84">
        <v>43553</v>
      </c>
      <c r="M237" s="84">
        <v>43553</v>
      </c>
      <c r="N237" s="83" t="s">
        <v>1367</v>
      </c>
      <c r="O237" s="83" t="s">
        <v>1368</v>
      </c>
      <c r="P237" s="102">
        <v>7496670</v>
      </c>
      <c r="Q237" s="83" t="s">
        <v>5127</v>
      </c>
      <c r="R237" s="83" t="s">
        <v>59</v>
      </c>
      <c r="S237" s="83" t="s">
        <v>52</v>
      </c>
      <c r="T237" s="85">
        <v>1243.82</v>
      </c>
      <c r="U237" s="85">
        <v>1173.4100000000001</v>
      </c>
      <c r="V237" s="85">
        <f t="shared" si="26"/>
        <v>70.409999999999854</v>
      </c>
      <c r="W237" s="86">
        <f t="shared" si="28"/>
        <v>5.6607869305847998E-2</v>
      </c>
      <c r="X237" s="83" t="s">
        <v>1361</v>
      </c>
      <c r="Y237" s="85">
        <v>1173.4100000000001</v>
      </c>
      <c r="Z237" s="83" t="s">
        <v>5128</v>
      </c>
      <c r="AA237" s="85">
        <v>0</v>
      </c>
      <c r="AB237" s="85" t="s">
        <v>54</v>
      </c>
      <c r="AC237" s="85">
        <v>1216.0999999999999</v>
      </c>
      <c r="AD237" s="85">
        <v>1147.26</v>
      </c>
      <c r="AE237" s="85">
        <v>68.84</v>
      </c>
      <c r="AF237" s="83" t="s">
        <v>1371</v>
      </c>
      <c r="AG237" s="103">
        <f t="shared" si="27"/>
        <v>1.5699999999998511</v>
      </c>
    </row>
    <row r="238" spans="1:33" s="88" customFormat="1" x14ac:dyDescent="0.2">
      <c r="A238" s="83" t="s">
        <v>39</v>
      </c>
      <c r="B238" s="83" t="s">
        <v>40</v>
      </c>
      <c r="C238" s="83" t="s">
        <v>4529</v>
      </c>
      <c r="D238" s="83" t="s">
        <v>4530</v>
      </c>
      <c r="E238" s="83" t="s">
        <v>2903</v>
      </c>
      <c r="F238" s="83" t="s">
        <v>3483</v>
      </c>
      <c r="G238" s="83" t="s">
        <v>3417</v>
      </c>
      <c r="H238" s="83" t="s">
        <v>3414</v>
      </c>
      <c r="I238" s="83" t="s">
        <v>302</v>
      </c>
      <c r="J238" s="83" t="s">
        <v>2011</v>
      </c>
      <c r="K238" s="84">
        <v>43553</v>
      </c>
      <c r="L238" s="84">
        <v>43553</v>
      </c>
      <c r="M238" s="84">
        <v>43553</v>
      </c>
      <c r="N238" s="83" t="s">
        <v>1367</v>
      </c>
      <c r="O238" s="83" t="s">
        <v>1368</v>
      </c>
      <c r="P238" s="102">
        <v>7502683</v>
      </c>
      <c r="Q238" s="83" t="s">
        <v>5129</v>
      </c>
      <c r="R238" s="83" t="s">
        <v>59</v>
      </c>
      <c r="S238" s="83" t="s">
        <v>52</v>
      </c>
      <c r="T238" s="85">
        <v>1243.82</v>
      </c>
      <c r="U238" s="85">
        <v>1173.4100000000001</v>
      </c>
      <c r="V238" s="85">
        <f t="shared" si="26"/>
        <v>70.409999999999854</v>
      </c>
      <c r="W238" s="86">
        <f t="shared" si="28"/>
        <v>5.6607869305847998E-2</v>
      </c>
      <c r="X238" s="83" t="s">
        <v>1361</v>
      </c>
      <c r="Y238" s="85">
        <v>1173.4100000000001</v>
      </c>
      <c r="Z238" s="83" t="s">
        <v>5130</v>
      </c>
      <c r="AA238" s="85">
        <v>0</v>
      </c>
      <c r="AB238" s="85" t="s">
        <v>54</v>
      </c>
      <c r="AC238" s="85">
        <v>8416.7099999999991</v>
      </c>
      <c r="AD238" s="85">
        <v>7940.28</v>
      </c>
      <c r="AE238" s="85">
        <v>476.43</v>
      </c>
      <c r="AF238" s="83" t="s">
        <v>1371</v>
      </c>
      <c r="AG238" s="103">
        <f t="shared" si="27"/>
        <v>-406.02000000000015</v>
      </c>
    </row>
    <row r="239" spans="1:33" s="88" customFormat="1" x14ac:dyDescent="0.2">
      <c r="A239" s="83" t="s">
        <v>39</v>
      </c>
      <c r="B239" s="83" t="s">
        <v>40</v>
      </c>
      <c r="C239" s="83" t="s">
        <v>4529</v>
      </c>
      <c r="D239" s="83" t="s">
        <v>4530</v>
      </c>
      <c r="E239" s="83" t="s">
        <v>2903</v>
      </c>
      <c r="F239" s="83" t="s">
        <v>3483</v>
      </c>
      <c r="G239" s="83" t="s">
        <v>3417</v>
      </c>
      <c r="H239" s="83" t="s">
        <v>3414</v>
      </c>
      <c r="I239" s="83" t="s">
        <v>302</v>
      </c>
      <c r="J239" s="83" t="s">
        <v>2011</v>
      </c>
      <c r="K239" s="84">
        <v>43553</v>
      </c>
      <c r="L239" s="84">
        <v>43553</v>
      </c>
      <c r="M239" s="84">
        <v>43553</v>
      </c>
      <c r="N239" s="83" t="s">
        <v>1367</v>
      </c>
      <c r="O239" s="83" t="s">
        <v>1368</v>
      </c>
      <c r="P239" s="102">
        <v>7501093</v>
      </c>
      <c r="Q239" s="83" t="s">
        <v>5131</v>
      </c>
      <c r="R239" s="83" t="s">
        <v>59</v>
      </c>
      <c r="S239" s="83" t="s">
        <v>52</v>
      </c>
      <c r="T239" s="85">
        <v>358.79</v>
      </c>
      <c r="U239" s="85">
        <v>338.48</v>
      </c>
      <c r="V239" s="85">
        <f t="shared" si="26"/>
        <v>20.310000000000002</v>
      </c>
      <c r="W239" s="86">
        <f t="shared" si="28"/>
        <v>5.6606928844170686E-2</v>
      </c>
      <c r="X239" s="83" t="s">
        <v>1361</v>
      </c>
      <c r="Y239" s="85">
        <v>338.48</v>
      </c>
      <c r="Z239" s="83" t="s">
        <v>5132</v>
      </c>
      <c r="AA239" s="85">
        <v>0</v>
      </c>
      <c r="AB239" s="85" t="s">
        <v>54</v>
      </c>
      <c r="AC239" s="85">
        <v>358.79</v>
      </c>
      <c r="AD239" s="85">
        <v>338.48</v>
      </c>
      <c r="AE239" s="85">
        <v>20.309999999999999</v>
      </c>
      <c r="AF239" s="83" t="s">
        <v>1371</v>
      </c>
      <c r="AG239" s="103">
        <f t="shared" si="27"/>
        <v>0</v>
      </c>
    </row>
    <row r="240" spans="1:33" s="88" customFormat="1" x14ac:dyDescent="0.2">
      <c r="A240" s="83" t="s">
        <v>39</v>
      </c>
      <c r="B240" s="83" t="s">
        <v>40</v>
      </c>
      <c r="C240" s="83" t="s">
        <v>4529</v>
      </c>
      <c r="D240" s="83" t="s">
        <v>4530</v>
      </c>
      <c r="E240" s="83" t="s">
        <v>2903</v>
      </c>
      <c r="F240" s="83" t="s">
        <v>3483</v>
      </c>
      <c r="G240" s="83" t="s">
        <v>3417</v>
      </c>
      <c r="H240" s="83" t="s">
        <v>3414</v>
      </c>
      <c r="I240" s="83" t="s">
        <v>302</v>
      </c>
      <c r="J240" s="83" t="s">
        <v>2011</v>
      </c>
      <c r="K240" s="84">
        <v>43553</v>
      </c>
      <c r="L240" s="84">
        <v>43553</v>
      </c>
      <c r="M240" s="84">
        <v>43553</v>
      </c>
      <c r="N240" s="83" t="s">
        <v>1367</v>
      </c>
      <c r="O240" s="83" t="s">
        <v>1368</v>
      </c>
      <c r="P240" s="102">
        <v>7501099</v>
      </c>
      <c r="Q240" s="83" t="s">
        <v>5133</v>
      </c>
      <c r="R240" s="83" t="s">
        <v>59</v>
      </c>
      <c r="S240" s="83" t="s">
        <v>52</v>
      </c>
      <c r="T240" s="85">
        <v>1243.82</v>
      </c>
      <c r="U240" s="85">
        <v>1173.4100000000001</v>
      </c>
      <c r="V240" s="85">
        <f t="shared" si="26"/>
        <v>70.409999999999854</v>
      </c>
      <c r="W240" s="86">
        <f t="shared" si="28"/>
        <v>5.6607869305847998E-2</v>
      </c>
      <c r="X240" s="83" t="s">
        <v>1361</v>
      </c>
      <c r="Y240" s="85">
        <v>1173.4100000000001</v>
      </c>
      <c r="Z240" s="83" t="s">
        <v>5134</v>
      </c>
      <c r="AA240" s="85">
        <v>0</v>
      </c>
      <c r="AB240" s="85" t="s">
        <v>54</v>
      </c>
      <c r="AC240" s="85">
        <v>8416.7099999999991</v>
      </c>
      <c r="AD240" s="85">
        <v>7940.28</v>
      </c>
      <c r="AE240" s="85">
        <v>476.43</v>
      </c>
      <c r="AF240" s="83" t="s">
        <v>1371</v>
      </c>
      <c r="AG240" s="103">
        <f t="shared" si="27"/>
        <v>-406.02000000000015</v>
      </c>
    </row>
    <row r="241" spans="1:33" s="88" customFormat="1" x14ac:dyDescent="0.2">
      <c r="A241" s="83" t="s">
        <v>39</v>
      </c>
      <c r="B241" s="83" t="s">
        <v>40</v>
      </c>
      <c r="C241" s="83" t="s">
        <v>4529</v>
      </c>
      <c r="D241" s="83" t="s">
        <v>4530</v>
      </c>
      <c r="E241" s="83" t="s">
        <v>2903</v>
      </c>
      <c r="F241" s="83" t="s">
        <v>3483</v>
      </c>
      <c r="G241" s="83" t="s">
        <v>3417</v>
      </c>
      <c r="H241" s="83" t="s">
        <v>3414</v>
      </c>
      <c r="I241" s="83" t="s">
        <v>302</v>
      </c>
      <c r="J241" s="83" t="s">
        <v>2011</v>
      </c>
      <c r="K241" s="84">
        <v>43553</v>
      </c>
      <c r="L241" s="84">
        <v>43553</v>
      </c>
      <c r="M241" s="84">
        <v>43553</v>
      </c>
      <c r="N241" s="83" t="s">
        <v>1367</v>
      </c>
      <c r="O241" s="83" t="s">
        <v>1368</v>
      </c>
      <c r="P241" s="102">
        <v>7501162</v>
      </c>
      <c r="Q241" s="83" t="s">
        <v>5135</v>
      </c>
      <c r="R241" s="83" t="s">
        <v>59</v>
      </c>
      <c r="S241" s="83" t="s">
        <v>52</v>
      </c>
      <c r="T241" s="85">
        <v>358.79</v>
      </c>
      <c r="U241" s="85">
        <v>338.48</v>
      </c>
      <c r="V241" s="85">
        <f t="shared" si="26"/>
        <v>20.310000000000002</v>
      </c>
      <c r="W241" s="86">
        <f t="shared" si="28"/>
        <v>5.6606928844170686E-2</v>
      </c>
      <c r="X241" s="83" t="s">
        <v>1361</v>
      </c>
      <c r="Y241" s="85">
        <v>338.48</v>
      </c>
      <c r="Z241" s="83" t="s">
        <v>5136</v>
      </c>
      <c r="AA241" s="85">
        <v>0</v>
      </c>
      <c r="AB241" s="85" t="s">
        <v>54</v>
      </c>
      <c r="AC241" s="85">
        <v>358.79</v>
      </c>
      <c r="AD241" s="85">
        <v>338.48</v>
      </c>
      <c r="AE241" s="85">
        <v>20.309999999999999</v>
      </c>
      <c r="AF241" s="83" t="s">
        <v>1371</v>
      </c>
      <c r="AG241" s="103">
        <f t="shared" si="27"/>
        <v>0</v>
      </c>
    </row>
    <row r="242" spans="1:33" s="88" customFormat="1" x14ac:dyDescent="0.2">
      <c r="A242" s="83" t="s">
        <v>39</v>
      </c>
      <c r="B242" s="83" t="s">
        <v>40</v>
      </c>
      <c r="C242" s="83" t="s">
        <v>4529</v>
      </c>
      <c r="D242" s="83" t="s">
        <v>4530</v>
      </c>
      <c r="E242" s="83" t="s">
        <v>2903</v>
      </c>
      <c r="F242" s="83" t="s">
        <v>3483</v>
      </c>
      <c r="G242" s="83" t="s">
        <v>3417</v>
      </c>
      <c r="H242" s="83" t="s">
        <v>3414</v>
      </c>
      <c r="I242" s="83" t="s">
        <v>302</v>
      </c>
      <c r="J242" s="83" t="s">
        <v>2011</v>
      </c>
      <c r="K242" s="84">
        <v>43553</v>
      </c>
      <c r="L242" s="84">
        <v>43553</v>
      </c>
      <c r="M242" s="84">
        <v>43553</v>
      </c>
      <c r="N242" s="83" t="s">
        <v>1367</v>
      </c>
      <c r="O242" s="83" t="s">
        <v>1368</v>
      </c>
      <c r="P242" s="102">
        <v>7501205</v>
      </c>
      <c r="Q242" s="83" t="s">
        <v>5137</v>
      </c>
      <c r="R242" s="83" t="s">
        <v>59</v>
      </c>
      <c r="S242" s="83" t="s">
        <v>52</v>
      </c>
      <c r="T242" s="85">
        <v>218.08</v>
      </c>
      <c r="U242" s="85">
        <v>215.22</v>
      </c>
      <c r="V242" s="85">
        <f t="shared" si="26"/>
        <v>2.8600000000000136</v>
      </c>
      <c r="W242" s="86">
        <f t="shared" si="28"/>
        <v>1.3114453411592139E-2</v>
      </c>
      <c r="X242" s="83" t="s">
        <v>1361</v>
      </c>
      <c r="Y242" s="85">
        <v>215.22</v>
      </c>
      <c r="Z242" s="83" t="s">
        <v>5138</v>
      </c>
      <c r="AA242" s="85">
        <v>0</v>
      </c>
      <c r="AB242" s="85" t="s">
        <v>54</v>
      </c>
      <c r="AC242" s="85">
        <v>3597.72</v>
      </c>
      <c r="AD242" s="85">
        <v>3385.56</v>
      </c>
      <c r="AE242" s="85">
        <v>212.16</v>
      </c>
      <c r="AF242" s="83" t="s">
        <v>1371</v>
      </c>
      <c r="AG242" s="103">
        <f t="shared" si="27"/>
        <v>-209.29999999999998</v>
      </c>
    </row>
    <row r="243" spans="1:33" s="88" customFormat="1" x14ac:dyDescent="0.2">
      <c r="A243" s="83" t="s">
        <v>39</v>
      </c>
      <c r="B243" s="83" t="s">
        <v>40</v>
      </c>
      <c r="C243" s="83" t="s">
        <v>4529</v>
      </c>
      <c r="D243" s="83" t="s">
        <v>4530</v>
      </c>
      <c r="E243" s="83" t="s">
        <v>2903</v>
      </c>
      <c r="F243" s="83" t="s">
        <v>3483</v>
      </c>
      <c r="G243" s="83" t="s">
        <v>3417</v>
      </c>
      <c r="H243" s="83" t="s">
        <v>3414</v>
      </c>
      <c r="I243" s="83" t="s">
        <v>302</v>
      </c>
      <c r="J243" s="83" t="s">
        <v>2011</v>
      </c>
      <c r="K243" s="84">
        <v>43553</v>
      </c>
      <c r="L243" s="84">
        <v>43553</v>
      </c>
      <c r="M243" s="84">
        <v>43553</v>
      </c>
      <c r="N243" s="83" t="s">
        <v>1367</v>
      </c>
      <c r="O243" s="83" t="s">
        <v>1368</v>
      </c>
      <c r="P243" s="102">
        <v>7501216</v>
      </c>
      <c r="Q243" s="83" t="s">
        <v>5139</v>
      </c>
      <c r="R243" s="83" t="s">
        <v>59</v>
      </c>
      <c r="S243" s="83" t="s">
        <v>52</v>
      </c>
      <c r="T243" s="85">
        <v>1243.82</v>
      </c>
      <c r="U243" s="85">
        <v>1173.4100000000001</v>
      </c>
      <c r="V243" s="85">
        <f t="shared" si="26"/>
        <v>70.409999999999854</v>
      </c>
      <c r="W243" s="86">
        <f t="shared" si="28"/>
        <v>5.6607869305847998E-2</v>
      </c>
      <c r="X243" s="83" t="s">
        <v>1361</v>
      </c>
      <c r="Y243" s="85">
        <v>1173.4100000000001</v>
      </c>
      <c r="Z243" s="83" t="s">
        <v>5140</v>
      </c>
      <c r="AA243" s="85">
        <v>0</v>
      </c>
      <c r="AB243" s="85" t="s">
        <v>54</v>
      </c>
      <c r="AC243" s="85">
        <v>8416.7099999999991</v>
      </c>
      <c r="AD243" s="85">
        <v>7940.28</v>
      </c>
      <c r="AE243" s="85">
        <v>476.43</v>
      </c>
      <c r="AF243" s="83" t="s">
        <v>1371</v>
      </c>
      <c r="AG243" s="103">
        <f t="shared" si="27"/>
        <v>-406.02000000000015</v>
      </c>
    </row>
    <row r="244" spans="1:33" s="88" customFormat="1" x14ac:dyDescent="0.2">
      <c r="A244" s="83" t="s">
        <v>39</v>
      </c>
      <c r="B244" s="83" t="s">
        <v>40</v>
      </c>
      <c r="C244" s="83" t="s">
        <v>3571</v>
      </c>
      <c r="D244" s="83" t="s">
        <v>3572</v>
      </c>
      <c r="E244" s="83" t="s">
        <v>2903</v>
      </c>
      <c r="F244" s="83" t="s">
        <v>3574</v>
      </c>
      <c r="G244" s="83" t="s">
        <v>3575</v>
      </c>
      <c r="H244" s="83" t="s">
        <v>3589</v>
      </c>
      <c r="I244" s="83" t="s">
        <v>302</v>
      </c>
      <c r="J244" s="83" t="s">
        <v>2011</v>
      </c>
      <c r="K244" s="84">
        <v>43553</v>
      </c>
      <c r="L244" s="84">
        <v>43553</v>
      </c>
      <c r="M244" s="84">
        <v>43553</v>
      </c>
      <c r="N244" s="83" t="s">
        <v>1358</v>
      </c>
      <c r="O244" s="83" t="s">
        <v>1368</v>
      </c>
      <c r="P244" s="102">
        <v>8136319</v>
      </c>
      <c r="Q244" s="83" t="s">
        <v>5141</v>
      </c>
      <c r="R244" s="83" t="s">
        <v>68</v>
      </c>
      <c r="S244" s="83" t="s">
        <v>52</v>
      </c>
      <c r="T244" s="85">
        <v>8745</v>
      </c>
      <c r="U244" s="85">
        <v>7950</v>
      </c>
      <c r="V244" s="85">
        <f>T244-U244</f>
        <v>795</v>
      </c>
      <c r="W244" s="86">
        <f t="shared" si="28"/>
        <v>9.0909090909090912E-2</v>
      </c>
      <c r="X244" s="83" t="s">
        <v>1361</v>
      </c>
      <c r="Y244" s="85">
        <v>7950</v>
      </c>
      <c r="Z244" s="83" t="s">
        <v>5142</v>
      </c>
      <c r="AA244" s="85">
        <v>0</v>
      </c>
      <c r="AB244" s="85" t="s">
        <v>54</v>
      </c>
      <c r="AC244" s="85">
        <v>8745</v>
      </c>
      <c r="AD244" s="85">
        <v>7950</v>
      </c>
      <c r="AE244" s="85">
        <v>795</v>
      </c>
      <c r="AF244" s="83" t="s">
        <v>1363</v>
      </c>
      <c r="AG244" s="103">
        <f>V244-AE244</f>
        <v>0</v>
      </c>
    </row>
    <row r="245" spans="1:33" s="88" customFormat="1" x14ac:dyDescent="0.2">
      <c r="A245" s="83" t="s">
        <v>39</v>
      </c>
      <c r="B245" s="83" t="s">
        <v>40</v>
      </c>
      <c r="C245" s="83" t="s">
        <v>3571</v>
      </c>
      <c r="D245" s="83" t="s">
        <v>3572</v>
      </c>
      <c r="E245" s="83" t="s">
        <v>2903</v>
      </c>
      <c r="F245" s="83" t="s">
        <v>3574</v>
      </c>
      <c r="G245" s="83" t="s">
        <v>3575</v>
      </c>
      <c r="H245" s="83" t="s">
        <v>3589</v>
      </c>
      <c r="I245" s="83" t="s">
        <v>302</v>
      </c>
      <c r="J245" s="83" t="s">
        <v>2011</v>
      </c>
      <c r="K245" s="84">
        <v>43532</v>
      </c>
      <c r="L245" s="84">
        <v>43532</v>
      </c>
      <c r="M245" s="84">
        <v>43532</v>
      </c>
      <c r="N245" s="83" t="s">
        <v>1358</v>
      </c>
      <c r="O245" s="83" t="s">
        <v>1368</v>
      </c>
      <c r="P245" s="102">
        <v>8203527</v>
      </c>
      <c r="Q245" s="83" t="s">
        <v>4548</v>
      </c>
      <c r="R245" s="83" t="s">
        <v>68</v>
      </c>
      <c r="S245" s="83" t="s">
        <v>52</v>
      </c>
      <c r="T245" s="85">
        <v>32.4</v>
      </c>
      <c r="U245" s="85">
        <v>24</v>
      </c>
      <c r="V245" s="85">
        <f>T245-U245</f>
        <v>8.3999999999999986</v>
      </c>
      <c r="W245" s="86">
        <f t="shared" si="28"/>
        <v>0.25925925925925924</v>
      </c>
      <c r="X245" s="83" t="s">
        <v>1361</v>
      </c>
      <c r="Y245" s="85">
        <v>24</v>
      </c>
      <c r="Z245" s="83" t="s">
        <v>4549</v>
      </c>
      <c r="AA245" s="85">
        <v>0</v>
      </c>
      <c r="AB245" s="85" t="s">
        <v>54</v>
      </c>
      <c r="AC245" s="85">
        <v>32.4</v>
      </c>
      <c r="AD245" s="85">
        <v>24</v>
      </c>
      <c r="AE245" s="85">
        <v>8.4</v>
      </c>
      <c r="AF245" s="83" t="s">
        <v>1363</v>
      </c>
      <c r="AG245" s="103">
        <f>V245-AE245</f>
        <v>0</v>
      </c>
    </row>
    <row r="246" spans="1:33" s="88" customFormat="1" x14ac:dyDescent="0.2">
      <c r="A246" s="83" t="s">
        <v>39</v>
      </c>
      <c r="B246" s="83" t="s">
        <v>40</v>
      </c>
      <c r="C246" s="83" t="s">
        <v>3571</v>
      </c>
      <c r="D246" s="83" t="s">
        <v>3572</v>
      </c>
      <c r="E246" s="83" t="s">
        <v>2903</v>
      </c>
      <c r="F246" s="83" t="s">
        <v>3574</v>
      </c>
      <c r="G246" s="83" t="s">
        <v>3575</v>
      </c>
      <c r="H246" s="83" t="s">
        <v>5882</v>
      </c>
      <c r="I246" s="83" t="s">
        <v>302</v>
      </c>
      <c r="J246" s="83" t="s">
        <v>2836</v>
      </c>
      <c r="K246" s="84">
        <v>43663</v>
      </c>
      <c r="L246" s="84">
        <v>43663</v>
      </c>
      <c r="M246" s="84">
        <v>43663</v>
      </c>
      <c r="N246" s="83" t="s">
        <v>1358</v>
      </c>
      <c r="O246" s="83" t="s">
        <v>1368</v>
      </c>
      <c r="P246" s="102">
        <v>8158444</v>
      </c>
      <c r="Q246" s="83" t="s">
        <v>5883</v>
      </c>
      <c r="R246" s="83" t="s">
        <v>68</v>
      </c>
      <c r="S246" s="83" t="s">
        <v>52</v>
      </c>
      <c r="T246" s="85">
        <v>7950</v>
      </c>
      <c r="U246" s="85">
        <v>8352.5</v>
      </c>
      <c r="V246" s="85">
        <f>T246-U246</f>
        <v>-402.5</v>
      </c>
      <c r="W246" s="86">
        <f t="shared" si="28"/>
        <v>-5.0628930817610066E-2</v>
      </c>
      <c r="X246" s="83" t="s">
        <v>1361</v>
      </c>
      <c r="Y246" s="85">
        <v>8352.5</v>
      </c>
      <c r="Z246" s="83" t="s">
        <v>5884</v>
      </c>
      <c r="AA246" s="85">
        <v>0</v>
      </c>
      <c r="AB246" s="85" t="s">
        <v>54</v>
      </c>
      <c r="AC246" s="85">
        <v>7920</v>
      </c>
      <c r="AD246" s="85">
        <v>8352.5</v>
      </c>
      <c r="AE246" s="85">
        <v>-432.5</v>
      </c>
      <c r="AF246" s="83" t="s">
        <v>1371</v>
      </c>
      <c r="AG246" s="103">
        <f>V246-AE246</f>
        <v>30</v>
      </c>
    </row>
    <row r="247" spans="1:33" s="88" customFormat="1" x14ac:dyDescent="0.2">
      <c r="A247" s="83" t="s">
        <v>39</v>
      </c>
      <c r="B247" s="83" t="s">
        <v>40</v>
      </c>
      <c r="C247" s="83" t="s">
        <v>3571</v>
      </c>
      <c r="D247" s="83" t="s">
        <v>3572</v>
      </c>
      <c r="E247" s="83" t="s">
        <v>2903</v>
      </c>
      <c r="F247" s="83" t="s">
        <v>3574</v>
      </c>
      <c r="G247" s="83" t="s">
        <v>3575</v>
      </c>
      <c r="H247" s="83" t="s">
        <v>4560</v>
      </c>
      <c r="I247" s="83" t="s">
        <v>302</v>
      </c>
      <c r="J247" s="83" t="s">
        <v>2732</v>
      </c>
      <c r="K247" s="84">
        <v>43636</v>
      </c>
      <c r="L247" s="84">
        <v>43636</v>
      </c>
      <c r="M247" s="84">
        <v>43636</v>
      </c>
      <c r="N247" s="83" t="s">
        <v>1358</v>
      </c>
      <c r="O247" s="83" t="s">
        <v>1368</v>
      </c>
      <c r="P247" s="102">
        <v>8005261</v>
      </c>
      <c r="Q247" s="83" t="s">
        <v>5885</v>
      </c>
      <c r="R247" s="83" t="s">
        <v>68</v>
      </c>
      <c r="S247" s="83" t="s">
        <v>52</v>
      </c>
      <c r="T247" s="85">
        <v>14419.53</v>
      </c>
      <c r="U247" s="85">
        <v>12344</v>
      </c>
      <c r="V247" s="85">
        <f>T247-U247</f>
        <v>2075.5300000000007</v>
      </c>
      <c r="W247" s="86">
        <f t="shared" si="28"/>
        <v>0.14393881076567686</v>
      </c>
      <c r="X247" s="83" t="s">
        <v>1361</v>
      </c>
      <c r="Y247" s="85">
        <v>12344</v>
      </c>
      <c r="Z247" s="83" t="s">
        <v>5886</v>
      </c>
      <c r="AA247" s="85">
        <v>0</v>
      </c>
      <c r="AB247" s="85" t="s">
        <v>54</v>
      </c>
      <c r="AC247" s="85">
        <v>14419.53</v>
      </c>
      <c r="AD247" s="85">
        <v>12344</v>
      </c>
      <c r="AE247" s="85">
        <v>2075.5300000000002</v>
      </c>
      <c r="AF247" s="83" t="s">
        <v>1371</v>
      </c>
      <c r="AG247" s="103">
        <f>V247-AE247</f>
        <v>0</v>
      </c>
    </row>
    <row r="248" spans="1:33" s="88" customFormat="1" x14ac:dyDescent="0.2">
      <c r="A248" s="83" t="s">
        <v>39</v>
      </c>
      <c r="B248" s="83" t="s">
        <v>40</v>
      </c>
      <c r="C248" s="83" t="s">
        <v>3571</v>
      </c>
      <c r="D248" s="83" t="s">
        <v>3572</v>
      </c>
      <c r="E248" s="83" t="s">
        <v>2903</v>
      </c>
      <c r="F248" s="83" t="s">
        <v>3574</v>
      </c>
      <c r="G248" s="83" t="s">
        <v>3575</v>
      </c>
      <c r="H248" s="83" t="s">
        <v>4560</v>
      </c>
      <c r="I248" s="83" t="s">
        <v>302</v>
      </c>
      <c r="J248" s="83" t="s">
        <v>2011</v>
      </c>
      <c r="K248" s="84">
        <v>43525</v>
      </c>
      <c r="L248" s="84">
        <v>43539</v>
      </c>
      <c r="M248" s="104" t="s">
        <v>54</v>
      </c>
      <c r="N248" s="83" t="s">
        <v>1358</v>
      </c>
      <c r="O248" s="83" t="s">
        <v>1359</v>
      </c>
      <c r="P248" s="102">
        <v>8198434</v>
      </c>
      <c r="Q248" s="83" t="s">
        <v>5143</v>
      </c>
      <c r="R248" s="83" t="s">
        <v>68</v>
      </c>
      <c r="S248" s="83" t="s">
        <v>52</v>
      </c>
      <c r="T248" s="85">
        <v>188786.15</v>
      </c>
      <c r="U248" s="85">
        <v>156736</v>
      </c>
      <c r="V248" s="85">
        <f>T248-U248</f>
        <v>32050.149999999994</v>
      </c>
      <c r="W248" s="86">
        <f t="shared" si="28"/>
        <v>0.16976960439100006</v>
      </c>
      <c r="X248" s="83" t="s">
        <v>1361</v>
      </c>
      <c r="Y248" s="85">
        <v>156736</v>
      </c>
      <c r="Z248" s="83" t="s">
        <v>5144</v>
      </c>
      <c r="AA248" s="85">
        <v>0</v>
      </c>
      <c r="AB248" s="85" t="s">
        <v>54</v>
      </c>
      <c r="AC248" s="85">
        <v>188083.20000000001</v>
      </c>
      <c r="AD248" s="85">
        <v>156736</v>
      </c>
      <c r="AE248" s="85">
        <v>31347.200000000001</v>
      </c>
      <c r="AF248" s="83" t="s">
        <v>1371</v>
      </c>
      <c r="AG248" s="103">
        <f>V248-AE248</f>
        <v>702.94999999999345</v>
      </c>
    </row>
    <row r="249" spans="1:33" s="88" customFormat="1" x14ac:dyDescent="0.2">
      <c r="A249" s="83" t="s">
        <v>39</v>
      </c>
      <c r="B249" s="83" t="s">
        <v>40</v>
      </c>
      <c r="C249" s="83" t="s">
        <v>3571</v>
      </c>
      <c r="D249" s="83" t="s">
        <v>3660</v>
      </c>
      <c r="E249" s="83" t="s">
        <v>2903</v>
      </c>
      <c r="F249" s="83" t="s">
        <v>3663</v>
      </c>
      <c r="G249" s="83" t="s">
        <v>2130</v>
      </c>
      <c r="H249" s="83" t="s">
        <v>298</v>
      </c>
      <c r="I249" s="83" t="s">
        <v>2103</v>
      </c>
      <c r="J249" s="83" t="s">
        <v>2746</v>
      </c>
      <c r="K249" s="84">
        <v>43556</v>
      </c>
      <c r="L249" s="84">
        <v>43556</v>
      </c>
      <c r="M249" s="84">
        <v>43556</v>
      </c>
      <c r="N249" s="83" t="s">
        <v>1367</v>
      </c>
      <c r="O249" s="83" t="s">
        <v>1368</v>
      </c>
      <c r="P249" s="102">
        <v>6929250</v>
      </c>
      <c r="Q249" s="83" t="s">
        <v>5887</v>
      </c>
      <c r="R249" s="83" t="s">
        <v>59</v>
      </c>
      <c r="S249" s="83" t="s">
        <v>52</v>
      </c>
      <c r="T249" s="85">
        <v>0</v>
      </c>
      <c r="U249" s="85">
        <v>116</v>
      </c>
      <c r="V249" s="85">
        <f t="shared" ref="V249:V265" si="29">T249-U249</f>
        <v>-116</v>
      </c>
      <c r="W249" s="86" t="e">
        <f t="shared" si="28"/>
        <v>#DIV/0!</v>
      </c>
      <c r="X249" s="83" t="s">
        <v>1361</v>
      </c>
      <c r="Y249" s="85">
        <v>116</v>
      </c>
      <c r="Z249" s="83" t="s">
        <v>5888</v>
      </c>
      <c r="AA249" s="85">
        <v>0</v>
      </c>
      <c r="AB249" s="85" t="s">
        <v>54</v>
      </c>
      <c r="AC249" s="85">
        <v>0</v>
      </c>
      <c r="AD249" s="85">
        <v>116</v>
      </c>
      <c r="AE249" s="85">
        <v>-116</v>
      </c>
      <c r="AF249" s="83" t="s">
        <v>1363</v>
      </c>
      <c r="AG249" s="103">
        <f t="shared" ref="AG249:AG265" si="30">V249-AE249</f>
        <v>0</v>
      </c>
    </row>
    <row r="250" spans="1:33" s="88" customFormat="1" x14ac:dyDescent="0.2">
      <c r="A250" s="83" t="s">
        <v>39</v>
      </c>
      <c r="B250" s="83" t="s">
        <v>40</v>
      </c>
      <c r="C250" s="83" t="s">
        <v>3571</v>
      </c>
      <c r="D250" s="83" t="s">
        <v>3660</v>
      </c>
      <c r="E250" s="83" t="s">
        <v>2903</v>
      </c>
      <c r="F250" s="83" t="s">
        <v>3663</v>
      </c>
      <c r="G250" s="83" t="s">
        <v>3694</v>
      </c>
      <c r="H250" s="83" t="s">
        <v>3670</v>
      </c>
      <c r="I250" s="83" t="s">
        <v>2103</v>
      </c>
      <c r="J250" s="83" t="s">
        <v>2746</v>
      </c>
      <c r="K250" s="84">
        <v>43556</v>
      </c>
      <c r="L250" s="84">
        <v>43556</v>
      </c>
      <c r="M250" s="84">
        <v>43556</v>
      </c>
      <c r="N250" s="83" t="s">
        <v>1367</v>
      </c>
      <c r="O250" s="83" t="s">
        <v>1368</v>
      </c>
      <c r="P250" s="102">
        <v>6885046</v>
      </c>
      <c r="Q250" s="83" t="s">
        <v>4573</v>
      </c>
      <c r="R250" s="83" t="s">
        <v>59</v>
      </c>
      <c r="S250" s="83" t="s">
        <v>52</v>
      </c>
      <c r="T250" s="85">
        <v>0</v>
      </c>
      <c r="U250" s="85">
        <v>0</v>
      </c>
      <c r="V250" s="85">
        <f t="shared" si="29"/>
        <v>0</v>
      </c>
      <c r="W250" s="86" t="e">
        <f t="shared" si="28"/>
        <v>#DIV/0!</v>
      </c>
      <c r="X250" s="83" t="s">
        <v>1361</v>
      </c>
      <c r="Y250" s="85">
        <v>0</v>
      </c>
      <c r="Z250" s="83" t="s">
        <v>5889</v>
      </c>
      <c r="AA250" s="85">
        <v>0</v>
      </c>
      <c r="AB250" s="85" t="s">
        <v>54</v>
      </c>
      <c r="AC250" s="85">
        <v>0</v>
      </c>
      <c r="AD250" s="85">
        <v>0</v>
      </c>
      <c r="AE250" s="85">
        <v>0</v>
      </c>
      <c r="AF250" s="83" t="s">
        <v>1371</v>
      </c>
      <c r="AG250" s="103">
        <f t="shared" si="30"/>
        <v>0</v>
      </c>
    </row>
    <row r="251" spans="1:33" s="88" customFormat="1" x14ac:dyDescent="0.2">
      <c r="A251" s="83" t="s">
        <v>39</v>
      </c>
      <c r="B251" s="83" t="s">
        <v>40</v>
      </c>
      <c r="C251" s="83" t="s">
        <v>3571</v>
      </c>
      <c r="D251" s="83" t="s">
        <v>3660</v>
      </c>
      <c r="E251" s="83" t="s">
        <v>2903</v>
      </c>
      <c r="F251" s="83" t="s">
        <v>3663</v>
      </c>
      <c r="G251" s="83" t="s">
        <v>3664</v>
      </c>
      <c r="H251" s="83" t="s">
        <v>4575</v>
      </c>
      <c r="I251" s="83" t="s">
        <v>302</v>
      </c>
      <c r="J251" s="83" t="s">
        <v>2011</v>
      </c>
      <c r="K251" s="84">
        <v>43553</v>
      </c>
      <c r="L251" s="84">
        <v>43553</v>
      </c>
      <c r="M251" s="84">
        <v>43553</v>
      </c>
      <c r="N251" s="83" t="s">
        <v>1386</v>
      </c>
      <c r="O251" s="83" t="s">
        <v>1368</v>
      </c>
      <c r="P251" s="102">
        <v>8063103</v>
      </c>
      <c r="Q251" s="83" t="s">
        <v>3673</v>
      </c>
      <c r="R251" s="83" t="s">
        <v>59</v>
      </c>
      <c r="S251" s="83" t="s">
        <v>52</v>
      </c>
      <c r="T251" s="85">
        <v>110555.47</v>
      </c>
      <c r="U251" s="85">
        <v>99831.59</v>
      </c>
      <c r="V251" s="85">
        <f t="shared" si="29"/>
        <v>10723.880000000005</v>
      </c>
      <c r="W251" s="86">
        <f t="shared" si="28"/>
        <v>9.6999994663312494E-2</v>
      </c>
      <c r="X251" s="83" t="s">
        <v>4574</v>
      </c>
      <c r="Y251" s="85">
        <v>0</v>
      </c>
      <c r="Z251" s="83" t="s">
        <v>55</v>
      </c>
      <c r="AA251" s="85">
        <v>0</v>
      </c>
      <c r="AB251" s="85" t="s">
        <v>54</v>
      </c>
      <c r="AC251" s="85">
        <v>110555.47</v>
      </c>
      <c r="AD251" s="85">
        <v>101435.84</v>
      </c>
      <c r="AE251" s="85">
        <v>9119.6299999999992</v>
      </c>
      <c r="AF251" s="83" t="s">
        <v>1371</v>
      </c>
      <c r="AG251" s="103">
        <f t="shared" si="30"/>
        <v>1604.2500000000055</v>
      </c>
    </row>
    <row r="252" spans="1:33" s="88" customFormat="1" x14ac:dyDescent="0.2">
      <c r="A252" s="83" t="s">
        <v>39</v>
      </c>
      <c r="B252" s="83" t="s">
        <v>40</v>
      </c>
      <c r="C252" s="83" t="s">
        <v>3571</v>
      </c>
      <c r="D252" s="83" t="s">
        <v>3660</v>
      </c>
      <c r="E252" s="83" t="s">
        <v>2903</v>
      </c>
      <c r="F252" s="83" t="s">
        <v>3663</v>
      </c>
      <c r="G252" s="83" t="s">
        <v>3664</v>
      </c>
      <c r="H252" s="83" t="s">
        <v>4575</v>
      </c>
      <c r="I252" s="83" t="s">
        <v>302</v>
      </c>
      <c r="J252" s="83" t="s">
        <v>2011</v>
      </c>
      <c r="K252" s="84">
        <v>43537</v>
      </c>
      <c r="L252" s="84">
        <v>43537</v>
      </c>
      <c r="M252" s="84">
        <v>43537</v>
      </c>
      <c r="N252" s="83" t="s">
        <v>1367</v>
      </c>
      <c r="O252" s="83" t="s">
        <v>1368</v>
      </c>
      <c r="P252" s="102">
        <v>8123274</v>
      </c>
      <c r="Q252" s="83" t="s">
        <v>3673</v>
      </c>
      <c r="R252" s="83" t="s">
        <v>59</v>
      </c>
      <c r="S252" s="83" t="s">
        <v>52</v>
      </c>
      <c r="T252" s="85">
        <v>391.59</v>
      </c>
      <c r="U252" s="85">
        <v>377.98</v>
      </c>
      <c r="V252" s="85">
        <f t="shared" si="29"/>
        <v>13.609999999999957</v>
      </c>
      <c r="W252" s="86">
        <f t="shared" si="28"/>
        <v>3.4755739421333427E-2</v>
      </c>
      <c r="X252" s="83" t="s">
        <v>1361</v>
      </c>
      <c r="Y252" s="85">
        <v>377.98</v>
      </c>
      <c r="Z252" s="83" t="s">
        <v>5145</v>
      </c>
      <c r="AA252" s="85">
        <v>0</v>
      </c>
      <c r="AB252" s="85" t="s">
        <v>54</v>
      </c>
      <c r="AC252" s="85">
        <v>391.59</v>
      </c>
      <c r="AD252" s="85">
        <v>377.98</v>
      </c>
      <c r="AE252" s="85">
        <v>13.61</v>
      </c>
      <c r="AF252" s="83" t="s">
        <v>1371</v>
      </c>
      <c r="AG252" s="103">
        <f t="shared" si="30"/>
        <v>-4.2632564145606011E-14</v>
      </c>
    </row>
    <row r="253" spans="1:33" s="88" customFormat="1" x14ac:dyDescent="0.2">
      <c r="A253" s="83" t="s">
        <v>39</v>
      </c>
      <c r="B253" s="83" t="s">
        <v>40</v>
      </c>
      <c r="C253" s="83" t="s">
        <v>3571</v>
      </c>
      <c r="D253" s="83" t="s">
        <v>3660</v>
      </c>
      <c r="E253" s="83" t="s">
        <v>2903</v>
      </c>
      <c r="F253" s="83" t="s">
        <v>3663</v>
      </c>
      <c r="G253" s="83" t="s">
        <v>3664</v>
      </c>
      <c r="H253" s="83" t="s">
        <v>4575</v>
      </c>
      <c r="I253" s="83" t="s">
        <v>302</v>
      </c>
      <c r="J253" s="83" t="s">
        <v>2011</v>
      </c>
      <c r="K253" s="84">
        <v>43537</v>
      </c>
      <c r="L253" s="84">
        <v>43537</v>
      </c>
      <c r="M253" s="84">
        <v>43537</v>
      </c>
      <c r="N253" s="83" t="s">
        <v>1367</v>
      </c>
      <c r="O253" s="83" t="s">
        <v>1368</v>
      </c>
      <c r="P253" s="102">
        <v>8123274</v>
      </c>
      <c r="Q253" s="83" t="s">
        <v>3673</v>
      </c>
      <c r="R253" s="83" t="s">
        <v>59</v>
      </c>
      <c r="S253" s="83" t="s">
        <v>52</v>
      </c>
      <c r="T253" s="85">
        <v>7715.26</v>
      </c>
      <c r="U253" s="85">
        <v>7514.86</v>
      </c>
      <c r="V253" s="85">
        <f t="shared" si="29"/>
        <v>200.40000000000055</v>
      </c>
      <c r="W253" s="86">
        <f t="shared" si="28"/>
        <v>2.5974497294971335E-2</v>
      </c>
      <c r="X253" s="83" t="s">
        <v>1361</v>
      </c>
      <c r="Y253" s="85">
        <v>7514.86</v>
      </c>
      <c r="Z253" s="83" t="s">
        <v>5146</v>
      </c>
      <c r="AA253" s="85">
        <v>0</v>
      </c>
      <c r="AB253" s="85" t="s">
        <v>54</v>
      </c>
      <c r="AC253" s="85">
        <v>7715.26</v>
      </c>
      <c r="AD253" s="85">
        <v>7514.86</v>
      </c>
      <c r="AE253" s="85">
        <v>200.4</v>
      </c>
      <c r="AF253" s="83" t="s">
        <v>1371</v>
      </c>
      <c r="AG253" s="103">
        <f t="shared" si="30"/>
        <v>5.4001247917767614E-13</v>
      </c>
    </row>
    <row r="254" spans="1:33" s="88" customFormat="1" x14ac:dyDescent="0.2">
      <c r="A254" s="83" t="s">
        <v>39</v>
      </c>
      <c r="B254" s="83" t="s">
        <v>40</v>
      </c>
      <c r="C254" s="83" t="s">
        <v>3571</v>
      </c>
      <c r="D254" s="83" t="s">
        <v>3660</v>
      </c>
      <c r="E254" s="83" t="s">
        <v>2903</v>
      </c>
      <c r="F254" s="83" t="s">
        <v>3663</v>
      </c>
      <c r="G254" s="83" t="s">
        <v>3664</v>
      </c>
      <c r="H254" s="83" t="s">
        <v>4575</v>
      </c>
      <c r="I254" s="83" t="s">
        <v>302</v>
      </c>
      <c r="J254" s="83" t="s">
        <v>2011</v>
      </c>
      <c r="K254" s="84">
        <v>43537</v>
      </c>
      <c r="L254" s="84">
        <v>43539</v>
      </c>
      <c r="M254" s="104" t="s">
        <v>54</v>
      </c>
      <c r="N254" s="83" t="s">
        <v>1383</v>
      </c>
      <c r="O254" s="83" t="s">
        <v>1359</v>
      </c>
      <c r="P254" s="102">
        <v>8123274</v>
      </c>
      <c r="Q254" s="83" t="s">
        <v>3673</v>
      </c>
      <c r="R254" s="83" t="s">
        <v>59</v>
      </c>
      <c r="S254" s="83" t="s">
        <v>52</v>
      </c>
      <c r="T254" s="85">
        <v>11200</v>
      </c>
      <c r="U254" s="85">
        <v>10113.6</v>
      </c>
      <c r="V254" s="85">
        <f t="shared" si="29"/>
        <v>1086.3999999999996</v>
      </c>
      <c r="W254" s="86">
        <f t="shared" si="28"/>
        <v>9.6999999999999961E-2</v>
      </c>
      <c r="X254" s="83" t="s">
        <v>4574</v>
      </c>
      <c r="Y254" s="85">
        <v>0</v>
      </c>
      <c r="Z254" s="83" t="s">
        <v>55</v>
      </c>
      <c r="AA254" s="85">
        <v>0</v>
      </c>
      <c r="AB254" s="85" t="s">
        <v>54</v>
      </c>
      <c r="AC254" s="85">
        <v>11200</v>
      </c>
      <c r="AD254" s="85">
        <v>11200</v>
      </c>
      <c r="AE254" s="85">
        <v>0</v>
      </c>
      <c r="AF254" s="83" t="s">
        <v>1371</v>
      </c>
      <c r="AG254" s="103">
        <f t="shared" si="30"/>
        <v>1086.3999999999996</v>
      </c>
    </row>
    <row r="255" spans="1:33" s="88" customFormat="1" x14ac:dyDescent="0.2">
      <c r="A255" s="83" t="s">
        <v>39</v>
      </c>
      <c r="B255" s="83" t="s">
        <v>40</v>
      </c>
      <c r="C255" s="83" t="s">
        <v>3571</v>
      </c>
      <c r="D255" s="83" t="s">
        <v>3660</v>
      </c>
      <c r="E255" s="83" t="s">
        <v>2903</v>
      </c>
      <c r="F255" s="83" t="s">
        <v>3663</v>
      </c>
      <c r="G255" s="83" t="s">
        <v>3664</v>
      </c>
      <c r="H255" s="83" t="s">
        <v>4575</v>
      </c>
      <c r="I255" s="83" t="s">
        <v>302</v>
      </c>
      <c r="J255" s="83" t="s">
        <v>2011</v>
      </c>
      <c r="K255" s="84">
        <v>43537</v>
      </c>
      <c r="L255" s="84">
        <v>43537</v>
      </c>
      <c r="M255" s="84">
        <v>43537</v>
      </c>
      <c r="N255" s="83" t="s">
        <v>1367</v>
      </c>
      <c r="O255" s="83" t="s">
        <v>1368</v>
      </c>
      <c r="P255" s="102">
        <v>8123275</v>
      </c>
      <c r="Q255" s="83" t="s">
        <v>3673</v>
      </c>
      <c r="R255" s="83" t="s">
        <v>59</v>
      </c>
      <c r="S255" s="83" t="s">
        <v>52</v>
      </c>
      <c r="T255" s="85">
        <v>1100.5899999999999</v>
      </c>
      <c r="U255" s="85">
        <v>1062.49</v>
      </c>
      <c r="V255" s="85">
        <f t="shared" si="29"/>
        <v>38.099999999999909</v>
      </c>
      <c r="W255" s="86">
        <f t="shared" si="28"/>
        <v>3.4617795909466662E-2</v>
      </c>
      <c r="X255" s="83" t="s">
        <v>1361</v>
      </c>
      <c r="Y255" s="85">
        <v>1062.49</v>
      </c>
      <c r="Z255" s="83" t="s">
        <v>5147</v>
      </c>
      <c r="AA255" s="85">
        <v>0</v>
      </c>
      <c r="AB255" s="85" t="s">
        <v>54</v>
      </c>
      <c r="AC255" s="85">
        <v>1100.5899999999999</v>
      </c>
      <c r="AD255" s="85">
        <v>1062.49</v>
      </c>
      <c r="AE255" s="85">
        <v>38.1</v>
      </c>
      <c r="AF255" s="83" t="s">
        <v>1371</v>
      </c>
      <c r="AG255" s="103">
        <f t="shared" si="30"/>
        <v>-9.2370555648813024E-14</v>
      </c>
    </row>
    <row r="256" spans="1:33" s="88" customFormat="1" x14ac:dyDescent="0.2">
      <c r="A256" s="83" t="s">
        <v>39</v>
      </c>
      <c r="B256" s="83" t="s">
        <v>40</v>
      </c>
      <c r="C256" s="83" t="s">
        <v>3571</v>
      </c>
      <c r="D256" s="83" t="s">
        <v>3660</v>
      </c>
      <c r="E256" s="83" t="s">
        <v>2903</v>
      </c>
      <c r="F256" s="83" t="s">
        <v>3663</v>
      </c>
      <c r="G256" s="83" t="s">
        <v>3664</v>
      </c>
      <c r="H256" s="83" t="s">
        <v>4575</v>
      </c>
      <c r="I256" s="83" t="s">
        <v>302</v>
      </c>
      <c r="J256" s="83" t="s">
        <v>2011</v>
      </c>
      <c r="K256" s="84">
        <v>43537</v>
      </c>
      <c r="L256" s="84">
        <v>43539</v>
      </c>
      <c r="M256" s="104" t="s">
        <v>54</v>
      </c>
      <c r="N256" s="83" t="s">
        <v>1383</v>
      </c>
      <c r="O256" s="83" t="s">
        <v>1359</v>
      </c>
      <c r="P256" s="102">
        <v>8123275</v>
      </c>
      <c r="Q256" s="83" t="s">
        <v>3673</v>
      </c>
      <c r="R256" s="83" t="s">
        <v>59</v>
      </c>
      <c r="S256" s="83" t="s">
        <v>52</v>
      </c>
      <c r="T256" s="85">
        <v>11200</v>
      </c>
      <c r="U256" s="85">
        <v>10113.6</v>
      </c>
      <c r="V256" s="85">
        <f t="shared" si="29"/>
        <v>1086.3999999999996</v>
      </c>
      <c r="W256" s="86">
        <f t="shared" si="28"/>
        <v>9.6999999999999961E-2</v>
      </c>
      <c r="X256" s="83" t="s">
        <v>4574</v>
      </c>
      <c r="Y256" s="85">
        <v>0</v>
      </c>
      <c r="Z256" s="83" t="s">
        <v>55</v>
      </c>
      <c r="AA256" s="85">
        <v>0</v>
      </c>
      <c r="AB256" s="85" t="s">
        <v>54</v>
      </c>
      <c r="AC256" s="85">
        <v>11200</v>
      </c>
      <c r="AD256" s="85">
        <v>11200</v>
      </c>
      <c r="AE256" s="85">
        <v>0</v>
      </c>
      <c r="AF256" s="83" t="s">
        <v>1371</v>
      </c>
      <c r="AG256" s="103">
        <f t="shared" si="30"/>
        <v>1086.3999999999996</v>
      </c>
    </row>
    <row r="257" spans="1:33" s="88" customFormat="1" x14ac:dyDescent="0.2">
      <c r="A257" s="83" t="s">
        <v>39</v>
      </c>
      <c r="B257" s="83" t="s">
        <v>40</v>
      </c>
      <c r="C257" s="83" t="s">
        <v>3571</v>
      </c>
      <c r="D257" s="83" t="s">
        <v>3660</v>
      </c>
      <c r="E257" s="83" t="s">
        <v>2903</v>
      </c>
      <c r="F257" s="83" t="s">
        <v>3663</v>
      </c>
      <c r="G257" s="83" t="s">
        <v>3664</v>
      </c>
      <c r="H257" s="83" t="s">
        <v>4575</v>
      </c>
      <c r="I257" s="83" t="s">
        <v>302</v>
      </c>
      <c r="J257" s="83" t="s">
        <v>2011</v>
      </c>
      <c r="K257" s="84">
        <v>43537</v>
      </c>
      <c r="L257" s="84">
        <v>43537</v>
      </c>
      <c r="M257" s="84">
        <v>43537</v>
      </c>
      <c r="N257" s="83" t="s">
        <v>1367</v>
      </c>
      <c r="O257" s="83" t="s">
        <v>1368</v>
      </c>
      <c r="P257" s="102">
        <v>8123275</v>
      </c>
      <c r="Q257" s="83" t="s">
        <v>3673</v>
      </c>
      <c r="R257" s="83" t="s">
        <v>59</v>
      </c>
      <c r="S257" s="83" t="s">
        <v>52</v>
      </c>
      <c r="T257" s="85">
        <v>7715.26</v>
      </c>
      <c r="U257" s="85">
        <v>7514.86</v>
      </c>
      <c r="V257" s="85">
        <f t="shared" si="29"/>
        <v>200.40000000000055</v>
      </c>
      <c r="W257" s="86">
        <f t="shared" si="28"/>
        <v>2.5974497294971335E-2</v>
      </c>
      <c r="X257" s="83" t="s">
        <v>1361</v>
      </c>
      <c r="Y257" s="85">
        <v>7514.86</v>
      </c>
      <c r="Z257" s="83" t="s">
        <v>5148</v>
      </c>
      <c r="AA257" s="85">
        <v>0</v>
      </c>
      <c r="AB257" s="85" t="s">
        <v>54</v>
      </c>
      <c r="AC257" s="85">
        <v>7715.26</v>
      </c>
      <c r="AD257" s="85">
        <v>7514.86</v>
      </c>
      <c r="AE257" s="85">
        <v>200.4</v>
      </c>
      <c r="AF257" s="83" t="s">
        <v>1371</v>
      </c>
      <c r="AG257" s="103">
        <f t="shared" si="30"/>
        <v>5.4001247917767614E-13</v>
      </c>
    </row>
    <row r="258" spans="1:33" s="88" customFormat="1" x14ac:dyDescent="0.2">
      <c r="A258" s="83" t="s">
        <v>39</v>
      </c>
      <c r="B258" s="83" t="s">
        <v>40</v>
      </c>
      <c r="C258" s="83" t="s">
        <v>3571</v>
      </c>
      <c r="D258" s="83" t="s">
        <v>3660</v>
      </c>
      <c r="E258" s="83" t="s">
        <v>2903</v>
      </c>
      <c r="F258" s="83" t="s">
        <v>3663</v>
      </c>
      <c r="G258" s="83" t="s">
        <v>3664</v>
      </c>
      <c r="H258" s="83" t="s">
        <v>4575</v>
      </c>
      <c r="I258" s="83" t="s">
        <v>302</v>
      </c>
      <c r="J258" s="83" t="s">
        <v>2011</v>
      </c>
      <c r="K258" s="84">
        <v>43525</v>
      </c>
      <c r="L258" s="84">
        <v>43525</v>
      </c>
      <c r="M258" s="84">
        <v>43525</v>
      </c>
      <c r="N258" s="83" t="s">
        <v>1367</v>
      </c>
      <c r="O258" s="83" t="s">
        <v>1368</v>
      </c>
      <c r="P258" s="102">
        <v>8142230</v>
      </c>
      <c r="Q258" s="83" t="s">
        <v>3673</v>
      </c>
      <c r="R258" s="83" t="s">
        <v>59</v>
      </c>
      <c r="S258" s="83" t="s">
        <v>52</v>
      </c>
      <c r="T258" s="85">
        <v>30083.62</v>
      </c>
      <c r="U258" s="85">
        <v>20764.099999999999</v>
      </c>
      <c r="V258" s="85">
        <f t="shared" si="29"/>
        <v>9319.52</v>
      </c>
      <c r="W258" s="86">
        <f t="shared" si="28"/>
        <v>0.30978718651545262</v>
      </c>
      <c r="X258" s="83" t="s">
        <v>1361</v>
      </c>
      <c r="Y258" s="85">
        <v>20764.099999999999</v>
      </c>
      <c r="Z258" s="83" t="s">
        <v>3675</v>
      </c>
      <c r="AA258" s="85">
        <v>0</v>
      </c>
      <c r="AB258" s="85" t="s">
        <v>54</v>
      </c>
      <c r="AC258" s="85">
        <v>30083.62</v>
      </c>
      <c r="AD258" s="85">
        <v>20764.099999999999</v>
      </c>
      <c r="AE258" s="85">
        <v>9319.52</v>
      </c>
      <c r="AF258" s="83" t="s">
        <v>1371</v>
      </c>
      <c r="AG258" s="103">
        <f t="shared" si="30"/>
        <v>0</v>
      </c>
    </row>
    <row r="259" spans="1:33" s="88" customFormat="1" x14ac:dyDescent="0.2">
      <c r="A259" s="83" t="s">
        <v>39</v>
      </c>
      <c r="B259" s="83" t="s">
        <v>40</v>
      </c>
      <c r="C259" s="83" t="s">
        <v>3571</v>
      </c>
      <c r="D259" s="83" t="s">
        <v>3660</v>
      </c>
      <c r="E259" s="83" t="s">
        <v>2903</v>
      </c>
      <c r="F259" s="83" t="s">
        <v>3663</v>
      </c>
      <c r="G259" s="83" t="s">
        <v>3664</v>
      </c>
      <c r="H259" s="83" t="s">
        <v>4575</v>
      </c>
      <c r="I259" s="83" t="s">
        <v>302</v>
      </c>
      <c r="J259" s="83" t="s">
        <v>2011</v>
      </c>
      <c r="K259" s="84">
        <v>43538</v>
      </c>
      <c r="L259" s="84">
        <v>43538</v>
      </c>
      <c r="M259" s="84">
        <v>43538</v>
      </c>
      <c r="N259" s="83" t="s">
        <v>1367</v>
      </c>
      <c r="O259" s="83" t="s">
        <v>1368</v>
      </c>
      <c r="P259" s="102">
        <v>8160225</v>
      </c>
      <c r="Q259" s="83" t="s">
        <v>3673</v>
      </c>
      <c r="R259" s="83" t="s">
        <v>59</v>
      </c>
      <c r="S259" s="83" t="s">
        <v>52</v>
      </c>
      <c r="T259" s="85">
        <v>151.38999999999999</v>
      </c>
      <c r="U259" s="85">
        <v>137.63</v>
      </c>
      <c r="V259" s="85">
        <f t="shared" si="29"/>
        <v>13.759999999999991</v>
      </c>
      <c r="W259" s="86">
        <f t="shared" si="28"/>
        <v>9.0891076028799742E-2</v>
      </c>
      <c r="X259" s="83" t="s">
        <v>1361</v>
      </c>
      <c r="Y259" s="85">
        <v>137.63</v>
      </c>
      <c r="Z259" s="83" t="s">
        <v>5149</v>
      </c>
      <c r="AA259" s="85">
        <v>0</v>
      </c>
      <c r="AB259" s="85" t="s">
        <v>54</v>
      </c>
      <c r="AC259" s="85">
        <v>151.38999999999999</v>
      </c>
      <c r="AD259" s="85">
        <v>137.63</v>
      </c>
      <c r="AE259" s="85">
        <v>13.76</v>
      </c>
      <c r="AF259" s="83" t="s">
        <v>1371</v>
      </c>
      <c r="AG259" s="103">
        <f t="shared" si="30"/>
        <v>0</v>
      </c>
    </row>
    <row r="260" spans="1:33" s="88" customFormat="1" x14ac:dyDescent="0.2">
      <c r="A260" s="83" t="s">
        <v>39</v>
      </c>
      <c r="B260" s="83" t="s">
        <v>40</v>
      </c>
      <c r="C260" s="83" t="s">
        <v>3571</v>
      </c>
      <c r="D260" s="83" t="s">
        <v>3660</v>
      </c>
      <c r="E260" s="83" t="s">
        <v>2903</v>
      </c>
      <c r="F260" s="83" t="s">
        <v>3663</v>
      </c>
      <c r="G260" s="83" t="s">
        <v>3664</v>
      </c>
      <c r="H260" s="83" t="s">
        <v>4575</v>
      </c>
      <c r="I260" s="83" t="s">
        <v>302</v>
      </c>
      <c r="J260" s="83" t="s">
        <v>2011</v>
      </c>
      <c r="K260" s="84">
        <v>43532</v>
      </c>
      <c r="L260" s="84">
        <v>43532</v>
      </c>
      <c r="M260" s="84">
        <v>43532</v>
      </c>
      <c r="N260" s="83" t="s">
        <v>1367</v>
      </c>
      <c r="O260" s="83" t="s">
        <v>1368</v>
      </c>
      <c r="P260" s="102">
        <v>8125151</v>
      </c>
      <c r="Q260" s="83" t="s">
        <v>3678</v>
      </c>
      <c r="R260" s="83" t="s">
        <v>59</v>
      </c>
      <c r="S260" s="83" t="s">
        <v>52</v>
      </c>
      <c r="T260" s="85">
        <v>20.65</v>
      </c>
      <c r="U260" s="85">
        <v>19.649999999999999</v>
      </c>
      <c r="V260" s="85">
        <f t="shared" si="29"/>
        <v>1</v>
      </c>
      <c r="W260" s="86">
        <f t="shared" si="28"/>
        <v>4.8426150121065381E-2</v>
      </c>
      <c r="X260" s="83" t="s">
        <v>1361</v>
      </c>
      <c r="Y260" s="85">
        <v>19.649999999999999</v>
      </c>
      <c r="Z260" s="83" t="s">
        <v>5150</v>
      </c>
      <c r="AA260" s="85">
        <v>0</v>
      </c>
      <c r="AB260" s="85" t="s">
        <v>54</v>
      </c>
      <c r="AC260" s="85">
        <v>20.65</v>
      </c>
      <c r="AD260" s="85">
        <v>19.649999999999999</v>
      </c>
      <c r="AE260" s="85">
        <v>1</v>
      </c>
      <c r="AF260" s="83" t="s">
        <v>1371</v>
      </c>
      <c r="AG260" s="103">
        <f t="shared" si="30"/>
        <v>0</v>
      </c>
    </row>
    <row r="261" spans="1:33" s="88" customFormat="1" x14ac:dyDescent="0.2">
      <c r="A261" s="83" t="s">
        <v>39</v>
      </c>
      <c r="B261" s="83" t="s">
        <v>40</v>
      </c>
      <c r="C261" s="83" t="s">
        <v>3571</v>
      </c>
      <c r="D261" s="83" t="s">
        <v>3660</v>
      </c>
      <c r="E261" s="83" t="s">
        <v>2903</v>
      </c>
      <c r="F261" s="83" t="s">
        <v>3663</v>
      </c>
      <c r="G261" s="83" t="s">
        <v>3664</v>
      </c>
      <c r="H261" s="83" t="s">
        <v>4575</v>
      </c>
      <c r="I261" s="83" t="s">
        <v>302</v>
      </c>
      <c r="J261" s="83" t="s">
        <v>2011</v>
      </c>
      <c r="K261" s="84">
        <v>43532</v>
      </c>
      <c r="L261" s="84">
        <v>43539</v>
      </c>
      <c r="M261" s="104" t="s">
        <v>54</v>
      </c>
      <c r="N261" s="83" t="s">
        <v>1358</v>
      </c>
      <c r="O261" s="83" t="s">
        <v>1359</v>
      </c>
      <c r="P261" s="102">
        <v>8125151</v>
      </c>
      <c r="Q261" s="83" t="s">
        <v>3678</v>
      </c>
      <c r="R261" s="83" t="s">
        <v>68</v>
      </c>
      <c r="S261" s="83" t="s">
        <v>52</v>
      </c>
      <c r="T261" s="85">
        <v>17172.5</v>
      </c>
      <c r="U261" s="85">
        <v>16355</v>
      </c>
      <c r="V261" s="85">
        <f t="shared" si="29"/>
        <v>817.5</v>
      </c>
      <c r="W261" s="86">
        <f t="shared" si="28"/>
        <v>4.7605182704906102E-2</v>
      </c>
      <c r="X261" s="83" t="s">
        <v>1361</v>
      </c>
      <c r="Y261" s="85">
        <v>16355</v>
      </c>
      <c r="Z261" s="83" t="s">
        <v>5151</v>
      </c>
      <c r="AA261" s="85">
        <v>0</v>
      </c>
      <c r="AB261" s="85" t="s">
        <v>54</v>
      </c>
      <c r="AC261" s="85">
        <v>17172.5</v>
      </c>
      <c r="AD261" s="85">
        <v>16355</v>
      </c>
      <c r="AE261" s="85">
        <v>817.5</v>
      </c>
      <c r="AF261" s="83" t="s">
        <v>1371</v>
      </c>
      <c r="AG261" s="103">
        <f t="shared" si="30"/>
        <v>0</v>
      </c>
    </row>
    <row r="262" spans="1:33" s="88" customFormat="1" x14ac:dyDescent="0.2">
      <c r="A262" s="83" t="s">
        <v>39</v>
      </c>
      <c r="B262" s="83" t="s">
        <v>40</v>
      </c>
      <c r="C262" s="83" t="s">
        <v>3571</v>
      </c>
      <c r="D262" s="83" t="s">
        <v>3660</v>
      </c>
      <c r="E262" s="83" t="s">
        <v>2903</v>
      </c>
      <c r="F262" s="83" t="s">
        <v>3663</v>
      </c>
      <c r="G262" s="83" t="s">
        <v>3664</v>
      </c>
      <c r="H262" s="83" t="s">
        <v>4575</v>
      </c>
      <c r="I262" s="83" t="s">
        <v>302</v>
      </c>
      <c r="J262" s="83" t="s">
        <v>2011</v>
      </c>
      <c r="K262" s="84">
        <v>43532</v>
      </c>
      <c r="L262" s="84">
        <v>43532</v>
      </c>
      <c r="M262" s="84">
        <v>43532</v>
      </c>
      <c r="N262" s="83" t="s">
        <v>1367</v>
      </c>
      <c r="O262" s="83" t="s">
        <v>1368</v>
      </c>
      <c r="P262" s="102">
        <v>8125152</v>
      </c>
      <c r="Q262" s="83" t="s">
        <v>3678</v>
      </c>
      <c r="R262" s="83" t="s">
        <v>59</v>
      </c>
      <c r="S262" s="83" t="s">
        <v>52</v>
      </c>
      <c r="T262" s="85">
        <v>147</v>
      </c>
      <c r="U262" s="85">
        <v>141.4</v>
      </c>
      <c r="V262" s="85">
        <f t="shared" si="29"/>
        <v>5.5999999999999943</v>
      </c>
      <c r="W262" s="86">
        <f t="shared" si="28"/>
        <v>3.8095238095238057E-2</v>
      </c>
      <c r="X262" s="83" t="s">
        <v>1361</v>
      </c>
      <c r="Y262" s="85">
        <v>141.4</v>
      </c>
      <c r="Z262" s="83" t="s">
        <v>5152</v>
      </c>
      <c r="AA262" s="85">
        <v>0</v>
      </c>
      <c r="AB262" s="85" t="s">
        <v>54</v>
      </c>
      <c r="AC262" s="85">
        <v>147</v>
      </c>
      <c r="AD262" s="85">
        <v>141.4</v>
      </c>
      <c r="AE262" s="85">
        <v>5.6</v>
      </c>
      <c r="AF262" s="83" t="s">
        <v>1371</v>
      </c>
      <c r="AG262" s="103">
        <f t="shared" si="30"/>
        <v>0</v>
      </c>
    </row>
    <row r="263" spans="1:33" s="88" customFormat="1" x14ac:dyDescent="0.2">
      <c r="A263" s="83" t="s">
        <v>39</v>
      </c>
      <c r="B263" s="83" t="s">
        <v>40</v>
      </c>
      <c r="C263" s="83" t="s">
        <v>3571</v>
      </c>
      <c r="D263" s="83" t="s">
        <v>3660</v>
      </c>
      <c r="E263" s="83" t="s">
        <v>2903</v>
      </c>
      <c r="F263" s="83" t="s">
        <v>3663</v>
      </c>
      <c r="G263" s="83" t="s">
        <v>3664</v>
      </c>
      <c r="H263" s="83" t="s">
        <v>4575</v>
      </c>
      <c r="I263" s="83" t="s">
        <v>302</v>
      </c>
      <c r="J263" s="83" t="s">
        <v>2011</v>
      </c>
      <c r="K263" s="84">
        <v>43532</v>
      </c>
      <c r="L263" s="84">
        <v>43532</v>
      </c>
      <c r="M263" s="84">
        <v>43532</v>
      </c>
      <c r="N263" s="83" t="s">
        <v>1367</v>
      </c>
      <c r="O263" s="83" t="s">
        <v>1368</v>
      </c>
      <c r="P263" s="102">
        <v>8125152</v>
      </c>
      <c r="Q263" s="83" t="s">
        <v>3678</v>
      </c>
      <c r="R263" s="83" t="s">
        <v>59</v>
      </c>
      <c r="S263" s="83" t="s">
        <v>52</v>
      </c>
      <c r="T263" s="85">
        <v>108678.8</v>
      </c>
      <c r="U263" s="85">
        <v>66862.17</v>
      </c>
      <c r="V263" s="85">
        <f t="shared" si="29"/>
        <v>41816.630000000005</v>
      </c>
      <c r="W263" s="86">
        <f t="shared" si="28"/>
        <v>0.38477265115183462</v>
      </c>
      <c r="X263" s="83" t="s">
        <v>1361</v>
      </c>
      <c r="Y263" s="85">
        <v>66862.17</v>
      </c>
      <c r="Z263" s="83" t="s">
        <v>3689</v>
      </c>
      <c r="AA263" s="85">
        <v>0</v>
      </c>
      <c r="AB263" s="85" t="s">
        <v>54</v>
      </c>
      <c r="AC263" s="85">
        <v>108678.8</v>
      </c>
      <c r="AD263" s="85">
        <v>66862.17</v>
      </c>
      <c r="AE263" s="85">
        <v>41816.629999999997</v>
      </c>
      <c r="AF263" s="83" t="s">
        <v>1371</v>
      </c>
      <c r="AG263" s="103">
        <f t="shared" si="30"/>
        <v>0</v>
      </c>
    </row>
    <row r="264" spans="1:33" s="88" customFormat="1" x14ac:dyDescent="0.2">
      <c r="A264" s="83" t="s">
        <v>39</v>
      </c>
      <c r="B264" s="83" t="s">
        <v>40</v>
      </c>
      <c r="C264" s="83" t="s">
        <v>3571</v>
      </c>
      <c r="D264" s="83" t="s">
        <v>3660</v>
      </c>
      <c r="E264" s="83" t="s">
        <v>2903</v>
      </c>
      <c r="F264" s="83" t="s">
        <v>3663</v>
      </c>
      <c r="G264" s="83" t="s">
        <v>3664</v>
      </c>
      <c r="H264" s="83" t="s">
        <v>4575</v>
      </c>
      <c r="I264" s="83" t="s">
        <v>302</v>
      </c>
      <c r="J264" s="83" t="s">
        <v>2011</v>
      </c>
      <c r="K264" s="84">
        <v>43532</v>
      </c>
      <c r="L264" s="84">
        <v>43539</v>
      </c>
      <c r="M264" s="104" t="s">
        <v>54</v>
      </c>
      <c r="N264" s="83" t="s">
        <v>1358</v>
      </c>
      <c r="O264" s="83" t="s">
        <v>1359</v>
      </c>
      <c r="P264" s="102">
        <v>8125152</v>
      </c>
      <c r="Q264" s="83" t="s">
        <v>3678</v>
      </c>
      <c r="R264" s="83" t="s">
        <v>68</v>
      </c>
      <c r="S264" s="83" t="s">
        <v>52</v>
      </c>
      <c r="T264" s="85">
        <v>17172.5</v>
      </c>
      <c r="U264" s="85">
        <v>16355</v>
      </c>
      <c r="V264" s="85">
        <f t="shared" si="29"/>
        <v>817.5</v>
      </c>
      <c r="W264" s="86">
        <f t="shared" si="28"/>
        <v>4.7605182704906102E-2</v>
      </c>
      <c r="X264" s="83" t="s">
        <v>1361</v>
      </c>
      <c r="Y264" s="85">
        <v>16355</v>
      </c>
      <c r="Z264" s="83" t="s">
        <v>5153</v>
      </c>
      <c r="AA264" s="85">
        <v>0</v>
      </c>
      <c r="AB264" s="85" t="s">
        <v>54</v>
      </c>
      <c r="AC264" s="85">
        <v>17172.5</v>
      </c>
      <c r="AD264" s="85">
        <v>16355</v>
      </c>
      <c r="AE264" s="85">
        <v>817.5</v>
      </c>
      <c r="AF264" s="83" t="s">
        <v>1371</v>
      </c>
      <c r="AG264" s="103">
        <f t="shared" si="30"/>
        <v>0</v>
      </c>
    </row>
    <row r="265" spans="1:33" s="88" customFormat="1" x14ac:dyDescent="0.2">
      <c r="A265" s="83" t="s">
        <v>39</v>
      </c>
      <c r="B265" s="83" t="s">
        <v>40</v>
      </c>
      <c r="C265" s="83" t="s">
        <v>3571</v>
      </c>
      <c r="D265" s="83" t="s">
        <v>3660</v>
      </c>
      <c r="E265" s="83" t="s">
        <v>2903</v>
      </c>
      <c r="F265" s="83" t="s">
        <v>3663</v>
      </c>
      <c r="G265" s="83" t="s">
        <v>3664</v>
      </c>
      <c r="H265" s="83" t="s">
        <v>4575</v>
      </c>
      <c r="I265" s="83" t="s">
        <v>302</v>
      </c>
      <c r="J265" s="83" t="s">
        <v>2011</v>
      </c>
      <c r="K265" s="84">
        <v>43532</v>
      </c>
      <c r="L265" s="84">
        <v>43539</v>
      </c>
      <c r="M265" s="104" t="s">
        <v>54</v>
      </c>
      <c r="N265" s="83" t="s">
        <v>1358</v>
      </c>
      <c r="O265" s="83" t="s">
        <v>1359</v>
      </c>
      <c r="P265" s="102">
        <v>8125152</v>
      </c>
      <c r="Q265" s="83" t="s">
        <v>3678</v>
      </c>
      <c r="R265" s="83" t="s">
        <v>68</v>
      </c>
      <c r="S265" s="83" t="s">
        <v>52</v>
      </c>
      <c r="T265" s="85">
        <v>0</v>
      </c>
      <c r="U265" s="85">
        <v>0</v>
      </c>
      <c r="V265" s="85">
        <f t="shared" si="29"/>
        <v>0</v>
      </c>
      <c r="W265" s="86" t="e">
        <f t="shared" si="28"/>
        <v>#DIV/0!</v>
      </c>
      <c r="X265" s="83" t="s">
        <v>1361</v>
      </c>
      <c r="Y265" s="85">
        <v>0</v>
      </c>
      <c r="Z265" s="83" t="s">
        <v>3689</v>
      </c>
      <c r="AA265" s="85">
        <v>0</v>
      </c>
      <c r="AB265" s="85" t="s">
        <v>54</v>
      </c>
      <c r="AC265" s="85">
        <v>0</v>
      </c>
      <c r="AD265" s="85">
        <v>0</v>
      </c>
      <c r="AE265" s="85">
        <v>0</v>
      </c>
      <c r="AF265" s="83" t="s">
        <v>1371</v>
      </c>
      <c r="AG265" s="103">
        <f t="shared" si="30"/>
        <v>0</v>
      </c>
    </row>
    <row r="266" spans="1:33" s="88" customFormat="1" x14ac:dyDescent="0.2">
      <c r="A266" s="83" t="s">
        <v>39</v>
      </c>
      <c r="B266" s="83" t="s">
        <v>40</v>
      </c>
      <c r="C266" s="83" t="s">
        <v>3571</v>
      </c>
      <c r="D266" s="83" t="s">
        <v>5704</v>
      </c>
      <c r="E266" s="83" t="s">
        <v>2903</v>
      </c>
      <c r="F266" s="83" t="s">
        <v>5705</v>
      </c>
      <c r="G266" s="83" t="s">
        <v>2130</v>
      </c>
      <c r="H266" s="83" t="s">
        <v>5319</v>
      </c>
      <c r="I266" s="83" t="s">
        <v>48</v>
      </c>
      <c r="J266" s="83" t="s">
        <v>2763</v>
      </c>
      <c r="K266" s="84">
        <v>43738</v>
      </c>
      <c r="L266" s="84">
        <v>43738</v>
      </c>
      <c r="M266" s="84">
        <v>43738</v>
      </c>
      <c r="N266" s="83" t="s">
        <v>1358</v>
      </c>
      <c r="O266" s="83" t="s">
        <v>1368</v>
      </c>
      <c r="P266" s="102">
        <v>7860095</v>
      </c>
      <c r="Q266" s="83" t="s">
        <v>5890</v>
      </c>
      <c r="R266" s="83" t="s">
        <v>68</v>
      </c>
      <c r="S266" s="83" t="s">
        <v>52</v>
      </c>
      <c r="T266" s="85">
        <v>2361945.5</v>
      </c>
      <c r="U266" s="85">
        <v>2491846.21</v>
      </c>
      <c r="V266" s="85">
        <f>T266-U266</f>
        <v>-129900.70999999996</v>
      </c>
      <c r="W266" s="86">
        <f t="shared" si="28"/>
        <v>-5.4997335882644188E-2</v>
      </c>
      <c r="X266" s="83" t="s">
        <v>1361</v>
      </c>
      <c r="Y266" s="85">
        <v>2491846.21</v>
      </c>
      <c r="Z266" s="83" t="s">
        <v>5891</v>
      </c>
      <c r="AA266" s="85">
        <v>0</v>
      </c>
      <c r="AB266" s="85" t="s">
        <v>54</v>
      </c>
      <c r="AC266" s="85">
        <v>0</v>
      </c>
      <c r="AD266" s="85">
        <v>0</v>
      </c>
      <c r="AE266" s="85">
        <v>0</v>
      </c>
      <c r="AF266" s="83" t="s">
        <v>1371</v>
      </c>
      <c r="AG266" s="103">
        <f>V266-AE266</f>
        <v>-129900.70999999996</v>
      </c>
    </row>
    <row r="267" spans="1:33" s="88" customFormat="1" x14ac:dyDescent="0.2">
      <c r="A267" s="83" t="s">
        <v>39</v>
      </c>
      <c r="B267" s="83" t="s">
        <v>40</v>
      </c>
      <c r="C267" s="83" t="s">
        <v>3571</v>
      </c>
      <c r="D267" s="83" t="s">
        <v>5704</v>
      </c>
      <c r="E267" s="83" t="s">
        <v>2903</v>
      </c>
      <c r="F267" s="83" t="s">
        <v>5705</v>
      </c>
      <c r="G267" s="83" t="s">
        <v>2130</v>
      </c>
      <c r="H267" s="83" t="s">
        <v>5319</v>
      </c>
      <c r="I267" s="83" t="s">
        <v>48</v>
      </c>
      <c r="J267" s="83" t="s">
        <v>2763</v>
      </c>
      <c r="K267" s="84">
        <v>43738</v>
      </c>
      <c r="L267" s="84">
        <v>43738</v>
      </c>
      <c r="M267" s="84">
        <v>43738</v>
      </c>
      <c r="N267" s="83" t="s">
        <v>1358</v>
      </c>
      <c r="O267" s="83" t="s">
        <v>1368</v>
      </c>
      <c r="P267" s="102">
        <v>7860097</v>
      </c>
      <c r="Q267" s="83" t="s">
        <v>5890</v>
      </c>
      <c r="R267" s="83" t="s">
        <v>68</v>
      </c>
      <c r="S267" s="83" t="s">
        <v>52</v>
      </c>
      <c r="T267" s="85">
        <v>3542918.25</v>
      </c>
      <c r="U267" s="85">
        <v>3737769.32</v>
      </c>
      <c r="V267" s="85">
        <f>T267-U267</f>
        <v>-194851.06999999983</v>
      </c>
      <c r="W267" s="86">
        <f t="shared" si="28"/>
        <v>-5.4997337293910133E-2</v>
      </c>
      <c r="X267" s="83" t="s">
        <v>1361</v>
      </c>
      <c r="Y267" s="85">
        <v>3737769.32</v>
      </c>
      <c r="Z267" s="83" t="s">
        <v>5891</v>
      </c>
      <c r="AA267" s="85">
        <v>0</v>
      </c>
      <c r="AB267" s="85" t="s">
        <v>54</v>
      </c>
      <c r="AC267" s="85">
        <v>0</v>
      </c>
      <c r="AD267" s="85">
        <v>0</v>
      </c>
      <c r="AE267" s="85">
        <v>0</v>
      </c>
      <c r="AF267" s="83" t="s">
        <v>1371</v>
      </c>
      <c r="AG267" s="103">
        <f>V267-AE267</f>
        <v>-194851.06999999983</v>
      </c>
    </row>
    <row r="268" spans="1:33" s="88" customFormat="1" x14ac:dyDescent="0.2">
      <c r="A268" s="83" t="s">
        <v>39</v>
      </c>
      <c r="B268" s="83" t="s">
        <v>40</v>
      </c>
      <c r="C268" s="83" t="s">
        <v>3571</v>
      </c>
      <c r="D268" s="83" t="s">
        <v>5704</v>
      </c>
      <c r="E268" s="83" t="s">
        <v>2903</v>
      </c>
      <c r="F268" s="83" t="s">
        <v>5705</v>
      </c>
      <c r="G268" s="83" t="s">
        <v>2130</v>
      </c>
      <c r="H268" s="83" t="s">
        <v>5319</v>
      </c>
      <c r="I268" s="83" t="s">
        <v>48</v>
      </c>
      <c r="J268" s="83" t="s">
        <v>2763</v>
      </c>
      <c r="K268" s="84">
        <v>43738</v>
      </c>
      <c r="L268" s="84">
        <v>43738</v>
      </c>
      <c r="M268" s="84">
        <v>43738</v>
      </c>
      <c r="N268" s="83" t="s">
        <v>1358</v>
      </c>
      <c r="O268" s="83" t="s">
        <v>1368</v>
      </c>
      <c r="P268" s="102">
        <v>7860100</v>
      </c>
      <c r="Q268" s="83" t="s">
        <v>5890</v>
      </c>
      <c r="R268" s="83" t="s">
        <v>68</v>
      </c>
      <c r="S268" s="83" t="s">
        <v>52</v>
      </c>
      <c r="T268" s="85">
        <v>3542918.25</v>
      </c>
      <c r="U268" s="85">
        <v>3737769.32</v>
      </c>
      <c r="V268" s="85">
        <f>T268-U268</f>
        <v>-194851.06999999983</v>
      </c>
      <c r="W268" s="86">
        <f t="shared" si="28"/>
        <v>-5.4997337293910133E-2</v>
      </c>
      <c r="X268" s="83" t="s">
        <v>1361</v>
      </c>
      <c r="Y268" s="85">
        <v>3737769.32</v>
      </c>
      <c r="Z268" s="83" t="s">
        <v>5891</v>
      </c>
      <c r="AA268" s="85">
        <v>0</v>
      </c>
      <c r="AB268" s="85" t="s">
        <v>54</v>
      </c>
      <c r="AC268" s="85">
        <v>0</v>
      </c>
      <c r="AD268" s="85">
        <v>0</v>
      </c>
      <c r="AE268" s="85">
        <v>0</v>
      </c>
      <c r="AF268" s="83" t="s">
        <v>1371</v>
      </c>
      <c r="AG268" s="103">
        <f>V268-AE268</f>
        <v>-194851.06999999983</v>
      </c>
    </row>
    <row r="269" spans="1:33" s="88" customFormat="1" x14ac:dyDescent="0.2">
      <c r="A269" s="83" t="s">
        <v>39</v>
      </c>
      <c r="B269" s="83" t="s">
        <v>40</v>
      </c>
      <c r="C269" s="83" t="s">
        <v>3571</v>
      </c>
      <c r="D269" s="83" t="s">
        <v>3706</v>
      </c>
      <c r="E269" s="83" t="s">
        <v>2903</v>
      </c>
      <c r="F269" s="83" t="s">
        <v>3708</v>
      </c>
      <c r="G269" s="83" t="s">
        <v>2130</v>
      </c>
      <c r="H269" s="83" t="s">
        <v>5154</v>
      </c>
      <c r="I269" s="83" t="s">
        <v>302</v>
      </c>
      <c r="J269" s="83" t="s">
        <v>2011</v>
      </c>
      <c r="K269" s="84">
        <v>43539</v>
      </c>
      <c r="L269" s="84">
        <v>43539</v>
      </c>
      <c r="M269" s="84">
        <v>43539</v>
      </c>
      <c r="N269" s="83" t="s">
        <v>1358</v>
      </c>
      <c r="O269" s="83" t="s">
        <v>1368</v>
      </c>
      <c r="P269" s="102">
        <v>8034558</v>
      </c>
      <c r="Q269" s="83" t="s">
        <v>5155</v>
      </c>
      <c r="R269" s="83" t="s">
        <v>68</v>
      </c>
      <c r="S269" s="83" t="s">
        <v>52</v>
      </c>
      <c r="T269" s="85">
        <v>16800</v>
      </c>
      <c r="U269" s="85">
        <v>14709.2</v>
      </c>
      <c r="V269" s="85">
        <f>T269-U269</f>
        <v>2090.7999999999993</v>
      </c>
      <c r="W269" s="86">
        <f t="shared" si="28"/>
        <v>0.12445238095238091</v>
      </c>
      <c r="X269" s="83" t="s">
        <v>1361</v>
      </c>
      <c r="Y269" s="85">
        <v>14709.2</v>
      </c>
      <c r="Z269" s="83" t="s">
        <v>5156</v>
      </c>
      <c r="AA269" s="85">
        <v>0</v>
      </c>
      <c r="AB269" s="85" t="s">
        <v>54</v>
      </c>
      <c r="AC269" s="85">
        <v>16800</v>
      </c>
      <c r="AD269" s="85">
        <v>14709.2</v>
      </c>
      <c r="AE269" s="85">
        <v>2090.8000000000002</v>
      </c>
      <c r="AF269" s="83" t="s">
        <v>1363</v>
      </c>
      <c r="AG269" s="103">
        <f>V269-AE269</f>
        <v>0</v>
      </c>
    </row>
    <row r="270" spans="1:33" s="88" customFormat="1" x14ac:dyDescent="0.2">
      <c r="A270" s="83" t="s">
        <v>39</v>
      </c>
      <c r="B270" s="83" t="s">
        <v>40</v>
      </c>
      <c r="C270" s="83" t="s">
        <v>3727</v>
      </c>
      <c r="D270" s="83" t="s">
        <v>3728</v>
      </c>
      <c r="E270" s="83" t="s">
        <v>2903</v>
      </c>
      <c r="F270" s="83" t="s">
        <v>3730</v>
      </c>
      <c r="G270" s="83" t="s">
        <v>3731</v>
      </c>
      <c r="H270" s="83" t="s">
        <v>3729</v>
      </c>
      <c r="I270" s="83" t="s">
        <v>48</v>
      </c>
      <c r="J270" s="83" t="s">
        <v>2011</v>
      </c>
      <c r="K270" s="84">
        <v>43539</v>
      </c>
      <c r="L270" s="84">
        <v>43539</v>
      </c>
      <c r="M270" s="84">
        <v>43539</v>
      </c>
      <c r="N270" s="83" t="s">
        <v>1358</v>
      </c>
      <c r="O270" s="83" t="s">
        <v>1368</v>
      </c>
      <c r="P270" s="102">
        <v>8189716</v>
      </c>
      <c r="Q270" s="83" t="s">
        <v>5157</v>
      </c>
      <c r="R270" s="83" t="s">
        <v>68</v>
      </c>
      <c r="S270" s="83" t="s">
        <v>52</v>
      </c>
      <c r="T270" s="85">
        <v>3599</v>
      </c>
      <c r="U270" s="85">
        <v>2950</v>
      </c>
      <c r="V270" s="85">
        <f>T270-U270</f>
        <v>649</v>
      </c>
      <c r="W270" s="86">
        <f t="shared" si="28"/>
        <v>0.18032786885245902</v>
      </c>
      <c r="X270" s="83" t="s">
        <v>1361</v>
      </c>
      <c r="Y270" s="85">
        <v>2950</v>
      </c>
      <c r="Z270" s="83" t="s">
        <v>5158</v>
      </c>
      <c r="AA270" s="85">
        <v>0</v>
      </c>
      <c r="AB270" s="85" t="s">
        <v>54</v>
      </c>
      <c r="AC270" s="85">
        <v>3599</v>
      </c>
      <c r="AD270" s="85">
        <v>2950</v>
      </c>
      <c r="AE270" s="85">
        <v>649</v>
      </c>
      <c r="AF270" s="83" t="s">
        <v>1371</v>
      </c>
      <c r="AG270" s="103">
        <f>V270-AE270</f>
        <v>0</v>
      </c>
    </row>
    <row r="271" spans="1:33" s="88" customFormat="1" x14ac:dyDescent="0.2">
      <c r="A271" s="83" t="s">
        <v>39</v>
      </c>
      <c r="B271" s="83" t="s">
        <v>40</v>
      </c>
      <c r="C271" s="83" t="s">
        <v>3727</v>
      </c>
      <c r="D271" s="83" t="s">
        <v>3738</v>
      </c>
      <c r="E271" s="83" t="s">
        <v>2903</v>
      </c>
      <c r="F271" s="83" t="s">
        <v>55</v>
      </c>
      <c r="G271" s="83" t="s">
        <v>3731</v>
      </c>
      <c r="H271" s="83" t="s">
        <v>2674</v>
      </c>
      <c r="I271" s="83" t="s">
        <v>48</v>
      </c>
      <c r="J271" s="83" t="s">
        <v>2754</v>
      </c>
      <c r="K271" s="84">
        <v>43594</v>
      </c>
      <c r="L271" s="84">
        <v>43594</v>
      </c>
      <c r="M271" s="84">
        <v>43594</v>
      </c>
      <c r="N271" s="83" t="s">
        <v>1358</v>
      </c>
      <c r="O271" s="83" t="s">
        <v>1368</v>
      </c>
      <c r="P271" s="102">
        <v>8159937</v>
      </c>
      <c r="Q271" s="83" t="s">
        <v>5892</v>
      </c>
      <c r="R271" s="83" t="s">
        <v>68</v>
      </c>
      <c r="S271" s="83" t="s">
        <v>52</v>
      </c>
      <c r="T271" s="85">
        <v>1155.27</v>
      </c>
      <c r="U271" s="85">
        <v>1110.9000000000001</v>
      </c>
      <c r="V271" s="85">
        <f t="shared" ref="V271:V288" si="31">T271-U271</f>
        <v>44.369999999999891</v>
      </c>
      <c r="W271" s="86">
        <f t="shared" si="28"/>
        <v>3.840660624789001E-2</v>
      </c>
      <c r="X271" s="83" t="s">
        <v>1361</v>
      </c>
      <c r="Y271" s="85">
        <v>1110.9000000000001</v>
      </c>
      <c r="Z271" s="83" t="s">
        <v>5893</v>
      </c>
      <c r="AA271" s="85">
        <v>0</v>
      </c>
      <c r="AB271" s="85" t="s">
        <v>54</v>
      </c>
      <c r="AC271" s="85">
        <v>1155.27</v>
      </c>
      <c r="AD271" s="85">
        <v>1110.9000000000001</v>
      </c>
      <c r="AE271" s="85">
        <v>44.37</v>
      </c>
      <c r="AF271" s="83" t="s">
        <v>1371</v>
      </c>
      <c r="AG271" s="103">
        <f t="shared" ref="AG271:AG288" si="32">V271-AE271</f>
        <v>-1.0658141036401503E-13</v>
      </c>
    </row>
    <row r="272" spans="1:33" s="88" customFormat="1" x14ac:dyDescent="0.2">
      <c r="A272" s="83" t="s">
        <v>39</v>
      </c>
      <c r="B272" s="83" t="s">
        <v>40</v>
      </c>
      <c r="C272" s="83" t="s">
        <v>3727</v>
      </c>
      <c r="D272" s="83" t="s">
        <v>3738</v>
      </c>
      <c r="E272" s="83" t="s">
        <v>2903</v>
      </c>
      <c r="F272" s="83" t="s">
        <v>55</v>
      </c>
      <c r="G272" s="83" t="s">
        <v>3731</v>
      </c>
      <c r="H272" s="83" t="s">
        <v>2674</v>
      </c>
      <c r="I272" s="83" t="s">
        <v>48</v>
      </c>
      <c r="J272" s="83" t="s">
        <v>2011</v>
      </c>
      <c r="K272" s="84">
        <v>43531</v>
      </c>
      <c r="L272" s="84">
        <v>43531</v>
      </c>
      <c r="M272" s="84">
        <v>43531</v>
      </c>
      <c r="N272" s="83" t="s">
        <v>1358</v>
      </c>
      <c r="O272" s="83" t="s">
        <v>1368</v>
      </c>
      <c r="P272" s="102">
        <v>8183919</v>
      </c>
      <c r="Q272" s="83" t="s">
        <v>5159</v>
      </c>
      <c r="R272" s="83" t="s">
        <v>68</v>
      </c>
      <c r="S272" s="83" t="s">
        <v>52</v>
      </c>
      <c r="T272" s="85">
        <v>45360.72</v>
      </c>
      <c r="U272" s="85">
        <v>42647.4</v>
      </c>
      <c r="V272" s="85">
        <f t="shared" si="31"/>
        <v>2713.3199999999997</v>
      </c>
      <c r="W272" s="86">
        <f t="shared" si="28"/>
        <v>5.9816510849034131E-2</v>
      </c>
      <c r="X272" s="83" t="s">
        <v>1361</v>
      </c>
      <c r="Y272" s="85">
        <v>42647.4</v>
      </c>
      <c r="Z272" s="83" t="s">
        <v>5160</v>
      </c>
      <c r="AA272" s="85">
        <v>0</v>
      </c>
      <c r="AB272" s="85" t="s">
        <v>54</v>
      </c>
      <c r="AC272" s="85">
        <v>45360.72</v>
      </c>
      <c r="AD272" s="85">
        <v>42647.4</v>
      </c>
      <c r="AE272" s="85">
        <v>2713.32</v>
      </c>
      <c r="AF272" s="83" t="s">
        <v>1371</v>
      </c>
      <c r="AG272" s="103">
        <f t="shared" si="32"/>
        <v>0</v>
      </c>
    </row>
    <row r="273" spans="1:33" s="88" customFormat="1" x14ac:dyDescent="0.2">
      <c r="A273" s="83" t="s">
        <v>39</v>
      </c>
      <c r="B273" s="83" t="s">
        <v>40</v>
      </c>
      <c r="C273" s="83" t="s">
        <v>3727</v>
      </c>
      <c r="D273" s="83" t="s">
        <v>3738</v>
      </c>
      <c r="E273" s="83" t="s">
        <v>2903</v>
      </c>
      <c r="F273" s="83" t="s">
        <v>55</v>
      </c>
      <c r="G273" s="83" t="s">
        <v>3731</v>
      </c>
      <c r="H273" s="83" t="s">
        <v>2674</v>
      </c>
      <c r="I273" s="83" t="s">
        <v>48</v>
      </c>
      <c r="J273" s="83" t="s">
        <v>2011</v>
      </c>
      <c r="K273" s="84">
        <v>43535</v>
      </c>
      <c r="L273" s="84">
        <v>43535</v>
      </c>
      <c r="M273" s="84">
        <v>43535</v>
      </c>
      <c r="N273" s="83" t="s">
        <v>1358</v>
      </c>
      <c r="O273" s="83" t="s">
        <v>1368</v>
      </c>
      <c r="P273" s="102">
        <v>8189705</v>
      </c>
      <c r="Q273" s="83" t="s">
        <v>4681</v>
      </c>
      <c r="R273" s="83" t="s">
        <v>68</v>
      </c>
      <c r="S273" s="83" t="s">
        <v>52</v>
      </c>
      <c r="T273" s="85">
        <v>51.08</v>
      </c>
      <c r="U273" s="85">
        <v>47.52</v>
      </c>
      <c r="V273" s="85">
        <f t="shared" si="31"/>
        <v>3.5599999999999952</v>
      </c>
      <c r="W273" s="86">
        <f t="shared" si="28"/>
        <v>6.9694596711041418E-2</v>
      </c>
      <c r="X273" s="83" t="s">
        <v>1361</v>
      </c>
      <c r="Y273" s="85">
        <v>47.52</v>
      </c>
      <c r="Z273" s="83" t="s">
        <v>4682</v>
      </c>
      <c r="AA273" s="85">
        <v>0</v>
      </c>
      <c r="AB273" s="85" t="s">
        <v>54</v>
      </c>
      <c r="AC273" s="85">
        <v>51.08</v>
      </c>
      <c r="AD273" s="85">
        <v>47.52</v>
      </c>
      <c r="AE273" s="85">
        <v>3.56</v>
      </c>
      <c r="AF273" s="83" t="s">
        <v>1371</v>
      </c>
      <c r="AG273" s="103">
        <f t="shared" si="32"/>
        <v>-4.8849813083506888E-15</v>
      </c>
    </row>
    <row r="274" spans="1:33" s="88" customFormat="1" x14ac:dyDescent="0.2">
      <c r="A274" s="83" t="s">
        <v>39</v>
      </c>
      <c r="B274" s="83" t="s">
        <v>40</v>
      </c>
      <c r="C274" s="83" t="s">
        <v>3727</v>
      </c>
      <c r="D274" s="83" t="s">
        <v>3738</v>
      </c>
      <c r="E274" s="83" t="s">
        <v>2903</v>
      </c>
      <c r="F274" s="83" t="s">
        <v>55</v>
      </c>
      <c r="G274" s="83" t="s">
        <v>3731</v>
      </c>
      <c r="H274" s="83" t="s">
        <v>2674</v>
      </c>
      <c r="I274" s="83" t="s">
        <v>48</v>
      </c>
      <c r="J274" s="83" t="s">
        <v>2011</v>
      </c>
      <c r="K274" s="84">
        <v>43532</v>
      </c>
      <c r="L274" s="84">
        <v>43532</v>
      </c>
      <c r="M274" s="84">
        <v>43532</v>
      </c>
      <c r="N274" s="83" t="s">
        <v>1358</v>
      </c>
      <c r="O274" s="83" t="s">
        <v>1368</v>
      </c>
      <c r="P274" s="102">
        <v>8192192</v>
      </c>
      <c r="Q274" s="83" t="s">
        <v>4683</v>
      </c>
      <c r="R274" s="83" t="s">
        <v>68</v>
      </c>
      <c r="S274" s="83" t="s">
        <v>52</v>
      </c>
      <c r="T274" s="85">
        <v>22642.05</v>
      </c>
      <c r="U274" s="85">
        <v>21288.06</v>
      </c>
      <c r="V274" s="85">
        <f t="shared" si="31"/>
        <v>1353.989999999998</v>
      </c>
      <c r="W274" s="86">
        <f t="shared" si="28"/>
        <v>5.9799797279839854E-2</v>
      </c>
      <c r="X274" s="83" t="s">
        <v>1361</v>
      </c>
      <c r="Y274" s="85">
        <v>21288.06</v>
      </c>
      <c r="Z274" s="83" t="s">
        <v>4684</v>
      </c>
      <c r="AA274" s="85">
        <v>0</v>
      </c>
      <c r="AB274" s="85" t="s">
        <v>54</v>
      </c>
      <c r="AC274" s="85">
        <v>22642.05</v>
      </c>
      <c r="AD274" s="85">
        <v>21288.06</v>
      </c>
      <c r="AE274" s="85">
        <v>1353.99</v>
      </c>
      <c r="AF274" s="83" t="s">
        <v>1371</v>
      </c>
      <c r="AG274" s="103">
        <f t="shared" si="32"/>
        <v>-2.0463630789890885E-12</v>
      </c>
    </row>
    <row r="275" spans="1:33" s="88" customFormat="1" x14ac:dyDescent="0.2">
      <c r="A275" s="83" t="s">
        <v>39</v>
      </c>
      <c r="B275" s="83" t="s">
        <v>40</v>
      </c>
      <c r="C275" s="83" t="s">
        <v>3727</v>
      </c>
      <c r="D275" s="83" t="s">
        <v>3738</v>
      </c>
      <c r="E275" s="83" t="s">
        <v>2903</v>
      </c>
      <c r="F275" s="83" t="s">
        <v>55</v>
      </c>
      <c r="G275" s="83" t="s">
        <v>3731</v>
      </c>
      <c r="H275" s="83" t="s">
        <v>2674</v>
      </c>
      <c r="I275" s="83" t="s">
        <v>48</v>
      </c>
      <c r="J275" s="83" t="s">
        <v>2011</v>
      </c>
      <c r="K275" s="84">
        <v>43539</v>
      </c>
      <c r="L275" s="84">
        <v>43539</v>
      </c>
      <c r="M275" s="84">
        <v>43539</v>
      </c>
      <c r="N275" s="83" t="s">
        <v>1358</v>
      </c>
      <c r="O275" s="83" t="s">
        <v>1368</v>
      </c>
      <c r="P275" s="102">
        <v>8197159</v>
      </c>
      <c r="Q275" s="83" t="s">
        <v>4691</v>
      </c>
      <c r="R275" s="83" t="s">
        <v>68</v>
      </c>
      <c r="S275" s="83" t="s">
        <v>52</v>
      </c>
      <c r="T275" s="85">
        <v>15094.7</v>
      </c>
      <c r="U275" s="85">
        <v>14192.04</v>
      </c>
      <c r="V275" s="85">
        <f t="shared" si="31"/>
        <v>902.65999999999985</v>
      </c>
      <c r="W275" s="86">
        <f t="shared" si="28"/>
        <v>5.9799797279839931E-2</v>
      </c>
      <c r="X275" s="83" t="s">
        <v>1361</v>
      </c>
      <c r="Y275" s="85">
        <v>14192.04</v>
      </c>
      <c r="Z275" s="83" t="s">
        <v>4692</v>
      </c>
      <c r="AA275" s="85">
        <v>0</v>
      </c>
      <c r="AB275" s="85" t="s">
        <v>54</v>
      </c>
      <c r="AC275" s="85">
        <v>15094.7</v>
      </c>
      <c r="AD275" s="85">
        <v>14192.04</v>
      </c>
      <c r="AE275" s="85">
        <v>902.66</v>
      </c>
      <c r="AF275" s="83" t="s">
        <v>1371</v>
      </c>
      <c r="AG275" s="103">
        <f t="shared" si="32"/>
        <v>0</v>
      </c>
    </row>
    <row r="276" spans="1:33" s="88" customFormat="1" x14ac:dyDescent="0.2">
      <c r="A276" s="83" t="s">
        <v>39</v>
      </c>
      <c r="B276" s="83" t="s">
        <v>40</v>
      </c>
      <c r="C276" s="83" t="s">
        <v>3727</v>
      </c>
      <c r="D276" s="83" t="s">
        <v>3738</v>
      </c>
      <c r="E276" s="83" t="s">
        <v>2903</v>
      </c>
      <c r="F276" s="83" t="s">
        <v>55</v>
      </c>
      <c r="G276" s="83" t="s">
        <v>3731</v>
      </c>
      <c r="H276" s="83" t="s">
        <v>2674</v>
      </c>
      <c r="I276" s="83" t="s">
        <v>48</v>
      </c>
      <c r="J276" s="83" t="s">
        <v>2011</v>
      </c>
      <c r="K276" s="84">
        <v>43539</v>
      </c>
      <c r="L276" s="84">
        <v>43539</v>
      </c>
      <c r="M276" s="84">
        <v>43539</v>
      </c>
      <c r="N276" s="83" t="s">
        <v>1358</v>
      </c>
      <c r="O276" s="83" t="s">
        <v>1368</v>
      </c>
      <c r="P276" s="102">
        <v>8197180</v>
      </c>
      <c r="Q276" s="83" t="s">
        <v>4698</v>
      </c>
      <c r="R276" s="83" t="s">
        <v>68</v>
      </c>
      <c r="S276" s="83" t="s">
        <v>52</v>
      </c>
      <c r="T276" s="85">
        <v>7547.35</v>
      </c>
      <c r="U276" s="85">
        <v>7096.02</v>
      </c>
      <c r="V276" s="85">
        <f t="shared" si="31"/>
        <v>451.32999999999993</v>
      </c>
      <c r="W276" s="86">
        <f t="shared" si="28"/>
        <v>5.9799797279839931E-2</v>
      </c>
      <c r="X276" s="83" t="s">
        <v>1361</v>
      </c>
      <c r="Y276" s="85">
        <v>7096.02</v>
      </c>
      <c r="Z276" s="83" t="s">
        <v>4699</v>
      </c>
      <c r="AA276" s="85">
        <v>0</v>
      </c>
      <c r="AB276" s="85" t="s">
        <v>54</v>
      </c>
      <c r="AC276" s="85">
        <v>7547.35</v>
      </c>
      <c r="AD276" s="85">
        <v>7096.02</v>
      </c>
      <c r="AE276" s="85">
        <v>451.33</v>
      </c>
      <c r="AF276" s="83" t="s">
        <v>1371</v>
      </c>
      <c r="AG276" s="103">
        <f t="shared" si="32"/>
        <v>0</v>
      </c>
    </row>
    <row r="277" spans="1:33" s="88" customFormat="1" x14ac:dyDescent="0.2">
      <c r="A277" s="83" t="s">
        <v>39</v>
      </c>
      <c r="B277" s="83" t="s">
        <v>40</v>
      </c>
      <c r="C277" s="83" t="s">
        <v>3727</v>
      </c>
      <c r="D277" s="83" t="s">
        <v>3738</v>
      </c>
      <c r="E277" s="83" t="s">
        <v>2903</v>
      </c>
      <c r="F277" s="83" t="s">
        <v>55</v>
      </c>
      <c r="G277" s="83" t="s">
        <v>3731</v>
      </c>
      <c r="H277" s="83" t="s">
        <v>2674</v>
      </c>
      <c r="I277" s="83" t="s">
        <v>2914</v>
      </c>
      <c r="J277" s="83" t="s">
        <v>2011</v>
      </c>
      <c r="K277" s="84">
        <v>43525</v>
      </c>
      <c r="L277" s="84">
        <v>43539</v>
      </c>
      <c r="M277" s="104" t="s">
        <v>54</v>
      </c>
      <c r="N277" s="83" t="s">
        <v>1358</v>
      </c>
      <c r="O277" s="83" t="s">
        <v>1359</v>
      </c>
      <c r="P277" s="102">
        <v>8203638</v>
      </c>
      <c r="Q277" s="83" t="s">
        <v>4712</v>
      </c>
      <c r="R277" s="83" t="s">
        <v>68</v>
      </c>
      <c r="S277" s="83" t="s">
        <v>52</v>
      </c>
      <c r="T277" s="85">
        <v>175.5</v>
      </c>
      <c r="U277" s="85">
        <v>162.5</v>
      </c>
      <c r="V277" s="85">
        <f t="shared" si="31"/>
        <v>13</v>
      </c>
      <c r="W277" s="86">
        <f t="shared" si="28"/>
        <v>7.407407407407407E-2</v>
      </c>
      <c r="X277" s="83" t="s">
        <v>1361</v>
      </c>
      <c r="Y277" s="85">
        <v>162.5</v>
      </c>
      <c r="Z277" s="83" t="s">
        <v>4713</v>
      </c>
      <c r="AA277" s="85">
        <v>0</v>
      </c>
      <c r="AB277" s="85" t="s">
        <v>54</v>
      </c>
      <c r="AC277" s="85">
        <v>175.5</v>
      </c>
      <c r="AD277" s="85">
        <v>162.5</v>
      </c>
      <c r="AE277" s="85">
        <v>13</v>
      </c>
      <c r="AF277" s="83" t="s">
        <v>1371</v>
      </c>
      <c r="AG277" s="103">
        <f t="shared" si="32"/>
        <v>0</v>
      </c>
    </row>
    <row r="278" spans="1:33" s="88" customFormat="1" x14ac:dyDescent="0.2">
      <c r="A278" s="83" t="s">
        <v>39</v>
      </c>
      <c r="B278" s="83" t="s">
        <v>40</v>
      </c>
      <c r="C278" s="83" t="s">
        <v>3727</v>
      </c>
      <c r="D278" s="83" t="s">
        <v>3738</v>
      </c>
      <c r="E278" s="83" t="s">
        <v>2903</v>
      </c>
      <c r="F278" s="83" t="s">
        <v>55</v>
      </c>
      <c r="G278" s="83" t="s">
        <v>3731</v>
      </c>
      <c r="H278" s="83" t="s">
        <v>2674</v>
      </c>
      <c r="I278" s="83" t="s">
        <v>48</v>
      </c>
      <c r="J278" s="83" t="s">
        <v>2011</v>
      </c>
      <c r="K278" s="84">
        <v>43531</v>
      </c>
      <c r="L278" s="84">
        <v>43531</v>
      </c>
      <c r="M278" s="84">
        <v>43531</v>
      </c>
      <c r="N278" s="83" t="s">
        <v>1358</v>
      </c>
      <c r="O278" s="83" t="s">
        <v>1368</v>
      </c>
      <c r="P278" s="102">
        <v>8181596</v>
      </c>
      <c r="Q278" s="83" t="s">
        <v>5161</v>
      </c>
      <c r="R278" s="83" t="s">
        <v>68</v>
      </c>
      <c r="S278" s="83" t="s">
        <v>52</v>
      </c>
      <c r="T278" s="85">
        <v>10957.01</v>
      </c>
      <c r="U278" s="85">
        <v>10267.790000000001</v>
      </c>
      <c r="V278" s="85">
        <f t="shared" si="31"/>
        <v>689.21999999999935</v>
      </c>
      <c r="W278" s="86">
        <f t="shared" si="28"/>
        <v>6.2902196858449458E-2</v>
      </c>
      <c r="X278" s="83" t="s">
        <v>1361</v>
      </c>
      <c r="Y278" s="85">
        <v>10267.790000000001</v>
      </c>
      <c r="Z278" s="83" t="s">
        <v>5162</v>
      </c>
      <c r="AA278" s="85">
        <v>0</v>
      </c>
      <c r="AB278" s="85" t="s">
        <v>54</v>
      </c>
      <c r="AC278" s="85">
        <v>10957.01</v>
      </c>
      <c r="AD278" s="85">
        <v>10267.790000000001</v>
      </c>
      <c r="AE278" s="85">
        <v>689.22</v>
      </c>
      <c r="AF278" s="83" t="s">
        <v>1371</v>
      </c>
      <c r="AG278" s="103">
        <f t="shared" si="32"/>
        <v>0</v>
      </c>
    </row>
    <row r="279" spans="1:33" s="88" customFormat="1" x14ac:dyDescent="0.2">
      <c r="A279" s="83" t="s">
        <v>39</v>
      </c>
      <c r="B279" s="83" t="s">
        <v>40</v>
      </c>
      <c r="C279" s="83" t="s">
        <v>3727</v>
      </c>
      <c r="D279" s="83" t="s">
        <v>3738</v>
      </c>
      <c r="E279" s="83" t="s">
        <v>2903</v>
      </c>
      <c r="F279" s="83" t="s">
        <v>55</v>
      </c>
      <c r="G279" s="83" t="s">
        <v>3731</v>
      </c>
      <c r="H279" s="83" t="s">
        <v>2674</v>
      </c>
      <c r="I279" s="83" t="s">
        <v>48</v>
      </c>
      <c r="J279" s="83" t="s">
        <v>2011</v>
      </c>
      <c r="K279" s="84">
        <v>43538</v>
      </c>
      <c r="L279" s="84">
        <v>43538</v>
      </c>
      <c r="M279" s="84">
        <v>43538</v>
      </c>
      <c r="N279" s="83" t="s">
        <v>1358</v>
      </c>
      <c r="O279" s="83" t="s">
        <v>1368</v>
      </c>
      <c r="P279" s="102">
        <v>8197155</v>
      </c>
      <c r="Q279" s="83" t="s">
        <v>4724</v>
      </c>
      <c r="R279" s="83" t="s">
        <v>68</v>
      </c>
      <c r="S279" s="83" t="s">
        <v>52</v>
      </c>
      <c r="T279" s="85">
        <v>52831.45</v>
      </c>
      <c r="U279" s="85">
        <v>49672.14</v>
      </c>
      <c r="V279" s="85">
        <f t="shared" si="31"/>
        <v>3159.3099999999977</v>
      </c>
      <c r="W279" s="86">
        <f t="shared" si="28"/>
        <v>5.9799797279839903E-2</v>
      </c>
      <c r="X279" s="83" t="s">
        <v>1361</v>
      </c>
      <c r="Y279" s="85">
        <v>49672.14</v>
      </c>
      <c r="Z279" s="83" t="s">
        <v>4725</v>
      </c>
      <c r="AA279" s="85">
        <v>0</v>
      </c>
      <c r="AB279" s="85" t="s">
        <v>54</v>
      </c>
      <c r="AC279" s="85">
        <v>52831.45</v>
      </c>
      <c r="AD279" s="85">
        <v>49672.14</v>
      </c>
      <c r="AE279" s="85">
        <v>3159.31</v>
      </c>
      <c r="AF279" s="83" t="s">
        <v>1371</v>
      </c>
      <c r="AG279" s="103">
        <f t="shared" si="32"/>
        <v>0</v>
      </c>
    </row>
    <row r="280" spans="1:33" s="88" customFormat="1" x14ac:dyDescent="0.2">
      <c r="A280" s="83" t="s">
        <v>39</v>
      </c>
      <c r="B280" s="83" t="s">
        <v>40</v>
      </c>
      <c r="C280" s="83" t="s">
        <v>3727</v>
      </c>
      <c r="D280" s="83" t="s">
        <v>3738</v>
      </c>
      <c r="E280" s="83" t="s">
        <v>2903</v>
      </c>
      <c r="F280" s="83" t="s">
        <v>55</v>
      </c>
      <c r="G280" s="83" t="s">
        <v>3731</v>
      </c>
      <c r="H280" s="83" t="s">
        <v>2674</v>
      </c>
      <c r="I280" s="83" t="s">
        <v>2914</v>
      </c>
      <c r="J280" s="83" t="s">
        <v>2011</v>
      </c>
      <c r="K280" s="84">
        <v>43525</v>
      </c>
      <c r="L280" s="84">
        <v>43539</v>
      </c>
      <c r="M280" s="104" t="s">
        <v>54</v>
      </c>
      <c r="N280" s="83" t="s">
        <v>1358</v>
      </c>
      <c r="O280" s="83" t="s">
        <v>1359</v>
      </c>
      <c r="P280" s="102">
        <v>8203672</v>
      </c>
      <c r="Q280" s="83" t="s">
        <v>5163</v>
      </c>
      <c r="R280" s="83" t="s">
        <v>68</v>
      </c>
      <c r="S280" s="83" t="s">
        <v>52</v>
      </c>
      <c r="T280" s="85">
        <v>521.13</v>
      </c>
      <c r="U280" s="85">
        <v>473.75</v>
      </c>
      <c r="V280" s="85">
        <f t="shared" si="31"/>
        <v>47.379999999999995</v>
      </c>
      <c r="W280" s="86">
        <f t="shared" si="28"/>
        <v>9.0917813213593532E-2</v>
      </c>
      <c r="X280" s="83" t="s">
        <v>1361</v>
      </c>
      <c r="Y280" s="85">
        <v>473.75</v>
      </c>
      <c r="Z280" s="83" t="s">
        <v>5164</v>
      </c>
      <c r="AA280" s="85">
        <v>0</v>
      </c>
      <c r="AB280" s="85" t="s">
        <v>54</v>
      </c>
      <c r="AC280" s="85">
        <v>521.13</v>
      </c>
      <c r="AD280" s="85">
        <v>473.75</v>
      </c>
      <c r="AE280" s="85">
        <v>47.38</v>
      </c>
      <c r="AF280" s="83" t="s">
        <v>1371</v>
      </c>
      <c r="AG280" s="103">
        <f t="shared" si="32"/>
        <v>0</v>
      </c>
    </row>
    <row r="281" spans="1:33" s="88" customFormat="1" x14ac:dyDescent="0.2">
      <c r="A281" s="83" t="s">
        <v>39</v>
      </c>
      <c r="B281" s="83" t="s">
        <v>40</v>
      </c>
      <c r="C281" s="83" t="s">
        <v>3727</v>
      </c>
      <c r="D281" s="83" t="s">
        <v>3738</v>
      </c>
      <c r="E281" s="83" t="s">
        <v>2903</v>
      </c>
      <c r="F281" s="83" t="s">
        <v>55</v>
      </c>
      <c r="G281" s="83" t="s">
        <v>3731</v>
      </c>
      <c r="H281" s="83" t="s">
        <v>2674</v>
      </c>
      <c r="I281" s="83" t="s">
        <v>48</v>
      </c>
      <c r="J281" s="83" t="s">
        <v>2011</v>
      </c>
      <c r="K281" s="84">
        <v>43535</v>
      </c>
      <c r="L281" s="84">
        <v>43535</v>
      </c>
      <c r="M281" s="84">
        <v>43535</v>
      </c>
      <c r="N281" s="83" t="s">
        <v>1358</v>
      </c>
      <c r="O281" s="83" t="s">
        <v>1368</v>
      </c>
      <c r="P281" s="102">
        <v>8189072</v>
      </c>
      <c r="Q281" s="83" t="s">
        <v>4742</v>
      </c>
      <c r="R281" s="83" t="s">
        <v>68</v>
      </c>
      <c r="S281" s="83" t="s">
        <v>52</v>
      </c>
      <c r="T281" s="85">
        <v>1414.2</v>
      </c>
      <c r="U281" s="85">
        <v>1315.54</v>
      </c>
      <c r="V281" s="85">
        <f t="shared" si="31"/>
        <v>98.660000000000082</v>
      </c>
      <c r="W281" s="86">
        <f t="shared" si="28"/>
        <v>6.9763824070145725E-2</v>
      </c>
      <c r="X281" s="83" t="s">
        <v>1361</v>
      </c>
      <c r="Y281" s="85">
        <v>1315.54</v>
      </c>
      <c r="Z281" s="83" t="s">
        <v>4743</v>
      </c>
      <c r="AA281" s="85">
        <v>0</v>
      </c>
      <c r="AB281" s="85" t="s">
        <v>54</v>
      </c>
      <c r="AC281" s="85">
        <v>1414.2</v>
      </c>
      <c r="AD281" s="85">
        <v>1315.54</v>
      </c>
      <c r="AE281" s="85">
        <v>98.66</v>
      </c>
      <c r="AF281" s="83" t="s">
        <v>1371</v>
      </c>
      <c r="AG281" s="103">
        <f t="shared" si="32"/>
        <v>0</v>
      </c>
    </row>
    <row r="282" spans="1:33" s="88" customFormat="1" x14ac:dyDescent="0.2">
      <c r="A282" s="83" t="s">
        <v>39</v>
      </c>
      <c r="B282" s="83" t="s">
        <v>40</v>
      </c>
      <c r="C282" s="83" t="s">
        <v>3727</v>
      </c>
      <c r="D282" s="83" t="s">
        <v>3738</v>
      </c>
      <c r="E282" s="83" t="s">
        <v>2903</v>
      </c>
      <c r="F282" s="83" t="s">
        <v>55</v>
      </c>
      <c r="G282" s="83" t="s">
        <v>3731</v>
      </c>
      <c r="H282" s="83" t="s">
        <v>2674</v>
      </c>
      <c r="I282" s="83" t="s">
        <v>48</v>
      </c>
      <c r="J282" s="83" t="s">
        <v>2011</v>
      </c>
      <c r="K282" s="84">
        <v>43535</v>
      </c>
      <c r="L282" s="84">
        <v>43535</v>
      </c>
      <c r="M282" s="84">
        <v>43535</v>
      </c>
      <c r="N282" s="83" t="s">
        <v>1358</v>
      </c>
      <c r="O282" s="83" t="s">
        <v>1368</v>
      </c>
      <c r="P282" s="102">
        <v>8189028</v>
      </c>
      <c r="Q282" s="83" t="s">
        <v>4744</v>
      </c>
      <c r="R282" s="83" t="s">
        <v>68</v>
      </c>
      <c r="S282" s="83" t="s">
        <v>52</v>
      </c>
      <c r="T282" s="85">
        <v>63.85</v>
      </c>
      <c r="U282" s="85">
        <v>59.4</v>
      </c>
      <c r="V282" s="85">
        <f t="shared" si="31"/>
        <v>4.4500000000000028</v>
      </c>
      <c r="W282" s="86">
        <f t="shared" si="28"/>
        <v>6.9694596711041543E-2</v>
      </c>
      <c r="X282" s="83" t="s">
        <v>1361</v>
      </c>
      <c r="Y282" s="85">
        <v>59.4</v>
      </c>
      <c r="Z282" s="83" t="s">
        <v>4745</v>
      </c>
      <c r="AA282" s="85">
        <v>0</v>
      </c>
      <c r="AB282" s="85" t="s">
        <v>54</v>
      </c>
      <c r="AC282" s="85">
        <v>63.85</v>
      </c>
      <c r="AD282" s="85">
        <v>59.4</v>
      </c>
      <c r="AE282" s="85">
        <v>4.45</v>
      </c>
      <c r="AF282" s="83" t="s">
        <v>1371</v>
      </c>
      <c r="AG282" s="103">
        <f t="shared" si="32"/>
        <v>0</v>
      </c>
    </row>
    <row r="283" spans="1:33" s="88" customFormat="1" x14ac:dyDescent="0.2">
      <c r="A283" s="83" t="s">
        <v>39</v>
      </c>
      <c r="B283" s="83" t="s">
        <v>40</v>
      </c>
      <c r="C283" s="83" t="s">
        <v>3727</v>
      </c>
      <c r="D283" s="83" t="s">
        <v>3738</v>
      </c>
      <c r="E283" s="83" t="s">
        <v>2903</v>
      </c>
      <c r="F283" s="83" t="s">
        <v>55</v>
      </c>
      <c r="G283" s="83" t="s">
        <v>3731</v>
      </c>
      <c r="H283" s="83" t="s">
        <v>2674</v>
      </c>
      <c r="I283" s="83" t="s">
        <v>48</v>
      </c>
      <c r="J283" s="83" t="s">
        <v>2011</v>
      </c>
      <c r="K283" s="84">
        <v>43538</v>
      </c>
      <c r="L283" s="84">
        <v>43538</v>
      </c>
      <c r="M283" s="84">
        <v>43538</v>
      </c>
      <c r="N283" s="83" t="s">
        <v>1358</v>
      </c>
      <c r="O283" s="83" t="s">
        <v>1368</v>
      </c>
      <c r="P283" s="102">
        <v>8196191</v>
      </c>
      <c r="Q283" s="83" t="s">
        <v>4748</v>
      </c>
      <c r="R283" s="83" t="s">
        <v>68</v>
      </c>
      <c r="S283" s="83" t="s">
        <v>52</v>
      </c>
      <c r="T283" s="85">
        <v>22642.05</v>
      </c>
      <c r="U283" s="85">
        <v>21288.06</v>
      </c>
      <c r="V283" s="85">
        <f t="shared" si="31"/>
        <v>1353.989999999998</v>
      </c>
      <c r="W283" s="86">
        <f t="shared" si="28"/>
        <v>5.9799797279839854E-2</v>
      </c>
      <c r="X283" s="83" t="s">
        <v>1361</v>
      </c>
      <c r="Y283" s="85">
        <v>21288.06</v>
      </c>
      <c r="Z283" s="83" t="s">
        <v>4749</v>
      </c>
      <c r="AA283" s="85">
        <v>0</v>
      </c>
      <c r="AB283" s="85" t="s">
        <v>54</v>
      </c>
      <c r="AC283" s="85">
        <v>22642.05</v>
      </c>
      <c r="AD283" s="85">
        <v>21288.06</v>
      </c>
      <c r="AE283" s="85">
        <v>1353.99</v>
      </c>
      <c r="AF283" s="83" t="s">
        <v>1371</v>
      </c>
      <c r="AG283" s="103">
        <f t="shared" si="32"/>
        <v>-2.0463630789890885E-12</v>
      </c>
    </row>
    <row r="284" spans="1:33" s="88" customFormat="1" x14ac:dyDescent="0.2">
      <c r="A284" s="83" t="s">
        <v>39</v>
      </c>
      <c r="B284" s="83" t="s">
        <v>40</v>
      </c>
      <c r="C284" s="83" t="s">
        <v>3727</v>
      </c>
      <c r="D284" s="83" t="s">
        <v>3738</v>
      </c>
      <c r="E284" s="83" t="s">
        <v>2903</v>
      </c>
      <c r="F284" s="83" t="s">
        <v>55</v>
      </c>
      <c r="G284" s="83" t="s">
        <v>3731</v>
      </c>
      <c r="H284" s="83" t="s">
        <v>298</v>
      </c>
      <c r="I284" s="83" t="s">
        <v>302</v>
      </c>
      <c r="J284" s="83" t="s">
        <v>2739</v>
      </c>
      <c r="K284" s="84">
        <v>43830</v>
      </c>
      <c r="L284" s="84">
        <v>43830</v>
      </c>
      <c r="M284" s="84">
        <v>43830</v>
      </c>
      <c r="N284" s="83" t="s">
        <v>1358</v>
      </c>
      <c r="O284" s="83" t="s">
        <v>1368</v>
      </c>
      <c r="P284" s="102">
        <v>8002069</v>
      </c>
      <c r="Q284" s="83" t="s">
        <v>5894</v>
      </c>
      <c r="R284" s="83" t="s">
        <v>68</v>
      </c>
      <c r="S284" s="83" t="s">
        <v>52</v>
      </c>
      <c r="T284" s="85">
        <v>27257.32</v>
      </c>
      <c r="U284" s="85">
        <v>24700.41</v>
      </c>
      <c r="V284" s="85">
        <f t="shared" si="31"/>
        <v>2556.91</v>
      </c>
      <c r="W284" s="86">
        <f t="shared" si="28"/>
        <v>9.3806361006878142E-2</v>
      </c>
      <c r="X284" s="83" t="s">
        <v>1361</v>
      </c>
      <c r="Y284" s="85">
        <v>24700.41</v>
      </c>
      <c r="Z284" s="83" t="s">
        <v>5895</v>
      </c>
      <c r="AA284" s="85">
        <v>0</v>
      </c>
      <c r="AB284" s="85" t="s">
        <v>54</v>
      </c>
      <c r="AC284" s="85">
        <v>27257.32</v>
      </c>
      <c r="AD284" s="85">
        <v>24700.41</v>
      </c>
      <c r="AE284" s="85">
        <v>2556.91</v>
      </c>
      <c r="AF284" s="83" t="s">
        <v>1363</v>
      </c>
      <c r="AG284" s="103">
        <f t="shared" si="32"/>
        <v>0</v>
      </c>
    </row>
    <row r="285" spans="1:33" s="88" customFormat="1" x14ac:dyDescent="0.2">
      <c r="A285" s="83" t="s">
        <v>39</v>
      </c>
      <c r="B285" s="83" t="s">
        <v>40</v>
      </c>
      <c r="C285" s="83" t="s">
        <v>3727</v>
      </c>
      <c r="D285" s="83" t="s">
        <v>3738</v>
      </c>
      <c r="E285" s="83" t="s">
        <v>2903</v>
      </c>
      <c r="F285" s="83" t="s">
        <v>55</v>
      </c>
      <c r="G285" s="83" t="s">
        <v>5757</v>
      </c>
      <c r="H285" s="83" t="s">
        <v>3729</v>
      </c>
      <c r="I285" s="83" t="s">
        <v>2103</v>
      </c>
      <c r="J285" s="83" t="s">
        <v>2763</v>
      </c>
      <c r="K285" s="84">
        <v>43719</v>
      </c>
      <c r="L285" s="84">
        <v>43719</v>
      </c>
      <c r="M285" s="84">
        <v>43719</v>
      </c>
      <c r="N285" s="83" t="s">
        <v>1358</v>
      </c>
      <c r="O285" s="83" t="s">
        <v>1368</v>
      </c>
      <c r="P285" s="102">
        <v>6622659</v>
      </c>
      <c r="Q285" s="83" t="s">
        <v>5896</v>
      </c>
      <c r="R285" s="83" t="s">
        <v>68</v>
      </c>
      <c r="S285" s="83" t="s">
        <v>52</v>
      </c>
      <c r="T285" s="85">
        <v>5494.86</v>
      </c>
      <c r="U285" s="85">
        <v>5340</v>
      </c>
      <c r="V285" s="85">
        <f t="shared" si="31"/>
        <v>154.85999999999967</v>
      </c>
      <c r="W285" s="86">
        <f t="shared" si="28"/>
        <v>2.8182701652089349E-2</v>
      </c>
      <c r="X285" s="83" t="s">
        <v>1361</v>
      </c>
      <c r="Y285" s="85">
        <v>5340</v>
      </c>
      <c r="Z285" s="83" t="s">
        <v>5897</v>
      </c>
      <c r="AA285" s="85">
        <v>0</v>
      </c>
      <c r="AB285" s="85" t="s">
        <v>54</v>
      </c>
      <c r="AC285" s="85">
        <v>5494.86</v>
      </c>
      <c r="AD285" s="85">
        <v>5340</v>
      </c>
      <c r="AE285" s="85">
        <v>154.86000000000001</v>
      </c>
      <c r="AF285" s="83" t="s">
        <v>1371</v>
      </c>
      <c r="AG285" s="103">
        <f t="shared" si="32"/>
        <v>-3.4106051316484809E-13</v>
      </c>
    </row>
    <row r="286" spans="1:33" s="88" customFormat="1" x14ac:dyDescent="0.2">
      <c r="A286" s="83" t="s">
        <v>39</v>
      </c>
      <c r="B286" s="83" t="s">
        <v>40</v>
      </c>
      <c r="C286" s="83" t="s">
        <v>3727</v>
      </c>
      <c r="D286" s="83" t="s">
        <v>3738</v>
      </c>
      <c r="E286" s="83" t="s">
        <v>2903</v>
      </c>
      <c r="F286" s="83" t="s">
        <v>55</v>
      </c>
      <c r="G286" s="83" t="s">
        <v>3731</v>
      </c>
      <c r="H286" s="83" t="s">
        <v>3729</v>
      </c>
      <c r="I286" s="83" t="s">
        <v>48</v>
      </c>
      <c r="J286" s="83" t="s">
        <v>2011</v>
      </c>
      <c r="K286" s="84">
        <v>43531</v>
      </c>
      <c r="L286" s="84">
        <v>43539</v>
      </c>
      <c r="M286" s="104" t="s">
        <v>54</v>
      </c>
      <c r="N286" s="83" t="s">
        <v>1358</v>
      </c>
      <c r="O286" s="83" t="s">
        <v>1359</v>
      </c>
      <c r="P286" s="102">
        <v>8189012</v>
      </c>
      <c r="Q286" s="83" t="s">
        <v>5165</v>
      </c>
      <c r="R286" s="83" t="s">
        <v>68</v>
      </c>
      <c r="S286" s="83" t="s">
        <v>52</v>
      </c>
      <c r="T286" s="85">
        <v>353161.58</v>
      </c>
      <c r="U286" s="85">
        <v>339578.44</v>
      </c>
      <c r="V286" s="85">
        <f t="shared" si="31"/>
        <v>13583.140000000014</v>
      </c>
      <c r="W286" s="86">
        <f t="shared" si="28"/>
        <v>3.8461544995919472E-2</v>
      </c>
      <c r="X286" s="83" t="s">
        <v>1361</v>
      </c>
      <c r="Y286" s="85">
        <v>339578.44</v>
      </c>
      <c r="Z286" s="83" t="s">
        <v>5166</v>
      </c>
      <c r="AA286" s="85">
        <v>0</v>
      </c>
      <c r="AB286" s="85" t="s">
        <v>54</v>
      </c>
      <c r="AC286" s="85">
        <v>353161.58</v>
      </c>
      <c r="AD286" s="85">
        <v>339578.44</v>
      </c>
      <c r="AE286" s="85">
        <v>13583.14</v>
      </c>
      <c r="AF286" s="83" t="s">
        <v>1371</v>
      </c>
      <c r="AG286" s="103">
        <f t="shared" si="32"/>
        <v>1.4551915228366852E-11</v>
      </c>
    </row>
    <row r="287" spans="1:33" s="88" customFormat="1" x14ac:dyDescent="0.2">
      <c r="A287" s="83" t="s">
        <v>39</v>
      </c>
      <c r="B287" s="83" t="s">
        <v>40</v>
      </c>
      <c r="C287" s="83" t="s">
        <v>3727</v>
      </c>
      <c r="D287" s="83" t="s">
        <v>3738</v>
      </c>
      <c r="E287" s="83" t="s">
        <v>2903</v>
      </c>
      <c r="F287" s="83" t="s">
        <v>55</v>
      </c>
      <c r="G287" s="83" t="s">
        <v>3731</v>
      </c>
      <c r="H287" s="83" t="s">
        <v>3729</v>
      </c>
      <c r="I287" s="83" t="s">
        <v>48</v>
      </c>
      <c r="J287" s="83" t="s">
        <v>2746</v>
      </c>
      <c r="K287" s="84">
        <v>43558</v>
      </c>
      <c r="L287" s="84">
        <v>43558</v>
      </c>
      <c r="M287" s="84">
        <v>43558</v>
      </c>
      <c r="N287" s="83" t="s">
        <v>1358</v>
      </c>
      <c r="O287" s="83" t="s">
        <v>1368</v>
      </c>
      <c r="P287" s="102">
        <v>8189012</v>
      </c>
      <c r="Q287" s="83" t="s">
        <v>5165</v>
      </c>
      <c r="R287" s="83" t="s">
        <v>68</v>
      </c>
      <c r="S287" s="83" t="s">
        <v>52</v>
      </c>
      <c r="T287" s="85">
        <v>9587.2000000000007</v>
      </c>
      <c r="U287" s="85">
        <v>8715.64</v>
      </c>
      <c r="V287" s="85">
        <f t="shared" si="31"/>
        <v>871.56000000000131</v>
      </c>
      <c r="W287" s="86">
        <f t="shared" si="28"/>
        <v>9.0908711615487442E-2</v>
      </c>
      <c r="X287" s="83" t="s">
        <v>1361</v>
      </c>
      <c r="Y287" s="85">
        <v>8715.64</v>
      </c>
      <c r="Z287" s="83" t="s">
        <v>5898</v>
      </c>
      <c r="AA287" s="85">
        <v>0</v>
      </c>
      <c r="AB287" s="85" t="s">
        <v>54</v>
      </c>
      <c r="AC287" s="85">
        <v>9587.2000000000007</v>
      </c>
      <c r="AD287" s="85">
        <v>8715.64</v>
      </c>
      <c r="AE287" s="85">
        <v>871.56</v>
      </c>
      <c r="AF287" s="83" t="s">
        <v>1371</v>
      </c>
      <c r="AG287" s="103">
        <f t="shared" si="32"/>
        <v>1.3642420526593924E-12</v>
      </c>
    </row>
    <row r="288" spans="1:33" s="88" customFormat="1" x14ac:dyDescent="0.2">
      <c r="A288" s="83" t="s">
        <v>39</v>
      </c>
      <c r="B288" s="83" t="s">
        <v>40</v>
      </c>
      <c r="C288" s="83" t="s">
        <v>3727</v>
      </c>
      <c r="D288" s="83" t="s">
        <v>3738</v>
      </c>
      <c r="E288" s="83" t="s">
        <v>2903</v>
      </c>
      <c r="F288" s="83" t="s">
        <v>55</v>
      </c>
      <c r="G288" s="83" t="s">
        <v>3731</v>
      </c>
      <c r="H288" s="83" t="s">
        <v>3729</v>
      </c>
      <c r="I288" s="83" t="s">
        <v>48</v>
      </c>
      <c r="J288" s="83" t="s">
        <v>2011</v>
      </c>
      <c r="K288" s="84">
        <v>43531</v>
      </c>
      <c r="L288" s="84">
        <v>43531</v>
      </c>
      <c r="M288" s="84">
        <v>43531</v>
      </c>
      <c r="N288" s="83" t="s">
        <v>1358</v>
      </c>
      <c r="O288" s="83" t="s">
        <v>1368</v>
      </c>
      <c r="P288" s="102">
        <v>8189012</v>
      </c>
      <c r="Q288" s="83" t="s">
        <v>5165</v>
      </c>
      <c r="R288" s="83" t="s">
        <v>68</v>
      </c>
      <c r="S288" s="83" t="s">
        <v>52</v>
      </c>
      <c r="T288" s="85">
        <v>286519.76</v>
      </c>
      <c r="U288" s="85">
        <v>273136</v>
      </c>
      <c r="V288" s="85">
        <f t="shared" si="31"/>
        <v>13383.760000000009</v>
      </c>
      <c r="W288" s="86">
        <f t="shared" si="28"/>
        <v>4.6711472884104079E-2</v>
      </c>
      <c r="X288" s="83" t="s">
        <v>1361</v>
      </c>
      <c r="Y288" s="85">
        <v>273136</v>
      </c>
      <c r="Z288" s="83" t="s">
        <v>5167</v>
      </c>
      <c r="AA288" s="85">
        <v>0</v>
      </c>
      <c r="AB288" s="85" t="s">
        <v>54</v>
      </c>
      <c r="AC288" s="85">
        <v>286519.76</v>
      </c>
      <c r="AD288" s="85">
        <v>273136</v>
      </c>
      <c r="AE288" s="85">
        <v>13383.76</v>
      </c>
      <c r="AF288" s="83" t="s">
        <v>1371</v>
      </c>
      <c r="AG288" s="103">
        <f t="shared" si="32"/>
        <v>0</v>
      </c>
    </row>
    <row r="289" spans="1:33" s="88" customFormat="1" x14ac:dyDescent="0.2">
      <c r="A289" s="83" t="s">
        <v>39</v>
      </c>
      <c r="B289" s="83" t="s">
        <v>40</v>
      </c>
      <c r="C289" s="83" t="s">
        <v>3832</v>
      </c>
      <c r="D289" s="83" t="s">
        <v>3833</v>
      </c>
      <c r="E289" s="83" t="s">
        <v>2903</v>
      </c>
      <c r="F289" s="83" t="s">
        <v>3835</v>
      </c>
      <c r="G289" s="83" t="s">
        <v>3836</v>
      </c>
      <c r="H289" s="83" t="s">
        <v>3834</v>
      </c>
      <c r="I289" s="83" t="s">
        <v>3837</v>
      </c>
      <c r="J289" s="83" t="s">
        <v>2011</v>
      </c>
      <c r="K289" s="84">
        <v>43528</v>
      </c>
      <c r="L289" s="84">
        <v>43528</v>
      </c>
      <c r="M289" s="84">
        <v>43528</v>
      </c>
      <c r="N289" s="83" t="s">
        <v>1358</v>
      </c>
      <c r="O289" s="83" t="s">
        <v>1368</v>
      </c>
      <c r="P289" s="102">
        <v>8184329</v>
      </c>
      <c r="Q289" s="83" t="s">
        <v>5168</v>
      </c>
      <c r="R289" s="83" t="s">
        <v>68</v>
      </c>
      <c r="S289" s="83" t="s">
        <v>52</v>
      </c>
      <c r="T289" s="85">
        <v>4809.8100000000004</v>
      </c>
      <c r="U289" s="85">
        <v>4362.92</v>
      </c>
      <c r="V289" s="85">
        <f>T289-U289</f>
        <v>446.89000000000033</v>
      </c>
      <c r="W289" s="86">
        <f t="shared" si="28"/>
        <v>9.2912194036770743E-2</v>
      </c>
      <c r="X289" s="83" t="s">
        <v>1361</v>
      </c>
      <c r="Y289" s="85">
        <v>4362.92</v>
      </c>
      <c r="Z289" s="83" t="s">
        <v>5169</v>
      </c>
      <c r="AA289" s="85">
        <v>0</v>
      </c>
      <c r="AB289" s="85" t="s">
        <v>54</v>
      </c>
      <c r="AC289" s="85">
        <v>4809.8100000000004</v>
      </c>
      <c r="AD289" s="85">
        <v>4362.92</v>
      </c>
      <c r="AE289" s="85">
        <v>446.89</v>
      </c>
      <c r="AF289" s="83" t="s">
        <v>1371</v>
      </c>
      <c r="AG289" s="103">
        <f>V289-AE289</f>
        <v>0</v>
      </c>
    </row>
    <row r="290" spans="1:33" s="88" customFormat="1" x14ac:dyDescent="0.2">
      <c r="A290" s="83" t="s">
        <v>39</v>
      </c>
      <c r="B290" s="83" t="s">
        <v>40</v>
      </c>
      <c r="C290" s="83" t="s">
        <v>3832</v>
      </c>
      <c r="D290" s="83" t="s">
        <v>3833</v>
      </c>
      <c r="E290" s="83" t="s">
        <v>2903</v>
      </c>
      <c r="F290" s="83" t="s">
        <v>3835</v>
      </c>
      <c r="G290" s="83" t="s">
        <v>3836</v>
      </c>
      <c r="H290" s="83" t="s">
        <v>3834</v>
      </c>
      <c r="I290" s="83" t="s">
        <v>3837</v>
      </c>
      <c r="J290" s="83" t="s">
        <v>2011</v>
      </c>
      <c r="K290" s="84">
        <v>43530</v>
      </c>
      <c r="L290" s="84">
        <v>43530</v>
      </c>
      <c r="M290" s="84">
        <v>43530</v>
      </c>
      <c r="N290" s="83" t="s">
        <v>1358</v>
      </c>
      <c r="O290" s="83" t="s">
        <v>1368</v>
      </c>
      <c r="P290" s="102">
        <v>8198884</v>
      </c>
      <c r="Q290" s="83" t="s">
        <v>3855</v>
      </c>
      <c r="R290" s="83" t="s">
        <v>68</v>
      </c>
      <c r="S290" s="83" t="s">
        <v>52</v>
      </c>
      <c r="T290" s="85">
        <v>1447.12</v>
      </c>
      <c r="U290" s="85">
        <v>1279.68</v>
      </c>
      <c r="V290" s="85">
        <f>T290-U290</f>
        <v>167.43999999999983</v>
      </c>
      <c r="W290" s="86">
        <f t="shared" si="28"/>
        <v>0.11570567748355343</v>
      </c>
      <c r="X290" s="83" t="s">
        <v>1361</v>
      </c>
      <c r="Y290" s="85">
        <v>1279.68</v>
      </c>
      <c r="Z290" s="83" t="s">
        <v>3857</v>
      </c>
      <c r="AA290" s="85">
        <v>0</v>
      </c>
      <c r="AB290" s="85" t="s">
        <v>54</v>
      </c>
      <c r="AC290" s="85">
        <v>1447.12</v>
      </c>
      <c r="AD290" s="85">
        <v>1279.68</v>
      </c>
      <c r="AE290" s="85">
        <v>167.44</v>
      </c>
      <c r="AF290" s="83" t="s">
        <v>1371</v>
      </c>
      <c r="AG290" s="103">
        <f>V290-AE290</f>
        <v>0</v>
      </c>
    </row>
    <row r="291" spans="1:33" s="88" customFormat="1" x14ac:dyDescent="0.2">
      <c r="A291" s="83" t="s">
        <v>39</v>
      </c>
      <c r="B291" s="83" t="s">
        <v>40</v>
      </c>
      <c r="C291" s="83" t="s">
        <v>3191</v>
      </c>
      <c r="D291" s="83" t="s">
        <v>3914</v>
      </c>
      <c r="E291" s="83" t="s">
        <v>2903</v>
      </c>
      <c r="F291" s="83" t="s">
        <v>3916</v>
      </c>
      <c r="G291" s="83" t="s">
        <v>3243</v>
      </c>
      <c r="H291" s="83" t="s">
        <v>5784</v>
      </c>
      <c r="I291" s="83" t="s">
        <v>94</v>
      </c>
      <c r="J291" s="83" t="s">
        <v>2763</v>
      </c>
      <c r="K291" s="84">
        <v>43714</v>
      </c>
      <c r="L291" s="84">
        <v>43714</v>
      </c>
      <c r="M291" s="84">
        <v>43714</v>
      </c>
      <c r="N291" s="83" t="s">
        <v>1358</v>
      </c>
      <c r="O291" s="83" t="s">
        <v>1368</v>
      </c>
      <c r="P291" s="102">
        <v>7969699</v>
      </c>
      <c r="Q291" s="83" t="s">
        <v>5785</v>
      </c>
      <c r="R291" s="83" t="s">
        <v>68</v>
      </c>
      <c r="S291" s="83" t="s">
        <v>52</v>
      </c>
      <c r="T291" s="85">
        <v>28665</v>
      </c>
      <c r="U291" s="85">
        <v>25584</v>
      </c>
      <c r="V291" s="85">
        <f>T291-U291</f>
        <v>3081</v>
      </c>
      <c r="W291" s="86">
        <f t="shared" ref="W291:W305" si="33">V291/T291</f>
        <v>0.10748299319727891</v>
      </c>
      <c r="X291" s="83" t="s">
        <v>1361</v>
      </c>
      <c r="Y291" s="85">
        <v>25584</v>
      </c>
      <c r="Z291" s="83" t="s">
        <v>5899</v>
      </c>
      <c r="AA291" s="85">
        <v>0</v>
      </c>
      <c r="AB291" s="85" t="s">
        <v>54</v>
      </c>
      <c r="AC291" s="85">
        <v>28665</v>
      </c>
      <c r="AD291" s="85">
        <v>25584</v>
      </c>
      <c r="AE291" s="85">
        <v>3081</v>
      </c>
      <c r="AF291" s="83" t="s">
        <v>1371</v>
      </c>
      <c r="AG291" s="103">
        <f>V291-AE291</f>
        <v>0</v>
      </c>
    </row>
    <row r="292" spans="1:33" s="88" customFormat="1" x14ac:dyDescent="0.2">
      <c r="A292" s="83" t="s">
        <v>39</v>
      </c>
      <c r="B292" s="83" t="s">
        <v>40</v>
      </c>
      <c r="C292" s="83" t="s">
        <v>3191</v>
      </c>
      <c r="D292" s="83" t="s">
        <v>3956</v>
      </c>
      <c r="E292" s="83" t="s">
        <v>2903</v>
      </c>
      <c r="F292" s="83" t="s">
        <v>3221</v>
      </c>
      <c r="G292" s="83" t="s">
        <v>347</v>
      </c>
      <c r="H292" s="83" t="s">
        <v>4793</v>
      </c>
      <c r="I292" s="83" t="s">
        <v>94</v>
      </c>
      <c r="J292" s="83" t="s">
        <v>2011</v>
      </c>
      <c r="K292" s="84">
        <v>43542</v>
      </c>
      <c r="L292" s="84">
        <v>43542</v>
      </c>
      <c r="M292" s="84">
        <v>43542</v>
      </c>
      <c r="N292" s="83" t="s">
        <v>1358</v>
      </c>
      <c r="O292" s="83" t="s">
        <v>1368</v>
      </c>
      <c r="P292" s="102">
        <v>8198512</v>
      </c>
      <c r="Q292" s="83" t="s">
        <v>4794</v>
      </c>
      <c r="R292" s="83" t="s">
        <v>68</v>
      </c>
      <c r="S292" s="83" t="s">
        <v>52</v>
      </c>
      <c r="T292" s="85">
        <v>78015.89</v>
      </c>
      <c r="U292" s="85">
        <v>68435</v>
      </c>
      <c r="V292" s="85">
        <f>T292-U292</f>
        <v>9580.89</v>
      </c>
      <c r="W292" s="86">
        <f t="shared" si="33"/>
        <v>0.12280690510612645</v>
      </c>
      <c r="X292" s="83" t="s">
        <v>1361</v>
      </c>
      <c r="Y292" s="85">
        <v>68435</v>
      </c>
      <c r="Z292" s="83" t="s">
        <v>4795</v>
      </c>
      <c r="AA292" s="85">
        <v>0</v>
      </c>
      <c r="AB292" s="85" t="s">
        <v>54</v>
      </c>
      <c r="AC292" s="85">
        <v>78015.89</v>
      </c>
      <c r="AD292" s="85">
        <v>68435</v>
      </c>
      <c r="AE292" s="85">
        <v>9580.89</v>
      </c>
      <c r="AF292" s="83" t="s">
        <v>1371</v>
      </c>
      <c r="AG292" s="103">
        <f>V292-AE292</f>
        <v>0</v>
      </c>
    </row>
    <row r="293" spans="1:33" s="88" customFormat="1" x14ac:dyDescent="0.2">
      <c r="A293" s="83" t="s">
        <v>39</v>
      </c>
      <c r="B293" s="83" t="s">
        <v>40</v>
      </c>
      <c r="C293" s="83" t="s">
        <v>3832</v>
      </c>
      <c r="D293" s="83" t="s">
        <v>3990</v>
      </c>
      <c r="E293" s="83" t="s">
        <v>2903</v>
      </c>
      <c r="F293" s="83" t="s">
        <v>3964</v>
      </c>
      <c r="G293" s="83" t="s">
        <v>3253</v>
      </c>
      <c r="H293" s="83" t="s">
        <v>4818</v>
      </c>
      <c r="I293" s="83" t="s">
        <v>3837</v>
      </c>
      <c r="J293" s="83" t="s">
        <v>2011</v>
      </c>
      <c r="K293" s="84">
        <v>43528</v>
      </c>
      <c r="L293" s="84">
        <v>43528</v>
      </c>
      <c r="M293" s="84">
        <v>43528</v>
      </c>
      <c r="N293" s="83" t="s">
        <v>1358</v>
      </c>
      <c r="O293" s="83" t="s">
        <v>1368</v>
      </c>
      <c r="P293" s="102">
        <v>8185508</v>
      </c>
      <c r="Q293" s="83" t="s">
        <v>4819</v>
      </c>
      <c r="R293" s="83" t="s">
        <v>68</v>
      </c>
      <c r="S293" s="83" t="s">
        <v>52</v>
      </c>
      <c r="T293" s="85">
        <v>6652.8</v>
      </c>
      <c r="U293" s="85">
        <v>5940</v>
      </c>
      <c r="V293" s="85">
        <f t="shared" ref="V293:V301" si="34">T293-U293</f>
        <v>712.80000000000018</v>
      </c>
      <c r="W293" s="86">
        <f t="shared" si="33"/>
        <v>0.10714285714285716</v>
      </c>
      <c r="X293" s="83" t="s">
        <v>1361</v>
      </c>
      <c r="Y293" s="85">
        <v>5940</v>
      </c>
      <c r="Z293" s="83" t="s">
        <v>4821</v>
      </c>
      <c r="AA293" s="85">
        <v>0</v>
      </c>
      <c r="AB293" s="85" t="s">
        <v>54</v>
      </c>
      <c r="AC293" s="85">
        <v>6652.8</v>
      </c>
      <c r="AD293" s="85">
        <v>5940</v>
      </c>
      <c r="AE293" s="85">
        <v>712.8</v>
      </c>
      <c r="AF293" s="83" t="s">
        <v>1371</v>
      </c>
      <c r="AG293" s="103">
        <f t="shared" ref="AG293:AG301" si="35">V293-AE293</f>
        <v>0</v>
      </c>
    </row>
    <row r="294" spans="1:33" s="88" customFormat="1" x14ac:dyDescent="0.2">
      <c r="A294" s="83" t="s">
        <v>39</v>
      </c>
      <c r="B294" s="83" t="s">
        <v>40</v>
      </c>
      <c r="C294" s="83" t="s">
        <v>3832</v>
      </c>
      <c r="D294" s="83" t="s">
        <v>3990</v>
      </c>
      <c r="E294" s="83" t="s">
        <v>2903</v>
      </c>
      <c r="F294" s="83" t="s">
        <v>3964</v>
      </c>
      <c r="G294" s="83" t="s">
        <v>3253</v>
      </c>
      <c r="H294" s="83" t="s">
        <v>3963</v>
      </c>
      <c r="I294" s="83" t="s">
        <v>3837</v>
      </c>
      <c r="J294" s="83" t="s">
        <v>2011</v>
      </c>
      <c r="K294" s="84">
        <v>43529</v>
      </c>
      <c r="L294" s="84">
        <v>43529</v>
      </c>
      <c r="M294" s="84">
        <v>43529</v>
      </c>
      <c r="N294" s="83" t="s">
        <v>1358</v>
      </c>
      <c r="O294" s="83" t="s">
        <v>1368</v>
      </c>
      <c r="P294" s="102">
        <v>8185509</v>
      </c>
      <c r="Q294" s="83" t="s">
        <v>4822</v>
      </c>
      <c r="R294" s="83" t="s">
        <v>68</v>
      </c>
      <c r="S294" s="83" t="s">
        <v>52</v>
      </c>
      <c r="T294" s="85">
        <v>1820</v>
      </c>
      <c r="U294" s="85">
        <v>1820</v>
      </c>
      <c r="V294" s="85">
        <f t="shared" si="34"/>
        <v>0</v>
      </c>
      <c r="W294" s="86">
        <f t="shared" si="33"/>
        <v>0</v>
      </c>
      <c r="X294" s="83" t="s">
        <v>1361</v>
      </c>
      <c r="Y294" s="85">
        <v>1820</v>
      </c>
      <c r="Z294" s="83" t="s">
        <v>5170</v>
      </c>
      <c r="AA294" s="85">
        <v>0</v>
      </c>
      <c r="AB294" s="85" t="s">
        <v>54</v>
      </c>
      <c r="AC294" s="85">
        <v>1820</v>
      </c>
      <c r="AD294" s="85">
        <v>1820</v>
      </c>
      <c r="AE294" s="85">
        <v>0</v>
      </c>
      <c r="AF294" s="83" t="s">
        <v>1371</v>
      </c>
      <c r="AG294" s="103">
        <f t="shared" si="35"/>
        <v>0</v>
      </c>
    </row>
    <row r="295" spans="1:33" s="88" customFormat="1" x14ac:dyDescent="0.2">
      <c r="A295" s="83" t="s">
        <v>39</v>
      </c>
      <c r="B295" s="83" t="s">
        <v>40</v>
      </c>
      <c r="C295" s="83" t="s">
        <v>3832</v>
      </c>
      <c r="D295" s="83" t="s">
        <v>3990</v>
      </c>
      <c r="E295" s="83" t="s">
        <v>2903</v>
      </c>
      <c r="F295" s="83" t="s">
        <v>3964</v>
      </c>
      <c r="G295" s="83" t="s">
        <v>3253</v>
      </c>
      <c r="H295" s="83" t="s">
        <v>3963</v>
      </c>
      <c r="I295" s="83" t="s">
        <v>3837</v>
      </c>
      <c r="J295" s="83" t="s">
        <v>2011</v>
      </c>
      <c r="K295" s="84">
        <v>43529</v>
      </c>
      <c r="L295" s="84">
        <v>43529</v>
      </c>
      <c r="M295" s="84">
        <v>43529</v>
      </c>
      <c r="N295" s="83" t="s">
        <v>1358</v>
      </c>
      <c r="O295" s="83" t="s">
        <v>1368</v>
      </c>
      <c r="P295" s="102">
        <v>8203848</v>
      </c>
      <c r="Q295" s="83" t="s">
        <v>4824</v>
      </c>
      <c r="R295" s="83" t="s">
        <v>68</v>
      </c>
      <c r="S295" s="83" t="s">
        <v>52</v>
      </c>
      <c r="T295" s="85">
        <v>1957.2</v>
      </c>
      <c r="U295" s="85">
        <v>1502.85</v>
      </c>
      <c r="V295" s="85">
        <f t="shared" si="34"/>
        <v>454.35000000000014</v>
      </c>
      <c r="W295" s="86">
        <f t="shared" si="33"/>
        <v>0.23214285714285721</v>
      </c>
      <c r="X295" s="83" t="s">
        <v>1361</v>
      </c>
      <c r="Y295" s="85">
        <v>1502.85</v>
      </c>
      <c r="Z295" s="83" t="s">
        <v>4825</v>
      </c>
      <c r="AA295" s="85">
        <v>0</v>
      </c>
      <c r="AB295" s="85" t="s">
        <v>54</v>
      </c>
      <c r="AC295" s="85">
        <v>1957.2</v>
      </c>
      <c r="AD295" s="85">
        <v>1502.85</v>
      </c>
      <c r="AE295" s="85">
        <v>454.35</v>
      </c>
      <c r="AF295" s="83" t="s">
        <v>1371</v>
      </c>
      <c r="AG295" s="103">
        <f t="shared" si="35"/>
        <v>0</v>
      </c>
    </row>
    <row r="296" spans="1:33" s="88" customFormat="1" x14ac:dyDescent="0.2">
      <c r="A296" s="83" t="s">
        <v>39</v>
      </c>
      <c r="B296" s="83" t="s">
        <v>40</v>
      </c>
      <c r="C296" s="83" t="s">
        <v>3832</v>
      </c>
      <c r="D296" s="83" t="s">
        <v>3990</v>
      </c>
      <c r="E296" s="83" t="s">
        <v>2903</v>
      </c>
      <c r="F296" s="83" t="s">
        <v>3964</v>
      </c>
      <c r="G296" s="83" t="s">
        <v>3253</v>
      </c>
      <c r="H296" s="83" t="s">
        <v>4835</v>
      </c>
      <c r="I296" s="83" t="s">
        <v>3837</v>
      </c>
      <c r="J296" s="83" t="s">
        <v>2011</v>
      </c>
      <c r="K296" s="84">
        <v>43528</v>
      </c>
      <c r="L296" s="84">
        <v>43528</v>
      </c>
      <c r="M296" s="84">
        <v>43528</v>
      </c>
      <c r="N296" s="83" t="s">
        <v>1358</v>
      </c>
      <c r="O296" s="83" t="s">
        <v>1368</v>
      </c>
      <c r="P296" s="102">
        <v>8173284</v>
      </c>
      <c r="Q296" s="83" t="s">
        <v>5171</v>
      </c>
      <c r="R296" s="83" t="s">
        <v>68</v>
      </c>
      <c r="S296" s="83" t="s">
        <v>52</v>
      </c>
      <c r="T296" s="85">
        <v>36760.18</v>
      </c>
      <c r="U296" s="85">
        <v>33029.019999999997</v>
      </c>
      <c r="V296" s="85">
        <f t="shared" si="34"/>
        <v>3731.1600000000035</v>
      </c>
      <c r="W296" s="86">
        <f t="shared" si="33"/>
        <v>0.10150004706179359</v>
      </c>
      <c r="X296" s="83" t="s">
        <v>1361</v>
      </c>
      <c r="Y296" s="85">
        <v>33029.019999999997</v>
      </c>
      <c r="Z296" s="83" t="s">
        <v>5172</v>
      </c>
      <c r="AA296" s="85">
        <v>0</v>
      </c>
      <c r="AB296" s="85" t="s">
        <v>54</v>
      </c>
      <c r="AC296" s="85">
        <v>36760.18</v>
      </c>
      <c r="AD296" s="85">
        <v>33029.019999999997</v>
      </c>
      <c r="AE296" s="85">
        <v>3731.16</v>
      </c>
      <c r="AF296" s="83" t="s">
        <v>1371</v>
      </c>
      <c r="AG296" s="103">
        <f t="shared" si="35"/>
        <v>3.637978807091713E-12</v>
      </c>
    </row>
    <row r="297" spans="1:33" s="88" customFormat="1" x14ac:dyDescent="0.2">
      <c r="A297" s="83" t="s">
        <v>39</v>
      </c>
      <c r="B297" s="83" t="s">
        <v>40</v>
      </c>
      <c r="C297" s="83" t="s">
        <v>3832</v>
      </c>
      <c r="D297" s="83" t="s">
        <v>3990</v>
      </c>
      <c r="E297" s="83" t="s">
        <v>2903</v>
      </c>
      <c r="F297" s="83" t="s">
        <v>3964</v>
      </c>
      <c r="G297" s="83" t="s">
        <v>3253</v>
      </c>
      <c r="H297" s="83" t="s">
        <v>4838</v>
      </c>
      <c r="I297" s="83" t="s">
        <v>3837</v>
      </c>
      <c r="J297" s="83" t="s">
        <v>2011</v>
      </c>
      <c r="K297" s="84">
        <v>43542</v>
      </c>
      <c r="L297" s="84">
        <v>43542</v>
      </c>
      <c r="M297" s="84">
        <v>43542</v>
      </c>
      <c r="N297" s="83" t="s">
        <v>1358</v>
      </c>
      <c r="O297" s="83" t="s">
        <v>1368</v>
      </c>
      <c r="P297" s="102">
        <v>8180315</v>
      </c>
      <c r="Q297" s="83" t="s">
        <v>4843</v>
      </c>
      <c r="R297" s="83" t="s">
        <v>68</v>
      </c>
      <c r="S297" s="83" t="s">
        <v>52</v>
      </c>
      <c r="T297" s="85">
        <v>4446.3999999999996</v>
      </c>
      <c r="U297" s="85">
        <v>3316.82</v>
      </c>
      <c r="V297" s="85">
        <f t="shared" si="34"/>
        <v>1129.5799999999995</v>
      </c>
      <c r="W297" s="86">
        <f t="shared" si="33"/>
        <v>0.25404372076286424</v>
      </c>
      <c r="X297" s="83" t="s">
        <v>1361</v>
      </c>
      <c r="Y297" s="85">
        <v>3316.82</v>
      </c>
      <c r="Z297" s="83" t="s">
        <v>4844</v>
      </c>
      <c r="AA297" s="85">
        <v>0</v>
      </c>
      <c r="AB297" s="85" t="s">
        <v>54</v>
      </c>
      <c r="AC297" s="85">
        <v>4446.3999999999996</v>
      </c>
      <c r="AD297" s="85">
        <v>3316.82</v>
      </c>
      <c r="AE297" s="85">
        <v>1129.58</v>
      </c>
      <c r="AF297" s="83" t="s">
        <v>1371</v>
      </c>
      <c r="AG297" s="103">
        <f t="shared" si="35"/>
        <v>0</v>
      </c>
    </row>
    <row r="298" spans="1:33" s="88" customFormat="1" x14ac:dyDescent="0.2">
      <c r="A298" s="83" t="s">
        <v>39</v>
      </c>
      <c r="B298" s="83" t="s">
        <v>40</v>
      </c>
      <c r="C298" s="83" t="s">
        <v>3832</v>
      </c>
      <c r="D298" s="83" t="s">
        <v>3990</v>
      </c>
      <c r="E298" s="83" t="s">
        <v>2903</v>
      </c>
      <c r="F298" s="83" t="s">
        <v>3964</v>
      </c>
      <c r="G298" s="83" t="s">
        <v>3253</v>
      </c>
      <c r="H298" s="83" t="s">
        <v>4838</v>
      </c>
      <c r="I298" s="83" t="s">
        <v>3837</v>
      </c>
      <c r="J298" s="83" t="s">
        <v>2754</v>
      </c>
      <c r="K298" s="84">
        <v>43609</v>
      </c>
      <c r="L298" s="84">
        <v>43609</v>
      </c>
      <c r="M298" s="84">
        <v>43609</v>
      </c>
      <c r="N298" s="83" t="s">
        <v>1358</v>
      </c>
      <c r="O298" s="83" t="s">
        <v>1368</v>
      </c>
      <c r="P298" s="102">
        <v>8180288</v>
      </c>
      <c r="Q298" s="83" t="s">
        <v>4845</v>
      </c>
      <c r="R298" s="83" t="s">
        <v>68</v>
      </c>
      <c r="S298" s="83" t="s">
        <v>52</v>
      </c>
      <c r="T298" s="85">
        <v>0</v>
      </c>
      <c r="U298" s="85">
        <v>2046.9</v>
      </c>
      <c r="V298" s="85">
        <f t="shared" si="34"/>
        <v>-2046.9</v>
      </c>
      <c r="W298" s="86" t="e">
        <f t="shared" si="33"/>
        <v>#DIV/0!</v>
      </c>
      <c r="X298" s="83" t="s">
        <v>1361</v>
      </c>
      <c r="Y298" s="85">
        <v>2046.9</v>
      </c>
      <c r="Z298" s="83" t="s">
        <v>4846</v>
      </c>
      <c r="AA298" s="85">
        <v>0</v>
      </c>
      <c r="AB298" s="85" t="s">
        <v>54</v>
      </c>
      <c r="AC298" s="85">
        <v>0</v>
      </c>
      <c r="AD298" s="85">
        <v>2007.84</v>
      </c>
      <c r="AE298" s="85">
        <v>-2007.84</v>
      </c>
      <c r="AF298" s="83" t="s">
        <v>1371</v>
      </c>
      <c r="AG298" s="103">
        <f t="shared" si="35"/>
        <v>-39.060000000000173</v>
      </c>
    </row>
    <row r="299" spans="1:33" s="88" customFormat="1" x14ac:dyDescent="0.2">
      <c r="A299" s="83" t="s">
        <v>39</v>
      </c>
      <c r="B299" s="83" t="s">
        <v>40</v>
      </c>
      <c r="C299" s="83" t="s">
        <v>3832</v>
      </c>
      <c r="D299" s="83" t="s">
        <v>3990</v>
      </c>
      <c r="E299" s="83" t="s">
        <v>2903</v>
      </c>
      <c r="F299" s="83" t="s">
        <v>3964</v>
      </c>
      <c r="G299" s="83" t="s">
        <v>3253</v>
      </c>
      <c r="H299" s="83" t="s">
        <v>4027</v>
      </c>
      <c r="I299" s="83" t="s">
        <v>3837</v>
      </c>
      <c r="J299" s="83" t="s">
        <v>2011</v>
      </c>
      <c r="K299" s="84">
        <v>43529</v>
      </c>
      <c r="L299" s="84">
        <v>43529</v>
      </c>
      <c r="M299" s="84">
        <v>43529</v>
      </c>
      <c r="N299" s="83" t="s">
        <v>1358</v>
      </c>
      <c r="O299" s="83" t="s">
        <v>1368</v>
      </c>
      <c r="P299" s="102">
        <v>8203033</v>
      </c>
      <c r="Q299" s="83" t="s">
        <v>4855</v>
      </c>
      <c r="R299" s="83" t="s">
        <v>68</v>
      </c>
      <c r="S299" s="83" t="s">
        <v>52</v>
      </c>
      <c r="T299" s="85">
        <v>358.4</v>
      </c>
      <c r="U299" s="85">
        <v>320</v>
      </c>
      <c r="V299" s="85">
        <f t="shared" si="34"/>
        <v>38.399999999999977</v>
      </c>
      <c r="W299" s="86">
        <f t="shared" si="33"/>
        <v>0.10714285714285708</v>
      </c>
      <c r="X299" s="83" t="s">
        <v>1361</v>
      </c>
      <c r="Y299" s="85">
        <v>320</v>
      </c>
      <c r="Z299" s="83" t="s">
        <v>4856</v>
      </c>
      <c r="AA299" s="85">
        <v>0</v>
      </c>
      <c r="AB299" s="85" t="s">
        <v>54</v>
      </c>
      <c r="AC299" s="85">
        <v>358.4</v>
      </c>
      <c r="AD299" s="85">
        <v>320</v>
      </c>
      <c r="AE299" s="85">
        <v>38.4</v>
      </c>
      <c r="AF299" s="83" t="s">
        <v>1371</v>
      </c>
      <c r="AG299" s="103">
        <f t="shared" si="35"/>
        <v>0</v>
      </c>
    </row>
    <row r="300" spans="1:33" s="88" customFormat="1" x14ac:dyDescent="0.2">
      <c r="A300" s="83" t="s">
        <v>39</v>
      </c>
      <c r="B300" s="83" t="s">
        <v>40</v>
      </c>
      <c r="C300" s="83" t="s">
        <v>3832</v>
      </c>
      <c r="D300" s="83" t="s">
        <v>3990</v>
      </c>
      <c r="E300" s="83" t="s">
        <v>2903</v>
      </c>
      <c r="F300" s="83" t="s">
        <v>3964</v>
      </c>
      <c r="G300" s="83" t="s">
        <v>3253</v>
      </c>
      <c r="H300" s="83" t="s">
        <v>4027</v>
      </c>
      <c r="I300" s="83" t="s">
        <v>3837</v>
      </c>
      <c r="J300" s="83" t="s">
        <v>2011</v>
      </c>
      <c r="K300" s="84">
        <v>43525</v>
      </c>
      <c r="L300" s="84">
        <v>43525</v>
      </c>
      <c r="M300" s="84">
        <v>43525</v>
      </c>
      <c r="N300" s="83" t="s">
        <v>1358</v>
      </c>
      <c r="O300" s="83" t="s">
        <v>1368</v>
      </c>
      <c r="P300" s="102">
        <v>8203033</v>
      </c>
      <c r="Q300" s="83" t="s">
        <v>4855</v>
      </c>
      <c r="R300" s="83" t="s">
        <v>68</v>
      </c>
      <c r="S300" s="83" t="s">
        <v>52</v>
      </c>
      <c r="T300" s="85">
        <v>4220.6400000000003</v>
      </c>
      <c r="U300" s="85">
        <v>3751.68</v>
      </c>
      <c r="V300" s="85">
        <f t="shared" si="34"/>
        <v>468.96000000000049</v>
      </c>
      <c r="W300" s="86">
        <f t="shared" si="33"/>
        <v>0.11111111111111122</v>
      </c>
      <c r="X300" s="83" t="s">
        <v>1361</v>
      </c>
      <c r="Y300" s="85">
        <v>3751.68</v>
      </c>
      <c r="Z300" s="83" t="s">
        <v>4856</v>
      </c>
      <c r="AA300" s="85">
        <v>0</v>
      </c>
      <c r="AB300" s="85" t="s">
        <v>54</v>
      </c>
      <c r="AC300" s="85">
        <v>4220.6400000000003</v>
      </c>
      <c r="AD300" s="85">
        <v>3751.68</v>
      </c>
      <c r="AE300" s="85">
        <v>468.96</v>
      </c>
      <c r="AF300" s="83" t="s">
        <v>1371</v>
      </c>
      <c r="AG300" s="103">
        <f t="shared" si="35"/>
        <v>5.1159076974727213E-13</v>
      </c>
    </row>
    <row r="301" spans="1:33" s="88" customFormat="1" x14ac:dyDescent="0.2">
      <c r="A301" s="83" t="s">
        <v>39</v>
      </c>
      <c r="B301" s="83" t="s">
        <v>40</v>
      </c>
      <c r="C301" s="83" t="s">
        <v>3832</v>
      </c>
      <c r="D301" s="83" t="s">
        <v>3990</v>
      </c>
      <c r="E301" s="83" t="s">
        <v>2903</v>
      </c>
      <c r="F301" s="83" t="s">
        <v>3964</v>
      </c>
      <c r="G301" s="83" t="s">
        <v>3253</v>
      </c>
      <c r="H301" s="83" t="s">
        <v>4027</v>
      </c>
      <c r="I301" s="83" t="s">
        <v>3837</v>
      </c>
      <c r="J301" s="83" t="s">
        <v>2011</v>
      </c>
      <c r="K301" s="84">
        <v>43530</v>
      </c>
      <c r="L301" s="84">
        <v>43530</v>
      </c>
      <c r="M301" s="84">
        <v>43530</v>
      </c>
      <c r="N301" s="83" t="s">
        <v>1358</v>
      </c>
      <c r="O301" s="83" t="s">
        <v>1368</v>
      </c>
      <c r="P301" s="102">
        <v>8201885</v>
      </c>
      <c r="Q301" s="83" t="s">
        <v>5173</v>
      </c>
      <c r="R301" s="83" t="s">
        <v>68</v>
      </c>
      <c r="S301" s="83" t="s">
        <v>52</v>
      </c>
      <c r="T301" s="85">
        <v>120120</v>
      </c>
      <c r="U301" s="85">
        <v>107249.3</v>
      </c>
      <c r="V301" s="85">
        <f t="shared" si="34"/>
        <v>12870.699999999997</v>
      </c>
      <c r="W301" s="86">
        <f t="shared" si="33"/>
        <v>0.10714868464868463</v>
      </c>
      <c r="X301" s="83" t="s">
        <v>1361</v>
      </c>
      <c r="Y301" s="85">
        <v>107249.3</v>
      </c>
      <c r="Z301" s="83" t="s">
        <v>5174</v>
      </c>
      <c r="AA301" s="85">
        <v>0</v>
      </c>
      <c r="AB301" s="85" t="s">
        <v>54</v>
      </c>
      <c r="AC301" s="85">
        <v>120120</v>
      </c>
      <c r="AD301" s="85">
        <v>107249.3</v>
      </c>
      <c r="AE301" s="85">
        <v>12870.7</v>
      </c>
      <c r="AF301" s="83" t="s">
        <v>1371</v>
      </c>
      <c r="AG301" s="103">
        <f t="shared" si="35"/>
        <v>0</v>
      </c>
    </row>
    <row r="302" spans="1:33" s="88" customFormat="1" x14ac:dyDescent="0.2">
      <c r="A302" s="83" t="s">
        <v>39</v>
      </c>
      <c r="B302" s="83" t="s">
        <v>40</v>
      </c>
      <c r="C302" s="83" t="s">
        <v>3832</v>
      </c>
      <c r="D302" s="83" t="s">
        <v>4053</v>
      </c>
      <c r="E302" s="83" t="s">
        <v>2903</v>
      </c>
      <c r="F302" s="83" t="s">
        <v>3835</v>
      </c>
      <c r="G302" s="83" t="s">
        <v>3836</v>
      </c>
      <c r="H302" s="83" t="s">
        <v>3984</v>
      </c>
      <c r="I302" s="83" t="s">
        <v>3837</v>
      </c>
      <c r="J302" s="83" t="s">
        <v>2746</v>
      </c>
      <c r="K302" s="84">
        <v>43580</v>
      </c>
      <c r="L302" s="84">
        <v>43580</v>
      </c>
      <c r="M302" s="84">
        <v>43580</v>
      </c>
      <c r="N302" s="83" t="s">
        <v>1358</v>
      </c>
      <c r="O302" s="83" t="s">
        <v>1368</v>
      </c>
      <c r="P302" s="102">
        <v>8186341</v>
      </c>
      <c r="Q302" s="83" t="s">
        <v>4060</v>
      </c>
      <c r="R302" s="83" t="s">
        <v>68</v>
      </c>
      <c r="S302" s="83" t="s">
        <v>52</v>
      </c>
      <c r="T302" s="85">
        <v>0</v>
      </c>
      <c r="U302" s="85">
        <v>3423.88</v>
      </c>
      <c r="V302" s="85">
        <f>T302-U302</f>
        <v>-3423.88</v>
      </c>
      <c r="W302" s="86" t="e">
        <f t="shared" si="33"/>
        <v>#DIV/0!</v>
      </c>
      <c r="X302" s="83" t="s">
        <v>1361</v>
      </c>
      <c r="Y302" s="85">
        <v>3423.88</v>
      </c>
      <c r="Z302" s="83" t="s">
        <v>4876</v>
      </c>
      <c r="AA302" s="85">
        <v>0</v>
      </c>
      <c r="AB302" s="85" t="s">
        <v>54</v>
      </c>
      <c r="AC302" s="85">
        <v>0</v>
      </c>
      <c r="AD302" s="85">
        <v>3423.88</v>
      </c>
      <c r="AE302" s="85">
        <v>-3423.88</v>
      </c>
      <c r="AF302" s="83" t="s">
        <v>1371</v>
      </c>
      <c r="AG302" s="103">
        <f>V302-AE302</f>
        <v>0</v>
      </c>
    </row>
    <row r="303" spans="1:33" s="88" customFormat="1" x14ac:dyDescent="0.2">
      <c r="A303" s="83" t="s">
        <v>39</v>
      </c>
      <c r="B303" s="83" t="s">
        <v>40</v>
      </c>
      <c r="C303" s="83" t="s">
        <v>3832</v>
      </c>
      <c r="D303" s="83" t="s">
        <v>4053</v>
      </c>
      <c r="E303" s="83" t="s">
        <v>2903</v>
      </c>
      <c r="F303" s="83" t="s">
        <v>3835</v>
      </c>
      <c r="G303" s="83" t="s">
        <v>3836</v>
      </c>
      <c r="H303" s="83" t="s">
        <v>3984</v>
      </c>
      <c r="I303" s="83" t="s">
        <v>3837</v>
      </c>
      <c r="J303" s="83" t="s">
        <v>2746</v>
      </c>
      <c r="K303" s="84">
        <v>43580</v>
      </c>
      <c r="L303" s="84">
        <v>43580</v>
      </c>
      <c r="M303" s="84">
        <v>43580</v>
      </c>
      <c r="N303" s="83" t="s">
        <v>1358</v>
      </c>
      <c r="O303" s="83" t="s">
        <v>1368</v>
      </c>
      <c r="P303" s="102">
        <v>8186362</v>
      </c>
      <c r="Q303" s="83" t="s">
        <v>4083</v>
      </c>
      <c r="R303" s="83" t="s">
        <v>68</v>
      </c>
      <c r="S303" s="83" t="s">
        <v>52</v>
      </c>
      <c r="T303" s="85">
        <v>42458</v>
      </c>
      <c r="U303" s="85">
        <v>39268.43</v>
      </c>
      <c r="V303" s="85">
        <f>T303-U303</f>
        <v>3189.5699999999997</v>
      </c>
      <c r="W303" s="86">
        <f t="shared" si="33"/>
        <v>7.5122945028027688E-2</v>
      </c>
      <c r="X303" s="83" t="s">
        <v>1361</v>
      </c>
      <c r="Y303" s="85">
        <v>39268.43</v>
      </c>
      <c r="Z303" s="83" t="s">
        <v>4085</v>
      </c>
      <c r="AA303" s="85">
        <v>0</v>
      </c>
      <c r="AB303" s="85" t="s">
        <v>54</v>
      </c>
      <c r="AC303" s="85">
        <v>42458</v>
      </c>
      <c r="AD303" s="85">
        <v>39268.43</v>
      </c>
      <c r="AE303" s="85">
        <v>3189.57</v>
      </c>
      <c r="AF303" s="83" t="s">
        <v>1371</v>
      </c>
      <c r="AG303" s="103">
        <f>V303-AE303</f>
        <v>0</v>
      </c>
    </row>
    <row r="304" spans="1:33" s="88" customFormat="1" x14ac:dyDescent="0.2">
      <c r="A304" s="83" t="s">
        <v>39</v>
      </c>
      <c r="B304" s="83" t="s">
        <v>40</v>
      </c>
      <c r="C304" s="83" t="s">
        <v>3832</v>
      </c>
      <c r="D304" s="83" t="s">
        <v>4119</v>
      </c>
      <c r="E304" s="83" t="s">
        <v>2903</v>
      </c>
      <c r="F304" s="83" t="s">
        <v>3835</v>
      </c>
      <c r="G304" s="83" t="s">
        <v>3836</v>
      </c>
      <c r="H304" s="83" t="s">
        <v>4046</v>
      </c>
      <c r="I304" s="83" t="s">
        <v>3837</v>
      </c>
      <c r="J304" s="83" t="s">
        <v>2746</v>
      </c>
      <c r="K304" s="84">
        <v>43557</v>
      </c>
      <c r="L304" s="84">
        <v>43557</v>
      </c>
      <c r="M304" s="84">
        <v>43557</v>
      </c>
      <c r="N304" s="83" t="s">
        <v>1358</v>
      </c>
      <c r="O304" s="83" t="s">
        <v>1368</v>
      </c>
      <c r="P304" s="102">
        <v>8169397</v>
      </c>
      <c r="Q304" s="83" t="s">
        <v>4899</v>
      </c>
      <c r="R304" s="83" t="s">
        <v>68</v>
      </c>
      <c r="S304" s="83" t="s">
        <v>52</v>
      </c>
      <c r="T304" s="85">
        <v>42</v>
      </c>
      <c r="U304" s="85">
        <v>43.12</v>
      </c>
      <c r="V304" s="85">
        <f>T304-U304</f>
        <v>-1.1199999999999974</v>
      </c>
      <c r="W304" s="86">
        <f t="shared" si="33"/>
        <v>-2.6666666666666606E-2</v>
      </c>
      <c r="X304" s="83" t="s">
        <v>1361</v>
      </c>
      <c r="Y304" s="85">
        <v>43.12</v>
      </c>
      <c r="Z304" s="83" t="s">
        <v>4900</v>
      </c>
      <c r="AA304" s="85">
        <v>0</v>
      </c>
      <c r="AB304" s="85" t="s">
        <v>54</v>
      </c>
      <c r="AC304" s="85">
        <v>42</v>
      </c>
      <c r="AD304" s="85">
        <v>43.12</v>
      </c>
      <c r="AE304" s="85">
        <v>-1.1200000000000001</v>
      </c>
      <c r="AF304" s="83" t="s">
        <v>1371</v>
      </c>
      <c r="AG304" s="103">
        <f>V304-AE304</f>
        <v>2.6645352591003757E-15</v>
      </c>
    </row>
    <row r="305" spans="1:33" s="88" customFormat="1" x14ac:dyDescent="0.2">
      <c r="A305" s="83" t="s">
        <v>39</v>
      </c>
      <c r="B305" s="83" t="s">
        <v>40</v>
      </c>
      <c r="C305" s="83" t="s">
        <v>3832</v>
      </c>
      <c r="D305" s="83" t="s">
        <v>4119</v>
      </c>
      <c r="E305" s="83" t="s">
        <v>2903</v>
      </c>
      <c r="F305" s="83" t="s">
        <v>3835</v>
      </c>
      <c r="G305" s="83" t="s">
        <v>3836</v>
      </c>
      <c r="H305" s="83" t="s">
        <v>4127</v>
      </c>
      <c r="I305" s="83" t="s">
        <v>3837</v>
      </c>
      <c r="J305" s="83" t="s">
        <v>2746</v>
      </c>
      <c r="K305" s="84">
        <v>43563</v>
      </c>
      <c r="L305" s="84">
        <v>43563</v>
      </c>
      <c r="M305" s="84">
        <v>43563</v>
      </c>
      <c r="N305" s="83" t="s">
        <v>1358</v>
      </c>
      <c r="O305" s="83" t="s">
        <v>1368</v>
      </c>
      <c r="P305" s="102">
        <v>8189058</v>
      </c>
      <c r="Q305" s="83" t="s">
        <v>4901</v>
      </c>
      <c r="R305" s="83" t="s">
        <v>68</v>
      </c>
      <c r="S305" s="83" t="s">
        <v>52</v>
      </c>
      <c r="T305" s="85">
        <v>89.25</v>
      </c>
      <c r="U305" s="85">
        <v>91.63</v>
      </c>
      <c r="V305" s="85">
        <f>T305-U305</f>
        <v>-2.3799999999999955</v>
      </c>
      <c r="W305" s="86">
        <f t="shared" si="33"/>
        <v>-2.6666666666666616E-2</v>
      </c>
      <c r="X305" s="83" t="s">
        <v>1361</v>
      </c>
      <c r="Y305" s="85">
        <v>91.63</v>
      </c>
      <c r="Z305" s="83" t="s">
        <v>4902</v>
      </c>
      <c r="AA305" s="85">
        <v>0</v>
      </c>
      <c r="AB305" s="85" t="s">
        <v>54</v>
      </c>
      <c r="AC305" s="85">
        <v>89.25</v>
      </c>
      <c r="AD305" s="85">
        <v>91.63</v>
      </c>
      <c r="AE305" s="85">
        <v>-2.38</v>
      </c>
      <c r="AF305" s="83" t="s">
        <v>1371</v>
      </c>
      <c r="AG305" s="103">
        <f>V305-AE305</f>
        <v>4.4408920985006262E-15</v>
      </c>
    </row>
  </sheetData>
  <autoFilter ref="A2:AG305" xr:uid="{00000000-0009-0000-0000-00000D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 - Shipped &amp; Backlog</vt:lpstr>
      <vt:lpstr>Prior by Month</vt:lpstr>
      <vt:lpstr>Future by Month</vt:lpstr>
      <vt:lpstr>Details</vt:lpstr>
      <vt:lpstr>OPR - Brittany</vt:lpstr>
      <vt:lpstr>Feb BL - Brittany</vt:lpstr>
      <vt:lpstr>Mar BL - Brittany</vt:lpstr>
      <vt:lpstr>TBD BL - Brittany</vt:lpstr>
      <vt:lpstr>Future BL - Brittany</vt:lpstr>
      <vt:lpstr>OPR - MOLLY</vt:lpstr>
      <vt:lpstr>FEB BL - MOLLY</vt:lpstr>
      <vt:lpstr>MAR BL - MOLLY</vt:lpstr>
      <vt:lpstr>TBD BL - MOLLY</vt:lpstr>
      <vt:lpstr>FUTURE BL - MOLLY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Crocker, Brittany</dc:creator>
  <cp:lastModifiedBy>Fienup, Molly</cp:lastModifiedBy>
  <dcterms:created xsi:type="dcterms:W3CDTF">2019-02-08T15:32:26Z</dcterms:created>
  <dcterms:modified xsi:type="dcterms:W3CDTF">2019-07-12T14:31:46Z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